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2.xml" ContentType="application/vnd.openxmlformats-officedocument.drawingml.chartshapes+xml"/>
  <Override PartName="/xl/charts/chart13.xml" ContentType="application/vnd.openxmlformats-officedocument.drawingml.chart+xml"/>
  <Override PartName="/xl/theme/themeOverride13.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5.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26.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7.xml" ContentType="application/vnd.openxmlformats-officedocument.drawingml.chartshapes+xml"/>
  <Override PartName="/xl/drawings/drawing28.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29.xml" ContentType="application/vnd.openxmlformats-officedocument.drawingml.chartshapes+xml"/>
  <Override PartName="/xl/drawings/drawing30.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1.xml" ContentType="application/vnd.openxmlformats-officedocument.drawingml.chartshapes+xml"/>
  <Override PartName="/xl/drawings/drawing32.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33.xml" ContentType="application/vnd.openxmlformats-officedocument.drawingml.chartshapes+xml"/>
  <Override PartName="/xl/drawings/drawing34.xml" ContentType="application/vnd.openxmlformats-officedocument.drawing+xml"/>
  <Override PartName="/xl/charts/chart19.xml" ContentType="application/vnd.openxmlformats-officedocument.drawingml.chart+xml"/>
  <Override PartName="/xl/theme/themeOverride19.xml" ContentType="application/vnd.openxmlformats-officedocument.themeOverride+xml"/>
  <Override PartName="/xl/drawings/drawing35.xml" ContentType="application/vnd.openxmlformats-officedocument.drawingml.chartshapes+xml"/>
  <Override PartName="/xl/drawings/drawing36.xml" ContentType="application/vnd.openxmlformats-officedocument.drawing+xml"/>
  <Override PartName="/xl/charts/chart20.xml" ContentType="application/vnd.openxmlformats-officedocument.drawingml.chart+xml"/>
  <Override PartName="/xl/theme/themeOverride20.xml" ContentType="application/vnd.openxmlformats-officedocument.themeOverride+xml"/>
  <Override PartName="/xl/drawings/drawing37.xml" ContentType="application/vnd.openxmlformats-officedocument.drawingml.chartshapes+xml"/>
  <Override PartName="/xl/drawings/drawing38.xml" ContentType="application/vnd.openxmlformats-officedocument.drawing+xml"/>
  <Override PartName="/xl/charts/chart21.xml" ContentType="application/vnd.openxmlformats-officedocument.drawingml.chart+xml"/>
  <Override PartName="/xl/theme/themeOverride21.xml" ContentType="application/vnd.openxmlformats-officedocument.themeOverride+xml"/>
  <Override PartName="/xl/drawings/drawing39.xml" ContentType="application/vnd.openxmlformats-officedocument.drawingml.chartshapes+xml"/>
  <Override PartName="/xl/drawings/drawing40.xml" ContentType="application/vnd.openxmlformats-officedocument.drawing+xml"/>
  <Override PartName="/xl/charts/chart22.xml" ContentType="application/vnd.openxmlformats-officedocument.drawingml.chart+xml"/>
  <Override PartName="/xl/theme/themeOverride22.xml" ContentType="application/vnd.openxmlformats-officedocument.themeOverride+xml"/>
  <Override PartName="/xl/drawings/drawing4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Z:\UK Team\UK Weekly\"/>
    </mc:Choice>
  </mc:AlternateContent>
  <xr:revisionPtr revIDLastSave="0" documentId="13_ncr:1_{E509EA5E-03E0-4B27-826D-DFFED3F528F9}" xr6:coauthVersionLast="47" xr6:coauthVersionMax="47" xr10:uidLastSave="{00000000-0000-0000-0000-000000000000}"/>
  <bookViews>
    <workbookView xWindow="-110" yWindow="-110" windowWidth="19420" windowHeight="10300" tabRatio="867" firstSheet="17" activeTab="21" xr2:uid="{24145D7C-EF19-44BA-9077-3730693EF83D}"/>
  </bookViews>
  <sheets>
    <sheet name="&gt;&gt; MARKET PRICING CHARTS" sheetId="37" r:id="rId1"/>
    <sheet name="Chart - Bank Rate Q" sheetId="8" r:id="rId2"/>
    <sheet name="Chart - Bank Rate M" sheetId="10" r:id="rId3"/>
    <sheet name="Chart - Electricity prices M" sheetId="40" r:id="rId4"/>
    <sheet name="Chart - Gas prices M" sheetId="38" r:id="rId5"/>
    <sheet name="Chart - Oil and gas prices M" sheetId="68" r:id="rId6"/>
    <sheet name="Chart - Oil prices M" sheetId="66" r:id="rId7"/>
    <sheet name="Chart - Oil &amp; RXD" sheetId="49" r:id="rId8"/>
    <sheet name="Chart - Oil prices Q" sheetId="54" r:id="rId9"/>
    <sheet name="&gt;&gt; DATA" sheetId="34" r:id="rId10"/>
    <sheet name="Bloom - Monthly US data" sheetId="55" r:id="rId11"/>
    <sheet name="Market pricing dates" sheetId="36" r:id="rId12"/>
    <sheet name="Market expectations - RCB" sheetId="7" r:id="rId13"/>
    <sheet name="Market expectations - Electrici" sheetId="39" r:id="rId14"/>
    <sheet name="Market expectations - Oil" sheetId="53" r:id="rId15"/>
    <sheet name="Market expectations - Other" sheetId="43" r:id="rId16"/>
    <sheet name="MPR Chart 2.18 (Aug CPI)" sheetId="3" r:id="rId17"/>
    <sheet name="MPR Chart 37 (Nov CPI)" sheetId="29" r:id="rId18"/>
    <sheet name="MPR Chart 1.3 (Nov pay)" sheetId="2" r:id="rId19"/>
    <sheet name="MPR Chart 2.17 (Aug pay)" sheetId="44" r:id="rId20"/>
    <sheet name="Oil scenario" sheetId="69" r:id="rId21"/>
    <sheet name="Oil scenario_panel" sheetId="72" r:id="rId22"/>
    <sheet name="Gas scenario" sheetId="70" r:id="rId23"/>
    <sheet name="Chart Data" sheetId="1" r:id="rId24"/>
    <sheet name="Market expectations - Oil (2)" sheetId="65" r:id="rId25"/>
    <sheet name="Market expectations - Gas" sheetId="35" r:id="rId26"/>
    <sheet name="HAVERM" sheetId="4" r:id="rId27"/>
    <sheet name="HAVERD" sheetId="6" r:id="rId28"/>
    <sheet name="HAVERQ" sheetId="11" r:id="rId29"/>
    <sheet name="GMW" sheetId="14" r:id="rId30"/>
    <sheet name="&gt;&gt; NOT USED" sheetId="33" r:id="rId31"/>
    <sheet name="BoE Apr MPR scenarios" sheetId="73" r:id="rId32"/>
    <sheet name="Chart - BoE staff fcst" sheetId="30" r:id="rId33"/>
    <sheet name="Chart - CPI BoE, OE, Cons" sheetId="16" r:id="rId34"/>
    <sheet name="Chart - DMP %yr" sheetId="17" r:id="rId35"/>
    <sheet name="Chart - DMP %3m-3m yr" sheetId="18" r:id="rId36"/>
    <sheet name="Chart - MPC scenarios (Feb26)" sheetId="60" r:id="rId37"/>
    <sheet name="Chart - MPC framework" sheetId="63" r:id="rId38"/>
    <sheet name="Chart - MPC scenarios" sheetId="25" r:id="rId39"/>
    <sheet name="Chart - UK EPU &amp; US TPU" sheetId="56" r:id="rId40"/>
  </sheets>
  <externalReferences>
    <externalReference r:id="rId41"/>
    <externalReference r:id="rId42"/>
  </externalReferences>
  <definedNames>
    <definedName name="_DLX1.INC">HAVERM!$B$2:$AH$7</definedName>
    <definedName name="_DLX2.INC">HAVERD!$G$3:$IS$8</definedName>
    <definedName name="_DLX3.INC">HAVERQ!$B$2:$H$7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361" i="1" l="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623" i="1"/>
  <c r="AN62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363" i="1"/>
  <c r="AN364" i="1"/>
  <c r="AN365" i="1"/>
  <c r="AN366" i="1"/>
  <c r="AN367" i="1"/>
  <c r="AN368" i="1"/>
  <c r="AN369" i="1"/>
  <c r="AN370" i="1"/>
  <c r="AN371" i="1"/>
  <c r="AN372" i="1"/>
  <c r="AN373" i="1"/>
  <c r="AN374" i="1"/>
  <c r="AN375" i="1"/>
  <c r="AN376" i="1"/>
  <c r="AN377" i="1"/>
  <c r="AN378" i="1"/>
  <c r="AN379" i="1"/>
  <c r="AN380" i="1"/>
  <c r="AN381" i="1"/>
  <c r="AN382" i="1"/>
  <c r="AN362" i="1"/>
  <c r="AN356" i="1"/>
  <c r="AN357" i="1"/>
  <c r="AN358" i="1"/>
  <c r="AN359" i="1"/>
  <c r="AN360" i="1"/>
  <c r="AN355" i="1"/>
  <c r="AN354" i="1"/>
  <c r="AN353" i="1"/>
  <c r="AN352" i="1"/>
  <c r="AN351" i="1"/>
  <c r="AN350" i="1"/>
  <c r="AN349" i="1"/>
  <c r="AN348" i="1"/>
  <c r="AN347" i="1"/>
  <c r="AN346" i="1"/>
  <c r="AN345" i="1"/>
  <c r="AN344" i="1"/>
  <c r="AN343" i="1"/>
  <c r="AN342" i="1"/>
  <c r="AN341" i="1"/>
  <c r="AN340" i="1"/>
  <c r="AN339" i="1"/>
  <c r="AN338" i="1"/>
  <c r="AN337" i="1"/>
  <c r="AN336" i="1"/>
  <c r="AN335" i="1"/>
  <c r="AN334" i="1"/>
  <c r="AN333" i="1"/>
  <c r="AN332" i="1"/>
  <c r="AN331" i="1"/>
  <c r="AN330" i="1"/>
  <c r="AN329" i="1"/>
  <c r="AN328" i="1"/>
  <c r="AN327" i="1"/>
  <c r="AN326" i="1"/>
  <c r="AN325" i="1"/>
  <c r="AN324" i="1"/>
  <c r="AN323" i="1"/>
  <c r="AN322" i="1"/>
  <c r="AN321" i="1"/>
  <c r="AN320" i="1"/>
  <c r="AN319" i="1"/>
  <c r="AN318" i="1"/>
  <c r="AN317" i="1"/>
  <c r="AN316" i="1"/>
  <c r="AN315" i="1"/>
  <c r="AN314" i="1"/>
  <c r="AN313" i="1"/>
  <c r="AN312" i="1"/>
  <c r="AN311" i="1"/>
  <c r="AN310" i="1"/>
  <c r="AN309" i="1"/>
  <c r="AN308" i="1"/>
  <c r="AN307" i="1"/>
  <c r="AN306" i="1"/>
  <c r="AN305" i="1"/>
  <c r="AN304" i="1"/>
  <c r="AN303" i="1"/>
  <c r="AN302" i="1"/>
  <c r="AN301" i="1"/>
  <c r="AN300" i="1"/>
  <c r="AN299" i="1"/>
  <c r="AN298" i="1"/>
  <c r="AN297" i="1"/>
  <c r="AN296" i="1"/>
  <c r="AN295" i="1"/>
  <c r="AN294" i="1"/>
  <c r="AN293" i="1"/>
  <c r="AN292" i="1"/>
  <c r="AN291" i="1"/>
  <c r="AN290" i="1"/>
  <c r="AN289" i="1"/>
  <c r="AN288" i="1"/>
  <c r="AN287" i="1"/>
  <c r="AN286" i="1"/>
  <c r="AN285" i="1"/>
  <c r="AN284" i="1"/>
  <c r="AN283" i="1"/>
  <c r="AN282" i="1"/>
  <c r="AN281" i="1"/>
  <c r="AN280" i="1"/>
  <c r="AN279" i="1"/>
  <c r="AN278" i="1"/>
  <c r="AN277" i="1"/>
  <c r="AN276" i="1"/>
  <c r="AN275" i="1"/>
  <c r="AN274" i="1"/>
  <c r="AN273" i="1"/>
  <c r="AN272" i="1"/>
  <c r="AN271" i="1"/>
  <c r="AN270" i="1"/>
  <c r="AN269" i="1"/>
  <c r="AN268" i="1"/>
  <c r="AN267" i="1"/>
  <c r="AN266" i="1"/>
  <c r="AN265" i="1"/>
  <c r="AN264" i="1"/>
  <c r="AN263" i="1"/>
  <c r="AN262" i="1"/>
  <c r="AN261" i="1"/>
  <c r="AN260" i="1"/>
  <c r="AN259" i="1"/>
  <c r="AN258" i="1"/>
  <c r="AN257" i="1"/>
  <c r="AN256" i="1"/>
  <c r="AN255" i="1"/>
  <c r="AN254" i="1"/>
  <c r="AN253" i="1"/>
  <c r="AN252" i="1"/>
  <c r="AN251" i="1"/>
  <c r="AN250" i="1"/>
  <c r="AN249" i="1"/>
  <c r="AN248" i="1"/>
  <c r="AN247" i="1"/>
  <c r="AN246" i="1"/>
  <c r="AN245" i="1"/>
  <c r="AN244" i="1"/>
  <c r="AN243" i="1"/>
  <c r="AN242" i="1"/>
  <c r="AN241" i="1"/>
  <c r="AN240" i="1"/>
  <c r="AN239" i="1"/>
  <c r="AN238" i="1"/>
  <c r="AN237" i="1"/>
  <c r="AN236" i="1"/>
  <c r="AN235" i="1"/>
  <c r="AN234" i="1"/>
  <c r="AN233" i="1"/>
  <c r="AN232" i="1"/>
  <c r="AN231" i="1"/>
  <c r="AN230" i="1"/>
  <c r="AN229" i="1"/>
  <c r="AN228" i="1"/>
  <c r="AN227" i="1"/>
  <c r="AN226" i="1"/>
  <c r="AN225" i="1"/>
  <c r="AN224" i="1"/>
  <c r="AN223" i="1"/>
  <c r="AN222" i="1"/>
  <c r="AN221" i="1"/>
  <c r="AN220" i="1"/>
  <c r="AN219" i="1"/>
  <c r="AN218" i="1"/>
  <c r="AN217" i="1"/>
  <c r="AN216" i="1"/>
  <c r="AN215" i="1"/>
  <c r="AN214" i="1"/>
  <c r="AN213" i="1"/>
  <c r="AN212" i="1"/>
  <c r="AN211" i="1"/>
  <c r="AN210" i="1"/>
  <c r="AN209" i="1"/>
  <c r="AN208" i="1"/>
  <c r="AN207" i="1"/>
  <c r="AN206" i="1"/>
  <c r="AN205" i="1"/>
  <c r="AN204" i="1"/>
  <c r="AN203" i="1"/>
  <c r="AN202" i="1"/>
  <c r="AN201" i="1"/>
  <c r="AN200" i="1"/>
  <c r="AN199" i="1"/>
  <c r="AN198" i="1"/>
  <c r="AN197" i="1"/>
  <c r="AN196" i="1"/>
  <c r="AN195" i="1"/>
  <c r="AN194" i="1"/>
  <c r="AN193" i="1"/>
  <c r="AN192" i="1"/>
  <c r="AN191" i="1"/>
  <c r="AN190" i="1"/>
  <c r="AN189" i="1"/>
  <c r="AN188" i="1"/>
  <c r="AN187" i="1"/>
  <c r="AN186" i="1"/>
  <c r="AN185" i="1"/>
  <c r="AN184" i="1"/>
  <c r="AN183" i="1"/>
  <c r="AN182" i="1"/>
  <c r="AN181" i="1"/>
  <c r="AN180" i="1"/>
  <c r="AN179" i="1"/>
  <c r="AN178" i="1"/>
  <c r="AN177" i="1"/>
  <c r="AN176" i="1"/>
  <c r="AN175" i="1"/>
  <c r="AN174" i="1"/>
  <c r="AN173" i="1"/>
  <c r="AN172" i="1"/>
  <c r="AN171" i="1"/>
  <c r="AN170" i="1"/>
  <c r="AN169" i="1"/>
  <c r="AN168" i="1"/>
  <c r="AN167" i="1"/>
  <c r="AN166" i="1"/>
  <c r="AN165" i="1"/>
  <c r="AN164" i="1"/>
  <c r="AN163" i="1"/>
  <c r="AN162" i="1"/>
  <c r="AN161" i="1"/>
  <c r="AN160" i="1"/>
  <c r="AN159" i="1"/>
  <c r="AN158" i="1"/>
  <c r="AN157" i="1"/>
  <c r="AN156" i="1"/>
  <c r="AN155" i="1"/>
  <c r="AN154" i="1"/>
  <c r="AN153" i="1"/>
  <c r="AN152" i="1"/>
  <c r="AN151" i="1"/>
  <c r="AN150" i="1"/>
  <c r="AN149" i="1"/>
  <c r="AN148" i="1"/>
  <c r="AN147" i="1"/>
  <c r="AN146" i="1"/>
  <c r="AN145" i="1"/>
  <c r="AN144" i="1"/>
  <c r="AN143" i="1"/>
  <c r="AN142" i="1"/>
  <c r="AN141" i="1"/>
  <c r="AN140" i="1"/>
  <c r="AN139" i="1"/>
  <c r="AN138" i="1"/>
  <c r="AN137" i="1"/>
  <c r="AN136" i="1"/>
  <c r="AN135" i="1"/>
  <c r="AN134" i="1"/>
  <c r="AN133" i="1"/>
  <c r="AN132" i="1"/>
  <c r="AN131" i="1"/>
  <c r="AN130" i="1"/>
  <c r="AN129" i="1"/>
  <c r="AN128" i="1"/>
  <c r="AN127" i="1"/>
  <c r="AN126" i="1"/>
  <c r="AN125" i="1"/>
  <c r="AN124" i="1"/>
  <c r="AN123" i="1"/>
  <c r="AN122" i="1"/>
  <c r="AN121" i="1"/>
  <c r="AN120" i="1"/>
  <c r="AN119" i="1"/>
  <c r="AN118" i="1"/>
  <c r="AN117" i="1"/>
  <c r="AN116" i="1"/>
  <c r="AN115" i="1"/>
  <c r="AN114" i="1"/>
  <c r="AN113" i="1"/>
  <c r="AN112" i="1"/>
  <c r="AN111" i="1"/>
  <c r="AN110" i="1"/>
  <c r="AN109" i="1"/>
  <c r="AN108" i="1"/>
  <c r="AN107" i="1"/>
  <c r="AN106" i="1"/>
  <c r="AN105" i="1"/>
  <c r="AN104" i="1"/>
  <c r="AN103" i="1"/>
  <c r="AN102" i="1"/>
  <c r="AN101" i="1"/>
  <c r="AN100" i="1"/>
  <c r="AN99" i="1"/>
  <c r="AN98" i="1"/>
  <c r="AN97" i="1"/>
  <c r="AN96" i="1"/>
  <c r="AN95" i="1"/>
  <c r="AN94" i="1"/>
  <c r="AN93" i="1"/>
  <c r="AN92" i="1"/>
  <c r="AN91" i="1"/>
  <c r="AN90" i="1"/>
  <c r="AN89" i="1"/>
  <c r="AN88" i="1"/>
  <c r="AN87" i="1"/>
  <c r="AN86" i="1"/>
  <c r="AN85" i="1"/>
  <c r="AN84" i="1"/>
  <c r="AN83" i="1"/>
  <c r="AN82" i="1"/>
  <c r="AN81" i="1"/>
  <c r="AN80" i="1"/>
  <c r="AN79" i="1"/>
  <c r="AN78" i="1"/>
  <c r="AN77" i="1"/>
  <c r="AN76" i="1"/>
  <c r="AN75" i="1"/>
  <c r="AN74" i="1"/>
  <c r="AN73" i="1"/>
  <c r="AN72" i="1"/>
  <c r="AN71" i="1"/>
  <c r="AN70" i="1"/>
  <c r="AN69" i="1"/>
  <c r="AN68" i="1"/>
  <c r="AN67" i="1"/>
  <c r="AN66" i="1"/>
  <c r="AN65" i="1"/>
  <c r="AN64" i="1"/>
  <c r="AN63" i="1"/>
  <c r="AN62" i="1"/>
  <c r="AN61" i="1"/>
  <c r="AN60" i="1"/>
  <c r="AN59" i="1"/>
  <c r="AN58" i="1"/>
  <c r="AN57" i="1"/>
  <c r="AN56" i="1"/>
  <c r="AN55" i="1"/>
  <c r="AN54" i="1"/>
  <c r="AN53" i="1"/>
  <c r="AN52" i="1"/>
  <c r="AN51" i="1"/>
  <c r="AN50" i="1"/>
  <c r="AN49" i="1"/>
  <c r="AN48" i="1"/>
  <c r="AN47" i="1"/>
  <c r="AN46" i="1"/>
  <c r="AN45" i="1"/>
  <c r="AN44" i="1"/>
  <c r="AN43" i="1"/>
  <c r="AN42" i="1"/>
  <c r="AN41" i="1"/>
  <c r="AN40" i="1"/>
  <c r="AN39" i="1"/>
  <c r="AN38" i="1"/>
  <c r="AN37" i="1"/>
  <c r="AN36" i="1"/>
  <c r="AN35" i="1"/>
  <c r="AN34" i="1"/>
  <c r="AN33" i="1"/>
  <c r="AN32" i="1"/>
  <c r="AN31" i="1"/>
  <c r="AN30" i="1"/>
  <c r="AN29" i="1"/>
  <c r="AN28" i="1"/>
  <c r="AN27" i="1"/>
  <c r="AN26" i="1"/>
  <c r="AN25" i="1"/>
  <c r="AN24" i="1"/>
  <c r="AN23" i="1"/>
  <c r="AN22" i="1"/>
  <c r="AN21" i="1"/>
  <c r="AN20" i="1"/>
  <c r="AN19" i="1"/>
  <c r="AN18" i="1"/>
  <c r="AN17" i="1"/>
  <c r="AN16" i="1"/>
  <c r="AN15" i="1"/>
  <c r="AN14" i="1"/>
  <c r="AN13" i="1"/>
  <c r="AN12" i="1"/>
  <c r="AN11" i="1"/>
  <c r="AN10" i="1"/>
  <c r="AN9" i="1"/>
  <c r="AN8" i="1"/>
  <c r="AN7" i="1"/>
  <c r="AN6" i="1"/>
  <c r="AN5" i="1"/>
  <c r="AN4" i="1"/>
  <c r="AQ379" i="1"/>
  <c r="AQ380" i="1"/>
  <c r="AQ381" i="1"/>
  <c r="AQ382" i="1"/>
  <c r="AQ383" i="1"/>
  <c r="AQ384" i="1"/>
  <c r="A1172" i="6"/>
  <c r="B1172" i="6" s="1"/>
  <c r="E1172" i="6" s="1"/>
  <c r="A1166" i="6"/>
  <c r="B1166" i="6"/>
  <c r="C1166" i="6"/>
  <c r="D1166" i="6" s="1"/>
  <c r="E1166" i="6"/>
  <c r="A1167" i="6"/>
  <c r="B1167" i="6"/>
  <c r="C1167" i="6"/>
  <c r="D1167" i="6"/>
  <c r="E1167" i="6"/>
  <c r="F1167" i="6"/>
  <c r="A1168" i="6"/>
  <c r="B1168" i="6"/>
  <c r="E1168" i="6" s="1"/>
  <c r="C1168" i="6"/>
  <c r="F1168" i="6" s="1"/>
  <c r="D1168" i="6"/>
  <c r="A1169" i="6"/>
  <c r="B1169" i="6" s="1"/>
  <c r="E1169" i="6" s="1"/>
  <c r="F1169" i="6" s="1"/>
  <c r="C1169" i="6"/>
  <c r="D1169" i="6" s="1"/>
  <c r="A1170" i="6"/>
  <c r="B1170" i="6"/>
  <c r="C1170" i="6"/>
  <c r="D1170" i="6"/>
  <c r="E1170" i="6"/>
  <c r="F1170" i="6"/>
  <c r="A1171" i="6"/>
  <c r="C1171" i="6" s="1"/>
  <c r="B1171" i="6"/>
  <c r="E1171" i="6" s="1"/>
  <c r="AT786" i="1"/>
  <c r="AS786" i="1"/>
  <c r="AR786" i="1"/>
  <c r="AT785" i="1"/>
  <c r="AS785" i="1"/>
  <c r="AR785" i="1"/>
  <c r="AT784" i="1"/>
  <c r="AS784" i="1"/>
  <c r="AR784" i="1"/>
  <c r="AT783" i="1"/>
  <c r="AS783" i="1"/>
  <c r="AR783" i="1"/>
  <c r="AT782" i="1"/>
  <c r="AS782" i="1"/>
  <c r="AR782" i="1"/>
  <c r="AT781" i="1"/>
  <c r="AS781" i="1"/>
  <c r="AR781" i="1"/>
  <c r="AT780" i="1"/>
  <c r="AS780" i="1"/>
  <c r="AR780" i="1"/>
  <c r="AT779" i="1"/>
  <c r="AS779" i="1"/>
  <c r="AR779" i="1"/>
  <c r="AT778" i="1"/>
  <c r="AS778" i="1"/>
  <c r="AR778" i="1"/>
  <c r="AT777" i="1"/>
  <c r="AS777" i="1"/>
  <c r="AR777" i="1"/>
  <c r="AT776" i="1"/>
  <c r="AS776" i="1"/>
  <c r="AR776" i="1"/>
  <c r="AT775" i="1"/>
  <c r="AS775" i="1"/>
  <c r="AR775" i="1"/>
  <c r="AT773" i="1"/>
  <c r="AS773" i="1"/>
  <c r="AR773" i="1"/>
  <c r="AT772" i="1"/>
  <c r="AS772" i="1"/>
  <c r="AR772" i="1"/>
  <c r="AT771" i="1"/>
  <c r="AS771" i="1"/>
  <c r="AR771" i="1"/>
  <c r="AT770" i="1"/>
  <c r="AS770" i="1"/>
  <c r="AR770" i="1"/>
  <c r="AT769" i="1"/>
  <c r="AS769" i="1"/>
  <c r="AR769" i="1"/>
  <c r="AT768" i="1"/>
  <c r="AS768" i="1"/>
  <c r="AR768" i="1"/>
  <c r="AT767" i="1"/>
  <c r="AS767" i="1"/>
  <c r="AR767" i="1"/>
  <c r="AT766" i="1"/>
  <c r="AS766" i="1"/>
  <c r="AR766" i="1"/>
  <c r="AT765" i="1"/>
  <c r="AS765" i="1"/>
  <c r="AR765" i="1"/>
  <c r="AT764" i="1"/>
  <c r="AS764" i="1"/>
  <c r="AR764" i="1"/>
  <c r="AT763" i="1"/>
  <c r="AS763" i="1"/>
  <c r="AR763" i="1"/>
  <c r="AT762" i="1"/>
  <c r="AS762" i="1"/>
  <c r="AR762" i="1"/>
  <c r="AT761" i="1"/>
  <c r="AS761" i="1"/>
  <c r="AR761" i="1"/>
  <c r="AT760" i="1"/>
  <c r="AS760" i="1"/>
  <c r="AR760" i="1"/>
  <c r="AT759" i="1"/>
  <c r="AS759" i="1"/>
  <c r="AR759" i="1"/>
  <c r="AT758" i="1"/>
  <c r="AS758" i="1"/>
  <c r="AR758" i="1"/>
  <c r="AT757" i="1"/>
  <c r="AS757" i="1"/>
  <c r="AR757" i="1"/>
  <c r="AT756" i="1"/>
  <c r="AS756" i="1"/>
  <c r="AR756" i="1"/>
  <c r="AT755" i="1"/>
  <c r="AS755" i="1"/>
  <c r="AR755" i="1"/>
  <c r="AT754" i="1"/>
  <c r="AS754" i="1"/>
  <c r="AR754" i="1"/>
  <c r="AT753" i="1"/>
  <c r="AS753" i="1"/>
  <c r="AR753" i="1"/>
  <c r="AT751" i="1"/>
  <c r="AS751" i="1"/>
  <c r="AR751" i="1"/>
  <c r="AT750" i="1"/>
  <c r="AS750" i="1"/>
  <c r="AR750" i="1"/>
  <c r="AT749" i="1"/>
  <c r="AS749" i="1"/>
  <c r="AR749" i="1"/>
  <c r="AT748" i="1"/>
  <c r="AS748" i="1"/>
  <c r="AR748" i="1"/>
  <c r="AT747" i="1"/>
  <c r="AS747" i="1"/>
  <c r="AR747" i="1"/>
  <c r="AT746" i="1"/>
  <c r="AS746" i="1"/>
  <c r="AR746" i="1"/>
  <c r="AT745" i="1"/>
  <c r="AS745" i="1"/>
  <c r="AR745" i="1"/>
  <c r="AT744" i="1"/>
  <c r="AS744" i="1"/>
  <c r="AR744" i="1"/>
  <c r="AT743" i="1"/>
  <c r="AS743" i="1"/>
  <c r="AR743" i="1"/>
  <c r="AT742" i="1"/>
  <c r="AS742" i="1"/>
  <c r="AR742" i="1"/>
  <c r="AT741" i="1"/>
  <c r="AS741" i="1"/>
  <c r="AR741" i="1"/>
  <c r="AT740" i="1"/>
  <c r="AS740" i="1"/>
  <c r="AR740" i="1"/>
  <c r="AT739" i="1"/>
  <c r="AS739" i="1"/>
  <c r="AR739" i="1"/>
  <c r="AT738" i="1"/>
  <c r="AS738" i="1"/>
  <c r="AR738" i="1"/>
  <c r="AT737" i="1"/>
  <c r="AS737" i="1"/>
  <c r="AR737" i="1"/>
  <c r="AT736" i="1"/>
  <c r="AS736" i="1"/>
  <c r="AR736" i="1"/>
  <c r="AT735" i="1"/>
  <c r="AS735" i="1"/>
  <c r="AR735" i="1"/>
  <c r="AT734" i="1"/>
  <c r="AS734" i="1"/>
  <c r="AR734" i="1"/>
  <c r="AT733" i="1"/>
  <c r="AS733" i="1"/>
  <c r="AR733" i="1"/>
  <c r="AT732" i="1"/>
  <c r="AS732" i="1"/>
  <c r="AR732" i="1"/>
  <c r="AT730" i="1"/>
  <c r="AS730" i="1"/>
  <c r="AR730" i="1"/>
  <c r="AT729" i="1"/>
  <c r="AS729" i="1"/>
  <c r="AR729" i="1"/>
  <c r="AT728" i="1"/>
  <c r="AS728" i="1"/>
  <c r="AR728" i="1"/>
  <c r="AT727" i="1"/>
  <c r="AS727" i="1"/>
  <c r="AR727" i="1"/>
  <c r="AT726" i="1"/>
  <c r="AS726" i="1"/>
  <c r="AR726" i="1"/>
  <c r="AT725" i="1"/>
  <c r="AS725" i="1"/>
  <c r="AR725" i="1"/>
  <c r="AT724" i="1"/>
  <c r="AS724" i="1"/>
  <c r="AR724" i="1"/>
  <c r="AT723" i="1"/>
  <c r="AS723" i="1"/>
  <c r="AR723" i="1"/>
  <c r="AT722" i="1"/>
  <c r="AS722" i="1"/>
  <c r="AR722" i="1"/>
  <c r="AT721" i="1"/>
  <c r="AS721" i="1"/>
  <c r="AR721" i="1"/>
  <c r="AT720" i="1"/>
  <c r="AS720" i="1"/>
  <c r="AR720" i="1"/>
  <c r="AT719" i="1"/>
  <c r="AS719" i="1"/>
  <c r="AR719" i="1"/>
  <c r="AT718" i="1"/>
  <c r="AS718" i="1"/>
  <c r="AR718" i="1"/>
  <c r="AT717" i="1"/>
  <c r="AS717" i="1"/>
  <c r="AR717" i="1"/>
  <c r="AT716" i="1"/>
  <c r="AS716" i="1"/>
  <c r="AR716" i="1"/>
  <c r="AT715" i="1"/>
  <c r="AS715" i="1"/>
  <c r="AR715" i="1"/>
  <c r="AT714" i="1"/>
  <c r="AS714" i="1"/>
  <c r="AR714" i="1"/>
  <c r="AT713" i="1"/>
  <c r="AS713" i="1"/>
  <c r="AR713" i="1"/>
  <c r="AT712" i="1"/>
  <c r="AS712" i="1"/>
  <c r="AR712" i="1"/>
  <c r="AT711" i="1"/>
  <c r="AS711" i="1"/>
  <c r="AR711" i="1"/>
  <c r="AT710" i="1"/>
  <c r="AS710" i="1"/>
  <c r="AR710" i="1"/>
  <c r="AT708" i="1"/>
  <c r="AS708" i="1"/>
  <c r="AR708" i="1"/>
  <c r="AT707" i="1"/>
  <c r="AS707" i="1"/>
  <c r="AR707" i="1"/>
  <c r="AT706" i="1"/>
  <c r="AS706" i="1"/>
  <c r="AR706" i="1"/>
  <c r="AT705" i="1"/>
  <c r="AS705" i="1"/>
  <c r="AR705" i="1"/>
  <c r="AT704" i="1"/>
  <c r="AS704" i="1"/>
  <c r="AR704" i="1"/>
  <c r="AT703" i="1"/>
  <c r="AS703" i="1"/>
  <c r="AR703" i="1"/>
  <c r="AT702" i="1"/>
  <c r="AS702" i="1"/>
  <c r="AR702" i="1"/>
  <c r="AT701" i="1"/>
  <c r="AS701" i="1"/>
  <c r="AR701" i="1"/>
  <c r="AT700" i="1"/>
  <c r="AS700" i="1"/>
  <c r="AR700" i="1"/>
  <c r="AT699" i="1"/>
  <c r="AS699" i="1"/>
  <c r="AR699" i="1"/>
  <c r="AT698" i="1"/>
  <c r="AS698" i="1"/>
  <c r="AR698" i="1"/>
  <c r="AT697" i="1"/>
  <c r="AS697" i="1"/>
  <c r="AR697" i="1"/>
  <c r="AT696" i="1"/>
  <c r="AS696" i="1"/>
  <c r="AR696" i="1"/>
  <c r="AT695" i="1"/>
  <c r="AS695" i="1"/>
  <c r="AR695" i="1"/>
  <c r="AT694" i="1"/>
  <c r="AS694" i="1"/>
  <c r="AR694" i="1"/>
  <c r="AT693" i="1"/>
  <c r="AS693" i="1"/>
  <c r="AR693" i="1"/>
  <c r="AT692" i="1"/>
  <c r="AS692" i="1"/>
  <c r="AR692" i="1"/>
  <c r="AT691" i="1"/>
  <c r="AS691" i="1"/>
  <c r="AR691" i="1"/>
  <c r="AT690" i="1"/>
  <c r="AS690" i="1"/>
  <c r="AR690" i="1"/>
  <c r="AT689" i="1"/>
  <c r="AS689" i="1"/>
  <c r="AR689" i="1"/>
  <c r="AT688" i="1"/>
  <c r="AS688" i="1"/>
  <c r="AR688" i="1"/>
  <c r="AT686" i="1"/>
  <c r="AS686" i="1"/>
  <c r="AR686" i="1"/>
  <c r="AT685" i="1"/>
  <c r="AS685" i="1"/>
  <c r="AR685" i="1"/>
  <c r="AT684" i="1"/>
  <c r="AS684" i="1"/>
  <c r="AR684" i="1"/>
  <c r="AT683" i="1"/>
  <c r="AS683" i="1"/>
  <c r="AR683" i="1"/>
  <c r="AT682" i="1"/>
  <c r="AS682" i="1"/>
  <c r="AR682" i="1"/>
  <c r="AT681" i="1"/>
  <c r="AS681" i="1"/>
  <c r="AR681" i="1"/>
  <c r="AT680" i="1"/>
  <c r="AS680" i="1"/>
  <c r="AR680" i="1"/>
  <c r="AT679" i="1"/>
  <c r="AS679" i="1"/>
  <c r="AR679" i="1"/>
  <c r="AT678" i="1"/>
  <c r="AS678" i="1"/>
  <c r="AR678" i="1"/>
  <c r="AT677" i="1"/>
  <c r="AS677" i="1"/>
  <c r="AR677" i="1"/>
  <c r="AT676" i="1"/>
  <c r="AS676" i="1"/>
  <c r="AR676" i="1"/>
  <c r="AT675" i="1"/>
  <c r="AS675" i="1"/>
  <c r="AR675" i="1"/>
  <c r="AT674" i="1"/>
  <c r="AS674" i="1"/>
  <c r="AR674" i="1"/>
  <c r="AT673" i="1"/>
  <c r="AS673" i="1"/>
  <c r="AR673" i="1"/>
  <c r="AT672" i="1"/>
  <c r="AS672" i="1"/>
  <c r="AR672" i="1"/>
  <c r="AT671" i="1"/>
  <c r="AS671" i="1"/>
  <c r="AR671" i="1"/>
  <c r="AT670" i="1"/>
  <c r="AS670" i="1"/>
  <c r="AR670" i="1"/>
  <c r="AT669" i="1"/>
  <c r="AS669" i="1"/>
  <c r="AR669" i="1"/>
  <c r="AT668" i="1"/>
  <c r="AS668" i="1"/>
  <c r="AR668" i="1"/>
  <c r="AT667" i="1"/>
  <c r="AS667" i="1"/>
  <c r="AR667" i="1"/>
  <c r="AT666" i="1"/>
  <c r="AS666" i="1"/>
  <c r="AR666" i="1"/>
  <c r="AT664" i="1"/>
  <c r="AS664" i="1"/>
  <c r="AR664" i="1"/>
  <c r="AT663" i="1"/>
  <c r="AS663" i="1"/>
  <c r="AR663" i="1"/>
  <c r="AT662" i="1"/>
  <c r="AS662" i="1"/>
  <c r="AR662" i="1"/>
  <c r="AT661" i="1"/>
  <c r="AS661" i="1"/>
  <c r="AR661" i="1"/>
  <c r="AT660" i="1"/>
  <c r="AS660" i="1"/>
  <c r="AR660" i="1"/>
  <c r="AT659" i="1"/>
  <c r="AS659" i="1"/>
  <c r="AR659" i="1"/>
  <c r="AT658" i="1"/>
  <c r="AS658" i="1"/>
  <c r="AR658" i="1"/>
  <c r="AT657" i="1"/>
  <c r="AS657" i="1"/>
  <c r="AR657" i="1"/>
  <c r="AT656" i="1"/>
  <c r="AS656" i="1"/>
  <c r="AR656" i="1"/>
  <c r="AT655" i="1"/>
  <c r="AS655" i="1"/>
  <c r="AR655" i="1"/>
  <c r="AT654" i="1"/>
  <c r="AS654" i="1"/>
  <c r="AR654" i="1"/>
  <c r="AT653" i="1"/>
  <c r="AS653" i="1"/>
  <c r="AR653" i="1"/>
  <c r="AT652" i="1"/>
  <c r="AS652" i="1"/>
  <c r="AR652" i="1"/>
  <c r="AT651" i="1"/>
  <c r="AS651" i="1"/>
  <c r="AR651" i="1"/>
  <c r="AT650" i="1"/>
  <c r="AS650" i="1"/>
  <c r="AR650" i="1"/>
  <c r="AT649" i="1"/>
  <c r="AS649" i="1"/>
  <c r="AR649" i="1"/>
  <c r="AT648" i="1"/>
  <c r="AS648" i="1"/>
  <c r="AR648" i="1"/>
  <c r="AT647" i="1"/>
  <c r="AS647" i="1"/>
  <c r="AR647" i="1"/>
  <c r="AT646" i="1"/>
  <c r="AS646" i="1"/>
  <c r="AR646" i="1"/>
  <c r="AT645" i="1"/>
  <c r="AS645" i="1"/>
  <c r="AR645" i="1"/>
  <c r="AT644" i="1"/>
  <c r="AS644" i="1"/>
  <c r="AR644" i="1"/>
  <c r="AT642" i="1"/>
  <c r="AS642" i="1"/>
  <c r="AR642" i="1"/>
  <c r="AT641" i="1"/>
  <c r="AS641" i="1"/>
  <c r="AR641" i="1"/>
  <c r="AT640" i="1"/>
  <c r="AS640" i="1"/>
  <c r="AR640" i="1"/>
  <c r="AT639" i="1"/>
  <c r="AS639" i="1"/>
  <c r="AR639" i="1"/>
  <c r="AT638" i="1"/>
  <c r="AS638" i="1"/>
  <c r="AR638" i="1"/>
  <c r="AT637" i="1"/>
  <c r="AS637" i="1"/>
  <c r="AR637" i="1"/>
  <c r="AT636" i="1"/>
  <c r="AS636" i="1"/>
  <c r="AR636" i="1"/>
  <c r="AT635" i="1"/>
  <c r="AS635" i="1"/>
  <c r="AR635" i="1"/>
  <c r="AT634" i="1"/>
  <c r="AS634" i="1"/>
  <c r="AR634" i="1"/>
  <c r="AT633" i="1"/>
  <c r="AS633" i="1"/>
  <c r="AR633" i="1"/>
  <c r="AT632" i="1"/>
  <c r="AS632" i="1"/>
  <c r="AR632" i="1"/>
  <c r="AT631" i="1"/>
  <c r="AS631" i="1"/>
  <c r="AR631" i="1"/>
  <c r="AT630" i="1"/>
  <c r="AS630" i="1"/>
  <c r="AR630" i="1"/>
  <c r="AT629" i="1"/>
  <c r="AS629" i="1"/>
  <c r="AR629" i="1"/>
  <c r="AT628" i="1"/>
  <c r="AS628" i="1"/>
  <c r="AR628" i="1"/>
  <c r="AT627" i="1"/>
  <c r="AS627" i="1"/>
  <c r="AR627" i="1"/>
  <c r="AT626" i="1"/>
  <c r="AS626" i="1"/>
  <c r="AR626" i="1"/>
  <c r="AT625" i="1"/>
  <c r="AS625" i="1"/>
  <c r="AR625" i="1"/>
  <c r="AT624" i="1"/>
  <c r="AS624" i="1"/>
  <c r="AR624" i="1"/>
  <c r="AT623" i="1"/>
  <c r="AS623" i="1"/>
  <c r="AR623" i="1"/>
  <c r="AT621" i="1"/>
  <c r="AS621" i="1"/>
  <c r="AR621" i="1"/>
  <c r="AT620" i="1"/>
  <c r="AS620" i="1"/>
  <c r="AR620" i="1"/>
  <c r="AT619" i="1"/>
  <c r="AS619" i="1"/>
  <c r="AR619" i="1"/>
  <c r="AT618" i="1"/>
  <c r="AS618" i="1"/>
  <c r="AR618" i="1"/>
  <c r="AT617" i="1"/>
  <c r="AS617" i="1"/>
  <c r="AR617" i="1"/>
  <c r="AT616" i="1"/>
  <c r="AS616" i="1"/>
  <c r="AR616" i="1"/>
  <c r="AT615" i="1"/>
  <c r="AS615" i="1"/>
  <c r="AR615" i="1"/>
  <c r="AT614" i="1"/>
  <c r="AS614" i="1"/>
  <c r="AR614" i="1"/>
  <c r="AT613" i="1"/>
  <c r="AS613" i="1"/>
  <c r="AR613" i="1"/>
  <c r="AT612" i="1"/>
  <c r="AS612" i="1"/>
  <c r="AR612" i="1"/>
  <c r="AT611" i="1"/>
  <c r="AS611" i="1"/>
  <c r="AR611" i="1"/>
  <c r="AT610" i="1"/>
  <c r="AS610" i="1"/>
  <c r="AR610" i="1"/>
  <c r="AT609" i="1"/>
  <c r="AS609" i="1"/>
  <c r="AR609" i="1"/>
  <c r="AT608" i="1"/>
  <c r="AS608" i="1"/>
  <c r="AR608" i="1"/>
  <c r="AT607" i="1"/>
  <c r="AS607" i="1"/>
  <c r="AR607" i="1"/>
  <c r="AT606" i="1"/>
  <c r="AS606" i="1"/>
  <c r="AR606" i="1"/>
  <c r="AT605" i="1"/>
  <c r="AS605" i="1"/>
  <c r="AR605" i="1"/>
  <c r="AT604" i="1"/>
  <c r="AS604" i="1"/>
  <c r="AR604" i="1"/>
  <c r="AT603" i="1"/>
  <c r="AS603" i="1"/>
  <c r="AR603" i="1"/>
  <c r="AT602" i="1"/>
  <c r="AS602" i="1"/>
  <c r="AR602" i="1"/>
  <c r="AT601" i="1"/>
  <c r="AS601" i="1"/>
  <c r="AR601" i="1"/>
  <c r="AT599" i="1"/>
  <c r="AS599" i="1"/>
  <c r="AR599" i="1"/>
  <c r="AT598" i="1"/>
  <c r="AS598" i="1"/>
  <c r="AR598" i="1"/>
  <c r="AT597" i="1"/>
  <c r="AS597" i="1"/>
  <c r="AR597" i="1"/>
  <c r="AT596" i="1"/>
  <c r="AS596" i="1"/>
  <c r="AR596" i="1"/>
  <c r="AT595" i="1"/>
  <c r="AS595" i="1"/>
  <c r="AR595" i="1"/>
  <c r="AT594" i="1"/>
  <c r="AS594" i="1"/>
  <c r="AR594" i="1"/>
  <c r="AT593" i="1"/>
  <c r="AS593" i="1"/>
  <c r="AR593" i="1"/>
  <c r="AT592" i="1"/>
  <c r="AS592" i="1"/>
  <c r="AR592" i="1"/>
  <c r="AT591" i="1"/>
  <c r="AS591" i="1"/>
  <c r="AR591" i="1"/>
  <c r="AT590" i="1"/>
  <c r="AS590" i="1"/>
  <c r="AR590" i="1"/>
  <c r="AT589" i="1"/>
  <c r="AS589" i="1"/>
  <c r="AR589" i="1"/>
  <c r="AT588" i="1"/>
  <c r="AS588" i="1"/>
  <c r="AR588" i="1"/>
  <c r="AT587" i="1"/>
  <c r="AS587" i="1"/>
  <c r="AR587" i="1"/>
  <c r="AT586" i="1"/>
  <c r="AS586" i="1"/>
  <c r="AR586" i="1"/>
  <c r="AT585" i="1"/>
  <c r="AS585" i="1"/>
  <c r="AR585" i="1"/>
  <c r="AT584" i="1"/>
  <c r="AS584" i="1"/>
  <c r="AR584" i="1"/>
  <c r="AT583" i="1"/>
  <c r="AS583" i="1"/>
  <c r="AR583" i="1"/>
  <c r="AT582" i="1"/>
  <c r="AS582" i="1"/>
  <c r="AR582" i="1"/>
  <c r="AT581" i="1"/>
  <c r="AS581" i="1"/>
  <c r="AR581" i="1"/>
  <c r="AT580" i="1"/>
  <c r="AS580" i="1"/>
  <c r="AR580" i="1"/>
  <c r="AT579" i="1"/>
  <c r="AS579" i="1"/>
  <c r="AR579" i="1"/>
  <c r="AT578" i="1"/>
  <c r="AS578" i="1"/>
  <c r="AR578" i="1"/>
  <c r="AT576" i="1"/>
  <c r="AS576" i="1"/>
  <c r="AR576" i="1"/>
  <c r="AT575" i="1"/>
  <c r="AS575" i="1"/>
  <c r="AR575" i="1"/>
  <c r="AT574" i="1"/>
  <c r="AS574" i="1"/>
  <c r="AR574" i="1"/>
  <c r="AT573" i="1"/>
  <c r="AS573" i="1"/>
  <c r="AR573" i="1"/>
  <c r="AT572" i="1"/>
  <c r="AS572" i="1"/>
  <c r="AR572" i="1"/>
  <c r="AT571" i="1"/>
  <c r="AS571" i="1"/>
  <c r="AR571" i="1"/>
  <c r="AT570" i="1"/>
  <c r="AS570" i="1"/>
  <c r="AR570" i="1"/>
  <c r="AT569" i="1"/>
  <c r="AS569" i="1"/>
  <c r="AR569" i="1"/>
  <c r="AT568" i="1"/>
  <c r="AS568" i="1"/>
  <c r="AR568" i="1"/>
  <c r="AT567" i="1"/>
  <c r="AS567" i="1"/>
  <c r="AR567" i="1"/>
  <c r="AT566" i="1"/>
  <c r="AS566" i="1"/>
  <c r="AR566" i="1"/>
  <c r="AT565" i="1"/>
  <c r="AS565" i="1"/>
  <c r="AR565" i="1"/>
  <c r="AT564" i="1"/>
  <c r="AS564" i="1"/>
  <c r="AR564" i="1"/>
  <c r="AT563" i="1"/>
  <c r="AS563" i="1"/>
  <c r="AR563" i="1"/>
  <c r="AT562" i="1"/>
  <c r="AS562" i="1"/>
  <c r="AR562" i="1"/>
  <c r="AT561" i="1"/>
  <c r="AS561" i="1"/>
  <c r="AR561" i="1"/>
  <c r="AT560" i="1"/>
  <c r="AS560" i="1"/>
  <c r="AR560" i="1"/>
  <c r="AT559" i="1"/>
  <c r="AS559" i="1"/>
  <c r="AR559" i="1"/>
  <c r="AT558" i="1"/>
  <c r="AS558" i="1"/>
  <c r="AR558" i="1"/>
  <c r="AT556" i="1"/>
  <c r="AS556" i="1"/>
  <c r="AR556" i="1"/>
  <c r="AT555" i="1"/>
  <c r="AS555" i="1"/>
  <c r="AR555" i="1"/>
  <c r="AT554" i="1"/>
  <c r="AS554" i="1"/>
  <c r="AR554" i="1"/>
  <c r="AT553" i="1"/>
  <c r="AS553" i="1"/>
  <c r="AR553" i="1"/>
  <c r="AT552" i="1"/>
  <c r="AS552" i="1"/>
  <c r="AR552" i="1"/>
  <c r="AT551" i="1"/>
  <c r="AS551" i="1"/>
  <c r="AR551" i="1"/>
  <c r="AT550" i="1"/>
  <c r="AS550" i="1"/>
  <c r="AR550" i="1"/>
  <c r="AT549" i="1"/>
  <c r="AS549" i="1"/>
  <c r="AR549" i="1"/>
  <c r="AT548" i="1"/>
  <c r="AS548" i="1"/>
  <c r="AR548" i="1"/>
  <c r="AT547" i="1"/>
  <c r="AS547" i="1"/>
  <c r="AR547" i="1"/>
  <c r="AT546" i="1"/>
  <c r="AS546" i="1"/>
  <c r="AR546" i="1"/>
  <c r="AT545" i="1"/>
  <c r="AS545" i="1"/>
  <c r="AR545" i="1"/>
  <c r="AT544" i="1"/>
  <c r="AS544" i="1"/>
  <c r="AR544" i="1"/>
  <c r="AT543" i="1"/>
  <c r="AS543" i="1"/>
  <c r="AR543" i="1"/>
  <c r="AT542" i="1"/>
  <c r="AS542" i="1"/>
  <c r="AR542" i="1"/>
  <c r="AT541" i="1"/>
  <c r="AS541" i="1"/>
  <c r="AR541" i="1"/>
  <c r="AT540" i="1"/>
  <c r="AS540" i="1"/>
  <c r="AR540" i="1"/>
  <c r="AT539" i="1"/>
  <c r="AS539" i="1"/>
  <c r="AR539" i="1"/>
  <c r="AT538" i="1"/>
  <c r="AS538" i="1"/>
  <c r="AR538" i="1"/>
  <c r="AT537" i="1"/>
  <c r="AS537" i="1"/>
  <c r="AR537" i="1"/>
  <c r="AT535" i="1"/>
  <c r="AS535" i="1"/>
  <c r="AR535" i="1"/>
  <c r="AT534" i="1"/>
  <c r="AS534" i="1"/>
  <c r="AR534" i="1"/>
  <c r="AT533" i="1"/>
  <c r="AS533" i="1"/>
  <c r="AR533" i="1"/>
  <c r="AT532" i="1"/>
  <c r="AS532" i="1"/>
  <c r="AR532" i="1"/>
  <c r="AT531" i="1"/>
  <c r="AS531" i="1"/>
  <c r="AR531" i="1"/>
  <c r="AT530" i="1"/>
  <c r="AS530" i="1"/>
  <c r="AR530" i="1"/>
  <c r="AT529" i="1"/>
  <c r="AS529" i="1"/>
  <c r="AR529" i="1"/>
  <c r="AT528" i="1"/>
  <c r="AS528" i="1"/>
  <c r="AR528" i="1"/>
  <c r="AT527" i="1"/>
  <c r="AS527" i="1"/>
  <c r="AR527" i="1"/>
  <c r="AT526" i="1"/>
  <c r="AS526" i="1"/>
  <c r="AR526" i="1"/>
  <c r="AT525" i="1"/>
  <c r="AS525" i="1"/>
  <c r="AR525" i="1"/>
  <c r="AT524" i="1"/>
  <c r="AS524" i="1"/>
  <c r="AR524" i="1"/>
  <c r="AT523" i="1"/>
  <c r="AS523" i="1"/>
  <c r="AR523" i="1"/>
  <c r="AT522" i="1"/>
  <c r="AS522" i="1"/>
  <c r="AR522" i="1"/>
  <c r="AT521" i="1"/>
  <c r="AS521" i="1"/>
  <c r="AR521" i="1"/>
  <c r="AT520" i="1"/>
  <c r="AS520" i="1"/>
  <c r="AR520" i="1"/>
  <c r="AT519" i="1"/>
  <c r="AS519" i="1"/>
  <c r="AR519" i="1"/>
  <c r="AT518" i="1"/>
  <c r="AS518" i="1"/>
  <c r="AR518" i="1"/>
  <c r="AT517" i="1"/>
  <c r="AS517" i="1"/>
  <c r="AR517" i="1"/>
  <c r="AT516" i="1"/>
  <c r="AS516" i="1"/>
  <c r="AR516" i="1"/>
  <c r="AT515" i="1"/>
  <c r="AS515" i="1"/>
  <c r="AR515" i="1"/>
  <c r="AT514" i="1"/>
  <c r="AS514" i="1"/>
  <c r="AR514" i="1"/>
  <c r="AT512" i="1"/>
  <c r="AS512" i="1"/>
  <c r="AR512" i="1"/>
  <c r="AT511" i="1"/>
  <c r="AS511" i="1"/>
  <c r="AR511" i="1"/>
  <c r="AT510" i="1"/>
  <c r="AS510" i="1"/>
  <c r="AR510" i="1"/>
  <c r="AT509" i="1"/>
  <c r="AS509" i="1"/>
  <c r="AR509" i="1"/>
  <c r="AT508" i="1"/>
  <c r="AS508" i="1"/>
  <c r="AR508" i="1"/>
  <c r="AT507" i="1"/>
  <c r="AS507" i="1"/>
  <c r="AR507" i="1"/>
  <c r="AT506" i="1"/>
  <c r="AS506" i="1"/>
  <c r="AR506" i="1"/>
  <c r="AT505" i="1"/>
  <c r="AS505" i="1"/>
  <c r="AR505" i="1"/>
  <c r="AT504" i="1"/>
  <c r="AS504" i="1"/>
  <c r="AR504" i="1"/>
  <c r="AT503" i="1"/>
  <c r="AS503" i="1"/>
  <c r="AR503" i="1"/>
  <c r="AT502" i="1"/>
  <c r="AS502" i="1"/>
  <c r="AR502" i="1"/>
  <c r="AT501" i="1"/>
  <c r="AS501" i="1"/>
  <c r="AR501" i="1"/>
  <c r="AT500" i="1"/>
  <c r="AS500" i="1"/>
  <c r="AR500" i="1"/>
  <c r="AT499" i="1"/>
  <c r="AS499" i="1"/>
  <c r="AR499" i="1"/>
  <c r="AT498" i="1"/>
  <c r="AS498" i="1"/>
  <c r="AR498" i="1"/>
  <c r="AT497" i="1"/>
  <c r="AS497" i="1"/>
  <c r="AR497" i="1"/>
  <c r="AT496" i="1"/>
  <c r="AS496" i="1"/>
  <c r="AR496" i="1"/>
  <c r="AT495" i="1"/>
  <c r="AS495" i="1"/>
  <c r="AR495" i="1"/>
  <c r="AT494" i="1"/>
  <c r="AS494" i="1"/>
  <c r="AR494" i="1"/>
  <c r="AT493" i="1"/>
  <c r="AS493" i="1"/>
  <c r="AR493" i="1"/>
  <c r="AT491" i="1"/>
  <c r="AS491" i="1"/>
  <c r="AR491" i="1"/>
  <c r="AT490" i="1"/>
  <c r="AS490" i="1"/>
  <c r="AR490" i="1"/>
  <c r="AT489" i="1"/>
  <c r="AS489" i="1"/>
  <c r="AR489" i="1"/>
  <c r="AT488" i="1"/>
  <c r="AS488" i="1"/>
  <c r="AR488" i="1"/>
  <c r="AT487" i="1"/>
  <c r="AS487" i="1"/>
  <c r="AR487" i="1"/>
  <c r="AT486" i="1"/>
  <c r="AS486" i="1"/>
  <c r="AR486" i="1"/>
  <c r="AT485" i="1"/>
  <c r="AS485" i="1"/>
  <c r="AR485" i="1"/>
  <c r="AT484" i="1"/>
  <c r="AS484" i="1"/>
  <c r="AR484" i="1"/>
  <c r="AT483" i="1"/>
  <c r="AS483" i="1"/>
  <c r="AR483" i="1"/>
  <c r="AT482" i="1"/>
  <c r="AS482" i="1"/>
  <c r="AR482" i="1"/>
  <c r="AT481" i="1"/>
  <c r="AS481" i="1"/>
  <c r="AR481" i="1"/>
  <c r="AT480" i="1"/>
  <c r="AS480" i="1"/>
  <c r="AR480" i="1"/>
  <c r="AT479" i="1"/>
  <c r="AS479" i="1"/>
  <c r="AR479" i="1"/>
  <c r="AT478" i="1"/>
  <c r="AS478" i="1"/>
  <c r="AR478" i="1"/>
  <c r="AT477" i="1"/>
  <c r="AS477" i="1"/>
  <c r="AR477" i="1"/>
  <c r="AT476" i="1"/>
  <c r="AS476" i="1"/>
  <c r="AR476" i="1"/>
  <c r="AT475" i="1"/>
  <c r="AS475" i="1"/>
  <c r="AR475" i="1"/>
  <c r="AT474" i="1"/>
  <c r="AS474" i="1"/>
  <c r="AR474" i="1"/>
  <c r="AT473" i="1"/>
  <c r="AS473" i="1"/>
  <c r="AR473" i="1"/>
  <c r="AT472" i="1"/>
  <c r="AS472" i="1"/>
  <c r="AR472" i="1"/>
  <c r="AT471" i="1"/>
  <c r="AS471" i="1"/>
  <c r="AR471" i="1"/>
  <c r="AT469" i="1"/>
  <c r="AS469" i="1"/>
  <c r="AR469" i="1"/>
  <c r="AT468" i="1"/>
  <c r="AS468" i="1"/>
  <c r="AR468" i="1"/>
  <c r="AT467" i="1"/>
  <c r="AS467" i="1"/>
  <c r="AR467" i="1"/>
  <c r="AT466" i="1"/>
  <c r="AS466" i="1"/>
  <c r="AR466" i="1"/>
  <c r="AT465" i="1"/>
  <c r="AS465" i="1"/>
  <c r="AR465" i="1"/>
  <c r="AT464" i="1"/>
  <c r="AS464" i="1"/>
  <c r="AR464" i="1"/>
  <c r="AT463" i="1"/>
  <c r="AS463" i="1"/>
  <c r="AR463" i="1"/>
  <c r="AT462" i="1"/>
  <c r="AS462" i="1"/>
  <c r="AR462" i="1"/>
  <c r="AT461" i="1"/>
  <c r="AS461" i="1"/>
  <c r="AR461" i="1"/>
  <c r="AT460" i="1"/>
  <c r="AS460" i="1"/>
  <c r="AR460" i="1"/>
  <c r="AT459" i="1"/>
  <c r="AS459" i="1"/>
  <c r="AR459" i="1"/>
  <c r="AT458" i="1"/>
  <c r="AS458" i="1"/>
  <c r="AR458" i="1"/>
  <c r="AT457" i="1"/>
  <c r="AS457" i="1"/>
  <c r="AR457" i="1"/>
  <c r="AT456" i="1"/>
  <c r="AS456" i="1"/>
  <c r="AR456" i="1"/>
  <c r="AT455" i="1"/>
  <c r="AS455" i="1"/>
  <c r="AR455" i="1"/>
  <c r="AT454" i="1"/>
  <c r="AS454" i="1"/>
  <c r="AR454" i="1"/>
  <c r="AT453" i="1"/>
  <c r="AS453" i="1"/>
  <c r="AR453" i="1"/>
  <c r="AT452" i="1"/>
  <c r="AS452" i="1"/>
  <c r="AR452" i="1"/>
  <c r="AT451" i="1"/>
  <c r="AS451" i="1"/>
  <c r="AR451" i="1"/>
  <c r="AT450" i="1"/>
  <c r="AS450" i="1"/>
  <c r="AR450" i="1"/>
  <c r="AT449" i="1"/>
  <c r="AS449" i="1"/>
  <c r="AR449" i="1"/>
  <c r="AT447" i="1"/>
  <c r="AS447" i="1"/>
  <c r="AR447" i="1"/>
  <c r="AT446" i="1"/>
  <c r="AS446" i="1"/>
  <c r="AR446" i="1"/>
  <c r="AT445" i="1"/>
  <c r="AS445" i="1"/>
  <c r="AR445" i="1"/>
  <c r="AT444" i="1"/>
  <c r="AS444" i="1"/>
  <c r="AR444" i="1"/>
  <c r="AT443" i="1"/>
  <c r="AS443" i="1"/>
  <c r="AR443" i="1"/>
  <c r="AT442" i="1"/>
  <c r="AS442" i="1"/>
  <c r="AR442" i="1"/>
  <c r="AT441" i="1"/>
  <c r="AS441" i="1"/>
  <c r="AR441" i="1"/>
  <c r="AT440" i="1"/>
  <c r="AS440" i="1"/>
  <c r="AR440" i="1"/>
  <c r="AT439" i="1"/>
  <c r="AS439" i="1"/>
  <c r="AR439" i="1"/>
  <c r="AT438" i="1"/>
  <c r="AS438" i="1"/>
  <c r="AR438" i="1"/>
  <c r="AT437" i="1"/>
  <c r="AS437" i="1"/>
  <c r="AR437" i="1"/>
  <c r="AT436" i="1"/>
  <c r="AS436" i="1"/>
  <c r="AR436" i="1"/>
  <c r="AT435" i="1"/>
  <c r="AS435" i="1"/>
  <c r="AR435" i="1"/>
  <c r="AT434" i="1"/>
  <c r="AS434" i="1"/>
  <c r="AR434" i="1"/>
  <c r="AT433" i="1"/>
  <c r="AS433" i="1"/>
  <c r="AR433" i="1"/>
  <c r="AT432" i="1"/>
  <c r="AS432" i="1"/>
  <c r="AR432" i="1"/>
  <c r="AT431" i="1"/>
  <c r="AS431" i="1"/>
  <c r="AR431" i="1"/>
  <c r="AT430" i="1"/>
  <c r="AS430" i="1"/>
  <c r="AR430" i="1"/>
  <c r="AT429" i="1"/>
  <c r="AS429" i="1"/>
  <c r="AR429" i="1"/>
  <c r="AT428" i="1"/>
  <c r="AS428" i="1"/>
  <c r="AR428" i="1"/>
  <c r="AT427" i="1"/>
  <c r="AS427" i="1"/>
  <c r="AR427" i="1"/>
  <c r="AT425" i="1"/>
  <c r="AS425" i="1"/>
  <c r="AR425" i="1"/>
  <c r="AT424" i="1"/>
  <c r="AS424" i="1"/>
  <c r="AR424" i="1"/>
  <c r="AT423" i="1"/>
  <c r="AS423" i="1"/>
  <c r="AR423" i="1"/>
  <c r="AT422" i="1"/>
  <c r="AS422" i="1"/>
  <c r="AR422" i="1"/>
  <c r="AT421" i="1"/>
  <c r="AS421" i="1"/>
  <c r="AR421" i="1"/>
  <c r="AT420" i="1"/>
  <c r="AS420" i="1"/>
  <c r="AR420" i="1"/>
  <c r="AT419" i="1"/>
  <c r="AS419" i="1"/>
  <c r="AR419" i="1"/>
  <c r="AT418" i="1"/>
  <c r="AS418" i="1"/>
  <c r="AR418" i="1"/>
  <c r="AT417" i="1"/>
  <c r="AS417" i="1"/>
  <c r="AR417" i="1"/>
  <c r="AT416" i="1"/>
  <c r="AS416" i="1"/>
  <c r="AR416" i="1"/>
  <c r="AT415" i="1"/>
  <c r="AS415" i="1"/>
  <c r="AR415" i="1"/>
  <c r="AT414" i="1"/>
  <c r="AS414" i="1"/>
  <c r="AR414" i="1"/>
  <c r="AT413" i="1"/>
  <c r="AS413" i="1"/>
  <c r="AR413" i="1"/>
  <c r="AT412" i="1"/>
  <c r="AS412" i="1"/>
  <c r="AR412" i="1"/>
  <c r="AT411" i="1"/>
  <c r="AS411" i="1"/>
  <c r="AR411" i="1"/>
  <c r="AT410" i="1"/>
  <c r="AS410" i="1"/>
  <c r="AR410" i="1"/>
  <c r="AT409" i="1"/>
  <c r="AS409" i="1"/>
  <c r="AR409" i="1"/>
  <c r="AT408" i="1"/>
  <c r="AS408" i="1"/>
  <c r="AR408" i="1"/>
  <c r="AT407" i="1"/>
  <c r="AS407" i="1"/>
  <c r="AR407" i="1"/>
  <c r="AT406" i="1"/>
  <c r="AS406" i="1"/>
  <c r="AR406" i="1"/>
  <c r="AT405" i="1"/>
  <c r="AS405" i="1"/>
  <c r="AR405" i="1"/>
  <c r="AT403" i="1"/>
  <c r="AS403" i="1"/>
  <c r="AR403" i="1"/>
  <c r="AT402" i="1"/>
  <c r="AS402" i="1"/>
  <c r="AR402" i="1"/>
  <c r="AT401" i="1"/>
  <c r="AS401" i="1"/>
  <c r="AR401" i="1"/>
  <c r="AT400" i="1"/>
  <c r="AS400" i="1"/>
  <c r="AR400" i="1"/>
  <c r="AT399" i="1"/>
  <c r="AS399" i="1"/>
  <c r="AR399" i="1"/>
  <c r="AT398" i="1"/>
  <c r="AS398" i="1"/>
  <c r="AR398" i="1"/>
  <c r="AT397" i="1"/>
  <c r="AS397" i="1"/>
  <c r="AR397" i="1"/>
  <c r="AT396" i="1"/>
  <c r="AS396" i="1"/>
  <c r="AR396" i="1"/>
  <c r="AT395" i="1"/>
  <c r="AS395" i="1"/>
  <c r="AR395" i="1"/>
  <c r="AT394" i="1"/>
  <c r="AS394" i="1"/>
  <c r="AR394" i="1"/>
  <c r="AT393" i="1"/>
  <c r="AS393" i="1"/>
  <c r="AR393" i="1"/>
  <c r="AT392" i="1"/>
  <c r="AS392" i="1"/>
  <c r="AR392" i="1"/>
  <c r="AT391" i="1"/>
  <c r="AS391" i="1"/>
  <c r="AR391" i="1"/>
  <c r="AT390" i="1"/>
  <c r="AS390" i="1"/>
  <c r="AR390" i="1"/>
  <c r="AT389" i="1"/>
  <c r="AS389" i="1"/>
  <c r="AR389" i="1"/>
  <c r="AT388" i="1"/>
  <c r="AS388" i="1"/>
  <c r="AR388" i="1"/>
  <c r="AT387" i="1"/>
  <c r="AS387" i="1"/>
  <c r="AR387" i="1"/>
  <c r="AT386" i="1"/>
  <c r="AS386" i="1"/>
  <c r="AR386" i="1"/>
  <c r="AT385" i="1"/>
  <c r="AS385" i="1"/>
  <c r="AR385" i="1"/>
  <c r="AT384" i="1"/>
  <c r="AS384" i="1"/>
  <c r="AR384" i="1"/>
  <c r="AT383" i="1"/>
  <c r="AS383" i="1"/>
  <c r="AR383" i="1"/>
  <c r="AT381" i="1"/>
  <c r="AS381" i="1"/>
  <c r="AR381" i="1"/>
  <c r="AT380" i="1"/>
  <c r="AS380" i="1"/>
  <c r="AR380" i="1"/>
  <c r="AT379" i="1"/>
  <c r="AS379" i="1"/>
  <c r="AR379" i="1"/>
  <c r="AT378" i="1"/>
  <c r="AS378" i="1"/>
  <c r="AR378" i="1"/>
  <c r="AT377" i="1"/>
  <c r="AS377" i="1"/>
  <c r="AR377" i="1"/>
  <c r="AT376" i="1"/>
  <c r="AS376" i="1"/>
  <c r="AR376" i="1"/>
  <c r="AT375" i="1"/>
  <c r="AS375" i="1"/>
  <c r="AR375" i="1"/>
  <c r="AT374" i="1"/>
  <c r="AS374" i="1"/>
  <c r="AR374" i="1"/>
  <c r="AT373" i="1"/>
  <c r="AS373" i="1"/>
  <c r="AR373" i="1"/>
  <c r="AT372" i="1"/>
  <c r="AS372" i="1"/>
  <c r="AR372" i="1"/>
  <c r="AT371" i="1"/>
  <c r="AS371" i="1"/>
  <c r="AR371" i="1"/>
  <c r="AT370" i="1"/>
  <c r="AS370" i="1"/>
  <c r="AR370" i="1"/>
  <c r="AT369" i="1"/>
  <c r="AS369" i="1"/>
  <c r="AR369" i="1"/>
  <c r="AT368" i="1"/>
  <c r="AS368" i="1"/>
  <c r="AR368" i="1"/>
  <c r="AT367" i="1"/>
  <c r="AS367" i="1"/>
  <c r="AR367" i="1"/>
  <c r="AT366" i="1"/>
  <c r="AS366" i="1"/>
  <c r="AR366" i="1"/>
  <c r="AT365" i="1"/>
  <c r="AS365" i="1"/>
  <c r="AR365" i="1"/>
  <c r="AT364" i="1"/>
  <c r="AS364" i="1"/>
  <c r="AR364" i="1"/>
  <c r="AT363" i="1"/>
  <c r="AS363" i="1"/>
  <c r="AR363" i="1"/>
  <c r="AT362" i="1"/>
  <c r="AS362" i="1"/>
  <c r="AR362" i="1"/>
  <c r="AT361" i="1"/>
  <c r="AT382"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M382" i="1"/>
  <c r="AM361" i="1"/>
  <c r="AS5" i="1"/>
  <c r="AT5" i="1"/>
  <c r="AS6" i="1"/>
  <c r="AT6" i="1"/>
  <c r="AS7" i="1"/>
  <c r="AT7" i="1"/>
  <c r="AS8" i="1"/>
  <c r="AT8" i="1"/>
  <c r="AS9" i="1"/>
  <c r="AT9" i="1"/>
  <c r="AS10" i="1"/>
  <c r="AT10" i="1"/>
  <c r="AS11" i="1"/>
  <c r="AT11" i="1"/>
  <c r="AS12" i="1"/>
  <c r="AT12" i="1"/>
  <c r="AS13" i="1"/>
  <c r="AT13" i="1"/>
  <c r="AS14" i="1"/>
  <c r="AT14" i="1"/>
  <c r="AS15" i="1"/>
  <c r="AT15" i="1"/>
  <c r="AS16" i="1"/>
  <c r="AT16" i="1"/>
  <c r="AS17" i="1"/>
  <c r="AT17" i="1"/>
  <c r="AS18" i="1"/>
  <c r="AT18" i="1"/>
  <c r="AS19" i="1"/>
  <c r="AT19" i="1"/>
  <c r="AS20" i="1"/>
  <c r="AT20" i="1"/>
  <c r="AS21" i="1"/>
  <c r="AT21" i="1"/>
  <c r="AS22" i="1"/>
  <c r="AT22" i="1"/>
  <c r="AS23" i="1"/>
  <c r="AT23" i="1"/>
  <c r="AS24" i="1"/>
  <c r="AT24" i="1"/>
  <c r="AS25" i="1"/>
  <c r="AT25" i="1"/>
  <c r="AS26" i="1"/>
  <c r="AT26" i="1"/>
  <c r="AS27" i="1"/>
  <c r="AT27" i="1"/>
  <c r="AS28" i="1"/>
  <c r="AT28" i="1"/>
  <c r="AS29" i="1"/>
  <c r="AT29" i="1"/>
  <c r="AS30" i="1"/>
  <c r="AT30" i="1"/>
  <c r="AS31" i="1"/>
  <c r="AT31" i="1"/>
  <c r="AS32" i="1"/>
  <c r="AT32" i="1"/>
  <c r="AS33" i="1"/>
  <c r="AT33" i="1"/>
  <c r="AS34" i="1"/>
  <c r="AT34" i="1"/>
  <c r="AS35" i="1"/>
  <c r="AT35" i="1"/>
  <c r="AS36" i="1"/>
  <c r="AT36" i="1"/>
  <c r="AS37" i="1"/>
  <c r="AT37" i="1"/>
  <c r="AS38" i="1"/>
  <c r="AT38" i="1"/>
  <c r="AS39" i="1"/>
  <c r="AT39" i="1"/>
  <c r="AS40" i="1"/>
  <c r="AT40" i="1"/>
  <c r="AS41" i="1"/>
  <c r="AT41" i="1"/>
  <c r="AS42" i="1"/>
  <c r="AT42" i="1"/>
  <c r="AS43" i="1"/>
  <c r="AT43" i="1"/>
  <c r="AS44" i="1"/>
  <c r="AT44" i="1"/>
  <c r="AS45" i="1"/>
  <c r="AT45" i="1"/>
  <c r="AS46" i="1"/>
  <c r="AT46" i="1"/>
  <c r="AS47" i="1"/>
  <c r="AT47" i="1"/>
  <c r="AS48" i="1"/>
  <c r="AT48" i="1"/>
  <c r="AS49" i="1"/>
  <c r="AT49" i="1"/>
  <c r="AS50" i="1"/>
  <c r="AT50" i="1"/>
  <c r="AS51" i="1"/>
  <c r="AT51" i="1"/>
  <c r="AS52" i="1"/>
  <c r="AT52" i="1"/>
  <c r="AS53" i="1"/>
  <c r="AT53" i="1"/>
  <c r="AS54" i="1"/>
  <c r="AT54" i="1"/>
  <c r="AS55" i="1"/>
  <c r="AT55" i="1"/>
  <c r="AS56" i="1"/>
  <c r="AT56" i="1"/>
  <c r="AS57" i="1"/>
  <c r="AT57" i="1"/>
  <c r="AS58" i="1"/>
  <c r="AT58" i="1"/>
  <c r="AS59" i="1"/>
  <c r="AT59" i="1"/>
  <c r="AS60" i="1"/>
  <c r="AT60" i="1"/>
  <c r="AS61" i="1"/>
  <c r="AT61" i="1"/>
  <c r="AS62" i="1"/>
  <c r="AT62" i="1"/>
  <c r="AS63" i="1"/>
  <c r="AT63" i="1"/>
  <c r="AS64" i="1"/>
  <c r="AT64" i="1"/>
  <c r="AS65" i="1"/>
  <c r="AT65" i="1"/>
  <c r="AS66" i="1"/>
  <c r="AT66" i="1"/>
  <c r="AS67" i="1"/>
  <c r="AT67" i="1"/>
  <c r="AS68" i="1"/>
  <c r="AT68" i="1"/>
  <c r="AS69" i="1"/>
  <c r="AT69" i="1"/>
  <c r="AS70" i="1"/>
  <c r="AT70" i="1"/>
  <c r="AS71" i="1"/>
  <c r="AT71" i="1"/>
  <c r="AS72" i="1"/>
  <c r="AT72" i="1"/>
  <c r="AS73" i="1"/>
  <c r="AT73" i="1"/>
  <c r="AS74" i="1"/>
  <c r="AT74" i="1"/>
  <c r="AS75" i="1"/>
  <c r="AT75" i="1"/>
  <c r="AS76" i="1"/>
  <c r="AT76" i="1"/>
  <c r="AS77" i="1"/>
  <c r="AT77" i="1"/>
  <c r="AS78" i="1"/>
  <c r="AT78" i="1"/>
  <c r="AS79" i="1"/>
  <c r="AT79" i="1"/>
  <c r="AS80" i="1"/>
  <c r="AT80" i="1"/>
  <c r="AS81" i="1"/>
  <c r="AT81" i="1"/>
  <c r="AS82" i="1"/>
  <c r="AT82" i="1"/>
  <c r="AS83" i="1"/>
  <c r="AT83" i="1"/>
  <c r="AS84" i="1"/>
  <c r="AT84" i="1"/>
  <c r="AS85" i="1"/>
  <c r="AT85" i="1"/>
  <c r="AS86" i="1"/>
  <c r="AT86" i="1"/>
  <c r="AS87" i="1"/>
  <c r="AT87" i="1"/>
  <c r="AS88" i="1"/>
  <c r="AT88" i="1"/>
  <c r="AS89" i="1"/>
  <c r="AT89" i="1"/>
  <c r="AS90" i="1"/>
  <c r="AT90" i="1"/>
  <c r="AS91" i="1"/>
  <c r="AT91" i="1"/>
  <c r="AS92" i="1"/>
  <c r="AT92" i="1"/>
  <c r="AS93" i="1"/>
  <c r="AT93" i="1"/>
  <c r="AS94" i="1"/>
  <c r="AT94" i="1"/>
  <c r="AS95" i="1"/>
  <c r="AT95" i="1"/>
  <c r="AS96" i="1"/>
  <c r="AT96" i="1"/>
  <c r="AS97" i="1"/>
  <c r="AT97" i="1"/>
  <c r="AS98" i="1"/>
  <c r="AT98" i="1"/>
  <c r="AS99" i="1"/>
  <c r="AT99" i="1"/>
  <c r="AS100" i="1"/>
  <c r="AT100" i="1"/>
  <c r="AS101" i="1"/>
  <c r="AT101" i="1"/>
  <c r="AS102" i="1"/>
  <c r="AT102" i="1"/>
  <c r="AS103" i="1"/>
  <c r="AT103" i="1"/>
  <c r="AS104" i="1"/>
  <c r="AT104" i="1"/>
  <c r="AS105" i="1"/>
  <c r="AT105" i="1"/>
  <c r="AS106" i="1"/>
  <c r="AT106" i="1"/>
  <c r="AS107" i="1"/>
  <c r="AT107" i="1"/>
  <c r="AS108" i="1"/>
  <c r="AT108" i="1"/>
  <c r="AS109" i="1"/>
  <c r="AT109" i="1"/>
  <c r="AS110" i="1"/>
  <c r="AT110" i="1"/>
  <c r="AS111" i="1"/>
  <c r="AT111" i="1"/>
  <c r="AS112" i="1"/>
  <c r="AT112" i="1"/>
  <c r="AS113" i="1"/>
  <c r="AT113" i="1"/>
  <c r="AS114" i="1"/>
  <c r="AT114" i="1"/>
  <c r="AS115" i="1"/>
  <c r="AT115" i="1"/>
  <c r="AS116" i="1"/>
  <c r="AT116" i="1"/>
  <c r="AS117" i="1"/>
  <c r="AT117" i="1"/>
  <c r="AS118" i="1"/>
  <c r="AT118" i="1"/>
  <c r="AS119" i="1"/>
  <c r="AT119" i="1"/>
  <c r="AS120" i="1"/>
  <c r="AT120" i="1"/>
  <c r="AS121" i="1"/>
  <c r="AT121" i="1"/>
  <c r="AS122" i="1"/>
  <c r="AT122" i="1"/>
  <c r="AS123" i="1"/>
  <c r="AT123" i="1"/>
  <c r="AS124" i="1"/>
  <c r="AT124" i="1"/>
  <c r="AS125" i="1"/>
  <c r="AT125" i="1"/>
  <c r="AS126" i="1"/>
  <c r="AT126" i="1"/>
  <c r="AS127" i="1"/>
  <c r="AT127" i="1"/>
  <c r="AS128" i="1"/>
  <c r="AT128" i="1"/>
  <c r="AS129" i="1"/>
  <c r="AT129" i="1"/>
  <c r="AS130" i="1"/>
  <c r="AT130" i="1"/>
  <c r="AS131" i="1"/>
  <c r="AT131" i="1"/>
  <c r="AS132" i="1"/>
  <c r="AT132" i="1"/>
  <c r="AS133" i="1"/>
  <c r="AT133" i="1"/>
  <c r="AS134" i="1"/>
  <c r="AT134" i="1"/>
  <c r="AS135" i="1"/>
  <c r="AT135" i="1"/>
  <c r="AS136" i="1"/>
  <c r="AT136" i="1"/>
  <c r="AS137" i="1"/>
  <c r="AT137" i="1"/>
  <c r="AS138" i="1"/>
  <c r="AT138" i="1"/>
  <c r="AS139" i="1"/>
  <c r="AT139" i="1"/>
  <c r="AS140" i="1"/>
  <c r="AT140" i="1"/>
  <c r="AS141" i="1"/>
  <c r="AT141" i="1"/>
  <c r="AS142" i="1"/>
  <c r="AT142" i="1"/>
  <c r="AS143" i="1"/>
  <c r="AT143" i="1"/>
  <c r="AS144" i="1"/>
  <c r="AT144" i="1"/>
  <c r="AS145" i="1"/>
  <c r="AT145" i="1"/>
  <c r="AS146" i="1"/>
  <c r="AT146" i="1"/>
  <c r="AS147" i="1"/>
  <c r="AT147" i="1"/>
  <c r="AS148" i="1"/>
  <c r="AT148" i="1"/>
  <c r="AS149" i="1"/>
  <c r="AT149" i="1"/>
  <c r="AS150" i="1"/>
  <c r="AT150" i="1"/>
  <c r="AS151" i="1"/>
  <c r="AT151" i="1"/>
  <c r="AS152" i="1"/>
  <c r="AT152" i="1"/>
  <c r="AS153" i="1"/>
  <c r="AT153" i="1"/>
  <c r="AS154" i="1"/>
  <c r="AT154" i="1"/>
  <c r="AS155" i="1"/>
  <c r="AT155" i="1"/>
  <c r="AS156" i="1"/>
  <c r="AT156" i="1"/>
  <c r="AS157" i="1"/>
  <c r="AT157" i="1"/>
  <c r="AS158" i="1"/>
  <c r="AT158" i="1"/>
  <c r="AS159" i="1"/>
  <c r="AT159" i="1"/>
  <c r="AS160" i="1"/>
  <c r="AT160" i="1"/>
  <c r="AS161" i="1"/>
  <c r="AT161" i="1"/>
  <c r="AS162" i="1"/>
  <c r="AT162" i="1"/>
  <c r="AS163" i="1"/>
  <c r="AT163" i="1"/>
  <c r="AS164" i="1"/>
  <c r="AT164" i="1"/>
  <c r="AS165" i="1"/>
  <c r="AT165" i="1"/>
  <c r="AS166" i="1"/>
  <c r="AT166" i="1"/>
  <c r="AS167" i="1"/>
  <c r="AT167" i="1"/>
  <c r="AS168" i="1"/>
  <c r="AT168" i="1"/>
  <c r="AS169" i="1"/>
  <c r="AT169" i="1"/>
  <c r="AS170" i="1"/>
  <c r="AT170" i="1"/>
  <c r="AS171" i="1"/>
  <c r="AT171" i="1"/>
  <c r="AS172" i="1"/>
  <c r="AT172" i="1"/>
  <c r="AS173" i="1"/>
  <c r="AT173" i="1"/>
  <c r="AS174" i="1"/>
  <c r="AT174" i="1"/>
  <c r="AS175" i="1"/>
  <c r="AT175" i="1"/>
  <c r="AS176" i="1"/>
  <c r="AT176" i="1"/>
  <c r="AS177" i="1"/>
  <c r="AT177" i="1"/>
  <c r="AS178" i="1"/>
  <c r="AT178" i="1"/>
  <c r="AS179" i="1"/>
  <c r="AT179" i="1"/>
  <c r="AS180" i="1"/>
  <c r="AT180" i="1"/>
  <c r="AS181" i="1"/>
  <c r="AT181" i="1"/>
  <c r="AS182" i="1"/>
  <c r="AT182" i="1"/>
  <c r="AS183" i="1"/>
  <c r="AT183" i="1"/>
  <c r="AS184" i="1"/>
  <c r="AT184" i="1"/>
  <c r="AS185" i="1"/>
  <c r="AT185" i="1"/>
  <c r="AS186" i="1"/>
  <c r="AT186" i="1"/>
  <c r="AS187" i="1"/>
  <c r="AT187" i="1"/>
  <c r="AS188" i="1"/>
  <c r="AT188" i="1"/>
  <c r="AS189" i="1"/>
  <c r="AT189" i="1"/>
  <c r="AS190" i="1"/>
  <c r="AT190" i="1"/>
  <c r="AS191" i="1"/>
  <c r="AT191" i="1"/>
  <c r="AS192" i="1"/>
  <c r="AT192" i="1"/>
  <c r="AS193" i="1"/>
  <c r="AT193" i="1"/>
  <c r="AS194" i="1"/>
  <c r="AT194" i="1"/>
  <c r="AS195" i="1"/>
  <c r="AT195" i="1"/>
  <c r="AS196" i="1"/>
  <c r="AT196" i="1"/>
  <c r="AS197" i="1"/>
  <c r="AT197" i="1"/>
  <c r="AS198" i="1"/>
  <c r="AT198" i="1"/>
  <c r="AS199" i="1"/>
  <c r="AT199" i="1"/>
  <c r="AS200" i="1"/>
  <c r="AT200" i="1"/>
  <c r="AS201" i="1"/>
  <c r="AT201" i="1"/>
  <c r="AS202" i="1"/>
  <c r="AT202" i="1"/>
  <c r="AS203" i="1"/>
  <c r="AT203" i="1"/>
  <c r="AS204" i="1"/>
  <c r="AT204" i="1"/>
  <c r="AS205" i="1"/>
  <c r="AT205" i="1"/>
  <c r="AS206" i="1"/>
  <c r="AT206" i="1"/>
  <c r="AS207" i="1"/>
  <c r="AT207" i="1"/>
  <c r="AS208" i="1"/>
  <c r="AT208" i="1"/>
  <c r="AS209" i="1"/>
  <c r="AT209" i="1"/>
  <c r="AS210" i="1"/>
  <c r="AT210" i="1"/>
  <c r="AS211" i="1"/>
  <c r="AT211" i="1"/>
  <c r="AS212" i="1"/>
  <c r="AT212" i="1"/>
  <c r="AS213" i="1"/>
  <c r="AT213" i="1"/>
  <c r="AS214" i="1"/>
  <c r="AT214" i="1"/>
  <c r="AS215" i="1"/>
  <c r="AT215" i="1"/>
  <c r="AS216" i="1"/>
  <c r="AT216" i="1"/>
  <c r="AS217" i="1"/>
  <c r="AT217" i="1"/>
  <c r="AS218" i="1"/>
  <c r="AT218" i="1"/>
  <c r="AS219" i="1"/>
  <c r="AT219" i="1"/>
  <c r="AS220" i="1"/>
  <c r="AT220" i="1"/>
  <c r="AS221" i="1"/>
  <c r="AT221" i="1"/>
  <c r="AS222" i="1"/>
  <c r="AT222" i="1"/>
  <c r="AS223" i="1"/>
  <c r="AT223" i="1"/>
  <c r="AS224" i="1"/>
  <c r="AT224" i="1"/>
  <c r="AS225" i="1"/>
  <c r="AT225" i="1"/>
  <c r="AS226" i="1"/>
  <c r="AT226" i="1"/>
  <c r="AS227" i="1"/>
  <c r="AT227" i="1"/>
  <c r="AS228" i="1"/>
  <c r="AT228" i="1"/>
  <c r="AS229" i="1"/>
  <c r="AT229" i="1"/>
  <c r="AS230" i="1"/>
  <c r="AT230" i="1"/>
  <c r="AS231" i="1"/>
  <c r="AT231" i="1"/>
  <c r="AS232" i="1"/>
  <c r="AT232" i="1"/>
  <c r="AS233" i="1"/>
  <c r="AT233" i="1"/>
  <c r="AS234" i="1"/>
  <c r="AT234" i="1"/>
  <c r="AS235" i="1"/>
  <c r="AT235" i="1"/>
  <c r="AS236" i="1"/>
  <c r="AT236" i="1"/>
  <c r="AS237" i="1"/>
  <c r="AT237" i="1"/>
  <c r="AS238" i="1"/>
  <c r="AT238" i="1"/>
  <c r="AS239" i="1"/>
  <c r="AT239" i="1"/>
  <c r="AS240" i="1"/>
  <c r="AT240" i="1"/>
  <c r="AS241" i="1"/>
  <c r="AT241" i="1"/>
  <c r="AS242" i="1"/>
  <c r="AT242" i="1"/>
  <c r="AS243" i="1"/>
  <c r="AT243" i="1"/>
  <c r="AS244" i="1"/>
  <c r="AT244" i="1"/>
  <c r="AS245" i="1"/>
  <c r="AT245" i="1"/>
  <c r="AS246" i="1"/>
  <c r="AT246" i="1"/>
  <c r="AS247" i="1"/>
  <c r="AT247" i="1"/>
  <c r="AS248" i="1"/>
  <c r="AT248" i="1"/>
  <c r="AS249" i="1"/>
  <c r="AT249" i="1"/>
  <c r="AS250" i="1"/>
  <c r="AT250" i="1"/>
  <c r="AS251" i="1"/>
  <c r="AT251" i="1"/>
  <c r="AS252" i="1"/>
  <c r="AT252" i="1"/>
  <c r="AS253" i="1"/>
  <c r="AT253" i="1"/>
  <c r="AS254" i="1"/>
  <c r="AT254" i="1"/>
  <c r="AS255" i="1"/>
  <c r="AT255" i="1"/>
  <c r="AS256" i="1"/>
  <c r="AT256" i="1"/>
  <c r="AS257" i="1"/>
  <c r="AT257" i="1"/>
  <c r="AS258" i="1"/>
  <c r="AT258" i="1"/>
  <c r="AS259" i="1"/>
  <c r="AT259" i="1"/>
  <c r="AS260" i="1"/>
  <c r="AT260" i="1"/>
  <c r="AS261" i="1"/>
  <c r="AT261" i="1"/>
  <c r="AS262" i="1"/>
  <c r="AT262" i="1"/>
  <c r="AS263" i="1"/>
  <c r="AT263" i="1"/>
  <c r="AS264" i="1"/>
  <c r="AT264" i="1"/>
  <c r="AS265" i="1"/>
  <c r="AT265" i="1"/>
  <c r="AS266" i="1"/>
  <c r="AT266" i="1"/>
  <c r="AS267" i="1"/>
  <c r="AT267" i="1"/>
  <c r="AS268" i="1"/>
  <c r="AT268" i="1"/>
  <c r="AS269" i="1"/>
  <c r="AT269" i="1"/>
  <c r="AS270" i="1"/>
  <c r="AT270" i="1"/>
  <c r="AS271" i="1"/>
  <c r="AT271" i="1"/>
  <c r="AS272" i="1"/>
  <c r="AT272" i="1"/>
  <c r="AS273" i="1"/>
  <c r="AT273" i="1"/>
  <c r="AS274" i="1"/>
  <c r="AT274" i="1"/>
  <c r="AS275" i="1"/>
  <c r="AT275" i="1"/>
  <c r="AS276" i="1"/>
  <c r="AT276" i="1"/>
  <c r="AS277" i="1"/>
  <c r="AT277" i="1"/>
  <c r="AS278" i="1"/>
  <c r="AT278" i="1"/>
  <c r="AS279" i="1"/>
  <c r="AT279" i="1"/>
  <c r="AS280" i="1"/>
  <c r="AT280" i="1"/>
  <c r="AS281" i="1"/>
  <c r="AT281" i="1"/>
  <c r="AS282" i="1"/>
  <c r="AT282" i="1"/>
  <c r="AS283" i="1"/>
  <c r="AT283" i="1"/>
  <c r="AS284" i="1"/>
  <c r="AT284" i="1"/>
  <c r="AS285" i="1"/>
  <c r="AT285" i="1"/>
  <c r="AS286" i="1"/>
  <c r="AT286" i="1"/>
  <c r="AS287" i="1"/>
  <c r="AT287" i="1"/>
  <c r="AS288" i="1"/>
  <c r="AT288" i="1"/>
  <c r="AS289" i="1"/>
  <c r="AT289" i="1"/>
  <c r="AS290" i="1"/>
  <c r="AT290" i="1"/>
  <c r="AS291" i="1"/>
  <c r="AT291" i="1"/>
  <c r="AS292" i="1"/>
  <c r="AT292" i="1"/>
  <c r="AS293" i="1"/>
  <c r="AT293" i="1"/>
  <c r="AS294" i="1"/>
  <c r="AT294" i="1"/>
  <c r="AS295" i="1"/>
  <c r="AT295" i="1"/>
  <c r="AS296" i="1"/>
  <c r="AT296" i="1"/>
  <c r="AS297" i="1"/>
  <c r="AT297" i="1"/>
  <c r="AS298" i="1"/>
  <c r="AT298" i="1"/>
  <c r="AS299" i="1"/>
  <c r="AT299" i="1"/>
  <c r="AS300" i="1"/>
  <c r="AT300" i="1"/>
  <c r="AS301" i="1"/>
  <c r="AT301" i="1"/>
  <c r="AS302" i="1"/>
  <c r="AT302" i="1"/>
  <c r="AS303" i="1"/>
  <c r="AT303" i="1"/>
  <c r="AS304" i="1"/>
  <c r="AT304" i="1"/>
  <c r="AS305" i="1"/>
  <c r="AT305" i="1"/>
  <c r="AS306" i="1"/>
  <c r="AT306" i="1"/>
  <c r="AS307" i="1"/>
  <c r="AT307" i="1"/>
  <c r="AS308" i="1"/>
  <c r="AT308" i="1"/>
  <c r="AS309" i="1"/>
  <c r="AT309" i="1"/>
  <c r="AS310" i="1"/>
  <c r="AT310" i="1"/>
  <c r="AS311" i="1"/>
  <c r="AT311" i="1"/>
  <c r="AS312" i="1"/>
  <c r="AT312" i="1"/>
  <c r="AS313" i="1"/>
  <c r="AT313" i="1"/>
  <c r="AS314" i="1"/>
  <c r="AT314" i="1"/>
  <c r="AS315" i="1"/>
  <c r="AT315" i="1"/>
  <c r="AS316" i="1"/>
  <c r="AT316" i="1"/>
  <c r="AS317" i="1"/>
  <c r="AT317" i="1"/>
  <c r="AS318" i="1"/>
  <c r="AT318" i="1"/>
  <c r="AS319" i="1"/>
  <c r="AT319" i="1"/>
  <c r="AS320" i="1"/>
  <c r="AT320" i="1"/>
  <c r="AS321" i="1"/>
  <c r="AT321" i="1"/>
  <c r="AS322" i="1"/>
  <c r="AT322" i="1"/>
  <c r="AS323" i="1"/>
  <c r="AT323" i="1"/>
  <c r="AS324" i="1"/>
  <c r="AT324" i="1"/>
  <c r="AS325" i="1"/>
  <c r="AT325" i="1"/>
  <c r="AS326" i="1"/>
  <c r="AT326" i="1"/>
  <c r="AS327" i="1"/>
  <c r="AT327" i="1"/>
  <c r="AS328" i="1"/>
  <c r="AT328" i="1"/>
  <c r="AS329" i="1"/>
  <c r="AT329" i="1"/>
  <c r="AS330" i="1"/>
  <c r="AT330" i="1"/>
  <c r="AS331" i="1"/>
  <c r="AT331" i="1"/>
  <c r="AS332" i="1"/>
  <c r="AT332" i="1"/>
  <c r="AS333" i="1"/>
  <c r="AT333" i="1"/>
  <c r="AS334" i="1"/>
  <c r="AT334" i="1"/>
  <c r="AS335" i="1"/>
  <c r="AT335" i="1"/>
  <c r="AS336" i="1"/>
  <c r="AT336" i="1"/>
  <c r="AS337" i="1"/>
  <c r="AT337" i="1"/>
  <c r="AS338" i="1"/>
  <c r="AT338" i="1"/>
  <c r="AS339" i="1"/>
  <c r="AT339" i="1"/>
  <c r="AS340" i="1"/>
  <c r="AT340" i="1"/>
  <c r="AS341" i="1"/>
  <c r="AT341" i="1"/>
  <c r="AS342" i="1"/>
  <c r="AT342" i="1"/>
  <c r="AS343" i="1"/>
  <c r="AT343" i="1"/>
  <c r="AS344" i="1"/>
  <c r="AT344" i="1"/>
  <c r="AS345" i="1"/>
  <c r="AT345" i="1"/>
  <c r="AS346" i="1"/>
  <c r="AT346" i="1"/>
  <c r="AS347" i="1"/>
  <c r="AT347" i="1"/>
  <c r="AS348" i="1"/>
  <c r="AT348" i="1"/>
  <c r="AS349" i="1"/>
  <c r="AT349" i="1"/>
  <c r="AS350" i="1"/>
  <c r="AT350" i="1"/>
  <c r="AS351" i="1"/>
  <c r="AT351" i="1"/>
  <c r="AS352" i="1"/>
  <c r="AT352" i="1"/>
  <c r="AS353" i="1"/>
  <c r="AT353" i="1"/>
  <c r="AS354" i="1"/>
  <c r="AT354" i="1"/>
  <c r="AS355" i="1"/>
  <c r="AT355" i="1"/>
  <c r="AS356" i="1"/>
  <c r="AT356" i="1"/>
  <c r="AS357" i="1"/>
  <c r="AT357" i="1"/>
  <c r="AS358" i="1"/>
  <c r="AT358" i="1"/>
  <c r="AS359" i="1"/>
  <c r="AT359" i="1"/>
  <c r="AS360" i="1"/>
  <c r="AT360" i="1"/>
  <c r="AT4" i="1"/>
  <c r="AS4" i="1"/>
  <c r="CW69" i="35"/>
  <c r="CX69" i="35"/>
  <c r="CY69" i="35"/>
  <c r="CZ69" i="35"/>
  <c r="DA69" i="35"/>
  <c r="DB69" i="35"/>
  <c r="DC69" i="35"/>
  <c r="DD69" i="35"/>
  <c r="DE69" i="35"/>
  <c r="DF69" i="35"/>
  <c r="DG69" i="35"/>
  <c r="DH69" i="35"/>
  <c r="DI69" i="35"/>
  <c r="DJ69" i="35"/>
  <c r="DK69" i="35"/>
  <c r="DL69" i="35"/>
  <c r="DM69" i="35"/>
  <c r="DN69" i="35"/>
  <c r="DO69" i="35"/>
  <c r="DP69" i="35"/>
  <c r="DQ69" i="35"/>
  <c r="DR69" i="35"/>
  <c r="DS69" i="35"/>
  <c r="DT69" i="35"/>
  <c r="DU69" i="35"/>
  <c r="DV69" i="35"/>
  <c r="DW69" i="35"/>
  <c r="DX69" i="35"/>
  <c r="DY69" i="35"/>
  <c r="DZ69" i="35"/>
  <c r="EA69" i="35"/>
  <c r="EB69" i="35"/>
  <c r="EC69" i="35"/>
  <c r="ED69" i="35"/>
  <c r="EE69" i="35"/>
  <c r="EF69" i="35"/>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4" i="1"/>
  <c r="AQ359" i="1"/>
  <c r="AQ360" i="1"/>
  <c r="AQ361" i="1"/>
  <c r="AQ362" i="1"/>
  <c r="AQ363" i="1"/>
  <c r="AQ364" i="1"/>
  <c r="AQ365" i="1"/>
  <c r="AQ366" i="1"/>
  <c r="AQ367" i="1"/>
  <c r="AQ368" i="1"/>
  <c r="AQ369" i="1"/>
  <c r="AQ370" i="1"/>
  <c r="AQ371" i="1"/>
  <c r="AQ372" i="1"/>
  <c r="AQ373" i="1"/>
  <c r="AQ374" i="1"/>
  <c r="AQ375" i="1"/>
  <c r="AQ376" i="1"/>
  <c r="AQ377" i="1"/>
  <c r="AQ378"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4" i="1"/>
  <c r="AP8" i="1"/>
  <c r="AP14" i="1"/>
  <c r="AP16" i="1"/>
  <c r="AP30" i="1"/>
  <c r="AP33" i="1"/>
  <c r="AP38" i="1"/>
  <c r="AP49" i="1"/>
  <c r="AP56" i="1"/>
  <c r="AP57" i="1"/>
  <c r="AP72" i="1"/>
  <c r="AP78" i="1"/>
  <c r="AP80" i="1"/>
  <c r="AP94" i="1"/>
  <c r="AP97" i="1"/>
  <c r="AP102" i="1"/>
  <c r="AP113" i="1"/>
  <c r="AP120" i="1"/>
  <c r="AP121" i="1"/>
  <c r="AP136" i="1"/>
  <c r="AP142" i="1"/>
  <c r="AP144" i="1"/>
  <c r="AP158" i="1"/>
  <c r="AP166" i="1"/>
  <c r="AP177" i="1"/>
  <c r="AP185" i="1"/>
  <c r="AP200" i="1"/>
  <c r="AP206" i="1"/>
  <c r="AP208" i="1"/>
  <c r="AP222" i="1"/>
  <c r="AP230" i="1"/>
  <c r="AP241" i="1"/>
  <c r="AP249" i="1"/>
  <c r="AP264" i="1"/>
  <c r="AP270" i="1"/>
  <c r="AP272" i="1"/>
  <c r="AP286" i="1"/>
  <c r="AP294" i="1"/>
  <c r="AP305" i="1"/>
  <c r="AP313" i="1"/>
  <c r="AP328" i="1"/>
  <c r="AP336" i="1"/>
  <c r="AP350" i="1"/>
  <c r="AP358" i="1"/>
  <c r="AP369" i="1"/>
  <c r="AP377" i="1"/>
  <c r="AP3"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379" i="1"/>
  <c r="AM786" i="1"/>
  <c r="AL786" i="1"/>
  <c r="AK786" i="1"/>
  <c r="AM785" i="1"/>
  <c r="AL785" i="1"/>
  <c r="AK785" i="1"/>
  <c r="AM784" i="1"/>
  <c r="AL784" i="1"/>
  <c r="AK784" i="1"/>
  <c r="AM783" i="1"/>
  <c r="AL783" i="1"/>
  <c r="AK783" i="1"/>
  <c r="AM782" i="1"/>
  <c r="AL782" i="1"/>
  <c r="AK782" i="1"/>
  <c r="AM781" i="1"/>
  <c r="AL781" i="1"/>
  <c r="AK781" i="1"/>
  <c r="AM780" i="1"/>
  <c r="AL780" i="1"/>
  <c r="AK780" i="1"/>
  <c r="AM779" i="1"/>
  <c r="AL779" i="1"/>
  <c r="AK779" i="1"/>
  <c r="AM778" i="1"/>
  <c r="AL778" i="1"/>
  <c r="AK778" i="1"/>
  <c r="AM777" i="1"/>
  <c r="AL777" i="1"/>
  <c r="AK777" i="1"/>
  <c r="AM776" i="1"/>
  <c r="AL776" i="1"/>
  <c r="AK776" i="1"/>
  <c r="AM775" i="1"/>
  <c r="AL775" i="1"/>
  <c r="AK775" i="1"/>
  <c r="AM773" i="1"/>
  <c r="AL773" i="1"/>
  <c r="AK773" i="1"/>
  <c r="AM772" i="1"/>
  <c r="AL772" i="1"/>
  <c r="AK772" i="1"/>
  <c r="AM771" i="1"/>
  <c r="AL771" i="1"/>
  <c r="AK771" i="1"/>
  <c r="AM770" i="1"/>
  <c r="AL770" i="1"/>
  <c r="AK770" i="1"/>
  <c r="AM769" i="1"/>
  <c r="AL769" i="1"/>
  <c r="AK769" i="1"/>
  <c r="AM768" i="1"/>
  <c r="AL768" i="1"/>
  <c r="AK768" i="1"/>
  <c r="AM767" i="1"/>
  <c r="AL767" i="1"/>
  <c r="AK767" i="1"/>
  <c r="AM766" i="1"/>
  <c r="AL766" i="1"/>
  <c r="AK766" i="1"/>
  <c r="AM765" i="1"/>
  <c r="AL765" i="1"/>
  <c r="AK765" i="1"/>
  <c r="AM764" i="1"/>
  <c r="AL764" i="1"/>
  <c r="AK764" i="1"/>
  <c r="AM763" i="1"/>
  <c r="AL763" i="1"/>
  <c r="AK763" i="1"/>
  <c r="AM762" i="1"/>
  <c r="AL762" i="1"/>
  <c r="AK762" i="1"/>
  <c r="AM761" i="1"/>
  <c r="AL761" i="1"/>
  <c r="AK761" i="1"/>
  <c r="AM760" i="1"/>
  <c r="AL760" i="1"/>
  <c r="AK760" i="1"/>
  <c r="AM759" i="1"/>
  <c r="AL759" i="1"/>
  <c r="AK759" i="1"/>
  <c r="AM758" i="1"/>
  <c r="AL758" i="1"/>
  <c r="AK758" i="1"/>
  <c r="AM757" i="1"/>
  <c r="AL757" i="1"/>
  <c r="AK757" i="1"/>
  <c r="AM756" i="1"/>
  <c r="AL756" i="1"/>
  <c r="AK756" i="1"/>
  <c r="AM755" i="1"/>
  <c r="AL755" i="1"/>
  <c r="AK755" i="1"/>
  <c r="AM754" i="1"/>
  <c r="AL754" i="1"/>
  <c r="AK754" i="1"/>
  <c r="AM753" i="1"/>
  <c r="AL753" i="1"/>
  <c r="AK753" i="1"/>
  <c r="AM751" i="1"/>
  <c r="AL751" i="1"/>
  <c r="AK751" i="1"/>
  <c r="AM750" i="1"/>
  <c r="AL750" i="1"/>
  <c r="AK750" i="1"/>
  <c r="AM749" i="1"/>
  <c r="AL749" i="1"/>
  <c r="AK749" i="1"/>
  <c r="AM748" i="1"/>
  <c r="AL748" i="1"/>
  <c r="AK748" i="1"/>
  <c r="AM747" i="1"/>
  <c r="AL747" i="1"/>
  <c r="AK747" i="1"/>
  <c r="AM746" i="1"/>
  <c r="AL746" i="1"/>
  <c r="AK746" i="1"/>
  <c r="AM745" i="1"/>
  <c r="AL745" i="1"/>
  <c r="AK745" i="1"/>
  <c r="AM744" i="1"/>
  <c r="AL744" i="1"/>
  <c r="AK744" i="1"/>
  <c r="AM743" i="1"/>
  <c r="AL743" i="1"/>
  <c r="AK743" i="1"/>
  <c r="AM742" i="1"/>
  <c r="AL742" i="1"/>
  <c r="AK742" i="1"/>
  <c r="AM741" i="1"/>
  <c r="AL741" i="1"/>
  <c r="AK741" i="1"/>
  <c r="AM740" i="1"/>
  <c r="AL740" i="1"/>
  <c r="AK740" i="1"/>
  <c r="AM739" i="1"/>
  <c r="AL739" i="1"/>
  <c r="AK739" i="1"/>
  <c r="AM738" i="1"/>
  <c r="AL738" i="1"/>
  <c r="AK738" i="1"/>
  <c r="AM737" i="1"/>
  <c r="AL737" i="1"/>
  <c r="AK737" i="1"/>
  <c r="AM736" i="1"/>
  <c r="AL736" i="1"/>
  <c r="AK736" i="1"/>
  <c r="AM735" i="1"/>
  <c r="AL735" i="1"/>
  <c r="AK735" i="1"/>
  <c r="AM734" i="1"/>
  <c r="AL734" i="1"/>
  <c r="AK734" i="1"/>
  <c r="AM733" i="1"/>
  <c r="AL733" i="1"/>
  <c r="AK733" i="1"/>
  <c r="AM732" i="1"/>
  <c r="AL732" i="1"/>
  <c r="AK732" i="1"/>
  <c r="AM730" i="1"/>
  <c r="AL730" i="1"/>
  <c r="AK730" i="1"/>
  <c r="AM729" i="1"/>
  <c r="AL729" i="1"/>
  <c r="AK729" i="1"/>
  <c r="AM728" i="1"/>
  <c r="AL728" i="1"/>
  <c r="AK728" i="1"/>
  <c r="AM727" i="1"/>
  <c r="AL727" i="1"/>
  <c r="AK727" i="1"/>
  <c r="AM726" i="1"/>
  <c r="AL726" i="1"/>
  <c r="AK726" i="1"/>
  <c r="AM725" i="1"/>
  <c r="AL725" i="1"/>
  <c r="AK725" i="1"/>
  <c r="AM724" i="1"/>
  <c r="AL724" i="1"/>
  <c r="AK724" i="1"/>
  <c r="AM723" i="1"/>
  <c r="AL723" i="1"/>
  <c r="AK723" i="1"/>
  <c r="AM722" i="1"/>
  <c r="AL722" i="1"/>
  <c r="AK722" i="1"/>
  <c r="AM721" i="1"/>
  <c r="AL721" i="1"/>
  <c r="AK721" i="1"/>
  <c r="AM720" i="1"/>
  <c r="AL720" i="1"/>
  <c r="AK720" i="1"/>
  <c r="AM719" i="1"/>
  <c r="AL719" i="1"/>
  <c r="AK719" i="1"/>
  <c r="AM718" i="1"/>
  <c r="AL718" i="1"/>
  <c r="AK718" i="1"/>
  <c r="AM717" i="1"/>
  <c r="AL717" i="1"/>
  <c r="AK717" i="1"/>
  <c r="AM716" i="1"/>
  <c r="AL716" i="1"/>
  <c r="AK716" i="1"/>
  <c r="AM715" i="1"/>
  <c r="AL715" i="1"/>
  <c r="AK715" i="1"/>
  <c r="AM714" i="1"/>
  <c r="AL714" i="1"/>
  <c r="AK714" i="1"/>
  <c r="AM713" i="1"/>
  <c r="AL713" i="1"/>
  <c r="AK713" i="1"/>
  <c r="AM712" i="1"/>
  <c r="AL712" i="1"/>
  <c r="AK712" i="1"/>
  <c r="AM711" i="1"/>
  <c r="AL711" i="1"/>
  <c r="AK711" i="1"/>
  <c r="AM710" i="1"/>
  <c r="AL710" i="1"/>
  <c r="AK710" i="1"/>
  <c r="AM708" i="1"/>
  <c r="AL708" i="1"/>
  <c r="AK708" i="1"/>
  <c r="AM707" i="1"/>
  <c r="AL707" i="1"/>
  <c r="AK707" i="1"/>
  <c r="AM706" i="1"/>
  <c r="AL706" i="1"/>
  <c r="AK706" i="1"/>
  <c r="AM705" i="1"/>
  <c r="AL705" i="1"/>
  <c r="AK705" i="1"/>
  <c r="AM704" i="1"/>
  <c r="AL704" i="1"/>
  <c r="AK704" i="1"/>
  <c r="AM703" i="1"/>
  <c r="AL703" i="1"/>
  <c r="AK703" i="1"/>
  <c r="AM702" i="1"/>
  <c r="AL702" i="1"/>
  <c r="AK702" i="1"/>
  <c r="AM701" i="1"/>
  <c r="AL701" i="1"/>
  <c r="AK701" i="1"/>
  <c r="AM700" i="1"/>
  <c r="AL700" i="1"/>
  <c r="AK700" i="1"/>
  <c r="AM699" i="1"/>
  <c r="AL699" i="1"/>
  <c r="AK699" i="1"/>
  <c r="AM698" i="1"/>
  <c r="AL698" i="1"/>
  <c r="AK698" i="1"/>
  <c r="AM697" i="1"/>
  <c r="AL697" i="1"/>
  <c r="AK697" i="1"/>
  <c r="AM696" i="1"/>
  <c r="AL696" i="1"/>
  <c r="AK696" i="1"/>
  <c r="AM695" i="1"/>
  <c r="AL695" i="1"/>
  <c r="AK695" i="1"/>
  <c r="AM694" i="1"/>
  <c r="AL694" i="1"/>
  <c r="AK694" i="1"/>
  <c r="AM693" i="1"/>
  <c r="AL693" i="1"/>
  <c r="AK693" i="1"/>
  <c r="AM692" i="1"/>
  <c r="AL692" i="1"/>
  <c r="AK692" i="1"/>
  <c r="AM691" i="1"/>
  <c r="AL691" i="1"/>
  <c r="AK691" i="1"/>
  <c r="AM690" i="1"/>
  <c r="AL690" i="1"/>
  <c r="AK690" i="1"/>
  <c r="AM689" i="1"/>
  <c r="AL689" i="1"/>
  <c r="AK689" i="1"/>
  <c r="AM688" i="1"/>
  <c r="AL688" i="1"/>
  <c r="AK688" i="1"/>
  <c r="AM686" i="1"/>
  <c r="AL686" i="1"/>
  <c r="AK686" i="1"/>
  <c r="AM685" i="1"/>
  <c r="AL685" i="1"/>
  <c r="AK685" i="1"/>
  <c r="AM684" i="1"/>
  <c r="AL684" i="1"/>
  <c r="AK684" i="1"/>
  <c r="AM683" i="1"/>
  <c r="AL683" i="1"/>
  <c r="AK683" i="1"/>
  <c r="AM682" i="1"/>
  <c r="AL682" i="1"/>
  <c r="AK682" i="1"/>
  <c r="AM681" i="1"/>
  <c r="AL681" i="1"/>
  <c r="AK681" i="1"/>
  <c r="AM680" i="1"/>
  <c r="AL680" i="1"/>
  <c r="AK680" i="1"/>
  <c r="AM679" i="1"/>
  <c r="AL679" i="1"/>
  <c r="AK679" i="1"/>
  <c r="AM678" i="1"/>
  <c r="AL678" i="1"/>
  <c r="AK678" i="1"/>
  <c r="AM677" i="1"/>
  <c r="AL677" i="1"/>
  <c r="AK677" i="1"/>
  <c r="AM676" i="1"/>
  <c r="AL676" i="1"/>
  <c r="AK676" i="1"/>
  <c r="AM675" i="1"/>
  <c r="AL675" i="1"/>
  <c r="AK675" i="1"/>
  <c r="AM674" i="1"/>
  <c r="AL674" i="1"/>
  <c r="AK674" i="1"/>
  <c r="AM673" i="1"/>
  <c r="AL673" i="1"/>
  <c r="AK673" i="1"/>
  <c r="AM672" i="1"/>
  <c r="AL672" i="1"/>
  <c r="AK672" i="1"/>
  <c r="AM671" i="1"/>
  <c r="AL671" i="1"/>
  <c r="AK671" i="1"/>
  <c r="AM670" i="1"/>
  <c r="AL670" i="1"/>
  <c r="AK670" i="1"/>
  <c r="AM669" i="1"/>
  <c r="AL669" i="1"/>
  <c r="AK669" i="1"/>
  <c r="AM668" i="1"/>
  <c r="AL668" i="1"/>
  <c r="AK668" i="1"/>
  <c r="AM667" i="1"/>
  <c r="AL667" i="1"/>
  <c r="AK667" i="1"/>
  <c r="AM666" i="1"/>
  <c r="AL666" i="1"/>
  <c r="AK666" i="1"/>
  <c r="AM664" i="1"/>
  <c r="AL664" i="1"/>
  <c r="AK664" i="1"/>
  <c r="AM663" i="1"/>
  <c r="AL663" i="1"/>
  <c r="AK663" i="1"/>
  <c r="AM662" i="1"/>
  <c r="AL662" i="1"/>
  <c r="AK662" i="1"/>
  <c r="AM661" i="1"/>
  <c r="AL661" i="1"/>
  <c r="AK661" i="1"/>
  <c r="AM660" i="1"/>
  <c r="AL660" i="1"/>
  <c r="AK660" i="1"/>
  <c r="AM659" i="1"/>
  <c r="AL659" i="1"/>
  <c r="AK659" i="1"/>
  <c r="AM658" i="1"/>
  <c r="AL658" i="1"/>
  <c r="AK658" i="1"/>
  <c r="AM657" i="1"/>
  <c r="AL657" i="1"/>
  <c r="AK657" i="1"/>
  <c r="AM656" i="1"/>
  <c r="AL656" i="1"/>
  <c r="AK656" i="1"/>
  <c r="AM655" i="1"/>
  <c r="AL655" i="1"/>
  <c r="AK655" i="1"/>
  <c r="AM654" i="1"/>
  <c r="AL654" i="1"/>
  <c r="AK654" i="1"/>
  <c r="AM653" i="1"/>
  <c r="AL653" i="1"/>
  <c r="AK653" i="1"/>
  <c r="AM652" i="1"/>
  <c r="AL652" i="1"/>
  <c r="AK652" i="1"/>
  <c r="AM651" i="1"/>
  <c r="AL651" i="1"/>
  <c r="AK651" i="1"/>
  <c r="AM650" i="1"/>
  <c r="AL650" i="1"/>
  <c r="AK650" i="1"/>
  <c r="AM649" i="1"/>
  <c r="AL649" i="1"/>
  <c r="AK649" i="1"/>
  <c r="AM648" i="1"/>
  <c r="AL648" i="1"/>
  <c r="AK648" i="1"/>
  <c r="AM647" i="1"/>
  <c r="AL647" i="1"/>
  <c r="AK647" i="1"/>
  <c r="AM646" i="1"/>
  <c r="AL646" i="1"/>
  <c r="AK646" i="1"/>
  <c r="AM645" i="1"/>
  <c r="AL645" i="1"/>
  <c r="AK645" i="1"/>
  <c r="AM644" i="1"/>
  <c r="AL644" i="1"/>
  <c r="AK644" i="1"/>
  <c r="AM642" i="1"/>
  <c r="AL642" i="1"/>
  <c r="AK642" i="1"/>
  <c r="AM641" i="1"/>
  <c r="AL641" i="1"/>
  <c r="AK641" i="1"/>
  <c r="AM640" i="1"/>
  <c r="AL640" i="1"/>
  <c r="AK640" i="1"/>
  <c r="AM639" i="1"/>
  <c r="AL639" i="1"/>
  <c r="AK639" i="1"/>
  <c r="AM638" i="1"/>
  <c r="AL638" i="1"/>
  <c r="AK638" i="1"/>
  <c r="AM637" i="1"/>
  <c r="AL637" i="1"/>
  <c r="AK637" i="1"/>
  <c r="AM636" i="1"/>
  <c r="AL636" i="1"/>
  <c r="AK636" i="1"/>
  <c r="AM635" i="1"/>
  <c r="AL635" i="1"/>
  <c r="AK635" i="1"/>
  <c r="AM634" i="1"/>
  <c r="AL634" i="1"/>
  <c r="AK634" i="1"/>
  <c r="AM633" i="1"/>
  <c r="AL633" i="1"/>
  <c r="AK633" i="1"/>
  <c r="AM632" i="1"/>
  <c r="AL632" i="1"/>
  <c r="AK632" i="1"/>
  <c r="AM631" i="1"/>
  <c r="AL631" i="1"/>
  <c r="AK631" i="1"/>
  <c r="AM630" i="1"/>
  <c r="AL630" i="1"/>
  <c r="AK630" i="1"/>
  <c r="AM629" i="1"/>
  <c r="AL629" i="1"/>
  <c r="AK629" i="1"/>
  <c r="AM628" i="1"/>
  <c r="AL628" i="1"/>
  <c r="AK628" i="1"/>
  <c r="AM627" i="1"/>
  <c r="AL627" i="1"/>
  <c r="AK627" i="1"/>
  <c r="AM626" i="1"/>
  <c r="AL626" i="1"/>
  <c r="AK626" i="1"/>
  <c r="AM625" i="1"/>
  <c r="AL625" i="1"/>
  <c r="AK625" i="1"/>
  <c r="AM624" i="1"/>
  <c r="AL624" i="1"/>
  <c r="AK624" i="1"/>
  <c r="AM623" i="1"/>
  <c r="AL623" i="1"/>
  <c r="AK623" i="1"/>
  <c r="AM621" i="1"/>
  <c r="AL621" i="1"/>
  <c r="AK621" i="1"/>
  <c r="AM620" i="1"/>
  <c r="AL620" i="1"/>
  <c r="AK620" i="1"/>
  <c r="AM619" i="1"/>
  <c r="AL619" i="1"/>
  <c r="AK619" i="1"/>
  <c r="AM618" i="1"/>
  <c r="AL618" i="1"/>
  <c r="AK618" i="1"/>
  <c r="AM617" i="1"/>
  <c r="AL617" i="1"/>
  <c r="AK617" i="1"/>
  <c r="AM616" i="1"/>
  <c r="AL616" i="1"/>
  <c r="AK616" i="1"/>
  <c r="AM615" i="1"/>
  <c r="AL615" i="1"/>
  <c r="AK615" i="1"/>
  <c r="AM614" i="1"/>
  <c r="AL614" i="1"/>
  <c r="AK614" i="1"/>
  <c r="AM613" i="1"/>
  <c r="AL613" i="1"/>
  <c r="AK613" i="1"/>
  <c r="AM612" i="1"/>
  <c r="AL612" i="1"/>
  <c r="AK612" i="1"/>
  <c r="AM611" i="1"/>
  <c r="AL611" i="1"/>
  <c r="AK611" i="1"/>
  <c r="AM610" i="1"/>
  <c r="AL610" i="1"/>
  <c r="AK610" i="1"/>
  <c r="AM609" i="1"/>
  <c r="AL609" i="1"/>
  <c r="AK609" i="1"/>
  <c r="AM608" i="1"/>
  <c r="AL608" i="1"/>
  <c r="AK608" i="1"/>
  <c r="AM607" i="1"/>
  <c r="AL607" i="1"/>
  <c r="AK607" i="1"/>
  <c r="AM606" i="1"/>
  <c r="AL606" i="1"/>
  <c r="AK606" i="1"/>
  <c r="AM605" i="1"/>
  <c r="AL605" i="1"/>
  <c r="AK605" i="1"/>
  <c r="AM604" i="1"/>
  <c r="AL604" i="1"/>
  <c r="AK604" i="1"/>
  <c r="AM603" i="1"/>
  <c r="AL603" i="1"/>
  <c r="AK603" i="1"/>
  <c r="AM602" i="1"/>
  <c r="AL602" i="1"/>
  <c r="AK602" i="1"/>
  <c r="AM601" i="1"/>
  <c r="AL601" i="1"/>
  <c r="AK601" i="1"/>
  <c r="AM599" i="1"/>
  <c r="AL599" i="1"/>
  <c r="AK599" i="1"/>
  <c r="AM598" i="1"/>
  <c r="AL598" i="1"/>
  <c r="AK598" i="1"/>
  <c r="AM597" i="1"/>
  <c r="AL597" i="1"/>
  <c r="AK597" i="1"/>
  <c r="AM596" i="1"/>
  <c r="AL596" i="1"/>
  <c r="AK596" i="1"/>
  <c r="AM595" i="1"/>
  <c r="AL595" i="1"/>
  <c r="AK595" i="1"/>
  <c r="AM594" i="1"/>
  <c r="AL594" i="1"/>
  <c r="AK594" i="1"/>
  <c r="AM593" i="1"/>
  <c r="AL593" i="1"/>
  <c r="AK593" i="1"/>
  <c r="AM592" i="1"/>
  <c r="AL592" i="1"/>
  <c r="AK592" i="1"/>
  <c r="AM591" i="1"/>
  <c r="AL591" i="1"/>
  <c r="AK591" i="1"/>
  <c r="AM590" i="1"/>
  <c r="AL590" i="1"/>
  <c r="AK590" i="1"/>
  <c r="AM589" i="1"/>
  <c r="AL589" i="1"/>
  <c r="AK589" i="1"/>
  <c r="AM588" i="1"/>
  <c r="AL588" i="1"/>
  <c r="AK588" i="1"/>
  <c r="AM587" i="1"/>
  <c r="AL587" i="1"/>
  <c r="AK587" i="1"/>
  <c r="AM586" i="1"/>
  <c r="AL586" i="1"/>
  <c r="AK586" i="1"/>
  <c r="AM585" i="1"/>
  <c r="AL585" i="1"/>
  <c r="AK585" i="1"/>
  <c r="AM584" i="1"/>
  <c r="AL584" i="1"/>
  <c r="AK584" i="1"/>
  <c r="AM583" i="1"/>
  <c r="AL583" i="1"/>
  <c r="AK583" i="1"/>
  <c r="AM582" i="1"/>
  <c r="AL582" i="1"/>
  <c r="AK582" i="1"/>
  <c r="AM581" i="1"/>
  <c r="AL581" i="1"/>
  <c r="AK581" i="1"/>
  <c r="AM580" i="1"/>
  <c r="AL580" i="1"/>
  <c r="AK580" i="1"/>
  <c r="AM579" i="1"/>
  <c r="AL579" i="1"/>
  <c r="AK579" i="1"/>
  <c r="AM578" i="1"/>
  <c r="AL578" i="1"/>
  <c r="AK578" i="1"/>
  <c r="AM576" i="1"/>
  <c r="AL576" i="1"/>
  <c r="AK576" i="1"/>
  <c r="AM575" i="1"/>
  <c r="AL575" i="1"/>
  <c r="AK575" i="1"/>
  <c r="AM574" i="1"/>
  <c r="AL574" i="1"/>
  <c r="AK574" i="1"/>
  <c r="AM573" i="1"/>
  <c r="AL573" i="1"/>
  <c r="AK573" i="1"/>
  <c r="AM572" i="1"/>
  <c r="AL572" i="1"/>
  <c r="AK572" i="1"/>
  <c r="AM571" i="1"/>
  <c r="AL571" i="1"/>
  <c r="AK571" i="1"/>
  <c r="AM570" i="1"/>
  <c r="AL570" i="1"/>
  <c r="AK570" i="1"/>
  <c r="AM569" i="1"/>
  <c r="AL569" i="1"/>
  <c r="AK569" i="1"/>
  <c r="AM568" i="1"/>
  <c r="AL568" i="1"/>
  <c r="AK568" i="1"/>
  <c r="AM567" i="1"/>
  <c r="AL567" i="1"/>
  <c r="AK567" i="1"/>
  <c r="AM566" i="1"/>
  <c r="AL566" i="1"/>
  <c r="AK566" i="1"/>
  <c r="AM565" i="1"/>
  <c r="AL565" i="1"/>
  <c r="AK565" i="1"/>
  <c r="AM564" i="1"/>
  <c r="AL564" i="1"/>
  <c r="AK564" i="1"/>
  <c r="AM563" i="1"/>
  <c r="AL563" i="1"/>
  <c r="AK563" i="1"/>
  <c r="AM562" i="1"/>
  <c r="AL562" i="1"/>
  <c r="AK562" i="1"/>
  <c r="AM561" i="1"/>
  <c r="AL561" i="1"/>
  <c r="AK561" i="1"/>
  <c r="AM560" i="1"/>
  <c r="AL560" i="1"/>
  <c r="AK560" i="1"/>
  <c r="AM559" i="1"/>
  <c r="AL559" i="1"/>
  <c r="AK559" i="1"/>
  <c r="AM558" i="1"/>
  <c r="AL558" i="1"/>
  <c r="AK558" i="1"/>
  <c r="AM556" i="1"/>
  <c r="AL556" i="1"/>
  <c r="AK556" i="1"/>
  <c r="AM555" i="1"/>
  <c r="AL555" i="1"/>
  <c r="AK555" i="1"/>
  <c r="AM554" i="1"/>
  <c r="AL554" i="1"/>
  <c r="AK554" i="1"/>
  <c r="AM553" i="1"/>
  <c r="AL553" i="1"/>
  <c r="AK553" i="1"/>
  <c r="AM552" i="1"/>
  <c r="AL552" i="1"/>
  <c r="AK552" i="1"/>
  <c r="AM551" i="1"/>
  <c r="AL551" i="1"/>
  <c r="AK551" i="1"/>
  <c r="AM550" i="1"/>
  <c r="AL550" i="1"/>
  <c r="AK550" i="1"/>
  <c r="AM549" i="1"/>
  <c r="AL549" i="1"/>
  <c r="AK549" i="1"/>
  <c r="AM548" i="1"/>
  <c r="AL548" i="1"/>
  <c r="AK548" i="1"/>
  <c r="AM547" i="1"/>
  <c r="AL547" i="1"/>
  <c r="AK547" i="1"/>
  <c r="AM546" i="1"/>
  <c r="AL546" i="1"/>
  <c r="AK546" i="1"/>
  <c r="AM545" i="1"/>
  <c r="AL545" i="1"/>
  <c r="AK545" i="1"/>
  <c r="AM544" i="1"/>
  <c r="AL544" i="1"/>
  <c r="AK544" i="1"/>
  <c r="AM543" i="1"/>
  <c r="AL543" i="1"/>
  <c r="AK543" i="1"/>
  <c r="AM542" i="1"/>
  <c r="AL542" i="1"/>
  <c r="AK542" i="1"/>
  <c r="AM541" i="1"/>
  <c r="AL541" i="1"/>
  <c r="AK541" i="1"/>
  <c r="AM540" i="1"/>
  <c r="AL540" i="1"/>
  <c r="AK540" i="1"/>
  <c r="AM539" i="1"/>
  <c r="AL539" i="1"/>
  <c r="AK539" i="1"/>
  <c r="AM538" i="1"/>
  <c r="AL538" i="1"/>
  <c r="AK538" i="1"/>
  <c r="AM537" i="1"/>
  <c r="AL537" i="1"/>
  <c r="AK537" i="1"/>
  <c r="AM535" i="1"/>
  <c r="AL535" i="1"/>
  <c r="AK535" i="1"/>
  <c r="AM534" i="1"/>
  <c r="AL534" i="1"/>
  <c r="AK534" i="1"/>
  <c r="AM533" i="1"/>
  <c r="AL533" i="1"/>
  <c r="AK533" i="1"/>
  <c r="AM532" i="1"/>
  <c r="AL532" i="1"/>
  <c r="AK532" i="1"/>
  <c r="AM531" i="1"/>
  <c r="AL531" i="1"/>
  <c r="AK531" i="1"/>
  <c r="AM530" i="1"/>
  <c r="AL530" i="1"/>
  <c r="AK530" i="1"/>
  <c r="AM529" i="1"/>
  <c r="AL529" i="1"/>
  <c r="AK529" i="1"/>
  <c r="AM528" i="1"/>
  <c r="AL528" i="1"/>
  <c r="AK528" i="1"/>
  <c r="AM527" i="1"/>
  <c r="AL527" i="1"/>
  <c r="AK527" i="1"/>
  <c r="AM526" i="1"/>
  <c r="AL526" i="1"/>
  <c r="AK526" i="1"/>
  <c r="AM525" i="1"/>
  <c r="AL525" i="1"/>
  <c r="AK525" i="1"/>
  <c r="AM524" i="1"/>
  <c r="AL524" i="1"/>
  <c r="AK524" i="1"/>
  <c r="AM523" i="1"/>
  <c r="AL523" i="1"/>
  <c r="AK523" i="1"/>
  <c r="AM522" i="1"/>
  <c r="AL522" i="1"/>
  <c r="AK522" i="1"/>
  <c r="AM521" i="1"/>
  <c r="AL521" i="1"/>
  <c r="AK521" i="1"/>
  <c r="AM520" i="1"/>
  <c r="AL520" i="1"/>
  <c r="AK520" i="1"/>
  <c r="AM519" i="1"/>
  <c r="AL519" i="1"/>
  <c r="AK519" i="1"/>
  <c r="AM518" i="1"/>
  <c r="AL518" i="1"/>
  <c r="AK518" i="1"/>
  <c r="AM517" i="1"/>
  <c r="AL517" i="1"/>
  <c r="AK517" i="1"/>
  <c r="AM516" i="1"/>
  <c r="AL516" i="1"/>
  <c r="AK516" i="1"/>
  <c r="AM515" i="1"/>
  <c r="AL515" i="1"/>
  <c r="AK515" i="1"/>
  <c r="AM514" i="1"/>
  <c r="AL514" i="1"/>
  <c r="AK514" i="1"/>
  <c r="AM512" i="1"/>
  <c r="AL512" i="1"/>
  <c r="AK512" i="1"/>
  <c r="AM511" i="1"/>
  <c r="AL511" i="1"/>
  <c r="AK511" i="1"/>
  <c r="AM510" i="1"/>
  <c r="AL510" i="1"/>
  <c r="AK510" i="1"/>
  <c r="AM509" i="1"/>
  <c r="AL509" i="1"/>
  <c r="AK509" i="1"/>
  <c r="AM508" i="1"/>
  <c r="AL508" i="1"/>
  <c r="AK508" i="1"/>
  <c r="AM507" i="1"/>
  <c r="AL507" i="1"/>
  <c r="AK507" i="1"/>
  <c r="AM506" i="1"/>
  <c r="AL506" i="1"/>
  <c r="AK506" i="1"/>
  <c r="AM505" i="1"/>
  <c r="AL505" i="1"/>
  <c r="AK505" i="1"/>
  <c r="AM504" i="1"/>
  <c r="AL504" i="1"/>
  <c r="AK504" i="1"/>
  <c r="AM503" i="1"/>
  <c r="AL503" i="1"/>
  <c r="AK503" i="1"/>
  <c r="AM502" i="1"/>
  <c r="AL502" i="1"/>
  <c r="AK502" i="1"/>
  <c r="AM501" i="1"/>
  <c r="AL501" i="1"/>
  <c r="AK501" i="1"/>
  <c r="AM500" i="1"/>
  <c r="AL500" i="1"/>
  <c r="AK500" i="1"/>
  <c r="AM499" i="1"/>
  <c r="AL499" i="1"/>
  <c r="AK499" i="1"/>
  <c r="AM498" i="1"/>
  <c r="AL498" i="1"/>
  <c r="AK498" i="1"/>
  <c r="AM497" i="1"/>
  <c r="AL497" i="1"/>
  <c r="AK497" i="1"/>
  <c r="AM496" i="1"/>
  <c r="AL496" i="1"/>
  <c r="AK496" i="1"/>
  <c r="AM495" i="1"/>
  <c r="AL495" i="1"/>
  <c r="AK495" i="1"/>
  <c r="AM494" i="1"/>
  <c r="AL494" i="1"/>
  <c r="AK494" i="1"/>
  <c r="AM493" i="1"/>
  <c r="AL493" i="1"/>
  <c r="AK493" i="1"/>
  <c r="AM491" i="1"/>
  <c r="AL491" i="1"/>
  <c r="AK491" i="1"/>
  <c r="AM490" i="1"/>
  <c r="AL490" i="1"/>
  <c r="AK490" i="1"/>
  <c r="AM489" i="1"/>
  <c r="AL489" i="1"/>
  <c r="AK489" i="1"/>
  <c r="AM488" i="1"/>
  <c r="AL488" i="1"/>
  <c r="AK488" i="1"/>
  <c r="AM487" i="1"/>
  <c r="AL487" i="1"/>
  <c r="AK487" i="1"/>
  <c r="AM486" i="1"/>
  <c r="AL486" i="1"/>
  <c r="AK486" i="1"/>
  <c r="AM485" i="1"/>
  <c r="AL485" i="1"/>
  <c r="AK485" i="1"/>
  <c r="AM484" i="1"/>
  <c r="AL484" i="1"/>
  <c r="AK484" i="1"/>
  <c r="AM483" i="1"/>
  <c r="AL483" i="1"/>
  <c r="AK483" i="1"/>
  <c r="AM482" i="1"/>
  <c r="AL482" i="1"/>
  <c r="AK482" i="1"/>
  <c r="AM481" i="1"/>
  <c r="AL481" i="1"/>
  <c r="AK481" i="1"/>
  <c r="AM480" i="1"/>
  <c r="AL480" i="1"/>
  <c r="AK480" i="1"/>
  <c r="AM479" i="1"/>
  <c r="AL479" i="1"/>
  <c r="AK479" i="1"/>
  <c r="AM478" i="1"/>
  <c r="AL478" i="1"/>
  <c r="AK478" i="1"/>
  <c r="AM477" i="1"/>
  <c r="AL477" i="1"/>
  <c r="AK477" i="1"/>
  <c r="AM476" i="1"/>
  <c r="AL476" i="1"/>
  <c r="AK476" i="1"/>
  <c r="AM475" i="1"/>
  <c r="AL475" i="1"/>
  <c r="AK475" i="1"/>
  <c r="AM474" i="1"/>
  <c r="AL474" i="1"/>
  <c r="AK474" i="1"/>
  <c r="AM473" i="1"/>
  <c r="AL473" i="1"/>
  <c r="AK473" i="1"/>
  <c r="AM472" i="1"/>
  <c r="AL472" i="1"/>
  <c r="AK472" i="1"/>
  <c r="AM471" i="1"/>
  <c r="AL471" i="1"/>
  <c r="AK471" i="1"/>
  <c r="AM469" i="1"/>
  <c r="AL469" i="1"/>
  <c r="AK469" i="1"/>
  <c r="AM468" i="1"/>
  <c r="AL468" i="1"/>
  <c r="AK468" i="1"/>
  <c r="AM467" i="1"/>
  <c r="AL467" i="1"/>
  <c r="AK467" i="1"/>
  <c r="AM466" i="1"/>
  <c r="AL466" i="1"/>
  <c r="AK466" i="1"/>
  <c r="AM465" i="1"/>
  <c r="AL465" i="1"/>
  <c r="AK465" i="1"/>
  <c r="AM464" i="1"/>
  <c r="AL464" i="1"/>
  <c r="AK464" i="1"/>
  <c r="AM463" i="1"/>
  <c r="AL463" i="1"/>
  <c r="AK463" i="1"/>
  <c r="AM462" i="1"/>
  <c r="AL462" i="1"/>
  <c r="AK462" i="1"/>
  <c r="AM461" i="1"/>
  <c r="AL461" i="1"/>
  <c r="AK461" i="1"/>
  <c r="AM460" i="1"/>
  <c r="AL460" i="1"/>
  <c r="AK460" i="1"/>
  <c r="AM459" i="1"/>
  <c r="AL459" i="1"/>
  <c r="AK459" i="1"/>
  <c r="AM458" i="1"/>
  <c r="AL458" i="1"/>
  <c r="AK458" i="1"/>
  <c r="AM457" i="1"/>
  <c r="AL457" i="1"/>
  <c r="AK457" i="1"/>
  <c r="AM456" i="1"/>
  <c r="AL456" i="1"/>
  <c r="AK456" i="1"/>
  <c r="AM455" i="1"/>
  <c r="AL455" i="1"/>
  <c r="AK455" i="1"/>
  <c r="AM454" i="1"/>
  <c r="AL454" i="1"/>
  <c r="AK454" i="1"/>
  <c r="AM453" i="1"/>
  <c r="AL453" i="1"/>
  <c r="AK453" i="1"/>
  <c r="AM452" i="1"/>
  <c r="AL452" i="1"/>
  <c r="AK452" i="1"/>
  <c r="AM451" i="1"/>
  <c r="AL451" i="1"/>
  <c r="AK451" i="1"/>
  <c r="AM450" i="1"/>
  <c r="AL450" i="1"/>
  <c r="AK450" i="1"/>
  <c r="AM449" i="1"/>
  <c r="AL449" i="1"/>
  <c r="AK449" i="1"/>
  <c r="AM447" i="1"/>
  <c r="AL447" i="1"/>
  <c r="AK447" i="1"/>
  <c r="AM446" i="1"/>
  <c r="AL446" i="1"/>
  <c r="AK446" i="1"/>
  <c r="AM445" i="1"/>
  <c r="AL445" i="1"/>
  <c r="AK445" i="1"/>
  <c r="AM444" i="1"/>
  <c r="AL444" i="1"/>
  <c r="AK444" i="1"/>
  <c r="AM443" i="1"/>
  <c r="AL443" i="1"/>
  <c r="AK443" i="1"/>
  <c r="AM442" i="1"/>
  <c r="AL442" i="1"/>
  <c r="AK442" i="1"/>
  <c r="AM441" i="1"/>
  <c r="AL441" i="1"/>
  <c r="AK441" i="1"/>
  <c r="AM440" i="1"/>
  <c r="AL440" i="1"/>
  <c r="AK440" i="1"/>
  <c r="AM439" i="1"/>
  <c r="AL439" i="1"/>
  <c r="AK439" i="1"/>
  <c r="AM438" i="1"/>
  <c r="AL438" i="1"/>
  <c r="AK438" i="1"/>
  <c r="AM437" i="1"/>
  <c r="AL437" i="1"/>
  <c r="AK437" i="1"/>
  <c r="AM436" i="1"/>
  <c r="AL436" i="1"/>
  <c r="AK436" i="1"/>
  <c r="AM435" i="1"/>
  <c r="AL435" i="1"/>
  <c r="AK435" i="1"/>
  <c r="AM434" i="1"/>
  <c r="AL434" i="1"/>
  <c r="AK434" i="1"/>
  <c r="AM433" i="1"/>
  <c r="AL433" i="1"/>
  <c r="AK433" i="1"/>
  <c r="AM432" i="1"/>
  <c r="AL432" i="1"/>
  <c r="AK432" i="1"/>
  <c r="AM431" i="1"/>
  <c r="AL431" i="1"/>
  <c r="AK431" i="1"/>
  <c r="AM430" i="1"/>
  <c r="AL430" i="1"/>
  <c r="AK430" i="1"/>
  <c r="AM429" i="1"/>
  <c r="AL429" i="1"/>
  <c r="AK429" i="1"/>
  <c r="AM428" i="1"/>
  <c r="AL428" i="1"/>
  <c r="AK428" i="1"/>
  <c r="AM427" i="1"/>
  <c r="AL427" i="1"/>
  <c r="AK427" i="1"/>
  <c r="AM425" i="1"/>
  <c r="AL425" i="1"/>
  <c r="AK425" i="1"/>
  <c r="AM424" i="1"/>
  <c r="AL424" i="1"/>
  <c r="AK424" i="1"/>
  <c r="AM423" i="1"/>
  <c r="AL423" i="1"/>
  <c r="AK423" i="1"/>
  <c r="AM422" i="1"/>
  <c r="AL422" i="1"/>
  <c r="AK422" i="1"/>
  <c r="AM421" i="1"/>
  <c r="AL421" i="1"/>
  <c r="AK421" i="1"/>
  <c r="AM420" i="1"/>
  <c r="AL420" i="1"/>
  <c r="AK420" i="1"/>
  <c r="AM419" i="1"/>
  <c r="AL419" i="1"/>
  <c r="AK419" i="1"/>
  <c r="AM418" i="1"/>
  <c r="AL418" i="1"/>
  <c r="AK418" i="1"/>
  <c r="AM417" i="1"/>
  <c r="AL417" i="1"/>
  <c r="AK417" i="1"/>
  <c r="AM416" i="1"/>
  <c r="AL416" i="1"/>
  <c r="AK416" i="1"/>
  <c r="AM415" i="1"/>
  <c r="AL415" i="1"/>
  <c r="AK415" i="1"/>
  <c r="AM414" i="1"/>
  <c r="AL414" i="1"/>
  <c r="AK414" i="1"/>
  <c r="AM413" i="1"/>
  <c r="AL413" i="1"/>
  <c r="AK413" i="1"/>
  <c r="AM412" i="1"/>
  <c r="AL412" i="1"/>
  <c r="AK412" i="1"/>
  <c r="AM411" i="1"/>
  <c r="AL411" i="1"/>
  <c r="AK411" i="1"/>
  <c r="AM410" i="1"/>
  <c r="AL410" i="1"/>
  <c r="AK410" i="1"/>
  <c r="AM409" i="1"/>
  <c r="AL409" i="1"/>
  <c r="AK409" i="1"/>
  <c r="AM408" i="1"/>
  <c r="AL408" i="1"/>
  <c r="AK408" i="1"/>
  <c r="AM407" i="1"/>
  <c r="AL407" i="1"/>
  <c r="AK407" i="1"/>
  <c r="AM406" i="1"/>
  <c r="AL406" i="1"/>
  <c r="AK406" i="1"/>
  <c r="AM405" i="1"/>
  <c r="AL405" i="1"/>
  <c r="AK405" i="1"/>
  <c r="AM403" i="1"/>
  <c r="AL403" i="1"/>
  <c r="AK403" i="1"/>
  <c r="AM402" i="1"/>
  <c r="AL402" i="1"/>
  <c r="AK402" i="1"/>
  <c r="AM401" i="1"/>
  <c r="AL401" i="1"/>
  <c r="AK401" i="1"/>
  <c r="AM400" i="1"/>
  <c r="AL400" i="1"/>
  <c r="AK400" i="1"/>
  <c r="AM399" i="1"/>
  <c r="AL399" i="1"/>
  <c r="AK399" i="1"/>
  <c r="AM398" i="1"/>
  <c r="AL398" i="1"/>
  <c r="AK398" i="1"/>
  <c r="AM397" i="1"/>
  <c r="AL397" i="1"/>
  <c r="AK397" i="1"/>
  <c r="AM396" i="1"/>
  <c r="AL396" i="1"/>
  <c r="AK396" i="1"/>
  <c r="AM395" i="1"/>
  <c r="AL395" i="1"/>
  <c r="AK395" i="1"/>
  <c r="AM394" i="1"/>
  <c r="AL394" i="1"/>
  <c r="AK394" i="1"/>
  <c r="AM393" i="1"/>
  <c r="AL393" i="1"/>
  <c r="AK393" i="1"/>
  <c r="AM392" i="1"/>
  <c r="AL392" i="1"/>
  <c r="AK392" i="1"/>
  <c r="AM391" i="1"/>
  <c r="AL391" i="1"/>
  <c r="AK391" i="1"/>
  <c r="AM390" i="1"/>
  <c r="AL390" i="1"/>
  <c r="AK390" i="1"/>
  <c r="AM389" i="1"/>
  <c r="AL389" i="1"/>
  <c r="AK389" i="1"/>
  <c r="AM388" i="1"/>
  <c r="AL388" i="1"/>
  <c r="AK388" i="1"/>
  <c r="AM387" i="1"/>
  <c r="AL387" i="1"/>
  <c r="AK387" i="1"/>
  <c r="AM386" i="1"/>
  <c r="AL386" i="1"/>
  <c r="AK386" i="1"/>
  <c r="AM385" i="1"/>
  <c r="AL385" i="1"/>
  <c r="AK385" i="1"/>
  <c r="AM384" i="1"/>
  <c r="AL384" i="1"/>
  <c r="AK384" i="1"/>
  <c r="AM383" i="1"/>
  <c r="AL383" i="1"/>
  <c r="AK383" i="1"/>
  <c r="AM381" i="1"/>
  <c r="AL381" i="1"/>
  <c r="AK381" i="1"/>
  <c r="AM380" i="1"/>
  <c r="AL380" i="1"/>
  <c r="AK380" i="1"/>
  <c r="AM379" i="1"/>
  <c r="AL379" i="1"/>
  <c r="AK379" i="1"/>
  <c r="AM378" i="1"/>
  <c r="AL378" i="1"/>
  <c r="AK378" i="1"/>
  <c r="AM377" i="1"/>
  <c r="AL377" i="1"/>
  <c r="AK377" i="1"/>
  <c r="AM376" i="1"/>
  <c r="AL376" i="1"/>
  <c r="AK376" i="1"/>
  <c r="AM375" i="1"/>
  <c r="AL375" i="1"/>
  <c r="AK375" i="1"/>
  <c r="AM374" i="1"/>
  <c r="AL374" i="1"/>
  <c r="AK374" i="1"/>
  <c r="AM373" i="1"/>
  <c r="AL373" i="1"/>
  <c r="AK373" i="1"/>
  <c r="AM372" i="1"/>
  <c r="AL372" i="1"/>
  <c r="AK372" i="1"/>
  <c r="AM371" i="1"/>
  <c r="AL371" i="1"/>
  <c r="AK371" i="1"/>
  <c r="AM370" i="1"/>
  <c r="AL370" i="1"/>
  <c r="AK370" i="1"/>
  <c r="AM369" i="1"/>
  <c r="AL369" i="1"/>
  <c r="AK369" i="1"/>
  <c r="AM368" i="1"/>
  <c r="AL368" i="1"/>
  <c r="AK368" i="1"/>
  <c r="AM367" i="1"/>
  <c r="AL367" i="1"/>
  <c r="AK367" i="1"/>
  <c r="AM366" i="1"/>
  <c r="AL366" i="1"/>
  <c r="AK366" i="1"/>
  <c r="AM365" i="1"/>
  <c r="AL365" i="1"/>
  <c r="AK365" i="1"/>
  <c r="AM364" i="1"/>
  <c r="AL364" i="1"/>
  <c r="AK364" i="1"/>
  <c r="AM363" i="1"/>
  <c r="AL363" i="1"/>
  <c r="AK363" i="1"/>
  <c r="AM362" i="1"/>
  <c r="AL362" i="1"/>
  <c r="AK362" i="1"/>
  <c r="AK5" i="1"/>
  <c r="AL5" i="1"/>
  <c r="AM5" i="1"/>
  <c r="AK6" i="1"/>
  <c r="AL6" i="1"/>
  <c r="AM6" i="1"/>
  <c r="AK7" i="1"/>
  <c r="AL7" i="1"/>
  <c r="AM7" i="1"/>
  <c r="AK8" i="1"/>
  <c r="AL8" i="1"/>
  <c r="AM8" i="1"/>
  <c r="AK9" i="1"/>
  <c r="AL9" i="1"/>
  <c r="AM9" i="1"/>
  <c r="AK10" i="1"/>
  <c r="AL10" i="1"/>
  <c r="AM10" i="1"/>
  <c r="AK11" i="1"/>
  <c r="AL11" i="1"/>
  <c r="AM11" i="1"/>
  <c r="AK12" i="1"/>
  <c r="AL12" i="1"/>
  <c r="AM12" i="1"/>
  <c r="AK13" i="1"/>
  <c r="AL13" i="1"/>
  <c r="AM13" i="1"/>
  <c r="AK14" i="1"/>
  <c r="AL14" i="1"/>
  <c r="AM14" i="1"/>
  <c r="AK15" i="1"/>
  <c r="AL15" i="1"/>
  <c r="AM15" i="1"/>
  <c r="AK16" i="1"/>
  <c r="AL16" i="1"/>
  <c r="AM16" i="1"/>
  <c r="AK17" i="1"/>
  <c r="AL17" i="1"/>
  <c r="AM17" i="1"/>
  <c r="AK18" i="1"/>
  <c r="AL18" i="1"/>
  <c r="AM18" i="1"/>
  <c r="AK19" i="1"/>
  <c r="AL19" i="1"/>
  <c r="AM19" i="1"/>
  <c r="AK20" i="1"/>
  <c r="AL20" i="1"/>
  <c r="AM20" i="1"/>
  <c r="AK21" i="1"/>
  <c r="AL21" i="1"/>
  <c r="AM21" i="1"/>
  <c r="AK22" i="1"/>
  <c r="AL22" i="1"/>
  <c r="AM22" i="1"/>
  <c r="AK23" i="1"/>
  <c r="AL23" i="1"/>
  <c r="AM23" i="1"/>
  <c r="AK24" i="1"/>
  <c r="AL24" i="1"/>
  <c r="AM24" i="1"/>
  <c r="AK25" i="1"/>
  <c r="AL25" i="1"/>
  <c r="AM25" i="1"/>
  <c r="AK26" i="1"/>
  <c r="AL26" i="1"/>
  <c r="AM26" i="1"/>
  <c r="AK27" i="1"/>
  <c r="AL27" i="1"/>
  <c r="AM27" i="1"/>
  <c r="AK28" i="1"/>
  <c r="AL28" i="1"/>
  <c r="AM28" i="1"/>
  <c r="AK29" i="1"/>
  <c r="AL29" i="1"/>
  <c r="AM29" i="1"/>
  <c r="AK30" i="1"/>
  <c r="AL30" i="1"/>
  <c r="AM30" i="1"/>
  <c r="AK31" i="1"/>
  <c r="AL31" i="1"/>
  <c r="AM31" i="1"/>
  <c r="AK32" i="1"/>
  <c r="AL32" i="1"/>
  <c r="AM32" i="1"/>
  <c r="AK33" i="1"/>
  <c r="AL33" i="1"/>
  <c r="AM33" i="1"/>
  <c r="AK34" i="1"/>
  <c r="AL34" i="1"/>
  <c r="AM34" i="1"/>
  <c r="AK35" i="1"/>
  <c r="AL35" i="1"/>
  <c r="AM35" i="1"/>
  <c r="AK36" i="1"/>
  <c r="AL36" i="1"/>
  <c r="AM36" i="1"/>
  <c r="AK37" i="1"/>
  <c r="AL37" i="1"/>
  <c r="AM37" i="1"/>
  <c r="AK38" i="1"/>
  <c r="AL38" i="1"/>
  <c r="AM38" i="1"/>
  <c r="AK39" i="1"/>
  <c r="AL39" i="1"/>
  <c r="AM39" i="1"/>
  <c r="AK40" i="1"/>
  <c r="AL40" i="1"/>
  <c r="AM40" i="1"/>
  <c r="AK41" i="1"/>
  <c r="AL41" i="1"/>
  <c r="AM41" i="1"/>
  <c r="AK42" i="1"/>
  <c r="AL42" i="1"/>
  <c r="AM42" i="1"/>
  <c r="AK43" i="1"/>
  <c r="AL43" i="1"/>
  <c r="AM43" i="1"/>
  <c r="AK44" i="1"/>
  <c r="AL44" i="1"/>
  <c r="AM44" i="1"/>
  <c r="AK45" i="1"/>
  <c r="AL45" i="1"/>
  <c r="AM45" i="1"/>
  <c r="AK46" i="1"/>
  <c r="AL46" i="1"/>
  <c r="AM46" i="1"/>
  <c r="AK47" i="1"/>
  <c r="AL47" i="1"/>
  <c r="AM47" i="1"/>
  <c r="AK48" i="1"/>
  <c r="AL48" i="1"/>
  <c r="AM48" i="1"/>
  <c r="AK49" i="1"/>
  <c r="AL49" i="1"/>
  <c r="AM49" i="1"/>
  <c r="AK50" i="1"/>
  <c r="AL50" i="1"/>
  <c r="AM50" i="1"/>
  <c r="AK51" i="1"/>
  <c r="AL51" i="1"/>
  <c r="AM51" i="1"/>
  <c r="AK52" i="1"/>
  <c r="AL52" i="1"/>
  <c r="AM52" i="1"/>
  <c r="AK53" i="1"/>
  <c r="AL53" i="1"/>
  <c r="AM53" i="1"/>
  <c r="AK54" i="1"/>
  <c r="AL54" i="1"/>
  <c r="AM54" i="1"/>
  <c r="AK55" i="1"/>
  <c r="AL55" i="1"/>
  <c r="AM55" i="1"/>
  <c r="AK56" i="1"/>
  <c r="AL56" i="1"/>
  <c r="AM56" i="1"/>
  <c r="AK57" i="1"/>
  <c r="AL57" i="1"/>
  <c r="AM57" i="1"/>
  <c r="AK58" i="1"/>
  <c r="AL58" i="1"/>
  <c r="AM58" i="1"/>
  <c r="AK59" i="1"/>
  <c r="AL59" i="1"/>
  <c r="AM59" i="1"/>
  <c r="AK60" i="1"/>
  <c r="AL60" i="1"/>
  <c r="AM60" i="1"/>
  <c r="AK61" i="1"/>
  <c r="AL61" i="1"/>
  <c r="AM61" i="1"/>
  <c r="AK62" i="1"/>
  <c r="AL62" i="1"/>
  <c r="AM62" i="1"/>
  <c r="AK63" i="1"/>
  <c r="AL63" i="1"/>
  <c r="AM63" i="1"/>
  <c r="AK64" i="1"/>
  <c r="AL64" i="1"/>
  <c r="AM64" i="1"/>
  <c r="AK65" i="1"/>
  <c r="AL65" i="1"/>
  <c r="AM65" i="1"/>
  <c r="AK66" i="1"/>
  <c r="AL66" i="1"/>
  <c r="AM66" i="1"/>
  <c r="AK67" i="1"/>
  <c r="AL67" i="1"/>
  <c r="AM67" i="1"/>
  <c r="AK68" i="1"/>
  <c r="AL68" i="1"/>
  <c r="AM68" i="1"/>
  <c r="AK69" i="1"/>
  <c r="AL69" i="1"/>
  <c r="AM69" i="1"/>
  <c r="AK70" i="1"/>
  <c r="AL70" i="1"/>
  <c r="AM70" i="1"/>
  <c r="AK71" i="1"/>
  <c r="AL71" i="1"/>
  <c r="AM71" i="1"/>
  <c r="AK72" i="1"/>
  <c r="AL72" i="1"/>
  <c r="AM72" i="1"/>
  <c r="AK73" i="1"/>
  <c r="AL73" i="1"/>
  <c r="AM73" i="1"/>
  <c r="AK74" i="1"/>
  <c r="AL74" i="1"/>
  <c r="AM74" i="1"/>
  <c r="AK75" i="1"/>
  <c r="AL75" i="1"/>
  <c r="AM75" i="1"/>
  <c r="AK76" i="1"/>
  <c r="AL76" i="1"/>
  <c r="AM76" i="1"/>
  <c r="AK77" i="1"/>
  <c r="AL77" i="1"/>
  <c r="AM77" i="1"/>
  <c r="AK78" i="1"/>
  <c r="AL78" i="1"/>
  <c r="AM78" i="1"/>
  <c r="AK79" i="1"/>
  <c r="AL79" i="1"/>
  <c r="AM79" i="1"/>
  <c r="AK80" i="1"/>
  <c r="AL80" i="1"/>
  <c r="AM80" i="1"/>
  <c r="AK81" i="1"/>
  <c r="AL81" i="1"/>
  <c r="AM81" i="1"/>
  <c r="AK82" i="1"/>
  <c r="AL82" i="1"/>
  <c r="AM82" i="1"/>
  <c r="AK83" i="1"/>
  <c r="AL83" i="1"/>
  <c r="AM83" i="1"/>
  <c r="AK84" i="1"/>
  <c r="AL84" i="1"/>
  <c r="AM84" i="1"/>
  <c r="AK85" i="1"/>
  <c r="AL85" i="1"/>
  <c r="AM85" i="1"/>
  <c r="AK86" i="1"/>
  <c r="AL86" i="1"/>
  <c r="AM86" i="1"/>
  <c r="AK87" i="1"/>
  <c r="AL87" i="1"/>
  <c r="AM87" i="1"/>
  <c r="AK88" i="1"/>
  <c r="AL88" i="1"/>
  <c r="AM88" i="1"/>
  <c r="AK89" i="1"/>
  <c r="AL89" i="1"/>
  <c r="AM89" i="1"/>
  <c r="AK90" i="1"/>
  <c r="AL90" i="1"/>
  <c r="AM90" i="1"/>
  <c r="AK91" i="1"/>
  <c r="AL91" i="1"/>
  <c r="AM91" i="1"/>
  <c r="AK92" i="1"/>
  <c r="AL92" i="1"/>
  <c r="AM92" i="1"/>
  <c r="AK93" i="1"/>
  <c r="AL93" i="1"/>
  <c r="AM93" i="1"/>
  <c r="AK94" i="1"/>
  <c r="AL94" i="1"/>
  <c r="AM94" i="1"/>
  <c r="AK95" i="1"/>
  <c r="AL95" i="1"/>
  <c r="AM95" i="1"/>
  <c r="AK96" i="1"/>
  <c r="AL96" i="1"/>
  <c r="AM96" i="1"/>
  <c r="AK97" i="1"/>
  <c r="AL97" i="1"/>
  <c r="AM97" i="1"/>
  <c r="AK98" i="1"/>
  <c r="AL98" i="1"/>
  <c r="AM98" i="1"/>
  <c r="AK99" i="1"/>
  <c r="AL99" i="1"/>
  <c r="AM99" i="1"/>
  <c r="AK100" i="1"/>
  <c r="AL100" i="1"/>
  <c r="AM100" i="1"/>
  <c r="AK101" i="1"/>
  <c r="AL101" i="1"/>
  <c r="AM101" i="1"/>
  <c r="AK102" i="1"/>
  <c r="AL102" i="1"/>
  <c r="AM102" i="1"/>
  <c r="AK103" i="1"/>
  <c r="AL103" i="1"/>
  <c r="AM103" i="1"/>
  <c r="AK104" i="1"/>
  <c r="AL104" i="1"/>
  <c r="AM104" i="1"/>
  <c r="AK105" i="1"/>
  <c r="AL105" i="1"/>
  <c r="AM105" i="1"/>
  <c r="AK106" i="1"/>
  <c r="AL106" i="1"/>
  <c r="AM106" i="1"/>
  <c r="AK107" i="1"/>
  <c r="AL107" i="1"/>
  <c r="AM107" i="1"/>
  <c r="AK108" i="1"/>
  <c r="AL108" i="1"/>
  <c r="AM108" i="1"/>
  <c r="AK109" i="1"/>
  <c r="AL109" i="1"/>
  <c r="AM109" i="1"/>
  <c r="AK110" i="1"/>
  <c r="AL110" i="1"/>
  <c r="AM110" i="1"/>
  <c r="AK111" i="1"/>
  <c r="AL111" i="1"/>
  <c r="AM111" i="1"/>
  <c r="AK112" i="1"/>
  <c r="AL112" i="1"/>
  <c r="AM112" i="1"/>
  <c r="AK113" i="1"/>
  <c r="AL113" i="1"/>
  <c r="AM113" i="1"/>
  <c r="AK114" i="1"/>
  <c r="AL114" i="1"/>
  <c r="AM114" i="1"/>
  <c r="AK115" i="1"/>
  <c r="AL115" i="1"/>
  <c r="AM115" i="1"/>
  <c r="AK116" i="1"/>
  <c r="AL116" i="1"/>
  <c r="AM116" i="1"/>
  <c r="AK117" i="1"/>
  <c r="AL117" i="1"/>
  <c r="AM117" i="1"/>
  <c r="AK118" i="1"/>
  <c r="AL118" i="1"/>
  <c r="AM118" i="1"/>
  <c r="AK119" i="1"/>
  <c r="AL119" i="1"/>
  <c r="AM119" i="1"/>
  <c r="AK120" i="1"/>
  <c r="AL120" i="1"/>
  <c r="AM120" i="1"/>
  <c r="AK121" i="1"/>
  <c r="AL121" i="1"/>
  <c r="AM121" i="1"/>
  <c r="AK122" i="1"/>
  <c r="AL122" i="1"/>
  <c r="AM122" i="1"/>
  <c r="AK123" i="1"/>
  <c r="AL123" i="1"/>
  <c r="AM123" i="1"/>
  <c r="AK124" i="1"/>
  <c r="AL124" i="1"/>
  <c r="AM124" i="1"/>
  <c r="AK125" i="1"/>
  <c r="AL125" i="1"/>
  <c r="AM125" i="1"/>
  <c r="AK126" i="1"/>
  <c r="AL126" i="1"/>
  <c r="AM126" i="1"/>
  <c r="AK127" i="1"/>
  <c r="AL127" i="1"/>
  <c r="AM127" i="1"/>
  <c r="AK128" i="1"/>
  <c r="AL128" i="1"/>
  <c r="AM128" i="1"/>
  <c r="AK129" i="1"/>
  <c r="AL129" i="1"/>
  <c r="AM129" i="1"/>
  <c r="AK130" i="1"/>
  <c r="AL130" i="1"/>
  <c r="AM130" i="1"/>
  <c r="AK131" i="1"/>
  <c r="AL131" i="1"/>
  <c r="AM131" i="1"/>
  <c r="AK132" i="1"/>
  <c r="AL132" i="1"/>
  <c r="AM132" i="1"/>
  <c r="AK133" i="1"/>
  <c r="AL133" i="1"/>
  <c r="AM133" i="1"/>
  <c r="AK134" i="1"/>
  <c r="AL134" i="1"/>
  <c r="AM134" i="1"/>
  <c r="AK135" i="1"/>
  <c r="AL135" i="1"/>
  <c r="AM135" i="1"/>
  <c r="AK136" i="1"/>
  <c r="AL136" i="1"/>
  <c r="AM136" i="1"/>
  <c r="AK137" i="1"/>
  <c r="AL137" i="1"/>
  <c r="AM137" i="1"/>
  <c r="AK138" i="1"/>
  <c r="AL138" i="1"/>
  <c r="AM138" i="1"/>
  <c r="AK139" i="1"/>
  <c r="AL139" i="1"/>
  <c r="AM139" i="1"/>
  <c r="AK140" i="1"/>
  <c r="AL140" i="1"/>
  <c r="AM140" i="1"/>
  <c r="AK141" i="1"/>
  <c r="AL141" i="1"/>
  <c r="AM141" i="1"/>
  <c r="AK142" i="1"/>
  <c r="AL142" i="1"/>
  <c r="AM142" i="1"/>
  <c r="AK143" i="1"/>
  <c r="AL143" i="1"/>
  <c r="AM143" i="1"/>
  <c r="AK144" i="1"/>
  <c r="AL144" i="1"/>
  <c r="AM144" i="1"/>
  <c r="AK145" i="1"/>
  <c r="AL145" i="1"/>
  <c r="AM145" i="1"/>
  <c r="AK146" i="1"/>
  <c r="AL146" i="1"/>
  <c r="AM146" i="1"/>
  <c r="AK147" i="1"/>
  <c r="AL147" i="1"/>
  <c r="AM147" i="1"/>
  <c r="AK148" i="1"/>
  <c r="AL148" i="1"/>
  <c r="AM148" i="1"/>
  <c r="AK149" i="1"/>
  <c r="AL149" i="1"/>
  <c r="AM149" i="1"/>
  <c r="AK150" i="1"/>
  <c r="AL150" i="1"/>
  <c r="AM150" i="1"/>
  <c r="AK151" i="1"/>
  <c r="AL151" i="1"/>
  <c r="AM151" i="1"/>
  <c r="AK152" i="1"/>
  <c r="AL152" i="1"/>
  <c r="AM152" i="1"/>
  <c r="AK153" i="1"/>
  <c r="AL153" i="1"/>
  <c r="AM153" i="1"/>
  <c r="AK154" i="1"/>
  <c r="AL154" i="1"/>
  <c r="AM154" i="1"/>
  <c r="AK155" i="1"/>
  <c r="AL155" i="1"/>
  <c r="AM155" i="1"/>
  <c r="AK156" i="1"/>
  <c r="AL156" i="1"/>
  <c r="AM156" i="1"/>
  <c r="AK157" i="1"/>
  <c r="AL157" i="1"/>
  <c r="AM157" i="1"/>
  <c r="AK158" i="1"/>
  <c r="AL158" i="1"/>
  <c r="AM158" i="1"/>
  <c r="AK159" i="1"/>
  <c r="AL159" i="1"/>
  <c r="AM159" i="1"/>
  <c r="AK160" i="1"/>
  <c r="AL160" i="1"/>
  <c r="AM160" i="1"/>
  <c r="AK161" i="1"/>
  <c r="AL161" i="1"/>
  <c r="AM161" i="1"/>
  <c r="AK162" i="1"/>
  <c r="AL162" i="1"/>
  <c r="AM162" i="1"/>
  <c r="AK163" i="1"/>
  <c r="AL163" i="1"/>
  <c r="AM163" i="1"/>
  <c r="AK164" i="1"/>
  <c r="AL164" i="1"/>
  <c r="AM164" i="1"/>
  <c r="AK165" i="1"/>
  <c r="AL165" i="1"/>
  <c r="AM165" i="1"/>
  <c r="AK166" i="1"/>
  <c r="AL166" i="1"/>
  <c r="AM166" i="1"/>
  <c r="AK167" i="1"/>
  <c r="AL167" i="1"/>
  <c r="AM167" i="1"/>
  <c r="AK168" i="1"/>
  <c r="AL168" i="1"/>
  <c r="AM168" i="1"/>
  <c r="AK169" i="1"/>
  <c r="AL169" i="1"/>
  <c r="AM169" i="1"/>
  <c r="AK170" i="1"/>
  <c r="AL170" i="1"/>
  <c r="AM170" i="1"/>
  <c r="AK171" i="1"/>
  <c r="AL171" i="1"/>
  <c r="AM171" i="1"/>
  <c r="AK172" i="1"/>
  <c r="AL172" i="1"/>
  <c r="AM172" i="1"/>
  <c r="AK173" i="1"/>
  <c r="AL173" i="1"/>
  <c r="AM173" i="1"/>
  <c r="AK174" i="1"/>
  <c r="AL174" i="1"/>
  <c r="AM174" i="1"/>
  <c r="AK175" i="1"/>
  <c r="AL175" i="1"/>
  <c r="AM175" i="1"/>
  <c r="AK176" i="1"/>
  <c r="AL176" i="1"/>
  <c r="AM176" i="1"/>
  <c r="AK177" i="1"/>
  <c r="AL177" i="1"/>
  <c r="AM177" i="1"/>
  <c r="AK178" i="1"/>
  <c r="AL178" i="1"/>
  <c r="AM178" i="1"/>
  <c r="AK179" i="1"/>
  <c r="AL179" i="1"/>
  <c r="AM179" i="1"/>
  <c r="AK180" i="1"/>
  <c r="AL180" i="1"/>
  <c r="AM180" i="1"/>
  <c r="AK181" i="1"/>
  <c r="AL181" i="1"/>
  <c r="AM181" i="1"/>
  <c r="AK182" i="1"/>
  <c r="AL182" i="1"/>
  <c r="AM182" i="1"/>
  <c r="AK183" i="1"/>
  <c r="AL183" i="1"/>
  <c r="AM183" i="1"/>
  <c r="AK184" i="1"/>
  <c r="AL184" i="1"/>
  <c r="AM184" i="1"/>
  <c r="AK185" i="1"/>
  <c r="AL185" i="1"/>
  <c r="AM185" i="1"/>
  <c r="AK186" i="1"/>
  <c r="AL186" i="1"/>
  <c r="AM186" i="1"/>
  <c r="AK187" i="1"/>
  <c r="AL187" i="1"/>
  <c r="AM187" i="1"/>
  <c r="AK188" i="1"/>
  <c r="AL188" i="1"/>
  <c r="AM188" i="1"/>
  <c r="AK189" i="1"/>
  <c r="AL189" i="1"/>
  <c r="AM189" i="1"/>
  <c r="AK190" i="1"/>
  <c r="AL190" i="1"/>
  <c r="AM190" i="1"/>
  <c r="AK191" i="1"/>
  <c r="AL191" i="1"/>
  <c r="AM191" i="1"/>
  <c r="AK192" i="1"/>
  <c r="AL192" i="1"/>
  <c r="AM192" i="1"/>
  <c r="AK193" i="1"/>
  <c r="AL193" i="1"/>
  <c r="AM193" i="1"/>
  <c r="AK194" i="1"/>
  <c r="AL194" i="1"/>
  <c r="AM194" i="1"/>
  <c r="AK195" i="1"/>
  <c r="AL195" i="1"/>
  <c r="AM195" i="1"/>
  <c r="AK196" i="1"/>
  <c r="AL196" i="1"/>
  <c r="AM196" i="1"/>
  <c r="AK197" i="1"/>
  <c r="AL197" i="1"/>
  <c r="AM197" i="1"/>
  <c r="AK198" i="1"/>
  <c r="AL198" i="1"/>
  <c r="AM198" i="1"/>
  <c r="AK199" i="1"/>
  <c r="AL199" i="1"/>
  <c r="AM199" i="1"/>
  <c r="AK200" i="1"/>
  <c r="AL200" i="1"/>
  <c r="AM200" i="1"/>
  <c r="AK201" i="1"/>
  <c r="AL201" i="1"/>
  <c r="AM201" i="1"/>
  <c r="AK202" i="1"/>
  <c r="AL202" i="1"/>
  <c r="AM202" i="1"/>
  <c r="AK203" i="1"/>
  <c r="AL203" i="1"/>
  <c r="AM203" i="1"/>
  <c r="AK204" i="1"/>
  <c r="AL204" i="1"/>
  <c r="AM204" i="1"/>
  <c r="AK205" i="1"/>
  <c r="AL205" i="1"/>
  <c r="AM205" i="1"/>
  <c r="AK206" i="1"/>
  <c r="AL206" i="1"/>
  <c r="AM206" i="1"/>
  <c r="AK207" i="1"/>
  <c r="AL207" i="1"/>
  <c r="AM207" i="1"/>
  <c r="AK208" i="1"/>
  <c r="AL208" i="1"/>
  <c r="AM208" i="1"/>
  <c r="AK209" i="1"/>
  <c r="AL209" i="1"/>
  <c r="AM209" i="1"/>
  <c r="AK210" i="1"/>
  <c r="AL210" i="1"/>
  <c r="AM210" i="1"/>
  <c r="AK211" i="1"/>
  <c r="AL211" i="1"/>
  <c r="AM211" i="1"/>
  <c r="AK212" i="1"/>
  <c r="AL212" i="1"/>
  <c r="AM212" i="1"/>
  <c r="AK213" i="1"/>
  <c r="AL213" i="1"/>
  <c r="AM213" i="1"/>
  <c r="AK214" i="1"/>
  <c r="AL214" i="1"/>
  <c r="AM214" i="1"/>
  <c r="AK215" i="1"/>
  <c r="AL215" i="1"/>
  <c r="AM215" i="1"/>
  <c r="AK216" i="1"/>
  <c r="AL216" i="1"/>
  <c r="AM216" i="1"/>
  <c r="AK217" i="1"/>
  <c r="AL217" i="1"/>
  <c r="AM217" i="1"/>
  <c r="AK218" i="1"/>
  <c r="AL218" i="1"/>
  <c r="AM218" i="1"/>
  <c r="AK219" i="1"/>
  <c r="AL219" i="1"/>
  <c r="AM219" i="1"/>
  <c r="AK220" i="1"/>
  <c r="AL220" i="1"/>
  <c r="AM220" i="1"/>
  <c r="AK221" i="1"/>
  <c r="AL221" i="1"/>
  <c r="AM221" i="1"/>
  <c r="AK222" i="1"/>
  <c r="AL222" i="1"/>
  <c r="AM222" i="1"/>
  <c r="AK223" i="1"/>
  <c r="AL223" i="1"/>
  <c r="AM223" i="1"/>
  <c r="AK224" i="1"/>
  <c r="AL224" i="1"/>
  <c r="AM224" i="1"/>
  <c r="AK225" i="1"/>
  <c r="AL225" i="1"/>
  <c r="AM225" i="1"/>
  <c r="AK226" i="1"/>
  <c r="AL226" i="1"/>
  <c r="AM226" i="1"/>
  <c r="AK227" i="1"/>
  <c r="AL227" i="1"/>
  <c r="AM227" i="1"/>
  <c r="AK228" i="1"/>
  <c r="AL228" i="1"/>
  <c r="AM228" i="1"/>
  <c r="AK229" i="1"/>
  <c r="AL229" i="1"/>
  <c r="AM229" i="1"/>
  <c r="AK230" i="1"/>
  <c r="AL230" i="1"/>
  <c r="AM230" i="1"/>
  <c r="AK231" i="1"/>
  <c r="AL231" i="1"/>
  <c r="AM231" i="1"/>
  <c r="AK232" i="1"/>
  <c r="AL232" i="1"/>
  <c r="AM232" i="1"/>
  <c r="AK233" i="1"/>
  <c r="AL233" i="1"/>
  <c r="AM233" i="1"/>
  <c r="AK234" i="1"/>
  <c r="AL234" i="1"/>
  <c r="AM234" i="1"/>
  <c r="AK235" i="1"/>
  <c r="AL235" i="1"/>
  <c r="AM235" i="1"/>
  <c r="AK236" i="1"/>
  <c r="AL236" i="1"/>
  <c r="AM236" i="1"/>
  <c r="AK237" i="1"/>
  <c r="AL237" i="1"/>
  <c r="AM237" i="1"/>
  <c r="AK238" i="1"/>
  <c r="AL238" i="1"/>
  <c r="AM238" i="1"/>
  <c r="AK239" i="1"/>
  <c r="AL239" i="1"/>
  <c r="AM239" i="1"/>
  <c r="AK240" i="1"/>
  <c r="AL240" i="1"/>
  <c r="AM240" i="1"/>
  <c r="AK241" i="1"/>
  <c r="AL241" i="1"/>
  <c r="AM241" i="1"/>
  <c r="AK242" i="1"/>
  <c r="AL242" i="1"/>
  <c r="AM242" i="1"/>
  <c r="AK243" i="1"/>
  <c r="AL243" i="1"/>
  <c r="AM243" i="1"/>
  <c r="AK244" i="1"/>
  <c r="AL244" i="1"/>
  <c r="AM244" i="1"/>
  <c r="AK245" i="1"/>
  <c r="AL245" i="1"/>
  <c r="AM245" i="1"/>
  <c r="AK246" i="1"/>
  <c r="AL246" i="1"/>
  <c r="AM246" i="1"/>
  <c r="AK247" i="1"/>
  <c r="AL247" i="1"/>
  <c r="AM247" i="1"/>
  <c r="AK248" i="1"/>
  <c r="AL248" i="1"/>
  <c r="AM248" i="1"/>
  <c r="AK249" i="1"/>
  <c r="AL249" i="1"/>
  <c r="AM249" i="1"/>
  <c r="AK250" i="1"/>
  <c r="AL250" i="1"/>
  <c r="AM250" i="1"/>
  <c r="AK251" i="1"/>
  <c r="AL251" i="1"/>
  <c r="AM251" i="1"/>
  <c r="AK252" i="1"/>
  <c r="AL252" i="1"/>
  <c r="AM252" i="1"/>
  <c r="AK253" i="1"/>
  <c r="AL253" i="1"/>
  <c r="AM253" i="1"/>
  <c r="AK254" i="1"/>
  <c r="AL254" i="1"/>
  <c r="AM254" i="1"/>
  <c r="AK255" i="1"/>
  <c r="AL255" i="1"/>
  <c r="AM255" i="1"/>
  <c r="AK256" i="1"/>
  <c r="AL256" i="1"/>
  <c r="AM256" i="1"/>
  <c r="AK257" i="1"/>
  <c r="AL257" i="1"/>
  <c r="AM257" i="1"/>
  <c r="AK258" i="1"/>
  <c r="AL258" i="1"/>
  <c r="AM258" i="1"/>
  <c r="AK259" i="1"/>
  <c r="AL259" i="1"/>
  <c r="AM259" i="1"/>
  <c r="AK260" i="1"/>
  <c r="AL260" i="1"/>
  <c r="AM260" i="1"/>
  <c r="AK261" i="1"/>
  <c r="AL261" i="1"/>
  <c r="AM261" i="1"/>
  <c r="AK262" i="1"/>
  <c r="AL262" i="1"/>
  <c r="AM262" i="1"/>
  <c r="AK263" i="1"/>
  <c r="AL263" i="1"/>
  <c r="AM263" i="1"/>
  <c r="AK264" i="1"/>
  <c r="AL264" i="1"/>
  <c r="AM264" i="1"/>
  <c r="AK265" i="1"/>
  <c r="AL265" i="1"/>
  <c r="AM265" i="1"/>
  <c r="AK266" i="1"/>
  <c r="AL266" i="1"/>
  <c r="AM266" i="1"/>
  <c r="AK267" i="1"/>
  <c r="AL267" i="1"/>
  <c r="AM267" i="1"/>
  <c r="AK268" i="1"/>
  <c r="AL268" i="1"/>
  <c r="AM268" i="1"/>
  <c r="AK269" i="1"/>
  <c r="AL269" i="1"/>
  <c r="AM269" i="1"/>
  <c r="AK270" i="1"/>
  <c r="AL270" i="1"/>
  <c r="AM270" i="1"/>
  <c r="AK271" i="1"/>
  <c r="AL271" i="1"/>
  <c r="AM271" i="1"/>
  <c r="AK272" i="1"/>
  <c r="AL272" i="1"/>
  <c r="AM272" i="1"/>
  <c r="AK273" i="1"/>
  <c r="AL273" i="1"/>
  <c r="AM273" i="1"/>
  <c r="AK274" i="1"/>
  <c r="AL274" i="1"/>
  <c r="AM274" i="1"/>
  <c r="AK275" i="1"/>
  <c r="AL275" i="1"/>
  <c r="AM275" i="1"/>
  <c r="AK276" i="1"/>
  <c r="AL276" i="1"/>
  <c r="AM276" i="1"/>
  <c r="AK277" i="1"/>
  <c r="AL277" i="1"/>
  <c r="AM277" i="1"/>
  <c r="AK278" i="1"/>
  <c r="AL278" i="1"/>
  <c r="AM278" i="1"/>
  <c r="AK279" i="1"/>
  <c r="AL279" i="1"/>
  <c r="AM279" i="1"/>
  <c r="AK280" i="1"/>
  <c r="AL280" i="1"/>
  <c r="AM280" i="1"/>
  <c r="AK281" i="1"/>
  <c r="AL281" i="1"/>
  <c r="AM281" i="1"/>
  <c r="AK282" i="1"/>
  <c r="AL282" i="1"/>
  <c r="AM282" i="1"/>
  <c r="AK283" i="1"/>
  <c r="AL283" i="1"/>
  <c r="AM283" i="1"/>
  <c r="AK284" i="1"/>
  <c r="AL284" i="1"/>
  <c r="AM284" i="1"/>
  <c r="AK285" i="1"/>
  <c r="AL285" i="1"/>
  <c r="AM285" i="1"/>
  <c r="AK286" i="1"/>
  <c r="AL286" i="1"/>
  <c r="AM286" i="1"/>
  <c r="AK287" i="1"/>
  <c r="AL287" i="1"/>
  <c r="AM287" i="1"/>
  <c r="AK288" i="1"/>
  <c r="AL288" i="1"/>
  <c r="AM288" i="1"/>
  <c r="AK289" i="1"/>
  <c r="AL289" i="1"/>
  <c r="AM289" i="1"/>
  <c r="AK290" i="1"/>
  <c r="AL290" i="1"/>
  <c r="AM290" i="1"/>
  <c r="AK291" i="1"/>
  <c r="AL291" i="1"/>
  <c r="AM291" i="1"/>
  <c r="AK292" i="1"/>
  <c r="AL292" i="1"/>
  <c r="AM292" i="1"/>
  <c r="AK293" i="1"/>
  <c r="AL293" i="1"/>
  <c r="AM293" i="1"/>
  <c r="AK294" i="1"/>
  <c r="AL294" i="1"/>
  <c r="AM294" i="1"/>
  <c r="AK295" i="1"/>
  <c r="AL295" i="1"/>
  <c r="AM295" i="1"/>
  <c r="AK296" i="1"/>
  <c r="AL296" i="1"/>
  <c r="AM296" i="1"/>
  <c r="AK297" i="1"/>
  <c r="AL297" i="1"/>
  <c r="AM297" i="1"/>
  <c r="AK298" i="1"/>
  <c r="AL298" i="1"/>
  <c r="AM298" i="1"/>
  <c r="AK299" i="1"/>
  <c r="AL299" i="1"/>
  <c r="AM299" i="1"/>
  <c r="AK300" i="1"/>
  <c r="AL300" i="1"/>
  <c r="AM300" i="1"/>
  <c r="AK301" i="1"/>
  <c r="AL301" i="1"/>
  <c r="AM301" i="1"/>
  <c r="AK302" i="1"/>
  <c r="AL302" i="1"/>
  <c r="AM302" i="1"/>
  <c r="AK303" i="1"/>
  <c r="AL303" i="1"/>
  <c r="AM303" i="1"/>
  <c r="AK304" i="1"/>
  <c r="AL304" i="1"/>
  <c r="AM304" i="1"/>
  <c r="AK305" i="1"/>
  <c r="AL305" i="1"/>
  <c r="AM305" i="1"/>
  <c r="AK306" i="1"/>
  <c r="AL306" i="1"/>
  <c r="AM306" i="1"/>
  <c r="AK307" i="1"/>
  <c r="AL307" i="1"/>
  <c r="AM307" i="1"/>
  <c r="AK308" i="1"/>
  <c r="AL308" i="1"/>
  <c r="AM308" i="1"/>
  <c r="AK309" i="1"/>
  <c r="AL309" i="1"/>
  <c r="AM309" i="1"/>
  <c r="AK310" i="1"/>
  <c r="AL310" i="1"/>
  <c r="AM310" i="1"/>
  <c r="AK311" i="1"/>
  <c r="AL311" i="1"/>
  <c r="AM311" i="1"/>
  <c r="AK312" i="1"/>
  <c r="AL312" i="1"/>
  <c r="AM312" i="1"/>
  <c r="AK313" i="1"/>
  <c r="AL313" i="1"/>
  <c r="AM313" i="1"/>
  <c r="AK314" i="1"/>
  <c r="AL314" i="1"/>
  <c r="AM314" i="1"/>
  <c r="AK315" i="1"/>
  <c r="AL315" i="1"/>
  <c r="AM315" i="1"/>
  <c r="AK316" i="1"/>
  <c r="AL316" i="1"/>
  <c r="AM316" i="1"/>
  <c r="AK317" i="1"/>
  <c r="AL317" i="1"/>
  <c r="AM317" i="1"/>
  <c r="AK318" i="1"/>
  <c r="AL318" i="1"/>
  <c r="AM318" i="1"/>
  <c r="AK319" i="1"/>
  <c r="AL319" i="1"/>
  <c r="AM319" i="1"/>
  <c r="AK320" i="1"/>
  <c r="AL320" i="1"/>
  <c r="AM320" i="1"/>
  <c r="AK321" i="1"/>
  <c r="AL321" i="1"/>
  <c r="AM321" i="1"/>
  <c r="AK322" i="1"/>
  <c r="AL322" i="1"/>
  <c r="AM322" i="1"/>
  <c r="AK323" i="1"/>
  <c r="AL323" i="1"/>
  <c r="AM323" i="1"/>
  <c r="AK324" i="1"/>
  <c r="AL324" i="1"/>
  <c r="AM324" i="1"/>
  <c r="AK325" i="1"/>
  <c r="AL325" i="1"/>
  <c r="AM325" i="1"/>
  <c r="AK326" i="1"/>
  <c r="AL326" i="1"/>
  <c r="AM326" i="1"/>
  <c r="AK327" i="1"/>
  <c r="AL327" i="1"/>
  <c r="AM327" i="1"/>
  <c r="AK328" i="1"/>
  <c r="AL328" i="1"/>
  <c r="AM328" i="1"/>
  <c r="AK329" i="1"/>
  <c r="AL329" i="1"/>
  <c r="AM329" i="1"/>
  <c r="AK330" i="1"/>
  <c r="AL330" i="1"/>
  <c r="AM330" i="1"/>
  <c r="AK331" i="1"/>
  <c r="AL331" i="1"/>
  <c r="AM331" i="1"/>
  <c r="AK332" i="1"/>
  <c r="AL332" i="1"/>
  <c r="AM332" i="1"/>
  <c r="AK333" i="1"/>
  <c r="AL333" i="1"/>
  <c r="AM333" i="1"/>
  <c r="AK334" i="1"/>
  <c r="AL334" i="1"/>
  <c r="AM334" i="1"/>
  <c r="AK335" i="1"/>
  <c r="AL335" i="1"/>
  <c r="AM335" i="1"/>
  <c r="AK336" i="1"/>
  <c r="AL336" i="1"/>
  <c r="AM336" i="1"/>
  <c r="AK337" i="1"/>
  <c r="AL337" i="1"/>
  <c r="AM337" i="1"/>
  <c r="AK338" i="1"/>
  <c r="AL338" i="1"/>
  <c r="AM338" i="1"/>
  <c r="AK339" i="1"/>
  <c r="AL339" i="1"/>
  <c r="AM339" i="1"/>
  <c r="AK340" i="1"/>
  <c r="AL340" i="1"/>
  <c r="AM340" i="1"/>
  <c r="AK341" i="1"/>
  <c r="AL341" i="1"/>
  <c r="AM341" i="1"/>
  <c r="AK342" i="1"/>
  <c r="AL342" i="1"/>
  <c r="AM342" i="1"/>
  <c r="AK343" i="1"/>
  <c r="AL343" i="1"/>
  <c r="AM343" i="1"/>
  <c r="AK344" i="1"/>
  <c r="AL344" i="1"/>
  <c r="AM344" i="1"/>
  <c r="AK345" i="1"/>
  <c r="AL345" i="1"/>
  <c r="AM345" i="1"/>
  <c r="AK346" i="1"/>
  <c r="AL346" i="1"/>
  <c r="AM346" i="1"/>
  <c r="AK347" i="1"/>
  <c r="AL347" i="1"/>
  <c r="AM347" i="1"/>
  <c r="AK348" i="1"/>
  <c r="AL348" i="1"/>
  <c r="AM348" i="1"/>
  <c r="AK349" i="1"/>
  <c r="AL349" i="1"/>
  <c r="AM349" i="1"/>
  <c r="AK350" i="1"/>
  <c r="AL350" i="1"/>
  <c r="AM350" i="1"/>
  <c r="AK351" i="1"/>
  <c r="AL351" i="1"/>
  <c r="AM351" i="1"/>
  <c r="AK352" i="1"/>
  <c r="AL352" i="1"/>
  <c r="AM352" i="1"/>
  <c r="AK353" i="1"/>
  <c r="AL353" i="1"/>
  <c r="AM353" i="1"/>
  <c r="AK354" i="1"/>
  <c r="AL354" i="1"/>
  <c r="AM354" i="1"/>
  <c r="AK355" i="1"/>
  <c r="AL355" i="1"/>
  <c r="AM355" i="1"/>
  <c r="AK356" i="1"/>
  <c r="AL356" i="1"/>
  <c r="AM356" i="1"/>
  <c r="AK357" i="1"/>
  <c r="AL357" i="1"/>
  <c r="AM357" i="1"/>
  <c r="AK358" i="1"/>
  <c r="AL358" i="1"/>
  <c r="AM358" i="1"/>
  <c r="AK359" i="1"/>
  <c r="AL359" i="1"/>
  <c r="AM359" i="1"/>
  <c r="AK360" i="1"/>
  <c r="AL360" i="1"/>
  <c r="AM360" i="1"/>
  <c r="AM4" i="1"/>
  <c r="AL4" i="1"/>
  <c r="AK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4" i="1"/>
  <c r="AI379" i="1"/>
  <c r="AP379" i="1" s="1"/>
  <c r="AI5" i="1"/>
  <c r="AP5" i="1" s="1"/>
  <c r="AI6" i="1"/>
  <c r="AP6" i="1" s="1"/>
  <c r="AI7" i="1"/>
  <c r="AP7" i="1" s="1"/>
  <c r="AI8" i="1"/>
  <c r="AI9" i="1"/>
  <c r="AP9" i="1" s="1"/>
  <c r="AI10" i="1"/>
  <c r="AP10" i="1" s="1"/>
  <c r="AI11" i="1"/>
  <c r="AP11" i="1" s="1"/>
  <c r="AI12" i="1"/>
  <c r="AP12" i="1" s="1"/>
  <c r="AI13" i="1"/>
  <c r="AP13" i="1" s="1"/>
  <c r="AI14" i="1"/>
  <c r="AI15" i="1"/>
  <c r="AP15" i="1" s="1"/>
  <c r="AI16" i="1"/>
  <c r="AI17" i="1"/>
  <c r="AP17" i="1" s="1"/>
  <c r="AI18" i="1"/>
  <c r="AP18" i="1" s="1"/>
  <c r="AI19" i="1"/>
  <c r="AP19" i="1" s="1"/>
  <c r="AI20" i="1"/>
  <c r="AP20" i="1" s="1"/>
  <c r="AI21" i="1"/>
  <c r="AP21" i="1" s="1"/>
  <c r="AI22" i="1"/>
  <c r="AP22" i="1" s="1"/>
  <c r="AI23" i="1"/>
  <c r="AP23" i="1" s="1"/>
  <c r="AI24" i="1"/>
  <c r="AP24" i="1" s="1"/>
  <c r="AI25" i="1"/>
  <c r="AP25" i="1" s="1"/>
  <c r="AI26" i="1"/>
  <c r="AP26" i="1" s="1"/>
  <c r="AI27" i="1"/>
  <c r="AP27" i="1" s="1"/>
  <c r="AI28" i="1"/>
  <c r="AP28" i="1" s="1"/>
  <c r="AI29" i="1"/>
  <c r="AP29" i="1" s="1"/>
  <c r="AI30" i="1"/>
  <c r="AI31" i="1"/>
  <c r="AP31" i="1" s="1"/>
  <c r="AI32" i="1"/>
  <c r="AP32" i="1" s="1"/>
  <c r="AI33" i="1"/>
  <c r="AI34" i="1"/>
  <c r="AP34" i="1" s="1"/>
  <c r="AI35" i="1"/>
  <c r="AP35" i="1" s="1"/>
  <c r="AI36" i="1"/>
  <c r="AP36" i="1" s="1"/>
  <c r="AI37" i="1"/>
  <c r="AP37" i="1" s="1"/>
  <c r="AI38" i="1"/>
  <c r="AI39" i="1"/>
  <c r="AP39" i="1" s="1"/>
  <c r="AI40" i="1"/>
  <c r="AP40" i="1" s="1"/>
  <c r="AI41" i="1"/>
  <c r="AP41" i="1" s="1"/>
  <c r="AI42" i="1"/>
  <c r="AP42" i="1" s="1"/>
  <c r="AI43" i="1"/>
  <c r="AP43" i="1" s="1"/>
  <c r="AI44" i="1"/>
  <c r="AP44" i="1" s="1"/>
  <c r="AI45" i="1"/>
  <c r="AP45" i="1" s="1"/>
  <c r="AI46" i="1"/>
  <c r="AP46" i="1" s="1"/>
  <c r="AI47" i="1"/>
  <c r="AP47" i="1" s="1"/>
  <c r="AI48" i="1"/>
  <c r="AP48" i="1" s="1"/>
  <c r="AI49" i="1"/>
  <c r="AI50" i="1"/>
  <c r="AP50" i="1" s="1"/>
  <c r="AI51" i="1"/>
  <c r="AP51" i="1" s="1"/>
  <c r="AI52" i="1"/>
  <c r="AP52" i="1" s="1"/>
  <c r="AI53" i="1"/>
  <c r="AP53" i="1" s="1"/>
  <c r="AI54" i="1"/>
  <c r="AP54" i="1" s="1"/>
  <c r="AI55" i="1"/>
  <c r="AP55" i="1" s="1"/>
  <c r="AI56" i="1"/>
  <c r="AI57" i="1"/>
  <c r="AI58" i="1"/>
  <c r="AP58" i="1" s="1"/>
  <c r="AI59" i="1"/>
  <c r="AP59" i="1" s="1"/>
  <c r="AI60" i="1"/>
  <c r="AP60" i="1" s="1"/>
  <c r="AI61" i="1"/>
  <c r="AP61" i="1" s="1"/>
  <c r="AI62" i="1"/>
  <c r="AP62" i="1" s="1"/>
  <c r="AI63" i="1"/>
  <c r="AP63" i="1" s="1"/>
  <c r="AI64" i="1"/>
  <c r="AP64" i="1" s="1"/>
  <c r="AI65" i="1"/>
  <c r="AP65" i="1" s="1"/>
  <c r="AI66" i="1"/>
  <c r="AP66" i="1" s="1"/>
  <c r="AI67" i="1"/>
  <c r="AP67" i="1" s="1"/>
  <c r="AI68" i="1"/>
  <c r="AP68" i="1" s="1"/>
  <c r="AI69" i="1"/>
  <c r="AP69" i="1" s="1"/>
  <c r="AI70" i="1"/>
  <c r="AP70" i="1" s="1"/>
  <c r="AI71" i="1"/>
  <c r="AP71" i="1" s="1"/>
  <c r="AI72" i="1"/>
  <c r="AI73" i="1"/>
  <c r="AP73" i="1" s="1"/>
  <c r="AI74" i="1"/>
  <c r="AP74" i="1" s="1"/>
  <c r="AI75" i="1"/>
  <c r="AP75" i="1" s="1"/>
  <c r="AI76" i="1"/>
  <c r="AP76" i="1" s="1"/>
  <c r="AI77" i="1"/>
  <c r="AP77" i="1" s="1"/>
  <c r="AI78" i="1"/>
  <c r="AI79" i="1"/>
  <c r="AP79" i="1" s="1"/>
  <c r="AI80" i="1"/>
  <c r="AI81" i="1"/>
  <c r="AP81" i="1" s="1"/>
  <c r="AI82" i="1"/>
  <c r="AP82" i="1" s="1"/>
  <c r="AI83" i="1"/>
  <c r="AP83" i="1" s="1"/>
  <c r="AI84" i="1"/>
  <c r="AP84" i="1" s="1"/>
  <c r="AI85" i="1"/>
  <c r="AP85" i="1" s="1"/>
  <c r="AI86" i="1"/>
  <c r="AP86" i="1" s="1"/>
  <c r="AI87" i="1"/>
  <c r="AP87" i="1" s="1"/>
  <c r="AI88" i="1"/>
  <c r="AP88" i="1" s="1"/>
  <c r="AI89" i="1"/>
  <c r="AP89" i="1" s="1"/>
  <c r="AI90" i="1"/>
  <c r="AP90" i="1" s="1"/>
  <c r="AI91" i="1"/>
  <c r="AP91" i="1" s="1"/>
  <c r="AI92" i="1"/>
  <c r="AP92" i="1" s="1"/>
  <c r="AI93" i="1"/>
  <c r="AP93" i="1" s="1"/>
  <c r="AI94" i="1"/>
  <c r="AI95" i="1"/>
  <c r="AP95" i="1" s="1"/>
  <c r="AI96" i="1"/>
  <c r="AP96" i="1" s="1"/>
  <c r="AI97" i="1"/>
  <c r="AI98" i="1"/>
  <c r="AP98" i="1" s="1"/>
  <c r="AI99" i="1"/>
  <c r="AP99" i="1" s="1"/>
  <c r="AI100" i="1"/>
  <c r="AP100" i="1" s="1"/>
  <c r="AI101" i="1"/>
  <c r="AP101" i="1" s="1"/>
  <c r="AI102" i="1"/>
  <c r="AI103" i="1"/>
  <c r="AP103" i="1" s="1"/>
  <c r="AI104" i="1"/>
  <c r="AP104" i="1" s="1"/>
  <c r="AI105" i="1"/>
  <c r="AP105" i="1" s="1"/>
  <c r="AI106" i="1"/>
  <c r="AP106" i="1" s="1"/>
  <c r="AI107" i="1"/>
  <c r="AP107" i="1" s="1"/>
  <c r="AI108" i="1"/>
  <c r="AP108" i="1" s="1"/>
  <c r="AI109" i="1"/>
  <c r="AP109" i="1" s="1"/>
  <c r="AI110" i="1"/>
  <c r="AP110" i="1" s="1"/>
  <c r="AI111" i="1"/>
  <c r="AP111" i="1" s="1"/>
  <c r="AI112" i="1"/>
  <c r="AP112" i="1" s="1"/>
  <c r="AI113" i="1"/>
  <c r="AI114" i="1"/>
  <c r="AP114" i="1" s="1"/>
  <c r="AI115" i="1"/>
  <c r="AP115" i="1" s="1"/>
  <c r="AI116" i="1"/>
  <c r="AP116" i="1" s="1"/>
  <c r="AI117" i="1"/>
  <c r="AP117" i="1" s="1"/>
  <c r="AI118" i="1"/>
  <c r="AP118" i="1" s="1"/>
  <c r="AI119" i="1"/>
  <c r="AP119" i="1" s="1"/>
  <c r="AI120" i="1"/>
  <c r="AI121" i="1"/>
  <c r="AI122" i="1"/>
  <c r="AP122" i="1" s="1"/>
  <c r="AI123" i="1"/>
  <c r="AP123" i="1" s="1"/>
  <c r="AI124" i="1"/>
  <c r="AP124" i="1" s="1"/>
  <c r="AI125" i="1"/>
  <c r="AP125" i="1" s="1"/>
  <c r="AI126" i="1"/>
  <c r="AP126" i="1" s="1"/>
  <c r="AI127" i="1"/>
  <c r="AP127" i="1" s="1"/>
  <c r="AI128" i="1"/>
  <c r="AP128" i="1" s="1"/>
  <c r="AI129" i="1"/>
  <c r="AP129" i="1" s="1"/>
  <c r="AI130" i="1"/>
  <c r="AP130" i="1" s="1"/>
  <c r="AI131" i="1"/>
  <c r="AP131" i="1" s="1"/>
  <c r="AI132" i="1"/>
  <c r="AP132" i="1" s="1"/>
  <c r="AI133" i="1"/>
  <c r="AP133" i="1" s="1"/>
  <c r="AI134" i="1"/>
  <c r="AP134" i="1" s="1"/>
  <c r="AI135" i="1"/>
  <c r="AP135" i="1" s="1"/>
  <c r="AI136" i="1"/>
  <c r="AI137" i="1"/>
  <c r="AP137" i="1" s="1"/>
  <c r="AI138" i="1"/>
  <c r="AP138" i="1" s="1"/>
  <c r="AI139" i="1"/>
  <c r="AP139" i="1" s="1"/>
  <c r="AI140" i="1"/>
  <c r="AP140" i="1" s="1"/>
  <c r="AI141" i="1"/>
  <c r="AP141" i="1" s="1"/>
  <c r="AI142" i="1"/>
  <c r="AI143" i="1"/>
  <c r="AP143" i="1" s="1"/>
  <c r="AI144" i="1"/>
  <c r="AI145" i="1"/>
  <c r="AP145" i="1" s="1"/>
  <c r="AI146" i="1"/>
  <c r="AP146" i="1" s="1"/>
  <c r="AI147" i="1"/>
  <c r="AP147" i="1" s="1"/>
  <c r="AI148" i="1"/>
  <c r="AP148" i="1" s="1"/>
  <c r="AI149" i="1"/>
  <c r="AP149" i="1" s="1"/>
  <c r="AI150" i="1"/>
  <c r="AP150" i="1" s="1"/>
  <c r="AI151" i="1"/>
  <c r="AP151" i="1" s="1"/>
  <c r="AI152" i="1"/>
  <c r="AP152" i="1" s="1"/>
  <c r="AI153" i="1"/>
  <c r="AP153" i="1" s="1"/>
  <c r="AI154" i="1"/>
  <c r="AP154" i="1" s="1"/>
  <c r="AI155" i="1"/>
  <c r="AP155" i="1" s="1"/>
  <c r="AI156" i="1"/>
  <c r="AP156" i="1" s="1"/>
  <c r="AI157" i="1"/>
  <c r="AP157" i="1" s="1"/>
  <c r="AI158" i="1"/>
  <c r="AI159" i="1"/>
  <c r="AP159" i="1" s="1"/>
  <c r="AI160" i="1"/>
  <c r="AP160" i="1" s="1"/>
  <c r="AI161" i="1"/>
  <c r="AP161" i="1" s="1"/>
  <c r="AI162" i="1"/>
  <c r="AP162" i="1" s="1"/>
  <c r="AI163" i="1"/>
  <c r="AP163" i="1" s="1"/>
  <c r="AI164" i="1"/>
  <c r="AP164" i="1" s="1"/>
  <c r="AI165" i="1"/>
  <c r="AP165" i="1" s="1"/>
  <c r="AI166" i="1"/>
  <c r="AI167" i="1"/>
  <c r="AP167" i="1" s="1"/>
  <c r="AI168" i="1"/>
  <c r="AP168" i="1" s="1"/>
  <c r="AI169" i="1"/>
  <c r="AP169" i="1" s="1"/>
  <c r="AI170" i="1"/>
  <c r="AP170" i="1" s="1"/>
  <c r="AI171" i="1"/>
  <c r="AP171" i="1" s="1"/>
  <c r="AI172" i="1"/>
  <c r="AP172" i="1" s="1"/>
  <c r="AI173" i="1"/>
  <c r="AP173" i="1" s="1"/>
  <c r="AI174" i="1"/>
  <c r="AP174" i="1" s="1"/>
  <c r="AI175" i="1"/>
  <c r="AP175" i="1" s="1"/>
  <c r="AI176" i="1"/>
  <c r="AP176" i="1" s="1"/>
  <c r="AI177" i="1"/>
  <c r="AI178" i="1"/>
  <c r="AP178" i="1" s="1"/>
  <c r="AI179" i="1"/>
  <c r="AP179" i="1" s="1"/>
  <c r="AI180" i="1"/>
  <c r="AP180" i="1" s="1"/>
  <c r="AI181" i="1"/>
  <c r="AP181" i="1" s="1"/>
  <c r="AI182" i="1"/>
  <c r="AP182" i="1" s="1"/>
  <c r="AI183" i="1"/>
  <c r="AP183" i="1" s="1"/>
  <c r="AI184" i="1"/>
  <c r="AP184" i="1" s="1"/>
  <c r="AI185" i="1"/>
  <c r="AI186" i="1"/>
  <c r="AP186" i="1" s="1"/>
  <c r="AI187" i="1"/>
  <c r="AP187" i="1" s="1"/>
  <c r="AI188" i="1"/>
  <c r="AP188" i="1" s="1"/>
  <c r="AI189" i="1"/>
  <c r="AP189" i="1" s="1"/>
  <c r="AI190" i="1"/>
  <c r="AP190" i="1" s="1"/>
  <c r="AI191" i="1"/>
  <c r="AP191" i="1" s="1"/>
  <c r="AI192" i="1"/>
  <c r="AP192" i="1" s="1"/>
  <c r="AI193" i="1"/>
  <c r="AP193" i="1" s="1"/>
  <c r="AI194" i="1"/>
  <c r="AP194" i="1" s="1"/>
  <c r="AI195" i="1"/>
  <c r="AP195" i="1" s="1"/>
  <c r="AI196" i="1"/>
  <c r="AP196" i="1" s="1"/>
  <c r="AI197" i="1"/>
  <c r="AP197" i="1" s="1"/>
  <c r="AI198" i="1"/>
  <c r="AP198" i="1" s="1"/>
  <c r="AI199" i="1"/>
  <c r="AP199" i="1" s="1"/>
  <c r="AI200" i="1"/>
  <c r="AI201" i="1"/>
  <c r="AP201" i="1" s="1"/>
  <c r="AI202" i="1"/>
  <c r="AP202" i="1" s="1"/>
  <c r="AI203" i="1"/>
  <c r="AP203" i="1" s="1"/>
  <c r="AI204" i="1"/>
  <c r="AP204" i="1" s="1"/>
  <c r="AI205" i="1"/>
  <c r="AP205" i="1" s="1"/>
  <c r="AI206" i="1"/>
  <c r="AI207" i="1"/>
  <c r="AP207" i="1" s="1"/>
  <c r="AI208" i="1"/>
  <c r="AI209" i="1"/>
  <c r="AP209" i="1" s="1"/>
  <c r="AI210" i="1"/>
  <c r="AP210" i="1" s="1"/>
  <c r="AI211" i="1"/>
  <c r="AP211" i="1" s="1"/>
  <c r="AI212" i="1"/>
  <c r="AP212" i="1" s="1"/>
  <c r="AI213" i="1"/>
  <c r="AP213" i="1" s="1"/>
  <c r="AI214" i="1"/>
  <c r="AP214" i="1" s="1"/>
  <c r="AI215" i="1"/>
  <c r="AP215" i="1" s="1"/>
  <c r="AI216" i="1"/>
  <c r="AP216" i="1" s="1"/>
  <c r="AI217" i="1"/>
  <c r="AP217" i="1" s="1"/>
  <c r="AI218" i="1"/>
  <c r="AP218" i="1" s="1"/>
  <c r="AI219" i="1"/>
  <c r="AP219" i="1" s="1"/>
  <c r="AI220" i="1"/>
  <c r="AP220" i="1" s="1"/>
  <c r="AI221" i="1"/>
  <c r="AP221" i="1" s="1"/>
  <c r="AI222" i="1"/>
  <c r="AI223" i="1"/>
  <c r="AP223" i="1" s="1"/>
  <c r="AI224" i="1"/>
  <c r="AP224" i="1" s="1"/>
  <c r="AI225" i="1"/>
  <c r="AP225" i="1" s="1"/>
  <c r="AI226" i="1"/>
  <c r="AP226" i="1" s="1"/>
  <c r="AI227" i="1"/>
  <c r="AP227" i="1" s="1"/>
  <c r="AI228" i="1"/>
  <c r="AP228" i="1" s="1"/>
  <c r="AI229" i="1"/>
  <c r="AP229" i="1" s="1"/>
  <c r="AI230" i="1"/>
  <c r="AI231" i="1"/>
  <c r="AP231" i="1" s="1"/>
  <c r="AI232" i="1"/>
  <c r="AP232" i="1" s="1"/>
  <c r="AI233" i="1"/>
  <c r="AP233" i="1" s="1"/>
  <c r="AI234" i="1"/>
  <c r="AP234" i="1" s="1"/>
  <c r="AI235" i="1"/>
  <c r="AP235" i="1" s="1"/>
  <c r="AI236" i="1"/>
  <c r="AP236" i="1" s="1"/>
  <c r="AI237" i="1"/>
  <c r="AP237" i="1" s="1"/>
  <c r="AI238" i="1"/>
  <c r="AP238" i="1" s="1"/>
  <c r="AI239" i="1"/>
  <c r="AP239" i="1" s="1"/>
  <c r="AI240" i="1"/>
  <c r="AP240" i="1" s="1"/>
  <c r="AI241" i="1"/>
  <c r="AI242" i="1"/>
  <c r="AP242" i="1" s="1"/>
  <c r="AI243" i="1"/>
  <c r="AP243" i="1" s="1"/>
  <c r="AI244" i="1"/>
  <c r="AP244" i="1" s="1"/>
  <c r="AI245" i="1"/>
  <c r="AP245" i="1" s="1"/>
  <c r="AI246" i="1"/>
  <c r="AP246" i="1" s="1"/>
  <c r="AI247" i="1"/>
  <c r="AP247" i="1" s="1"/>
  <c r="AI248" i="1"/>
  <c r="AP248" i="1" s="1"/>
  <c r="AI249" i="1"/>
  <c r="AI250" i="1"/>
  <c r="AP250" i="1" s="1"/>
  <c r="AI251" i="1"/>
  <c r="AP251" i="1" s="1"/>
  <c r="AI252" i="1"/>
  <c r="AP252" i="1" s="1"/>
  <c r="AI253" i="1"/>
  <c r="AP253" i="1" s="1"/>
  <c r="AI254" i="1"/>
  <c r="AP254" i="1" s="1"/>
  <c r="AI255" i="1"/>
  <c r="AP255" i="1" s="1"/>
  <c r="AI256" i="1"/>
  <c r="AP256" i="1" s="1"/>
  <c r="AI257" i="1"/>
  <c r="AP257" i="1" s="1"/>
  <c r="AI258" i="1"/>
  <c r="AP258" i="1" s="1"/>
  <c r="AI259" i="1"/>
  <c r="AP259" i="1" s="1"/>
  <c r="AI260" i="1"/>
  <c r="AP260" i="1" s="1"/>
  <c r="AI261" i="1"/>
  <c r="AP261" i="1" s="1"/>
  <c r="AI262" i="1"/>
  <c r="AP262" i="1" s="1"/>
  <c r="AI263" i="1"/>
  <c r="AP263" i="1" s="1"/>
  <c r="AI264" i="1"/>
  <c r="AI265" i="1"/>
  <c r="AP265" i="1" s="1"/>
  <c r="AI266" i="1"/>
  <c r="AP266" i="1" s="1"/>
  <c r="AI267" i="1"/>
  <c r="AP267" i="1" s="1"/>
  <c r="AI268" i="1"/>
  <c r="AP268" i="1" s="1"/>
  <c r="AI269" i="1"/>
  <c r="AP269" i="1" s="1"/>
  <c r="AI270" i="1"/>
  <c r="AI271" i="1"/>
  <c r="AP271" i="1" s="1"/>
  <c r="AI272" i="1"/>
  <c r="AI273" i="1"/>
  <c r="AP273" i="1" s="1"/>
  <c r="AI274" i="1"/>
  <c r="AP274" i="1" s="1"/>
  <c r="AI275" i="1"/>
  <c r="AP275" i="1" s="1"/>
  <c r="AI276" i="1"/>
  <c r="AP276" i="1" s="1"/>
  <c r="AI277" i="1"/>
  <c r="AP277" i="1" s="1"/>
  <c r="AI278" i="1"/>
  <c r="AP278" i="1" s="1"/>
  <c r="AI279" i="1"/>
  <c r="AP279" i="1" s="1"/>
  <c r="AI280" i="1"/>
  <c r="AP280" i="1" s="1"/>
  <c r="AI281" i="1"/>
  <c r="AP281" i="1" s="1"/>
  <c r="AI282" i="1"/>
  <c r="AP282" i="1" s="1"/>
  <c r="AI283" i="1"/>
  <c r="AP283" i="1" s="1"/>
  <c r="AI284" i="1"/>
  <c r="AP284" i="1" s="1"/>
  <c r="AI285" i="1"/>
  <c r="AP285" i="1" s="1"/>
  <c r="AI286" i="1"/>
  <c r="AI287" i="1"/>
  <c r="AP287" i="1" s="1"/>
  <c r="AI288" i="1"/>
  <c r="AP288" i="1" s="1"/>
  <c r="AI289" i="1"/>
  <c r="AP289" i="1" s="1"/>
  <c r="AI290" i="1"/>
  <c r="AP290" i="1" s="1"/>
  <c r="AI291" i="1"/>
  <c r="AP291" i="1" s="1"/>
  <c r="AI292" i="1"/>
  <c r="AP292" i="1" s="1"/>
  <c r="AI293" i="1"/>
  <c r="AP293" i="1" s="1"/>
  <c r="AI294" i="1"/>
  <c r="AI295" i="1"/>
  <c r="AP295" i="1" s="1"/>
  <c r="AI296" i="1"/>
  <c r="AP296" i="1" s="1"/>
  <c r="AI297" i="1"/>
  <c r="AP297" i="1" s="1"/>
  <c r="AI298" i="1"/>
  <c r="AP298" i="1" s="1"/>
  <c r="AI299" i="1"/>
  <c r="AP299" i="1" s="1"/>
  <c r="AI300" i="1"/>
  <c r="AP300" i="1" s="1"/>
  <c r="AI301" i="1"/>
  <c r="AP301" i="1" s="1"/>
  <c r="AI302" i="1"/>
  <c r="AP302" i="1" s="1"/>
  <c r="AI303" i="1"/>
  <c r="AP303" i="1" s="1"/>
  <c r="AI304" i="1"/>
  <c r="AP304" i="1" s="1"/>
  <c r="AI305" i="1"/>
  <c r="AI306" i="1"/>
  <c r="AP306" i="1" s="1"/>
  <c r="AI307" i="1"/>
  <c r="AP307" i="1" s="1"/>
  <c r="AI308" i="1"/>
  <c r="AP308" i="1" s="1"/>
  <c r="AI309" i="1"/>
  <c r="AP309" i="1" s="1"/>
  <c r="AI310" i="1"/>
  <c r="AP310" i="1" s="1"/>
  <c r="AI311" i="1"/>
  <c r="AP311" i="1" s="1"/>
  <c r="AI312" i="1"/>
  <c r="AP312" i="1" s="1"/>
  <c r="AI313" i="1"/>
  <c r="AI314" i="1"/>
  <c r="AP314" i="1" s="1"/>
  <c r="AI315" i="1"/>
  <c r="AP315" i="1" s="1"/>
  <c r="AI316" i="1"/>
  <c r="AP316" i="1" s="1"/>
  <c r="AI317" i="1"/>
  <c r="AP317" i="1" s="1"/>
  <c r="AI318" i="1"/>
  <c r="AP318" i="1" s="1"/>
  <c r="AI319" i="1"/>
  <c r="AP319" i="1" s="1"/>
  <c r="AI320" i="1"/>
  <c r="AP320" i="1" s="1"/>
  <c r="AI321" i="1"/>
  <c r="AP321" i="1" s="1"/>
  <c r="AI322" i="1"/>
  <c r="AP322" i="1" s="1"/>
  <c r="AI323" i="1"/>
  <c r="AP323" i="1" s="1"/>
  <c r="AI324" i="1"/>
  <c r="AP324" i="1" s="1"/>
  <c r="AI325" i="1"/>
  <c r="AP325" i="1" s="1"/>
  <c r="AI326" i="1"/>
  <c r="AP326" i="1" s="1"/>
  <c r="AI327" i="1"/>
  <c r="AP327" i="1" s="1"/>
  <c r="AI328" i="1"/>
  <c r="AI329" i="1"/>
  <c r="AP329" i="1" s="1"/>
  <c r="AI330" i="1"/>
  <c r="AP330" i="1" s="1"/>
  <c r="AI331" i="1"/>
  <c r="AP331" i="1" s="1"/>
  <c r="AI332" i="1"/>
  <c r="AP332" i="1" s="1"/>
  <c r="AI333" i="1"/>
  <c r="AP333" i="1" s="1"/>
  <c r="AI334" i="1"/>
  <c r="AP334" i="1" s="1"/>
  <c r="AI335" i="1"/>
  <c r="AP335" i="1" s="1"/>
  <c r="AI336" i="1"/>
  <c r="AI337" i="1"/>
  <c r="AP337" i="1" s="1"/>
  <c r="AI338" i="1"/>
  <c r="AP338" i="1" s="1"/>
  <c r="AI339" i="1"/>
  <c r="AP339" i="1" s="1"/>
  <c r="AI340" i="1"/>
  <c r="AP340" i="1" s="1"/>
  <c r="AI341" i="1"/>
  <c r="AP341" i="1" s="1"/>
  <c r="AI342" i="1"/>
  <c r="AP342" i="1" s="1"/>
  <c r="AI343" i="1"/>
  <c r="AP343" i="1" s="1"/>
  <c r="AI344" i="1"/>
  <c r="AP344" i="1" s="1"/>
  <c r="AI345" i="1"/>
  <c r="AP345" i="1" s="1"/>
  <c r="AI346" i="1"/>
  <c r="AP346" i="1" s="1"/>
  <c r="AI347" i="1"/>
  <c r="AP347" i="1" s="1"/>
  <c r="AI348" i="1"/>
  <c r="AP348" i="1" s="1"/>
  <c r="AI349" i="1"/>
  <c r="AP349" i="1" s="1"/>
  <c r="AI350" i="1"/>
  <c r="AI351" i="1"/>
  <c r="AP351" i="1" s="1"/>
  <c r="AI352" i="1"/>
  <c r="AP352" i="1" s="1"/>
  <c r="AI353" i="1"/>
  <c r="AP353" i="1" s="1"/>
  <c r="AI354" i="1"/>
  <c r="AP354" i="1" s="1"/>
  <c r="AI355" i="1"/>
  <c r="AP355" i="1" s="1"/>
  <c r="AI356" i="1"/>
  <c r="AP356" i="1" s="1"/>
  <c r="AI357" i="1"/>
  <c r="AP357" i="1" s="1"/>
  <c r="AI358" i="1"/>
  <c r="AI359" i="1"/>
  <c r="AP359" i="1" s="1"/>
  <c r="AI360" i="1"/>
  <c r="AP360" i="1" s="1"/>
  <c r="AI361" i="1"/>
  <c r="AP361" i="1" s="1"/>
  <c r="AI362" i="1"/>
  <c r="AP362" i="1" s="1"/>
  <c r="AI363" i="1"/>
  <c r="AP363" i="1" s="1"/>
  <c r="AI364" i="1"/>
  <c r="AP364" i="1" s="1"/>
  <c r="AI365" i="1"/>
  <c r="AP365" i="1" s="1"/>
  <c r="AI366" i="1"/>
  <c r="AP366" i="1" s="1"/>
  <c r="AI367" i="1"/>
  <c r="AP367" i="1" s="1"/>
  <c r="AI368" i="1"/>
  <c r="AP368" i="1" s="1"/>
  <c r="AI369" i="1"/>
  <c r="AI370" i="1"/>
  <c r="AP370" i="1" s="1"/>
  <c r="AI371" i="1"/>
  <c r="AP371" i="1" s="1"/>
  <c r="AI372" i="1"/>
  <c r="AP372" i="1" s="1"/>
  <c r="AI373" i="1"/>
  <c r="AP373" i="1" s="1"/>
  <c r="AI374" i="1"/>
  <c r="AP374" i="1" s="1"/>
  <c r="AI375" i="1"/>
  <c r="AP375" i="1" s="1"/>
  <c r="AI376" i="1"/>
  <c r="AI381" i="1" s="1"/>
  <c r="AI377" i="1"/>
  <c r="AI382" i="1" s="1"/>
  <c r="AI378" i="1"/>
  <c r="AP378" i="1" s="1"/>
  <c r="AI4" i="1"/>
  <c r="AP4" i="1" s="1"/>
  <c r="A1138" i="6"/>
  <c r="B1138" i="6" s="1"/>
  <c r="E1138" i="6" s="1"/>
  <c r="A1139" i="6"/>
  <c r="A1144" i="6" s="1"/>
  <c r="A1140" i="6"/>
  <c r="A1145" i="6" s="1"/>
  <c r="C1140" i="6"/>
  <c r="A1141" i="6"/>
  <c r="B1141" i="6" s="1"/>
  <c r="E1141" i="6" s="1"/>
  <c r="C1141" i="6"/>
  <c r="A1142" i="6"/>
  <c r="B1142" i="6" s="1"/>
  <c r="E1142" i="6" s="1"/>
  <c r="A1143" i="6"/>
  <c r="C1143" i="6" s="1"/>
  <c r="A1146" i="6"/>
  <c r="B1146" i="6" s="1"/>
  <c r="E1146" i="6" s="1"/>
  <c r="A1147" i="6"/>
  <c r="A1152" i="6" s="1"/>
  <c r="A1151" i="6"/>
  <c r="A1156" i="6" s="1"/>
  <c r="AI386" i="1" l="1"/>
  <c r="AP381" i="1"/>
  <c r="AI387" i="1"/>
  <c r="AP382" i="1"/>
  <c r="AP376" i="1"/>
  <c r="AI384" i="1"/>
  <c r="AI380" i="1"/>
  <c r="AI383" i="1"/>
  <c r="C1172" i="6"/>
  <c r="D1171" i="6"/>
  <c r="F1171" i="6"/>
  <c r="F1166" i="6"/>
  <c r="D1141" i="6"/>
  <c r="A1161" i="6"/>
  <c r="B1156" i="6"/>
  <c r="E1156" i="6" s="1"/>
  <c r="C1156" i="6"/>
  <c r="C1145" i="6"/>
  <c r="B1145" i="6"/>
  <c r="E1145" i="6" s="1"/>
  <c r="A1150" i="6"/>
  <c r="A1157" i="6"/>
  <c r="B1152" i="6"/>
  <c r="E1152" i="6" s="1"/>
  <c r="C1152" i="6"/>
  <c r="A1149" i="6"/>
  <c r="B1144" i="6"/>
  <c r="E1144" i="6" s="1"/>
  <c r="C1144" i="6"/>
  <c r="C1151" i="6"/>
  <c r="C1147" i="6"/>
  <c r="C1139" i="6"/>
  <c r="B1151" i="6"/>
  <c r="E1151" i="6" s="1"/>
  <c r="B1147" i="6"/>
  <c r="E1147" i="6" s="1"/>
  <c r="B1143" i="6"/>
  <c r="E1143" i="6" s="1"/>
  <c r="F1143" i="6" s="1"/>
  <c r="F1141" i="6"/>
  <c r="D1140" i="6"/>
  <c r="B1139" i="6"/>
  <c r="E1139" i="6" s="1"/>
  <c r="B1140" i="6"/>
  <c r="E1140" i="6" s="1"/>
  <c r="F1140" i="6" s="1"/>
  <c r="A1148" i="6"/>
  <c r="C1146" i="6"/>
  <c r="C1142" i="6"/>
  <c r="C1138" i="6"/>
  <c r="AI385" i="1" l="1"/>
  <c r="AP380" i="1"/>
  <c r="AP383" i="1"/>
  <c r="AI388" i="1"/>
  <c r="AP384" i="1"/>
  <c r="AI389" i="1"/>
  <c r="AP387" i="1"/>
  <c r="AI392" i="1"/>
  <c r="AP386" i="1"/>
  <c r="AI391" i="1"/>
  <c r="D1172" i="6"/>
  <c r="F1172" i="6"/>
  <c r="D1145" i="6"/>
  <c r="F1145" i="6"/>
  <c r="F1156" i="6"/>
  <c r="D1156" i="6"/>
  <c r="D1138" i="6"/>
  <c r="F1138" i="6"/>
  <c r="C1149" i="6"/>
  <c r="B1149" i="6"/>
  <c r="E1149" i="6" s="1"/>
  <c r="A1154" i="6"/>
  <c r="F1144" i="6"/>
  <c r="D1144" i="6"/>
  <c r="D1142" i="6"/>
  <c r="F1142" i="6"/>
  <c r="F1152" i="6"/>
  <c r="D1152" i="6"/>
  <c r="B1161" i="6"/>
  <c r="E1161" i="6" s="1"/>
  <c r="C1161" i="6"/>
  <c r="D1146" i="6"/>
  <c r="F1146" i="6"/>
  <c r="A1153" i="6"/>
  <c r="C1148" i="6"/>
  <c r="B1148" i="6"/>
  <c r="E1148" i="6" s="1"/>
  <c r="D1139" i="6"/>
  <c r="F1139" i="6"/>
  <c r="A1162" i="6"/>
  <c r="B1157" i="6"/>
  <c r="E1157" i="6" s="1"/>
  <c r="C1157" i="6"/>
  <c r="D1147" i="6"/>
  <c r="F1147" i="6"/>
  <c r="A1155" i="6"/>
  <c r="B1150" i="6"/>
  <c r="E1150" i="6" s="1"/>
  <c r="C1150" i="6"/>
  <c r="D1151" i="6"/>
  <c r="F1151" i="6"/>
  <c r="D1143" i="6"/>
  <c r="AI397" i="1" l="1"/>
  <c r="AP392" i="1"/>
  <c r="AP389" i="1"/>
  <c r="AI394" i="1"/>
  <c r="AP388" i="1"/>
  <c r="AI393" i="1"/>
  <c r="AP391" i="1"/>
  <c r="AI396" i="1"/>
  <c r="AI390" i="1"/>
  <c r="AP385" i="1"/>
  <c r="D1149" i="6"/>
  <c r="F1149" i="6"/>
  <c r="C1155" i="6"/>
  <c r="A1160" i="6"/>
  <c r="B1155" i="6"/>
  <c r="E1155" i="6" s="1"/>
  <c r="D1150" i="6"/>
  <c r="F1150" i="6"/>
  <c r="F1148" i="6"/>
  <c r="D1148" i="6"/>
  <c r="B1153" i="6"/>
  <c r="E1153" i="6" s="1"/>
  <c r="C1153" i="6"/>
  <c r="A1158" i="6"/>
  <c r="D1157" i="6"/>
  <c r="F1157" i="6"/>
  <c r="B1162" i="6"/>
  <c r="E1162" i="6" s="1"/>
  <c r="C1162" i="6"/>
  <c r="D1161" i="6"/>
  <c r="F1161" i="6"/>
  <c r="B1154" i="6"/>
  <c r="E1154" i="6" s="1"/>
  <c r="C1154" i="6"/>
  <c r="A1159" i="6"/>
  <c r="AI399" i="1" l="1"/>
  <c r="AP394" i="1"/>
  <c r="AI398" i="1"/>
  <c r="AP393" i="1"/>
  <c r="AP396" i="1"/>
  <c r="AI401" i="1"/>
  <c r="AI395" i="1"/>
  <c r="AP390" i="1"/>
  <c r="AP397" i="1"/>
  <c r="AI402" i="1"/>
  <c r="D1162" i="6"/>
  <c r="F1162" i="6"/>
  <c r="C1159" i="6"/>
  <c r="A1164" i="6"/>
  <c r="B1159" i="6"/>
  <c r="E1159" i="6" s="1"/>
  <c r="D1154" i="6"/>
  <c r="F1154" i="6"/>
  <c r="B1158" i="6"/>
  <c r="E1158" i="6" s="1"/>
  <c r="C1158" i="6"/>
  <c r="A1163" i="6"/>
  <c r="A1165" i="6"/>
  <c r="B1160" i="6"/>
  <c r="E1160" i="6" s="1"/>
  <c r="C1160" i="6"/>
  <c r="D1153" i="6"/>
  <c r="F1153" i="6"/>
  <c r="D1155" i="6"/>
  <c r="F1155" i="6"/>
  <c r="AI406" i="1" l="1"/>
  <c r="AP401" i="1"/>
  <c r="AI400" i="1"/>
  <c r="AP395" i="1"/>
  <c r="AI407" i="1"/>
  <c r="AP402" i="1"/>
  <c r="AI403" i="1"/>
  <c r="AP398" i="1"/>
  <c r="AI404" i="1"/>
  <c r="AP399" i="1"/>
  <c r="D1158" i="6"/>
  <c r="F1158" i="6"/>
  <c r="B1163" i="6"/>
  <c r="E1163" i="6" s="1"/>
  <c r="C1163" i="6"/>
  <c r="C1164" i="6"/>
  <c r="B1164" i="6"/>
  <c r="E1164" i="6" s="1"/>
  <c r="F1160" i="6"/>
  <c r="D1160" i="6"/>
  <c r="B1165" i="6"/>
  <c r="E1165" i="6" s="1"/>
  <c r="C1165" i="6"/>
  <c r="D1159" i="6"/>
  <c r="F1159" i="6"/>
  <c r="AI408" i="1" l="1"/>
  <c r="AP403" i="1"/>
  <c r="AI412" i="1"/>
  <c r="AP407" i="1"/>
  <c r="AI405" i="1"/>
  <c r="AP400" i="1"/>
  <c r="AI409" i="1"/>
  <c r="AP404" i="1"/>
  <c r="AI411" i="1"/>
  <c r="AP406" i="1"/>
  <c r="D1165" i="6"/>
  <c r="F1165" i="6"/>
  <c r="F1164" i="6"/>
  <c r="D1164" i="6"/>
  <c r="D1163" i="6"/>
  <c r="F1163" i="6"/>
  <c r="AI410" i="1" l="1"/>
  <c r="AP405" i="1"/>
  <c r="AI417" i="1"/>
  <c r="AP412" i="1"/>
  <c r="AI414" i="1"/>
  <c r="AP409" i="1"/>
  <c r="AI416" i="1"/>
  <c r="AP411" i="1"/>
  <c r="AI413" i="1"/>
  <c r="AP408" i="1"/>
  <c r="BA2" i="65"/>
  <c r="B2" i="65"/>
  <c r="BB3" i="65"/>
  <c r="BC3" i="65"/>
  <c r="BD3" i="65"/>
  <c r="BE3" i="65"/>
  <c r="BF3" i="65"/>
  <c r="BG3" i="65"/>
  <c r="BH3" i="65"/>
  <c r="BI3" i="65"/>
  <c r="BJ3" i="65"/>
  <c r="BK3" i="65"/>
  <c r="BL3" i="65"/>
  <c r="BM3" i="65"/>
  <c r="BN3" i="65"/>
  <c r="BO3" i="65"/>
  <c r="BP3" i="65"/>
  <c r="BQ3" i="65"/>
  <c r="BR3" i="65"/>
  <c r="BS3" i="65"/>
  <c r="BT3" i="65"/>
  <c r="BU3" i="65"/>
  <c r="BV3" i="65"/>
  <c r="BW3" i="65"/>
  <c r="BX3" i="65"/>
  <c r="BY3" i="65"/>
  <c r="BZ3" i="65"/>
  <c r="CA3" i="65"/>
  <c r="CB3" i="65"/>
  <c r="CC3" i="65"/>
  <c r="CD3" i="65"/>
  <c r="CE3" i="65"/>
  <c r="CF3" i="65"/>
  <c r="CG3" i="65"/>
  <c r="CH3" i="65"/>
  <c r="CI3" i="65"/>
  <c r="CJ3" i="65"/>
  <c r="CK3" i="65"/>
  <c r="CL3" i="65"/>
  <c r="CM3" i="65"/>
  <c r="CN3" i="65"/>
  <c r="CO3" i="65"/>
  <c r="CP3" i="65"/>
  <c r="CQ3" i="65"/>
  <c r="CR3" i="65"/>
  <c r="CS3" i="65"/>
  <c r="CT3" i="65"/>
  <c r="CU3" i="65"/>
  <c r="CV3" i="65"/>
  <c r="BA3" i="65"/>
  <c r="D3" i="65"/>
  <c r="E3" i="65"/>
  <c r="F3" i="65"/>
  <c r="G3" i="65"/>
  <c r="H3" i="65"/>
  <c r="I3" i="65"/>
  <c r="J3" i="65"/>
  <c r="K3" i="65"/>
  <c r="L3" i="65"/>
  <c r="M3" i="65"/>
  <c r="N3" i="65"/>
  <c r="O3" i="65"/>
  <c r="P3" i="65"/>
  <c r="Q3" i="65"/>
  <c r="R3" i="65"/>
  <c r="S3" i="65"/>
  <c r="T3" i="65"/>
  <c r="U3" i="65"/>
  <c r="V3" i="65"/>
  <c r="W3" i="65"/>
  <c r="X3" i="65"/>
  <c r="Y3" i="65"/>
  <c r="Z3" i="65"/>
  <c r="AA3" i="65"/>
  <c r="AB3" i="65"/>
  <c r="AC3" i="65"/>
  <c r="AD3" i="65"/>
  <c r="AE3" i="65"/>
  <c r="AF3" i="65"/>
  <c r="AG3" i="65"/>
  <c r="AH3" i="65"/>
  <c r="AI3" i="65"/>
  <c r="AJ3" i="65"/>
  <c r="AK3" i="65"/>
  <c r="AL3" i="65"/>
  <c r="AM3" i="65"/>
  <c r="AN3" i="65"/>
  <c r="AO3" i="65"/>
  <c r="AP3" i="65"/>
  <c r="AQ3" i="65"/>
  <c r="AR3" i="65"/>
  <c r="AS3" i="65"/>
  <c r="AT3" i="65"/>
  <c r="AU3" i="65"/>
  <c r="AV3" i="65"/>
  <c r="AW3" i="65"/>
  <c r="C3" i="65"/>
  <c r="B3" i="65"/>
  <c r="BB62" i="65"/>
  <c r="BC62" i="65" s="1"/>
  <c r="EF53" i="65"/>
  <c r="EE53" i="65"/>
  <c r="ED53" i="65"/>
  <c r="EC53" i="65"/>
  <c r="EB53" i="65"/>
  <c r="EA53" i="65"/>
  <c r="DZ53" i="65"/>
  <c r="DY53" i="65"/>
  <c r="DX53" i="65"/>
  <c r="DW53" i="65"/>
  <c r="DV53" i="65"/>
  <c r="DU53" i="65"/>
  <c r="DT53" i="65"/>
  <c r="DS53" i="65"/>
  <c r="DR53" i="65"/>
  <c r="DQ53" i="65"/>
  <c r="DP53" i="65"/>
  <c r="DO53" i="65"/>
  <c r="DN53" i="65"/>
  <c r="DM53" i="65"/>
  <c r="DL53" i="65"/>
  <c r="DK53" i="65"/>
  <c r="DJ53" i="65"/>
  <c r="DI53" i="65"/>
  <c r="DH53" i="65"/>
  <c r="DG53" i="65"/>
  <c r="DF53" i="65"/>
  <c r="DE53" i="65"/>
  <c r="DD53" i="65"/>
  <c r="DC53" i="65"/>
  <c r="DB53" i="65"/>
  <c r="DA53" i="65"/>
  <c r="CZ53" i="65"/>
  <c r="CY53" i="65"/>
  <c r="CX53" i="65"/>
  <c r="CW53" i="65"/>
  <c r="CV53" i="65"/>
  <c r="CU53" i="65"/>
  <c r="CT53" i="65"/>
  <c r="CS53" i="65"/>
  <c r="CR53" i="65"/>
  <c r="CQ53" i="65"/>
  <c r="CP53" i="65"/>
  <c r="CO53" i="65"/>
  <c r="CN53" i="65"/>
  <c r="CM53" i="65"/>
  <c r="CL53" i="65"/>
  <c r="CK53" i="65"/>
  <c r="CJ53" i="65"/>
  <c r="CI53" i="65"/>
  <c r="CH53" i="65"/>
  <c r="CG53" i="65"/>
  <c r="CF53" i="65"/>
  <c r="CE53" i="65"/>
  <c r="CD53" i="65"/>
  <c r="CC53" i="65"/>
  <c r="CB53" i="65"/>
  <c r="CA53" i="65"/>
  <c r="BZ53" i="65"/>
  <c r="BY53" i="65"/>
  <c r="BX53" i="65"/>
  <c r="BW53" i="65"/>
  <c r="BV53" i="65"/>
  <c r="BU53" i="65"/>
  <c r="BT53" i="65"/>
  <c r="BS53" i="65"/>
  <c r="BR53" i="65"/>
  <c r="BQ53" i="65"/>
  <c r="BP53" i="65"/>
  <c r="BO53" i="65"/>
  <c r="BN53" i="65"/>
  <c r="BM53" i="65"/>
  <c r="BL53" i="65"/>
  <c r="BK53" i="65"/>
  <c r="BJ53" i="65"/>
  <c r="BI53" i="65"/>
  <c r="BH53" i="65"/>
  <c r="BG53" i="65"/>
  <c r="BF53" i="65"/>
  <c r="BE53" i="65"/>
  <c r="BD53" i="65"/>
  <c r="BC53" i="65"/>
  <c r="BB53" i="65"/>
  <c r="BB54" i="65" s="1"/>
  <c r="BA53" i="65"/>
  <c r="BC4" i="65"/>
  <c r="D4" i="65"/>
  <c r="E4" i="65" s="1"/>
  <c r="BB2" i="65"/>
  <c r="C2" i="65"/>
  <c r="AZ1" i="65"/>
  <c r="AZ49" i="65" s="1"/>
  <c r="A1" i="65"/>
  <c r="A49" i="65" s="1"/>
  <c r="GF1" i="6"/>
  <c r="GG1" i="6" s="1"/>
  <c r="GH1" i="6" s="1"/>
  <c r="GI1" i="6" s="1"/>
  <c r="GJ1" i="6" s="1"/>
  <c r="GK1" i="6" s="1"/>
  <c r="GL1" i="6" s="1"/>
  <c r="GM1" i="6" s="1"/>
  <c r="GN1" i="6" s="1"/>
  <c r="GO1" i="6" s="1"/>
  <c r="GP1" i="6" s="1"/>
  <c r="GQ1" i="6" s="1"/>
  <c r="GR1" i="6" s="1"/>
  <c r="GS1" i="6" s="1"/>
  <c r="GT1" i="6" s="1"/>
  <c r="GU1" i="6" s="1"/>
  <c r="GV1" i="6" s="1"/>
  <c r="GW1" i="6" s="1"/>
  <c r="GX1" i="6" s="1"/>
  <c r="GY1" i="6" s="1"/>
  <c r="GZ1" i="6" s="1"/>
  <c r="HA1" i="6" s="1"/>
  <c r="HB1" i="6" s="1"/>
  <c r="HC1" i="6" s="1"/>
  <c r="HD1" i="6" s="1"/>
  <c r="HE1" i="6" s="1"/>
  <c r="HF1" i="6" s="1"/>
  <c r="HG1" i="6" s="1"/>
  <c r="HH1" i="6" s="1"/>
  <c r="HI1" i="6" s="1"/>
  <c r="HJ1" i="6" s="1"/>
  <c r="HK1" i="6" s="1"/>
  <c r="HL1" i="6" s="1"/>
  <c r="HM1" i="6" s="1"/>
  <c r="HN1" i="6" s="1"/>
  <c r="HO1" i="6" s="1"/>
  <c r="HP1" i="6" s="1"/>
  <c r="HQ1" i="6" s="1"/>
  <c r="HR1" i="6" s="1"/>
  <c r="HS1" i="6" s="1"/>
  <c r="HT1" i="6" s="1"/>
  <c r="HU1" i="6" s="1"/>
  <c r="HV1" i="6" s="1"/>
  <c r="HW1" i="6" s="1"/>
  <c r="HX1" i="6" s="1"/>
  <c r="HY1" i="6" s="1"/>
  <c r="AI419" i="1" l="1"/>
  <c r="AP414" i="1"/>
  <c r="AI422" i="1"/>
  <c r="AP417" i="1"/>
  <c r="AI421" i="1"/>
  <c r="AP416" i="1"/>
  <c r="AI418" i="1"/>
  <c r="AP413" i="1"/>
  <c r="AI415" i="1"/>
  <c r="AP410" i="1"/>
  <c r="BC2" i="65"/>
  <c r="D2" i="65"/>
  <c r="F4" i="65"/>
  <c r="AZ63" i="65"/>
  <c r="AZ55" i="65"/>
  <c r="AZ56" i="65"/>
  <c r="AZ64" i="65"/>
  <c r="BD4" i="65"/>
  <c r="BD62" i="65"/>
  <c r="BC54" i="65"/>
  <c r="C5" i="34"/>
  <c r="DU53" i="35"/>
  <c r="DV53" i="35"/>
  <c r="DW53" i="35"/>
  <c r="DX53" i="35"/>
  <c r="DY53" i="35"/>
  <c r="DZ53" i="35"/>
  <c r="EA53" i="35"/>
  <c r="EB53" i="35"/>
  <c r="EC53" i="35"/>
  <c r="ED53" i="35"/>
  <c r="EE53" i="35"/>
  <c r="EF53" i="35"/>
  <c r="DU54" i="35"/>
  <c r="DV54" i="35" s="1"/>
  <c r="ED54" i="7"/>
  <c r="EE54" i="7"/>
  <c r="EF54" i="7"/>
  <c r="EG54" i="7"/>
  <c r="ED55" i="7"/>
  <c r="EE55" i="7" s="1"/>
  <c r="ED56" i="7"/>
  <c r="EE56" i="7"/>
  <c r="EF56" i="7"/>
  <c r="EG56" i="7"/>
  <c r="DZ54" i="7"/>
  <c r="DZ55" i="7" s="1"/>
  <c r="EA54" i="7"/>
  <c r="EB54" i="7"/>
  <c r="EC54" i="7"/>
  <c r="DZ56" i="7"/>
  <c r="EA56" i="7"/>
  <c r="EB56" i="7"/>
  <c r="EC56" i="7"/>
  <c r="DK54" i="7"/>
  <c r="DL54" i="7"/>
  <c r="DM54" i="7"/>
  <c r="DN54" i="7"/>
  <c r="DO54" i="7"/>
  <c r="DP54" i="7"/>
  <c r="DQ54" i="7"/>
  <c r="DR54" i="7"/>
  <c r="DS54" i="7"/>
  <c r="DT54" i="7"/>
  <c r="DU54" i="7"/>
  <c r="DV54" i="7"/>
  <c r="DW54" i="7"/>
  <c r="DX54" i="7"/>
  <c r="DY54" i="7"/>
  <c r="DK56" i="7"/>
  <c r="DL56" i="7"/>
  <c r="DM56" i="7"/>
  <c r="DN56" i="7"/>
  <c r="DO56" i="7"/>
  <c r="DP56" i="7"/>
  <c r="DQ56" i="7"/>
  <c r="DR56" i="7"/>
  <c r="DS56" i="7"/>
  <c r="DT56" i="7"/>
  <c r="DU56" i="7"/>
  <c r="DV56" i="7"/>
  <c r="DW56" i="7"/>
  <c r="DX56" i="7"/>
  <c r="DY56" i="7"/>
  <c r="DJ54" i="7"/>
  <c r="DJ55" i="7" s="1"/>
  <c r="DK55" i="7" s="1"/>
  <c r="DL55" i="7" s="1"/>
  <c r="DJ56" i="7"/>
  <c r="BZ65" i="7"/>
  <c r="CA65" i="7" s="1"/>
  <c r="BV65" i="7"/>
  <c r="BW65" i="7" s="1"/>
  <c r="BN66" i="7"/>
  <c r="Z88" i="1"/>
  <c r="AA88" i="1"/>
  <c r="AB88" i="1"/>
  <c r="AC88" i="1"/>
  <c r="Z89" i="1"/>
  <c r="AA89" i="1"/>
  <c r="AB89" i="1"/>
  <c r="AC89" i="1"/>
  <c r="Z90" i="1"/>
  <c r="AA90" i="1"/>
  <c r="AB90" i="1"/>
  <c r="AC90" i="1"/>
  <c r="AG128" i="1"/>
  <c r="AG129" i="1"/>
  <c r="AG130" i="1"/>
  <c r="AG131" i="1"/>
  <c r="AG132" i="1"/>
  <c r="AG133" i="1"/>
  <c r="AG134" i="1"/>
  <c r="AG135" i="1"/>
  <c r="AG136" i="1"/>
  <c r="AG137" i="1"/>
  <c r="AG138" i="1"/>
  <c r="AG127" i="1"/>
  <c r="AF134" i="1"/>
  <c r="AF135" i="1"/>
  <c r="AF136" i="1"/>
  <c r="AF137" i="1"/>
  <c r="AF138" i="1"/>
  <c r="AF127" i="1"/>
  <c r="AF128" i="1"/>
  <c r="AF129" i="1"/>
  <c r="AF130" i="1"/>
  <c r="AF131" i="1"/>
  <c r="AF132" i="1"/>
  <c r="AF133" i="1"/>
  <c r="E4" i="1"/>
  <c r="AI423" i="1" l="1"/>
  <c r="AP418" i="1"/>
  <c r="AI427" i="1"/>
  <c r="AP422" i="1"/>
  <c r="AI426" i="1"/>
  <c r="AP421" i="1"/>
  <c r="AI420" i="1"/>
  <c r="AP415" i="1"/>
  <c r="AI424" i="1"/>
  <c r="AP419" i="1"/>
  <c r="BD2" i="65"/>
  <c r="E2" i="65"/>
  <c r="G4" i="65"/>
  <c r="BE4" i="65"/>
  <c r="BE62" i="65"/>
  <c r="BD54" i="65"/>
  <c r="DW54" i="35"/>
  <c r="EF55" i="7"/>
  <c r="EA55" i="7"/>
  <c r="DM55" i="7"/>
  <c r="CB65" i="7"/>
  <c r="BX65" i="7"/>
  <c r="E5" i="1"/>
  <c r="E13" i="1"/>
  <c r="E8" i="1"/>
  <c r="E14" i="1"/>
  <c r="E12" i="1"/>
  <c r="E11" i="1"/>
  <c r="E15" i="1"/>
  <c r="E7" i="1"/>
  <c r="E9" i="1"/>
  <c r="E6" i="1"/>
  <c r="E10" i="1"/>
  <c r="AI425" i="1" l="1"/>
  <c r="AP420" i="1"/>
  <c r="AI432" i="1"/>
  <c r="AP427" i="1"/>
  <c r="AI431" i="1"/>
  <c r="AP426" i="1"/>
  <c r="AI429" i="1"/>
  <c r="AP424" i="1"/>
  <c r="AI428" i="1"/>
  <c r="AP423" i="1"/>
  <c r="BE2" i="65"/>
  <c r="F2" i="65"/>
  <c r="BE54" i="65"/>
  <c r="BF4" i="65"/>
  <c r="BF62" i="65"/>
  <c r="H4" i="65"/>
  <c r="DX54" i="35"/>
  <c r="EG55" i="7"/>
  <c r="EB55" i="7"/>
  <c r="DN55" i="7"/>
  <c r="CC65" i="7"/>
  <c r="BY65" i="7"/>
  <c r="E16" i="1"/>
  <c r="AI434" i="1" l="1"/>
  <c r="AP429" i="1"/>
  <c r="AI436" i="1"/>
  <c r="AP431" i="1"/>
  <c r="AI437" i="1"/>
  <c r="AP432" i="1"/>
  <c r="AI433" i="1"/>
  <c r="AP428" i="1"/>
  <c r="AI430" i="1"/>
  <c r="AP425" i="1"/>
  <c r="BF2" i="65"/>
  <c r="G2" i="65"/>
  <c r="BG62" i="65"/>
  <c r="BF54" i="65"/>
  <c r="I4" i="65"/>
  <c r="BG4" i="65"/>
  <c r="DY54" i="35"/>
  <c r="EC55" i="7"/>
  <c r="DO55" i="7"/>
  <c r="CD65" i="7"/>
  <c r="E19" i="1"/>
  <c r="E24" i="1"/>
  <c r="E25" i="1"/>
  <c r="E27" i="1"/>
  <c r="E21" i="1"/>
  <c r="E23" i="1"/>
  <c r="E22" i="1"/>
  <c r="E18" i="1"/>
  <c r="E20" i="1"/>
  <c r="E26" i="1"/>
  <c r="E17" i="1"/>
  <c r="AI438" i="1" l="1"/>
  <c r="AP433" i="1"/>
  <c r="AI442" i="1"/>
  <c r="AP437" i="1"/>
  <c r="AI441" i="1"/>
  <c r="AP436" i="1"/>
  <c r="AI435" i="1"/>
  <c r="AP430" i="1"/>
  <c r="AI439" i="1"/>
  <c r="AP434" i="1"/>
  <c r="BG2" i="65"/>
  <c r="H2" i="65"/>
  <c r="BG54" i="65"/>
  <c r="J4" i="65"/>
  <c r="BH4" i="65"/>
  <c r="BH62" i="65"/>
  <c r="DZ54" i="35"/>
  <c r="DP55" i="7"/>
  <c r="E28" i="1"/>
  <c r="AI440" i="1" l="1"/>
  <c r="AP435" i="1"/>
  <c r="AI446" i="1"/>
  <c r="AP441" i="1"/>
  <c r="AI447" i="1"/>
  <c r="AP442" i="1"/>
  <c r="AI444" i="1"/>
  <c r="AP439" i="1"/>
  <c r="AI443" i="1"/>
  <c r="AP438" i="1"/>
  <c r="BH2" i="65"/>
  <c r="I2" i="65"/>
  <c r="BH54" i="65"/>
  <c r="K4" i="65"/>
  <c r="BI62" i="65"/>
  <c r="BI4" i="65"/>
  <c r="EA54" i="35"/>
  <c r="DQ55" i="7"/>
  <c r="E31" i="1"/>
  <c r="E35" i="1"/>
  <c r="E33" i="1"/>
  <c r="E36" i="1"/>
  <c r="E39" i="1"/>
  <c r="E32" i="1"/>
  <c r="E29" i="1"/>
  <c r="E38" i="1"/>
  <c r="E30" i="1"/>
  <c r="E37" i="1"/>
  <c r="E34" i="1"/>
  <c r="AI452" i="1" l="1"/>
  <c r="AP447" i="1"/>
  <c r="AI451" i="1"/>
  <c r="AP446" i="1"/>
  <c r="AI449" i="1"/>
  <c r="AP444" i="1"/>
  <c r="AI448" i="1"/>
  <c r="AP443" i="1"/>
  <c r="AI445" i="1"/>
  <c r="AP440" i="1"/>
  <c r="BI2" i="65"/>
  <c r="J2" i="65"/>
  <c r="BI54" i="65"/>
  <c r="L4" i="65"/>
  <c r="BJ4" i="65"/>
  <c r="BJ62" i="65"/>
  <c r="EB54" i="35"/>
  <c r="DR55" i="7"/>
  <c r="E50" i="1"/>
  <c r="E40" i="1"/>
  <c r="AI454" i="1" l="1"/>
  <c r="AP449" i="1"/>
  <c r="AI453" i="1"/>
  <c r="AP448" i="1"/>
  <c r="AI456" i="1"/>
  <c r="AP451" i="1"/>
  <c r="AI450" i="1"/>
  <c r="AP445" i="1"/>
  <c r="AI457" i="1"/>
  <c r="AP452" i="1"/>
  <c r="BJ2" i="65"/>
  <c r="K2" i="65"/>
  <c r="BK62" i="65"/>
  <c r="M4" i="65"/>
  <c r="BK4" i="65"/>
  <c r="BJ54" i="65"/>
  <c r="EC54" i="35"/>
  <c r="DS55" i="7"/>
  <c r="E51" i="1"/>
  <c r="E48" i="1"/>
  <c r="E49" i="1"/>
  <c r="E46" i="1"/>
  <c r="E47" i="1"/>
  <c r="E44" i="1"/>
  <c r="E45" i="1"/>
  <c r="E43" i="1"/>
  <c r="E42" i="1"/>
  <c r="E41" i="1"/>
  <c r="AI461" i="1" l="1"/>
  <c r="AP456" i="1"/>
  <c r="AI455" i="1"/>
  <c r="AP450" i="1"/>
  <c r="AI458" i="1"/>
  <c r="AP453" i="1"/>
  <c r="AI462" i="1"/>
  <c r="AP457" i="1"/>
  <c r="AI459" i="1"/>
  <c r="AP454" i="1"/>
  <c r="BK2" i="65"/>
  <c r="L2" i="65"/>
  <c r="N4" i="65"/>
  <c r="BL62" i="65"/>
  <c r="BL4" i="65"/>
  <c r="BK54" i="65"/>
  <c r="ED54" i="35"/>
  <c r="DT55" i="7"/>
  <c r="IE3" i="6"/>
  <c r="IE2" i="6"/>
  <c r="ID3" i="6"/>
  <c r="ID2" i="6"/>
  <c r="AI54" i="53"/>
  <c r="AJ54" i="53" s="1"/>
  <c r="DR53" i="35"/>
  <c r="DR54" i="35" s="1"/>
  <c r="DS53" i="35"/>
  <c r="DT53" i="35"/>
  <c r="DI53" i="35"/>
  <c r="DJ53" i="35"/>
  <c r="DK53" i="35"/>
  <c r="DK54" i="35" s="1"/>
  <c r="DL53" i="35"/>
  <c r="DM53" i="35"/>
  <c r="DN53" i="35"/>
  <c r="DO53" i="35"/>
  <c r="DP53" i="35"/>
  <c r="DQ53" i="35"/>
  <c r="DI54" i="35"/>
  <c r="DJ54" i="35"/>
  <c r="BM66" i="7"/>
  <c r="AI463" i="1" l="1"/>
  <c r="AP458" i="1"/>
  <c r="AI460" i="1"/>
  <c r="AP455" i="1"/>
  <c r="AI467" i="1"/>
  <c r="AP462" i="1"/>
  <c r="AI464" i="1"/>
  <c r="AP459" i="1"/>
  <c r="AI466" i="1"/>
  <c r="AP461" i="1"/>
  <c r="BL2" i="65"/>
  <c r="M2" i="65"/>
  <c r="BM62" i="65"/>
  <c r="BL54" i="65"/>
  <c r="O4" i="65"/>
  <c r="BM4" i="65"/>
  <c r="EE54" i="35"/>
  <c r="DU55" i="7"/>
  <c r="AK54" i="53"/>
  <c r="DS54" i="35"/>
  <c r="DL54" i="35"/>
  <c r="AI469" i="1" l="1"/>
  <c r="AP464" i="1"/>
  <c r="AI465" i="1"/>
  <c r="AP460" i="1"/>
  <c r="AI472" i="1"/>
  <c r="AP467" i="1"/>
  <c r="AI471" i="1"/>
  <c r="AP466" i="1"/>
  <c r="AI468" i="1"/>
  <c r="AP463" i="1"/>
  <c r="BM2" i="65"/>
  <c r="N2" i="65"/>
  <c r="BN62" i="65"/>
  <c r="BN4" i="65"/>
  <c r="P4" i="65"/>
  <c r="BM54" i="65"/>
  <c r="EF54" i="35"/>
  <c r="DV55" i="7"/>
  <c r="AL54" i="53"/>
  <c r="DT54" i="35"/>
  <c r="DM54" i="35"/>
  <c r="AI476" i="1" l="1"/>
  <c r="AP471" i="1"/>
  <c r="AI470" i="1"/>
  <c r="AP465" i="1"/>
  <c r="AI477" i="1"/>
  <c r="AP472" i="1"/>
  <c r="AI473" i="1"/>
  <c r="AP468" i="1"/>
  <c r="AI474" i="1"/>
  <c r="AP469" i="1"/>
  <c r="BN2" i="65"/>
  <c r="O2" i="65"/>
  <c r="BO62" i="65"/>
  <c r="BO4" i="65"/>
  <c r="BN54" i="65"/>
  <c r="Q4" i="65"/>
  <c r="DW55" i="7"/>
  <c r="DN54" i="35"/>
  <c r="AI478" i="1" l="1"/>
  <c r="AP473" i="1"/>
  <c r="AI482" i="1"/>
  <c r="AP477" i="1"/>
  <c r="AI475" i="1"/>
  <c r="AP470" i="1"/>
  <c r="AI479" i="1"/>
  <c r="AP474" i="1"/>
  <c r="AI481" i="1"/>
  <c r="AP476" i="1"/>
  <c r="BO2" i="65"/>
  <c r="P2" i="65"/>
  <c r="BO54" i="65"/>
  <c r="R4" i="65"/>
  <c r="BP4" i="65"/>
  <c r="BP62" i="65"/>
  <c r="DX55" i="7"/>
  <c r="DO54" i="35"/>
  <c r="AI484" i="1" l="1"/>
  <c r="AP479" i="1"/>
  <c r="AI487" i="1"/>
  <c r="AP482" i="1"/>
  <c r="AI480" i="1"/>
  <c r="AP475" i="1"/>
  <c r="AI486" i="1"/>
  <c r="AP481" i="1"/>
  <c r="AI483" i="1"/>
  <c r="AP478" i="1"/>
  <c r="BP2" i="65"/>
  <c r="Q2" i="65"/>
  <c r="BQ4" i="65"/>
  <c r="BP54" i="65"/>
  <c r="BQ62" i="65"/>
  <c r="S4" i="65"/>
  <c r="DY55" i="7"/>
  <c r="DP54" i="35"/>
  <c r="AI491" i="1" l="1"/>
  <c r="AP486" i="1"/>
  <c r="AI492" i="1"/>
  <c r="AP487" i="1"/>
  <c r="AI485" i="1"/>
  <c r="AP480" i="1"/>
  <c r="AI488" i="1"/>
  <c r="AP483" i="1"/>
  <c r="AI489" i="1"/>
  <c r="AP484" i="1"/>
  <c r="BQ2" i="65"/>
  <c r="R2" i="65"/>
  <c r="BR4" i="65"/>
  <c r="T4" i="65"/>
  <c r="BR62" i="65"/>
  <c r="BQ54" i="65"/>
  <c r="DQ54" i="35"/>
  <c r="AI493" i="1" l="1"/>
  <c r="AP488" i="1"/>
  <c r="AI490" i="1"/>
  <c r="AP485" i="1"/>
  <c r="AI497" i="1"/>
  <c r="AP492" i="1"/>
  <c r="AI494" i="1"/>
  <c r="AP489" i="1"/>
  <c r="AI496" i="1"/>
  <c r="AP491" i="1"/>
  <c r="BR2" i="65"/>
  <c r="S2" i="65"/>
  <c r="U4" i="65"/>
  <c r="BR54" i="65"/>
  <c r="BS62" i="65"/>
  <c r="BS4" i="65"/>
  <c r="Z85" i="1"/>
  <c r="AA85" i="1"/>
  <c r="AB85" i="1"/>
  <c r="AC85" i="1"/>
  <c r="Z86" i="1"/>
  <c r="AA86" i="1"/>
  <c r="AB86" i="1"/>
  <c r="AC86" i="1"/>
  <c r="Z87" i="1"/>
  <c r="AA87" i="1"/>
  <c r="AB87" i="1"/>
  <c r="AC87" i="1"/>
  <c r="T85" i="1"/>
  <c r="U85" i="1"/>
  <c r="V85" i="1"/>
  <c r="W85" i="1"/>
  <c r="T86" i="1"/>
  <c r="U86" i="1"/>
  <c r="V86" i="1"/>
  <c r="W86" i="1"/>
  <c r="T87" i="1"/>
  <c r="U87" i="1"/>
  <c r="V87" i="1"/>
  <c r="W87" i="1"/>
  <c r="O24" i="1"/>
  <c r="O25" i="1"/>
  <c r="O26" i="1"/>
  <c r="O27" i="1"/>
  <c r="N24" i="1"/>
  <c r="N25" i="1"/>
  <c r="N26" i="1"/>
  <c r="N27" i="1"/>
  <c r="M15" i="1"/>
  <c r="J56" i="1"/>
  <c r="J55" i="1"/>
  <c r="J53" i="1"/>
  <c r="J52" i="1"/>
  <c r="J57" i="1"/>
  <c r="J54" i="1"/>
  <c r="J51" i="1"/>
  <c r="J48" i="1"/>
  <c r="I6" i="2"/>
  <c r="I42" i="1"/>
  <c r="I43" i="1"/>
  <c r="I44" i="1"/>
  <c r="I45" i="1"/>
  <c r="I46" i="1"/>
  <c r="I47" i="1"/>
  <c r="I51" i="1"/>
  <c r="I48" i="1"/>
  <c r="H48" i="1"/>
  <c r="H49" i="1"/>
  <c r="H50" i="1"/>
  <c r="D50" i="1"/>
  <c r="D51" i="1"/>
  <c r="D52" i="1"/>
  <c r="D53" i="1"/>
  <c r="D54" i="1"/>
  <c r="D49" i="1"/>
  <c r="C47" i="1"/>
  <c r="C48" i="1"/>
  <c r="C49" i="1"/>
  <c r="C50" i="1"/>
  <c r="C51" i="1"/>
  <c r="C46" i="1"/>
  <c r="B49" i="1"/>
  <c r="B50" i="1"/>
  <c r="B51" i="1"/>
  <c r="N23" i="1"/>
  <c r="J50" i="1"/>
  <c r="J49" i="1"/>
  <c r="I50" i="1"/>
  <c r="I49" i="1"/>
  <c r="J42" i="1"/>
  <c r="J43" i="1"/>
  <c r="J44" i="1"/>
  <c r="J45" i="1"/>
  <c r="J46" i="1"/>
  <c r="J47"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 i="1"/>
  <c r="AI499" i="1" l="1"/>
  <c r="AP494" i="1"/>
  <c r="AI502" i="1"/>
  <c r="AP497" i="1"/>
  <c r="AI495" i="1"/>
  <c r="AP490" i="1"/>
  <c r="AI501" i="1"/>
  <c r="AP496" i="1"/>
  <c r="AI498" i="1"/>
  <c r="AP493" i="1"/>
  <c r="BS2" i="65"/>
  <c r="T2" i="65"/>
  <c r="BS54" i="65"/>
  <c r="V4" i="65"/>
  <c r="BT4" i="65"/>
  <c r="BT62" i="65"/>
  <c r="AI507" i="1" l="1"/>
  <c r="AP502" i="1"/>
  <c r="AI506" i="1"/>
  <c r="AP501" i="1"/>
  <c r="AI500" i="1"/>
  <c r="AP495" i="1"/>
  <c r="AI503" i="1"/>
  <c r="AP498" i="1"/>
  <c r="AI504" i="1"/>
  <c r="AP499" i="1"/>
  <c r="BT2" i="65"/>
  <c r="U2" i="65"/>
  <c r="W4" i="65"/>
  <c r="BU4" i="65"/>
  <c r="BT54" i="65"/>
  <c r="BU62" i="65"/>
  <c r="H37" i="1"/>
  <c r="H38" i="1"/>
  <c r="H39" i="1"/>
  <c r="H40" i="1"/>
  <c r="H41" i="1"/>
  <c r="H42" i="1"/>
  <c r="H43" i="1"/>
  <c r="H44" i="1"/>
  <c r="H45" i="1"/>
  <c r="H46" i="1"/>
  <c r="H47" i="1"/>
  <c r="AI508" i="1" l="1"/>
  <c r="AP503" i="1"/>
  <c r="AI505" i="1"/>
  <c r="AP500" i="1"/>
  <c r="AI511" i="1"/>
  <c r="AP506" i="1"/>
  <c r="AI509" i="1"/>
  <c r="AP504" i="1"/>
  <c r="AI512" i="1"/>
  <c r="AP507" i="1"/>
  <c r="BU2" i="65"/>
  <c r="V2" i="65"/>
  <c r="BV62" i="65"/>
  <c r="BV4" i="65"/>
  <c r="X4" i="65"/>
  <c r="BU54" i="65"/>
  <c r="B40" i="1"/>
  <c r="B41" i="1"/>
  <c r="B42" i="1"/>
  <c r="B43" i="1"/>
  <c r="B44" i="1"/>
  <c r="B45" i="1"/>
  <c r="B46" i="1"/>
  <c r="B47" i="1"/>
  <c r="B48" i="1"/>
  <c r="AI516" i="1" l="1"/>
  <c r="AP511" i="1"/>
  <c r="AI510" i="1"/>
  <c r="AP505" i="1"/>
  <c r="AI514" i="1"/>
  <c r="AP509" i="1"/>
  <c r="AI517" i="1"/>
  <c r="AP512" i="1"/>
  <c r="AI513" i="1"/>
  <c r="AP508" i="1"/>
  <c r="BV2" i="65"/>
  <c r="W2" i="65"/>
  <c r="BW4" i="65"/>
  <c r="Y4" i="65"/>
  <c r="BW62" i="65"/>
  <c r="BV54" i="65"/>
  <c r="Z75" i="1"/>
  <c r="AA75" i="1"/>
  <c r="AB75" i="1"/>
  <c r="AC75" i="1"/>
  <c r="Z76" i="1"/>
  <c r="AA76" i="1"/>
  <c r="AB76" i="1"/>
  <c r="AC76" i="1"/>
  <c r="Z77" i="1"/>
  <c r="AA77" i="1"/>
  <c r="AB77" i="1"/>
  <c r="AC77" i="1"/>
  <c r="Z78" i="1"/>
  <c r="AA78" i="1"/>
  <c r="AB78" i="1"/>
  <c r="AC78" i="1"/>
  <c r="Z79" i="1"/>
  <c r="AA79" i="1"/>
  <c r="AB79" i="1"/>
  <c r="AC79" i="1"/>
  <c r="Z80" i="1"/>
  <c r="AA80" i="1"/>
  <c r="AB80" i="1"/>
  <c r="AC80" i="1"/>
  <c r="Z81" i="1"/>
  <c r="AA81" i="1"/>
  <c r="AB81" i="1"/>
  <c r="AC81" i="1"/>
  <c r="Z82" i="1"/>
  <c r="AA82" i="1"/>
  <c r="AB82" i="1"/>
  <c r="AC82" i="1"/>
  <c r="Z83" i="1"/>
  <c r="AA83" i="1"/>
  <c r="AB83" i="1"/>
  <c r="AC83" i="1"/>
  <c r="Z84" i="1"/>
  <c r="AA84" i="1"/>
  <c r="AB84" i="1"/>
  <c r="AC8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M11" i="1"/>
  <c r="M12" i="1"/>
  <c r="M13" i="1"/>
  <c r="M14" i="1"/>
  <c r="BL66" i="7"/>
  <c r="BU62" i="39"/>
  <c r="BV62" i="39" s="1"/>
  <c r="DX53" i="39"/>
  <c r="DY53" i="39"/>
  <c r="DZ53" i="39"/>
  <c r="DZ54" i="39" s="1"/>
  <c r="DX54" i="39"/>
  <c r="DY54" i="39"/>
  <c r="DS53" i="39"/>
  <c r="DT53" i="39"/>
  <c r="DT54" i="39" s="1"/>
  <c r="DU53" i="39"/>
  <c r="DV53" i="39"/>
  <c r="DW53" i="39"/>
  <c r="DS54" i="39"/>
  <c r="DO53" i="39"/>
  <c r="DP53" i="39"/>
  <c r="DP54" i="39" s="1"/>
  <c r="DQ53" i="39"/>
  <c r="DQ54" i="39" s="1"/>
  <c r="DR53" i="39"/>
  <c r="DO54" i="39"/>
  <c r="DI53" i="39"/>
  <c r="DJ53" i="39"/>
  <c r="DK53" i="39"/>
  <c r="DK54" i="39" s="1"/>
  <c r="DL53" i="39"/>
  <c r="DL54" i="39" s="1"/>
  <c r="DM53" i="39"/>
  <c r="DN53" i="39"/>
  <c r="DI54" i="39"/>
  <c r="DJ54" i="39"/>
  <c r="BZ62" i="35"/>
  <c r="BX62" i="35"/>
  <c r="BY62" i="35" s="1"/>
  <c r="BU62" i="35"/>
  <c r="BV62" i="35"/>
  <c r="BW62" i="35"/>
  <c r="AI522" i="1" l="1"/>
  <c r="AP517" i="1"/>
  <c r="AI519" i="1"/>
  <c r="AP514" i="1"/>
  <c r="AI515" i="1"/>
  <c r="AP510" i="1"/>
  <c r="AI518" i="1"/>
  <c r="AP513" i="1"/>
  <c r="AI521" i="1"/>
  <c r="AP516" i="1"/>
  <c r="BW2" i="65"/>
  <c r="X2" i="65"/>
  <c r="BW54" i="65"/>
  <c r="BX62" i="65"/>
  <c r="Z4" i="65"/>
  <c r="BX4" i="65"/>
  <c r="IF3" i="6"/>
  <c r="BW62" i="39"/>
  <c r="DU54" i="39"/>
  <c r="DR54" i="39"/>
  <c r="DM54" i="39"/>
  <c r="IF2" i="6"/>
  <c r="P54" i="53"/>
  <c r="Q54" i="53" s="1"/>
  <c r="BK66" i="7"/>
  <c r="BJ66" i="7"/>
  <c r="AI524" i="1" l="1"/>
  <c r="AP519" i="1"/>
  <c r="AI523" i="1"/>
  <c r="AP518" i="1"/>
  <c r="AI520" i="1"/>
  <c r="AP515" i="1"/>
  <c r="AI526" i="1"/>
  <c r="AP521" i="1"/>
  <c r="AI527" i="1"/>
  <c r="AP522" i="1"/>
  <c r="BX2" i="65"/>
  <c r="Y2" i="65"/>
  <c r="BY4" i="65"/>
  <c r="BX54" i="65"/>
  <c r="BY62" i="65"/>
  <c r="AA4" i="65"/>
  <c r="BX62" i="39"/>
  <c r="DV54" i="39"/>
  <c r="DN54" i="39"/>
  <c r="R54" i="53"/>
  <c r="AF5" i="1"/>
  <c r="AG5" i="1"/>
  <c r="AF6" i="1"/>
  <c r="AG6" i="1"/>
  <c r="AF7" i="1"/>
  <c r="AG7" i="1"/>
  <c r="AF8" i="1"/>
  <c r="AG8" i="1"/>
  <c r="AF9" i="1"/>
  <c r="AG9" i="1"/>
  <c r="AF10" i="1"/>
  <c r="AG10" i="1"/>
  <c r="AF11" i="1"/>
  <c r="AG11" i="1"/>
  <c r="AF12" i="1"/>
  <c r="AG12" i="1"/>
  <c r="AF13" i="1"/>
  <c r="AG13" i="1"/>
  <c r="AF14" i="1"/>
  <c r="AG14" i="1"/>
  <c r="AF15" i="1"/>
  <c r="AG15" i="1"/>
  <c r="AF16" i="1"/>
  <c r="AG16" i="1"/>
  <c r="AF17" i="1"/>
  <c r="AG17" i="1"/>
  <c r="AF18" i="1"/>
  <c r="AG18" i="1"/>
  <c r="AF19" i="1"/>
  <c r="AG19" i="1"/>
  <c r="AF20" i="1"/>
  <c r="AG20" i="1"/>
  <c r="AF21" i="1"/>
  <c r="AG21" i="1"/>
  <c r="AF22" i="1"/>
  <c r="AG22" i="1"/>
  <c r="AF23" i="1"/>
  <c r="AG23" i="1"/>
  <c r="AF24" i="1"/>
  <c r="AG24" i="1"/>
  <c r="AF25" i="1"/>
  <c r="AG25" i="1"/>
  <c r="AF26" i="1"/>
  <c r="AG26" i="1"/>
  <c r="AF27" i="1"/>
  <c r="AG27" i="1"/>
  <c r="AF28" i="1"/>
  <c r="AG28" i="1"/>
  <c r="AF29" i="1"/>
  <c r="AG29" i="1"/>
  <c r="AF30" i="1"/>
  <c r="AG30" i="1"/>
  <c r="AF31" i="1"/>
  <c r="AG31" i="1"/>
  <c r="AF32" i="1"/>
  <c r="AG32" i="1"/>
  <c r="AF33" i="1"/>
  <c r="AG33" i="1"/>
  <c r="AF34" i="1"/>
  <c r="AG34" i="1"/>
  <c r="AF35" i="1"/>
  <c r="AG35" i="1"/>
  <c r="AF36" i="1"/>
  <c r="AG36" i="1"/>
  <c r="AF37" i="1"/>
  <c r="AG37" i="1"/>
  <c r="AF38" i="1"/>
  <c r="AG38" i="1"/>
  <c r="AF39" i="1"/>
  <c r="AG39" i="1"/>
  <c r="AF40" i="1"/>
  <c r="AG40" i="1"/>
  <c r="AF41" i="1"/>
  <c r="AG41" i="1"/>
  <c r="AF42" i="1"/>
  <c r="AG42" i="1"/>
  <c r="AF43" i="1"/>
  <c r="AG43" i="1"/>
  <c r="AF44" i="1"/>
  <c r="AG44" i="1"/>
  <c r="AF45" i="1"/>
  <c r="AG45" i="1"/>
  <c r="AF46" i="1"/>
  <c r="AG46" i="1"/>
  <c r="AF47" i="1"/>
  <c r="AG47" i="1"/>
  <c r="AF48" i="1"/>
  <c r="AG48" i="1"/>
  <c r="AF49" i="1"/>
  <c r="AG49" i="1"/>
  <c r="AF50" i="1"/>
  <c r="AG50" i="1"/>
  <c r="AF51" i="1"/>
  <c r="AG51" i="1"/>
  <c r="AF52" i="1"/>
  <c r="AG52" i="1"/>
  <c r="AF53" i="1"/>
  <c r="AG53" i="1"/>
  <c r="AF54" i="1"/>
  <c r="AG54" i="1"/>
  <c r="AF55" i="1"/>
  <c r="AG55" i="1"/>
  <c r="AF56" i="1"/>
  <c r="AG56" i="1"/>
  <c r="AF57" i="1"/>
  <c r="AG57" i="1"/>
  <c r="AF58" i="1"/>
  <c r="AG58" i="1"/>
  <c r="AF59" i="1"/>
  <c r="AG59" i="1"/>
  <c r="AF60" i="1"/>
  <c r="AG60" i="1"/>
  <c r="AF61" i="1"/>
  <c r="AG61" i="1"/>
  <c r="AF62" i="1"/>
  <c r="AG62" i="1"/>
  <c r="AF63" i="1"/>
  <c r="AG63" i="1"/>
  <c r="AF64" i="1"/>
  <c r="AG64" i="1"/>
  <c r="AF65" i="1"/>
  <c r="AG65" i="1"/>
  <c r="AF66" i="1"/>
  <c r="AG66" i="1"/>
  <c r="AF67" i="1"/>
  <c r="AG67" i="1"/>
  <c r="AF68" i="1"/>
  <c r="AG68" i="1"/>
  <c r="AF69" i="1"/>
  <c r="AG69" i="1"/>
  <c r="AF70" i="1"/>
  <c r="AG70" i="1"/>
  <c r="AF71" i="1"/>
  <c r="AG71" i="1"/>
  <c r="AF72" i="1"/>
  <c r="AG72" i="1"/>
  <c r="AF73" i="1"/>
  <c r="AG73" i="1"/>
  <c r="AF74" i="1"/>
  <c r="AG74" i="1"/>
  <c r="AF75" i="1"/>
  <c r="AG75" i="1"/>
  <c r="AF76" i="1"/>
  <c r="AG76" i="1"/>
  <c r="AF77" i="1"/>
  <c r="AG77" i="1"/>
  <c r="AF78" i="1"/>
  <c r="AG78" i="1"/>
  <c r="AF79" i="1"/>
  <c r="AG79" i="1"/>
  <c r="AF80" i="1"/>
  <c r="AG80" i="1"/>
  <c r="AF81" i="1"/>
  <c r="AG81" i="1"/>
  <c r="AF82" i="1"/>
  <c r="AG82" i="1"/>
  <c r="AF83" i="1"/>
  <c r="AG83" i="1"/>
  <c r="AF84" i="1"/>
  <c r="AG84" i="1"/>
  <c r="AF85" i="1"/>
  <c r="AG85" i="1"/>
  <c r="AF86" i="1"/>
  <c r="AG86" i="1"/>
  <c r="AF87" i="1"/>
  <c r="AG87" i="1"/>
  <c r="AF88" i="1"/>
  <c r="AG88" i="1"/>
  <c r="AF89" i="1"/>
  <c r="AG89" i="1"/>
  <c r="AF90" i="1"/>
  <c r="AG90" i="1"/>
  <c r="AF91" i="1"/>
  <c r="AG91" i="1"/>
  <c r="AF92" i="1"/>
  <c r="AG92" i="1"/>
  <c r="AF93" i="1"/>
  <c r="AG93" i="1"/>
  <c r="AF94" i="1"/>
  <c r="AG94" i="1"/>
  <c r="AF95" i="1"/>
  <c r="AG95" i="1"/>
  <c r="AF96" i="1"/>
  <c r="AG96" i="1"/>
  <c r="AF97" i="1"/>
  <c r="AG97" i="1"/>
  <c r="AF98" i="1"/>
  <c r="AG98" i="1"/>
  <c r="AF99" i="1"/>
  <c r="AG99" i="1"/>
  <c r="AF100" i="1"/>
  <c r="AG100" i="1"/>
  <c r="AF101" i="1"/>
  <c r="AG101" i="1"/>
  <c r="AF102" i="1"/>
  <c r="AG102" i="1"/>
  <c r="AF103" i="1"/>
  <c r="AG103" i="1"/>
  <c r="AF104" i="1"/>
  <c r="AG104" i="1"/>
  <c r="AF105" i="1"/>
  <c r="AG105" i="1"/>
  <c r="AF106" i="1"/>
  <c r="AG106" i="1"/>
  <c r="AF107" i="1"/>
  <c r="AG107" i="1"/>
  <c r="AF108" i="1"/>
  <c r="AG108" i="1"/>
  <c r="AF109" i="1"/>
  <c r="AG109" i="1"/>
  <c r="AF110" i="1"/>
  <c r="AG110" i="1"/>
  <c r="AF111" i="1"/>
  <c r="AG111" i="1"/>
  <c r="AF112" i="1"/>
  <c r="AG112" i="1"/>
  <c r="AF113" i="1"/>
  <c r="AG113" i="1"/>
  <c r="AF114" i="1"/>
  <c r="AG114" i="1"/>
  <c r="AF115" i="1"/>
  <c r="AG115" i="1"/>
  <c r="AF116" i="1"/>
  <c r="AG116" i="1"/>
  <c r="AF117" i="1"/>
  <c r="AG117" i="1"/>
  <c r="AF118" i="1"/>
  <c r="AG118" i="1"/>
  <c r="AF119" i="1"/>
  <c r="AG119" i="1"/>
  <c r="AF120" i="1"/>
  <c r="AG120" i="1"/>
  <c r="AF121" i="1"/>
  <c r="AG121" i="1"/>
  <c r="AF122" i="1"/>
  <c r="AG122" i="1"/>
  <c r="AF123" i="1"/>
  <c r="AG123" i="1"/>
  <c r="AF124" i="1"/>
  <c r="AG124" i="1"/>
  <c r="AF125" i="1"/>
  <c r="AG125" i="1"/>
  <c r="AF126" i="1"/>
  <c r="AG126" i="1"/>
  <c r="AG4" i="1"/>
  <c r="AF4" i="1"/>
  <c r="AI531" i="1" l="1"/>
  <c r="AP526" i="1"/>
  <c r="AI528" i="1"/>
  <c r="AP523" i="1"/>
  <c r="AI525" i="1"/>
  <c r="AP520" i="1"/>
  <c r="AI532" i="1"/>
  <c r="AP527" i="1"/>
  <c r="AI529" i="1"/>
  <c r="AP524" i="1"/>
  <c r="BY2" i="65"/>
  <c r="Z2" i="65"/>
  <c r="BZ62" i="65"/>
  <c r="AB4" i="65"/>
  <c r="BZ4" i="65"/>
  <c r="BY54" i="65"/>
  <c r="BY62" i="39"/>
  <c r="DW54" i="39"/>
  <c r="S54" i="53"/>
  <c r="T54" i="53" s="1"/>
  <c r="U54" i="53" s="1"/>
  <c r="V54" i="53" s="1"/>
  <c r="W54" i="53" s="1"/>
  <c r="X54" i="53" s="1"/>
  <c r="Y54" i="53" s="1"/>
  <c r="Z54" i="53" s="1"/>
  <c r="AA54" i="53" s="1"/>
  <c r="AB54" i="53" s="1"/>
  <c r="AC54" i="53" s="1"/>
  <c r="AD54" i="53" s="1"/>
  <c r="AE54" i="53" s="1"/>
  <c r="AF54" i="53" s="1"/>
  <c r="BC66" i="7"/>
  <c r="BD66" i="7"/>
  <c r="BE66" i="7"/>
  <c r="BF66" i="7"/>
  <c r="BG66" i="7"/>
  <c r="BH66" i="7"/>
  <c r="BI66" i="7"/>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AI537" i="1" l="1"/>
  <c r="AP532" i="1"/>
  <c r="AI530" i="1"/>
  <c r="AP525" i="1"/>
  <c r="AI533" i="1"/>
  <c r="AP528" i="1"/>
  <c r="AI534" i="1"/>
  <c r="AP529" i="1"/>
  <c r="AI536" i="1"/>
  <c r="AP531" i="1"/>
  <c r="BZ2" i="65"/>
  <c r="AA2" i="65"/>
  <c r="CA4" i="65"/>
  <c r="BZ54" i="65"/>
  <c r="AC4" i="65"/>
  <c r="BZ62" i="39"/>
  <c r="S4" i="53"/>
  <c r="Q4" i="53"/>
  <c r="P4" i="53"/>
  <c r="P3" i="53"/>
  <c r="Q3" i="53"/>
  <c r="R3" i="53"/>
  <c r="S3" i="53"/>
  <c r="O3" i="53"/>
  <c r="F4" i="53"/>
  <c r="D4" i="53"/>
  <c r="C4" i="53"/>
  <c r="C3" i="53"/>
  <c r="D3" i="53"/>
  <c r="E3" i="53"/>
  <c r="F3" i="53"/>
  <c r="B3" i="53"/>
  <c r="N1" i="53"/>
  <c r="N49" i="53" s="1"/>
  <c r="A1" i="53"/>
  <c r="A49" i="53" s="1"/>
  <c r="FR808" i="6"/>
  <c r="FR809" i="6"/>
  <c r="AI539" i="1" l="1"/>
  <c r="AP534" i="1"/>
  <c r="AI535" i="1"/>
  <c r="AP530" i="1"/>
  <c r="AI538" i="1"/>
  <c r="AP533" i="1"/>
  <c r="AI541" i="1"/>
  <c r="AP536" i="1"/>
  <c r="AI542" i="1"/>
  <c r="AP537" i="1"/>
  <c r="CA2" i="65"/>
  <c r="AB2" i="65"/>
  <c r="CA54" i="65"/>
  <c r="CB4" i="65"/>
  <c r="AD4" i="65"/>
  <c r="N55" i="53"/>
  <c r="N56" i="53"/>
  <c r="AI543" i="1" l="1"/>
  <c r="AP538" i="1"/>
  <c r="AI546" i="1"/>
  <c r="AP541" i="1"/>
  <c r="AI540" i="1"/>
  <c r="AP535" i="1"/>
  <c r="AI547" i="1"/>
  <c r="AP542" i="1"/>
  <c r="AI544" i="1"/>
  <c r="AP539" i="1"/>
  <c r="CB2" i="65"/>
  <c r="AC2" i="65"/>
  <c r="AE4" i="65"/>
  <c r="CB54" i="65"/>
  <c r="CC4" i="65"/>
  <c r="B39" i="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AI552" i="1" l="1"/>
  <c r="AP547" i="1"/>
  <c r="AI551" i="1"/>
  <c r="AP546" i="1"/>
  <c r="AI545" i="1"/>
  <c r="AP540" i="1"/>
  <c r="AI549" i="1"/>
  <c r="AP544" i="1"/>
  <c r="AI548" i="1"/>
  <c r="AP543" i="1"/>
  <c r="CC2" i="65"/>
  <c r="AD2" i="65"/>
  <c r="AF4" i="65"/>
  <c r="CD4" i="65"/>
  <c r="CC54" i="65"/>
  <c r="H36" i="1"/>
  <c r="B37" i="1"/>
  <c r="AI554" i="1" l="1"/>
  <c r="AP549" i="1"/>
  <c r="AI550" i="1"/>
  <c r="AP545" i="1"/>
  <c r="AI556" i="1"/>
  <c r="AP551" i="1"/>
  <c r="AI553" i="1"/>
  <c r="AP548" i="1"/>
  <c r="AI557" i="1"/>
  <c r="AP552" i="1"/>
  <c r="CD2" i="65"/>
  <c r="AE2" i="65"/>
  <c r="AG4" i="65"/>
  <c r="CE4" i="65"/>
  <c r="CD54" i="65"/>
  <c r="Z73" i="1"/>
  <c r="AA73" i="1"/>
  <c r="AB73" i="1"/>
  <c r="AC73" i="1"/>
  <c r="Z74" i="1"/>
  <c r="AA74" i="1"/>
  <c r="AB74" i="1"/>
  <c r="AC74" i="1"/>
  <c r="T73" i="1"/>
  <c r="U73" i="1"/>
  <c r="V73" i="1"/>
  <c r="W73" i="1"/>
  <c r="T74" i="1"/>
  <c r="U74" i="1"/>
  <c r="V74" i="1"/>
  <c r="W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AI558" i="1" l="1"/>
  <c r="AP553" i="1"/>
  <c r="AI555" i="1"/>
  <c r="AP550" i="1"/>
  <c r="AI561" i="1"/>
  <c r="AP556" i="1"/>
  <c r="AI562" i="1"/>
  <c r="AP557" i="1"/>
  <c r="AI559" i="1"/>
  <c r="AP554" i="1"/>
  <c r="CE2" i="65"/>
  <c r="AF2" i="65"/>
  <c r="AH4" i="65"/>
  <c r="CE54" i="65"/>
  <c r="CF4" i="65"/>
  <c r="FR744" i="6"/>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A49" i="35" s="1"/>
  <c r="AZ63" i="35" s="1"/>
  <c r="BA1" i="7"/>
  <c r="A1" i="7"/>
  <c r="E9" i="36"/>
  <c r="AZ20" i="65" s="1"/>
  <c r="B9" i="36"/>
  <c r="A20" i="65" s="1"/>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AI567" i="1" l="1"/>
  <c r="AP562" i="1"/>
  <c r="AI566" i="1"/>
  <c r="AP561" i="1"/>
  <c r="AI560" i="1"/>
  <c r="AP555" i="1"/>
  <c r="AI564" i="1"/>
  <c r="AP559" i="1"/>
  <c r="AI563" i="1"/>
  <c r="AP558" i="1"/>
  <c r="A37" i="65"/>
  <c r="B20" i="65"/>
  <c r="A15" i="65"/>
  <c r="AZ37" i="65"/>
  <c r="CE37" i="65" s="1"/>
  <c r="CE69" i="65" s="1"/>
  <c r="AZ15" i="65"/>
  <c r="CF15" i="65" s="1"/>
  <c r="BB20" i="65"/>
  <c r="BB41" i="65" s="1"/>
  <c r="BA20" i="65"/>
  <c r="BA41" i="65" s="1"/>
  <c r="BC20" i="65"/>
  <c r="BC41" i="65" s="1"/>
  <c r="BD20" i="65"/>
  <c r="BD41" i="65" s="1"/>
  <c r="BE20" i="65"/>
  <c r="BE41" i="65" s="1"/>
  <c r="BF20" i="65"/>
  <c r="BF41" i="65" s="1"/>
  <c r="BG20" i="65"/>
  <c r="BG41" i="65" s="1"/>
  <c r="BH20" i="65"/>
  <c r="BH41" i="65" s="1"/>
  <c r="BI20" i="65"/>
  <c r="BI41" i="65" s="1"/>
  <c r="BJ20" i="65"/>
  <c r="BJ41" i="65" s="1"/>
  <c r="BK20" i="65"/>
  <c r="BK41" i="65" s="1"/>
  <c r="BL20" i="65"/>
  <c r="BL41" i="65" s="1"/>
  <c r="BM20" i="65"/>
  <c r="BM41" i="65" s="1"/>
  <c r="BN20" i="65"/>
  <c r="BN41" i="65" s="1"/>
  <c r="BO20" i="65"/>
  <c r="BO41" i="65" s="1"/>
  <c r="BP20" i="65"/>
  <c r="BP41" i="65" s="1"/>
  <c r="BQ20" i="65"/>
  <c r="BQ41" i="65" s="1"/>
  <c r="BR20" i="65"/>
  <c r="BR41" i="65" s="1"/>
  <c r="BS20" i="65"/>
  <c r="BS41" i="65" s="1"/>
  <c r="BT20" i="65"/>
  <c r="BT41" i="65" s="1"/>
  <c r="BU20" i="65"/>
  <c r="BU41" i="65" s="1"/>
  <c r="BV20" i="65"/>
  <c r="BV41" i="65" s="1"/>
  <c r="BW20" i="65"/>
  <c r="BW41" i="65" s="1"/>
  <c r="BX20" i="65"/>
  <c r="BX41" i="65" s="1"/>
  <c r="BY20" i="65"/>
  <c r="BY41" i="65" s="1"/>
  <c r="BZ20" i="65"/>
  <c r="BZ41" i="65" s="1"/>
  <c r="CA20" i="65"/>
  <c r="CA41" i="65" s="1"/>
  <c r="CB20" i="65"/>
  <c r="CB41" i="65" s="1"/>
  <c r="CC20" i="65"/>
  <c r="CC41" i="65" s="1"/>
  <c r="CD20" i="65"/>
  <c r="CD41" i="65" s="1"/>
  <c r="CE20" i="65"/>
  <c r="CE41" i="65" s="1"/>
  <c r="CF2" i="65"/>
  <c r="AF37" i="65"/>
  <c r="AF53" i="65" s="1"/>
  <c r="AG2" i="65"/>
  <c r="CF54" i="65"/>
  <c r="CG4" i="65"/>
  <c r="CF20" i="65"/>
  <c r="CF41" i="65" s="1"/>
  <c r="AI4" i="65"/>
  <c r="AH20" i="65"/>
  <c r="D9" i="36"/>
  <c r="E8" i="36" s="1"/>
  <c r="N20" i="53"/>
  <c r="A20" i="35"/>
  <c r="A37" i="35" s="1"/>
  <c r="A20" i="53"/>
  <c r="E1" i="6"/>
  <c r="F1" i="6" s="1"/>
  <c r="G1" i="6" s="1"/>
  <c r="H1" i="6" s="1"/>
  <c r="I1" i="6" s="1"/>
  <c r="G20" i="43"/>
  <c r="G15" i="43" s="1"/>
  <c r="H15" i="43" s="1"/>
  <c r="AZ20" i="39"/>
  <c r="AZ37" i="39" s="1"/>
  <c r="BA20" i="7"/>
  <c r="AZ20" i="35"/>
  <c r="BD20" i="35" s="1"/>
  <c r="E11" i="36"/>
  <c r="D12" i="36" s="1"/>
  <c r="A20" i="39"/>
  <c r="A15" i="39" s="1"/>
  <c r="A9" i="36"/>
  <c r="B8" i="36" s="1"/>
  <c r="A19" i="65" s="1"/>
  <c r="B11" i="36"/>
  <c r="A12" i="36" s="1"/>
  <c r="C1" i="65" s="1"/>
  <c r="B20" i="35"/>
  <c r="B41" i="35" s="1"/>
  <c r="A20" i="43"/>
  <c r="A37" i="43" s="1"/>
  <c r="A20" i="7"/>
  <c r="K4" i="43"/>
  <c r="BD4" i="39"/>
  <c r="BE4" i="39" s="1"/>
  <c r="AZ63" i="39"/>
  <c r="AZ55" i="39"/>
  <c r="AZ64" i="39"/>
  <c r="AZ56" i="39"/>
  <c r="B20" i="39"/>
  <c r="G4" i="39"/>
  <c r="BC54" i="39"/>
  <c r="BD54" i="39"/>
  <c r="BE54" i="39" s="1"/>
  <c r="BC62" i="39"/>
  <c r="AZ55" i="35"/>
  <c r="E4" i="35"/>
  <c r="F4" i="35" s="1"/>
  <c r="BE4" i="35"/>
  <c r="AZ64" i="35"/>
  <c r="AZ56" i="35"/>
  <c r="BC54" i="35"/>
  <c r="BD54" i="35" s="1"/>
  <c r="BD62" i="35"/>
  <c r="AI569" i="1" l="1"/>
  <c r="AP564" i="1"/>
  <c r="AI565" i="1"/>
  <c r="AP560" i="1"/>
  <c r="AI571" i="1"/>
  <c r="AP566" i="1"/>
  <c r="AI568" i="1"/>
  <c r="AP563" i="1"/>
  <c r="AI572" i="1"/>
  <c r="AP567" i="1"/>
  <c r="A10" i="65"/>
  <c r="B15" i="65"/>
  <c r="A32" i="65"/>
  <c r="A36" i="65"/>
  <c r="B19" i="65"/>
  <c r="A14" i="65"/>
  <c r="B41" i="65"/>
  <c r="F20" i="65"/>
  <c r="B40" i="65"/>
  <c r="B43" i="65" s="1"/>
  <c r="E20" i="65"/>
  <c r="D20" i="65"/>
  <c r="C20" i="65"/>
  <c r="G20" i="65"/>
  <c r="H20" i="65"/>
  <c r="I20" i="65"/>
  <c r="J20" i="65"/>
  <c r="K20" i="65"/>
  <c r="L20" i="65"/>
  <c r="M20" i="65"/>
  <c r="N20" i="65"/>
  <c r="O20" i="65"/>
  <c r="P20" i="65"/>
  <c r="Q20" i="65"/>
  <c r="R20" i="65"/>
  <c r="S20" i="65"/>
  <c r="T20" i="65"/>
  <c r="U20" i="65"/>
  <c r="V20" i="65"/>
  <c r="W20" i="65"/>
  <c r="X20" i="65"/>
  <c r="Y20" i="65"/>
  <c r="Z20" i="65"/>
  <c r="AA20" i="65"/>
  <c r="AB20" i="65"/>
  <c r="AC20" i="65"/>
  <c r="AD20" i="65"/>
  <c r="AE20" i="65"/>
  <c r="AF20" i="65"/>
  <c r="AG20" i="65"/>
  <c r="B37" i="65"/>
  <c r="B53" i="65" s="1"/>
  <c r="C37" i="65"/>
  <c r="C53" i="65" s="1"/>
  <c r="D37" i="65"/>
  <c r="D53" i="65" s="1"/>
  <c r="E37" i="65"/>
  <c r="E53" i="65" s="1"/>
  <c r="F37" i="65"/>
  <c r="F53" i="65" s="1"/>
  <c r="G37" i="65"/>
  <c r="G53" i="65" s="1"/>
  <c r="H37" i="65"/>
  <c r="H53" i="65" s="1"/>
  <c r="I37" i="65"/>
  <c r="I53" i="65" s="1"/>
  <c r="J37" i="65"/>
  <c r="J53" i="65" s="1"/>
  <c r="K37" i="65"/>
  <c r="K53" i="65" s="1"/>
  <c r="L37" i="65"/>
  <c r="L53" i="65" s="1"/>
  <c r="M37" i="65"/>
  <c r="M53" i="65" s="1"/>
  <c r="N37" i="65"/>
  <c r="N53" i="65" s="1"/>
  <c r="O37" i="65"/>
  <c r="O53" i="65" s="1"/>
  <c r="P37" i="65"/>
  <c r="P53" i="65" s="1"/>
  <c r="Q37" i="65"/>
  <c r="Q53" i="65" s="1"/>
  <c r="R37" i="65"/>
  <c r="R53" i="65" s="1"/>
  <c r="S37" i="65"/>
  <c r="S53" i="65" s="1"/>
  <c r="T37" i="65"/>
  <c r="T53" i="65" s="1"/>
  <c r="U37" i="65"/>
  <c r="U53" i="65" s="1"/>
  <c r="V37" i="65"/>
  <c r="V53" i="65" s="1"/>
  <c r="W37" i="65"/>
  <c r="W53" i="65" s="1"/>
  <c r="X37" i="65"/>
  <c r="X53" i="65" s="1"/>
  <c r="Y37" i="65"/>
  <c r="Y53" i="65" s="1"/>
  <c r="Z37" i="65"/>
  <c r="Z53" i="65" s="1"/>
  <c r="AA37" i="65"/>
  <c r="AA53" i="65" s="1"/>
  <c r="AB37" i="65"/>
  <c r="AB53" i="65" s="1"/>
  <c r="AC37" i="65"/>
  <c r="AC53" i="65" s="1"/>
  <c r="AD37" i="65"/>
  <c r="AD53" i="65" s="1"/>
  <c r="AE37" i="65"/>
  <c r="AE53" i="65" s="1"/>
  <c r="P1" i="53"/>
  <c r="BB1" i="65"/>
  <c r="N19" i="53"/>
  <c r="R19" i="53" s="1"/>
  <c r="AZ19" i="65"/>
  <c r="AZ32" i="65"/>
  <c r="CF32" i="65" s="1"/>
  <c r="BA15" i="65"/>
  <c r="AZ10" i="65"/>
  <c r="CG10" i="65" s="1"/>
  <c r="BB15" i="65"/>
  <c r="BC15" i="65"/>
  <c r="BD15" i="65"/>
  <c r="BE15" i="65"/>
  <c r="BF15" i="65"/>
  <c r="BG15" i="65"/>
  <c r="BH15" i="65"/>
  <c r="BI15" i="65"/>
  <c r="BJ15" i="65"/>
  <c r="BK15" i="65"/>
  <c r="BL15" i="65"/>
  <c r="BM15" i="65"/>
  <c r="BN15" i="65"/>
  <c r="BO15" i="65"/>
  <c r="BP15" i="65"/>
  <c r="BQ15" i="65"/>
  <c r="BR15" i="65"/>
  <c r="BS15" i="65"/>
  <c r="BT15" i="65"/>
  <c r="BU15" i="65"/>
  <c r="BV15" i="65"/>
  <c r="BW15" i="65"/>
  <c r="BX15" i="65"/>
  <c r="BY15" i="65"/>
  <c r="BZ15" i="65"/>
  <c r="CA15" i="65"/>
  <c r="CB15" i="65"/>
  <c r="CC15" i="65"/>
  <c r="CD15" i="65"/>
  <c r="CE15" i="65"/>
  <c r="BA37" i="65"/>
  <c r="BA69" i="65" s="1"/>
  <c r="AM404" i="1" s="1"/>
  <c r="BB37" i="65"/>
  <c r="BB69" i="65" s="1"/>
  <c r="AM426" i="1" s="1"/>
  <c r="BC37" i="65"/>
  <c r="BC69" i="65" s="1"/>
  <c r="AM448" i="1" s="1"/>
  <c r="BD37" i="65"/>
  <c r="BD69" i="65" s="1"/>
  <c r="AM470" i="1" s="1"/>
  <c r="BE37" i="65"/>
  <c r="BE69" i="65" s="1"/>
  <c r="AM492" i="1" s="1"/>
  <c r="BF37" i="65"/>
  <c r="BF69" i="65" s="1"/>
  <c r="AM513" i="1" s="1"/>
  <c r="BG37" i="65"/>
  <c r="BG69" i="65" s="1"/>
  <c r="AM536" i="1" s="1"/>
  <c r="BH37" i="65"/>
  <c r="BH69" i="65" s="1"/>
  <c r="AM557" i="1" s="1"/>
  <c r="BI37" i="65"/>
  <c r="BI69" i="65" s="1"/>
  <c r="AM577" i="1" s="1"/>
  <c r="BJ37" i="65"/>
  <c r="BJ69" i="65" s="1"/>
  <c r="AM600" i="1" s="1"/>
  <c r="BK37" i="65"/>
  <c r="BK69" i="65" s="1"/>
  <c r="AM622" i="1" s="1"/>
  <c r="BL37" i="65"/>
  <c r="BL69" i="65" s="1"/>
  <c r="AM643" i="1" s="1"/>
  <c r="BM37" i="65"/>
  <c r="BM69" i="65" s="1"/>
  <c r="AM665" i="1" s="1"/>
  <c r="BN37" i="65"/>
  <c r="BN69" i="65" s="1"/>
  <c r="AM687" i="1" s="1"/>
  <c r="BO37" i="65"/>
  <c r="BO69" i="65" s="1"/>
  <c r="AM709" i="1" s="1"/>
  <c r="BP37" i="65"/>
  <c r="BP69" i="65" s="1"/>
  <c r="AM731" i="1" s="1"/>
  <c r="BQ37" i="65"/>
  <c r="BQ69" i="65" s="1"/>
  <c r="AM752" i="1" s="1"/>
  <c r="BR37" i="65"/>
  <c r="BR69" i="65" s="1"/>
  <c r="AM774" i="1" s="1"/>
  <c r="BS37" i="65"/>
  <c r="BS69" i="65" s="1"/>
  <c r="BT37" i="65"/>
  <c r="BT69" i="65" s="1"/>
  <c r="BU37" i="65"/>
  <c r="BU69" i="65" s="1"/>
  <c r="BV37" i="65"/>
  <c r="BV69" i="65" s="1"/>
  <c r="BW37" i="65"/>
  <c r="BW69" i="65" s="1"/>
  <c r="BX37" i="65"/>
  <c r="BX69" i="65" s="1"/>
  <c r="BY37" i="65"/>
  <c r="BY69" i="65" s="1"/>
  <c r="BZ37" i="65"/>
  <c r="BZ69" i="65" s="1"/>
  <c r="CA37" i="65"/>
  <c r="CA69" i="65" s="1"/>
  <c r="CB37" i="65"/>
  <c r="CB69" i="65" s="1"/>
  <c r="CC37" i="65"/>
  <c r="CC69" i="65" s="1"/>
  <c r="CD37" i="65"/>
  <c r="CD69" i="65" s="1"/>
  <c r="CF37" i="65"/>
  <c r="CF69" i="65" s="1"/>
  <c r="CG2" i="65"/>
  <c r="AG32" i="65"/>
  <c r="AG36" i="65"/>
  <c r="AG37" i="65"/>
  <c r="AG53" i="65" s="1"/>
  <c r="AH2" i="65"/>
  <c r="CG19" i="65"/>
  <c r="CG15" i="65"/>
  <c r="CH4" i="65"/>
  <c r="CG20" i="65"/>
  <c r="CG41" i="65" s="1"/>
  <c r="AI19" i="65"/>
  <c r="AJ4" i="65"/>
  <c r="AI20" i="65"/>
  <c r="AI15" i="65"/>
  <c r="CG54" i="65"/>
  <c r="AH41" i="65"/>
  <c r="AH40" i="65"/>
  <c r="AH43" i="65" s="1"/>
  <c r="A15" i="43"/>
  <c r="B15" i="43" s="1"/>
  <c r="I20" i="43"/>
  <c r="BA20" i="39"/>
  <c r="BA41" i="39" s="1"/>
  <c r="H20" i="43"/>
  <c r="J15" i="43"/>
  <c r="G32" i="43"/>
  <c r="D8" i="36"/>
  <c r="E7" i="36" s="1"/>
  <c r="G37" i="43"/>
  <c r="AZ19" i="39"/>
  <c r="AZ14" i="39" s="1"/>
  <c r="AZ31" i="39" s="1"/>
  <c r="BA19" i="7"/>
  <c r="AZ19" i="35"/>
  <c r="BE19" i="35" s="1"/>
  <c r="G19" i="43"/>
  <c r="G14" i="43" s="1"/>
  <c r="K14" i="43" s="1"/>
  <c r="N37" i="53"/>
  <c r="R20" i="53"/>
  <c r="N15" i="53"/>
  <c r="P20" i="53"/>
  <c r="S20" i="53"/>
  <c r="Q20" i="53"/>
  <c r="O20" i="53"/>
  <c r="O19" i="53"/>
  <c r="S19" i="53"/>
  <c r="C1" i="7"/>
  <c r="C1" i="53"/>
  <c r="A19" i="35"/>
  <c r="A36" i="35" s="1"/>
  <c r="A19" i="53"/>
  <c r="C20" i="35"/>
  <c r="C41" i="35" s="1"/>
  <c r="D20" i="35"/>
  <c r="D40" i="35" s="1"/>
  <c r="D43" i="35" s="1"/>
  <c r="B40" i="35"/>
  <c r="B43" i="35" s="1"/>
  <c r="B44" i="35" s="1"/>
  <c r="B48"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0" i="43" s="1"/>
  <c r="I15" i="43"/>
  <c r="BC20" i="39"/>
  <c r="BC40" i="39" s="1"/>
  <c r="BC43" i="39" s="1"/>
  <c r="BB20" i="39"/>
  <c r="AZ15" i="39"/>
  <c r="BE15" i="39" s="1"/>
  <c r="AZ15" i="35"/>
  <c r="BE15" i="35" s="1"/>
  <c r="AZ37" i="35"/>
  <c r="BB20" i="35"/>
  <c r="BA20" i="35"/>
  <c r="BC20" i="35"/>
  <c r="BC41" i="35" s="1"/>
  <c r="BB1" i="39"/>
  <c r="I1" i="43"/>
  <c r="BB1" i="35"/>
  <c r="BC1" i="7"/>
  <c r="A19" i="43"/>
  <c r="B19" i="43" s="1"/>
  <c r="E19" i="43" s="1"/>
  <c r="A37" i="39"/>
  <c r="C1" i="39"/>
  <c r="C1" i="35"/>
  <c r="A19" i="7"/>
  <c r="C1" i="43"/>
  <c r="A8" i="36"/>
  <c r="B7" i="36" s="1"/>
  <c r="A18" i="65" s="1"/>
  <c r="B20" i="43"/>
  <c r="C20" i="43" s="1"/>
  <c r="A19" i="39"/>
  <c r="A14" i="39" s="1"/>
  <c r="K15" i="43"/>
  <c r="BD20" i="39"/>
  <c r="BD41" i="39" s="1"/>
  <c r="K20" i="43"/>
  <c r="BE20" i="39"/>
  <c r="BE41" i="39" s="1"/>
  <c r="BF54" i="39"/>
  <c r="H4" i="39"/>
  <c r="BF4" i="39"/>
  <c r="A10" i="39"/>
  <c r="A32" i="39"/>
  <c r="B15" i="39"/>
  <c r="BD62" i="39"/>
  <c r="B41" i="39"/>
  <c r="B40" i="39"/>
  <c r="B43" i="39" s="1"/>
  <c r="G20" i="39"/>
  <c r="F20" i="39"/>
  <c r="E20" i="39"/>
  <c r="C20" i="39"/>
  <c r="D20" i="39"/>
  <c r="F20" i="35"/>
  <c r="G4" i="35"/>
  <c r="BD41" i="35"/>
  <c r="BE62" i="35"/>
  <c r="BE54" i="35"/>
  <c r="BE20" i="35"/>
  <c r="BF4" i="35"/>
  <c r="BK37" i="35" l="1"/>
  <c r="BL37" i="35"/>
  <c r="CA37" i="35"/>
  <c r="CB37" i="35"/>
  <c r="CR37" i="35"/>
  <c r="CQ37" i="35"/>
  <c r="CH37" i="35"/>
  <c r="BA37" i="35"/>
  <c r="BY37" i="35"/>
  <c r="BF37" i="35"/>
  <c r="BG37" i="35"/>
  <c r="BN37" i="35"/>
  <c r="CC37" i="35"/>
  <c r="CN37" i="35"/>
  <c r="BT37" i="35"/>
  <c r="BR37" i="35"/>
  <c r="BX37" i="35"/>
  <c r="CU37" i="35"/>
  <c r="BW37" i="35"/>
  <c r="BM37" i="35"/>
  <c r="BI37" i="35"/>
  <c r="BB37" i="35"/>
  <c r="BZ37" i="35"/>
  <c r="CE37" i="35"/>
  <c r="CJ37" i="35"/>
  <c r="BJ37" i="35"/>
  <c r="BD37" i="35"/>
  <c r="CK37" i="35"/>
  <c r="CI37" i="35"/>
  <c r="BU37" i="35"/>
  <c r="BE37" i="35"/>
  <c r="BO37" i="35"/>
  <c r="CO37" i="35"/>
  <c r="CD37" i="35"/>
  <c r="BS37" i="35"/>
  <c r="CV37" i="35"/>
  <c r="CM37" i="35"/>
  <c r="BV37" i="35"/>
  <c r="CL37" i="35"/>
  <c r="BP37" i="35"/>
  <c r="BQ37" i="35"/>
  <c r="BC37" i="35"/>
  <c r="CP37" i="35"/>
  <c r="CF37" i="35"/>
  <c r="BH37" i="35"/>
  <c r="CG37" i="35"/>
  <c r="CT37" i="35"/>
  <c r="CS37" i="35"/>
  <c r="AI573" i="1"/>
  <c r="AP568" i="1"/>
  <c r="AP571" i="1"/>
  <c r="AI576" i="1"/>
  <c r="AI570" i="1"/>
  <c r="AP565" i="1"/>
  <c r="AP572" i="1"/>
  <c r="AI577" i="1"/>
  <c r="AI574" i="1"/>
  <c r="AP569" i="1"/>
  <c r="N36" i="53"/>
  <c r="N14" i="53"/>
  <c r="P19" i="53"/>
  <c r="Q19" i="53"/>
  <c r="Z40" i="65"/>
  <c r="Z43" i="65" s="1"/>
  <c r="Z41" i="65"/>
  <c r="R40" i="65"/>
  <c r="R43" i="65" s="1"/>
  <c r="R41" i="65"/>
  <c r="J41" i="65"/>
  <c r="J40" i="65"/>
  <c r="J43" i="65" s="1"/>
  <c r="F41" i="65"/>
  <c r="F40" i="65"/>
  <c r="F43" i="65" s="1"/>
  <c r="AG41" i="65"/>
  <c r="AG40" i="65"/>
  <c r="AG43" i="65" s="1"/>
  <c r="Y41" i="65"/>
  <c r="Y40" i="65"/>
  <c r="Y43" i="65" s="1"/>
  <c r="Q41" i="65"/>
  <c r="Q40" i="65"/>
  <c r="Q43" i="65" s="1"/>
  <c r="I40" i="65"/>
  <c r="I43" i="65" s="1"/>
  <c r="I41" i="65"/>
  <c r="B42" i="65"/>
  <c r="B44" i="65"/>
  <c r="B48" i="65" s="1"/>
  <c r="C48" i="65" s="1"/>
  <c r="D48" i="65" s="1"/>
  <c r="E48" i="65" s="1"/>
  <c r="F48" i="65" s="1"/>
  <c r="G48" i="65" s="1"/>
  <c r="H48" i="65" s="1"/>
  <c r="I48" i="65" s="1"/>
  <c r="J48" i="65" s="1"/>
  <c r="K48" i="65" s="1"/>
  <c r="L48" i="65" s="1"/>
  <c r="M48" i="65" s="1"/>
  <c r="N48" i="65" s="1"/>
  <c r="O48" i="65" s="1"/>
  <c r="P48" i="65" s="1"/>
  <c r="Q48" i="65" s="1"/>
  <c r="R48" i="65" s="1"/>
  <c r="C40" i="35"/>
  <c r="C43" i="35" s="1"/>
  <c r="AF41" i="65"/>
  <c r="AF40" i="65"/>
  <c r="AF43" i="65" s="1"/>
  <c r="X40" i="65"/>
  <c r="X43" i="65" s="1"/>
  <c r="X41" i="65"/>
  <c r="P40" i="65"/>
  <c r="P43" i="65" s="1"/>
  <c r="P41" i="65"/>
  <c r="H41" i="65"/>
  <c r="H40" i="65"/>
  <c r="H43" i="65" s="1"/>
  <c r="A31" i="65"/>
  <c r="B14" i="65"/>
  <c r="A9" i="65"/>
  <c r="A35" i="65"/>
  <c r="B18" i="65"/>
  <c r="A13" i="65"/>
  <c r="AE41" i="65"/>
  <c r="AE40" i="65"/>
  <c r="AE43" i="65" s="1"/>
  <c r="W41" i="65"/>
  <c r="W40" i="65"/>
  <c r="W43" i="65" s="1"/>
  <c r="O40" i="65"/>
  <c r="O43" i="65" s="1"/>
  <c r="O41" i="65"/>
  <c r="G41" i="65"/>
  <c r="G40" i="65"/>
  <c r="G43" i="65" s="1"/>
  <c r="C19" i="65"/>
  <c r="E19" i="65"/>
  <c r="D19" i="65"/>
  <c r="F19" i="65"/>
  <c r="G19" i="65"/>
  <c r="H19" i="65"/>
  <c r="I19" i="65"/>
  <c r="J19" i="65"/>
  <c r="K19" i="65"/>
  <c r="L19" i="65"/>
  <c r="M19" i="65"/>
  <c r="N19" i="65"/>
  <c r="O19" i="65"/>
  <c r="P19" i="65"/>
  <c r="Q19" i="65"/>
  <c r="R19" i="65"/>
  <c r="S19" i="65"/>
  <c r="T19" i="65"/>
  <c r="U19" i="65"/>
  <c r="V19" i="65"/>
  <c r="W19" i="65"/>
  <c r="X19" i="65"/>
  <c r="Y19" i="65"/>
  <c r="Z19" i="65"/>
  <c r="AA19" i="65"/>
  <c r="AB19" i="65"/>
  <c r="AC19" i="65"/>
  <c r="AD19" i="65"/>
  <c r="AE19" i="65"/>
  <c r="AF19" i="65"/>
  <c r="AG19" i="65"/>
  <c r="AH19" i="65"/>
  <c r="AD41" i="65"/>
  <c r="AD40" i="65"/>
  <c r="AD43" i="65" s="1"/>
  <c r="V40" i="65"/>
  <c r="V43" i="65" s="1"/>
  <c r="V41" i="65"/>
  <c r="N40" i="65"/>
  <c r="N43" i="65" s="1"/>
  <c r="N41" i="65"/>
  <c r="C40" i="65"/>
  <c r="C43" i="65" s="1"/>
  <c r="C41" i="65"/>
  <c r="B36" i="65"/>
  <c r="C36" i="65"/>
  <c r="D36" i="65"/>
  <c r="E36" i="65"/>
  <c r="F36" i="65"/>
  <c r="G36" i="65"/>
  <c r="H36" i="65"/>
  <c r="I36" i="65"/>
  <c r="J36" i="65"/>
  <c r="K36" i="65"/>
  <c r="L36" i="65"/>
  <c r="M36" i="65"/>
  <c r="N36" i="65"/>
  <c r="O36" i="65"/>
  <c r="P36" i="65"/>
  <c r="Q36" i="65"/>
  <c r="R36" i="65"/>
  <c r="S36" i="65"/>
  <c r="T36" i="65"/>
  <c r="U36" i="65"/>
  <c r="V36" i="65"/>
  <c r="W36" i="65"/>
  <c r="X36" i="65"/>
  <c r="Y36" i="65"/>
  <c r="Z36" i="65"/>
  <c r="AA36" i="65"/>
  <c r="AB36" i="65"/>
  <c r="AC36" i="65"/>
  <c r="AD36" i="65"/>
  <c r="AE36" i="65"/>
  <c r="AF36" i="65"/>
  <c r="AC41" i="65"/>
  <c r="AC40" i="65"/>
  <c r="AC43" i="65" s="1"/>
  <c r="U40" i="65"/>
  <c r="U43" i="65" s="1"/>
  <c r="U41" i="65"/>
  <c r="M41" i="65"/>
  <c r="M40" i="65"/>
  <c r="M43" i="65" s="1"/>
  <c r="D40" i="65"/>
  <c r="D43" i="65" s="1"/>
  <c r="D41" i="65"/>
  <c r="B32" i="65"/>
  <c r="C32" i="65"/>
  <c r="D32" i="65"/>
  <c r="E32" i="65"/>
  <c r="F32" i="65"/>
  <c r="G32" i="65"/>
  <c r="H32" i="65"/>
  <c r="I32" i="65"/>
  <c r="J32" i="65"/>
  <c r="K32" i="65"/>
  <c r="L32" i="65"/>
  <c r="M32" i="65"/>
  <c r="N32" i="65"/>
  <c r="O32" i="65"/>
  <c r="P32" i="65"/>
  <c r="Q32" i="65"/>
  <c r="R32" i="65"/>
  <c r="S32" i="65"/>
  <c r="T32" i="65"/>
  <c r="U32" i="65"/>
  <c r="V32" i="65"/>
  <c r="W32" i="65"/>
  <c r="X32" i="65"/>
  <c r="Y32" i="65"/>
  <c r="Z32" i="65"/>
  <c r="AA32" i="65"/>
  <c r="AB32" i="65"/>
  <c r="AC32" i="65"/>
  <c r="AD32" i="65"/>
  <c r="AE32" i="65"/>
  <c r="AF32" i="65"/>
  <c r="AB40" i="65"/>
  <c r="AB43" i="65" s="1"/>
  <c r="AB41" i="65"/>
  <c r="T41" i="65"/>
  <c r="T40" i="65"/>
  <c r="T43" i="65" s="1"/>
  <c r="L40" i="65"/>
  <c r="L43" i="65" s="1"/>
  <c r="L41" i="65"/>
  <c r="E41" i="65"/>
  <c r="E40" i="65"/>
  <c r="E43" i="65" s="1"/>
  <c r="F15" i="65"/>
  <c r="E15" i="65"/>
  <c r="D15" i="65"/>
  <c r="C15" i="65"/>
  <c r="G15" i="65"/>
  <c r="H15" i="65"/>
  <c r="I15" i="65"/>
  <c r="J15" i="65"/>
  <c r="K15" i="65"/>
  <c r="L15" i="65"/>
  <c r="M15" i="65"/>
  <c r="N15" i="65"/>
  <c r="O15" i="65"/>
  <c r="P15" i="65"/>
  <c r="Q15" i="65"/>
  <c r="R15" i="65"/>
  <c r="S15" i="65"/>
  <c r="T15" i="65"/>
  <c r="U15" i="65"/>
  <c r="V15" i="65"/>
  <c r="W15" i="65"/>
  <c r="X15" i="65"/>
  <c r="Y15" i="65"/>
  <c r="Z15" i="65"/>
  <c r="AA15" i="65"/>
  <c r="AB15" i="65"/>
  <c r="AC15" i="65"/>
  <c r="AD15" i="65"/>
  <c r="AE15" i="65"/>
  <c r="AF15" i="65"/>
  <c r="AG15" i="65"/>
  <c r="AH15" i="65"/>
  <c r="AA40" i="65"/>
  <c r="AA43" i="65" s="1"/>
  <c r="AA41" i="65"/>
  <c r="S41" i="65"/>
  <c r="S40" i="65"/>
  <c r="S43" i="65" s="1"/>
  <c r="K40" i="65"/>
  <c r="K43" i="65" s="1"/>
  <c r="K41" i="65"/>
  <c r="A27" i="65"/>
  <c r="B10" i="65"/>
  <c r="BB10" i="65"/>
  <c r="BA10" i="65"/>
  <c r="BC10" i="65"/>
  <c r="AZ27" i="65"/>
  <c r="CG27" i="65" s="1"/>
  <c r="BD10" i="65"/>
  <c r="BE10" i="65"/>
  <c r="BF10" i="65"/>
  <c r="BG10" i="65"/>
  <c r="BH10" i="65"/>
  <c r="BI10" i="65"/>
  <c r="BJ10" i="65"/>
  <c r="BK10" i="65"/>
  <c r="BL10" i="65"/>
  <c r="BM10" i="65"/>
  <c r="BN10" i="65"/>
  <c r="BO10" i="65"/>
  <c r="BP10" i="65"/>
  <c r="BQ10" i="65"/>
  <c r="BR10" i="65"/>
  <c r="BS10" i="65"/>
  <c r="BT10" i="65"/>
  <c r="BU10" i="65"/>
  <c r="BV10" i="65"/>
  <c r="BW10" i="65"/>
  <c r="BX10" i="65"/>
  <c r="BY10" i="65"/>
  <c r="BZ10" i="65"/>
  <c r="CA10" i="65"/>
  <c r="CB10" i="65"/>
  <c r="CC10" i="65"/>
  <c r="CD10" i="65"/>
  <c r="CE10" i="65"/>
  <c r="CF10" i="65"/>
  <c r="AZ36" i="65"/>
  <c r="CG36" i="65" s="1"/>
  <c r="AZ14" i="65"/>
  <c r="CH14" i="65" s="1"/>
  <c r="BA19" i="65"/>
  <c r="BB19" i="65"/>
  <c r="BC19" i="65"/>
  <c r="BD19" i="65"/>
  <c r="BE19" i="65"/>
  <c r="BF19" i="65"/>
  <c r="BG19" i="65"/>
  <c r="BH19" i="65"/>
  <c r="BI19" i="65"/>
  <c r="BJ19" i="65"/>
  <c r="BK19" i="65"/>
  <c r="BL19" i="65"/>
  <c r="BM19" i="65"/>
  <c r="BN19" i="65"/>
  <c r="BO19" i="65"/>
  <c r="BP19" i="65"/>
  <c r="BQ19" i="65"/>
  <c r="BR19" i="65"/>
  <c r="BS19" i="65"/>
  <c r="BT19" i="65"/>
  <c r="BU19" i="65"/>
  <c r="BV19" i="65"/>
  <c r="BW19" i="65"/>
  <c r="BX19" i="65"/>
  <c r="BY19" i="65"/>
  <c r="BZ19" i="65"/>
  <c r="CA19" i="65"/>
  <c r="CB19" i="65"/>
  <c r="CC19" i="65"/>
  <c r="CD19" i="65"/>
  <c r="CE19" i="65"/>
  <c r="CF19" i="65"/>
  <c r="BA32" i="65"/>
  <c r="BB32" i="65"/>
  <c r="BC32" i="65"/>
  <c r="BD32" i="65"/>
  <c r="BE32" i="65"/>
  <c r="BF32" i="65"/>
  <c r="BG32" i="65"/>
  <c r="BH32" i="65"/>
  <c r="BI32" i="65"/>
  <c r="BJ32" i="65"/>
  <c r="BK32" i="65"/>
  <c r="BL32" i="65"/>
  <c r="BM32" i="65"/>
  <c r="BN32" i="65"/>
  <c r="BO32" i="65"/>
  <c r="BP32" i="65"/>
  <c r="BQ32" i="65"/>
  <c r="BR32" i="65"/>
  <c r="BS32" i="65"/>
  <c r="BT32" i="65"/>
  <c r="BU32" i="65"/>
  <c r="BV32" i="65"/>
  <c r="BW32" i="65"/>
  <c r="BX32" i="65"/>
  <c r="BY32" i="65"/>
  <c r="BZ32" i="65"/>
  <c r="CA32" i="65"/>
  <c r="CB32" i="65"/>
  <c r="CC32" i="65"/>
  <c r="CD32" i="65"/>
  <c r="CE32" i="65"/>
  <c r="N18" i="53"/>
  <c r="Q18" i="53" s="1"/>
  <c r="AZ18" i="65"/>
  <c r="CG32" i="65"/>
  <c r="CG37" i="65"/>
  <c r="CG69" i="65" s="1"/>
  <c r="CH2" i="65"/>
  <c r="AH31" i="65"/>
  <c r="AH37" i="65"/>
  <c r="AH53" i="65" s="1"/>
  <c r="AH32" i="65"/>
  <c r="AH35" i="65"/>
  <c r="AH36" i="65"/>
  <c r="AI2" i="65"/>
  <c r="AI40" i="65"/>
  <c r="AI43" i="65" s="1"/>
  <c r="AI41" i="65"/>
  <c r="AH44" i="65"/>
  <c r="AH42" i="65"/>
  <c r="CH54" i="65"/>
  <c r="AJ19" i="65"/>
  <c r="AK4" i="65"/>
  <c r="AJ14" i="65"/>
  <c r="AJ20" i="65"/>
  <c r="AJ15" i="65"/>
  <c r="AJ10" i="65"/>
  <c r="CH19" i="65"/>
  <c r="CH15" i="65"/>
  <c r="CI4" i="65"/>
  <c r="CH10" i="65"/>
  <c r="CH20" i="65"/>
  <c r="CH41" i="65" s="1"/>
  <c r="B42" i="35"/>
  <c r="BD14" i="39"/>
  <c r="A32" i="43"/>
  <c r="A10" i="43"/>
  <c r="B10" i="43" s="1"/>
  <c r="J10" i="43"/>
  <c r="K10" i="43"/>
  <c r="G27" i="43"/>
  <c r="AZ36" i="35"/>
  <c r="BB19" i="35"/>
  <c r="BA40" i="39"/>
  <c r="BA43" i="39" s="1"/>
  <c r="BA44" i="39" s="1"/>
  <c r="BA48" i="39" s="1"/>
  <c r="I19" i="43"/>
  <c r="K19" i="43"/>
  <c r="AZ14" i="35"/>
  <c r="BA14" i="35" s="1"/>
  <c r="H10" i="43"/>
  <c r="BA19" i="35"/>
  <c r="E41" i="35"/>
  <c r="E44" i="35" s="1"/>
  <c r="D41" i="35"/>
  <c r="D42" i="35" s="1"/>
  <c r="BE14" i="39"/>
  <c r="BF14" i="39"/>
  <c r="BC19" i="39"/>
  <c r="BA19" i="39"/>
  <c r="BD19" i="39"/>
  <c r="BA14" i="39"/>
  <c r="BB14" i="39"/>
  <c r="AZ9" i="39"/>
  <c r="AZ26" i="39" s="1"/>
  <c r="BC41" i="39"/>
  <c r="BC44" i="39" s="1"/>
  <c r="BE19" i="39"/>
  <c r="BB19" i="39"/>
  <c r="AZ36" i="39"/>
  <c r="BC14" i="39"/>
  <c r="G18" i="43"/>
  <c r="K18" i="43" s="1"/>
  <c r="AZ18" i="35"/>
  <c r="BE18" i="35" s="1"/>
  <c r="BE40" i="35" s="1"/>
  <c r="BE43" i="35" s="1"/>
  <c r="AZ18" i="39"/>
  <c r="BE18" i="39" s="1"/>
  <c r="G36" i="43"/>
  <c r="J19" i="43"/>
  <c r="H19" i="43"/>
  <c r="BA18" i="7"/>
  <c r="D7" i="36"/>
  <c r="E6" i="36"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S41" i="53"/>
  <c r="S40" i="53"/>
  <c r="S43" i="53" s="1"/>
  <c r="P40" i="53"/>
  <c r="P43" i="53" s="1"/>
  <c r="P41" i="53"/>
  <c r="A32" i="35"/>
  <c r="B15" i="35"/>
  <c r="G15" i="35" s="1"/>
  <c r="A10" i="35"/>
  <c r="A18" i="39"/>
  <c r="A35" i="39" s="1"/>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AZ32" i="39"/>
  <c r="BC15" i="39"/>
  <c r="AZ10" i="39"/>
  <c r="BF10" i="39" s="1"/>
  <c r="BA15" i="39"/>
  <c r="BB15" i="39"/>
  <c r="BD15" i="39"/>
  <c r="BB41" i="39"/>
  <c r="BB40" i="39"/>
  <c r="BB43" i="39" s="1"/>
  <c r="BD40" i="39"/>
  <c r="BD43" i="39" s="1"/>
  <c r="BD44" i="39" s="1"/>
  <c r="I14" i="43"/>
  <c r="J14" i="43"/>
  <c r="G9" i="43"/>
  <c r="H14" i="43"/>
  <c r="G31" i="43"/>
  <c r="BA41" i="35"/>
  <c r="BB41" i="35"/>
  <c r="AZ10" i="35"/>
  <c r="BF10" i="35" s="1"/>
  <c r="BB15" i="35"/>
  <c r="BC15" i="35"/>
  <c r="BA15" i="35"/>
  <c r="BD15" i="35"/>
  <c r="AZ32" i="35"/>
  <c r="A18" i="43"/>
  <c r="A35" i="43" s="1"/>
  <c r="A36" i="39"/>
  <c r="A14" i="43"/>
  <c r="B14" i="43" s="1"/>
  <c r="A18" i="7"/>
  <c r="A36" i="43"/>
  <c r="A18" i="35"/>
  <c r="B18" i="35" s="1"/>
  <c r="G18" i="35" s="1"/>
  <c r="A7" i="36"/>
  <c r="B6" i="36" s="1"/>
  <c r="A17" i="65" s="1"/>
  <c r="C19" i="43"/>
  <c r="A31" i="39"/>
  <c r="A9" i="39"/>
  <c r="B14" i="39"/>
  <c r="H14" i="39" s="1"/>
  <c r="A27" i="43"/>
  <c r="D15" i="43"/>
  <c r="C15" i="43"/>
  <c r="E15" i="43"/>
  <c r="BE40" i="39"/>
  <c r="BE43" i="39" s="1"/>
  <c r="BE44" i="39" s="1"/>
  <c r="H20" i="39"/>
  <c r="H40" i="39" s="1"/>
  <c r="H43" i="39" s="1"/>
  <c r="F41" i="39"/>
  <c r="F40" i="39"/>
  <c r="F43" i="39" s="1"/>
  <c r="BE62" i="39"/>
  <c r="D41" i="39"/>
  <c r="D40" i="39"/>
  <c r="D43" i="39" s="1"/>
  <c r="E40" i="39"/>
  <c r="E43" i="39" s="1"/>
  <c r="E41" i="39"/>
  <c r="H15" i="39"/>
  <c r="G15" i="39"/>
  <c r="E15" i="39"/>
  <c r="D15" i="39"/>
  <c r="F15" i="39"/>
  <c r="C15" i="39"/>
  <c r="I4" i="39"/>
  <c r="C41" i="39"/>
  <c r="C40" i="39"/>
  <c r="C43" i="39" s="1"/>
  <c r="BG54" i="39"/>
  <c r="BG4" i="39"/>
  <c r="BF20" i="39"/>
  <c r="BF15" i="39"/>
  <c r="BF19" i="39"/>
  <c r="B44" i="39"/>
  <c r="B48" i="39" s="1"/>
  <c r="B42" i="39"/>
  <c r="BA42" i="39"/>
  <c r="B10" i="39"/>
  <c r="A27" i="39"/>
  <c r="G41" i="39"/>
  <c r="G40" i="39"/>
  <c r="G43" i="39" s="1"/>
  <c r="C44" i="35"/>
  <c r="C42" i="35"/>
  <c r="BF62" i="35"/>
  <c r="C48" i="35"/>
  <c r="H4" i="35"/>
  <c r="G20" i="35"/>
  <c r="F41" i="35"/>
  <c r="F40" i="35"/>
  <c r="F43" i="35" s="1"/>
  <c r="BF20" i="35"/>
  <c r="BF19" i="35"/>
  <c r="BG4" i="35"/>
  <c r="BF15" i="35"/>
  <c r="BF54" i="35"/>
  <c r="BE41" i="35"/>
  <c r="BC32" i="35" l="1"/>
  <c r="BK32" i="35"/>
  <c r="BS32" i="35"/>
  <c r="CA32" i="35"/>
  <c r="CI32" i="35"/>
  <c r="CQ32" i="35"/>
  <c r="BO32" i="35"/>
  <c r="CU32" i="35"/>
  <c r="BD32" i="35"/>
  <c r="BL32" i="35"/>
  <c r="BT32" i="35"/>
  <c r="CB32" i="35"/>
  <c r="CJ32" i="35"/>
  <c r="CR32" i="35"/>
  <c r="BG32" i="35"/>
  <c r="CM32" i="35"/>
  <c r="BE32" i="35"/>
  <c r="BM32" i="35"/>
  <c r="BU32" i="35"/>
  <c r="CC32" i="35"/>
  <c r="CK32" i="35"/>
  <c r="CS32" i="35"/>
  <c r="BW32" i="35"/>
  <c r="BF32" i="35"/>
  <c r="BN32" i="35"/>
  <c r="BV32" i="35"/>
  <c r="CD32" i="35"/>
  <c r="CL32" i="35"/>
  <c r="CT32" i="35"/>
  <c r="CE32" i="35"/>
  <c r="BH32" i="35"/>
  <c r="BP32" i="35"/>
  <c r="BX32" i="35"/>
  <c r="CF32" i="35"/>
  <c r="CN32" i="35"/>
  <c r="CV32" i="35"/>
  <c r="BB32" i="35"/>
  <c r="BR32" i="35"/>
  <c r="CH32" i="35"/>
  <c r="BA32" i="35"/>
  <c r="BI32" i="35"/>
  <c r="BQ32" i="35"/>
  <c r="BY32" i="35"/>
  <c r="CG32" i="35"/>
  <c r="CO32" i="35"/>
  <c r="BJ32" i="35"/>
  <c r="BZ32" i="35"/>
  <c r="CP32" i="35"/>
  <c r="R18" i="53"/>
  <c r="O18" i="53"/>
  <c r="P18" i="53"/>
  <c r="BK36" i="35"/>
  <c r="CQ36" i="35"/>
  <c r="CA36" i="35"/>
  <c r="BL36" i="35"/>
  <c r="CR36" i="35"/>
  <c r="BY36" i="35"/>
  <c r="BZ36" i="35"/>
  <c r="CB36" i="35"/>
  <c r="BJ36" i="35"/>
  <c r="BI36" i="35"/>
  <c r="CO36" i="35"/>
  <c r="CP36" i="35"/>
  <c r="BC36" i="35"/>
  <c r="CF36" i="35"/>
  <c r="CK36" i="35"/>
  <c r="BV36" i="35"/>
  <c r="BU36" i="35"/>
  <c r="CJ36" i="35"/>
  <c r="CG36" i="35"/>
  <c r="BP36" i="35"/>
  <c r="CT36" i="35"/>
  <c r="BH36" i="35"/>
  <c r="BQ36" i="35"/>
  <c r="BX36" i="35"/>
  <c r="CD36" i="35"/>
  <c r="BG36" i="35"/>
  <c r="CS36" i="35"/>
  <c r="CI36" i="35"/>
  <c r="BO36" i="35"/>
  <c r="CH36" i="35"/>
  <c r="BA36" i="35"/>
  <c r="BT36" i="35"/>
  <c r="BN36" i="35"/>
  <c r="CC36" i="35"/>
  <c r="BE36" i="35"/>
  <c r="BM36" i="35"/>
  <c r="BS36" i="35"/>
  <c r="CV36" i="35"/>
  <c r="BR36" i="35"/>
  <c r="CU36" i="35"/>
  <c r="BW36" i="35"/>
  <c r="BB36" i="35"/>
  <c r="CM36" i="35"/>
  <c r="CE36" i="35"/>
  <c r="BF36" i="35"/>
  <c r="CN36" i="35"/>
  <c r="CL36" i="35"/>
  <c r="BD36" i="35"/>
  <c r="AI582" i="1"/>
  <c r="AP577" i="1"/>
  <c r="AI575" i="1"/>
  <c r="AP570" i="1"/>
  <c r="AI581" i="1"/>
  <c r="AP576" i="1"/>
  <c r="AP574" i="1"/>
  <c r="AI579" i="1"/>
  <c r="AP573" i="1"/>
  <c r="AI578" i="1"/>
  <c r="N13" i="53"/>
  <c r="N35" i="53"/>
  <c r="S18" i="53"/>
  <c r="G13" i="43"/>
  <c r="G42" i="65"/>
  <c r="G44" i="65"/>
  <c r="E18" i="65"/>
  <c r="D18" i="65"/>
  <c r="C18" i="65"/>
  <c r="F18" i="65"/>
  <c r="G18" i="65"/>
  <c r="H18" i="65"/>
  <c r="I18" i="65"/>
  <c r="J18" i="65"/>
  <c r="K18" i="65"/>
  <c r="L18" i="65"/>
  <c r="M18" i="65"/>
  <c r="N18" i="65"/>
  <c r="O18" i="65"/>
  <c r="P18" i="65"/>
  <c r="Q18" i="65"/>
  <c r="R18" i="65"/>
  <c r="S18" i="65"/>
  <c r="T18" i="65"/>
  <c r="U18" i="65"/>
  <c r="V18" i="65"/>
  <c r="W18" i="65"/>
  <c r="X18" i="65"/>
  <c r="Y18" i="65"/>
  <c r="Z18" i="65"/>
  <c r="AA18" i="65"/>
  <c r="AB18" i="65"/>
  <c r="AC18" i="65"/>
  <c r="AD18" i="65"/>
  <c r="AE18" i="65"/>
  <c r="AF18" i="65"/>
  <c r="AG18" i="65"/>
  <c r="AH18" i="65"/>
  <c r="AI18" i="65"/>
  <c r="D10" i="65"/>
  <c r="C10" i="65"/>
  <c r="H10" i="65"/>
  <c r="F10" i="65"/>
  <c r="G10" i="65"/>
  <c r="E10" i="65"/>
  <c r="I10" i="65"/>
  <c r="J10" i="65"/>
  <c r="K10" i="65"/>
  <c r="L10" i="65"/>
  <c r="M10" i="65"/>
  <c r="N10" i="65"/>
  <c r="O10" i="65"/>
  <c r="P10" i="65"/>
  <c r="Q10" i="65"/>
  <c r="R10" i="65"/>
  <c r="S10" i="65"/>
  <c r="T10" i="65"/>
  <c r="U10" i="65"/>
  <c r="V10" i="65"/>
  <c r="W10" i="65"/>
  <c r="X10" i="65"/>
  <c r="Y10" i="65"/>
  <c r="Z10" i="65"/>
  <c r="AA10" i="65"/>
  <c r="AB10" i="65"/>
  <c r="AC10" i="65"/>
  <c r="AD10" i="65"/>
  <c r="AE10" i="65"/>
  <c r="AF10" i="65"/>
  <c r="AG10" i="65"/>
  <c r="AH10" i="65"/>
  <c r="AI10" i="65"/>
  <c r="N42" i="65"/>
  <c r="N44" i="65"/>
  <c r="O42" i="65"/>
  <c r="O44" i="65"/>
  <c r="B35" i="65"/>
  <c r="C35" i="65"/>
  <c r="D35" i="65"/>
  <c r="E35" i="65"/>
  <c r="F35" i="65"/>
  <c r="G35" i="65"/>
  <c r="H35" i="65"/>
  <c r="I35" i="65"/>
  <c r="J35" i="65"/>
  <c r="K35" i="65"/>
  <c r="L35" i="65"/>
  <c r="M35" i="65"/>
  <c r="N35" i="65"/>
  <c r="O35" i="65"/>
  <c r="P35" i="65"/>
  <c r="Q35" i="65"/>
  <c r="R35" i="65"/>
  <c r="S35" i="65"/>
  <c r="T35" i="65"/>
  <c r="U35" i="65"/>
  <c r="V35" i="65"/>
  <c r="W35" i="65"/>
  <c r="X35" i="65"/>
  <c r="Y35" i="65"/>
  <c r="Z35" i="65"/>
  <c r="AA35" i="65"/>
  <c r="AB35" i="65"/>
  <c r="AC35" i="65"/>
  <c r="AD35" i="65"/>
  <c r="AE35" i="65"/>
  <c r="AF35" i="65"/>
  <c r="AG35" i="65"/>
  <c r="X42" i="65"/>
  <c r="X44" i="65"/>
  <c r="F42" i="65"/>
  <c r="F44" i="65"/>
  <c r="I44" i="65"/>
  <c r="I42" i="65"/>
  <c r="C27" i="65"/>
  <c r="B27" i="65"/>
  <c r="D27" i="65"/>
  <c r="E27" i="65"/>
  <c r="F27" i="65"/>
  <c r="G27" i="65"/>
  <c r="H27" i="65"/>
  <c r="I27" i="65"/>
  <c r="J27" i="65"/>
  <c r="K27" i="65"/>
  <c r="L27" i="65"/>
  <c r="M27" i="65"/>
  <c r="N27" i="65"/>
  <c r="O27" i="65"/>
  <c r="P27" i="65"/>
  <c r="Q27" i="65"/>
  <c r="R27" i="65"/>
  <c r="S27" i="65"/>
  <c r="T27" i="65"/>
  <c r="U27" i="65"/>
  <c r="V27" i="65"/>
  <c r="W27" i="65"/>
  <c r="X27" i="65"/>
  <c r="Y27" i="65"/>
  <c r="Z27" i="65"/>
  <c r="AA27" i="65"/>
  <c r="AB27" i="65"/>
  <c r="AC27" i="65"/>
  <c r="AD27" i="65"/>
  <c r="AE27" i="65"/>
  <c r="AF27" i="65"/>
  <c r="AG27" i="65"/>
  <c r="E44" i="65"/>
  <c r="E42" i="65"/>
  <c r="A26" i="65"/>
  <c r="B9" i="65"/>
  <c r="K44" i="65"/>
  <c r="K42" i="65"/>
  <c r="L44" i="65"/>
  <c r="L42" i="65"/>
  <c r="M44" i="65"/>
  <c r="M42" i="65"/>
  <c r="V44" i="65"/>
  <c r="V42" i="65"/>
  <c r="F14" i="65"/>
  <c r="D14" i="65"/>
  <c r="C14" i="65"/>
  <c r="E14" i="65"/>
  <c r="G14" i="65"/>
  <c r="H14" i="65"/>
  <c r="I14" i="65"/>
  <c r="J14" i="65"/>
  <c r="K14" i="65"/>
  <c r="L14" i="65"/>
  <c r="M14" i="65"/>
  <c r="N14" i="65"/>
  <c r="O14" i="65"/>
  <c r="P14" i="65"/>
  <c r="Q14" i="65"/>
  <c r="R14" i="65"/>
  <c r="S14" i="65"/>
  <c r="T14" i="65"/>
  <c r="U14" i="65"/>
  <c r="V14" i="65"/>
  <c r="W14" i="65"/>
  <c r="X14" i="65"/>
  <c r="Y14" i="65"/>
  <c r="Z14" i="65"/>
  <c r="AA14" i="65"/>
  <c r="AB14" i="65"/>
  <c r="AC14" i="65"/>
  <c r="AD14" i="65"/>
  <c r="AE14" i="65"/>
  <c r="AF14" i="65"/>
  <c r="AG14" i="65"/>
  <c r="AH14" i="65"/>
  <c r="AI14" i="65"/>
  <c r="Q42" i="65"/>
  <c r="Q44" i="65"/>
  <c r="J44" i="65"/>
  <c r="J42" i="65"/>
  <c r="AH27" i="65"/>
  <c r="U42" i="65"/>
  <c r="U44" i="65"/>
  <c r="W44" i="65"/>
  <c r="W42" i="65"/>
  <c r="B31" i="65"/>
  <c r="C31" i="65"/>
  <c r="D31" i="65"/>
  <c r="E31" i="65"/>
  <c r="F31" i="65"/>
  <c r="G31" i="65"/>
  <c r="H31" i="65"/>
  <c r="I31" i="65"/>
  <c r="J31" i="65"/>
  <c r="K31" i="65"/>
  <c r="L31" i="65"/>
  <c r="M31" i="65"/>
  <c r="N31" i="65"/>
  <c r="O31" i="65"/>
  <c r="P31" i="65"/>
  <c r="Q31" i="65"/>
  <c r="R31" i="65"/>
  <c r="S31" i="65"/>
  <c r="T31" i="65"/>
  <c r="U31" i="65"/>
  <c r="V31" i="65"/>
  <c r="W31" i="65"/>
  <c r="X31" i="65"/>
  <c r="Y31" i="65"/>
  <c r="Z31" i="65"/>
  <c r="AA31" i="65"/>
  <c r="AB31" i="65"/>
  <c r="AC31" i="65"/>
  <c r="AD31" i="65"/>
  <c r="AE31" i="65"/>
  <c r="AF31" i="65"/>
  <c r="AG31" i="65"/>
  <c r="AF44" i="65"/>
  <c r="AF42" i="65"/>
  <c r="R42" i="65"/>
  <c r="R44" i="65"/>
  <c r="A34" i="65"/>
  <c r="A12" i="65"/>
  <c r="B17" i="65"/>
  <c r="Y44" i="65"/>
  <c r="Y42" i="65"/>
  <c r="AJ18" i="65"/>
  <c r="S44" i="65"/>
  <c r="S42" i="65"/>
  <c r="T42" i="65"/>
  <c r="T44" i="65"/>
  <c r="AD44" i="65"/>
  <c r="AD42" i="65"/>
  <c r="AE44" i="65"/>
  <c r="AE42" i="65"/>
  <c r="H44" i="65"/>
  <c r="H42" i="65"/>
  <c r="Z44" i="65"/>
  <c r="Z42" i="65"/>
  <c r="D42" i="65"/>
  <c r="D44" i="65"/>
  <c r="AA44" i="65"/>
  <c r="AA42" i="65"/>
  <c r="AB42" i="65"/>
  <c r="AB44" i="65"/>
  <c r="AC44" i="65"/>
  <c r="AC42" i="65"/>
  <c r="C44" i="65"/>
  <c r="C42" i="65"/>
  <c r="A30" i="65"/>
  <c r="A8" i="65"/>
  <c r="B13" i="65"/>
  <c r="P44" i="65"/>
  <c r="P42" i="65"/>
  <c r="AG44" i="65"/>
  <c r="AG42" i="65"/>
  <c r="BB18" i="65"/>
  <c r="BB40" i="65" s="1"/>
  <c r="AZ35" i="65"/>
  <c r="BA18" i="65"/>
  <c r="BA40" i="65" s="1"/>
  <c r="AZ13" i="65"/>
  <c r="CI13" i="65" s="1"/>
  <c r="BC18" i="65"/>
  <c r="BC40" i="65" s="1"/>
  <c r="BD18" i="65"/>
  <c r="BD40" i="65" s="1"/>
  <c r="BE18" i="65"/>
  <c r="BE40" i="65" s="1"/>
  <c r="BF18" i="65"/>
  <c r="BF40" i="65" s="1"/>
  <c r="BG18" i="65"/>
  <c r="BG40" i="65" s="1"/>
  <c r="BH18" i="65"/>
  <c r="BH40" i="65" s="1"/>
  <c r="BI18" i="65"/>
  <c r="BI40" i="65" s="1"/>
  <c r="BJ18" i="65"/>
  <c r="BJ40" i="65" s="1"/>
  <c r="BK18" i="65"/>
  <c r="BK40" i="65" s="1"/>
  <c r="BL18" i="65"/>
  <c r="BL40" i="65" s="1"/>
  <c r="BM18" i="65"/>
  <c r="BM40" i="65" s="1"/>
  <c r="BN18" i="65"/>
  <c r="BN40" i="65" s="1"/>
  <c r="BO18" i="65"/>
  <c r="BO40" i="65" s="1"/>
  <c r="BP18" i="65"/>
  <c r="BP40" i="65" s="1"/>
  <c r="BQ18" i="65"/>
  <c r="BQ40" i="65" s="1"/>
  <c r="BR18" i="65"/>
  <c r="BR40" i="65" s="1"/>
  <c r="BS18" i="65"/>
  <c r="BS40" i="65" s="1"/>
  <c r="BT18" i="65"/>
  <c r="BT40" i="65" s="1"/>
  <c r="BU18" i="65"/>
  <c r="BU40" i="65" s="1"/>
  <c r="BV18" i="65"/>
  <c r="BV40" i="65" s="1"/>
  <c r="BW18" i="65"/>
  <c r="BW40" i="65" s="1"/>
  <c r="BX18" i="65"/>
  <c r="BX40" i="65" s="1"/>
  <c r="BY18" i="65"/>
  <c r="BY40" i="65" s="1"/>
  <c r="BZ18" i="65"/>
  <c r="BZ40" i="65" s="1"/>
  <c r="CA18" i="65"/>
  <c r="CA40" i="65" s="1"/>
  <c r="CB18" i="65"/>
  <c r="CB40" i="65" s="1"/>
  <c r="CC18" i="65"/>
  <c r="CC40" i="65" s="1"/>
  <c r="CD18" i="65"/>
  <c r="CD40" i="65" s="1"/>
  <c r="CE18" i="65"/>
  <c r="CE40" i="65" s="1"/>
  <c r="CF18" i="65"/>
  <c r="CF40" i="65" s="1"/>
  <c r="CG18" i="65"/>
  <c r="CG40" i="65" s="1"/>
  <c r="BB27" i="65"/>
  <c r="BA27" i="65"/>
  <c r="BC27" i="65"/>
  <c r="BD27" i="65"/>
  <c r="BE27" i="65"/>
  <c r="BF27" i="65"/>
  <c r="BG27" i="65"/>
  <c r="BH27" i="65"/>
  <c r="BI27" i="65"/>
  <c r="BJ27" i="65"/>
  <c r="BK27" i="65"/>
  <c r="BL27" i="65"/>
  <c r="BM27" i="65"/>
  <c r="BN27" i="65"/>
  <c r="BO27" i="65"/>
  <c r="BP27" i="65"/>
  <c r="BQ27" i="65"/>
  <c r="BR27" i="65"/>
  <c r="BS27" i="65"/>
  <c r="BT27" i="65"/>
  <c r="BU27" i="65"/>
  <c r="BV27" i="65"/>
  <c r="BW27" i="65"/>
  <c r="BX27" i="65"/>
  <c r="BY27" i="65"/>
  <c r="BZ27" i="65"/>
  <c r="CA27" i="65"/>
  <c r="CB27" i="65"/>
  <c r="CC27" i="65"/>
  <c r="CD27" i="65"/>
  <c r="CE27" i="65"/>
  <c r="CF27" i="65"/>
  <c r="N17" i="53"/>
  <c r="P17" i="53" s="1"/>
  <c r="AZ17" i="65"/>
  <c r="CH18" i="65"/>
  <c r="CH40" i="65" s="1"/>
  <c r="CH43" i="65" s="1"/>
  <c r="BA14" i="65"/>
  <c r="BB14" i="65"/>
  <c r="BC14" i="65"/>
  <c r="AZ9" i="65"/>
  <c r="AZ31" i="65"/>
  <c r="CH31" i="65" s="1"/>
  <c r="BD14" i="65"/>
  <c r="BE14" i="65"/>
  <c r="BF14" i="65"/>
  <c r="BG14" i="65"/>
  <c r="BH14" i="65"/>
  <c r="BI14" i="65"/>
  <c r="BJ14" i="65"/>
  <c r="BK14" i="65"/>
  <c r="BL14" i="65"/>
  <c r="BM14" i="65"/>
  <c r="BN14" i="65"/>
  <c r="BO14" i="65"/>
  <c r="BP14" i="65"/>
  <c r="BQ14" i="65"/>
  <c r="BR14" i="65"/>
  <c r="BS14" i="65"/>
  <c r="BT14" i="65"/>
  <c r="BU14" i="65"/>
  <c r="BV14" i="65"/>
  <c r="BW14" i="65"/>
  <c r="BX14" i="65"/>
  <c r="BY14" i="65"/>
  <c r="BZ14" i="65"/>
  <c r="CA14" i="65"/>
  <c r="CB14" i="65"/>
  <c r="CC14" i="65"/>
  <c r="CD14" i="65"/>
  <c r="CE14" i="65"/>
  <c r="CF14" i="65"/>
  <c r="CG14" i="65"/>
  <c r="BA36" i="65"/>
  <c r="BB36" i="65"/>
  <c r="BC36" i="65"/>
  <c r="BD36" i="65"/>
  <c r="BE36" i="65"/>
  <c r="BF36" i="65"/>
  <c r="BG36" i="65"/>
  <c r="BH36" i="65"/>
  <c r="BI36" i="65"/>
  <c r="BJ36" i="65"/>
  <c r="BK36" i="65"/>
  <c r="BL36" i="65"/>
  <c r="BM36" i="65"/>
  <c r="BN36" i="65"/>
  <c r="BO36" i="65"/>
  <c r="BP36" i="65"/>
  <c r="BQ36" i="65"/>
  <c r="BR36" i="65"/>
  <c r="BS36" i="65"/>
  <c r="BT36" i="65"/>
  <c r="BU36" i="65"/>
  <c r="BV36" i="65"/>
  <c r="BW36" i="65"/>
  <c r="BX36" i="65"/>
  <c r="BY36" i="65"/>
  <c r="BZ36" i="65"/>
  <c r="CA36" i="65"/>
  <c r="CB36" i="65"/>
  <c r="CC36" i="65"/>
  <c r="CD36" i="65"/>
  <c r="CE36" i="65"/>
  <c r="CF36" i="65"/>
  <c r="CH32" i="65"/>
  <c r="CH36" i="65"/>
  <c r="CH27" i="65"/>
  <c r="CH37" i="65"/>
  <c r="CH69" i="65" s="1"/>
  <c r="CH35" i="65"/>
  <c r="CI2" i="65"/>
  <c r="AI32" i="65"/>
  <c r="AI30" i="65"/>
  <c r="AI31" i="65"/>
  <c r="AI37" i="65"/>
  <c r="AI53" i="65" s="1"/>
  <c r="AI35" i="65"/>
  <c r="AI27" i="65"/>
  <c r="AI36" i="65"/>
  <c r="AJ2" i="65"/>
  <c r="CI54" i="65"/>
  <c r="CJ4" i="65"/>
  <c r="CI10" i="65"/>
  <c r="CI19" i="65"/>
  <c r="CI18" i="65"/>
  <c r="CI40" i="65" s="1"/>
  <c r="CI43" i="65" s="1"/>
  <c r="CI20" i="65"/>
  <c r="CI41" i="65" s="1"/>
  <c r="CI14" i="65"/>
  <c r="CI17" i="65"/>
  <c r="CI15" i="65"/>
  <c r="CI9" i="65"/>
  <c r="CH44" i="65"/>
  <c r="CH42" i="65"/>
  <c r="AJ41" i="65"/>
  <c r="AJ40" i="65"/>
  <c r="AJ43" i="65" s="1"/>
  <c r="AL4" i="65"/>
  <c r="AK18" i="65"/>
  <c r="AK17" i="65"/>
  <c r="AK19" i="65"/>
  <c r="AK14" i="65"/>
  <c r="AK20" i="65"/>
  <c r="AK13" i="65"/>
  <c r="AK15" i="65"/>
  <c r="AK10" i="65"/>
  <c r="AI44" i="65"/>
  <c r="AI42" i="65"/>
  <c r="E42" i="35"/>
  <c r="C2" i="35"/>
  <c r="BF14" i="35"/>
  <c r="A13" i="43"/>
  <c r="A8" i="43" s="1"/>
  <c r="A13" i="35"/>
  <c r="A30" i="35" s="1"/>
  <c r="E40" i="53"/>
  <c r="E43" i="53" s="1"/>
  <c r="E41" i="53"/>
  <c r="AZ31" i="35"/>
  <c r="BB14" i="35"/>
  <c r="BF18" i="35"/>
  <c r="BF40" i="35" s="1"/>
  <c r="BF43" i="35" s="1"/>
  <c r="AZ13" i="35"/>
  <c r="BF13" i="35" s="1"/>
  <c r="BD18" i="39"/>
  <c r="BC14" i="35"/>
  <c r="AZ9" i="35"/>
  <c r="BF9" i="35" s="1"/>
  <c r="BE14" i="35"/>
  <c r="BD14" i="35"/>
  <c r="A35" i="35"/>
  <c r="AZ35" i="39"/>
  <c r="BD18" i="35"/>
  <c r="BD40" i="35" s="1"/>
  <c r="BD43" i="35" s="1"/>
  <c r="BD44" i="35" s="1"/>
  <c r="BC9" i="39"/>
  <c r="BA18" i="35"/>
  <c r="BA40" i="35" s="1"/>
  <c r="BA43" i="35" s="1"/>
  <c r="BA44" i="35" s="1"/>
  <c r="BA48" i="35" s="1"/>
  <c r="AZ35" i="35"/>
  <c r="BA9" i="39"/>
  <c r="BC18" i="35"/>
  <c r="BC40" i="35" s="1"/>
  <c r="BC43" i="35" s="1"/>
  <c r="BC44" i="35" s="1"/>
  <c r="BB18" i="35"/>
  <c r="BB40" i="35" s="1"/>
  <c r="BB43" i="35" s="1"/>
  <c r="BB44" i="35" s="1"/>
  <c r="B18" i="39"/>
  <c r="D18" i="39" s="1"/>
  <c r="A13" i="39"/>
  <c r="A8" i="39" s="1"/>
  <c r="D44" i="35"/>
  <c r="G17" i="43"/>
  <c r="K17" i="43" s="1"/>
  <c r="BC42" i="39"/>
  <c r="BA17" i="7"/>
  <c r="AZ17" i="35"/>
  <c r="BF17" i="35" s="1"/>
  <c r="D6" i="36"/>
  <c r="E5" i="36" s="1"/>
  <c r="AZ17" i="39"/>
  <c r="BB17" i="39" s="1"/>
  <c r="H19" i="39"/>
  <c r="BB9" i="39"/>
  <c r="BB18" i="39"/>
  <c r="I18" i="43"/>
  <c r="BE9" i="39"/>
  <c r="J18" i="43"/>
  <c r="BA18" i="39"/>
  <c r="BD9" i="39"/>
  <c r="H18" i="43"/>
  <c r="BC18" i="39"/>
  <c r="BF18" i="39"/>
  <c r="BF9" i="39"/>
  <c r="G35" i="43"/>
  <c r="AZ13" i="39"/>
  <c r="BF13" i="39" s="1"/>
  <c r="N30" i="53"/>
  <c r="P13" i="53"/>
  <c r="N8" i="53"/>
  <c r="R13" i="53"/>
  <c r="Q13" i="53"/>
  <c r="S13" i="53"/>
  <c r="O13" i="53"/>
  <c r="O42" i="53"/>
  <c r="O44" i="53"/>
  <c r="O48" i="53" s="1"/>
  <c r="O17" i="53"/>
  <c r="BD42" i="39"/>
  <c r="P44" i="53"/>
  <c r="P42" i="53"/>
  <c r="R44" i="53"/>
  <c r="R42" i="53"/>
  <c r="Q44" i="53"/>
  <c r="Q42" i="53"/>
  <c r="S9" i="53"/>
  <c r="R9" i="53"/>
  <c r="N26" i="53"/>
  <c r="Q9" i="53"/>
  <c r="P9" i="53"/>
  <c r="O9" i="53"/>
  <c r="O10" i="53"/>
  <c r="S10" i="53"/>
  <c r="R10" i="53"/>
  <c r="Q10" i="53"/>
  <c r="N27" i="53"/>
  <c r="P10" i="53"/>
  <c r="S44" i="53"/>
  <c r="S42" i="53"/>
  <c r="A17" i="39"/>
  <c r="A17" i="53"/>
  <c r="A31" i="35"/>
  <c r="B14" i="35"/>
  <c r="H14" i="35" s="1"/>
  <c r="A9" i="35"/>
  <c r="B44" i="53"/>
  <c r="B48" i="53" s="1"/>
  <c r="B42" i="53"/>
  <c r="B10" i="53"/>
  <c r="A27" i="53"/>
  <c r="A31" i="43"/>
  <c r="A27" i="35"/>
  <c r="B10" i="35"/>
  <c r="H10" i="35" s="1"/>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I2" i="39" s="1"/>
  <c r="BB42" i="39"/>
  <c r="BB44" i="39"/>
  <c r="AZ27" i="39"/>
  <c r="BA10" i="39"/>
  <c r="BE10" i="39"/>
  <c r="BB10" i="39"/>
  <c r="BC10" i="39"/>
  <c r="BD10" i="39"/>
  <c r="G8" i="43"/>
  <c r="H13" i="43"/>
  <c r="I13" i="43"/>
  <c r="J13" i="43"/>
  <c r="G30" i="43"/>
  <c r="K13" i="43"/>
  <c r="J9" i="43"/>
  <c r="G26" i="43"/>
  <c r="H9" i="43"/>
  <c r="I9" i="43"/>
  <c r="K9" i="43"/>
  <c r="BE42" i="39"/>
  <c r="BC10" i="35"/>
  <c r="BA10" i="35"/>
  <c r="AZ27" i="35"/>
  <c r="BD10" i="35"/>
  <c r="BB10" i="35"/>
  <c r="BE10" i="35"/>
  <c r="A17" i="7"/>
  <c r="A6" i="36"/>
  <c r="B5" i="36" s="1"/>
  <c r="B18" i="43"/>
  <c r="C18" i="43" s="1"/>
  <c r="A17" i="35"/>
  <c r="A12" i="35" s="1"/>
  <c r="A17" i="43"/>
  <c r="A34" i="43" s="1"/>
  <c r="A34" i="39"/>
  <c r="B17" i="39"/>
  <c r="I17" i="39" s="1"/>
  <c r="A12" i="39"/>
  <c r="G14" i="39"/>
  <c r="F14" i="39"/>
  <c r="D14" i="39"/>
  <c r="E14" i="39"/>
  <c r="C14" i="39"/>
  <c r="A26" i="39"/>
  <c r="B9" i="39"/>
  <c r="I9" i="39" s="1"/>
  <c r="D18" i="35"/>
  <c r="C18" i="35"/>
  <c r="F18" i="35"/>
  <c r="E18" i="35"/>
  <c r="H41" i="39"/>
  <c r="H44" i="39" s="1"/>
  <c r="E14" i="43"/>
  <c r="C14" i="43"/>
  <c r="D14" i="43"/>
  <c r="D10" i="43"/>
  <c r="C10" i="43"/>
  <c r="E10" i="43"/>
  <c r="BB48" i="39"/>
  <c r="BH54" i="39"/>
  <c r="BF62" i="39"/>
  <c r="E44" i="39"/>
  <c r="E42" i="39"/>
  <c r="BG20" i="39"/>
  <c r="BH4" i="39"/>
  <c r="BG19" i="39"/>
  <c r="BG15" i="39"/>
  <c r="BG18" i="39"/>
  <c r="BG14" i="39"/>
  <c r="BG10" i="39"/>
  <c r="BG9" i="39"/>
  <c r="C10" i="39"/>
  <c r="I10" i="39"/>
  <c r="G10" i="39"/>
  <c r="F10" i="39"/>
  <c r="H10" i="39"/>
  <c r="E10" i="39"/>
  <c r="D10" i="39"/>
  <c r="G44" i="39"/>
  <c r="G42" i="39"/>
  <c r="C48" i="39"/>
  <c r="J4" i="39"/>
  <c r="I19" i="39"/>
  <c r="I20" i="39"/>
  <c r="I14" i="39"/>
  <c r="D44" i="39"/>
  <c r="D42" i="39"/>
  <c r="F44" i="39"/>
  <c r="F42" i="39"/>
  <c r="BF41" i="39"/>
  <c r="BF40" i="39"/>
  <c r="BF43" i="39" s="1"/>
  <c r="C44" i="39"/>
  <c r="C42" i="39"/>
  <c r="I15" i="39"/>
  <c r="BE42" i="35"/>
  <c r="BE44" i="35"/>
  <c r="BF41" i="35"/>
  <c r="BG62" i="35"/>
  <c r="D48" i="35"/>
  <c r="F44" i="35"/>
  <c r="F42" i="35"/>
  <c r="G40" i="35"/>
  <c r="G43" i="35" s="1"/>
  <c r="G41" i="35"/>
  <c r="H15" i="35"/>
  <c r="H19" i="35"/>
  <c r="I4" i="35"/>
  <c r="H18" i="35"/>
  <c r="H20" i="35"/>
  <c r="BH2" i="35"/>
  <c r="BG54" i="35"/>
  <c r="BG20" i="35"/>
  <c r="BG15" i="35"/>
  <c r="BG18" i="35"/>
  <c r="BG40" i="35" s="1"/>
  <c r="BG19" i="35"/>
  <c r="BG14" i="35"/>
  <c r="BH4" i="35"/>
  <c r="BG10" i="35"/>
  <c r="Q17" i="53" l="1"/>
  <c r="S17" i="53"/>
  <c r="N34" i="53"/>
  <c r="N12" i="53"/>
  <c r="CA35" i="35"/>
  <c r="CB35" i="35"/>
  <c r="CQ35" i="35"/>
  <c r="BI35" i="35"/>
  <c r="CO35" i="35"/>
  <c r="BK35" i="35"/>
  <c r="BJ35" i="35"/>
  <c r="CP35" i="35"/>
  <c r="BL35" i="35"/>
  <c r="CR35" i="35"/>
  <c r="BY35" i="35"/>
  <c r="BZ35" i="35"/>
  <c r="BB35" i="35"/>
  <c r="CE35" i="35"/>
  <c r="BU35" i="35"/>
  <c r="CN35" i="35"/>
  <c r="BR35" i="35"/>
  <c r="BM35" i="35"/>
  <c r="CI35" i="35"/>
  <c r="CL35" i="35"/>
  <c r="BO35" i="35"/>
  <c r="CM35" i="35"/>
  <c r="CK35" i="35"/>
  <c r="CT35" i="35"/>
  <c r="BT35" i="35"/>
  <c r="BS35" i="35"/>
  <c r="CV35" i="35"/>
  <c r="BD35" i="35"/>
  <c r="BA35" i="35"/>
  <c r="BN35" i="35"/>
  <c r="CC35" i="35"/>
  <c r="CJ35" i="35"/>
  <c r="BC35" i="35"/>
  <c r="CF35" i="35"/>
  <c r="BX35" i="35"/>
  <c r="BG35" i="35"/>
  <c r="CH35" i="35"/>
  <c r="BF35" i="35"/>
  <c r="BH35" i="35"/>
  <c r="CG35" i="35"/>
  <c r="BP35" i="35"/>
  <c r="BV35" i="35"/>
  <c r="CU35" i="35"/>
  <c r="BQ35" i="35"/>
  <c r="BE35" i="35"/>
  <c r="CD35" i="35"/>
  <c r="CS35" i="35"/>
  <c r="BW35" i="35"/>
  <c r="R17" i="53"/>
  <c r="AP579" i="1"/>
  <c r="AI584" i="1"/>
  <c r="AI586" i="1"/>
  <c r="AP581" i="1"/>
  <c r="AP575" i="1"/>
  <c r="AI580" i="1"/>
  <c r="AI583" i="1"/>
  <c r="AP578" i="1"/>
  <c r="AI587" i="1"/>
  <c r="AP582" i="1"/>
  <c r="BA13" i="35"/>
  <c r="B13" i="43"/>
  <c r="E18" i="43"/>
  <c r="A7" i="65"/>
  <c r="A29" i="65"/>
  <c r="B12" i="65"/>
  <c r="D9" i="65"/>
  <c r="F9" i="65"/>
  <c r="E9" i="65"/>
  <c r="C9" i="65"/>
  <c r="G9" i="65"/>
  <c r="H9" i="65"/>
  <c r="I9" i="65"/>
  <c r="J9" i="65"/>
  <c r="K9" i="65"/>
  <c r="L9" i="65"/>
  <c r="M9" i="65"/>
  <c r="N9" i="65"/>
  <c r="O9" i="65"/>
  <c r="P9" i="65"/>
  <c r="Q9" i="65"/>
  <c r="R9" i="65"/>
  <c r="S9" i="65"/>
  <c r="T9" i="65"/>
  <c r="U9" i="65"/>
  <c r="V9" i="65"/>
  <c r="W9" i="65"/>
  <c r="X9" i="65"/>
  <c r="Y9" i="65"/>
  <c r="Z9" i="65"/>
  <c r="AA9" i="65"/>
  <c r="AB9" i="65"/>
  <c r="AC9" i="65"/>
  <c r="AD9" i="65"/>
  <c r="AE9" i="65"/>
  <c r="AF9" i="65"/>
  <c r="AG9" i="65"/>
  <c r="AH9" i="65"/>
  <c r="AI9" i="65"/>
  <c r="AJ9" i="65"/>
  <c r="AK9" i="65"/>
  <c r="B34" i="65"/>
  <c r="C34" i="65"/>
  <c r="D34" i="65"/>
  <c r="E34" i="65"/>
  <c r="F34" i="65"/>
  <c r="G34" i="65"/>
  <c r="H34" i="65"/>
  <c r="I34" i="65"/>
  <c r="J34" i="65"/>
  <c r="K34" i="65"/>
  <c r="L34" i="65"/>
  <c r="M34" i="65"/>
  <c r="N34" i="65"/>
  <c r="O34" i="65"/>
  <c r="P34" i="65"/>
  <c r="Q34" i="65"/>
  <c r="R34" i="65"/>
  <c r="S34" i="65"/>
  <c r="T34" i="65"/>
  <c r="U34" i="65"/>
  <c r="V34" i="65"/>
  <c r="W34" i="65"/>
  <c r="X34" i="65"/>
  <c r="Y34" i="65"/>
  <c r="Z34" i="65"/>
  <c r="AA34" i="65"/>
  <c r="AB34" i="65"/>
  <c r="AC34" i="65"/>
  <c r="AD34" i="65"/>
  <c r="AE34" i="65"/>
  <c r="AF34" i="65"/>
  <c r="AG34" i="65"/>
  <c r="AH34" i="65"/>
  <c r="B26" i="65"/>
  <c r="C26" i="65"/>
  <c r="D26" i="65"/>
  <c r="E26" i="65"/>
  <c r="F26" i="65"/>
  <c r="G26" i="65"/>
  <c r="H26" i="65"/>
  <c r="I26" i="65"/>
  <c r="J26" i="65"/>
  <c r="K26" i="65"/>
  <c r="L26" i="65"/>
  <c r="M26" i="65"/>
  <c r="N26" i="65"/>
  <c r="O26" i="65"/>
  <c r="P26" i="65"/>
  <c r="Q26" i="65"/>
  <c r="R26" i="65"/>
  <c r="S26" i="65"/>
  <c r="T26" i="65"/>
  <c r="U26" i="65"/>
  <c r="V26" i="65"/>
  <c r="W26" i="65"/>
  <c r="X26" i="65"/>
  <c r="Y26" i="65"/>
  <c r="Z26" i="65"/>
  <c r="AA26" i="65"/>
  <c r="AB26" i="65"/>
  <c r="AC26" i="65"/>
  <c r="AD26" i="65"/>
  <c r="AE26" i="65"/>
  <c r="AF26" i="65"/>
  <c r="AG26" i="65"/>
  <c r="AH26" i="65"/>
  <c r="A16" i="7"/>
  <c r="A16" i="65"/>
  <c r="AI34" i="65"/>
  <c r="A30" i="43"/>
  <c r="C13" i="65"/>
  <c r="G13" i="65"/>
  <c r="D13" i="65"/>
  <c r="F13" i="65"/>
  <c r="E13" i="65"/>
  <c r="H13" i="65"/>
  <c r="I13" i="65"/>
  <c r="J13" i="65"/>
  <c r="K13" i="65"/>
  <c r="L13" i="65"/>
  <c r="M13" i="65"/>
  <c r="N13" i="65"/>
  <c r="O13" i="65"/>
  <c r="P13" i="65"/>
  <c r="Q13" i="65"/>
  <c r="R13" i="65"/>
  <c r="S13" i="65"/>
  <c r="T13" i="65"/>
  <c r="U13" i="65"/>
  <c r="V13" i="65"/>
  <c r="W13" i="65"/>
  <c r="X13" i="65"/>
  <c r="Y13" i="65"/>
  <c r="Z13" i="65"/>
  <c r="AA13" i="65"/>
  <c r="AB13" i="65"/>
  <c r="AC13" i="65"/>
  <c r="AD13" i="65"/>
  <c r="AE13" i="65"/>
  <c r="AF13" i="65"/>
  <c r="AG13" i="65"/>
  <c r="AH13" i="65"/>
  <c r="AI13" i="65"/>
  <c r="AJ13" i="65"/>
  <c r="E18" i="39"/>
  <c r="AI26" i="65"/>
  <c r="A25" i="65"/>
  <c r="B8" i="65"/>
  <c r="F18" i="39"/>
  <c r="A8" i="35"/>
  <c r="B30" i="65"/>
  <c r="C30" i="65"/>
  <c r="D30" i="65"/>
  <c r="E30" i="65"/>
  <c r="F30" i="65"/>
  <c r="G30" i="65"/>
  <c r="H30" i="65"/>
  <c r="I30" i="65"/>
  <c r="J30" i="65"/>
  <c r="K30" i="65"/>
  <c r="L30" i="65"/>
  <c r="M30" i="65"/>
  <c r="N30" i="65"/>
  <c r="O30" i="65"/>
  <c r="P30" i="65"/>
  <c r="Q30" i="65"/>
  <c r="R30" i="65"/>
  <c r="S30" i="65"/>
  <c r="T30" i="65"/>
  <c r="U30" i="65"/>
  <c r="V30" i="65"/>
  <c r="W30" i="65"/>
  <c r="X30" i="65"/>
  <c r="Y30" i="65"/>
  <c r="Z30" i="65"/>
  <c r="AA30" i="65"/>
  <c r="AB30" i="65"/>
  <c r="AC30" i="65"/>
  <c r="AD30" i="65"/>
  <c r="AE30" i="65"/>
  <c r="AF30" i="65"/>
  <c r="AG30" i="65"/>
  <c r="AH30" i="65"/>
  <c r="C18" i="39"/>
  <c r="B13" i="35"/>
  <c r="C17" i="65"/>
  <c r="D17" i="65"/>
  <c r="E17" i="65"/>
  <c r="F17" i="65"/>
  <c r="G17" i="65"/>
  <c r="H17" i="65"/>
  <c r="I17" i="65"/>
  <c r="J17" i="65"/>
  <c r="K17" i="65"/>
  <c r="L17" i="65"/>
  <c r="M17" i="65"/>
  <c r="N17" i="65"/>
  <c r="O17" i="65"/>
  <c r="P17" i="65"/>
  <c r="Q17" i="65"/>
  <c r="R17" i="65"/>
  <c r="S17" i="65"/>
  <c r="T17" i="65"/>
  <c r="U17" i="65"/>
  <c r="V17" i="65"/>
  <c r="W17" i="65"/>
  <c r="X17" i="65"/>
  <c r="Y17" i="65"/>
  <c r="Z17" i="65"/>
  <c r="AA17" i="65"/>
  <c r="AB17" i="65"/>
  <c r="AC17" i="65"/>
  <c r="AD17" i="65"/>
  <c r="AE17" i="65"/>
  <c r="AF17" i="65"/>
  <c r="AG17" i="65"/>
  <c r="AH17" i="65"/>
  <c r="AI17" i="65"/>
  <c r="AJ17" i="65"/>
  <c r="CD43" i="65"/>
  <c r="CD44" i="65" s="1"/>
  <c r="CD42" i="65"/>
  <c r="BV43" i="65"/>
  <c r="BV44" i="65" s="1"/>
  <c r="BV42" i="65"/>
  <c r="BN43" i="65"/>
  <c r="BN44" i="65" s="1"/>
  <c r="BN42" i="65"/>
  <c r="BF43" i="65"/>
  <c r="BF44" i="65" s="1"/>
  <c r="BF42" i="65"/>
  <c r="CC43" i="65"/>
  <c r="CC44" i="65" s="1"/>
  <c r="CC42" i="65"/>
  <c r="BU43" i="65"/>
  <c r="BU44" i="65" s="1"/>
  <c r="BU42" i="65"/>
  <c r="BM43" i="65"/>
  <c r="BM44" i="65" s="1"/>
  <c r="BM42" i="65"/>
  <c r="BE43" i="65"/>
  <c r="BE44" i="65" s="1"/>
  <c r="BE42" i="65"/>
  <c r="CB43" i="65"/>
  <c r="CB44" i="65" s="1"/>
  <c r="CB42" i="65"/>
  <c r="BT43" i="65"/>
  <c r="BT44" i="65" s="1"/>
  <c r="BT42" i="65"/>
  <c r="BL43" i="65"/>
  <c r="BL44" i="65" s="1"/>
  <c r="BL42" i="65"/>
  <c r="BD43" i="65"/>
  <c r="BD44" i="65" s="1"/>
  <c r="BD42" i="65"/>
  <c r="AZ34" i="65"/>
  <c r="BA17" i="65"/>
  <c r="BB17" i="65"/>
  <c r="AZ12" i="65"/>
  <c r="BC17" i="65"/>
  <c r="BD17" i="65"/>
  <c r="BE17" i="65"/>
  <c r="BF17" i="65"/>
  <c r="BG17" i="65"/>
  <c r="BH17" i="65"/>
  <c r="BI17" i="65"/>
  <c r="BJ17" i="65"/>
  <c r="BK17" i="65"/>
  <c r="BL17" i="65"/>
  <c r="BM17" i="65"/>
  <c r="BN17" i="65"/>
  <c r="BO17" i="65"/>
  <c r="BP17" i="65"/>
  <c r="BQ17" i="65"/>
  <c r="BR17" i="65"/>
  <c r="BS17" i="65"/>
  <c r="BT17" i="65"/>
  <c r="BU17" i="65"/>
  <c r="BV17" i="65"/>
  <c r="BW17" i="65"/>
  <c r="BX17" i="65"/>
  <c r="BY17" i="65"/>
  <c r="BZ17" i="65"/>
  <c r="CA17" i="65"/>
  <c r="CB17" i="65"/>
  <c r="CC17" i="65"/>
  <c r="CD17" i="65"/>
  <c r="CE17" i="65"/>
  <c r="CF17" i="65"/>
  <c r="CG17" i="65"/>
  <c r="CH17" i="65"/>
  <c r="CA43" i="65"/>
  <c r="CA44" i="65" s="1"/>
  <c r="CA42" i="65"/>
  <c r="BS43" i="65"/>
  <c r="BS44" i="65" s="1"/>
  <c r="BS42" i="65"/>
  <c r="BK43" i="65"/>
  <c r="BK44" i="65" s="1"/>
  <c r="BK42" i="65"/>
  <c r="BC43" i="65"/>
  <c r="BC44" i="65" s="1"/>
  <c r="BC42" i="65"/>
  <c r="BD13" i="35"/>
  <c r="BZ43" i="65"/>
  <c r="BZ44" i="65" s="1"/>
  <c r="BZ42" i="65"/>
  <c r="BR43" i="65"/>
  <c r="BR44" i="65" s="1"/>
  <c r="BR42" i="65"/>
  <c r="BJ43" i="65"/>
  <c r="BJ44" i="65" s="1"/>
  <c r="BJ42" i="65"/>
  <c r="BD13" i="65"/>
  <c r="BC13" i="65"/>
  <c r="AZ8" i="65"/>
  <c r="CJ8" i="65" s="1"/>
  <c r="BA13" i="65"/>
  <c r="AZ30" i="65"/>
  <c r="CI30" i="65" s="1"/>
  <c r="BB13" i="65"/>
  <c r="BE13" i="65"/>
  <c r="BF13" i="65"/>
  <c r="BG13" i="65"/>
  <c r="BH13" i="65"/>
  <c r="BI13" i="65"/>
  <c r="BJ13" i="65"/>
  <c r="BK13" i="65"/>
  <c r="BL13" i="65"/>
  <c r="BM13" i="65"/>
  <c r="BN13" i="65"/>
  <c r="BO13" i="65"/>
  <c r="BP13" i="65"/>
  <c r="BQ13" i="65"/>
  <c r="BR13" i="65"/>
  <c r="BS13" i="65"/>
  <c r="BT13" i="65"/>
  <c r="BU13" i="65"/>
  <c r="BV13" i="65"/>
  <c r="BW13" i="65"/>
  <c r="BX13" i="65"/>
  <c r="BY13" i="65"/>
  <c r="BZ13" i="65"/>
  <c r="CA13" i="65"/>
  <c r="CB13" i="65"/>
  <c r="CC13" i="65"/>
  <c r="CD13" i="65"/>
  <c r="CE13" i="65"/>
  <c r="CF13" i="65"/>
  <c r="CG13" i="65"/>
  <c r="CH13" i="65"/>
  <c r="BA31" i="65"/>
  <c r="BB31" i="65"/>
  <c r="BC31" i="65"/>
  <c r="BD31" i="65"/>
  <c r="BE31" i="65"/>
  <c r="BF31" i="65"/>
  <c r="BG31" i="65"/>
  <c r="BH31" i="65"/>
  <c r="BI31" i="65"/>
  <c r="BJ31" i="65"/>
  <c r="BK31" i="65"/>
  <c r="BL31" i="65"/>
  <c r="BM31" i="65"/>
  <c r="BN31" i="65"/>
  <c r="BO31" i="65"/>
  <c r="BP31" i="65"/>
  <c r="BQ31" i="65"/>
  <c r="BR31" i="65"/>
  <c r="BS31" i="65"/>
  <c r="BT31" i="65"/>
  <c r="BU31" i="65"/>
  <c r="BV31" i="65"/>
  <c r="BW31" i="65"/>
  <c r="BX31" i="65"/>
  <c r="BY31" i="65"/>
  <c r="BZ31" i="65"/>
  <c r="CA31" i="65"/>
  <c r="CB31" i="65"/>
  <c r="CC31" i="65"/>
  <c r="CD31" i="65"/>
  <c r="CE31" i="65"/>
  <c r="CF31" i="65"/>
  <c r="CG31" i="65"/>
  <c r="CG43" i="65"/>
  <c r="CG44" i="65" s="1"/>
  <c r="CG42" i="65"/>
  <c r="BY43" i="65"/>
  <c r="BY44" i="65" s="1"/>
  <c r="BY42" i="65"/>
  <c r="BQ43" i="65"/>
  <c r="BQ44" i="65" s="1"/>
  <c r="BQ42" i="65"/>
  <c r="BI43" i="65"/>
  <c r="BI44" i="65" s="1"/>
  <c r="BI42" i="65"/>
  <c r="BA43" i="65"/>
  <c r="BA44" i="65" s="1"/>
  <c r="BA48" i="65" s="1"/>
  <c r="BB48" i="65" s="1"/>
  <c r="BC48" i="65" s="1"/>
  <c r="BD48" i="65" s="1"/>
  <c r="BE48" i="65" s="1"/>
  <c r="BF48" i="65" s="1"/>
  <c r="BG48" i="65" s="1"/>
  <c r="BH48" i="65" s="1"/>
  <c r="BI48" i="65" s="1"/>
  <c r="BJ48" i="65" s="1"/>
  <c r="BK48" i="65" s="1"/>
  <c r="BL48" i="65" s="1"/>
  <c r="BM48" i="65" s="1"/>
  <c r="BN48" i="65" s="1"/>
  <c r="BO48" i="65" s="1"/>
  <c r="BP48" i="65" s="1"/>
  <c r="BA42" i="65"/>
  <c r="N16" i="53"/>
  <c r="R16" i="53" s="1"/>
  <c r="AZ16" i="65"/>
  <c r="CJ16" i="65" s="1"/>
  <c r="AZ26" i="65"/>
  <c r="CI26" i="65" s="1"/>
  <c r="BD9" i="65"/>
  <c r="BC9" i="65"/>
  <c r="BA9" i="65"/>
  <c r="BB9" i="65"/>
  <c r="BE9" i="65"/>
  <c r="BF9" i="65"/>
  <c r="BG9" i="65"/>
  <c r="BH9" i="65"/>
  <c r="BI9" i="65"/>
  <c r="BJ9" i="65"/>
  <c r="BK9" i="65"/>
  <c r="BL9" i="65"/>
  <c r="BM9" i="65"/>
  <c r="BN9" i="65"/>
  <c r="BO9" i="65"/>
  <c r="BP9" i="65"/>
  <c r="BQ9" i="65"/>
  <c r="BR9" i="65"/>
  <c r="BS9" i="65"/>
  <c r="BT9" i="65"/>
  <c r="BU9" i="65"/>
  <c r="BV9" i="65"/>
  <c r="BW9" i="65"/>
  <c r="BX9" i="65"/>
  <c r="BY9" i="65"/>
  <c r="BZ9" i="65"/>
  <c r="CA9" i="65"/>
  <c r="CB9" i="65"/>
  <c r="CC9" i="65"/>
  <c r="CD9" i="65"/>
  <c r="CE9" i="65"/>
  <c r="CF9" i="65"/>
  <c r="CG9" i="65"/>
  <c r="CH9" i="65"/>
  <c r="CF43" i="65"/>
  <c r="CF44" i="65" s="1"/>
  <c r="CF42" i="65"/>
  <c r="BX43" i="65"/>
  <c r="BX44" i="65" s="1"/>
  <c r="BX42" i="65"/>
  <c r="BP43" i="65"/>
  <c r="BP44" i="65" s="1"/>
  <c r="BP42" i="65"/>
  <c r="BH43" i="65"/>
  <c r="BH44" i="65" s="1"/>
  <c r="BH42" i="65"/>
  <c r="BA35" i="65"/>
  <c r="BB35" i="65"/>
  <c r="BC35" i="65"/>
  <c r="BD35" i="65"/>
  <c r="BE35" i="65"/>
  <c r="BF35" i="65"/>
  <c r="BG35" i="65"/>
  <c r="BH35" i="65"/>
  <c r="BI35" i="65"/>
  <c r="BJ35" i="65"/>
  <c r="BK35" i="65"/>
  <c r="BL35" i="65"/>
  <c r="BM35" i="65"/>
  <c r="BN35" i="65"/>
  <c r="BO35" i="65"/>
  <c r="BP35" i="65"/>
  <c r="BQ35" i="65"/>
  <c r="BR35" i="65"/>
  <c r="BS35" i="65"/>
  <c r="BT35" i="65"/>
  <c r="BU35" i="65"/>
  <c r="BV35" i="65"/>
  <c r="BW35" i="65"/>
  <c r="BX35" i="65"/>
  <c r="BY35" i="65"/>
  <c r="BZ35" i="65"/>
  <c r="CA35" i="65"/>
  <c r="CB35" i="65"/>
  <c r="CC35" i="65"/>
  <c r="CD35" i="65"/>
  <c r="CE35" i="65"/>
  <c r="CF35" i="65"/>
  <c r="CG35" i="65"/>
  <c r="CE43" i="65"/>
  <c r="CE44" i="65" s="1"/>
  <c r="CE42" i="65"/>
  <c r="BW43" i="65"/>
  <c r="BW44" i="65" s="1"/>
  <c r="BW42" i="65"/>
  <c r="BO43" i="65"/>
  <c r="BO44" i="65" s="1"/>
  <c r="BO42" i="65"/>
  <c r="BG43" i="65"/>
  <c r="BG44" i="65" s="1"/>
  <c r="BG42" i="65"/>
  <c r="BB43" i="65"/>
  <c r="BB44" i="65" s="1"/>
  <c r="BB42" i="65"/>
  <c r="CI32" i="65"/>
  <c r="CI31" i="65"/>
  <c r="CI37" i="65"/>
  <c r="CI69" i="65" s="1"/>
  <c r="CI35" i="65"/>
  <c r="CI36" i="65"/>
  <c r="CI27" i="65"/>
  <c r="CI34" i="65"/>
  <c r="CJ2" i="65"/>
  <c r="AJ25" i="65"/>
  <c r="AJ36" i="65"/>
  <c r="AJ30" i="65"/>
  <c r="AJ31" i="65"/>
  <c r="AJ37" i="65"/>
  <c r="AJ53" i="65" s="1"/>
  <c r="AJ32" i="65"/>
  <c r="AJ26" i="65"/>
  <c r="AJ29" i="65"/>
  <c r="AJ34" i="65"/>
  <c r="AJ35" i="65"/>
  <c r="AJ27" i="65"/>
  <c r="AK2" i="65"/>
  <c r="CI42" i="65"/>
  <c r="CI44" i="65"/>
  <c r="AK41" i="65"/>
  <c r="AK40" i="65"/>
  <c r="AK43" i="65" s="1"/>
  <c r="AL17" i="65"/>
  <c r="AM4" i="65"/>
  <c r="AL19" i="65"/>
  <c r="AL18" i="65"/>
  <c r="AL14" i="65"/>
  <c r="AL9" i="65"/>
  <c r="AL12" i="65"/>
  <c r="AL8" i="65"/>
  <c r="AL13" i="65"/>
  <c r="AL20" i="65"/>
  <c r="AL15" i="65"/>
  <c r="AL10" i="65"/>
  <c r="CJ54" i="65"/>
  <c r="AJ42" i="65"/>
  <c r="AJ44" i="65"/>
  <c r="CJ17" i="65"/>
  <c r="CJ20" i="65"/>
  <c r="CJ41" i="65" s="1"/>
  <c r="CJ12" i="65"/>
  <c r="CJ10" i="65"/>
  <c r="CK4" i="65"/>
  <c r="CJ14" i="65"/>
  <c r="CJ18" i="65"/>
  <c r="CJ40" i="65" s="1"/>
  <c r="CJ43" i="65" s="1"/>
  <c r="CJ19" i="65"/>
  <c r="CJ15" i="65"/>
  <c r="CJ13" i="65"/>
  <c r="CJ9" i="65"/>
  <c r="A30" i="39"/>
  <c r="A16" i="39"/>
  <c r="I18" i="39"/>
  <c r="BG13" i="35"/>
  <c r="AZ8" i="35"/>
  <c r="BG8" i="35" s="1"/>
  <c r="BB9" i="35"/>
  <c r="BA9" i="35"/>
  <c r="BD9" i="35"/>
  <c r="BG9" i="35"/>
  <c r="BB13" i="35"/>
  <c r="BC9" i="35"/>
  <c r="BE13" i="35"/>
  <c r="BC13" i="35"/>
  <c r="BE9" i="35"/>
  <c r="AZ30" i="35"/>
  <c r="AZ26" i="35"/>
  <c r="D2" i="35"/>
  <c r="G12" i="43"/>
  <c r="H12" i="43" s="1"/>
  <c r="H18" i="39"/>
  <c r="B13" i="39"/>
  <c r="I13" i="39" s="1"/>
  <c r="G18" i="39"/>
  <c r="D18" i="43"/>
  <c r="E42" i="53"/>
  <c r="E44" i="53"/>
  <c r="B9" i="43"/>
  <c r="C9" i="43" s="1"/>
  <c r="I17" i="43"/>
  <c r="J17" i="43"/>
  <c r="H17" i="43"/>
  <c r="G34" i="43"/>
  <c r="BA42" i="35"/>
  <c r="AZ8" i="39"/>
  <c r="BG8" i="39" s="1"/>
  <c r="BB48" i="35"/>
  <c r="BC48" i="35" s="1"/>
  <c r="BD48" i="35" s="1"/>
  <c r="BG13" i="39"/>
  <c r="BA13" i="39"/>
  <c r="BC17" i="35"/>
  <c r="BG17" i="35"/>
  <c r="BE17" i="35"/>
  <c r="BB13" i="39"/>
  <c r="BE13" i="39"/>
  <c r="BB17" i="35"/>
  <c r="BB42" i="35"/>
  <c r="BC13" i="39"/>
  <c r="BA17" i="35"/>
  <c r="AZ12" i="35"/>
  <c r="BG12" i="35" s="1"/>
  <c r="BG17" i="39"/>
  <c r="BD17" i="35"/>
  <c r="BF17" i="39"/>
  <c r="AZ34" i="35"/>
  <c r="BC17" i="39"/>
  <c r="BC42" i="35"/>
  <c r="B17" i="43"/>
  <c r="N11" i="53"/>
  <c r="N28" i="53" s="1"/>
  <c r="BA16" i="7"/>
  <c r="AZ34" i="39"/>
  <c r="AZ16" i="35"/>
  <c r="BG16" i="35" s="1"/>
  <c r="G16" i="43"/>
  <c r="I16" i="43" s="1"/>
  <c r="BE17" i="39"/>
  <c r="D5" i="36"/>
  <c r="AZ12" i="39"/>
  <c r="BG12" i="39" s="1"/>
  <c r="AZ16" i="39"/>
  <c r="BG16" i="39" s="1"/>
  <c r="BD17" i="39"/>
  <c r="BA17" i="39"/>
  <c r="AZ30" i="39"/>
  <c r="P48" i="53"/>
  <c r="Q48" i="53" s="1"/>
  <c r="R48" i="53" s="1"/>
  <c r="S48" i="53" s="1"/>
  <c r="T48" i="53" s="1"/>
  <c r="U48" i="53" s="1"/>
  <c r="V48" i="53" s="1"/>
  <c r="W48" i="53" s="1"/>
  <c r="BD13" i="39"/>
  <c r="A12" i="43"/>
  <c r="A29" i="43" s="1"/>
  <c r="N25" i="53"/>
  <c r="P8" i="53"/>
  <c r="Q8" i="53"/>
  <c r="S8" i="53"/>
  <c r="R8" i="53"/>
  <c r="O8" i="53"/>
  <c r="N29" i="53"/>
  <c r="P12" i="53"/>
  <c r="Q12" i="53"/>
  <c r="S12" i="53"/>
  <c r="O12" i="53"/>
  <c r="R12" i="53"/>
  <c r="N7" i="53"/>
  <c r="B9" i="53"/>
  <c r="A26" i="53"/>
  <c r="C48" i="53"/>
  <c r="D48" i="53" s="1"/>
  <c r="E48" i="53" s="1"/>
  <c r="F48" i="53" s="1"/>
  <c r="G48" i="53" s="1"/>
  <c r="H48" i="53" s="1"/>
  <c r="I48" i="53" s="1"/>
  <c r="J48" i="53" s="1"/>
  <c r="E14" i="53"/>
  <c r="C14" i="53"/>
  <c r="D14" i="53"/>
  <c r="F14" i="53"/>
  <c r="B9" i="35"/>
  <c r="I9" i="35" s="1"/>
  <c r="A26" i="35"/>
  <c r="D42" i="53"/>
  <c r="D44" i="53"/>
  <c r="A34" i="35"/>
  <c r="C42" i="53"/>
  <c r="C44" i="53"/>
  <c r="C14" i="35"/>
  <c r="F14" i="35"/>
  <c r="D14" i="35"/>
  <c r="E14" i="35"/>
  <c r="G14" i="35"/>
  <c r="A16" i="35"/>
  <c r="A33" i="35" s="1"/>
  <c r="A16" i="53"/>
  <c r="F44" i="53"/>
  <c r="F42" i="53"/>
  <c r="B13" i="53"/>
  <c r="A8" i="53"/>
  <c r="A30" i="53"/>
  <c r="F10" i="35"/>
  <c r="E10" i="35"/>
  <c r="D10" i="35"/>
  <c r="G10" i="35"/>
  <c r="C10" i="35"/>
  <c r="B17" i="35"/>
  <c r="H17" i="35" s="1"/>
  <c r="A5" i="36"/>
  <c r="D18" i="53"/>
  <c r="C18" i="53"/>
  <c r="E18" i="53"/>
  <c r="F18" i="53"/>
  <c r="F10" i="53"/>
  <c r="D10" i="53"/>
  <c r="E10" i="53"/>
  <c r="C10" i="53"/>
  <c r="A34" i="53"/>
  <c r="A12" i="53"/>
  <c r="B17" i="53"/>
  <c r="FP1" i="6"/>
  <c r="FQ1" i="6" s="1"/>
  <c r="FR1" i="6" s="1"/>
  <c r="FS1" i="6" s="1"/>
  <c r="FT1" i="6" s="1"/>
  <c r="FU1" i="6" s="1"/>
  <c r="FV1" i="6" s="1"/>
  <c r="FW1" i="6" s="1"/>
  <c r="FX1" i="6" s="1"/>
  <c r="H2" i="43"/>
  <c r="I2" i="43" s="1"/>
  <c r="J2" i="43" s="1"/>
  <c r="K2" i="43" s="1"/>
  <c r="B2" i="43"/>
  <c r="C2" i="43" s="1"/>
  <c r="D2" i="43" s="1"/>
  <c r="E2" i="43" s="1"/>
  <c r="J8" i="43"/>
  <c r="I8" i="43"/>
  <c r="G25" i="43"/>
  <c r="H8" i="43"/>
  <c r="K8" i="43"/>
  <c r="A16" i="43"/>
  <c r="B16" i="43" s="1"/>
  <c r="E13" i="35"/>
  <c r="F13" i="35"/>
  <c r="C13" i="35"/>
  <c r="D13" i="35"/>
  <c r="G13" i="35"/>
  <c r="E17" i="43"/>
  <c r="D17" i="43"/>
  <c r="C17" i="43"/>
  <c r="E13" i="39"/>
  <c r="F13" i="39"/>
  <c r="C13" i="39"/>
  <c r="G13" i="39"/>
  <c r="H13" i="39"/>
  <c r="B12" i="39"/>
  <c r="J12" i="39" s="1"/>
  <c r="A29" i="39"/>
  <c r="A7" i="39"/>
  <c r="H13" i="35"/>
  <c r="B12" i="35"/>
  <c r="I12" i="35" s="1"/>
  <c r="A29" i="35"/>
  <c r="A7" i="35"/>
  <c r="A25" i="39"/>
  <c r="B8" i="39"/>
  <c r="J8" i="39" s="1"/>
  <c r="F17" i="39"/>
  <c r="D17" i="39"/>
  <c r="E17" i="39"/>
  <c r="C17" i="39"/>
  <c r="G17" i="39"/>
  <c r="H17" i="39"/>
  <c r="C17" i="35"/>
  <c r="E13" i="43"/>
  <c r="D13" i="43"/>
  <c r="C13" i="43"/>
  <c r="C9" i="39"/>
  <c r="E9" i="39"/>
  <c r="D9" i="39"/>
  <c r="F9" i="39"/>
  <c r="G9" i="39"/>
  <c r="H9" i="39"/>
  <c r="A33" i="39"/>
  <c r="A11" i="39"/>
  <c r="B16" i="39"/>
  <c r="J16" i="39" s="1"/>
  <c r="H42" i="39"/>
  <c r="A25" i="43"/>
  <c r="B8" i="43"/>
  <c r="A25" i="35"/>
  <c r="B8" i="35"/>
  <c r="I8" i="35" s="1"/>
  <c r="J9" i="39"/>
  <c r="K4" i="39"/>
  <c r="J13" i="39"/>
  <c r="J19" i="39"/>
  <c r="J17" i="39"/>
  <c r="J18" i="39"/>
  <c r="J20" i="39"/>
  <c r="J14" i="39"/>
  <c r="J15" i="39"/>
  <c r="BI54" i="39"/>
  <c r="I41" i="39"/>
  <c r="I40" i="39"/>
  <c r="I43" i="39" s="1"/>
  <c r="J10" i="39"/>
  <c r="BI4" i="39"/>
  <c r="BH17" i="39"/>
  <c r="BH19" i="39"/>
  <c r="BH18" i="39"/>
  <c r="BH20" i="39"/>
  <c r="BH13" i="39"/>
  <c r="BH15" i="39"/>
  <c r="BH14"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54" i="35"/>
  <c r="H41" i="35"/>
  <c r="H40" i="35"/>
  <c r="H43" i="35" s="1"/>
  <c r="E48" i="35"/>
  <c r="G44" i="35"/>
  <c r="G42" i="35"/>
  <c r="J4" i="35"/>
  <c r="I18" i="35"/>
  <c r="I20" i="35"/>
  <c r="I19" i="35"/>
  <c r="I15" i="35"/>
  <c r="I13" i="35"/>
  <c r="I14" i="35"/>
  <c r="I10" i="35"/>
  <c r="BH62" i="35"/>
  <c r="BK34" i="35" l="1"/>
  <c r="CQ34" i="35"/>
  <c r="BL34" i="35"/>
  <c r="CR34" i="35"/>
  <c r="BY34" i="35"/>
  <c r="BZ34" i="35"/>
  <c r="CA34" i="35"/>
  <c r="CB34" i="35"/>
  <c r="CP34" i="35"/>
  <c r="BI34" i="35"/>
  <c r="CO34" i="35"/>
  <c r="BJ34" i="35"/>
  <c r="BM34" i="35"/>
  <c r="BF34" i="35"/>
  <c r="BQ34" i="35"/>
  <c r="BT34" i="35"/>
  <c r="CD34" i="35"/>
  <c r="BH34" i="35"/>
  <c r="CS34" i="35"/>
  <c r="BO34" i="35"/>
  <c r="BP34" i="35"/>
  <c r="CH34" i="35"/>
  <c r="BA34" i="35"/>
  <c r="BU34" i="35"/>
  <c r="BN34" i="35"/>
  <c r="CC34" i="35"/>
  <c r="BC34" i="35"/>
  <c r="CJ34" i="35"/>
  <c r="BW34" i="35"/>
  <c r="CT34" i="35"/>
  <c r="BR34" i="35"/>
  <c r="CL34" i="35"/>
  <c r="CU34" i="35"/>
  <c r="CM34" i="35"/>
  <c r="CK34" i="35"/>
  <c r="BX34" i="35"/>
  <c r="BB34" i="35"/>
  <c r="CE34" i="35"/>
  <c r="BG34" i="35"/>
  <c r="BE34" i="35"/>
  <c r="CF34" i="35"/>
  <c r="CI34" i="35"/>
  <c r="BV34" i="35"/>
  <c r="BS34" i="35"/>
  <c r="CV34" i="35"/>
  <c r="BD34" i="35"/>
  <c r="CG34" i="35"/>
  <c r="CN34" i="35"/>
  <c r="AI588" i="1"/>
  <c r="AP583" i="1"/>
  <c r="AP580" i="1"/>
  <c r="AI585" i="1"/>
  <c r="AI591" i="1"/>
  <c r="AP586" i="1"/>
  <c r="AP584" i="1"/>
  <c r="AI589" i="1"/>
  <c r="AI592" i="1"/>
  <c r="AP587" i="1"/>
  <c r="O16" i="53"/>
  <c r="P16" i="53"/>
  <c r="Q16" i="53"/>
  <c r="S16" i="53"/>
  <c r="N33" i="53"/>
  <c r="E12" i="65"/>
  <c r="D12" i="65"/>
  <c r="C12" i="65"/>
  <c r="F12" i="65"/>
  <c r="G12" i="65"/>
  <c r="H12" i="65"/>
  <c r="I12" i="65"/>
  <c r="J12" i="65"/>
  <c r="K12" i="65"/>
  <c r="L12" i="65"/>
  <c r="M12" i="65"/>
  <c r="N12" i="65"/>
  <c r="O12" i="65"/>
  <c r="P12" i="65"/>
  <c r="Q12" i="65"/>
  <c r="R12" i="65"/>
  <c r="S12" i="65"/>
  <c r="T12" i="65"/>
  <c r="U12" i="65"/>
  <c r="V12" i="65"/>
  <c r="W12" i="65"/>
  <c r="X12" i="65"/>
  <c r="Y12" i="65"/>
  <c r="Z12" i="65"/>
  <c r="AA12" i="65"/>
  <c r="AB12" i="65"/>
  <c r="AC12" i="65"/>
  <c r="AD12" i="65"/>
  <c r="AE12" i="65"/>
  <c r="AF12" i="65"/>
  <c r="AG12" i="65"/>
  <c r="AH12" i="65"/>
  <c r="AI12" i="65"/>
  <c r="AJ12" i="65"/>
  <c r="AK12" i="65"/>
  <c r="F8" i="65"/>
  <c r="E8" i="65"/>
  <c r="C8" i="65"/>
  <c r="D8" i="65"/>
  <c r="G8" i="65"/>
  <c r="H8" i="65"/>
  <c r="I8" i="65"/>
  <c r="J8" i="65"/>
  <c r="K8" i="65"/>
  <c r="L8" i="65"/>
  <c r="M8" i="65"/>
  <c r="N8" i="65"/>
  <c r="O8" i="65"/>
  <c r="P8" i="65"/>
  <c r="Q8" i="65"/>
  <c r="R8" i="65"/>
  <c r="S8" i="65"/>
  <c r="T8" i="65"/>
  <c r="U8" i="65"/>
  <c r="V8" i="65"/>
  <c r="W8" i="65"/>
  <c r="X8" i="65"/>
  <c r="Y8" i="65"/>
  <c r="Z8" i="65"/>
  <c r="AA8" i="65"/>
  <c r="AB8" i="65"/>
  <c r="AC8" i="65"/>
  <c r="AD8" i="65"/>
  <c r="AE8" i="65"/>
  <c r="AF8" i="65"/>
  <c r="AG8" i="65"/>
  <c r="AH8" i="65"/>
  <c r="AI8" i="65"/>
  <c r="AJ8" i="65"/>
  <c r="AK8" i="65"/>
  <c r="A33" i="65"/>
  <c r="B16" i="65"/>
  <c r="A11" i="65"/>
  <c r="B29" i="65"/>
  <c r="C29" i="65"/>
  <c r="D29" i="65"/>
  <c r="E29" i="65"/>
  <c r="F29" i="65"/>
  <c r="G29" i="65"/>
  <c r="H29" i="65"/>
  <c r="I29" i="65"/>
  <c r="J29" i="65"/>
  <c r="K29" i="65"/>
  <c r="L29" i="65"/>
  <c r="M29" i="65"/>
  <c r="N29" i="65"/>
  <c r="O29" i="65"/>
  <c r="P29" i="65"/>
  <c r="Q29" i="65"/>
  <c r="R29" i="65"/>
  <c r="S29" i="65"/>
  <c r="T29" i="65"/>
  <c r="U29" i="65"/>
  <c r="V29" i="65"/>
  <c r="W29" i="65"/>
  <c r="X29" i="65"/>
  <c r="Y29" i="65"/>
  <c r="Z29" i="65"/>
  <c r="AA29" i="65"/>
  <c r="AB29" i="65"/>
  <c r="AC29" i="65"/>
  <c r="AD29" i="65"/>
  <c r="AE29" i="65"/>
  <c r="AF29" i="65"/>
  <c r="AG29" i="65"/>
  <c r="AH29" i="65"/>
  <c r="AI29" i="65"/>
  <c r="B25" i="65"/>
  <c r="C25" i="65"/>
  <c r="D25" i="65"/>
  <c r="E25" i="65"/>
  <c r="F25" i="65"/>
  <c r="G25" i="65"/>
  <c r="H25" i="65"/>
  <c r="I25" i="65"/>
  <c r="J25" i="65"/>
  <c r="K25" i="65"/>
  <c r="L25" i="65"/>
  <c r="M25" i="65"/>
  <c r="N25" i="65"/>
  <c r="O25" i="65"/>
  <c r="P25" i="65"/>
  <c r="Q25" i="65"/>
  <c r="R25" i="65"/>
  <c r="S25" i="65"/>
  <c r="T25" i="65"/>
  <c r="U25" i="65"/>
  <c r="V25" i="65"/>
  <c r="W25" i="65"/>
  <c r="X25" i="65"/>
  <c r="Y25" i="65"/>
  <c r="Z25" i="65"/>
  <c r="AA25" i="65"/>
  <c r="AB25" i="65"/>
  <c r="AC25" i="65"/>
  <c r="AD25" i="65"/>
  <c r="AE25" i="65"/>
  <c r="AF25" i="65"/>
  <c r="AG25" i="65"/>
  <c r="AH25" i="65"/>
  <c r="AI25" i="65"/>
  <c r="A24" i="65"/>
  <c r="B7" i="65"/>
  <c r="BA30" i="65"/>
  <c r="BB30" i="65"/>
  <c r="BC30" i="65"/>
  <c r="BD30" i="65"/>
  <c r="BE30" i="65"/>
  <c r="BF30" i="65"/>
  <c r="BG30" i="65"/>
  <c r="BH30" i="65"/>
  <c r="BI30" i="65"/>
  <c r="BJ30" i="65"/>
  <c r="BK30" i="65"/>
  <c r="BL30" i="65"/>
  <c r="BM30" i="65"/>
  <c r="BN30" i="65"/>
  <c r="BO30" i="65"/>
  <c r="BP30" i="65"/>
  <c r="BQ30" i="65"/>
  <c r="BR30" i="65"/>
  <c r="BS30" i="65"/>
  <c r="BT30" i="65"/>
  <c r="BU30" i="65"/>
  <c r="BV30" i="65"/>
  <c r="BW30" i="65"/>
  <c r="BX30" i="65"/>
  <c r="BY30" i="65"/>
  <c r="BZ30" i="65"/>
  <c r="CA30" i="65"/>
  <c r="CB30" i="65"/>
  <c r="CC30" i="65"/>
  <c r="CD30" i="65"/>
  <c r="CE30" i="65"/>
  <c r="CF30" i="65"/>
  <c r="CG30" i="65"/>
  <c r="CH30" i="65"/>
  <c r="BB8" i="65"/>
  <c r="BF8" i="65"/>
  <c r="BA8" i="65"/>
  <c r="BC8" i="65"/>
  <c r="BE8" i="65"/>
  <c r="BD8" i="65"/>
  <c r="AZ25" i="65"/>
  <c r="CJ25" i="65" s="1"/>
  <c r="BG8" i="65"/>
  <c r="BH8" i="65"/>
  <c r="BI8" i="65"/>
  <c r="BJ8" i="65"/>
  <c r="BK8" i="65"/>
  <c r="BL8" i="65"/>
  <c r="BM8" i="65"/>
  <c r="BN8" i="65"/>
  <c r="BO8" i="65"/>
  <c r="BP8" i="65"/>
  <c r="BQ8" i="65"/>
  <c r="BR8" i="65"/>
  <c r="BS8" i="65"/>
  <c r="BT8" i="65"/>
  <c r="BU8" i="65"/>
  <c r="BV8" i="65"/>
  <c r="BW8" i="65"/>
  <c r="BX8" i="65"/>
  <c r="BY8" i="65"/>
  <c r="BZ8" i="65"/>
  <c r="CA8" i="65"/>
  <c r="CB8" i="65"/>
  <c r="CC8" i="65"/>
  <c r="CD8" i="65"/>
  <c r="CE8" i="65"/>
  <c r="CF8" i="65"/>
  <c r="CG8" i="65"/>
  <c r="CH8" i="65"/>
  <c r="CI8" i="65"/>
  <c r="BA26" i="65"/>
  <c r="BB26" i="65"/>
  <c r="BC26" i="65"/>
  <c r="BD26" i="65"/>
  <c r="BE26" i="65"/>
  <c r="BF26" i="65"/>
  <c r="BG26" i="65"/>
  <c r="BH26" i="65"/>
  <c r="BI26" i="65"/>
  <c r="BJ26" i="65"/>
  <c r="BK26" i="65"/>
  <c r="BL26" i="65"/>
  <c r="BM26" i="65"/>
  <c r="BN26" i="65"/>
  <c r="BO26" i="65"/>
  <c r="BP26" i="65"/>
  <c r="BQ26" i="65"/>
  <c r="BR26" i="65"/>
  <c r="BS26" i="65"/>
  <c r="BT26" i="65"/>
  <c r="BU26" i="65"/>
  <c r="BV26" i="65"/>
  <c r="BW26" i="65"/>
  <c r="BX26" i="65"/>
  <c r="BY26" i="65"/>
  <c r="BZ26" i="65"/>
  <c r="CA26" i="65"/>
  <c r="CB26" i="65"/>
  <c r="CC26" i="65"/>
  <c r="CD26" i="65"/>
  <c r="CE26" i="65"/>
  <c r="CF26" i="65"/>
  <c r="CG26" i="65"/>
  <c r="CH26" i="65"/>
  <c r="AZ33" i="65"/>
  <c r="CJ33" i="65" s="1"/>
  <c r="AZ11" i="65"/>
  <c r="CK11" i="65" s="1"/>
  <c r="BA16" i="65"/>
  <c r="BC16" i="65"/>
  <c r="BB16" i="65"/>
  <c r="BD16" i="65"/>
  <c r="BE16" i="65"/>
  <c r="BF16" i="65"/>
  <c r="BG16" i="65"/>
  <c r="BH16" i="65"/>
  <c r="BI16" i="65"/>
  <c r="BJ16" i="65"/>
  <c r="BK16" i="65"/>
  <c r="BL16" i="65"/>
  <c r="BM16" i="65"/>
  <c r="BN16" i="65"/>
  <c r="BO16" i="65"/>
  <c r="BP16" i="65"/>
  <c r="BQ16" i="65"/>
  <c r="BR16" i="65"/>
  <c r="BS16" i="65"/>
  <c r="BT16" i="65"/>
  <c r="BU16" i="65"/>
  <c r="BV16" i="65"/>
  <c r="BW16" i="65"/>
  <c r="BX16" i="65"/>
  <c r="BY16" i="65"/>
  <c r="BZ16" i="65"/>
  <c r="CA16" i="65"/>
  <c r="CB16" i="65"/>
  <c r="CC16" i="65"/>
  <c r="CD16" i="65"/>
  <c r="CE16" i="65"/>
  <c r="CF16" i="65"/>
  <c r="CG16" i="65"/>
  <c r="CH16" i="65"/>
  <c r="CI16" i="65"/>
  <c r="AZ29" i="65"/>
  <c r="AZ7" i="65"/>
  <c r="CK7" i="65" s="1"/>
  <c r="BA12" i="65"/>
  <c r="BB12" i="65"/>
  <c r="BC12" i="65"/>
  <c r="BD12" i="65"/>
  <c r="BE12" i="65"/>
  <c r="BF12" i="65"/>
  <c r="BG12" i="65"/>
  <c r="BH12" i="65"/>
  <c r="BI12" i="65"/>
  <c r="BJ12" i="65"/>
  <c r="BK12" i="65"/>
  <c r="BL12" i="65"/>
  <c r="BM12" i="65"/>
  <c r="BN12" i="65"/>
  <c r="BO12" i="65"/>
  <c r="BP12" i="65"/>
  <c r="BQ12" i="65"/>
  <c r="BR12" i="65"/>
  <c r="BS12" i="65"/>
  <c r="BT12" i="65"/>
  <c r="BU12" i="65"/>
  <c r="BV12" i="65"/>
  <c r="BW12" i="65"/>
  <c r="BX12" i="65"/>
  <c r="BY12" i="65"/>
  <c r="BZ12" i="65"/>
  <c r="CA12" i="65"/>
  <c r="CB12" i="65"/>
  <c r="CC12" i="65"/>
  <c r="CD12" i="65"/>
  <c r="CE12" i="65"/>
  <c r="CF12" i="65"/>
  <c r="CG12" i="65"/>
  <c r="CH12" i="65"/>
  <c r="CI12" i="65"/>
  <c r="BA34" i="65"/>
  <c r="BB34" i="65"/>
  <c r="BC34" i="65"/>
  <c r="BD34" i="65"/>
  <c r="BE34" i="65"/>
  <c r="BF34" i="65"/>
  <c r="BG34" i="65"/>
  <c r="BH34" i="65"/>
  <c r="BI34" i="65"/>
  <c r="BJ34" i="65"/>
  <c r="BK34" i="65"/>
  <c r="BL34" i="65"/>
  <c r="BM34" i="65"/>
  <c r="BN34" i="65"/>
  <c r="BO34" i="65"/>
  <c r="BP34" i="65"/>
  <c r="BQ34" i="65"/>
  <c r="BR34" i="65"/>
  <c r="BS34" i="65"/>
  <c r="BT34" i="65"/>
  <c r="BU34" i="65"/>
  <c r="BV34" i="65"/>
  <c r="BW34" i="65"/>
  <c r="BX34" i="65"/>
  <c r="BY34" i="65"/>
  <c r="BZ34" i="65"/>
  <c r="CA34" i="65"/>
  <c r="CB34" i="65"/>
  <c r="CC34" i="65"/>
  <c r="CD34" i="65"/>
  <c r="CE34" i="65"/>
  <c r="CF34" i="65"/>
  <c r="CG34" i="65"/>
  <c r="CH34" i="65"/>
  <c r="CJ30" i="65"/>
  <c r="CJ31" i="65"/>
  <c r="CJ32" i="65"/>
  <c r="CJ37" i="65"/>
  <c r="CJ69" i="65" s="1"/>
  <c r="CJ27" i="65"/>
  <c r="CJ34" i="65"/>
  <c r="CJ35" i="65"/>
  <c r="CJ26" i="65"/>
  <c r="CJ36" i="65"/>
  <c r="CJ29" i="65"/>
  <c r="CK2" i="65"/>
  <c r="AK26" i="65"/>
  <c r="AK34" i="65"/>
  <c r="AK24" i="65"/>
  <c r="AK27" i="65"/>
  <c r="AK35" i="65"/>
  <c r="AK25" i="65"/>
  <c r="AK36" i="65"/>
  <c r="AK30" i="65"/>
  <c r="AK32" i="65"/>
  <c r="AK31" i="65"/>
  <c r="AK37" i="65"/>
  <c r="AK53" i="65" s="1"/>
  <c r="AK33" i="65"/>
  <c r="AK29" i="65"/>
  <c r="AL2" i="65"/>
  <c r="AK42" i="65"/>
  <c r="AK44" i="65"/>
  <c r="CK54" i="65"/>
  <c r="CJ42" i="65"/>
  <c r="CJ44" i="65"/>
  <c r="CK15" i="65"/>
  <c r="CK17" i="65"/>
  <c r="CL4" i="65"/>
  <c r="CK10" i="65"/>
  <c r="CK12" i="65"/>
  <c r="CK14" i="65"/>
  <c r="CK18" i="65"/>
  <c r="CK40" i="65" s="1"/>
  <c r="CK43" i="65" s="1"/>
  <c r="CK19" i="65"/>
  <c r="CK16" i="65"/>
  <c r="CK20" i="65"/>
  <c r="CK41" i="65" s="1"/>
  <c r="CK9" i="65"/>
  <c r="CK13" i="65"/>
  <c r="CK8" i="65"/>
  <c r="AL40" i="65"/>
  <c r="AL43" i="65" s="1"/>
  <c r="AL41" i="65"/>
  <c r="AM17" i="65"/>
  <c r="AN4" i="65"/>
  <c r="AM14" i="65"/>
  <c r="AM18" i="65"/>
  <c r="AM19" i="65"/>
  <c r="AM8" i="65"/>
  <c r="AM9" i="65"/>
  <c r="AM13" i="65"/>
  <c r="AM16" i="65"/>
  <c r="AM12" i="65"/>
  <c r="AM20" i="65"/>
  <c r="AM7" i="65"/>
  <c r="AM15" i="65"/>
  <c r="AM10" i="65"/>
  <c r="BF8" i="35"/>
  <c r="BC8" i="35"/>
  <c r="BA8" i="35"/>
  <c r="AZ25" i="35"/>
  <c r="BD8" i="35"/>
  <c r="BH8" i="35"/>
  <c r="BE8" i="35"/>
  <c r="BB8" i="35"/>
  <c r="A11" i="43"/>
  <c r="A33" i="43"/>
  <c r="A11" i="35"/>
  <c r="A6" i="35" s="1"/>
  <c r="B12" i="43"/>
  <c r="AL55" i="53"/>
  <c r="A7" i="43"/>
  <c r="AK55" i="53"/>
  <c r="J12" i="43"/>
  <c r="I12" i="43"/>
  <c r="G7" i="43"/>
  <c r="H7" i="43" s="1"/>
  <c r="K12" i="43"/>
  <c r="G29" i="43"/>
  <c r="AZ33" i="35"/>
  <c r="AL56" i="53"/>
  <c r="BF8" i="39"/>
  <c r="AK56" i="53"/>
  <c r="E2" i="35"/>
  <c r="D9" i="43"/>
  <c r="E9" i="43"/>
  <c r="D13" i="39"/>
  <c r="R11" i="53"/>
  <c r="BE8" i="39"/>
  <c r="BC8" i="39"/>
  <c r="BH8" i="39"/>
  <c r="BB8" i="39"/>
  <c r="BA8" i="39"/>
  <c r="BD8" i="39"/>
  <c r="AZ25" i="39"/>
  <c r="S11" i="53"/>
  <c r="BH12" i="39"/>
  <c r="O11" i="53"/>
  <c r="BA16" i="35"/>
  <c r="BE12" i="35"/>
  <c r="BA12" i="39"/>
  <c r="BH12" i="35"/>
  <c r="BA12" i="35"/>
  <c r="BB12" i="35"/>
  <c r="BC12" i="39"/>
  <c r="V56" i="53"/>
  <c r="BD12" i="35"/>
  <c r="BE12" i="39"/>
  <c r="AZ29" i="35"/>
  <c r="BB12" i="39"/>
  <c r="BC12" i="35"/>
  <c r="AZ29" i="39"/>
  <c r="BD12" i="39"/>
  <c r="BF12" i="35"/>
  <c r="BF12" i="39"/>
  <c r="AZ7" i="35"/>
  <c r="BH7" i="35" s="1"/>
  <c r="AZ7" i="39"/>
  <c r="BH7" i="39" s="1"/>
  <c r="Q11" i="53"/>
  <c r="D17" i="35"/>
  <c r="W55" i="53"/>
  <c r="U55" i="53"/>
  <c r="V55" i="53"/>
  <c r="T55" i="53"/>
  <c r="BF16" i="35"/>
  <c r="N6" i="53"/>
  <c r="P6" i="53" s="1"/>
  <c r="BF16" i="39"/>
  <c r="BA16" i="39"/>
  <c r="P11" i="53"/>
  <c r="U56" i="53"/>
  <c r="BC16" i="35"/>
  <c r="G33" i="43"/>
  <c r="BD16" i="39"/>
  <c r="T56" i="53"/>
  <c r="K16" i="43"/>
  <c r="BD16" i="35"/>
  <c r="BE16" i="39"/>
  <c r="R56" i="53"/>
  <c r="X56" i="53"/>
  <c r="BE16" i="35"/>
  <c r="BB16" i="39"/>
  <c r="Q56" i="53"/>
  <c r="W56" i="53"/>
  <c r="O56" i="53"/>
  <c r="P56" i="53"/>
  <c r="R55" i="53"/>
  <c r="G17" i="35"/>
  <c r="I17" i="35"/>
  <c r="F17" i="35"/>
  <c r="Q55" i="53"/>
  <c r="E17" i="35"/>
  <c r="P55" i="53"/>
  <c r="O55" i="53"/>
  <c r="FY1" i="6"/>
  <c r="O2" i="53"/>
  <c r="B2" i="53"/>
  <c r="C2" i="53" s="1"/>
  <c r="D2" i="53" s="1"/>
  <c r="E2" i="53" s="1"/>
  <c r="F2" i="53" s="1"/>
  <c r="BC16" i="39"/>
  <c r="J16" i="43"/>
  <c r="AZ11" i="35"/>
  <c r="BH11" i="35" s="1"/>
  <c r="H16" i="43"/>
  <c r="AZ33" i="39"/>
  <c r="BH16" i="35"/>
  <c r="BH16" i="39"/>
  <c r="BB16" i="35"/>
  <c r="G11" i="43"/>
  <c r="K11" i="43" s="1"/>
  <c r="AZ11" i="39"/>
  <c r="BH11" i="39" s="1"/>
  <c r="P7" i="53"/>
  <c r="O7" i="53"/>
  <c r="Q7" i="53"/>
  <c r="R7" i="53"/>
  <c r="N24" i="53"/>
  <c r="S7" i="53"/>
  <c r="A33" i="53"/>
  <c r="A11" i="53"/>
  <c r="B16" i="53"/>
  <c r="D17" i="53"/>
  <c r="C17" i="53"/>
  <c r="F17" i="53"/>
  <c r="E17" i="53"/>
  <c r="A25" i="53"/>
  <c r="B8" i="53"/>
  <c r="B16" i="35"/>
  <c r="I16" i="35" s="1"/>
  <c r="A7" i="53"/>
  <c r="B12" i="53"/>
  <c r="A29" i="53"/>
  <c r="D13" i="53"/>
  <c r="C13" i="53"/>
  <c r="E13" i="53"/>
  <c r="F13" i="53"/>
  <c r="E9" i="35"/>
  <c r="F9" i="35"/>
  <c r="D9" i="35"/>
  <c r="C9" i="35"/>
  <c r="G9" i="35"/>
  <c r="H9" i="35"/>
  <c r="D9" i="53"/>
  <c r="F9" i="53"/>
  <c r="C9" i="53"/>
  <c r="E9" i="53"/>
  <c r="C8" i="43"/>
  <c r="D8" i="43"/>
  <c r="E8" i="43"/>
  <c r="B11" i="43"/>
  <c r="A28" i="43"/>
  <c r="A6" i="43"/>
  <c r="A24" i="35"/>
  <c r="B7" i="35"/>
  <c r="J7" i="35" s="1"/>
  <c r="B7" i="39"/>
  <c r="K7" i="39" s="1"/>
  <c r="A24" i="39"/>
  <c r="A28" i="39"/>
  <c r="B11" i="39"/>
  <c r="K11" i="39" s="1"/>
  <c r="A6" i="39"/>
  <c r="E16" i="43"/>
  <c r="C16" i="43"/>
  <c r="D16" i="43"/>
  <c r="A24" i="43"/>
  <c r="B7" i="43"/>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5" i="39"/>
  <c r="K10" i="39"/>
  <c r="BJ54" i="39"/>
  <c r="K2" i="39"/>
  <c r="I44" i="39"/>
  <c r="I42" i="39"/>
  <c r="E48" i="39"/>
  <c r="BG44" i="39"/>
  <c r="BG42" i="39"/>
  <c r="J41" i="39"/>
  <c r="J40" i="39"/>
  <c r="J43" i="39" s="1"/>
  <c r="BH62" i="39"/>
  <c r="BJ4" i="39"/>
  <c r="BI16" i="39"/>
  <c r="BI20" i="39"/>
  <c r="BI13" i="39"/>
  <c r="BI18" i="39"/>
  <c r="BI17" i="39"/>
  <c r="BI15" i="39"/>
  <c r="BI19" i="39"/>
  <c r="BI12" i="39"/>
  <c r="BI10" i="39"/>
  <c r="BI14" i="39"/>
  <c r="BI8" i="39"/>
  <c r="BI9" i="39"/>
  <c r="J20" i="35"/>
  <c r="K4" i="35"/>
  <c r="J15" i="35"/>
  <c r="J19" i="35"/>
  <c r="J18" i="35"/>
  <c r="J17" i="35"/>
  <c r="J14" i="35"/>
  <c r="J12" i="35"/>
  <c r="J13" i="35"/>
  <c r="J10" i="35"/>
  <c r="J9" i="35"/>
  <c r="J8" i="35"/>
  <c r="BJ2" i="35"/>
  <c r="F48" i="35"/>
  <c r="BI19" i="35"/>
  <c r="BJ4" i="35"/>
  <c r="BI15" i="35"/>
  <c r="BI20" i="35"/>
  <c r="BI13" i="35"/>
  <c r="BI10" i="35"/>
  <c r="BI9" i="35"/>
  <c r="BI14" i="35"/>
  <c r="BI18" i="35"/>
  <c r="BI40" i="35" s="1"/>
  <c r="BI17" i="35"/>
  <c r="BI8" i="35"/>
  <c r="BI12" i="35"/>
  <c r="BI16" i="35"/>
  <c r="BI62" i="35"/>
  <c r="H42" i="35"/>
  <c r="H44" i="35"/>
  <c r="BE48" i="35"/>
  <c r="BG44" i="35"/>
  <c r="BG42" i="35"/>
  <c r="I41" i="35"/>
  <c r="I40" i="35"/>
  <c r="I43" i="35" s="1"/>
  <c r="BI54" i="35"/>
  <c r="BH41" i="35"/>
  <c r="BH43" i="35"/>
  <c r="BC33" i="35" l="1"/>
  <c r="BK33" i="35"/>
  <c r="BS33" i="35"/>
  <c r="CA33" i="35"/>
  <c r="CI33" i="35"/>
  <c r="CQ33" i="35"/>
  <c r="BW33" i="35"/>
  <c r="CU33" i="35"/>
  <c r="BD33" i="35"/>
  <c r="BL33" i="35"/>
  <c r="BT33" i="35"/>
  <c r="CB33" i="35"/>
  <c r="CJ33" i="35"/>
  <c r="CR33" i="35"/>
  <c r="BO33" i="35"/>
  <c r="CM33" i="35"/>
  <c r="BE33" i="35"/>
  <c r="BM33" i="35"/>
  <c r="BU33" i="35"/>
  <c r="CC33" i="35"/>
  <c r="CK33" i="35"/>
  <c r="CS33" i="35"/>
  <c r="BG33" i="35"/>
  <c r="CE33" i="35"/>
  <c r="BF33" i="35"/>
  <c r="BN33" i="35"/>
  <c r="BV33" i="35"/>
  <c r="CD33" i="35"/>
  <c r="CL33" i="35"/>
  <c r="CT33" i="35"/>
  <c r="BH33" i="35"/>
  <c r="BP33" i="35"/>
  <c r="BX33" i="35"/>
  <c r="CF33" i="35"/>
  <c r="CN33" i="35"/>
  <c r="CV33" i="35"/>
  <c r="BB33" i="35"/>
  <c r="BZ33" i="35"/>
  <c r="CP33" i="35"/>
  <c r="BA33" i="35"/>
  <c r="BI33" i="35"/>
  <c r="BQ33" i="35"/>
  <c r="BY33" i="35"/>
  <c r="CG33" i="35"/>
  <c r="CO33" i="35"/>
  <c r="BJ33" i="35"/>
  <c r="BR33" i="35"/>
  <c r="CH33" i="35"/>
  <c r="AI594" i="1"/>
  <c r="AP589" i="1"/>
  <c r="AI596" i="1"/>
  <c r="AP591" i="1"/>
  <c r="AP585" i="1"/>
  <c r="AI590" i="1"/>
  <c r="AI597" i="1"/>
  <c r="AP592" i="1"/>
  <c r="AI593" i="1"/>
  <c r="AP588" i="1"/>
  <c r="D16" i="65"/>
  <c r="C16" i="65"/>
  <c r="F16" i="65"/>
  <c r="E16" i="65"/>
  <c r="G16" i="65"/>
  <c r="H16" i="65"/>
  <c r="I16" i="65"/>
  <c r="J16" i="65"/>
  <c r="K16" i="65"/>
  <c r="L16" i="65"/>
  <c r="M16" i="65"/>
  <c r="N16" i="65"/>
  <c r="O16" i="65"/>
  <c r="P16" i="65"/>
  <c r="Q16" i="65"/>
  <c r="R16" i="65"/>
  <c r="S16" i="65"/>
  <c r="T16" i="65"/>
  <c r="U16" i="65"/>
  <c r="V16" i="65"/>
  <c r="W16" i="65"/>
  <c r="X16" i="65"/>
  <c r="Y16" i="65"/>
  <c r="Z16" i="65"/>
  <c r="AA16" i="65"/>
  <c r="AB16" i="65"/>
  <c r="AC16" i="65"/>
  <c r="AD16" i="65"/>
  <c r="AE16" i="65"/>
  <c r="AF16" i="65"/>
  <c r="AG16" i="65"/>
  <c r="AH16" i="65"/>
  <c r="AI16" i="65"/>
  <c r="AJ16" i="65"/>
  <c r="AK16" i="65"/>
  <c r="AL16" i="65"/>
  <c r="F7" i="65"/>
  <c r="E7" i="65"/>
  <c r="D7" i="65"/>
  <c r="C7" i="65"/>
  <c r="G7" i="65"/>
  <c r="H7" i="65"/>
  <c r="I7" i="65"/>
  <c r="J7" i="65"/>
  <c r="K7" i="65"/>
  <c r="L7" i="65"/>
  <c r="M7" i="65"/>
  <c r="N7" i="65"/>
  <c r="O7" i="65"/>
  <c r="P7" i="65"/>
  <c r="Q7" i="65"/>
  <c r="R7" i="65"/>
  <c r="S7" i="65"/>
  <c r="T7" i="65"/>
  <c r="U7" i="65"/>
  <c r="V7" i="65"/>
  <c r="W7" i="65"/>
  <c r="X7" i="65"/>
  <c r="Y7" i="65"/>
  <c r="Z7" i="65"/>
  <c r="AA7" i="65"/>
  <c r="AB7" i="65"/>
  <c r="AC7" i="65"/>
  <c r="AD7" i="65"/>
  <c r="AE7" i="65"/>
  <c r="AF7" i="65"/>
  <c r="AG7" i="65"/>
  <c r="AH7" i="65"/>
  <c r="AI7" i="65"/>
  <c r="AJ7" i="65"/>
  <c r="AK7" i="65"/>
  <c r="AL7" i="65"/>
  <c r="B33" i="65"/>
  <c r="C33" i="65"/>
  <c r="D33" i="65"/>
  <c r="E33" i="65"/>
  <c r="F33" i="65"/>
  <c r="G33" i="65"/>
  <c r="H33" i="65"/>
  <c r="I33" i="65"/>
  <c r="J33" i="65"/>
  <c r="K33" i="65"/>
  <c r="L33" i="65"/>
  <c r="M33" i="65"/>
  <c r="N33" i="65"/>
  <c r="O33" i="65"/>
  <c r="P33" i="65"/>
  <c r="Q33" i="65"/>
  <c r="R33" i="65"/>
  <c r="S33" i="65"/>
  <c r="T33" i="65"/>
  <c r="U33" i="65"/>
  <c r="V33" i="65"/>
  <c r="W33" i="65"/>
  <c r="X33" i="65"/>
  <c r="Y33" i="65"/>
  <c r="Z33" i="65"/>
  <c r="AA33" i="65"/>
  <c r="AB33" i="65"/>
  <c r="AC33" i="65"/>
  <c r="AD33" i="65"/>
  <c r="AE33" i="65"/>
  <c r="AF33" i="65"/>
  <c r="AG33" i="65"/>
  <c r="AH33" i="65"/>
  <c r="AI33" i="65"/>
  <c r="AJ33" i="65"/>
  <c r="A28" i="35"/>
  <c r="B24" i="65"/>
  <c r="C24" i="65"/>
  <c r="D24" i="65"/>
  <c r="E24" i="65"/>
  <c r="F24" i="65"/>
  <c r="G24" i="65"/>
  <c r="H24" i="65"/>
  <c r="I24" i="65"/>
  <c r="J24" i="65"/>
  <c r="K24" i="65"/>
  <c r="L24" i="65"/>
  <c r="M24" i="65"/>
  <c r="N24" i="65"/>
  <c r="O24" i="65"/>
  <c r="P24" i="65"/>
  <c r="Q24" i="65"/>
  <c r="R24" i="65"/>
  <c r="S24" i="65"/>
  <c r="T24" i="65"/>
  <c r="U24" i="65"/>
  <c r="V24" i="65"/>
  <c r="W24" i="65"/>
  <c r="X24" i="65"/>
  <c r="Y24" i="65"/>
  <c r="Z24" i="65"/>
  <c r="AA24" i="65"/>
  <c r="AB24" i="65"/>
  <c r="AC24" i="65"/>
  <c r="AD24" i="65"/>
  <c r="AE24" i="65"/>
  <c r="AF24" i="65"/>
  <c r="AG24" i="65"/>
  <c r="AH24" i="65"/>
  <c r="AI24" i="65"/>
  <c r="AJ24" i="65"/>
  <c r="B11" i="35"/>
  <c r="J11" i="35" s="1"/>
  <c r="A28" i="65"/>
  <c r="B11" i="65"/>
  <c r="A6" i="65"/>
  <c r="BA29" i="65"/>
  <c r="BB29" i="65"/>
  <c r="BC29" i="65"/>
  <c r="BD29" i="65"/>
  <c r="BE29" i="65"/>
  <c r="BF29" i="65"/>
  <c r="BG29" i="65"/>
  <c r="BH29" i="65"/>
  <c r="BI29" i="65"/>
  <c r="BJ29" i="65"/>
  <c r="BK29" i="65"/>
  <c r="BL29" i="65"/>
  <c r="BM29" i="65"/>
  <c r="BN29" i="65"/>
  <c r="BO29" i="65"/>
  <c r="BP29" i="65"/>
  <c r="BQ29" i="65"/>
  <c r="BR29" i="65"/>
  <c r="BS29" i="65"/>
  <c r="BT29" i="65"/>
  <c r="BU29" i="65"/>
  <c r="BV29" i="65"/>
  <c r="BW29" i="65"/>
  <c r="BX29" i="65"/>
  <c r="BY29" i="65"/>
  <c r="BZ29" i="65"/>
  <c r="CA29" i="65"/>
  <c r="CB29" i="65"/>
  <c r="CC29" i="65"/>
  <c r="CD29" i="65"/>
  <c r="CE29" i="65"/>
  <c r="CF29" i="65"/>
  <c r="CG29" i="65"/>
  <c r="CH29" i="65"/>
  <c r="CI29" i="65"/>
  <c r="AZ24" i="65"/>
  <c r="CK24" i="65" s="1"/>
  <c r="BA7" i="65"/>
  <c r="BB7" i="65"/>
  <c r="BC7" i="65"/>
  <c r="BD7" i="65"/>
  <c r="BE7" i="65"/>
  <c r="BF7" i="65"/>
  <c r="BG7" i="65"/>
  <c r="BH7" i="65"/>
  <c r="BI7" i="65"/>
  <c r="BJ7" i="65"/>
  <c r="BK7" i="65"/>
  <c r="BL7" i="65"/>
  <c r="BM7" i="65"/>
  <c r="BN7" i="65"/>
  <c r="BO7" i="65"/>
  <c r="BP7" i="65"/>
  <c r="BQ7" i="65"/>
  <c r="BR7" i="65"/>
  <c r="BS7" i="65"/>
  <c r="BT7" i="65"/>
  <c r="BU7" i="65"/>
  <c r="BV7" i="65"/>
  <c r="BW7" i="65"/>
  <c r="BX7" i="65"/>
  <c r="BY7" i="65"/>
  <c r="BZ7" i="65"/>
  <c r="CA7" i="65"/>
  <c r="CB7" i="65"/>
  <c r="CC7" i="65"/>
  <c r="CD7" i="65"/>
  <c r="CE7" i="65"/>
  <c r="CF7" i="65"/>
  <c r="CG7" i="65"/>
  <c r="CH7" i="65"/>
  <c r="CI7" i="65"/>
  <c r="CJ7" i="65"/>
  <c r="BB11" i="65"/>
  <c r="BA11" i="65"/>
  <c r="AZ6" i="65"/>
  <c r="CL6" i="65" s="1"/>
  <c r="BC11" i="65"/>
  <c r="AZ28" i="65"/>
  <c r="CK28" i="65" s="1"/>
  <c r="BD11" i="65"/>
  <c r="BE11" i="65"/>
  <c r="BF11" i="65"/>
  <c r="BG11" i="65"/>
  <c r="BH11" i="65"/>
  <c r="BI11" i="65"/>
  <c r="BJ11" i="65"/>
  <c r="BK11" i="65"/>
  <c r="BL11" i="65"/>
  <c r="BM11" i="65"/>
  <c r="BN11" i="65"/>
  <c r="BO11" i="65"/>
  <c r="BP11" i="65"/>
  <c r="BQ11" i="65"/>
  <c r="BR11" i="65"/>
  <c r="BS11" i="65"/>
  <c r="BT11" i="65"/>
  <c r="BU11" i="65"/>
  <c r="BV11" i="65"/>
  <c r="BW11" i="65"/>
  <c r="BX11" i="65"/>
  <c r="BY11" i="65"/>
  <c r="BZ11" i="65"/>
  <c r="CA11" i="65"/>
  <c r="CB11" i="65"/>
  <c r="CC11" i="65"/>
  <c r="CD11" i="65"/>
  <c r="CE11" i="65"/>
  <c r="CF11" i="65"/>
  <c r="CG11" i="65"/>
  <c r="CH11" i="65"/>
  <c r="CI11" i="65"/>
  <c r="CJ11" i="65"/>
  <c r="BA33" i="65"/>
  <c r="BB33" i="65"/>
  <c r="BC33" i="65"/>
  <c r="BD33" i="65"/>
  <c r="BE33" i="65"/>
  <c r="BF33" i="65"/>
  <c r="BG33" i="65"/>
  <c r="BH33" i="65"/>
  <c r="BI33" i="65"/>
  <c r="BJ33" i="65"/>
  <c r="BK33" i="65"/>
  <c r="BL33" i="65"/>
  <c r="BM33" i="65"/>
  <c r="BN33" i="65"/>
  <c r="BO33" i="65"/>
  <c r="BP33" i="65"/>
  <c r="BQ33" i="65"/>
  <c r="BR33" i="65"/>
  <c r="BS33" i="65"/>
  <c r="BT33" i="65"/>
  <c r="BU33" i="65"/>
  <c r="BV33" i="65"/>
  <c r="BW33" i="65"/>
  <c r="BX33" i="65"/>
  <c r="BY33" i="65"/>
  <c r="BZ33" i="65"/>
  <c r="CA33" i="65"/>
  <c r="CB33" i="65"/>
  <c r="CC33" i="65"/>
  <c r="CD33" i="65"/>
  <c r="CE33" i="65"/>
  <c r="CF33" i="65"/>
  <c r="CG33" i="65"/>
  <c r="CH33" i="65"/>
  <c r="CI33" i="65"/>
  <c r="BA25" i="65"/>
  <c r="BB25" i="65"/>
  <c r="BC25" i="65"/>
  <c r="BD25" i="65"/>
  <c r="BE25" i="65"/>
  <c r="BF25" i="65"/>
  <c r="BG25" i="65"/>
  <c r="BH25" i="65"/>
  <c r="BI25" i="65"/>
  <c r="BJ25" i="65"/>
  <c r="BK25" i="65"/>
  <c r="BL25" i="65"/>
  <c r="BM25" i="65"/>
  <c r="BN25" i="65"/>
  <c r="BO25" i="65"/>
  <c r="BP25" i="65"/>
  <c r="BQ25" i="65"/>
  <c r="BR25" i="65"/>
  <c r="BS25" i="65"/>
  <c r="BT25" i="65"/>
  <c r="BU25" i="65"/>
  <c r="BV25" i="65"/>
  <c r="BW25" i="65"/>
  <c r="BX25" i="65"/>
  <c r="BY25" i="65"/>
  <c r="BZ25" i="65"/>
  <c r="CA25" i="65"/>
  <c r="CB25" i="65"/>
  <c r="CC25" i="65"/>
  <c r="CD25" i="65"/>
  <c r="CE25" i="65"/>
  <c r="CF25" i="65"/>
  <c r="CG25" i="65"/>
  <c r="CH25" i="65"/>
  <c r="CI25" i="65"/>
  <c r="CK26" i="65"/>
  <c r="CK34" i="65"/>
  <c r="CK25" i="65"/>
  <c r="CK29" i="65"/>
  <c r="CK30" i="65"/>
  <c r="CK31" i="65"/>
  <c r="CK27" i="65"/>
  <c r="CK32" i="65"/>
  <c r="CK35" i="65"/>
  <c r="CK36" i="65"/>
  <c r="CK37" i="65"/>
  <c r="CK69" i="65" s="1"/>
  <c r="CK33" i="65"/>
  <c r="CL2" i="65"/>
  <c r="AL27" i="65"/>
  <c r="AL35" i="65"/>
  <c r="AL24" i="65"/>
  <c r="AL31" i="65"/>
  <c r="AL28" i="65"/>
  <c r="AL25" i="65"/>
  <c r="AL36" i="65"/>
  <c r="AL30" i="65"/>
  <c r="AL37" i="65"/>
  <c r="AL53" i="65" s="1"/>
  <c r="AL26" i="65"/>
  <c r="AL32" i="65"/>
  <c r="AL33" i="65"/>
  <c r="AL29" i="65"/>
  <c r="AL34" i="65"/>
  <c r="AM2" i="65"/>
  <c r="CL54" i="65"/>
  <c r="AM40" i="65"/>
  <c r="AM43" i="65" s="1"/>
  <c r="AM41" i="65"/>
  <c r="CK44" i="65"/>
  <c r="CK42" i="65"/>
  <c r="AL44" i="65"/>
  <c r="AL42" i="65"/>
  <c r="AN17" i="65"/>
  <c r="AO4" i="65"/>
  <c r="AN19" i="65"/>
  <c r="AN14" i="65"/>
  <c r="AN18" i="65"/>
  <c r="AN16" i="65"/>
  <c r="AN13" i="65"/>
  <c r="AN8" i="65"/>
  <c r="AN9" i="65"/>
  <c r="AN7" i="65"/>
  <c r="AN12" i="65"/>
  <c r="AN20" i="65"/>
  <c r="AN11" i="65"/>
  <c r="AN15" i="65"/>
  <c r="AN10" i="65"/>
  <c r="CL17" i="65"/>
  <c r="CL11" i="65"/>
  <c r="CL19" i="65"/>
  <c r="CL15" i="65"/>
  <c r="CM4" i="65"/>
  <c r="CL7" i="65"/>
  <c r="CL10" i="65"/>
  <c r="CL20" i="65"/>
  <c r="CL41" i="65" s="1"/>
  <c r="CL14" i="65"/>
  <c r="CL16" i="65"/>
  <c r="CL18" i="65"/>
  <c r="CL40" i="65" s="1"/>
  <c r="CL43" i="65" s="1"/>
  <c r="CL12" i="65"/>
  <c r="CL13" i="65"/>
  <c r="CL9" i="65"/>
  <c r="CL8" i="65"/>
  <c r="G24" i="43"/>
  <c r="I7" i="43"/>
  <c r="J7" i="43"/>
  <c r="K7" i="43"/>
  <c r="BC7" i="39"/>
  <c r="BC7" i="35"/>
  <c r="BF7" i="39"/>
  <c r="AK58" i="53"/>
  <c r="AK57" i="53"/>
  <c r="AL57" i="53"/>
  <c r="AL58" i="53"/>
  <c r="F2" i="35"/>
  <c r="BG7" i="39"/>
  <c r="BI7" i="39"/>
  <c r="BB7" i="39"/>
  <c r="BA7" i="39"/>
  <c r="BG7" i="35"/>
  <c r="BA7" i="35"/>
  <c r="BE7" i="35"/>
  <c r="AZ24" i="35"/>
  <c r="BB7" i="35"/>
  <c r="BF7" i="35"/>
  <c r="BI7" i="35"/>
  <c r="BD7" i="35"/>
  <c r="H16" i="35"/>
  <c r="BD7" i="39"/>
  <c r="O6" i="53"/>
  <c r="BE7" i="39"/>
  <c r="S6" i="53"/>
  <c r="N23" i="53"/>
  <c r="Q6" i="53"/>
  <c r="G28" i="43"/>
  <c r="AZ24" i="39"/>
  <c r="BC11" i="39"/>
  <c r="BI11" i="35"/>
  <c r="AZ6" i="35"/>
  <c r="BI6" i="35" s="1"/>
  <c r="BE11" i="35"/>
  <c r="BG11" i="35"/>
  <c r="BD11" i="35"/>
  <c r="R6" i="53"/>
  <c r="G6" i="43"/>
  <c r="G23" i="43" s="1"/>
  <c r="BA11" i="35"/>
  <c r="AZ28" i="35"/>
  <c r="BB11" i="35"/>
  <c r="BC11" i="35"/>
  <c r="BF11" i="35"/>
  <c r="FZ1" i="6"/>
  <c r="P2" i="53"/>
  <c r="BI11" i="39"/>
  <c r="I11" i="43"/>
  <c r="AZ6" i="39"/>
  <c r="BI6" i="39" s="1"/>
  <c r="BB11" i="39"/>
  <c r="J11" i="43"/>
  <c r="BA11" i="39"/>
  <c r="BG11" i="39"/>
  <c r="AZ28" i="39"/>
  <c r="BF11" i="39"/>
  <c r="H11" i="43"/>
  <c r="BD11" i="39"/>
  <c r="BE11" i="39"/>
  <c r="D8" i="53"/>
  <c r="E8" i="53"/>
  <c r="F8" i="53"/>
  <c r="C8" i="53"/>
  <c r="J16" i="35"/>
  <c r="C16" i="35"/>
  <c r="D16" i="35"/>
  <c r="E16" i="53"/>
  <c r="D16" i="53"/>
  <c r="C16" i="53"/>
  <c r="F16" i="53"/>
  <c r="G16" i="35"/>
  <c r="F16" i="35"/>
  <c r="E12" i="53"/>
  <c r="D12" i="53"/>
  <c r="C12" i="53"/>
  <c r="F12" i="53"/>
  <c r="A28" i="53"/>
  <c r="A6" i="53"/>
  <c r="B11" i="53"/>
  <c r="E16" i="35"/>
  <c r="A24" i="53"/>
  <c r="B7" i="53"/>
  <c r="BG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AI602" i="1" l="1"/>
  <c r="AP597" i="1"/>
  <c r="AI595" i="1"/>
  <c r="AP590" i="1"/>
  <c r="AI601" i="1"/>
  <c r="AP596" i="1"/>
  <c r="AI598" i="1"/>
  <c r="AP593" i="1"/>
  <c r="AI599" i="1"/>
  <c r="AP594" i="1"/>
  <c r="A23" i="65"/>
  <c r="B6" i="65"/>
  <c r="G11" i="65"/>
  <c r="D11" i="65"/>
  <c r="C11" i="65"/>
  <c r="F11" i="65"/>
  <c r="E11" i="65"/>
  <c r="H11" i="65"/>
  <c r="I11" i="65"/>
  <c r="J11" i="65"/>
  <c r="K11" i="65"/>
  <c r="L11" i="65"/>
  <c r="M11" i="65"/>
  <c r="N11" i="65"/>
  <c r="O11" i="65"/>
  <c r="P11" i="65"/>
  <c r="Q11" i="65"/>
  <c r="R11" i="65"/>
  <c r="S11" i="65"/>
  <c r="T11" i="65"/>
  <c r="U11" i="65"/>
  <c r="V11" i="65"/>
  <c r="W11" i="65"/>
  <c r="X11" i="65"/>
  <c r="Y11" i="65"/>
  <c r="Z11" i="65"/>
  <c r="AA11" i="65"/>
  <c r="AB11" i="65"/>
  <c r="AC11" i="65"/>
  <c r="AD11" i="65"/>
  <c r="AE11" i="65"/>
  <c r="AF11" i="65"/>
  <c r="AG11" i="65"/>
  <c r="AH11" i="65"/>
  <c r="AI11" i="65"/>
  <c r="AJ11" i="65"/>
  <c r="AK11" i="65"/>
  <c r="AL11" i="65"/>
  <c r="AM11" i="65"/>
  <c r="B28" i="65"/>
  <c r="C28" i="65"/>
  <c r="D28" i="65"/>
  <c r="E28" i="65"/>
  <c r="F28" i="65"/>
  <c r="G28" i="65"/>
  <c r="H28" i="65"/>
  <c r="I28" i="65"/>
  <c r="J28" i="65"/>
  <c r="K28" i="65"/>
  <c r="L28" i="65"/>
  <c r="M28" i="65"/>
  <c r="N28" i="65"/>
  <c r="O28" i="65"/>
  <c r="P28" i="65"/>
  <c r="Q28" i="65"/>
  <c r="R28" i="65"/>
  <c r="S28" i="65"/>
  <c r="T28" i="65"/>
  <c r="U28" i="65"/>
  <c r="V28" i="65"/>
  <c r="W28" i="65"/>
  <c r="X28" i="65"/>
  <c r="Y28" i="65"/>
  <c r="Z28" i="65"/>
  <c r="AA28" i="65"/>
  <c r="AB28" i="65"/>
  <c r="AC28" i="65"/>
  <c r="AD28" i="65"/>
  <c r="AE28" i="65"/>
  <c r="AF28" i="65"/>
  <c r="AG28" i="65"/>
  <c r="AH28" i="65"/>
  <c r="AI28" i="65"/>
  <c r="AJ28" i="65"/>
  <c r="AK28" i="65"/>
  <c r="BA28" i="65"/>
  <c r="BB28" i="65"/>
  <c r="BC28" i="65"/>
  <c r="BD28" i="65"/>
  <c r="BE28" i="65"/>
  <c r="BF28" i="65"/>
  <c r="BG28" i="65"/>
  <c r="BH28" i="65"/>
  <c r="BI28" i="65"/>
  <c r="BJ28" i="65"/>
  <c r="BK28" i="65"/>
  <c r="BL28" i="65"/>
  <c r="BM28" i="65"/>
  <c r="BN28" i="65"/>
  <c r="BO28" i="65"/>
  <c r="BP28" i="65"/>
  <c r="BQ28" i="65"/>
  <c r="BR28" i="65"/>
  <c r="BS28" i="65"/>
  <c r="BT28" i="65"/>
  <c r="BU28" i="65"/>
  <c r="BV28" i="65"/>
  <c r="BW28" i="65"/>
  <c r="BX28" i="65"/>
  <c r="BY28" i="65"/>
  <c r="BZ28" i="65"/>
  <c r="CA28" i="65"/>
  <c r="CB28" i="65"/>
  <c r="CC28" i="65"/>
  <c r="CD28" i="65"/>
  <c r="CE28" i="65"/>
  <c r="CF28" i="65"/>
  <c r="CG28" i="65"/>
  <c r="CH28" i="65"/>
  <c r="CI28" i="65"/>
  <c r="CJ28" i="65"/>
  <c r="BA24" i="65"/>
  <c r="BB24" i="65"/>
  <c r="BC24" i="65"/>
  <c r="BD24" i="65"/>
  <c r="BE24" i="65"/>
  <c r="BF24" i="65"/>
  <c r="BG24" i="65"/>
  <c r="BH24" i="65"/>
  <c r="BI24" i="65"/>
  <c r="BJ24" i="65"/>
  <c r="BK24" i="65"/>
  <c r="BL24" i="65"/>
  <c r="BM24" i="65"/>
  <c r="BN24" i="65"/>
  <c r="BO24" i="65"/>
  <c r="BP24" i="65"/>
  <c r="BQ24" i="65"/>
  <c r="BR24" i="65"/>
  <c r="BS24" i="65"/>
  <c r="BT24" i="65"/>
  <c r="BU24" i="65"/>
  <c r="BV24" i="65"/>
  <c r="BW24" i="65"/>
  <c r="BX24" i="65"/>
  <c r="BY24" i="65"/>
  <c r="BZ24" i="65"/>
  <c r="CA24" i="65"/>
  <c r="CB24" i="65"/>
  <c r="CC24" i="65"/>
  <c r="CD24" i="65"/>
  <c r="CE24" i="65"/>
  <c r="CF24" i="65"/>
  <c r="CG24" i="65"/>
  <c r="CH24" i="65"/>
  <c r="CI24" i="65"/>
  <c r="CJ24" i="65"/>
  <c r="BC6" i="65"/>
  <c r="AZ23" i="65"/>
  <c r="CL23" i="65" s="1"/>
  <c r="BA6" i="65"/>
  <c r="BB6" i="65"/>
  <c r="BD6" i="65"/>
  <c r="BE6" i="65"/>
  <c r="BF6" i="65"/>
  <c r="BG6" i="65"/>
  <c r="BH6" i="65"/>
  <c r="BI6" i="65"/>
  <c r="BJ6" i="65"/>
  <c r="BK6" i="65"/>
  <c r="BL6" i="65"/>
  <c r="BM6" i="65"/>
  <c r="BN6" i="65"/>
  <c r="BO6" i="65"/>
  <c r="BP6" i="65"/>
  <c r="BQ6" i="65"/>
  <c r="BR6" i="65"/>
  <c r="BS6" i="65"/>
  <c r="BT6" i="65"/>
  <c r="BU6" i="65"/>
  <c r="BV6" i="65"/>
  <c r="BW6" i="65"/>
  <c r="BX6" i="65"/>
  <c r="BY6" i="65"/>
  <c r="BZ6" i="65"/>
  <c r="CA6" i="65"/>
  <c r="CB6" i="65"/>
  <c r="CC6" i="65"/>
  <c r="CD6" i="65"/>
  <c r="CE6" i="65"/>
  <c r="CF6" i="65"/>
  <c r="CG6" i="65"/>
  <c r="CH6" i="65"/>
  <c r="CI6" i="65"/>
  <c r="CJ6" i="65"/>
  <c r="CK6" i="65"/>
  <c r="CL27" i="65"/>
  <c r="CL35" i="65"/>
  <c r="CL24" i="65"/>
  <c r="CL28" i="65"/>
  <c r="CL25" i="65"/>
  <c r="CL29" i="65"/>
  <c r="CL36" i="65"/>
  <c r="CL30" i="65"/>
  <c r="CL26" i="65"/>
  <c r="CL33" i="65"/>
  <c r="CL37" i="65"/>
  <c r="CL69" i="65" s="1"/>
  <c r="CL32" i="65"/>
  <c r="CL34" i="65"/>
  <c r="CL31" i="65"/>
  <c r="CM2" i="65"/>
  <c r="AM28" i="65"/>
  <c r="AM36" i="65"/>
  <c r="AM25" i="65"/>
  <c r="AM24" i="65"/>
  <c r="AM23" i="65"/>
  <c r="AM29" i="65"/>
  <c r="AM34" i="65"/>
  <c r="AM30" i="65"/>
  <c r="AM27" i="65"/>
  <c r="AM35" i="65"/>
  <c r="AM26" i="65"/>
  <c r="AM31" i="65"/>
  <c r="AM37" i="65"/>
  <c r="AM53" i="65" s="1"/>
  <c r="AM33" i="65"/>
  <c r="AM32" i="65"/>
  <c r="AN2" i="65"/>
  <c r="CM54" i="65"/>
  <c r="CM16" i="65"/>
  <c r="CN4" i="65"/>
  <c r="CM10" i="65"/>
  <c r="CM6" i="65"/>
  <c r="CM20" i="65"/>
  <c r="CM41" i="65" s="1"/>
  <c r="CM12" i="65"/>
  <c r="CM7" i="65"/>
  <c r="CM11" i="65"/>
  <c r="CM17" i="65"/>
  <c r="CM14" i="65"/>
  <c r="CM18" i="65"/>
  <c r="CM40" i="65" s="1"/>
  <c r="CM43" i="65" s="1"/>
  <c r="CM15" i="65"/>
  <c r="CM19" i="65"/>
  <c r="CM13" i="65"/>
  <c r="CM9" i="65"/>
  <c r="CM8" i="65"/>
  <c r="AN40" i="65"/>
  <c r="AN43" i="65" s="1"/>
  <c r="AN41" i="65"/>
  <c r="AP4" i="65"/>
  <c r="AO18" i="65"/>
  <c r="AO19" i="65"/>
  <c r="AO14" i="65"/>
  <c r="AO17" i="65"/>
  <c r="AO7" i="65"/>
  <c r="AO12" i="65"/>
  <c r="AO13" i="65"/>
  <c r="AO8" i="65"/>
  <c r="AO9" i="65"/>
  <c r="AO20" i="65"/>
  <c r="AO16" i="65"/>
  <c r="AO11" i="65"/>
  <c r="AO15" i="65"/>
  <c r="AO10" i="65"/>
  <c r="AO6" i="65"/>
  <c r="AM44" i="65"/>
  <c r="AM42" i="65"/>
  <c r="CL44" i="65"/>
  <c r="CL42" i="65"/>
  <c r="BJ6" i="35"/>
  <c r="G2" i="35"/>
  <c r="BE6" i="35"/>
  <c r="BD6" i="35"/>
  <c r="BB6" i="39"/>
  <c r="BH6" i="35"/>
  <c r="BC6" i="35"/>
  <c r="BA6" i="35"/>
  <c r="BB6" i="35"/>
  <c r="BF6" i="35"/>
  <c r="AZ23" i="35"/>
  <c r="H6" i="43"/>
  <c r="K6" i="43"/>
  <c r="BF6" i="39"/>
  <c r="BD6" i="39"/>
  <c r="BG6" i="39"/>
  <c r="BA6" i="39"/>
  <c r="I6" i="43"/>
  <c r="BE6" i="39"/>
  <c r="J6" i="43"/>
  <c r="BC6" i="39"/>
  <c r="BJ6" i="39"/>
  <c r="BH6" i="39"/>
  <c r="AZ23" i="39"/>
  <c r="GA1" i="6"/>
  <c r="Q2" i="53"/>
  <c r="F11" i="53"/>
  <c r="D11" i="53"/>
  <c r="C11" i="53"/>
  <c r="E11" i="53"/>
  <c r="B6" i="53"/>
  <c r="A23"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BL2" i="35"/>
  <c r="H48" i="35"/>
  <c r="J42" i="35"/>
  <c r="J44" i="35"/>
  <c r="BJ43" i="35"/>
  <c r="BJ41" i="35"/>
  <c r="K41" i="35"/>
  <c r="K40" i="35"/>
  <c r="K43" i="35" s="1"/>
  <c r="BI44" i="35"/>
  <c r="BI42" i="35"/>
  <c r="BG48" i="35"/>
  <c r="BK54" i="35"/>
  <c r="AI603" i="1" l="1"/>
  <c r="AP598" i="1"/>
  <c r="AI606" i="1"/>
  <c r="AP601" i="1"/>
  <c r="AI600" i="1"/>
  <c r="AP595" i="1"/>
  <c r="AI604" i="1"/>
  <c r="AP599" i="1"/>
  <c r="AI607" i="1"/>
  <c r="AP602" i="1"/>
  <c r="AM45" i="65"/>
  <c r="G6" i="65"/>
  <c r="D6" i="65"/>
  <c r="C6" i="65"/>
  <c r="I6" i="65"/>
  <c r="H6" i="65"/>
  <c r="F6" i="65"/>
  <c r="E6" i="65"/>
  <c r="J6" i="65"/>
  <c r="K6" i="65"/>
  <c r="L6" i="65"/>
  <c r="M6" i="65"/>
  <c r="N6" i="65"/>
  <c r="O6" i="65"/>
  <c r="P6" i="65"/>
  <c r="Q6" i="65"/>
  <c r="R6" i="65"/>
  <c r="S6" i="65"/>
  <c r="T6" i="65"/>
  <c r="U6" i="65"/>
  <c r="V6" i="65"/>
  <c r="W6" i="65"/>
  <c r="X6" i="65"/>
  <c r="Y6" i="65"/>
  <c r="Z6" i="65"/>
  <c r="AA6" i="65"/>
  <c r="AB6" i="65"/>
  <c r="AC6" i="65"/>
  <c r="AD6" i="65"/>
  <c r="AE6" i="65"/>
  <c r="AF6" i="65"/>
  <c r="AG6" i="65"/>
  <c r="AH6" i="65"/>
  <c r="AI6" i="65"/>
  <c r="AJ6" i="65"/>
  <c r="AK6" i="65"/>
  <c r="AL6" i="65"/>
  <c r="AM6" i="65"/>
  <c r="AN6" i="65"/>
  <c r="B23" i="65"/>
  <c r="B45" i="65" s="1"/>
  <c r="C23" i="65"/>
  <c r="C45" i="65" s="1"/>
  <c r="AK361" i="1" s="1"/>
  <c r="AL361" i="1" s="1"/>
  <c r="D23" i="65"/>
  <c r="D45" i="65" s="1"/>
  <c r="AK382" i="1" s="1"/>
  <c r="AL382" i="1" s="1"/>
  <c r="E23" i="65"/>
  <c r="E45" i="65" s="1"/>
  <c r="AK404" i="1" s="1"/>
  <c r="AL404" i="1" s="1"/>
  <c r="F23" i="65"/>
  <c r="F45" i="65" s="1"/>
  <c r="AK426" i="1" s="1"/>
  <c r="AL426" i="1" s="1"/>
  <c r="G23" i="65"/>
  <c r="G45" i="65" s="1"/>
  <c r="AK448" i="1" s="1"/>
  <c r="AL448" i="1" s="1"/>
  <c r="H23" i="65"/>
  <c r="H45" i="65" s="1"/>
  <c r="AK470" i="1" s="1"/>
  <c r="AL470" i="1" s="1"/>
  <c r="I23" i="65"/>
  <c r="I45" i="65" s="1"/>
  <c r="AK492" i="1" s="1"/>
  <c r="J23" i="65"/>
  <c r="J45" i="65" s="1"/>
  <c r="AK513" i="1" s="1"/>
  <c r="K23" i="65"/>
  <c r="K45" i="65" s="1"/>
  <c r="AK536" i="1" s="1"/>
  <c r="L23" i="65"/>
  <c r="L45" i="65" s="1"/>
  <c r="AK557" i="1" s="1"/>
  <c r="M23" i="65"/>
  <c r="M45" i="65" s="1"/>
  <c r="AK577" i="1" s="1"/>
  <c r="N23" i="65"/>
  <c r="N45" i="65" s="1"/>
  <c r="AK600" i="1" s="1"/>
  <c r="O23" i="65"/>
  <c r="O45" i="65" s="1"/>
  <c r="AK622" i="1" s="1"/>
  <c r="P23" i="65"/>
  <c r="P45" i="65" s="1"/>
  <c r="AK643" i="1" s="1"/>
  <c r="Q23" i="65"/>
  <c r="Q45" i="65" s="1"/>
  <c r="AK665" i="1" s="1"/>
  <c r="R23" i="65"/>
  <c r="R45" i="65" s="1"/>
  <c r="AK687" i="1" s="1"/>
  <c r="S23" i="65"/>
  <c r="S45" i="65" s="1"/>
  <c r="AK709" i="1" s="1"/>
  <c r="T23" i="65"/>
  <c r="T45" i="65" s="1"/>
  <c r="AK731" i="1" s="1"/>
  <c r="U23" i="65"/>
  <c r="U45" i="65" s="1"/>
  <c r="AK752" i="1" s="1"/>
  <c r="V23" i="65"/>
  <c r="V45" i="65" s="1"/>
  <c r="AK774" i="1" s="1"/>
  <c r="W23" i="65"/>
  <c r="W45" i="65" s="1"/>
  <c r="X23" i="65"/>
  <c r="X45" i="65" s="1"/>
  <c r="Y23" i="65"/>
  <c r="Y45" i="65" s="1"/>
  <c r="Z23" i="65"/>
  <c r="Z45" i="65" s="1"/>
  <c r="AA23" i="65"/>
  <c r="AA45" i="65" s="1"/>
  <c r="AB23" i="65"/>
  <c r="AB45" i="65" s="1"/>
  <c r="AC23" i="65"/>
  <c r="AC45" i="65" s="1"/>
  <c r="AD23" i="65"/>
  <c r="AD45" i="65" s="1"/>
  <c r="AE23" i="65"/>
  <c r="AE45" i="65" s="1"/>
  <c r="AF23" i="65"/>
  <c r="AF45" i="65" s="1"/>
  <c r="AG23" i="65"/>
  <c r="AG45" i="65" s="1"/>
  <c r="AH23" i="65"/>
  <c r="AH45" i="65" s="1"/>
  <c r="AI23" i="65"/>
  <c r="AI45" i="65" s="1"/>
  <c r="AJ23" i="65"/>
  <c r="AJ45" i="65" s="1"/>
  <c r="AK23" i="65"/>
  <c r="AK45" i="65" s="1"/>
  <c r="AL23" i="65"/>
  <c r="AL45" i="65" s="1"/>
  <c r="BA23" i="65"/>
  <c r="BA45" i="65" s="1"/>
  <c r="BB23" i="65"/>
  <c r="BB45" i="65" s="1"/>
  <c r="BC23" i="65"/>
  <c r="BC45" i="65" s="1"/>
  <c r="BD23" i="65"/>
  <c r="BD45" i="65" s="1"/>
  <c r="BE23" i="65"/>
  <c r="BE45" i="65" s="1"/>
  <c r="BF23" i="65"/>
  <c r="BF45" i="65" s="1"/>
  <c r="BG23" i="65"/>
  <c r="BG45" i="65" s="1"/>
  <c r="BH23" i="65"/>
  <c r="BH45" i="65" s="1"/>
  <c r="BI23" i="65"/>
  <c r="BI45" i="65" s="1"/>
  <c r="BJ23" i="65"/>
  <c r="BJ45" i="65" s="1"/>
  <c r="BK23" i="65"/>
  <c r="BK45" i="65" s="1"/>
  <c r="BL23" i="65"/>
  <c r="BL45" i="65" s="1"/>
  <c r="BM23" i="65"/>
  <c r="BM45" i="65" s="1"/>
  <c r="BN23" i="65"/>
  <c r="BN45" i="65" s="1"/>
  <c r="BO23" i="65"/>
  <c r="BO45" i="65" s="1"/>
  <c r="BP23" i="65"/>
  <c r="BP45" i="65" s="1"/>
  <c r="BQ23" i="65"/>
  <c r="BQ45" i="65" s="1"/>
  <c r="BR23" i="65"/>
  <c r="BR45" i="65" s="1"/>
  <c r="BS23" i="65"/>
  <c r="BS45" i="65" s="1"/>
  <c r="BT23" i="65"/>
  <c r="BT45" i="65" s="1"/>
  <c r="BU23" i="65"/>
  <c r="BU45" i="65" s="1"/>
  <c r="BV23" i="65"/>
  <c r="BV45" i="65" s="1"/>
  <c r="BW23" i="65"/>
  <c r="BW45" i="65" s="1"/>
  <c r="BX23" i="65"/>
  <c r="BX45" i="65" s="1"/>
  <c r="BY23" i="65"/>
  <c r="BY45" i="65" s="1"/>
  <c r="BZ23" i="65"/>
  <c r="BZ45" i="65" s="1"/>
  <c r="CA23" i="65"/>
  <c r="CA45" i="65" s="1"/>
  <c r="CB23" i="65"/>
  <c r="CB45" i="65" s="1"/>
  <c r="CC23" i="65"/>
  <c r="CC45" i="65" s="1"/>
  <c r="CD23" i="65"/>
  <c r="CD45" i="65" s="1"/>
  <c r="CE23" i="65"/>
  <c r="CE45" i="65" s="1"/>
  <c r="CF23" i="65"/>
  <c r="CF45" i="65" s="1"/>
  <c r="CG23" i="65"/>
  <c r="CG45" i="65" s="1"/>
  <c r="CH23" i="65"/>
  <c r="CH45" i="65" s="1"/>
  <c r="CI23" i="65"/>
  <c r="CI45" i="65" s="1"/>
  <c r="CJ23" i="65"/>
  <c r="CJ45" i="65" s="1"/>
  <c r="CK23" i="65"/>
  <c r="CK45" i="65" s="1"/>
  <c r="CM28" i="65"/>
  <c r="CM36" i="65"/>
  <c r="CM25" i="65"/>
  <c r="CM23" i="65"/>
  <c r="CM29" i="65"/>
  <c r="CM32" i="65"/>
  <c r="CM37" i="65"/>
  <c r="CM69" i="65" s="1"/>
  <c r="CM24" i="65"/>
  <c r="CM26" i="65"/>
  <c r="CM34" i="65"/>
  <c r="CM27" i="65"/>
  <c r="CM33" i="65"/>
  <c r="CM30" i="65"/>
  <c r="CM35" i="65"/>
  <c r="CM31" i="65"/>
  <c r="CN2" i="65"/>
  <c r="CL45" i="65"/>
  <c r="AN29" i="65"/>
  <c r="AN26" i="65"/>
  <c r="AN24" i="65"/>
  <c r="AN33" i="65"/>
  <c r="AN23" i="65"/>
  <c r="AN34" i="65"/>
  <c r="AN27" i="65"/>
  <c r="AN35" i="65"/>
  <c r="AN25" i="65"/>
  <c r="AN36" i="65"/>
  <c r="AN28" i="65"/>
  <c r="AN30" i="65"/>
  <c r="AN31" i="65"/>
  <c r="AN32" i="65"/>
  <c r="AN37" i="65"/>
  <c r="AN53" i="65" s="1"/>
  <c r="AO2" i="65"/>
  <c r="AO41" i="65"/>
  <c r="AO40" i="65"/>
  <c r="AO43" i="65" s="1"/>
  <c r="CN54" i="65"/>
  <c r="AQ4" i="65"/>
  <c r="AP14" i="65"/>
  <c r="AP19" i="65"/>
  <c r="AP17" i="65"/>
  <c r="AP18" i="65"/>
  <c r="AP12" i="65"/>
  <c r="AP20" i="65"/>
  <c r="AP8" i="65"/>
  <c r="AP16" i="65"/>
  <c r="AP7" i="65"/>
  <c r="AP9" i="65"/>
  <c r="AP13" i="65"/>
  <c r="AP11" i="65"/>
  <c r="AP15" i="65"/>
  <c r="AP10" i="65"/>
  <c r="AP6" i="65"/>
  <c r="CM42" i="65"/>
  <c r="CM44" i="65"/>
  <c r="AN42" i="65"/>
  <c r="AN44" i="65"/>
  <c r="CO4" i="65"/>
  <c r="CN10" i="65"/>
  <c r="CN6" i="65"/>
  <c r="CN18" i="65"/>
  <c r="CN40" i="65" s="1"/>
  <c r="CN43" i="65" s="1"/>
  <c r="CN14" i="65"/>
  <c r="CN12" i="65"/>
  <c r="CN20" i="65"/>
  <c r="CN41" i="65" s="1"/>
  <c r="CN17" i="65"/>
  <c r="CN19" i="65"/>
  <c r="CN16" i="65"/>
  <c r="CN15" i="65"/>
  <c r="CN11" i="65"/>
  <c r="CN7" i="65"/>
  <c r="CN13" i="65"/>
  <c r="CN9" i="65"/>
  <c r="CN8" i="65"/>
  <c r="H2" i="35"/>
  <c r="R2" i="53"/>
  <c r="GB1" i="6"/>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BJ44" i="35"/>
  <c r="BJ42" i="35"/>
  <c r="BL54" i="35"/>
  <c r="BH48" i="35"/>
  <c r="BL62" i="35"/>
  <c r="BK43" i="35"/>
  <c r="BK41" i="35"/>
  <c r="M15" i="35"/>
  <c r="M18" i="35"/>
  <c r="N4" i="35"/>
  <c r="M19" i="35"/>
  <c r="M7" i="35"/>
  <c r="M20" i="35"/>
  <c r="M14" i="35"/>
  <c r="M16" i="35"/>
  <c r="M11" i="35"/>
  <c r="M17" i="35"/>
  <c r="M10" i="35"/>
  <c r="M13" i="35"/>
  <c r="M6" i="35"/>
  <c r="M12" i="35"/>
  <c r="M9" i="35"/>
  <c r="M8" i="35"/>
  <c r="AI609" i="1" l="1"/>
  <c r="AP604" i="1"/>
  <c r="AI605" i="1"/>
  <c r="AP600" i="1"/>
  <c r="AI611" i="1"/>
  <c r="AP606" i="1"/>
  <c r="AL513" i="1"/>
  <c r="AI612" i="1"/>
  <c r="AP607" i="1"/>
  <c r="AI608" i="1"/>
  <c r="AP603" i="1"/>
  <c r="AL492" i="1"/>
  <c r="AL752" i="1"/>
  <c r="AL774" i="1"/>
  <c r="AL731" i="1"/>
  <c r="AL709" i="1"/>
  <c r="AL687" i="1"/>
  <c r="AL665" i="1"/>
  <c r="AL622" i="1"/>
  <c r="AL600" i="1"/>
  <c r="AL577" i="1"/>
  <c r="AL557" i="1"/>
  <c r="AL643" i="1"/>
  <c r="AL536" i="1"/>
  <c r="AN45" i="65"/>
  <c r="CN23" i="65"/>
  <c r="CN29" i="65"/>
  <c r="CN24" i="65"/>
  <c r="CN27" i="65"/>
  <c r="CN28" i="65"/>
  <c r="CN35" i="65"/>
  <c r="CN25" i="65"/>
  <c r="CN36" i="65"/>
  <c r="CN31" i="65"/>
  <c r="CN33" i="65"/>
  <c r="CN37" i="65"/>
  <c r="CN69" i="65" s="1"/>
  <c r="CN26" i="65"/>
  <c r="CN34" i="65"/>
  <c r="CN32" i="65"/>
  <c r="CN30" i="65"/>
  <c r="CO2" i="65"/>
  <c r="CM45" i="65"/>
  <c r="AO30" i="65"/>
  <c r="AO27" i="65"/>
  <c r="AO32" i="65"/>
  <c r="AO36" i="65"/>
  <c r="AO29" i="65"/>
  <c r="AO33" i="65"/>
  <c r="AO23" i="65"/>
  <c r="AO34" i="65"/>
  <c r="AO35" i="65"/>
  <c r="AO25" i="65"/>
  <c r="AO24" i="65"/>
  <c r="AO37" i="65"/>
  <c r="AO53" i="65" s="1"/>
  <c r="AO28" i="65"/>
  <c r="AO31" i="65"/>
  <c r="AO26" i="65"/>
  <c r="AP2" i="65"/>
  <c r="CO17" i="65"/>
  <c r="CO19" i="65"/>
  <c r="CO15" i="65"/>
  <c r="CO7" i="65"/>
  <c r="CO11" i="65"/>
  <c r="CP4" i="65"/>
  <c r="CO12" i="65"/>
  <c r="CO10" i="65"/>
  <c r="CO14" i="65"/>
  <c r="CO18" i="65"/>
  <c r="CO40" i="65" s="1"/>
  <c r="CO43" i="65" s="1"/>
  <c r="CO16" i="65"/>
  <c r="CO6" i="65"/>
  <c r="CO20" i="65"/>
  <c r="CO41" i="65" s="1"/>
  <c r="CO9" i="65"/>
  <c r="CO13" i="65"/>
  <c r="CO8" i="65"/>
  <c r="AP41" i="65"/>
  <c r="AP40" i="65"/>
  <c r="AP43" i="65" s="1"/>
  <c r="CN55" i="65"/>
  <c r="CO54" i="65"/>
  <c r="AQ17" i="65"/>
  <c r="AQ19" i="65"/>
  <c r="AR4" i="65"/>
  <c r="AQ14" i="65"/>
  <c r="AQ18" i="65"/>
  <c r="AQ12" i="65"/>
  <c r="AQ20" i="65"/>
  <c r="AQ7" i="65"/>
  <c r="AQ9" i="65"/>
  <c r="AQ8" i="65"/>
  <c r="AQ13" i="65"/>
  <c r="AQ16" i="65"/>
  <c r="AQ11" i="65"/>
  <c r="AQ15" i="65"/>
  <c r="AQ10" i="65"/>
  <c r="AQ6" i="65"/>
  <c r="AO44" i="65"/>
  <c r="AO42" i="65"/>
  <c r="CN44" i="65"/>
  <c r="CN42" i="65"/>
  <c r="I2" i="35"/>
  <c r="S2" i="53"/>
  <c r="GC1" i="6"/>
  <c r="GD1" i="6" s="1"/>
  <c r="GE1" i="6" s="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AI616" i="1" l="1"/>
  <c r="AP611" i="1"/>
  <c r="AI610" i="1"/>
  <c r="AP605" i="1"/>
  <c r="AI617" i="1"/>
  <c r="AP612" i="1"/>
  <c r="AI613" i="1"/>
  <c r="AP608" i="1"/>
  <c r="AI614" i="1"/>
  <c r="AP609" i="1"/>
  <c r="AO45" i="65"/>
  <c r="CO24" i="65"/>
  <c r="CO23" i="65"/>
  <c r="CO30" i="65"/>
  <c r="CO26" i="65"/>
  <c r="CO33" i="65"/>
  <c r="CO27" i="65"/>
  <c r="CO34" i="65"/>
  <c r="CO28" i="65"/>
  <c r="CO35" i="65"/>
  <c r="CO25" i="65"/>
  <c r="CO37" i="65"/>
  <c r="CO69" i="65" s="1"/>
  <c r="CO32" i="65"/>
  <c r="CO36" i="65"/>
  <c r="CO31" i="65"/>
  <c r="CO29" i="65"/>
  <c r="CP2" i="65"/>
  <c r="CN45" i="65"/>
  <c r="AP23" i="65"/>
  <c r="AP31" i="65"/>
  <c r="AP28" i="65"/>
  <c r="AP26" i="65"/>
  <c r="AP37" i="65"/>
  <c r="AP53" i="65" s="1"/>
  <c r="AP32" i="65"/>
  <c r="AP35" i="65"/>
  <c r="AP29" i="65"/>
  <c r="AP33" i="65"/>
  <c r="AP27" i="65"/>
  <c r="AP34" i="65"/>
  <c r="AP25" i="65"/>
  <c r="AP36" i="65"/>
  <c r="AP30" i="65"/>
  <c r="AP24" i="65"/>
  <c r="AQ2" i="65"/>
  <c r="CP19" i="65"/>
  <c r="CP15" i="65"/>
  <c r="CQ4" i="65"/>
  <c r="CP17" i="65"/>
  <c r="CP7" i="65"/>
  <c r="CP6" i="65"/>
  <c r="CP11" i="65"/>
  <c r="CP10" i="65"/>
  <c r="CP14" i="65"/>
  <c r="CP16" i="65"/>
  <c r="CP18" i="65"/>
  <c r="CP40" i="65" s="1"/>
  <c r="CP43" i="65" s="1"/>
  <c r="CP20" i="65"/>
  <c r="CP41" i="65" s="1"/>
  <c r="CP12" i="65"/>
  <c r="CP13" i="65"/>
  <c r="CP9" i="65"/>
  <c r="CP8" i="65"/>
  <c r="CO55" i="65"/>
  <c r="CP54" i="65"/>
  <c r="CO44" i="65"/>
  <c r="CO42" i="65"/>
  <c r="AQ41" i="65"/>
  <c r="AQ40" i="65"/>
  <c r="AQ43" i="65" s="1"/>
  <c r="AP44" i="65"/>
  <c r="AP42" i="65"/>
  <c r="AR19" i="65"/>
  <c r="AR17" i="65"/>
  <c r="AS4" i="65"/>
  <c r="AR18" i="65"/>
  <c r="AR14" i="65"/>
  <c r="AR13" i="65"/>
  <c r="AR16" i="65"/>
  <c r="AR12" i="65"/>
  <c r="AR20" i="65"/>
  <c r="AR7" i="65"/>
  <c r="AR8" i="65"/>
  <c r="AR9" i="65"/>
  <c r="AR11" i="65"/>
  <c r="AR15" i="65"/>
  <c r="AR10" i="65"/>
  <c r="AR6" i="65"/>
  <c r="J2" i="35"/>
  <c r="BM62" i="39"/>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AI618" i="1" l="1"/>
  <c r="AP613" i="1"/>
  <c r="AI622" i="1"/>
  <c r="AP617" i="1"/>
  <c r="AI615" i="1"/>
  <c r="AP610" i="1"/>
  <c r="AI619" i="1"/>
  <c r="AP614" i="1"/>
  <c r="AI621" i="1"/>
  <c r="AP616" i="1"/>
  <c r="AP45" i="65"/>
  <c r="CP24" i="65"/>
  <c r="CP23" i="65"/>
  <c r="CP31" i="65"/>
  <c r="CP32" i="65"/>
  <c r="CP26" i="65"/>
  <c r="CP33" i="65"/>
  <c r="CP34" i="65"/>
  <c r="CP27" i="65"/>
  <c r="CP30" i="65"/>
  <c r="CP28" i="65"/>
  <c r="CP37" i="65"/>
  <c r="CP69" i="65" s="1"/>
  <c r="CP35" i="65"/>
  <c r="CP25" i="65"/>
  <c r="CP36" i="65"/>
  <c r="CP29" i="65"/>
  <c r="CQ2" i="65"/>
  <c r="CO45" i="65"/>
  <c r="AQ24" i="65"/>
  <c r="AQ32" i="65"/>
  <c r="AQ23" i="65"/>
  <c r="AQ29" i="65"/>
  <c r="AQ31" i="65"/>
  <c r="AQ26" i="65"/>
  <c r="AQ37" i="65"/>
  <c r="AQ53" i="65" s="1"/>
  <c r="AQ25" i="65"/>
  <c r="AQ34" i="65"/>
  <c r="AQ33" i="65"/>
  <c r="AQ27" i="65"/>
  <c r="AQ35" i="65"/>
  <c r="AQ36" i="65"/>
  <c r="AQ28" i="65"/>
  <c r="AQ30" i="65"/>
  <c r="AR2" i="65"/>
  <c r="CP56" i="65"/>
  <c r="CP55" i="65"/>
  <c r="CQ54" i="65"/>
  <c r="CR4" i="65"/>
  <c r="CQ7" i="65"/>
  <c r="CQ14" i="65"/>
  <c r="CQ10" i="65"/>
  <c r="CQ6" i="65"/>
  <c r="CQ16" i="65"/>
  <c r="CQ19" i="65"/>
  <c r="CQ20" i="65"/>
  <c r="CQ41" i="65" s="1"/>
  <c r="CQ18" i="65"/>
  <c r="CQ40" i="65" s="1"/>
  <c r="CQ43" i="65" s="1"/>
  <c r="CQ11" i="65"/>
  <c r="CQ12" i="65"/>
  <c r="CQ17" i="65"/>
  <c r="CQ15" i="65"/>
  <c r="CQ13" i="65"/>
  <c r="CQ9" i="65"/>
  <c r="CQ8" i="65"/>
  <c r="AT4" i="65"/>
  <c r="AS14" i="65"/>
  <c r="AS17" i="65"/>
  <c r="AS19" i="65"/>
  <c r="AS18" i="65"/>
  <c r="AS12" i="65"/>
  <c r="AS16" i="65"/>
  <c r="AS13" i="65"/>
  <c r="AS7" i="65"/>
  <c r="AS8" i="65"/>
  <c r="AS9" i="65"/>
  <c r="AS20" i="65"/>
  <c r="AS15" i="65"/>
  <c r="AS11" i="65"/>
  <c r="AS6" i="65"/>
  <c r="AS10" i="65"/>
  <c r="AQ44" i="65"/>
  <c r="AQ42" i="65"/>
  <c r="CP44" i="65"/>
  <c r="CP42" i="65"/>
  <c r="AR41" i="65"/>
  <c r="AR40" i="65"/>
  <c r="AR43" i="65" s="1"/>
  <c r="K2" i="35"/>
  <c r="P41" i="39"/>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BM44" i="35"/>
  <c r="BM42" i="35"/>
  <c r="P15" i="35"/>
  <c r="Q4" i="35"/>
  <c r="P20" i="35"/>
  <c r="P7" i="35"/>
  <c r="P19" i="35"/>
  <c r="P18" i="35"/>
  <c r="P12" i="35"/>
  <c r="P14" i="35"/>
  <c r="P6" i="35"/>
  <c r="P10" i="35"/>
  <c r="P17" i="35"/>
  <c r="P16" i="35"/>
  <c r="P13" i="35"/>
  <c r="P11" i="35"/>
  <c r="P8" i="35"/>
  <c r="P9" i="35"/>
  <c r="BO62" i="35"/>
  <c r="BK48" i="35"/>
  <c r="AI620" i="1" l="1"/>
  <c r="AP615" i="1"/>
  <c r="AI624" i="1"/>
  <c r="AP619" i="1"/>
  <c r="AI627" i="1"/>
  <c r="AP622" i="1"/>
  <c r="AI626" i="1"/>
  <c r="AP621" i="1"/>
  <c r="AI623" i="1"/>
  <c r="AP618" i="1"/>
  <c r="AQ45" i="65"/>
  <c r="CP45" i="65"/>
  <c r="CQ24" i="65"/>
  <c r="CQ32" i="65"/>
  <c r="CQ23" i="65"/>
  <c r="CQ37" i="65"/>
  <c r="CQ69" i="65" s="1"/>
  <c r="CQ33" i="65"/>
  <c r="CQ26" i="65"/>
  <c r="CQ25" i="65"/>
  <c r="CQ29" i="65"/>
  <c r="CQ36" i="65"/>
  <c r="CQ31" i="65"/>
  <c r="CQ35" i="65"/>
  <c r="CQ28" i="65"/>
  <c r="CQ34" i="65"/>
  <c r="CQ30" i="65"/>
  <c r="CQ27" i="65"/>
  <c r="CR2" i="65"/>
  <c r="AR25" i="65"/>
  <c r="AR33" i="65"/>
  <c r="AR24" i="65"/>
  <c r="AR23" i="65"/>
  <c r="AR28" i="65"/>
  <c r="AR30" i="65"/>
  <c r="AR31" i="65"/>
  <c r="AR26" i="65"/>
  <c r="AR32" i="65"/>
  <c r="AR37" i="65"/>
  <c r="AR53" i="65" s="1"/>
  <c r="AR29" i="65"/>
  <c r="AR27" i="65"/>
  <c r="AR34" i="65"/>
  <c r="AR35" i="65"/>
  <c r="AR36" i="65"/>
  <c r="AS2" i="65"/>
  <c r="CR17" i="65"/>
  <c r="CR7" i="65"/>
  <c r="CR20" i="65"/>
  <c r="CR41" i="65" s="1"/>
  <c r="CR12" i="65"/>
  <c r="CR16" i="65"/>
  <c r="CR10" i="65"/>
  <c r="CR6" i="65"/>
  <c r="CS4" i="65"/>
  <c r="CR18" i="65"/>
  <c r="CR40" i="65" s="1"/>
  <c r="CR43" i="65" s="1"/>
  <c r="CR19" i="65"/>
  <c r="CR11" i="65"/>
  <c r="CR15" i="65"/>
  <c r="CR14" i="65"/>
  <c r="CR9" i="65"/>
  <c r="CR13" i="65"/>
  <c r="CR8" i="65"/>
  <c r="CQ42" i="65"/>
  <c r="CQ44" i="65"/>
  <c r="CP57" i="65"/>
  <c r="CQ56" i="65"/>
  <c r="CQ55" i="65"/>
  <c r="CR54" i="65"/>
  <c r="AS41" i="65"/>
  <c r="AS40" i="65"/>
  <c r="AS43" i="65" s="1"/>
  <c r="AT17" i="65"/>
  <c r="AU4" i="65"/>
  <c r="AT18" i="65"/>
  <c r="AT19" i="65"/>
  <c r="AT14" i="65"/>
  <c r="AT9" i="65"/>
  <c r="AT12" i="65"/>
  <c r="AT8" i="65"/>
  <c r="AT20" i="65"/>
  <c r="AT13" i="65"/>
  <c r="AT16" i="65"/>
  <c r="AT7" i="65"/>
  <c r="AT15" i="65"/>
  <c r="AT11" i="65"/>
  <c r="AT10" i="65"/>
  <c r="AT6" i="65"/>
  <c r="AR42" i="65"/>
  <c r="AR44" i="65"/>
  <c r="L2" i="35"/>
  <c r="R2" i="39"/>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AI632" i="1" l="1"/>
  <c r="AP627" i="1"/>
  <c r="AI631" i="1"/>
  <c r="AP626" i="1"/>
  <c r="AI629" i="1"/>
  <c r="AP624" i="1"/>
  <c r="AI628" i="1"/>
  <c r="AP623" i="1"/>
  <c r="AI625" i="1"/>
  <c r="AP620" i="1"/>
  <c r="AR45" i="65"/>
  <c r="CQ45" i="65"/>
  <c r="CR25" i="65"/>
  <c r="CR33" i="65"/>
  <c r="CR24" i="65"/>
  <c r="CR31" i="65"/>
  <c r="CR32" i="65"/>
  <c r="CR37" i="65"/>
  <c r="CR69" i="65" s="1"/>
  <c r="CR23" i="65"/>
  <c r="CR26" i="65"/>
  <c r="CR28" i="65"/>
  <c r="CR35" i="65"/>
  <c r="CR29" i="65"/>
  <c r="CR34" i="65"/>
  <c r="CR36" i="65"/>
  <c r="CR30" i="65"/>
  <c r="CR27" i="65"/>
  <c r="CS2" i="65"/>
  <c r="AS26" i="65"/>
  <c r="AS34" i="65"/>
  <c r="AS24" i="65"/>
  <c r="AS23" i="65"/>
  <c r="AS36" i="65"/>
  <c r="AS28" i="65"/>
  <c r="AS30" i="65"/>
  <c r="AS33" i="65"/>
  <c r="AS31" i="65"/>
  <c r="AS32" i="65"/>
  <c r="AS37" i="65"/>
  <c r="AS53" i="65" s="1"/>
  <c r="AS29" i="65"/>
  <c r="AS27" i="65"/>
  <c r="AS35" i="65"/>
  <c r="AS25" i="65"/>
  <c r="AT2" i="65"/>
  <c r="CQ57" i="65"/>
  <c r="AS44" i="65"/>
  <c r="AS42" i="65"/>
  <c r="CR44" i="65"/>
  <c r="CR42" i="65"/>
  <c r="AU17" i="65"/>
  <c r="AV4" i="65"/>
  <c r="AU14" i="65"/>
  <c r="AU18" i="65"/>
  <c r="AU19" i="65"/>
  <c r="AU16" i="65"/>
  <c r="AU8" i="65"/>
  <c r="AU13" i="65"/>
  <c r="AU12" i="65"/>
  <c r="AU9" i="65"/>
  <c r="AU20" i="65"/>
  <c r="AU7" i="65"/>
  <c r="AU11" i="65"/>
  <c r="AU15" i="65"/>
  <c r="AU6" i="65"/>
  <c r="AU10" i="65"/>
  <c r="AT40" i="65"/>
  <c r="AT43" i="65" s="1"/>
  <c r="AT41" i="65"/>
  <c r="CR56" i="65"/>
  <c r="CS54" i="65"/>
  <c r="CR55" i="65"/>
  <c r="CS15" i="65"/>
  <c r="CS11" i="65"/>
  <c r="CS17" i="65"/>
  <c r="CS7" i="65"/>
  <c r="CT4" i="65"/>
  <c r="CS14" i="65"/>
  <c r="CS12" i="65"/>
  <c r="CS6" i="65"/>
  <c r="CS18" i="65"/>
  <c r="CS40" i="65" s="1"/>
  <c r="CS43" i="65" s="1"/>
  <c r="CS19" i="65"/>
  <c r="CS16" i="65"/>
  <c r="CS10" i="65"/>
  <c r="CS20" i="65"/>
  <c r="CS41" i="65" s="1"/>
  <c r="CS13" i="65"/>
  <c r="CS9" i="65"/>
  <c r="CS8" i="65"/>
  <c r="M2" i="35"/>
  <c r="BR4" i="39"/>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41" i="35"/>
  <c r="Q40" i="35"/>
  <c r="Q43" i="35" s="1"/>
  <c r="P42" i="35"/>
  <c r="P44" i="35"/>
  <c r="S4" i="35"/>
  <c r="R15" i="35"/>
  <c r="R18" i="35"/>
  <c r="R7" i="35"/>
  <c r="R19" i="35"/>
  <c r="R20" i="35"/>
  <c r="R13" i="35"/>
  <c r="R11" i="35"/>
  <c r="R14" i="35"/>
  <c r="R10" i="35"/>
  <c r="R6" i="35"/>
  <c r="R17" i="35"/>
  <c r="R12" i="35"/>
  <c r="R16" i="35"/>
  <c r="R8" i="35"/>
  <c r="R9" i="35"/>
  <c r="AI633" i="1" l="1"/>
  <c r="AP628" i="1"/>
  <c r="AI634" i="1"/>
  <c r="AP629" i="1"/>
  <c r="AI636" i="1"/>
  <c r="AP631" i="1"/>
  <c r="AI630" i="1"/>
  <c r="AP625" i="1"/>
  <c r="AI637" i="1"/>
  <c r="AP632" i="1"/>
  <c r="AS45" i="65"/>
  <c r="CR45" i="65"/>
  <c r="CS26" i="65"/>
  <c r="CS34" i="65"/>
  <c r="CS25" i="65"/>
  <c r="CS23" i="65"/>
  <c r="CS30" i="65"/>
  <c r="CS31" i="65"/>
  <c r="CS32" i="65"/>
  <c r="CS27" i="65"/>
  <c r="CS29" i="65"/>
  <c r="CS28" i="65"/>
  <c r="CS37" i="65"/>
  <c r="CS69" i="65" s="1"/>
  <c r="CS36" i="65"/>
  <c r="CS33" i="65"/>
  <c r="CS24" i="65"/>
  <c r="CS35" i="65"/>
  <c r="CT2" i="65"/>
  <c r="AT27" i="65"/>
  <c r="AT35" i="65"/>
  <c r="AT24" i="65"/>
  <c r="AT23" i="65"/>
  <c r="AT25" i="65"/>
  <c r="AT36" i="65"/>
  <c r="AT37" i="65"/>
  <c r="AT53" i="65" s="1"/>
  <c r="AT28" i="65"/>
  <c r="AT30" i="65"/>
  <c r="AT26" i="65"/>
  <c r="AT31" i="65"/>
  <c r="AT32" i="65"/>
  <c r="AT29" i="65"/>
  <c r="AT33" i="65"/>
  <c r="AT34" i="65"/>
  <c r="AU2" i="65"/>
  <c r="CS55" i="65"/>
  <c r="CS56" i="65"/>
  <c r="CT54" i="65"/>
  <c r="CR57" i="65"/>
  <c r="AU41" i="65"/>
  <c r="AU40" i="65"/>
  <c r="AU43" i="65" s="1"/>
  <c r="AT44" i="65"/>
  <c r="AT42" i="65"/>
  <c r="AV17" i="65"/>
  <c r="AV19" i="65"/>
  <c r="AW4" i="65"/>
  <c r="AV14" i="65"/>
  <c r="AV18" i="65"/>
  <c r="AV9" i="65"/>
  <c r="AV16" i="65"/>
  <c r="AV13" i="65"/>
  <c r="AV8" i="65"/>
  <c r="AV7" i="65"/>
  <c r="AV12" i="65"/>
  <c r="AV20" i="65"/>
  <c r="AV11" i="65"/>
  <c r="AV15" i="65"/>
  <c r="AV10" i="65"/>
  <c r="AV6" i="65"/>
  <c r="CS44" i="65"/>
  <c r="CS42" i="65"/>
  <c r="CT17" i="65"/>
  <c r="CT15" i="65"/>
  <c r="CT11" i="65"/>
  <c r="CU4" i="65"/>
  <c r="CT7" i="65"/>
  <c r="CT19" i="65"/>
  <c r="CT10" i="65"/>
  <c r="CT14" i="65"/>
  <c r="CT18" i="65"/>
  <c r="CT40" i="65" s="1"/>
  <c r="CT43" i="65" s="1"/>
  <c r="CT20" i="65"/>
  <c r="CT41" i="65" s="1"/>
  <c r="CT6" i="65"/>
  <c r="CT16" i="65"/>
  <c r="CT12" i="65"/>
  <c r="CT13" i="65"/>
  <c r="CT9" i="65"/>
  <c r="CT8" i="65"/>
  <c r="N2" i="35"/>
  <c r="N48" i="39"/>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O48" i="35"/>
  <c r="AI635" i="1" l="1"/>
  <c r="AP630" i="1"/>
  <c r="AI641" i="1"/>
  <c r="AP636" i="1"/>
  <c r="AI639" i="1"/>
  <c r="AP634" i="1"/>
  <c r="AI642" i="1"/>
  <c r="AP637" i="1"/>
  <c r="AI638" i="1"/>
  <c r="AP633" i="1"/>
  <c r="AT45" i="65"/>
  <c r="CS45" i="65"/>
  <c r="CT27" i="65"/>
  <c r="CT35" i="65"/>
  <c r="CT24" i="65"/>
  <c r="CT29" i="65"/>
  <c r="CT30" i="65"/>
  <c r="CT31" i="65"/>
  <c r="CT34" i="65"/>
  <c r="CT25" i="65"/>
  <c r="CT36" i="65"/>
  <c r="CT28" i="65"/>
  <c r="CT37" i="65"/>
  <c r="CT69" i="65" s="1"/>
  <c r="CT26" i="65"/>
  <c r="CT33" i="65"/>
  <c r="CT23" i="65"/>
  <c r="CT32" i="65"/>
  <c r="CU2" i="65"/>
  <c r="AU28" i="65"/>
  <c r="AU36" i="65"/>
  <c r="AU25" i="65"/>
  <c r="AU24" i="65"/>
  <c r="AU23" i="65"/>
  <c r="AU35" i="65"/>
  <c r="AU26" i="65"/>
  <c r="AU30" i="65"/>
  <c r="AU31" i="65"/>
  <c r="AU32" i="65"/>
  <c r="AU37" i="65"/>
  <c r="AU53" i="65" s="1"/>
  <c r="AU34" i="65"/>
  <c r="AU29" i="65"/>
  <c r="AU27" i="65"/>
  <c r="AU33" i="65"/>
  <c r="AV2" i="65"/>
  <c r="CS57" i="65"/>
  <c r="AV41" i="65"/>
  <c r="AV40" i="65"/>
  <c r="AV43" i="65" s="1"/>
  <c r="AW18" i="65"/>
  <c r="AW19" i="65"/>
  <c r="AW14" i="65"/>
  <c r="AW17" i="65"/>
  <c r="AW20" i="65"/>
  <c r="AW9" i="65"/>
  <c r="AW13" i="65"/>
  <c r="AW7" i="65"/>
  <c r="AW8" i="65"/>
  <c r="AW16" i="65"/>
  <c r="AW12" i="65"/>
  <c r="AW11" i="65"/>
  <c r="AW15" i="65"/>
  <c r="AW6" i="65"/>
  <c r="AW10" i="65"/>
  <c r="CU12" i="65"/>
  <c r="CV4" i="65"/>
  <c r="CU20" i="65"/>
  <c r="CU41" i="65" s="1"/>
  <c r="CU10" i="65"/>
  <c r="CU6" i="65"/>
  <c r="CU16" i="65"/>
  <c r="CU19" i="65"/>
  <c r="CU7" i="65"/>
  <c r="CU11" i="65"/>
  <c r="CU14" i="65"/>
  <c r="CU18" i="65"/>
  <c r="CU40" i="65" s="1"/>
  <c r="CU43" i="65" s="1"/>
  <c r="CU17" i="65"/>
  <c r="CU15" i="65"/>
  <c r="CU13" i="65"/>
  <c r="CU9" i="65"/>
  <c r="CU8" i="65"/>
  <c r="CT55" i="65"/>
  <c r="CT56" i="65"/>
  <c r="CU54" i="65"/>
  <c r="CT44" i="65"/>
  <c r="CT42" i="65"/>
  <c r="AU44" i="65"/>
  <c r="AU42" i="65"/>
  <c r="O2" i="35"/>
  <c r="BQ44" i="39"/>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AI644" i="1" l="1"/>
  <c r="AP639" i="1"/>
  <c r="AI646" i="1"/>
  <c r="AP641" i="1"/>
  <c r="AI647" i="1"/>
  <c r="AP642" i="1"/>
  <c r="AI643" i="1"/>
  <c r="AP638" i="1"/>
  <c r="AI640" i="1"/>
  <c r="AP635" i="1"/>
  <c r="AU45" i="65"/>
  <c r="CT45" i="65"/>
  <c r="CU28" i="65"/>
  <c r="CU36" i="65"/>
  <c r="CU25" i="65"/>
  <c r="CU23" i="65"/>
  <c r="CU24" i="65"/>
  <c r="CU29" i="65"/>
  <c r="CU30" i="65"/>
  <c r="CU26" i="65"/>
  <c r="CU33" i="65"/>
  <c r="CU37" i="65"/>
  <c r="CU69" i="65" s="1"/>
  <c r="CU27" i="65"/>
  <c r="CU31" i="65"/>
  <c r="CU34" i="65"/>
  <c r="CU35" i="65"/>
  <c r="CU32" i="65"/>
  <c r="CV2" i="65"/>
  <c r="AV29" i="65"/>
  <c r="AV26" i="65"/>
  <c r="AV24" i="65"/>
  <c r="AV27" i="65"/>
  <c r="AV34" i="65"/>
  <c r="AV25" i="65"/>
  <c r="AV35" i="65"/>
  <c r="AV30" i="65"/>
  <c r="AV36" i="65"/>
  <c r="AV23" i="65"/>
  <c r="AV28" i="65"/>
  <c r="AV31" i="65"/>
  <c r="AV37" i="65"/>
  <c r="AV53" i="65" s="1"/>
  <c r="AV32" i="65"/>
  <c r="AV33" i="65"/>
  <c r="AW2" i="65"/>
  <c r="CT57" i="65"/>
  <c r="CU44" i="65"/>
  <c r="CU42" i="65"/>
  <c r="CV18" i="65"/>
  <c r="CV40" i="65" s="1"/>
  <c r="CV43" i="65" s="1"/>
  <c r="CV7" i="65"/>
  <c r="CV12" i="65"/>
  <c r="CV20" i="65"/>
  <c r="CV41" i="65" s="1"/>
  <c r="CV6" i="65"/>
  <c r="CV19" i="65"/>
  <c r="CV17" i="65"/>
  <c r="CV16" i="65"/>
  <c r="CV11" i="65"/>
  <c r="CV15" i="65"/>
  <c r="CV10" i="65"/>
  <c r="CV14" i="65"/>
  <c r="CV13" i="65"/>
  <c r="CV9" i="65"/>
  <c r="CV8" i="65"/>
  <c r="AW41" i="65"/>
  <c r="AW40" i="65"/>
  <c r="AW43" i="65" s="1"/>
  <c r="AV44" i="65"/>
  <c r="AV42" i="65"/>
  <c r="CU56" i="65"/>
  <c r="CU55" i="65"/>
  <c r="CV54" i="65"/>
  <c r="P2" i="35"/>
  <c r="V2" i="39"/>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R48" i="35" s="1"/>
  <c r="T40" i="35"/>
  <c r="T43" i="35" s="1"/>
  <c r="T41" i="35"/>
  <c r="AI648" i="1" l="1"/>
  <c r="AP643" i="1"/>
  <c r="AI651" i="1"/>
  <c r="AP646" i="1"/>
  <c r="AI652" i="1"/>
  <c r="AP647" i="1"/>
  <c r="AI645" i="1"/>
  <c r="AP640" i="1"/>
  <c r="AI649" i="1"/>
  <c r="AP644" i="1"/>
  <c r="AV45" i="65"/>
  <c r="CU45" i="65"/>
  <c r="CV23" i="65"/>
  <c r="CV29" i="65"/>
  <c r="CV24" i="65"/>
  <c r="CV28" i="65"/>
  <c r="CV36" i="65"/>
  <c r="CV32" i="65"/>
  <c r="CV26" i="65"/>
  <c r="CV27" i="65"/>
  <c r="CV25" i="65"/>
  <c r="CV33" i="65"/>
  <c r="CV31" i="65"/>
  <c r="CV35" i="65"/>
  <c r="CV30" i="65"/>
  <c r="CV34" i="65"/>
  <c r="CV37" i="65"/>
  <c r="CV69" i="65" s="1"/>
  <c r="AW30" i="65"/>
  <c r="AW27" i="65"/>
  <c r="AW33" i="65"/>
  <c r="AW34" i="65"/>
  <c r="AW25" i="65"/>
  <c r="AW35" i="65"/>
  <c r="AW36" i="65"/>
  <c r="AW23" i="65"/>
  <c r="AW28" i="65"/>
  <c r="AW26" i="65"/>
  <c r="AW29" i="65"/>
  <c r="AW31" i="65"/>
  <c r="AW37" i="65"/>
  <c r="AW53" i="65" s="1"/>
  <c r="AW32" i="65"/>
  <c r="AW24" i="65"/>
  <c r="CV44" i="65"/>
  <c r="CV42" i="65"/>
  <c r="CV55" i="65"/>
  <c r="CV56" i="65"/>
  <c r="CW54" i="65"/>
  <c r="CU57" i="65"/>
  <c r="BZ55" i="65"/>
  <c r="AW44" i="65"/>
  <c r="AW42" i="65"/>
  <c r="BR55" i="65" s="1"/>
  <c r="BX55" i="65"/>
  <c r="BY55" i="65"/>
  <c r="BC55" i="65"/>
  <c r="BE55" i="65"/>
  <c r="BK55" i="65"/>
  <c r="BO55" i="65"/>
  <c r="BG55" i="65"/>
  <c r="BU55" i="65"/>
  <c r="CF55" i="65"/>
  <c r="CC55" i="65"/>
  <c r="BH55" i="65"/>
  <c r="BM55" i="65"/>
  <c r="BN55" i="65"/>
  <c r="Q2" i="35"/>
  <c r="V40" i="39"/>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BT41" i="35"/>
  <c r="BT43" i="35"/>
  <c r="AI650" i="1" l="1"/>
  <c r="AP645" i="1"/>
  <c r="AI656" i="1"/>
  <c r="AP651" i="1"/>
  <c r="AI657" i="1"/>
  <c r="AP652" i="1"/>
  <c r="AI654" i="1"/>
  <c r="AP649" i="1"/>
  <c r="AI653" i="1"/>
  <c r="AP648" i="1"/>
  <c r="AW45" i="65"/>
  <c r="CD55" i="65"/>
  <c r="CV45" i="65"/>
  <c r="CV57" i="65"/>
  <c r="CI55" i="65"/>
  <c r="CW55" i="65"/>
  <c r="CW56" i="65"/>
  <c r="CX54" i="65"/>
  <c r="CH55" i="65"/>
  <c r="CA55" i="65"/>
  <c r="CB55" i="65"/>
  <c r="BS55" i="65"/>
  <c r="CG55" i="65"/>
  <c r="BI55" i="65"/>
  <c r="BP55" i="65"/>
  <c r="BW55" i="65"/>
  <c r="BD55" i="65"/>
  <c r="BF55" i="65"/>
  <c r="BA55" i="65"/>
  <c r="BV55" i="65"/>
  <c r="BL55" i="65"/>
  <c r="BT55" i="65"/>
  <c r="CE55" i="65"/>
  <c r="BJ55" i="65"/>
  <c r="CJ55" i="65"/>
  <c r="BA49" i="65"/>
  <c r="BN64" i="65" s="1"/>
  <c r="BB49" i="65"/>
  <c r="BO64" i="65" s="1"/>
  <c r="BC49" i="65"/>
  <c r="BP64" i="65" s="1"/>
  <c r="BD49" i="65"/>
  <c r="BQ64" i="65" s="1"/>
  <c r="BE49" i="65"/>
  <c r="BR64" i="65" s="1"/>
  <c r="BF49" i="65"/>
  <c r="BS64" i="65" s="1"/>
  <c r="BG49" i="65"/>
  <c r="BT64" i="65" s="1"/>
  <c r="BI49" i="65"/>
  <c r="BV64" i="65" s="1"/>
  <c r="BH49" i="65"/>
  <c r="BU64" i="65" s="1"/>
  <c r="BJ49" i="65"/>
  <c r="BW64" i="65" s="1"/>
  <c r="BL49" i="65"/>
  <c r="BY64" i="65" s="1"/>
  <c r="BK49" i="65"/>
  <c r="BX64" i="65" s="1"/>
  <c r="BN49" i="65"/>
  <c r="BM49" i="65"/>
  <c r="BZ64" i="65" s="1"/>
  <c r="BO49" i="65"/>
  <c r="BP49" i="65"/>
  <c r="CK56" i="65"/>
  <c r="CG56" i="65"/>
  <c r="CJ56" i="65"/>
  <c r="CI56" i="65"/>
  <c r="CI57" i="65" s="1"/>
  <c r="CL56" i="65"/>
  <c r="BK56" i="65"/>
  <c r="BF56" i="65"/>
  <c r="CM56" i="65"/>
  <c r="BA56" i="65"/>
  <c r="CE56" i="65"/>
  <c r="BI56" i="65"/>
  <c r="BV56" i="65"/>
  <c r="BL56" i="65"/>
  <c r="CD56" i="65"/>
  <c r="CD57" i="65" s="1"/>
  <c r="BU56" i="65"/>
  <c r="BU57" i="65" s="1"/>
  <c r="BR56" i="65"/>
  <c r="BR57" i="65" s="1"/>
  <c r="CF56" i="65"/>
  <c r="CF57" i="65" s="1"/>
  <c r="BN56" i="65"/>
  <c r="CA56" i="65"/>
  <c r="CB56" i="65"/>
  <c r="BE56" i="65"/>
  <c r="CH56" i="65"/>
  <c r="BP56" i="65"/>
  <c r="BS56" i="65"/>
  <c r="BO56" i="65"/>
  <c r="BJ56" i="65"/>
  <c r="BH56" i="65"/>
  <c r="CC56" i="65"/>
  <c r="CC57" i="65" s="1"/>
  <c r="BQ56" i="65"/>
  <c r="BX56" i="65"/>
  <c r="BX57" i="65" s="1"/>
  <c r="BG56" i="65"/>
  <c r="BB56" i="65"/>
  <c r="BY56" i="65"/>
  <c r="BY57" i="65" s="1"/>
  <c r="BZ56" i="65"/>
  <c r="BZ57" i="65" s="1"/>
  <c r="BT56" i="65"/>
  <c r="BD56" i="65"/>
  <c r="BW56" i="65"/>
  <c r="BM56" i="65"/>
  <c r="BC56" i="65"/>
  <c r="C49" i="65"/>
  <c r="B49" i="65"/>
  <c r="BM63" i="65" s="1"/>
  <c r="D49" i="65"/>
  <c r="BO63" i="65" s="1"/>
  <c r="F49" i="65"/>
  <c r="E49" i="65"/>
  <c r="G49" i="65"/>
  <c r="BR63" i="65" s="1"/>
  <c r="H49" i="65"/>
  <c r="I49" i="65"/>
  <c r="K49" i="65"/>
  <c r="J49" i="65"/>
  <c r="O49" i="65"/>
  <c r="L49" i="65"/>
  <c r="M49" i="65"/>
  <c r="N49" i="65"/>
  <c r="P49" i="65"/>
  <c r="Q49" i="65"/>
  <c r="R49" i="65"/>
  <c r="BQ55" i="65"/>
  <c r="BB55" i="65"/>
  <c r="R2" i="35"/>
  <c r="BT44" i="39"/>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W15" i="35"/>
  <c r="W20" i="35"/>
  <c r="X4" i="35"/>
  <c r="W19" i="35"/>
  <c r="W18" i="35"/>
  <c r="W7" i="35"/>
  <c r="W14" i="35"/>
  <c r="W16" i="35"/>
  <c r="W10" i="35"/>
  <c r="W12" i="35"/>
  <c r="W17" i="35"/>
  <c r="W6" i="35"/>
  <c r="W11" i="35"/>
  <c r="W13" i="35"/>
  <c r="W8" i="35"/>
  <c r="W9" i="35"/>
  <c r="U44" i="35"/>
  <c r="U42" i="35"/>
  <c r="BW2" i="35"/>
  <c r="BV54" i="35"/>
  <c r="BS63" i="65" l="1"/>
  <c r="AI659" i="1"/>
  <c r="AP654" i="1"/>
  <c r="AI662" i="1"/>
  <c r="AP657" i="1"/>
  <c r="AI661" i="1"/>
  <c r="AP656" i="1"/>
  <c r="AI658" i="1"/>
  <c r="AP653" i="1"/>
  <c r="AI655" i="1"/>
  <c r="AP650" i="1"/>
  <c r="BP57" i="65"/>
  <c r="BX63" i="65"/>
  <c r="BV63" i="65"/>
  <c r="BT63" i="65"/>
  <c r="BZ63" i="65"/>
  <c r="BZ65" i="65" s="1"/>
  <c r="BQ63" i="65"/>
  <c r="BQ65" i="65" s="1"/>
  <c r="BY63" i="65"/>
  <c r="BY65" i="65" s="1"/>
  <c r="BP63" i="65"/>
  <c r="BW63" i="65"/>
  <c r="BW65" i="65" s="1"/>
  <c r="BU63" i="65"/>
  <c r="BN63" i="65"/>
  <c r="BN65" i="65" s="1"/>
  <c r="CN56" i="65"/>
  <c r="CN57" i="65" s="1"/>
  <c r="CO56" i="65"/>
  <c r="CO57" i="65" s="1"/>
  <c r="CK55" i="65"/>
  <c r="CK57" i="65" s="1"/>
  <c r="CM55" i="65"/>
  <c r="CM57" i="65" s="1"/>
  <c r="CL55" i="65"/>
  <c r="CL57" i="65" s="1"/>
  <c r="BW57" i="65"/>
  <c r="CE57" i="65"/>
  <c r="CB57" i="65"/>
  <c r="CA57" i="65"/>
  <c r="CJ57" i="65"/>
  <c r="BS57" i="65"/>
  <c r="CH57" i="65"/>
  <c r="BQ57" i="65"/>
  <c r="BV57" i="65"/>
  <c r="DB58" i="65" s="1"/>
  <c r="BT57" i="65"/>
  <c r="BP65" i="65"/>
  <c r="BU65" i="65"/>
  <c r="BB64" i="65"/>
  <c r="BA64" i="65"/>
  <c r="BF64" i="65"/>
  <c r="BC64" i="65"/>
  <c r="BD64" i="65"/>
  <c r="BE64" i="65"/>
  <c r="BG64" i="65"/>
  <c r="BJ64" i="65"/>
  <c r="BH64" i="65"/>
  <c r="BI64" i="65"/>
  <c r="BM64" i="65"/>
  <c r="BM65" i="65" s="1"/>
  <c r="BK64" i="65"/>
  <c r="BL64" i="65"/>
  <c r="BV65" i="65"/>
  <c r="BO65" i="65"/>
  <c r="BC63" i="65"/>
  <c r="BD63" i="65"/>
  <c r="BF63" i="65"/>
  <c r="BE63" i="65"/>
  <c r="BA63" i="65"/>
  <c r="BB63" i="65"/>
  <c r="BG63" i="65"/>
  <c r="BJ63" i="65"/>
  <c r="BH63" i="65"/>
  <c r="BI63" i="65"/>
  <c r="BK63" i="65"/>
  <c r="BL63" i="65"/>
  <c r="BT65" i="65"/>
  <c r="CX56" i="65"/>
  <c r="CX55" i="65"/>
  <c r="CY54" i="65"/>
  <c r="BR65" i="65"/>
  <c r="BX65" i="65"/>
  <c r="CG57" i="65"/>
  <c r="BS65" i="65"/>
  <c r="CW57" i="65"/>
  <c r="S2" i="35"/>
  <c r="BU44" i="39"/>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AI663" i="1" l="1"/>
  <c r="AP658" i="1"/>
  <c r="AI666" i="1"/>
  <c r="AP661" i="1"/>
  <c r="AI667" i="1"/>
  <c r="AP662" i="1"/>
  <c r="AI660" i="1"/>
  <c r="AP655" i="1"/>
  <c r="AI664" i="1"/>
  <c r="AP659" i="1"/>
  <c r="BJ65" i="65"/>
  <c r="BL65" i="65"/>
  <c r="BK65" i="65"/>
  <c r="CX57" i="65"/>
  <c r="BG65" i="65"/>
  <c r="BI65" i="65"/>
  <c r="BH65" i="65"/>
  <c r="CY56" i="65"/>
  <c r="CY55" i="65"/>
  <c r="CZ54" i="65"/>
  <c r="T2" i="35"/>
  <c r="Z2" i="39"/>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Z4" i="35"/>
  <c r="Y15" i="35"/>
  <c r="Y7" i="35"/>
  <c r="Y18" i="35"/>
  <c r="Y20" i="35"/>
  <c r="Y19" i="35"/>
  <c r="Y6" i="35"/>
  <c r="Y11" i="35"/>
  <c r="Y17" i="35"/>
  <c r="Y12" i="35"/>
  <c r="Y16" i="35"/>
  <c r="Y10" i="35"/>
  <c r="Y13" i="35"/>
  <c r="Y14" i="35"/>
  <c r="Y9" i="35"/>
  <c r="Y8" i="35"/>
  <c r="AI665" i="1" l="1"/>
  <c r="AP660" i="1"/>
  <c r="AI672" i="1"/>
  <c r="AP667" i="1"/>
  <c r="AI671" i="1"/>
  <c r="AP666" i="1"/>
  <c r="AI669" i="1"/>
  <c r="AP664" i="1"/>
  <c r="AI668" i="1"/>
  <c r="AP663" i="1"/>
  <c r="CZ56" i="65"/>
  <c r="DA54" i="65"/>
  <c r="CZ55" i="65"/>
  <c r="CY57" i="65"/>
  <c r="U2" i="35"/>
  <c r="BW44" i="39"/>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AI674" i="1" l="1"/>
  <c r="AP669" i="1"/>
  <c r="AI676" i="1"/>
  <c r="AP671" i="1"/>
  <c r="AI677" i="1"/>
  <c r="AP672" i="1"/>
  <c r="AI673" i="1"/>
  <c r="AP668" i="1"/>
  <c r="AI670" i="1"/>
  <c r="AP665" i="1"/>
  <c r="CZ57" i="65"/>
  <c r="DA55" i="65"/>
  <c r="DA56" i="65"/>
  <c r="DB54" i="65"/>
  <c r="V2" i="35"/>
  <c r="CA54" i="39"/>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AI678" i="1" l="1"/>
  <c r="AP673" i="1"/>
  <c r="AI681" i="1"/>
  <c r="AP676" i="1"/>
  <c r="AI682" i="1"/>
  <c r="AP677" i="1"/>
  <c r="AI675" i="1"/>
  <c r="AP670" i="1"/>
  <c r="AI679" i="1"/>
  <c r="AP674" i="1"/>
  <c r="DA57" i="65"/>
  <c r="DB55" i="65"/>
  <c r="DB56" i="65"/>
  <c r="DC54" i="65"/>
  <c r="W2" i="35"/>
  <c r="AB41" i="39"/>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CA54" i="35"/>
  <c r="BY44" i="35"/>
  <c r="BY42" i="35"/>
  <c r="CB2" i="35"/>
  <c r="AI680" i="1" l="1"/>
  <c r="AP675" i="1"/>
  <c r="AI686" i="1"/>
  <c r="AP681" i="1"/>
  <c r="AI687" i="1"/>
  <c r="AP682" i="1"/>
  <c r="AI684" i="1"/>
  <c r="AP679" i="1"/>
  <c r="AI683" i="1"/>
  <c r="AP678" i="1"/>
  <c r="DB57" i="65"/>
  <c r="DC56" i="65"/>
  <c r="DD54" i="65"/>
  <c r="DC55" i="65"/>
  <c r="X2" i="35"/>
  <c r="AC41" i="39"/>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AI689" i="1" l="1"/>
  <c r="AP684" i="1"/>
  <c r="AI692" i="1"/>
  <c r="AP687" i="1"/>
  <c r="AI691" i="1"/>
  <c r="AP686" i="1"/>
  <c r="AI688" i="1"/>
  <c r="AP683" i="1"/>
  <c r="AI685" i="1"/>
  <c r="AP680" i="1"/>
  <c r="DD55" i="65"/>
  <c r="DD56" i="65"/>
  <c r="DE54" i="65"/>
  <c r="DC57" i="65"/>
  <c r="Y2" i="35"/>
  <c r="CA44" i="39"/>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AI693" i="1" l="1"/>
  <c r="AP688" i="1"/>
  <c r="AI697" i="1"/>
  <c r="AP692" i="1"/>
  <c r="AP691" i="1"/>
  <c r="AI696" i="1"/>
  <c r="AI690" i="1"/>
  <c r="AP685" i="1"/>
  <c r="AI694" i="1"/>
  <c r="AP689" i="1"/>
  <c r="DD57" i="65"/>
  <c r="DE55" i="65"/>
  <c r="DE56" i="65"/>
  <c r="DF54" i="65"/>
  <c r="Z2" i="35"/>
  <c r="CB44" i="39"/>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CD54" i="35"/>
  <c r="AD41" i="35"/>
  <c r="AD40" i="35"/>
  <c r="AD43" i="35" s="1"/>
  <c r="CB44" i="35"/>
  <c r="CB42" i="35"/>
  <c r="AI695" i="1" l="1"/>
  <c r="AP690" i="1"/>
  <c r="AI701" i="1"/>
  <c r="AP696" i="1"/>
  <c r="AI702" i="1"/>
  <c r="AP697" i="1"/>
  <c r="AI699" i="1"/>
  <c r="AP694" i="1"/>
  <c r="AP693" i="1"/>
  <c r="AI698" i="1"/>
  <c r="DE57" i="65"/>
  <c r="DF56" i="65"/>
  <c r="DF55" i="65"/>
  <c r="DG54" i="65"/>
  <c r="AA2" i="35"/>
  <c r="CE16" i="39"/>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AI704" i="1" l="1"/>
  <c r="AP699" i="1"/>
  <c r="AI706" i="1"/>
  <c r="AP701" i="1"/>
  <c r="AP698" i="1"/>
  <c r="AI703" i="1"/>
  <c r="AI707" i="1"/>
  <c r="AP702" i="1"/>
  <c r="AI700" i="1"/>
  <c r="AP695" i="1"/>
  <c r="DF57" i="65"/>
  <c r="DG56" i="65"/>
  <c r="DH54" i="65"/>
  <c r="DG55" i="65"/>
  <c r="AB2" i="35"/>
  <c r="AH2" i="39"/>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AI712" i="1" l="1"/>
  <c r="AP707" i="1"/>
  <c r="AI708" i="1"/>
  <c r="AP703" i="1"/>
  <c r="AI711" i="1"/>
  <c r="AP706" i="1"/>
  <c r="AI705" i="1"/>
  <c r="AP700" i="1"/>
  <c r="AI709" i="1"/>
  <c r="AP704" i="1"/>
  <c r="DG57" i="65"/>
  <c r="DH56" i="65"/>
  <c r="DI54" i="65"/>
  <c r="DH55" i="65"/>
  <c r="AC2" i="35"/>
  <c r="CH4" i="39"/>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AI710" i="1" l="1"/>
  <c r="AP705" i="1"/>
  <c r="AI716" i="1"/>
  <c r="AP711" i="1"/>
  <c r="AI713" i="1"/>
  <c r="AP708" i="1"/>
  <c r="AI714" i="1"/>
  <c r="AP709" i="1"/>
  <c r="AI717" i="1"/>
  <c r="AP712" i="1"/>
  <c r="DH57" i="65"/>
  <c r="DI55" i="65"/>
  <c r="DI56" i="65"/>
  <c r="DJ54" i="65"/>
  <c r="AD2" i="35"/>
  <c r="AI41" i="39"/>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41" i="35"/>
  <c r="AH40" i="35"/>
  <c r="AH43" i="35" s="1"/>
  <c r="AG44" i="35"/>
  <c r="AG42" i="35"/>
  <c r="AI719" i="1" l="1"/>
  <c r="AP714" i="1"/>
  <c r="AI718" i="1"/>
  <c r="AP713" i="1"/>
  <c r="AI721" i="1"/>
  <c r="AP716" i="1"/>
  <c r="AI722" i="1"/>
  <c r="AP717" i="1"/>
  <c r="AI715" i="1"/>
  <c r="AP710" i="1"/>
  <c r="DI57" i="65"/>
  <c r="DJ55" i="65"/>
  <c r="DJ56" i="65"/>
  <c r="DK54" i="65"/>
  <c r="AE2" i="35"/>
  <c r="AI44" i="39"/>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AI727" i="1" l="1"/>
  <c r="AP722" i="1"/>
  <c r="AI723" i="1"/>
  <c r="AP718" i="1"/>
  <c r="AI726" i="1"/>
  <c r="AP721" i="1"/>
  <c r="AI720" i="1"/>
  <c r="AP715" i="1"/>
  <c r="AI724" i="1"/>
  <c r="AP719" i="1"/>
  <c r="DJ57" i="65"/>
  <c r="DK56" i="65"/>
  <c r="DL54" i="65"/>
  <c r="DK55" i="65"/>
  <c r="AF2" i="35"/>
  <c r="CI41" i="39"/>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AI725" i="1" l="1"/>
  <c r="AP720" i="1"/>
  <c r="AI731" i="1"/>
  <c r="AP726" i="1"/>
  <c r="AI728" i="1"/>
  <c r="AP723" i="1"/>
  <c r="AI729" i="1"/>
  <c r="AP724" i="1"/>
  <c r="AI732" i="1"/>
  <c r="AP727" i="1"/>
  <c r="DL55" i="65"/>
  <c r="DL56" i="65"/>
  <c r="DM54" i="65"/>
  <c r="DK57" i="65"/>
  <c r="AG2" i="35"/>
  <c r="CL54" i="39"/>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J44" i="35"/>
  <c r="AJ42" i="35"/>
  <c r="AK41" i="35"/>
  <c r="AK40" i="35"/>
  <c r="AK43" i="35" s="1"/>
  <c r="CI44" i="35"/>
  <c r="CI42" i="35"/>
  <c r="AI734" i="1" l="1"/>
  <c r="AP729" i="1"/>
  <c r="AI733" i="1"/>
  <c r="AP728" i="1"/>
  <c r="AI736" i="1"/>
  <c r="AP731" i="1"/>
  <c r="AI737" i="1"/>
  <c r="AP732" i="1"/>
  <c r="AI730" i="1"/>
  <c r="AP725" i="1"/>
  <c r="DL57" i="65"/>
  <c r="DM55" i="65"/>
  <c r="DM56" i="65"/>
  <c r="DN54" i="65"/>
  <c r="AH2" i="35"/>
  <c r="AM41" i="39"/>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CM2" i="35"/>
  <c r="CK43" i="35"/>
  <c r="CK41" i="35"/>
  <c r="AI742" i="1" l="1"/>
  <c r="AP737" i="1"/>
  <c r="AI741" i="1"/>
  <c r="AP736" i="1"/>
  <c r="AI738" i="1"/>
  <c r="AP733" i="1"/>
  <c r="AI735" i="1"/>
  <c r="AP730" i="1"/>
  <c r="AI739" i="1"/>
  <c r="AP734" i="1"/>
  <c r="DM57" i="65"/>
  <c r="DN56" i="65"/>
  <c r="DN55" i="65"/>
  <c r="DO54" i="65"/>
  <c r="AI2" i="35"/>
  <c r="CL41" i="39"/>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AI740" i="1" l="1"/>
  <c r="AP735" i="1"/>
  <c r="AI743" i="1"/>
  <c r="AP738" i="1"/>
  <c r="AI746" i="1"/>
  <c r="AP741" i="1"/>
  <c r="AI744" i="1"/>
  <c r="AP739" i="1"/>
  <c r="AI747" i="1"/>
  <c r="AP742" i="1"/>
  <c r="DN57" i="65"/>
  <c r="DO56" i="65"/>
  <c r="DP54" i="65"/>
  <c r="DO55" i="65"/>
  <c r="AJ2" i="35"/>
  <c r="CM41" i="39"/>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AI749" i="1" l="1"/>
  <c r="AP744" i="1"/>
  <c r="AI751" i="1"/>
  <c r="AP746" i="1"/>
  <c r="AI748" i="1"/>
  <c r="AP743" i="1"/>
  <c r="AI752" i="1"/>
  <c r="AP747" i="1"/>
  <c r="AI745" i="1"/>
  <c r="AP740" i="1"/>
  <c r="DP56" i="65"/>
  <c r="DQ54" i="65"/>
  <c r="DP55" i="65"/>
  <c r="DO57" i="65"/>
  <c r="AK2" i="35"/>
  <c r="AR4" i="39"/>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AI753" i="1" l="1"/>
  <c r="AP748" i="1"/>
  <c r="AI757" i="1"/>
  <c r="AP752" i="1"/>
  <c r="AI756" i="1"/>
  <c r="AP751" i="1"/>
  <c r="AI750" i="1"/>
  <c r="AP745" i="1"/>
  <c r="AI754" i="1"/>
  <c r="AP749" i="1"/>
  <c r="DQ55" i="65"/>
  <c r="DQ56" i="65"/>
  <c r="DR54" i="65"/>
  <c r="DP57" i="65"/>
  <c r="AL2" i="35"/>
  <c r="CO41" i="39"/>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AI761" i="1" l="1"/>
  <c r="AP756" i="1"/>
  <c r="AI762" i="1"/>
  <c r="AP757" i="1"/>
  <c r="AI755" i="1"/>
  <c r="AP750" i="1"/>
  <c r="AI759" i="1"/>
  <c r="AP754" i="1"/>
  <c r="AI758" i="1"/>
  <c r="AP753" i="1"/>
  <c r="DQ57" i="65"/>
  <c r="DR55" i="65"/>
  <c r="DR56" i="65"/>
  <c r="DS54" i="65"/>
  <c r="AM2" i="35"/>
  <c r="CR54" i="39"/>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AI764" i="1" l="1"/>
  <c r="AP759" i="1"/>
  <c r="AI767" i="1"/>
  <c r="AP762" i="1"/>
  <c r="AI760" i="1"/>
  <c r="AP755" i="1"/>
  <c r="AI763" i="1"/>
  <c r="AP758" i="1"/>
  <c r="AI766" i="1"/>
  <c r="AP761" i="1"/>
  <c r="DR57" i="65"/>
  <c r="DS56" i="65"/>
  <c r="DT54" i="65"/>
  <c r="DS55" i="65"/>
  <c r="AN2" i="35"/>
  <c r="AT2" i="39"/>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Q44" i="35"/>
  <c r="AQ42" i="35"/>
  <c r="CQ43" i="35"/>
  <c r="CQ41" i="35"/>
  <c r="AI772" i="1" l="1"/>
  <c r="AP767" i="1"/>
  <c r="AI765" i="1"/>
  <c r="AP760" i="1"/>
  <c r="AI768" i="1"/>
  <c r="AP763" i="1"/>
  <c r="AI771" i="1"/>
  <c r="AP766" i="1"/>
  <c r="AI769" i="1"/>
  <c r="AP764" i="1"/>
  <c r="DS57" i="65"/>
  <c r="DT55" i="65"/>
  <c r="DT56" i="65"/>
  <c r="DU54" i="65"/>
  <c r="AO2" i="35"/>
  <c r="CR41" i="39"/>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R44" i="35"/>
  <c r="AR42" i="35"/>
  <c r="AP771" i="1" l="1"/>
  <c r="AI776" i="1"/>
  <c r="AI773" i="1"/>
  <c r="AP768" i="1"/>
  <c r="AI770" i="1"/>
  <c r="AP765" i="1"/>
  <c r="AI774" i="1"/>
  <c r="AP769" i="1"/>
  <c r="AP772" i="1"/>
  <c r="AI777" i="1"/>
  <c r="DT57" i="65"/>
  <c r="DU55" i="65"/>
  <c r="DU56" i="65"/>
  <c r="DV54" i="65"/>
  <c r="AP2" i="35"/>
  <c r="AV2" i="39"/>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AI779" i="1" l="1"/>
  <c r="AP774" i="1"/>
  <c r="AI778" i="1"/>
  <c r="AP773" i="1"/>
  <c r="AP770" i="1"/>
  <c r="AI775" i="1"/>
  <c r="AI782" i="1"/>
  <c r="AP782" i="1" s="1"/>
  <c r="AP777" i="1"/>
  <c r="AI781" i="1"/>
  <c r="AP776" i="1"/>
  <c r="DU57" i="65"/>
  <c r="DV56" i="65"/>
  <c r="DV55" i="65"/>
  <c r="DW54" i="65"/>
  <c r="AQ2" i="35"/>
  <c r="AU44" i="39"/>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AI780" i="1" l="1"/>
  <c r="AP775" i="1"/>
  <c r="AP778" i="1"/>
  <c r="AI783" i="1"/>
  <c r="AP783" i="1" s="1"/>
  <c r="AP781" i="1"/>
  <c r="AI786" i="1"/>
  <c r="AP786" i="1" s="1"/>
  <c r="AI784" i="1"/>
  <c r="AP784" i="1" s="1"/>
  <c r="AP779" i="1"/>
  <c r="DV57" i="65"/>
  <c r="DW56" i="65"/>
  <c r="DW55" i="65"/>
  <c r="DX54" i="65"/>
  <c r="AR2" i="35"/>
  <c r="CU41" i="39"/>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AP780" i="1" l="1"/>
  <c r="AI785" i="1"/>
  <c r="AP785" i="1" s="1"/>
  <c r="DX56" i="65"/>
  <c r="DY54" i="65"/>
  <c r="DX55" i="65"/>
  <c r="DW57" i="65"/>
  <c r="AS2" i="35"/>
  <c r="AW44" i="39"/>
  <c r="AW42" i="39"/>
  <c r="CV41" i="39"/>
  <c r="CV40" i="39"/>
  <c r="CV43" i="39" s="1"/>
  <c r="CX54" i="39"/>
  <c r="CU44" i="39"/>
  <c r="CU42" i="39"/>
  <c r="CW54" i="35"/>
  <c r="CV41" i="35"/>
  <c r="CV43" i="35"/>
  <c r="AV44" i="35"/>
  <c r="AV42" i="35"/>
  <c r="AW41" i="35"/>
  <c r="AW40" i="35"/>
  <c r="AW43" i="35" s="1"/>
  <c r="CU44" i="35"/>
  <c r="CU42" i="35"/>
  <c r="DX57" i="65" l="1"/>
  <c r="DY55" i="65"/>
  <c r="DY56" i="65"/>
  <c r="DZ54" i="65"/>
  <c r="AT2" i="35"/>
  <c r="CY54" i="39"/>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R49" i="35" s="1"/>
  <c r="AW42" i="35"/>
  <c r="DZ55" i="65" l="1"/>
  <c r="DZ56" i="65"/>
  <c r="EA54" i="65"/>
  <c r="DY57" i="65"/>
  <c r="AU2" i="35"/>
  <c r="BC63" i="39"/>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EA56" i="65" l="1"/>
  <c r="EA55" i="65"/>
  <c r="EB54" i="65"/>
  <c r="DZ57" i="65"/>
  <c r="AV2" i="35"/>
  <c r="DA54" i="39"/>
  <c r="BC64" i="39"/>
  <c r="BD64" i="39"/>
  <c r="BB64" i="39"/>
  <c r="BF64" i="39"/>
  <c r="BE64" i="39"/>
  <c r="BA64" i="39"/>
  <c r="BG64" i="39"/>
  <c r="BB64" i="35"/>
  <c r="BC64" i="35"/>
  <c r="BA64" i="35"/>
  <c r="BD64" i="35"/>
  <c r="BE64" i="35"/>
  <c r="BF64" i="35"/>
  <c r="CZ54" i="35"/>
  <c r="EA57" i="65" l="1"/>
  <c r="EB55" i="65"/>
  <c r="EB56" i="65"/>
  <c r="EC54" i="65"/>
  <c r="AW2" i="35"/>
  <c r="DB54" i="39"/>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EC55" i="65" l="1"/>
  <c r="EC56" i="65"/>
  <c r="ED54" i="65"/>
  <c r="EB57" i="65"/>
  <c r="DC54" i="39"/>
  <c r="DB54" i="35"/>
  <c r="ED56" i="65" l="1"/>
  <c r="ED55" i="65"/>
  <c r="EE54" i="65"/>
  <c r="EC57" i="65"/>
  <c r="DD54" i="39"/>
  <c r="DC54" i="35"/>
  <c r="EE56" i="65" l="1"/>
  <c r="EE55" i="65"/>
  <c r="EF54" i="65"/>
  <c r="ED57" i="65"/>
  <c r="DE54" i="39"/>
  <c r="DD54" i="35"/>
  <c r="EE57" i="65" l="1"/>
  <c r="EF56" i="65"/>
  <c r="EF55" i="65"/>
  <c r="DF54" i="39"/>
  <c r="DE54" i="35"/>
  <c r="EF57" i="65" l="1"/>
  <c r="DG54" i="39"/>
  <c r="DF54" i="35"/>
  <c r="DH54" i="39" l="1"/>
  <c r="DG54" i="35"/>
  <c r="DH54" i="35" l="1"/>
  <c r="Z72" i="1" l="1"/>
  <c r="AA72" i="1"/>
  <c r="AB72" i="1"/>
  <c r="AC72" i="1"/>
  <c r="T72" i="1"/>
  <c r="U72" i="1"/>
  <c r="V72" i="1"/>
  <c r="W72" i="1"/>
  <c r="M10" i="1"/>
  <c r="B36" i="1"/>
  <c r="H35" i="1"/>
  <c r="H34" i="1"/>
  <c r="B35" i="1"/>
  <c r="Z5" i="1" l="1"/>
  <c r="AA5" i="1"/>
  <c r="AB5" i="1"/>
  <c r="AC5" i="1"/>
  <c r="Z6" i="1"/>
  <c r="AA6" i="1"/>
  <c r="AB6" i="1"/>
  <c r="AC6" i="1"/>
  <c r="Z7" i="1"/>
  <c r="AA7" i="1"/>
  <c r="AB7" i="1"/>
  <c r="AC7" i="1"/>
  <c r="Z8" i="1"/>
  <c r="AA8" i="1"/>
  <c r="AB8" i="1"/>
  <c r="AC8" i="1"/>
  <c r="Z9" i="1"/>
  <c r="AA9" i="1"/>
  <c r="AB9" i="1"/>
  <c r="AC9" i="1"/>
  <c r="Z10" i="1"/>
  <c r="AA10" i="1"/>
  <c r="AB10" i="1"/>
  <c r="AC10" i="1"/>
  <c r="Z11" i="1"/>
  <c r="AA11" i="1"/>
  <c r="AB11" i="1"/>
  <c r="AC11" i="1"/>
  <c r="Z12" i="1"/>
  <c r="AA12" i="1"/>
  <c r="AB12" i="1"/>
  <c r="AC12" i="1"/>
  <c r="Z13" i="1"/>
  <c r="AA13" i="1"/>
  <c r="AB13" i="1"/>
  <c r="AC13" i="1"/>
  <c r="Z14" i="1"/>
  <c r="AA14" i="1"/>
  <c r="AB14" i="1"/>
  <c r="AC14" i="1"/>
  <c r="Z15" i="1"/>
  <c r="AA15" i="1"/>
  <c r="AB15" i="1"/>
  <c r="AC15" i="1"/>
  <c r="Z16" i="1"/>
  <c r="AA16" i="1"/>
  <c r="AB16" i="1"/>
  <c r="AC16" i="1"/>
  <c r="Z17" i="1"/>
  <c r="AA17" i="1"/>
  <c r="AB17" i="1"/>
  <c r="AC17" i="1"/>
  <c r="Z18" i="1"/>
  <c r="AA18" i="1"/>
  <c r="AB18" i="1"/>
  <c r="AC18" i="1"/>
  <c r="Z19" i="1"/>
  <c r="AA19" i="1"/>
  <c r="AB19" i="1"/>
  <c r="AC19" i="1"/>
  <c r="Z20" i="1"/>
  <c r="AA20" i="1"/>
  <c r="AB20" i="1"/>
  <c r="AC20" i="1"/>
  <c r="Z21" i="1"/>
  <c r="AA21" i="1"/>
  <c r="AB21" i="1"/>
  <c r="AC21" i="1"/>
  <c r="Z22" i="1"/>
  <c r="AA22" i="1"/>
  <c r="AB22" i="1"/>
  <c r="AC22" i="1"/>
  <c r="Z23" i="1"/>
  <c r="AA23" i="1"/>
  <c r="AB23" i="1"/>
  <c r="AC23" i="1"/>
  <c r="Z24" i="1"/>
  <c r="AA24" i="1"/>
  <c r="AB24" i="1"/>
  <c r="AC24" i="1"/>
  <c r="Z25" i="1"/>
  <c r="AA25" i="1"/>
  <c r="AB25" i="1"/>
  <c r="AC25" i="1"/>
  <c r="Z26" i="1"/>
  <c r="AA26" i="1"/>
  <c r="AB26" i="1"/>
  <c r="AC26" i="1"/>
  <c r="Z27" i="1"/>
  <c r="AA27" i="1"/>
  <c r="AB27" i="1"/>
  <c r="AC27" i="1"/>
  <c r="Z28" i="1"/>
  <c r="AA28" i="1"/>
  <c r="AB28" i="1"/>
  <c r="AC28" i="1"/>
  <c r="Z29" i="1"/>
  <c r="AA29" i="1"/>
  <c r="AB29" i="1"/>
  <c r="AC29" i="1"/>
  <c r="Z30" i="1"/>
  <c r="AA30" i="1"/>
  <c r="AB30" i="1"/>
  <c r="AC30" i="1"/>
  <c r="Z31" i="1"/>
  <c r="AA31" i="1"/>
  <c r="AB31" i="1"/>
  <c r="AC31" i="1"/>
  <c r="Z32" i="1"/>
  <c r="AA32" i="1"/>
  <c r="AB32" i="1"/>
  <c r="AC32" i="1"/>
  <c r="Z33" i="1"/>
  <c r="AA33" i="1"/>
  <c r="AB33" i="1"/>
  <c r="AC33" i="1"/>
  <c r="Z34" i="1"/>
  <c r="AA34" i="1"/>
  <c r="AB34" i="1"/>
  <c r="AC34" i="1"/>
  <c r="Z35" i="1"/>
  <c r="AA35" i="1"/>
  <c r="AB35" i="1"/>
  <c r="AC35" i="1"/>
  <c r="Z36" i="1"/>
  <c r="AA36" i="1"/>
  <c r="AB36" i="1"/>
  <c r="AC36" i="1"/>
  <c r="Z37" i="1"/>
  <c r="AA37" i="1"/>
  <c r="AB37" i="1"/>
  <c r="AC37" i="1"/>
  <c r="Z38" i="1"/>
  <c r="AA38" i="1"/>
  <c r="AB38" i="1"/>
  <c r="AC38" i="1"/>
  <c r="Z39" i="1"/>
  <c r="AA39" i="1"/>
  <c r="AB39" i="1"/>
  <c r="AC39" i="1"/>
  <c r="Z40" i="1"/>
  <c r="AA40" i="1"/>
  <c r="AB40" i="1"/>
  <c r="AC40" i="1"/>
  <c r="Z41" i="1"/>
  <c r="AA41" i="1"/>
  <c r="AB41" i="1"/>
  <c r="AC41" i="1"/>
  <c r="Z42" i="1"/>
  <c r="AA42" i="1"/>
  <c r="AB42" i="1"/>
  <c r="AC42" i="1"/>
  <c r="Z43" i="1"/>
  <c r="AA43" i="1"/>
  <c r="AB43" i="1"/>
  <c r="AC43" i="1"/>
  <c r="Z44" i="1"/>
  <c r="AA44" i="1"/>
  <c r="AB44" i="1"/>
  <c r="AC44" i="1"/>
  <c r="Z45" i="1"/>
  <c r="AA45" i="1"/>
  <c r="AB45" i="1"/>
  <c r="AC45" i="1"/>
  <c r="Z46" i="1"/>
  <c r="AA46" i="1"/>
  <c r="AB46" i="1"/>
  <c r="AC46" i="1"/>
  <c r="Z47" i="1"/>
  <c r="AA47" i="1"/>
  <c r="AB47" i="1"/>
  <c r="AC47" i="1"/>
  <c r="Z48" i="1"/>
  <c r="AA48" i="1"/>
  <c r="AB48" i="1"/>
  <c r="AC48" i="1"/>
  <c r="Z49" i="1"/>
  <c r="AA49" i="1"/>
  <c r="AB49" i="1"/>
  <c r="AC49" i="1"/>
  <c r="Z50" i="1"/>
  <c r="AA50" i="1"/>
  <c r="AB50" i="1"/>
  <c r="AC50" i="1"/>
  <c r="Z51" i="1"/>
  <c r="AA51" i="1"/>
  <c r="AB51" i="1"/>
  <c r="AC51" i="1"/>
  <c r="Z52" i="1"/>
  <c r="AA52" i="1"/>
  <c r="AB52" i="1"/>
  <c r="AC52" i="1"/>
  <c r="Z53" i="1"/>
  <c r="AA53" i="1"/>
  <c r="AB53" i="1"/>
  <c r="AC53" i="1"/>
  <c r="Z54" i="1"/>
  <c r="AA54" i="1"/>
  <c r="AB54" i="1"/>
  <c r="AC54" i="1"/>
  <c r="Z55" i="1"/>
  <c r="AA55" i="1"/>
  <c r="AB55" i="1"/>
  <c r="AC55" i="1"/>
  <c r="Z56" i="1"/>
  <c r="AA56" i="1"/>
  <c r="AB56" i="1"/>
  <c r="AC56" i="1"/>
  <c r="Z57" i="1"/>
  <c r="AA57" i="1"/>
  <c r="AB57" i="1"/>
  <c r="AC57" i="1"/>
  <c r="Z58" i="1"/>
  <c r="AA58" i="1"/>
  <c r="AB58" i="1"/>
  <c r="AC58" i="1"/>
  <c r="Z59" i="1"/>
  <c r="AA59" i="1"/>
  <c r="AB59" i="1"/>
  <c r="AC59" i="1"/>
  <c r="Z60" i="1"/>
  <c r="AA60" i="1"/>
  <c r="AB60" i="1"/>
  <c r="AC60" i="1"/>
  <c r="Z61" i="1"/>
  <c r="AA61" i="1"/>
  <c r="AB61" i="1"/>
  <c r="AC61" i="1"/>
  <c r="Z62" i="1"/>
  <c r="AA62" i="1"/>
  <c r="AB62" i="1"/>
  <c r="AC62" i="1"/>
  <c r="Z63" i="1"/>
  <c r="AA63" i="1"/>
  <c r="AB63" i="1"/>
  <c r="AC63" i="1"/>
  <c r="Z64" i="1"/>
  <c r="AA64" i="1"/>
  <c r="AB64" i="1"/>
  <c r="AC64" i="1"/>
  <c r="Z65" i="1"/>
  <c r="AA65" i="1"/>
  <c r="AB65" i="1"/>
  <c r="AC65" i="1"/>
  <c r="Z66" i="1"/>
  <c r="AA66" i="1"/>
  <c r="AB66" i="1"/>
  <c r="AC66" i="1"/>
  <c r="Z67" i="1"/>
  <c r="AA67" i="1"/>
  <c r="AB67" i="1"/>
  <c r="AC67" i="1"/>
  <c r="Z68" i="1"/>
  <c r="AA68" i="1"/>
  <c r="AB68" i="1"/>
  <c r="AC68" i="1"/>
  <c r="Z69" i="1"/>
  <c r="AA69" i="1"/>
  <c r="AB69" i="1"/>
  <c r="AC69" i="1"/>
  <c r="Z70" i="1"/>
  <c r="AA70" i="1"/>
  <c r="AB70" i="1"/>
  <c r="AC70" i="1"/>
  <c r="Z71" i="1"/>
  <c r="AA71" i="1"/>
  <c r="AB71" i="1"/>
  <c r="AC71" i="1"/>
  <c r="AA4" i="1"/>
  <c r="AB4" i="1"/>
  <c r="AC4" i="1"/>
  <c r="Z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U4" i="1"/>
  <c r="V4" i="1"/>
  <c r="W4" i="1"/>
  <c r="T4" i="1"/>
  <c r="H33" i="1" l="1"/>
  <c r="B34" i="1"/>
  <c r="N22" i="1"/>
  <c r="M9" i="1"/>
  <c r="H32" i="1" l="1"/>
  <c r="B33" i="1"/>
  <c r="N21" i="1"/>
  <c r="B32" i="1"/>
  <c r="H31" i="1"/>
  <c r="H30" i="1" l="1"/>
  <c r="B31" i="1"/>
  <c r="O15" i="1" l="1"/>
  <c r="O16" i="1"/>
  <c r="O17" i="1"/>
  <c r="O18" i="1"/>
  <c r="O19" i="1"/>
  <c r="O20" i="1"/>
  <c r="O21" i="1"/>
  <c r="O22" i="1"/>
  <c r="O23" i="1"/>
  <c r="N14" i="1"/>
  <c r="N15" i="1"/>
  <c r="N16" i="1"/>
  <c r="N17" i="1"/>
  <c r="N18" i="1"/>
  <c r="N19" i="1"/>
  <c r="N20" i="1"/>
  <c r="M5" i="1"/>
  <c r="M6" i="1"/>
  <c r="M7" i="1"/>
  <c r="M8" i="1"/>
  <c r="M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l="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E2" i="7" l="1"/>
  <c r="BG6" i="7"/>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F2" i="7" l="1"/>
  <c r="G40" i="7"/>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2" i="7" l="1"/>
  <c r="G42" i="7"/>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H2" i="7" l="1"/>
  <c r="BL55" i="7"/>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I2" i="7" l="1"/>
  <c r="BM55" i="7"/>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J2" i="7" l="1"/>
  <c r="BN55" i="7"/>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K2" i="7" l="1"/>
  <c r="BO55" i="7"/>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L2" i="7" l="1"/>
  <c r="BP55" i="7"/>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M2" i="7" l="1"/>
  <c r="BQ55" i="7"/>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N2" i="7" l="1"/>
  <c r="BR55" i="7"/>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O2" i="7" l="1"/>
  <c r="BS55" i="7"/>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P2" i="7" l="1"/>
  <c r="BT55" i="7"/>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Q2" i="7" l="1"/>
  <c r="BU55" i="7"/>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R2" i="7" l="1"/>
  <c r="BV55" i="7"/>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S2" i="7" l="1"/>
  <c r="BW55" i="7"/>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T2" i="7" l="1"/>
  <c r="BX55" i="7"/>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U2" i="7" l="1"/>
  <c r="BY55" i="7"/>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V2" i="7" l="1"/>
  <c r="BZ55" i="7"/>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W2" i="7" l="1"/>
  <c r="CA55" i="7"/>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X2" i="7" l="1"/>
  <c r="CB55" i="7"/>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Y2" i="7" l="1"/>
  <c r="CC55" i="7"/>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Z2" i="7" l="1"/>
  <c r="CD55" i="7"/>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AA2" i="7" l="1"/>
  <c r="CE55" i="7"/>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AB2" i="7" l="1"/>
  <c r="CF55" i="7"/>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AC2" i="7" l="1"/>
  <c r="CG55" i="7"/>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AD2" i="7" l="1"/>
  <c r="CH55" i="7"/>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AE2" i="7" l="1"/>
  <c r="CI55" i="7"/>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AF2" i="7" l="1"/>
  <c r="CJ55" i="7"/>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AG2" i="7" l="1"/>
  <c r="CK55" i="7"/>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AH2" i="7" l="1"/>
  <c r="CL55" i="7"/>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AI2" i="7" l="1"/>
  <c r="CM55" i="7"/>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AJ2" i="7" l="1"/>
  <c r="CN55" i="7"/>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AK2" i="7" l="1"/>
  <c r="CO55" i="7"/>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AL2" i="7" l="1"/>
  <c r="CP55" i="7"/>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AM2" i="7" l="1"/>
  <c r="CQ55" i="7"/>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AN2" i="7" l="1"/>
  <c r="CR55" i="7"/>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AO2" i="7" l="1"/>
  <c r="CS55" i="7"/>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AP2" i="7" l="1"/>
  <c r="CT55" i="7"/>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AQ2" i="7" l="1"/>
  <c r="CU55" i="7"/>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AR2" i="7" l="1"/>
  <c r="CV55" i="7"/>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AS2" i="7" l="1"/>
  <c r="CW55" i="7"/>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AT2" i="7" l="1"/>
  <c r="CX55" i="7"/>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AU2" i="7" l="1"/>
  <c r="CX20" i="7"/>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AV2" i="7" l="1"/>
  <c r="CX2" i="7"/>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AW2" i="7" l="1"/>
  <c r="CX42" i="7"/>
  <c r="CX44" i="7"/>
  <c r="DA55" i="7"/>
  <c r="AX40" i="7"/>
  <c r="AX43" i="7" s="1"/>
  <c r="AX41" i="7"/>
  <c r="AW42" i="7"/>
  <c r="AW44" i="7"/>
  <c r="CW44" i="7"/>
  <c r="CW42" i="7"/>
  <c r="AX2" i="7" l="1"/>
  <c r="DB55" i="7"/>
  <c r="AX42" i="7"/>
  <c r="AX44" i="7"/>
  <c r="DC55" i="7" l="1"/>
  <c r="B30" i="1"/>
  <c r="H28" i="1"/>
  <c r="H29" i="1"/>
  <c r="B29" i="1"/>
  <c r="H25" i="1"/>
  <c r="H26" i="1"/>
  <c r="H27" i="1"/>
  <c r="B26" i="1"/>
  <c r="B27" i="1"/>
  <c r="B28" i="1"/>
  <c r="A15" i="6"/>
  <c r="A16" i="6"/>
  <c r="A17" i="6"/>
  <c r="A18" i="6"/>
  <c r="A14" i="6"/>
  <c r="B14" i="6" l="1"/>
  <c r="E14" i="6" s="1"/>
  <c r="C14" i="6"/>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D14" i="6" l="1"/>
  <c r="A24" i="6"/>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B46" i="6"/>
  <c r="E46" i="6" s="1"/>
  <c r="D42" i="6"/>
  <c r="E42" i="6"/>
  <c r="F42" i="6" s="1"/>
  <c r="A52" i="6"/>
  <c r="B47" i="6"/>
  <c r="E47" i="6" s="1"/>
  <c r="C47" i="6"/>
  <c r="A49" i="6"/>
  <c r="C44" i="6"/>
  <c r="B44" i="6"/>
  <c r="E44" i="6" s="1"/>
  <c r="A53" i="6"/>
  <c r="B48" i="6"/>
  <c r="E48" i="6" s="1"/>
  <c r="C48" i="6"/>
  <c r="A50" i="6"/>
  <c r="B45" i="6"/>
  <c r="E45" i="6" s="1"/>
  <c r="C45" i="6"/>
  <c r="F40" i="6"/>
  <c r="D40" i="6"/>
  <c r="D46" i="6" l="1"/>
  <c r="A56" i="6"/>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A63" i="6"/>
  <c r="B58" i="6"/>
  <c r="C58" i="6"/>
  <c r="D49" i="6"/>
  <c r="F49" i="6"/>
  <c r="A60" i="6"/>
  <c r="B55" i="6"/>
  <c r="E55" i="6" s="1"/>
  <c r="C55" i="6"/>
  <c r="D52" i="6"/>
  <c r="F52" i="6"/>
  <c r="A62" i="6"/>
  <c r="B57" i="6"/>
  <c r="E57" i="6" s="1"/>
  <c r="C57" i="6"/>
  <c r="D54" i="6" l="1"/>
  <c r="F54" i="6"/>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l="1"/>
  <c r="D62" i="6"/>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66" i="6"/>
  <c r="E66" i="6"/>
  <c r="F66" i="6" s="1"/>
  <c r="D65" i="6"/>
  <c r="F65" i="6"/>
  <c r="F67" i="6"/>
  <c r="D67" i="6"/>
  <c r="A74" i="6"/>
  <c r="B69" i="6"/>
  <c r="E69" i="6" s="1"/>
  <c r="C69" i="6"/>
  <c r="A77" i="6"/>
  <c r="B72" i="6"/>
  <c r="E72" i="6" s="1"/>
  <c r="C72" i="6"/>
  <c r="A75" i="6"/>
  <c r="B70" i="6"/>
  <c r="E70" i="6" s="1"/>
  <c r="F70" i="6" s="1"/>
  <c r="C70" i="6"/>
  <c r="D73" i="6" l="1"/>
  <c r="A83" i="6"/>
  <c r="B78" i="6"/>
  <c r="E78" i="6" s="1"/>
  <c r="C78" i="6"/>
  <c r="A82" i="6"/>
  <c r="B77" i="6"/>
  <c r="E77" i="6" s="1"/>
  <c r="C77" i="6"/>
  <c r="D71" i="6"/>
  <c r="F71" i="6"/>
  <c r="A81" i="6"/>
  <c r="B76" i="6"/>
  <c r="E76" i="6" s="1"/>
  <c r="C76" i="6"/>
  <c r="D69" i="6"/>
  <c r="F69" i="6"/>
  <c r="A80" i="6"/>
  <c r="B75" i="6"/>
  <c r="E75" i="6" s="1"/>
  <c r="C75" i="6"/>
  <c r="D72" i="6"/>
  <c r="F72" i="6"/>
  <c r="D70" i="6"/>
  <c r="A79" i="6"/>
  <c r="B74" i="6"/>
  <c r="C74" i="6"/>
  <c r="F73" i="6"/>
  <c r="D78" i="6" l="1"/>
  <c r="D74" i="6"/>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A109" i="6"/>
  <c r="B104" i="6"/>
  <c r="E104" i="6" s="1"/>
  <c r="C104" i="6"/>
  <c r="A110" i="6"/>
  <c r="B105" i="6"/>
  <c r="E105" i="6" s="1"/>
  <c r="C105" i="6"/>
  <c r="A112" i="6"/>
  <c r="B107" i="6"/>
  <c r="E107" i="6" s="1"/>
  <c r="C107" i="6"/>
  <c r="D103" i="6"/>
  <c r="F103" i="6"/>
  <c r="A113" i="6"/>
  <c r="C108" i="6"/>
  <c r="B108" i="6"/>
  <c r="E108" i="6" s="1"/>
  <c r="F102" i="6"/>
  <c r="D102" i="6"/>
  <c r="D100" i="6"/>
  <c r="F100" i="6"/>
  <c r="F99" i="6"/>
  <c r="D99" i="6"/>
  <c r="F101" i="6"/>
  <c r="D101" i="6"/>
  <c r="F105" i="6" l="1"/>
  <c r="D108" i="6"/>
  <c r="D106" i="6"/>
  <c r="F106" i="6"/>
  <c r="A118" i="6"/>
  <c r="B113" i="6"/>
  <c r="E113" i="6" s="1"/>
  <c r="C113" i="6"/>
  <c r="D107" i="6"/>
  <c r="F107" i="6"/>
  <c r="A114" i="6"/>
  <c r="B109" i="6"/>
  <c r="E109" i="6" s="1"/>
  <c r="C109" i="6"/>
  <c r="F104" i="6"/>
  <c r="D104" i="6"/>
  <c r="A115" i="6"/>
  <c r="B110" i="6"/>
  <c r="E110" i="6" s="1"/>
  <c r="C110" i="6"/>
  <c r="A117" i="6"/>
  <c r="C112" i="6"/>
  <c r="B112" i="6"/>
  <c r="E112" i="6" s="1"/>
  <c r="F108" i="6"/>
  <c r="D105" i="6"/>
  <c r="A116" i="6"/>
  <c r="C111" i="6"/>
  <c r="B111" i="6"/>
  <c r="E111" i="6" s="1"/>
  <c r="D110" i="6" l="1"/>
  <c r="F110" i="6"/>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A127" i="6"/>
  <c r="C122" i="6"/>
  <c r="B122" i="6"/>
  <c r="E122" i="6" s="1"/>
  <c r="F118" i="6"/>
  <c r="D118" i="6"/>
  <c r="A128" i="6"/>
  <c r="B123" i="6"/>
  <c r="E123" i="6" s="1"/>
  <c r="C123" i="6"/>
  <c r="F114" i="6"/>
  <c r="D120" i="6" l="1"/>
  <c r="F122" i="6"/>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F142" i="6"/>
  <c r="A152" i="6"/>
  <c r="B147" i="6"/>
  <c r="E147" i="6" s="1"/>
  <c r="C147" i="6"/>
  <c r="F140" i="6"/>
  <c r="A150" i="6"/>
  <c r="B145" i="6"/>
  <c r="E145" i="6" s="1"/>
  <c r="C145" i="6"/>
  <c r="F143" i="6"/>
  <c r="D143" i="6"/>
  <c r="A153" i="6"/>
  <c r="C148" i="6"/>
  <c r="B148" i="6"/>
  <c r="E148" i="6" s="1"/>
  <c r="D146" i="6" l="1"/>
  <c r="F148" i="6"/>
  <c r="A155" i="6"/>
  <c r="C150" i="6"/>
  <c r="B150" i="6"/>
  <c r="E150" i="6" s="1"/>
  <c r="A156" i="6"/>
  <c r="B151" i="6"/>
  <c r="E151" i="6" s="1"/>
  <c r="C151" i="6"/>
  <c r="D147" i="6"/>
  <c r="F147" i="6"/>
  <c r="D144" i="6"/>
  <c r="F144" i="6"/>
  <c r="A157" i="6"/>
  <c r="B152" i="6"/>
  <c r="E152" i="6" s="1"/>
  <c r="C152" i="6"/>
  <c r="D148" i="6"/>
  <c r="A158" i="6"/>
  <c r="B153" i="6"/>
  <c r="E153" i="6" s="1"/>
  <c r="C153" i="6"/>
  <c r="D145" i="6"/>
  <c r="F145" i="6"/>
  <c r="F146" i="6"/>
  <c r="A154" i="6"/>
  <c r="B149" i="6"/>
  <c r="E149" i="6" s="1"/>
  <c r="C149" i="6"/>
  <c r="F150" i="6" l="1"/>
  <c r="D152" i="6"/>
  <c r="F153" i="6"/>
  <c r="F152" i="6"/>
  <c r="D149" i="6"/>
  <c r="F149" i="6"/>
  <c r="A159" i="6"/>
  <c r="B154" i="6"/>
  <c r="E154" i="6" s="1"/>
  <c r="C154" i="6"/>
  <c r="A161" i="6"/>
  <c r="B156" i="6"/>
  <c r="E156" i="6" s="1"/>
  <c r="C156" i="6"/>
  <c r="D151" i="6"/>
  <c r="F151" i="6"/>
  <c r="A162" i="6"/>
  <c r="B157" i="6"/>
  <c r="E157" i="6" s="1"/>
  <c r="C157" i="6"/>
  <c r="D150" i="6"/>
  <c r="A163" i="6"/>
  <c r="B158" i="6"/>
  <c r="E158" i="6" s="1"/>
  <c r="C158" i="6"/>
  <c r="D153" i="6"/>
  <c r="A160" i="6"/>
  <c r="B155" i="6"/>
  <c r="E155" i="6" s="1"/>
  <c r="C155" i="6"/>
  <c r="D154" i="6" l="1"/>
  <c r="F158" i="6"/>
  <c r="A166" i="6"/>
  <c r="B161" i="6"/>
  <c r="E161" i="6" s="1"/>
  <c r="C161" i="6"/>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1" i="6" l="1"/>
  <c r="D162" i="6"/>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A171" i="6"/>
  <c r="C166" i="6"/>
  <c r="B166" i="6"/>
  <c r="E166" i="6" s="1"/>
  <c r="F164" i="6" l="1"/>
  <c r="D164" i="6"/>
  <c r="D168" i="6"/>
  <c r="F168" i="6"/>
  <c r="D166" i="6"/>
  <c r="F166" i="6"/>
  <c r="A176" i="6"/>
  <c r="C171" i="6"/>
  <c r="B171" i="6"/>
  <c r="E171" i="6" s="1"/>
  <c r="A178" i="6"/>
  <c r="B173" i="6"/>
  <c r="E173" i="6" s="1"/>
  <c r="C173" i="6"/>
  <c r="A177" i="6"/>
  <c r="B172" i="6"/>
  <c r="E172" i="6" s="1"/>
  <c r="C172" i="6"/>
  <c r="A175" i="6"/>
  <c r="B170" i="6"/>
  <c r="E170" i="6" s="1"/>
  <c r="C170" i="6"/>
  <c r="A174" i="6"/>
  <c r="B169" i="6"/>
  <c r="E169" i="6" s="1"/>
  <c r="C169" i="6"/>
  <c r="D167" i="6"/>
  <c r="F167" i="6"/>
  <c r="D165" i="6"/>
  <c r="F165" i="6"/>
  <c r="D172" i="6" l="1"/>
  <c r="F172" i="6"/>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l="1"/>
  <c r="D189" i="6"/>
  <c r="F189" i="6"/>
  <c r="A202" i="6"/>
  <c r="B197" i="6"/>
  <c r="E197" i="6" s="1"/>
  <c r="C197" i="6"/>
  <c r="D193" i="6"/>
  <c r="F193" i="6"/>
  <c r="A199" i="6"/>
  <c r="B194" i="6"/>
  <c r="E194" i="6" s="1"/>
  <c r="C194" i="6"/>
  <c r="A201" i="6"/>
  <c r="B196" i="6"/>
  <c r="E196" i="6" s="1"/>
  <c r="C196" i="6"/>
  <c r="A203" i="6"/>
  <c r="B198" i="6"/>
  <c r="E198" i="6" s="1"/>
  <c r="C198" i="6"/>
  <c r="F190" i="6"/>
  <c r="A200" i="6"/>
  <c r="B195" i="6"/>
  <c r="E195" i="6" s="1"/>
  <c r="C195" i="6"/>
  <c r="F192" i="6"/>
  <c r="D192" i="6"/>
  <c r="D191" i="6"/>
  <c r="F191" i="6"/>
  <c r="D194" i="6" l="1"/>
  <c r="F196" i="6"/>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A213" i="6"/>
  <c r="B208" i="6"/>
  <c r="E208" i="6" s="1"/>
  <c r="C208" i="6"/>
  <c r="D202" i="6"/>
  <c r="F200" i="6"/>
  <c r="A210" i="6"/>
  <c r="B205" i="6"/>
  <c r="E205" i="6" s="1"/>
  <c r="C205" i="6"/>
  <c r="F199" i="6"/>
  <c r="D199" i="6"/>
  <c r="A212" i="6"/>
  <c r="B207" i="6"/>
  <c r="E207" i="6" s="1"/>
  <c r="C207" i="6"/>
  <c r="F203" i="6"/>
  <c r="D203" i="6"/>
  <c r="F201" i="6"/>
  <c r="A209" i="6"/>
  <c r="B204" i="6"/>
  <c r="E204" i="6" s="1"/>
  <c r="C204" i="6"/>
  <c r="D206" i="6" l="1"/>
  <c r="D204" i="6"/>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A223" i="6"/>
  <c r="B218" i="6"/>
  <c r="E218" i="6" s="1"/>
  <c r="C218" i="6"/>
  <c r="A221" i="6"/>
  <c r="B216" i="6"/>
  <c r="E216" i="6" s="1"/>
  <c r="C216" i="6"/>
  <c r="F210" i="6"/>
  <c r="A220" i="6"/>
  <c r="B215" i="6"/>
  <c r="E215" i="6" s="1"/>
  <c r="C215" i="6"/>
  <c r="D214" i="6" l="1"/>
  <c r="D218" i="6"/>
  <c r="F218" i="6"/>
  <c r="D217" i="6"/>
  <c r="F214" i="6"/>
  <c r="A225" i="6"/>
  <c r="B220" i="6"/>
  <c r="E220" i="6" s="1"/>
  <c r="C220" i="6"/>
  <c r="D215" i="6"/>
  <c r="F215" i="6"/>
  <c r="F217" i="6"/>
  <c r="D216" i="6"/>
  <c r="F216" i="6"/>
  <c r="A224" i="6"/>
  <c r="B219" i="6"/>
  <c r="E219" i="6" s="1"/>
  <c r="C219" i="6"/>
  <c r="A227" i="6"/>
  <c r="B222" i="6"/>
  <c r="E222" i="6" s="1"/>
  <c r="C222" i="6"/>
  <c r="A228" i="6"/>
  <c r="B223" i="6"/>
  <c r="E223" i="6" s="1"/>
  <c r="C223" i="6"/>
  <c r="A226" i="6"/>
  <c r="B221" i="6"/>
  <c r="E221" i="6" s="1"/>
  <c r="C221" i="6"/>
  <c r="D220" i="6" l="1"/>
  <c r="D222" i="6"/>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l="1"/>
  <c r="D226" i="6"/>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A250" i="6"/>
  <c r="B245" i="6"/>
  <c r="E245" i="6" s="1"/>
  <c r="C245" i="6"/>
  <c r="D245" i="6" s="1"/>
  <c r="A249" i="6"/>
  <c r="C244" i="6"/>
  <c r="B244" i="6"/>
  <c r="E244" i="6" s="1"/>
  <c r="D246" i="6" l="1"/>
  <c r="F245" i="6"/>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3" i="6"/>
  <c r="F253" i="6"/>
  <c r="A261" i="6"/>
  <c r="B256" i="6"/>
  <c r="E256" i="6" s="1"/>
  <c r="C256" i="6"/>
  <c r="D249" i="6"/>
  <c r="F249" i="6"/>
  <c r="D250" i="6"/>
  <c r="F250" i="6"/>
  <c r="A262" i="6"/>
  <c r="B257" i="6"/>
  <c r="E257" i="6" s="1"/>
  <c r="F257" i="6" s="1"/>
  <c r="C257" i="6"/>
  <c r="D254" i="6" l="1"/>
  <c r="A268" i="6"/>
  <c r="B263" i="6"/>
  <c r="E263" i="6" s="1"/>
  <c r="C263" i="6"/>
  <c r="F254" i="6"/>
  <c r="A267" i="6"/>
  <c r="B262" i="6"/>
  <c r="E262" i="6" s="1"/>
  <c r="C262" i="6"/>
  <c r="A264" i="6"/>
  <c r="B259" i="6"/>
  <c r="E259" i="6" s="1"/>
  <c r="C259" i="6"/>
  <c r="D256" i="6"/>
  <c r="F256" i="6"/>
  <c r="F258" i="6"/>
  <c r="D258" i="6"/>
  <c r="D255" i="6"/>
  <c r="F255" i="6"/>
  <c r="A266" i="6"/>
  <c r="B261" i="6"/>
  <c r="E261" i="6" s="1"/>
  <c r="C261" i="6"/>
  <c r="D257" i="6"/>
  <c r="A265" i="6"/>
  <c r="B260" i="6"/>
  <c r="E260" i="6" s="1"/>
  <c r="C260" i="6"/>
  <c r="D261" i="6" l="1"/>
  <c r="D262" i="6"/>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69" i="6" l="1"/>
  <c r="D273" i="6"/>
  <c r="F273" i="6"/>
  <c r="A282" i="6"/>
  <c r="B277" i="6"/>
  <c r="E277" i="6" s="1"/>
  <c r="C277" i="6"/>
  <c r="A281" i="6"/>
  <c r="C276" i="6"/>
  <c r="B276" i="6"/>
  <c r="E276" i="6" s="1"/>
  <c r="F269" i="6"/>
  <c r="A280" i="6"/>
  <c r="B275" i="6"/>
  <c r="E275" i="6" s="1"/>
  <c r="C275" i="6"/>
  <c r="D272" i="6"/>
  <c r="F272" i="6"/>
  <c r="D271" i="6"/>
  <c r="A283" i="6"/>
  <c r="B278" i="6"/>
  <c r="E278" i="6" s="1"/>
  <c r="C278" i="6"/>
  <c r="D270" i="6"/>
  <c r="A279" i="6"/>
  <c r="C274" i="6"/>
  <c r="B274" i="6"/>
  <c r="E274" i="6" s="1"/>
  <c r="F274" i="6" s="1"/>
  <c r="D278" i="6" l="1"/>
  <c r="F278" i="6"/>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D286" i="6" l="1"/>
  <c r="F284" i="6"/>
  <c r="D284" i="6"/>
  <c r="A298" i="6"/>
  <c r="B293" i="6"/>
  <c r="E293" i="6" s="1"/>
  <c r="C293" i="6"/>
  <c r="F286" i="6"/>
  <c r="F285" i="6"/>
  <c r="A295" i="6"/>
  <c r="B290" i="6"/>
  <c r="E290" i="6" s="1"/>
  <c r="C290" i="6"/>
  <c r="D287" i="6"/>
  <c r="F287" i="6"/>
  <c r="A296" i="6"/>
  <c r="B291" i="6"/>
  <c r="E291" i="6" s="1"/>
  <c r="C291" i="6"/>
  <c r="F288" i="6"/>
  <c r="D288" i="6"/>
  <c r="A294" i="6"/>
  <c r="B289" i="6"/>
  <c r="E289" i="6" s="1"/>
  <c r="C289" i="6"/>
  <c r="A297" i="6"/>
  <c r="B292" i="6"/>
  <c r="E292" i="6" s="1"/>
  <c r="C292" i="6"/>
  <c r="D293" i="6" l="1"/>
  <c r="D291" i="6"/>
  <c r="F291" i="6"/>
  <c r="A302" i="6"/>
  <c r="B297" i="6"/>
  <c r="E297" i="6" s="1"/>
  <c r="C297" i="6"/>
  <c r="F289" i="6"/>
  <c r="D289" i="6"/>
  <c r="A303" i="6"/>
  <c r="B298" i="6"/>
  <c r="E298" i="6" s="1"/>
  <c r="C298" i="6"/>
  <c r="A300" i="6"/>
  <c r="C295" i="6"/>
  <c r="B295" i="6"/>
  <c r="E295" i="6" s="1"/>
  <c r="A301" i="6"/>
  <c r="B296" i="6"/>
  <c r="E296" i="6" s="1"/>
  <c r="C296" i="6"/>
  <c r="A299" i="6"/>
  <c r="B294" i="6"/>
  <c r="E294" i="6" s="1"/>
  <c r="C294" i="6"/>
  <c r="D292" i="6"/>
  <c r="F292" i="6"/>
  <c r="F293" i="6"/>
  <c r="D290" i="6"/>
  <c r="F290" i="6"/>
  <c r="D294" i="6" l="1"/>
  <c r="F294" i="6"/>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A318" i="6"/>
  <c r="B313" i="6"/>
  <c r="E313" i="6" s="1"/>
  <c r="C313" i="6"/>
  <c r="A315" i="6"/>
  <c r="B310" i="6"/>
  <c r="E310" i="6" s="1"/>
  <c r="C310" i="6"/>
  <c r="D309" i="6" l="1"/>
  <c r="D310" i="6"/>
  <c r="D311" i="6"/>
  <c r="F309" i="6"/>
  <c r="A319" i="6"/>
  <c r="B314" i="6"/>
  <c r="E314" i="6" s="1"/>
  <c r="C314" i="6"/>
  <c r="D313" i="6"/>
  <c r="F313" i="6"/>
  <c r="F311" i="6"/>
  <c r="D312" i="6"/>
  <c r="F312" i="6"/>
  <c r="A323" i="6"/>
  <c r="B318" i="6"/>
  <c r="E318" i="6" s="1"/>
  <c r="C318" i="6"/>
  <c r="F310" i="6"/>
  <c r="A320" i="6"/>
  <c r="B315" i="6"/>
  <c r="E315" i="6" s="1"/>
  <c r="C315" i="6"/>
  <c r="A321" i="6"/>
  <c r="B316" i="6"/>
  <c r="E316" i="6" s="1"/>
  <c r="C316" i="6"/>
  <c r="A322" i="6"/>
  <c r="B317" i="6"/>
  <c r="E317" i="6" s="1"/>
  <c r="C317" i="6"/>
  <c r="D318" i="6" l="1"/>
  <c r="D315" i="6"/>
  <c r="F315" i="6"/>
  <c r="A326" i="6"/>
  <c r="B321" i="6"/>
  <c r="E321" i="6" s="1"/>
  <c r="C321" i="6"/>
  <c r="D314" i="6"/>
  <c r="F314" i="6"/>
  <c r="D317" i="6"/>
  <c r="F317" i="6"/>
  <c r="A327" i="6"/>
  <c r="B322" i="6"/>
  <c r="E322" i="6" s="1"/>
  <c r="C322" i="6"/>
  <c r="F318" i="6"/>
  <c r="A325" i="6"/>
  <c r="B320" i="6"/>
  <c r="E320" i="6" s="1"/>
  <c r="C320" i="6"/>
  <c r="D316" i="6"/>
  <c r="F316" i="6"/>
  <c r="A328" i="6"/>
  <c r="B323" i="6"/>
  <c r="E323" i="6" s="1"/>
  <c r="C323" i="6"/>
  <c r="A324" i="6"/>
  <c r="B319" i="6"/>
  <c r="E319" i="6" s="1"/>
  <c r="C319" i="6"/>
  <c r="D321" i="6" l="1"/>
  <c r="D320" i="6"/>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29" i="6"/>
  <c r="D329" i="6"/>
  <c r="F331" i="6"/>
  <c r="D331" i="6"/>
  <c r="F332" i="6"/>
  <c r="D332" i="6"/>
  <c r="A342" i="6"/>
  <c r="B337" i="6"/>
  <c r="E337" i="6" s="1"/>
  <c r="C337" i="6"/>
  <c r="D330" i="6"/>
  <c r="F330" i="6"/>
  <c r="F333" i="6"/>
  <c r="A343" i="6"/>
  <c r="B338" i="6"/>
  <c r="E338" i="6" s="1"/>
  <c r="C338" i="6"/>
  <c r="A340" i="6"/>
  <c r="B335" i="6"/>
  <c r="E335" i="6" s="1"/>
  <c r="C335" i="6"/>
  <c r="A341" i="6"/>
  <c r="B336" i="6"/>
  <c r="E336" i="6" s="1"/>
  <c r="C336" i="6"/>
  <c r="F334" i="6" l="1"/>
  <c r="D338" i="6"/>
  <c r="D336" i="6"/>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2" i="6"/>
  <c r="F352" i="6"/>
  <c r="A362" i="6"/>
  <c r="B357" i="6"/>
  <c r="C357" i="6"/>
  <c r="D350" i="6"/>
  <c r="A359" i="6"/>
  <c r="B354" i="6"/>
  <c r="E354" i="6" s="1"/>
  <c r="C354" i="6"/>
  <c r="D354" i="6" l="1"/>
  <c r="D358" i="6"/>
  <c r="F358" i="6"/>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A379" i="6"/>
  <c r="B374" i="6"/>
  <c r="E374" i="6" s="1"/>
  <c r="C374" i="6"/>
  <c r="A381" i="6"/>
  <c r="C376" i="6"/>
  <c r="B376" i="6"/>
  <c r="E376" i="6" s="1"/>
  <c r="A380" i="6"/>
  <c r="B375" i="6"/>
  <c r="E375" i="6" s="1"/>
  <c r="C375" i="6"/>
  <c r="D375" i="6" s="1"/>
  <c r="F369" i="6"/>
  <c r="D369" i="6"/>
  <c r="D371" i="6"/>
  <c r="F371" i="6"/>
  <c r="D377" i="6" l="1"/>
  <c r="F375" i="6"/>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A393" i="6"/>
  <c r="B388" i="6"/>
  <c r="E388" i="6" s="1"/>
  <c r="C388" i="6"/>
  <c r="D380" i="6"/>
  <c r="F380" i="6"/>
  <c r="D381" i="6"/>
  <c r="E381" i="6"/>
  <c r="F381" i="6" s="1"/>
  <c r="D382" i="6"/>
  <c r="F382" i="6"/>
  <c r="A390" i="6"/>
  <c r="B385" i="6"/>
  <c r="E385" i="6" s="1"/>
  <c r="C385" i="6"/>
  <c r="A391" i="6"/>
  <c r="C386" i="6"/>
  <c r="B386" i="6"/>
  <c r="E386" i="6" s="1"/>
  <c r="D384" i="6" l="1"/>
  <c r="F386" i="6"/>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89" i="6" s="1"/>
  <c r="F390" i="6"/>
  <c r="D390"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396" i="6"/>
  <c r="F396" i="6"/>
  <c r="D402" i="6" l="1"/>
  <c r="F402" i="6"/>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09" i="6"/>
  <c r="F409" i="6"/>
  <c r="D413" i="6"/>
  <c r="E413" i="6"/>
  <c r="F413" i="6" s="1"/>
  <c r="A423" i="6"/>
  <c r="B418" i="6"/>
  <c r="E418" i="6" s="1"/>
  <c r="C418" i="6"/>
  <c r="D418" i="6" s="1"/>
  <c r="A422" i="6"/>
  <c r="B417" i="6"/>
  <c r="E417" i="6" s="1"/>
  <c r="C417" i="6"/>
  <c r="D411" i="6"/>
  <c r="F411" i="6"/>
  <c r="D412" i="6"/>
  <c r="F412" i="6"/>
  <c r="D410" i="6"/>
  <c r="F410" i="6"/>
  <c r="A419" i="6"/>
  <c r="B414" i="6"/>
  <c r="E414" i="6" s="1"/>
  <c r="C414" i="6"/>
  <c r="D416" i="6" l="1"/>
  <c r="F417" i="6"/>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A470" i="6"/>
  <c r="B465" i="6"/>
  <c r="E465" i="6" s="1"/>
  <c r="C465" i="6"/>
  <c r="D460" i="6"/>
  <c r="F460" i="6"/>
  <c r="F463" i="6"/>
  <c r="D463" i="6"/>
  <c r="A469" i="6"/>
  <c r="B464" i="6"/>
  <c r="E464" i="6" s="1"/>
  <c r="C464" i="6"/>
  <c r="A472" i="6"/>
  <c r="B467" i="6"/>
  <c r="E467" i="6" s="1"/>
  <c r="C467" i="6"/>
  <c r="D459" i="6"/>
  <c r="F459" i="6"/>
  <c r="D461" i="6"/>
  <c r="F461" i="6"/>
  <c r="D462" i="6"/>
  <c r="F462" i="6"/>
  <c r="A473" i="6"/>
  <c r="C468" i="6"/>
  <c r="B468" i="6"/>
  <c r="E468" i="6" s="1"/>
  <c r="D464" i="6" l="1"/>
  <c r="D466" i="6"/>
  <c r="F464" i="6"/>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A495" i="6"/>
  <c r="C490" i="6"/>
  <c r="B490" i="6"/>
  <c r="E490" i="6" s="1"/>
  <c r="D489" i="6" l="1"/>
  <c r="D493" i="6"/>
  <c r="A501" i="6"/>
  <c r="B496" i="6"/>
  <c r="E496" i="6" s="1"/>
  <c r="C496" i="6"/>
  <c r="D492" i="6"/>
  <c r="F492" i="6"/>
  <c r="A503" i="6"/>
  <c r="C498" i="6"/>
  <c r="B498" i="6"/>
  <c r="E498" i="6" s="1"/>
  <c r="A502" i="6"/>
  <c r="B497" i="6"/>
  <c r="E497" i="6" s="1"/>
  <c r="C497" i="6"/>
  <c r="F489" i="6"/>
  <c r="F491" i="6"/>
  <c r="D491" i="6"/>
  <c r="D490" i="6"/>
  <c r="F490" i="6"/>
  <c r="A500" i="6"/>
  <c r="B495" i="6"/>
  <c r="E495" i="6" s="1"/>
  <c r="C495" i="6"/>
  <c r="A499" i="6"/>
  <c r="B494" i="6"/>
  <c r="E494" i="6" s="1"/>
  <c r="C494" i="6"/>
  <c r="D494" i="6" s="1"/>
  <c r="D497" i="6" l="1"/>
  <c r="F494" i="6"/>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0" i="6"/>
  <c r="F540" i="6"/>
  <c r="A550" i="6"/>
  <c r="B545" i="6"/>
  <c r="E545" i="6" s="1"/>
  <c r="C545" i="6"/>
  <c r="A552" i="6"/>
  <c r="B547" i="6"/>
  <c r="E547" i="6" s="1"/>
  <c r="C547" i="6"/>
  <c r="D544" i="6" l="1"/>
  <c r="D547" i="6"/>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l="1"/>
  <c r="A562" i="6"/>
  <c r="C557" i="6"/>
  <c r="B557" i="6"/>
  <c r="E557" i="6" s="1"/>
  <c r="D553" i="6"/>
  <c r="F553" i="6"/>
  <c r="D549" i="6"/>
  <c r="F549" i="6"/>
  <c r="A560" i="6"/>
  <c r="B555" i="6"/>
  <c r="E555" i="6" s="1"/>
  <c r="C555" i="6"/>
  <c r="A563" i="6"/>
  <c r="B558" i="6"/>
  <c r="E558" i="6" s="1"/>
  <c r="C558" i="6"/>
  <c r="D550" i="6"/>
  <c r="F550" i="6"/>
  <c r="D551" i="6"/>
  <c r="A561" i="6"/>
  <c r="B556" i="6"/>
  <c r="E556" i="6" s="1"/>
  <c r="C556" i="6"/>
  <c r="F552" i="6"/>
  <c r="A559" i="6"/>
  <c r="B554" i="6"/>
  <c r="E554" i="6" s="1"/>
  <c r="C554" i="6"/>
  <c r="D555" i="6" l="1"/>
  <c r="A565" i="6"/>
  <c r="B560" i="6"/>
  <c r="E560" i="6" s="1"/>
  <c r="C560" i="6"/>
  <c r="A564" i="6"/>
  <c r="C559" i="6"/>
  <c r="B559" i="6"/>
  <c r="E559" i="6" s="1"/>
  <c r="F559" i="6" s="1"/>
  <c r="F554" i="6"/>
  <c r="D554" i="6"/>
  <c r="D558" i="6"/>
  <c r="F558" i="6"/>
  <c r="D556" i="6"/>
  <c r="F556" i="6"/>
  <c r="D557" i="6"/>
  <c r="F557" i="6"/>
  <c r="A568" i="6"/>
  <c r="B563" i="6"/>
  <c r="E563" i="6" s="1"/>
  <c r="C563" i="6"/>
  <c r="A566" i="6"/>
  <c r="B561" i="6"/>
  <c r="E561" i="6" s="1"/>
  <c r="C561" i="6"/>
  <c r="F555" i="6"/>
  <c r="A567" i="6"/>
  <c r="C562" i="6"/>
  <c r="B562" i="6"/>
  <c r="E562" i="6" s="1"/>
  <c r="F563" i="6" l="1"/>
  <c r="D560" i="6"/>
  <c r="D559" i="6"/>
  <c r="A573" i="6"/>
  <c r="B568" i="6"/>
  <c r="E568" i="6" s="1"/>
  <c r="C568" i="6"/>
  <c r="A572" i="6"/>
  <c r="C567" i="6"/>
  <c r="B567" i="6"/>
  <c r="E567" i="6" s="1"/>
  <c r="F560" i="6"/>
  <c r="F562" i="6"/>
  <c r="D562" i="6"/>
  <c r="D561" i="6"/>
  <c r="F561" i="6"/>
  <c r="A569" i="6"/>
  <c r="B564" i="6"/>
  <c r="E564" i="6" s="1"/>
  <c r="C564" i="6"/>
  <c r="A571" i="6"/>
  <c r="B566" i="6"/>
  <c r="E566" i="6" s="1"/>
  <c r="C566" i="6"/>
  <c r="D563" i="6"/>
  <c r="A570" i="6"/>
  <c r="B565" i="6"/>
  <c r="E565" i="6" s="1"/>
  <c r="C565" i="6"/>
  <c r="D568" i="6" l="1"/>
  <c r="F567" i="6"/>
  <c r="F568" i="6"/>
  <c r="A577" i="6"/>
  <c r="B572" i="6"/>
  <c r="E572" i="6" s="1"/>
  <c r="C572" i="6"/>
  <c r="D564" i="6"/>
  <c r="F564" i="6"/>
  <c r="A575" i="6"/>
  <c r="B570" i="6"/>
  <c r="E570" i="6" s="1"/>
  <c r="C570" i="6"/>
  <c r="A576" i="6"/>
  <c r="B571" i="6"/>
  <c r="E571" i="6" s="1"/>
  <c r="C571" i="6"/>
  <c r="D565" i="6"/>
  <c r="F565" i="6"/>
  <c r="D566" i="6"/>
  <c r="F566" i="6"/>
  <c r="A578" i="6"/>
  <c r="C573" i="6"/>
  <c r="B573" i="6"/>
  <c r="E573" i="6" s="1"/>
  <c r="D567" i="6"/>
  <c r="A574" i="6"/>
  <c r="B569" i="6"/>
  <c r="E569" i="6" s="1"/>
  <c r="C569" i="6"/>
  <c r="D571" i="6" l="1"/>
  <c r="D569" i="6"/>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D576" i="6"/>
  <c r="F578" i="6"/>
  <c r="D578" i="6"/>
  <c r="A588" i="6"/>
  <c r="B583" i="6"/>
  <c r="E583" i="6" s="1"/>
  <c r="C583" i="6"/>
  <c r="F581" i="6" l="1"/>
  <c r="D583" i="6"/>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3" i="6"/>
  <c r="F593" i="6"/>
  <c r="D597" i="6" l="1"/>
  <c r="D596" i="6"/>
  <c r="F596" i="6"/>
  <c r="A608" i="6"/>
  <c r="B603" i="6"/>
  <c r="C603" i="6"/>
  <c r="A604" i="6"/>
  <c r="C599" i="6"/>
  <c r="B599" i="6"/>
  <c r="E599" i="6" s="1"/>
  <c r="D598" i="6"/>
  <c r="F598" i="6"/>
  <c r="A606" i="6"/>
  <c r="B601" i="6"/>
  <c r="E601" i="6" s="1"/>
  <c r="C601" i="6"/>
  <c r="A607" i="6"/>
  <c r="B602" i="6"/>
  <c r="E602" i="6" s="1"/>
  <c r="C602" i="6"/>
  <c r="F594" i="6"/>
  <c r="D594" i="6"/>
  <c r="A605" i="6"/>
  <c r="B600" i="6"/>
  <c r="E600" i="6" s="1"/>
  <c r="C600" i="6"/>
  <c r="F597" i="6"/>
  <c r="D595" i="6"/>
  <c r="E595" i="6"/>
  <c r="F595" i="6" s="1"/>
  <c r="F599" i="6" l="1"/>
  <c r="F602" i="6"/>
  <c r="D602" i="6"/>
  <c r="A609" i="6"/>
  <c r="C604" i="6"/>
  <c r="B604" i="6"/>
  <c r="E604" i="6" s="1"/>
  <c r="D601" i="6"/>
  <c r="F601" i="6"/>
  <c r="A610" i="6"/>
  <c r="B605" i="6"/>
  <c r="E605" i="6" s="1"/>
  <c r="C605" i="6"/>
  <c r="A612" i="6"/>
  <c r="C607" i="6"/>
  <c r="B607" i="6"/>
  <c r="E607" i="6" s="1"/>
  <c r="F607" i="6" s="1"/>
  <c r="D603" i="6"/>
  <c r="E603" i="6"/>
  <c r="F603" i="6" s="1"/>
  <c r="A613" i="6"/>
  <c r="B608" i="6"/>
  <c r="E608" i="6" s="1"/>
  <c r="C608" i="6"/>
  <c r="D599" i="6"/>
  <c r="F600" i="6"/>
  <c r="D600" i="6"/>
  <c r="A611" i="6"/>
  <c r="B606" i="6"/>
  <c r="E606" i="6" s="1"/>
  <c r="C606" i="6"/>
  <c r="D605" i="6" l="1"/>
  <c r="F605" i="6"/>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A676" i="6"/>
  <c r="B671" i="6"/>
  <c r="E671" i="6" s="1"/>
  <c r="D671" i="6" l="1"/>
  <c r="C674" i="6"/>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BF63" i="35"/>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BT55" i="39"/>
  <c r="BT57" i="39" s="1"/>
  <c r="BU55" i="39"/>
  <c r="BU57" i="39" s="1"/>
  <c r="BU55" i="35"/>
  <c r="BU57" i="35" s="1"/>
  <c r="BT55" i="35"/>
  <c r="BT57" i="35" s="1"/>
  <c r="BU57" i="7"/>
  <c r="BT57" i="7"/>
  <c r="BS58" i="7"/>
  <c r="BS60" i="7" s="1"/>
  <c r="BR58" i="7"/>
  <c r="BR60" i="7" s="1"/>
  <c r="BO57" i="7"/>
  <c r="BN57" i="7"/>
  <c r="BY55" i="39" l="1"/>
  <c r="BF67" i="7"/>
  <c r="BG67" i="7"/>
  <c r="BX57" i="7"/>
  <c r="F768" i="6"/>
  <c r="D768" i="6"/>
  <c r="BX55" i="35"/>
  <c r="B773" i="6"/>
  <c r="E773" i="6" s="1"/>
  <c r="A778" i="6"/>
  <c r="C773" i="6"/>
  <c r="A774" i="6"/>
  <c r="B769" i="6"/>
  <c r="E769" i="6" s="1"/>
  <c r="C769" i="6"/>
  <c r="F765" i="6"/>
  <c r="D765" i="6"/>
  <c r="A777" i="6"/>
  <c r="C772" i="6"/>
  <c r="B772" i="6"/>
  <c r="E772" i="6" s="1"/>
  <c r="F764" i="6"/>
  <c r="D764" i="6"/>
  <c r="A775" i="6"/>
  <c r="B770" i="6"/>
  <c r="E770" i="6" s="1"/>
  <c r="C770" i="6"/>
  <c r="F766" i="6"/>
  <c r="D766" i="6"/>
  <c r="BX55" i="39"/>
  <c r="F767" i="6"/>
  <c r="D767" i="6"/>
  <c r="A776" i="6"/>
  <c r="C771" i="6"/>
  <c r="B771" i="6"/>
  <c r="E771" i="6" s="1"/>
  <c r="BW55" i="39"/>
  <c r="BZ56" i="39"/>
  <c r="BT60" i="7"/>
  <c r="BU60" i="7"/>
  <c r="CB57" i="7"/>
  <c r="BY58" i="7"/>
  <c r="BX56" i="35"/>
  <c r="CA57" i="7"/>
  <c r="BZ55" i="39"/>
  <c r="BW55" i="35"/>
  <c r="CA55" i="39"/>
  <c r="BV55" i="39"/>
  <c r="BZ55" i="35"/>
  <c r="CA55" i="35"/>
  <c r="BY57" i="7"/>
  <c r="BS55" i="39"/>
  <c r="BS57" i="39" s="1"/>
  <c r="BV56" i="39"/>
  <c r="BS55" i="35"/>
  <c r="BS57" i="35" s="1"/>
  <c r="BY55" i="35"/>
  <c r="BV56" i="35"/>
  <c r="BV55" i="35"/>
  <c r="BQ58" i="7"/>
  <c r="BQ60" i="7" s="1"/>
  <c r="BW58" i="7"/>
  <c r="BP57" i="7"/>
  <c r="BV57" i="7"/>
  <c r="BW57" i="7"/>
  <c r="BZ57" i="7"/>
  <c r="BZ57" i="39" l="1"/>
  <c r="BX57" i="35"/>
  <c r="B775" i="6"/>
  <c r="E775" i="6" s="1"/>
  <c r="A780" i="6"/>
  <c r="C775" i="6"/>
  <c r="C776" i="6"/>
  <c r="B776" i="6"/>
  <c r="E776" i="6" s="1"/>
  <c r="A781" i="6"/>
  <c r="D769" i="6"/>
  <c r="F769" i="6"/>
  <c r="F772" i="6"/>
  <c r="D772" i="6"/>
  <c r="B777" i="6"/>
  <c r="E777" i="6" s="1"/>
  <c r="C777" i="6"/>
  <c r="A782" i="6"/>
  <c r="A779" i="6"/>
  <c r="C774" i="6"/>
  <c r="B774" i="6"/>
  <c r="E774" i="6" s="1"/>
  <c r="F770" i="6"/>
  <c r="D770" i="6"/>
  <c r="D773" i="6"/>
  <c r="F773" i="6"/>
  <c r="D771" i="6"/>
  <c r="F771" i="6"/>
  <c r="B778" i="6"/>
  <c r="E778" i="6" s="1"/>
  <c r="C778" i="6"/>
  <c r="A783" i="6"/>
  <c r="BV60" i="7"/>
  <c r="BH63" i="35"/>
  <c r="BI67" i="7"/>
  <c r="BY60" i="7"/>
  <c r="BV57" i="39"/>
  <c r="BJ67" i="7"/>
  <c r="BI63" i="39"/>
  <c r="BH63" i="39"/>
  <c r="BI63" i="35"/>
  <c r="BV57" i="35"/>
  <c r="BW60" i="7"/>
  <c r="F778" i="6" l="1"/>
  <c r="D777" i="6"/>
  <c r="F777" i="6"/>
  <c r="D775" i="6"/>
  <c r="F775" i="6"/>
  <c r="C780" i="6"/>
  <c r="A785" i="6"/>
  <c r="B780" i="6"/>
  <c r="E780" i="6" s="1"/>
  <c r="A786" i="6"/>
  <c r="C781" i="6"/>
  <c r="B781" i="6"/>
  <c r="E781" i="6" s="1"/>
  <c r="B783" i="6"/>
  <c r="E783" i="6" s="1"/>
  <c r="A788" i="6"/>
  <c r="C783" i="6"/>
  <c r="D774" i="6"/>
  <c r="F774" i="6"/>
  <c r="D778" i="6"/>
  <c r="B779" i="6"/>
  <c r="E779" i="6" s="1"/>
  <c r="A784" i="6"/>
  <c r="C779" i="6"/>
  <c r="B782" i="6"/>
  <c r="E782" i="6" s="1"/>
  <c r="C782" i="6"/>
  <c r="A787" i="6"/>
  <c r="D776" i="6"/>
  <c r="F776" i="6"/>
  <c r="DB58" i="35"/>
  <c r="DC61" i="7"/>
  <c r="F781" i="6" l="1"/>
  <c r="D782" i="6"/>
  <c r="D781" i="6"/>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93" i="6" l="1"/>
  <c r="F789" i="6"/>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A811" i="6" s="1"/>
  <c r="B801" i="6"/>
  <c r="E801" i="6" s="1"/>
  <c r="C801" i="6"/>
  <c r="D796" i="6"/>
  <c r="F796" i="6"/>
  <c r="C799" i="6"/>
  <c r="A804" i="6"/>
  <c r="B799" i="6"/>
  <c r="E799" i="6" s="1"/>
  <c r="C803" i="6"/>
  <c r="A808" i="6"/>
  <c r="A813" i="6" s="1"/>
  <c r="B803" i="6"/>
  <c r="E803" i="6" s="1"/>
  <c r="F797" i="6"/>
  <c r="D797" i="6"/>
  <c r="A805" i="6"/>
  <c r="A810" i="6" s="1"/>
  <c r="B800" i="6"/>
  <c r="E800" i="6" s="1"/>
  <c r="C800" i="6"/>
  <c r="F798" i="6"/>
  <c r="D798" i="6"/>
  <c r="A807" i="6"/>
  <c r="A812" i="6" s="1"/>
  <c r="B802" i="6"/>
  <c r="E802" i="6" s="1"/>
  <c r="C802" i="6"/>
  <c r="B812" i="6" l="1"/>
  <c r="E812" i="6" s="1"/>
  <c r="A817" i="6"/>
  <c r="C812" i="6"/>
  <c r="D812" i="6" s="1"/>
  <c r="B811" i="6"/>
  <c r="E811" i="6" s="1"/>
  <c r="A816" i="6"/>
  <c r="C811" i="6"/>
  <c r="A818" i="6"/>
  <c r="C813" i="6"/>
  <c r="D813" i="6" s="1"/>
  <c r="B813" i="6"/>
  <c r="E813" i="6" s="1"/>
  <c r="C810" i="6"/>
  <c r="A815" i="6"/>
  <c r="B810" i="6"/>
  <c r="E810" i="6" s="1"/>
  <c r="A809" i="6"/>
  <c r="A814" i="6" s="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A823" i="6" l="1"/>
  <c r="C818" i="6"/>
  <c r="B818" i="6"/>
  <c r="E818" i="6" s="1"/>
  <c r="C816" i="6"/>
  <c r="A821" i="6"/>
  <c r="B816" i="6"/>
  <c r="E816" i="6" s="1"/>
  <c r="D811" i="6"/>
  <c r="F811" i="6"/>
  <c r="B814" i="6"/>
  <c r="E814" i="6" s="1"/>
  <c r="C814" i="6"/>
  <c r="A819" i="6"/>
  <c r="A820" i="6"/>
  <c r="B815" i="6"/>
  <c r="E815" i="6" s="1"/>
  <c r="C815" i="6"/>
  <c r="D810" i="6"/>
  <c r="F810" i="6"/>
  <c r="A822" i="6"/>
  <c r="B817" i="6"/>
  <c r="E817" i="6" s="1"/>
  <c r="C817" i="6"/>
  <c r="F813" i="6"/>
  <c r="F812" i="6"/>
  <c r="D805" i="6"/>
  <c r="F805" i="6"/>
  <c r="D808" i="6"/>
  <c r="F808" i="6"/>
  <c r="F806" i="6"/>
  <c r="D806" i="6"/>
  <c r="D804" i="6"/>
  <c r="F804" i="6"/>
  <c r="F807" i="6"/>
  <c r="D807" i="6"/>
  <c r="B809" i="6"/>
  <c r="E809" i="6" s="1"/>
  <c r="C809" i="6"/>
  <c r="D814" i="6" l="1"/>
  <c r="F814" i="6"/>
  <c r="B821" i="6"/>
  <c r="E821" i="6" s="1"/>
  <c r="C821" i="6"/>
  <c r="A826" i="6"/>
  <c r="A825" i="6"/>
  <c r="C820" i="6"/>
  <c r="B820" i="6"/>
  <c r="E820" i="6" s="1"/>
  <c r="F816" i="6"/>
  <c r="D816" i="6"/>
  <c r="D817" i="6"/>
  <c r="F817" i="6"/>
  <c r="A824" i="6"/>
  <c r="B819" i="6"/>
  <c r="E819" i="6" s="1"/>
  <c r="C819" i="6"/>
  <c r="D818" i="6"/>
  <c r="F818" i="6"/>
  <c r="D815" i="6"/>
  <c r="F815" i="6"/>
  <c r="A827" i="6"/>
  <c r="B822" i="6"/>
  <c r="E822" i="6" s="1"/>
  <c r="C822" i="6"/>
  <c r="A828" i="6"/>
  <c r="B823" i="6"/>
  <c r="E823" i="6" s="1"/>
  <c r="C823" i="6"/>
  <c r="D809" i="6"/>
  <c r="F809" i="6"/>
  <c r="F820" i="6" l="1"/>
  <c r="F822" i="6"/>
  <c r="D821" i="6"/>
  <c r="D822" i="6"/>
  <c r="D820" i="6"/>
  <c r="A830" i="6"/>
  <c r="B825" i="6"/>
  <c r="C825" i="6"/>
  <c r="D823" i="6"/>
  <c r="F823" i="6"/>
  <c r="A829" i="6"/>
  <c r="B824" i="6"/>
  <c r="E824" i="6" s="1"/>
  <c r="C824" i="6"/>
  <c r="A831" i="6"/>
  <c r="C826" i="6"/>
  <c r="B826" i="6"/>
  <c r="E826" i="6" s="1"/>
  <c r="D819" i="6"/>
  <c r="F819" i="6"/>
  <c r="A832" i="6"/>
  <c r="B827" i="6"/>
  <c r="E827" i="6" s="1"/>
  <c r="C827" i="6"/>
  <c r="A833" i="6"/>
  <c r="C828" i="6"/>
  <c r="B828" i="6"/>
  <c r="E828" i="6" s="1"/>
  <c r="F828" i="6" s="1"/>
  <c r="F821" i="6"/>
  <c r="A837" i="6" l="1"/>
  <c r="B832" i="6"/>
  <c r="E832" i="6" s="1"/>
  <c r="C832" i="6"/>
  <c r="A834" i="6"/>
  <c r="B829" i="6"/>
  <c r="E829" i="6" s="1"/>
  <c r="C829" i="6"/>
  <c r="F825" i="6"/>
  <c r="D828" i="6"/>
  <c r="D826" i="6"/>
  <c r="F826" i="6"/>
  <c r="D825" i="6"/>
  <c r="E825" i="6"/>
  <c r="A838" i="6"/>
  <c r="B833" i="6"/>
  <c r="C833" i="6"/>
  <c r="A836" i="6"/>
  <c r="C831" i="6"/>
  <c r="B831" i="6"/>
  <c r="E831" i="6" s="1"/>
  <c r="A835" i="6"/>
  <c r="B830" i="6"/>
  <c r="E830" i="6" s="1"/>
  <c r="C830" i="6"/>
  <c r="D827" i="6"/>
  <c r="F827" i="6"/>
  <c r="F824" i="6"/>
  <c r="D824" i="6"/>
  <c r="BO59" i="7"/>
  <c r="BC59" i="7"/>
  <c r="CB59" i="7"/>
  <c r="CA59" i="7"/>
  <c r="BQ59" i="7"/>
  <c r="BK59" i="7"/>
  <c r="BX59" i="7"/>
  <c r="BV59" i="7"/>
  <c r="BD59" i="7"/>
  <c r="BH59" i="7"/>
  <c r="BJ59" i="7"/>
  <c r="BF59" i="7"/>
  <c r="BG59" i="7"/>
  <c r="BE59" i="7"/>
  <c r="BS59" i="7"/>
  <c r="BT59" i="7"/>
  <c r="BU59" i="7"/>
  <c r="BP59" i="7"/>
  <c r="BY59" i="7"/>
  <c r="BN59" i="7"/>
  <c r="BW59" i="7"/>
  <c r="BI59" i="7"/>
  <c r="BR59" i="7"/>
  <c r="BL59" i="7"/>
  <c r="BB59" i="7"/>
  <c r="BZ59" i="7"/>
  <c r="BM59" i="7"/>
  <c r="BX56" i="39"/>
  <c r="BX57" i="39" s="1"/>
  <c r="D829" i="6" l="1"/>
  <c r="F830" i="6"/>
  <c r="D833" i="6"/>
  <c r="E833" i="6"/>
  <c r="F833" i="6" s="1"/>
  <c r="D830" i="6"/>
  <c r="A843" i="6"/>
  <c r="B838" i="6"/>
  <c r="E838" i="6" s="1"/>
  <c r="C838" i="6"/>
  <c r="F829" i="6"/>
  <c r="A839" i="6"/>
  <c r="B834" i="6"/>
  <c r="E834" i="6" s="1"/>
  <c r="C834" i="6"/>
  <c r="A840" i="6"/>
  <c r="B835" i="6"/>
  <c r="E835" i="6" s="1"/>
  <c r="C835" i="6"/>
  <c r="F832" i="6"/>
  <c r="D832" i="6"/>
  <c r="A841" i="6"/>
  <c r="B836" i="6"/>
  <c r="E836" i="6" s="1"/>
  <c r="C836" i="6"/>
  <c r="D831" i="6"/>
  <c r="F831" i="6"/>
  <c r="A842" i="6"/>
  <c r="B837" i="6"/>
  <c r="E837" i="6" s="1"/>
  <c r="C837" i="6"/>
  <c r="CB56" i="39"/>
  <c r="CD56" i="35"/>
  <c r="CD58" i="7"/>
  <c r="CD56" i="39"/>
  <c r="CC56" i="35"/>
  <c r="CC56" i="39"/>
  <c r="BW56" i="35"/>
  <c r="BW57" i="35" s="1"/>
  <c r="BZ56" i="35"/>
  <c r="BZ57" i="35" s="1"/>
  <c r="CB56" i="35"/>
  <c r="BZ58" i="7"/>
  <c r="BZ60" i="7" s="1"/>
  <c r="BX58" i="7"/>
  <c r="BX60" i="7" s="1"/>
  <c r="CA58" i="7"/>
  <c r="CA60" i="7" s="1"/>
  <c r="BY56" i="35"/>
  <c r="BY57" i="35" s="1"/>
  <c r="BY56" i="39"/>
  <c r="BY57" i="39" s="1"/>
  <c r="CC58" i="7"/>
  <c r="BW56" i="39"/>
  <c r="BW57" i="39" s="1"/>
  <c r="CA56" i="39"/>
  <c r="CA57" i="39" s="1"/>
  <c r="D838" i="6" l="1"/>
  <c r="F836" i="6"/>
  <c r="D837" i="6"/>
  <c r="A846" i="6"/>
  <c r="B841" i="6"/>
  <c r="C841" i="6"/>
  <c r="F837" i="6"/>
  <c r="A844" i="6"/>
  <c r="B839" i="6"/>
  <c r="E839" i="6" s="1"/>
  <c r="C839" i="6"/>
  <c r="F838" i="6"/>
  <c r="A847" i="6"/>
  <c r="B842" i="6"/>
  <c r="E842" i="6" s="1"/>
  <c r="C842" i="6"/>
  <c r="A848" i="6"/>
  <c r="B843" i="6"/>
  <c r="E843" i="6" s="1"/>
  <c r="C843" i="6"/>
  <c r="D835" i="6"/>
  <c r="F835" i="6"/>
  <c r="A845" i="6"/>
  <c r="B840" i="6"/>
  <c r="E840" i="6" s="1"/>
  <c r="C840" i="6"/>
  <c r="D834" i="6"/>
  <c r="F834" i="6"/>
  <c r="D836" i="6"/>
  <c r="BJ64" i="39"/>
  <c r="BG68" i="7"/>
  <c r="BH68" i="7"/>
  <c r="BJ64" i="35"/>
  <c r="BH64" i="39"/>
  <c r="BH65" i="39" s="1"/>
  <c r="BI64" i="39"/>
  <c r="BI65" i="39" s="1"/>
  <c r="BH64" i="35"/>
  <c r="BH65" i="35" s="1"/>
  <c r="BI64" i="35"/>
  <c r="BI65" i="35" s="1"/>
  <c r="BJ68" i="7"/>
  <c r="BJ69" i="7" s="1"/>
  <c r="A853" i="6" l="1"/>
  <c r="B848" i="6"/>
  <c r="E848" i="6" s="1"/>
  <c r="C848" i="6"/>
  <c r="A850" i="6"/>
  <c r="B845" i="6"/>
  <c r="E845" i="6" s="1"/>
  <c r="C845" i="6"/>
  <c r="D842" i="6"/>
  <c r="F842" i="6"/>
  <c r="D839" i="6"/>
  <c r="F839" i="6"/>
  <c r="A852" i="6"/>
  <c r="B847" i="6"/>
  <c r="E847" i="6" s="1"/>
  <c r="C847" i="6"/>
  <c r="A849" i="6"/>
  <c r="B844" i="6"/>
  <c r="E844" i="6" s="1"/>
  <c r="C844" i="6"/>
  <c r="F840" i="6"/>
  <c r="D840" i="6"/>
  <c r="D843" i="6"/>
  <c r="F843" i="6"/>
  <c r="D841" i="6"/>
  <c r="E841" i="6"/>
  <c r="F841" i="6" s="1"/>
  <c r="A851" i="6"/>
  <c r="B846" i="6"/>
  <c r="E846" i="6" s="1"/>
  <c r="C846" i="6"/>
  <c r="D844" i="6" l="1"/>
  <c r="D846" i="6"/>
  <c r="F844" i="6"/>
  <c r="A854" i="6"/>
  <c r="B849" i="6"/>
  <c r="E849" i="6" s="1"/>
  <c r="C849" i="6"/>
  <c r="D847" i="6"/>
  <c r="F847" i="6"/>
  <c r="A856" i="6"/>
  <c r="C851" i="6"/>
  <c r="B851" i="6"/>
  <c r="E851" i="6" s="1"/>
  <c r="A857" i="6"/>
  <c r="B852" i="6"/>
  <c r="E852" i="6" s="1"/>
  <c r="C852" i="6"/>
  <c r="F846" i="6"/>
  <c r="F848" i="6"/>
  <c r="D848" i="6"/>
  <c r="A858" i="6"/>
  <c r="B853" i="6"/>
  <c r="E853" i="6" s="1"/>
  <c r="C853" i="6"/>
  <c r="D845" i="6"/>
  <c r="F845" i="6"/>
  <c r="A855" i="6"/>
  <c r="B850" i="6"/>
  <c r="E850" i="6" s="1"/>
  <c r="C850" i="6"/>
  <c r="F852" i="6" l="1"/>
  <c r="D850" i="6"/>
  <c r="F850" i="6"/>
  <c r="A862" i="6"/>
  <c r="B857" i="6"/>
  <c r="E857" i="6" s="1"/>
  <c r="C857" i="6"/>
  <c r="A861" i="6"/>
  <c r="B856" i="6"/>
  <c r="E856" i="6" s="1"/>
  <c r="C856" i="6"/>
  <c r="A859" i="6"/>
  <c r="B854" i="6"/>
  <c r="E854" i="6" s="1"/>
  <c r="C854" i="6"/>
  <c r="A860" i="6"/>
  <c r="B855" i="6"/>
  <c r="E855" i="6" s="1"/>
  <c r="C855" i="6"/>
  <c r="F853" i="6"/>
  <c r="D853" i="6"/>
  <c r="A863" i="6"/>
  <c r="B858" i="6"/>
  <c r="E858" i="6" s="1"/>
  <c r="C858" i="6"/>
  <c r="D852" i="6"/>
  <c r="D849" i="6"/>
  <c r="F849" i="6"/>
  <c r="F851" i="6"/>
  <c r="D851" i="6"/>
  <c r="F854" i="6" l="1"/>
  <c r="F856" i="6"/>
  <c r="D856" i="6"/>
  <c r="D855" i="6"/>
  <c r="F855" i="6"/>
  <c r="A866" i="6"/>
  <c r="B861" i="6"/>
  <c r="E861" i="6" s="1"/>
  <c r="C861" i="6"/>
  <c r="D858" i="6"/>
  <c r="F858" i="6"/>
  <c r="A865" i="6"/>
  <c r="B860" i="6"/>
  <c r="E860" i="6" s="1"/>
  <c r="C860" i="6"/>
  <c r="D854" i="6"/>
  <c r="D857" i="6"/>
  <c r="F857" i="6"/>
  <c r="A868" i="6"/>
  <c r="B863" i="6"/>
  <c r="E863" i="6" s="1"/>
  <c r="C863" i="6"/>
  <c r="A864" i="6"/>
  <c r="B859" i="6"/>
  <c r="E859" i="6" s="1"/>
  <c r="C859" i="6"/>
  <c r="A867" i="6"/>
  <c r="B862" i="6"/>
  <c r="E862" i="6" s="1"/>
  <c r="C862" i="6"/>
  <c r="F860" i="6" l="1"/>
  <c r="D862" i="6"/>
  <c r="D863" i="6"/>
  <c r="F863" i="6"/>
  <c r="A870" i="6"/>
  <c r="B865" i="6"/>
  <c r="E865" i="6" s="1"/>
  <c r="C865" i="6"/>
  <c r="F862" i="6"/>
  <c r="A873" i="6"/>
  <c r="B868" i="6"/>
  <c r="E868" i="6" s="1"/>
  <c r="C868" i="6"/>
  <c r="A872" i="6"/>
  <c r="C867" i="6"/>
  <c r="B867" i="6"/>
  <c r="E867" i="6" s="1"/>
  <c r="D859" i="6"/>
  <c r="F859" i="6"/>
  <c r="F861" i="6"/>
  <c r="D861" i="6"/>
  <c r="A869" i="6"/>
  <c r="B864" i="6"/>
  <c r="E864" i="6" s="1"/>
  <c r="C864" i="6"/>
  <c r="D860" i="6"/>
  <c r="A871" i="6"/>
  <c r="B866" i="6"/>
  <c r="E866" i="6" s="1"/>
  <c r="C866" i="6"/>
  <c r="F868" i="6" l="1"/>
  <c r="B873" i="6"/>
  <c r="E873" i="6" s="1"/>
  <c r="A878" i="6"/>
  <c r="C873" i="6"/>
  <c r="D865" i="6"/>
  <c r="F865" i="6"/>
  <c r="D866" i="6"/>
  <c r="F866" i="6"/>
  <c r="F864" i="6"/>
  <c r="D864" i="6"/>
  <c r="F867" i="6"/>
  <c r="D867" i="6"/>
  <c r="A875" i="6"/>
  <c r="B870" i="6"/>
  <c r="E870" i="6" s="1"/>
  <c r="C870" i="6"/>
  <c r="D870" i="6" s="1"/>
  <c r="C872" i="6"/>
  <c r="D872" i="6" s="1"/>
  <c r="A877" i="6"/>
  <c r="B872" i="6"/>
  <c r="E872" i="6" s="1"/>
  <c r="B871" i="6"/>
  <c r="E871" i="6" s="1"/>
  <c r="A876" i="6"/>
  <c r="C871" i="6"/>
  <c r="A874" i="6"/>
  <c r="B869" i="6"/>
  <c r="E869" i="6" s="1"/>
  <c r="C869" i="6"/>
  <c r="D868" i="6"/>
  <c r="F869" i="6" l="1"/>
  <c r="D869" i="6"/>
  <c r="B877" i="6"/>
  <c r="E877" i="6" s="1"/>
  <c r="C877" i="6"/>
  <c r="A882" i="6"/>
  <c r="A879" i="6"/>
  <c r="C874" i="6"/>
  <c r="B874" i="6"/>
  <c r="E874" i="6" s="1"/>
  <c r="D871" i="6"/>
  <c r="F871" i="6"/>
  <c r="A883" i="6"/>
  <c r="B878" i="6"/>
  <c r="E878" i="6" s="1"/>
  <c r="C878" i="6"/>
  <c r="F870" i="6"/>
  <c r="B875" i="6"/>
  <c r="A880" i="6"/>
  <c r="C875" i="6"/>
  <c r="C876" i="6"/>
  <c r="A881" i="6"/>
  <c r="B876" i="6"/>
  <c r="E876" i="6" s="1"/>
  <c r="D873" i="6"/>
  <c r="F873" i="6"/>
  <c r="F872" i="6"/>
  <c r="F874" i="6" l="1"/>
  <c r="D876" i="6"/>
  <c r="D874" i="6"/>
  <c r="F878" i="6"/>
  <c r="D878" i="6"/>
  <c r="A887" i="6"/>
  <c r="B882" i="6"/>
  <c r="E882" i="6" s="1"/>
  <c r="C882" i="6"/>
  <c r="D875" i="6"/>
  <c r="E875" i="6"/>
  <c r="F875" i="6" s="1"/>
  <c r="B879" i="6"/>
  <c r="A884" i="6"/>
  <c r="C879" i="6"/>
  <c r="F877" i="6"/>
  <c r="D877" i="6"/>
  <c r="F876" i="6"/>
  <c r="B881" i="6"/>
  <c r="E881" i="6" s="1"/>
  <c r="A886" i="6"/>
  <c r="C881" i="6"/>
  <c r="C883" i="6"/>
  <c r="B883" i="6"/>
  <c r="E883" i="6" s="1"/>
  <c r="A888" i="6"/>
  <c r="C880" i="6"/>
  <c r="A885" i="6"/>
  <c r="B880" i="6"/>
  <c r="E880" i="6" s="1"/>
  <c r="F880" i="6" l="1"/>
  <c r="D880" i="6"/>
  <c r="B886" i="6"/>
  <c r="E886" i="6" s="1"/>
  <c r="C886" i="6"/>
  <c r="A891" i="6"/>
  <c r="A890" i="6"/>
  <c r="C885" i="6"/>
  <c r="B885" i="6"/>
  <c r="E885" i="6" s="1"/>
  <c r="D883" i="6"/>
  <c r="F883" i="6"/>
  <c r="C884" i="6"/>
  <c r="A889" i="6"/>
  <c r="B884" i="6"/>
  <c r="E884" i="6" s="1"/>
  <c r="F882" i="6"/>
  <c r="D882" i="6"/>
  <c r="A893" i="6"/>
  <c r="C888" i="6"/>
  <c r="B888" i="6"/>
  <c r="E888" i="6" s="1"/>
  <c r="B887" i="6"/>
  <c r="E887" i="6" s="1"/>
  <c r="C887" i="6"/>
  <c r="A892" i="6"/>
  <c r="F881" i="6"/>
  <c r="D881" i="6"/>
  <c r="D879" i="6"/>
  <c r="E879" i="6"/>
  <c r="F879" i="6" s="1"/>
  <c r="F884" i="6" l="1"/>
  <c r="A895" i="6"/>
  <c r="B890" i="6"/>
  <c r="E890" i="6" s="1"/>
  <c r="C890" i="6"/>
  <c r="D888" i="6"/>
  <c r="F888" i="6"/>
  <c r="B891" i="6"/>
  <c r="E891" i="6" s="1"/>
  <c r="C891" i="6"/>
  <c r="A896" i="6"/>
  <c r="B893" i="6"/>
  <c r="E893" i="6" s="1"/>
  <c r="C893" i="6"/>
  <c r="A898" i="6"/>
  <c r="F885" i="6"/>
  <c r="D885" i="6"/>
  <c r="C892" i="6"/>
  <c r="B892" i="6"/>
  <c r="E892" i="6" s="1"/>
  <c r="A897" i="6"/>
  <c r="D887" i="6"/>
  <c r="F887" i="6"/>
  <c r="B889" i="6"/>
  <c r="E889" i="6" s="1"/>
  <c r="A894" i="6"/>
  <c r="C889" i="6"/>
  <c r="F886" i="6"/>
  <c r="D886" i="6"/>
  <c r="D884" i="6"/>
  <c r="A901" i="6" l="1"/>
  <c r="C896" i="6"/>
  <c r="B896" i="6"/>
  <c r="E896" i="6" s="1"/>
  <c r="F890" i="6"/>
  <c r="D890" i="6"/>
  <c r="D892" i="6"/>
  <c r="F892" i="6"/>
  <c r="C894" i="6"/>
  <c r="A899" i="6"/>
  <c r="B894" i="6"/>
  <c r="E894" i="6" s="1"/>
  <c r="F893" i="6"/>
  <c r="D893" i="6"/>
  <c r="A902" i="6"/>
  <c r="C897" i="6"/>
  <c r="B897" i="6"/>
  <c r="E897" i="6" s="1"/>
  <c r="D891" i="6"/>
  <c r="F891" i="6"/>
  <c r="F889" i="6"/>
  <c r="D889" i="6"/>
  <c r="A903" i="6"/>
  <c r="B898" i="6"/>
  <c r="E898" i="6" s="1"/>
  <c r="C898" i="6"/>
  <c r="A900" i="6"/>
  <c r="C895" i="6"/>
  <c r="B895" i="6"/>
  <c r="E895" i="6" s="1"/>
  <c r="F898" i="6" l="1"/>
  <c r="D898" i="6"/>
  <c r="D895" i="6"/>
  <c r="F895" i="6"/>
  <c r="C900" i="6"/>
  <c r="B900" i="6"/>
  <c r="E900" i="6" s="1"/>
  <c r="A905" i="6"/>
  <c r="C903" i="6"/>
  <c r="B903" i="6"/>
  <c r="E903" i="6" s="1"/>
  <c r="A908" i="6"/>
  <c r="F894" i="6"/>
  <c r="D894" i="6"/>
  <c r="D896" i="6"/>
  <c r="F896" i="6"/>
  <c r="D897" i="6"/>
  <c r="F897" i="6"/>
  <c r="A907" i="6"/>
  <c r="B902" i="6"/>
  <c r="E902" i="6" s="1"/>
  <c r="C902" i="6"/>
  <c r="B899" i="6"/>
  <c r="E899" i="6" s="1"/>
  <c r="C899" i="6"/>
  <c r="A904" i="6"/>
  <c r="A906" i="6"/>
  <c r="C901" i="6"/>
  <c r="B901" i="6"/>
  <c r="E901" i="6" s="1"/>
  <c r="F901" i="6" l="1"/>
  <c r="D901" i="6"/>
  <c r="F900" i="6"/>
  <c r="D900" i="6"/>
  <c r="F903" i="6"/>
  <c r="D903" i="6"/>
  <c r="C906" i="6"/>
  <c r="A911" i="6"/>
  <c r="B906" i="6"/>
  <c r="E906" i="6" s="1"/>
  <c r="A909" i="6"/>
  <c r="C904" i="6"/>
  <c r="B904" i="6"/>
  <c r="E904" i="6" s="1"/>
  <c r="D899" i="6"/>
  <c r="F899" i="6"/>
  <c r="F902" i="6"/>
  <c r="D902" i="6"/>
  <c r="A913" i="6"/>
  <c r="B908" i="6"/>
  <c r="E908" i="6" s="1"/>
  <c r="C908" i="6"/>
  <c r="B905" i="6"/>
  <c r="E905" i="6" s="1"/>
  <c r="A910" i="6"/>
  <c r="C905" i="6"/>
  <c r="A912" i="6"/>
  <c r="C907" i="6"/>
  <c r="B907" i="6"/>
  <c r="E907" i="6" s="1"/>
  <c r="C911" i="6" l="1"/>
  <c r="B911" i="6"/>
  <c r="E911" i="6" s="1"/>
  <c r="A916" i="6"/>
  <c r="F905" i="6"/>
  <c r="D905" i="6"/>
  <c r="A915" i="6"/>
  <c r="B910" i="6"/>
  <c r="E910" i="6" s="1"/>
  <c r="C910" i="6"/>
  <c r="C912" i="6"/>
  <c r="A917" i="6"/>
  <c r="B912" i="6"/>
  <c r="E912" i="6" s="1"/>
  <c r="D904" i="6"/>
  <c r="F904" i="6"/>
  <c r="F907" i="6"/>
  <c r="D907" i="6"/>
  <c r="B909" i="6"/>
  <c r="E909" i="6" s="1"/>
  <c r="A914" i="6"/>
  <c r="C909" i="6"/>
  <c r="F906" i="6"/>
  <c r="D906" i="6"/>
  <c r="F908" i="6"/>
  <c r="D908" i="6"/>
  <c r="B913" i="6"/>
  <c r="E913" i="6" s="1"/>
  <c r="C913" i="6"/>
  <c r="A918" i="6"/>
  <c r="F913" i="6" l="1"/>
  <c r="D913" i="6"/>
  <c r="A920" i="6"/>
  <c r="B915" i="6"/>
  <c r="E915" i="6" s="1"/>
  <c r="C915" i="6"/>
  <c r="B916" i="6"/>
  <c r="E916" i="6" s="1"/>
  <c r="C916" i="6"/>
  <c r="A921" i="6"/>
  <c r="F910" i="6"/>
  <c r="D910" i="6"/>
  <c r="F909" i="6"/>
  <c r="D909" i="6"/>
  <c r="A922" i="6"/>
  <c r="C917" i="6"/>
  <c r="B917" i="6"/>
  <c r="E917" i="6" s="1"/>
  <c r="A923" i="6"/>
  <c r="C918" i="6"/>
  <c r="B918" i="6"/>
  <c r="E918" i="6" s="1"/>
  <c r="C914" i="6"/>
  <c r="A919" i="6"/>
  <c r="B914" i="6"/>
  <c r="E914" i="6" s="1"/>
  <c r="F912" i="6"/>
  <c r="D912" i="6"/>
  <c r="F911" i="6"/>
  <c r="D911" i="6"/>
  <c r="D916" i="6" l="1"/>
  <c r="F916" i="6"/>
  <c r="F915" i="6"/>
  <c r="D915" i="6"/>
  <c r="B921" i="6"/>
  <c r="E921" i="6" s="1"/>
  <c r="A926" i="6"/>
  <c r="C921" i="6"/>
  <c r="D914" i="6"/>
  <c r="F914" i="6"/>
  <c r="B923" i="6"/>
  <c r="E923" i="6" s="1"/>
  <c r="C923" i="6"/>
  <c r="A928" i="6"/>
  <c r="C922" i="6"/>
  <c r="B922" i="6"/>
  <c r="E922" i="6" s="1"/>
  <c r="A927" i="6"/>
  <c r="C919" i="6"/>
  <c r="B919" i="6"/>
  <c r="E919" i="6" s="1"/>
  <c r="A924" i="6"/>
  <c r="C920" i="6"/>
  <c r="B920" i="6"/>
  <c r="E920" i="6" s="1"/>
  <c r="A925" i="6"/>
  <c r="D917" i="6"/>
  <c r="F917" i="6"/>
  <c r="F918" i="6"/>
  <c r="D918" i="6"/>
  <c r="B927" i="6" l="1"/>
  <c r="E927" i="6" s="1"/>
  <c r="A932" i="6"/>
  <c r="C927" i="6"/>
  <c r="A930" i="6"/>
  <c r="C925" i="6"/>
  <c r="B925" i="6"/>
  <c r="E925" i="6" s="1"/>
  <c r="F922" i="6"/>
  <c r="D922" i="6"/>
  <c r="F923" i="6"/>
  <c r="D923" i="6"/>
  <c r="D921" i="6"/>
  <c r="F921" i="6"/>
  <c r="A931" i="6"/>
  <c r="C926" i="6"/>
  <c r="B926" i="6"/>
  <c r="E926" i="6" s="1"/>
  <c r="D919" i="6"/>
  <c r="F919" i="6"/>
  <c r="B928" i="6"/>
  <c r="E928" i="6" s="1"/>
  <c r="A933" i="6"/>
  <c r="C928" i="6"/>
  <c r="D920" i="6"/>
  <c r="F920" i="6"/>
  <c r="B924" i="6"/>
  <c r="E924" i="6" s="1"/>
  <c r="C924" i="6"/>
  <c r="A929" i="6"/>
  <c r="A936" i="6" l="1"/>
  <c r="B931" i="6"/>
  <c r="E931" i="6" s="1"/>
  <c r="C931" i="6"/>
  <c r="A935" i="6"/>
  <c r="B930" i="6"/>
  <c r="E930" i="6" s="1"/>
  <c r="C930" i="6"/>
  <c r="D924" i="6"/>
  <c r="F924" i="6"/>
  <c r="F926" i="6"/>
  <c r="D926" i="6"/>
  <c r="A938" i="6"/>
  <c r="A943" i="6" s="1"/>
  <c r="B933" i="6"/>
  <c r="E933" i="6" s="1"/>
  <c r="C933" i="6"/>
  <c r="F925" i="6"/>
  <c r="D925" i="6"/>
  <c r="A937" i="6"/>
  <c r="C932" i="6"/>
  <c r="B932" i="6"/>
  <c r="E932" i="6" s="1"/>
  <c r="F928" i="6"/>
  <c r="D928" i="6"/>
  <c r="F927" i="6"/>
  <c r="D927" i="6"/>
  <c r="C929" i="6"/>
  <c r="B929" i="6"/>
  <c r="E929" i="6" s="1"/>
  <c r="A934" i="6"/>
  <c r="B943" i="6" l="1"/>
  <c r="E943" i="6" s="1"/>
  <c r="C943" i="6"/>
  <c r="A948" i="6"/>
  <c r="A942" i="6"/>
  <c r="A947" i="6" s="1"/>
  <c r="B937" i="6"/>
  <c r="E937" i="6" s="1"/>
  <c r="C937" i="6"/>
  <c r="F930" i="6"/>
  <c r="D930" i="6"/>
  <c r="A940" i="6"/>
  <c r="A945" i="6" s="1"/>
  <c r="C935" i="6"/>
  <c r="B935" i="6"/>
  <c r="E935" i="6" s="1"/>
  <c r="B938" i="6"/>
  <c r="E938" i="6" s="1"/>
  <c r="C938" i="6"/>
  <c r="D931" i="6"/>
  <c r="F931" i="6"/>
  <c r="F933" i="6"/>
  <c r="D933" i="6"/>
  <c r="F929" i="6"/>
  <c r="D929" i="6"/>
  <c r="A939" i="6"/>
  <c r="A944" i="6" s="1"/>
  <c r="B934" i="6"/>
  <c r="E934" i="6" s="1"/>
  <c r="C934" i="6"/>
  <c r="F932" i="6"/>
  <c r="D932" i="6"/>
  <c r="A941" i="6"/>
  <c r="A946" i="6" s="1"/>
  <c r="B936" i="6"/>
  <c r="E936" i="6" s="1"/>
  <c r="C936" i="6"/>
  <c r="D943" i="6" l="1"/>
  <c r="D938" i="6"/>
  <c r="B947" i="6"/>
  <c r="E947" i="6" s="1"/>
  <c r="A952" i="6"/>
  <c r="C947" i="6"/>
  <c r="C948" i="6"/>
  <c r="B948" i="6"/>
  <c r="E948" i="6" s="1"/>
  <c r="A953" i="6"/>
  <c r="C944" i="6"/>
  <c r="B944" i="6"/>
  <c r="E944" i="6" s="1"/>
  <c r="A949" i="6"/>
  <c r="A951" i="6"/>
  <c r="B946" i="6"/>
  <c r="E946" i="6" s="1"/>
  <c r="C946" i="6"/>
  <c r="C945" i="6"/>
  <c r="A950" i="6"/>
  <c r="B945" i="6"/>
  <c r="E945" i="6" s="1"/>
  <c r="F943" i="6"/>
  <c r="D937" i="6"/>
  <c r="F935" i="6"/>
  <c r="D935" i="6"/>
  <c r="D936" i="6"/>
  <c r="F936" i="6"/>
  <c r="B941" i="6"/>
  <c r="E941" i="6" s="1"/>
  <c r="C941" i="6"/>
  <c r="F937" i="6"/>
  <c r="B940" i="6"/>
  <c r="C940" i="6"/>
  <c r="F934" i="6"/>
  <c r="D934" i="6"/>
  <c r="C939" i="6"/>
  <c r="B939" i="6"/>
  <c r="E939" i="6" s="1"/>
  <c r="F938" i="6"/>
  <c r="C942" i="6"/>
  <c r="B942" i="6"/>
  <c r="E942" i="6" s="1"/>
  <c r="D947" i="6" l="1"/>
  <c r="D945" i="6"/>
  <c r="F945" i="6"/>
  <c r="C953" i="6"/>
  <c r="A958" i="6"/>
  <c r="B953" i="6"/>
  <c r="E953" i="6" s="1"/>
  <c r="F946" i="6"/>
  <c r="D946" i="6"/>
  <c r="D948" i="6"/>
  <c r="F948" i="6"/>
  <c r="D944" i="6"/>
  <c r="F944" i="6"/>
  <c r="B951" i="6"/>
  <c r="E951" i="6" s="1"/>
  <c r="A956" i="6"/>
  <c r="C951" i="6"/>
  <c r="C952" i="6"/>
  <c r="B952" i="6"/>
  <c r="E952" i="6" s="1"/>
  <c r="A957" i="6"/>
  <c r="F947" i="6"/>
  <c r="A955" i="6"/>
  <c r="B950" i="6"/>
  <c r="E950" i="6" s="1"/>
  <c r="C950" i="6"/>
  <c r="C949" i="6"/>
  <c r="A954" i="6"/>
  <c r="B949" i="6"/>
  <c r="E949" i="6" s="1"/>
  <c r="F941" i="6"/>
  <c r="D941" i="6"/>
  <c r="D942" i="6"/>
  <c r="F942" i="6"/>
  <c r="D939" i="6"/>
  <c r="F939" i="6"/>
  <c r="D940" i="6"/>
  <c r="E940" i="6"/>
  <c r="F940" i="6" s="1"/>
  <c r="A959" i="6" l="1"/>
  <c r="B954" i="6"/>
  <c r="E954" i="6" s="1"/>
  <c r="C954" i="6"/>
  <c r="D951" i="6"/>
  <c r="F951" i="6"/>
  <c r="D952" i="6"/>
  <c r="F952" i="6"/>
  <c r="A963" i="6"/>
  <c r="B958" i="6"/>
  <c r="E958" i="6" s="1"/>
  <c r="C958" i="6"/>
  <c r="D953" i="6"/>
  <c r="F953" i="6"/>
  <c r="F949" i="6"/>
  <c r="D949" i="6"/>
  <c r="D950" i="6"/>
  <c r="F950" i="6"/>
  <c r="C956" i="6"/>
  <c r="A961" i="6"/>
  <c r="B956" i="6"/>
  <c r="E956" i="6" s="1"/>
  <c r="A960" i="6"/>
  <c r="B955" i="6"/>
  <c r="E955" i="6" s="1"/>
  <c r="C955" i="6"/>
  <c r="B957" i="6"/>
  <c r="E957" i="6" s="1"/>
  <c r="C957" i="6"/>
  <c r="A962" i="6"/>
  <c r="D957" i="6" l="1"/>
  <c r="F957" i="6"/>
  <c r="B963" i="6"/>
  <c r="E963" i="6" s="1"/>
  <c r="A968" i="6"/>
  <c r="C963" i="6"/>
  <c r="F955" i="6"/>
  <c r="D955" i="6"/>
  <c r="A965" i="6"/>
  <c r="B960" i="6"/>
  <c r="E960" i="6" s="1"/>
  <c r="C960" i="6"/>
  <c r="D954" i="6"/>
  <c r="F954" i="6"/>
  <c r="B961" i="6"/>
  <c r="E961" i="6" s="1"/>
  <c r="A966" i="6"/>
  <c r="C961" i="6"/>
  <c r="D958" i="6"/>
  <c r="F958" i="6"/>
  <c r="A967" i="6"/>
  <c r="B962" i="6"/>
  <c r="E962" i="6" s="1"/>
  <c r="C962" i="6"/>
  <c r="D956" i="6"/>
  <c r="F956" i="6"/>
  <c r="C959" i="6"/>
  <c r="A964" i="6"/>
  <c r="B959" i="6"/>
  <c r="E959" i="6" s="1"/>
  <c r="CE59" i="7"/>
  <c r="CF59" i="7"/>
  <c r="CD59" i="7"/>
  <c r="CM59" i="7"/>
  <c r="CJ59" i="7"/>
  <c r="CL59" i="7"/>
  <c r="CK59" i="7"/>
  <c r="CI59" i="7"/>
  <c r="CN59" i="7"/>
  <c r="CJ55" i="35"/>
  <c r="CI55" i="35"/>
  <c r="CB55" i="35"/>
  <c r="CB57" i="35" s="1"/>
  <c r="CE57" i="7"/>
  <c r="CG55" i="39"/>
  <c r="CG56" i="39"/>
  <c r="CF56" i="35"/>
  <c r="CF55" i="39"/>
  <c r="CH59" i="7"/>
  <c r="CC59" i="7"/>
  <c r="CG59" i="7"/>
  <c r="CB55" i="39"/>
  <c r="CB57" i="39" s="1"/>
  <c r="CF56" i="39"/>
  <c r="C964" i="6" l="1"/>
  <c r="A969" i="6"/>
  <c r="B964" i="6"/>
  <c r="E964" i="6" s="1"/>
  <c r="A970" i="6"/>
  <c r="B965" i="6"/>
  <c r="E965" i="6" s="1"/>
  <c r="C965" i="6"/>
  <c r="D960" i="6"/>
  <c r="F960" i="6"/>
  <c r="D959" i="6"/>
  <c r="F959" i="6"/>
  <c r="D961" i="6"/>
  <c r="F961" i="6"/>
  <c r="A972" i="6"/>
  <c r="C967" i="6"/>
  <c r="B967" i="6"/>
  <c r="E967" i="6" s="1"/>
  <c r="B966" i="6"/>
  <c r="E966" i="6" s="1"/>
  <c r="C966" i="6"/>
  <c r="A971" i="6"/>
  <c r="F962" i="6"/>
  <c r="D962" i="6"/>
  <c r="D963" i="6"/>
  <c r="F963" i="6"/>
  <c r="C968" i="6"/>
  <c r="A973" i="6"/>
  <c r="B968" i="6"/>
  <c r="E968" i="6" s="1"/>
  <c r="CM56" i="35"/>
  <c r="CL56" i="35"/>
  <c r="CK56" i="35"/>
  <c r="CC57" i="7"/>
  <c r="CC60" i="7" s="1"/>
  <c r="CF57" i="7"/>
  <c r="CJ58" i="7"/>
  <c r="CN58" i="7"/>
  <c r="CB58" i="7"/>
  <c r="CB60" i="7" s="1"/>
  <c r="CE58" i="7"/>
  <c r="CE60" i="7" s="1"/>
  <c r="CF58" i="7"/>
  <c r="CJ57" i="7"/>
  <c r="CK57" i="7"/>
  <c r="CI57" i="7"/>
  <c r="Z56" i="53"/>
  <c r="CM58" i="7"/>
  <c r="CM56" i="39"/>
  <c r="CJ56" i="39"/>
  <c r="CI56" i="39"/>
  <c r="AA56" i="53"/>
  <c r="CK58" i="7"/>
  <c r="Y55" i="53"/>
  <c r="Z55" i="53"/>
  <c r="CJ55" i="39"/>
  <c r="CI55" i="39"/>
  <c r="CG55" i="35"/>
  <c r="CH57" i="7"/>
  <c r="CG57" i="39"/>
  <c r="CF55" i="35"/>
  <c r="CF57" i="35" s="1"/>
  <c r="CD55" i="39"/>
  <c r="CD57" i="39" s="1"/>
  <c r="CD55" i="35"/>
  <c r="CD57" i="35" s="1"/>
  <c r="CG57" i="7"/>
  <c r="CC55" i="35"/>
  <c r="CC57" i="35" s="1"/>
  <c r="CL56" i="39"/>
  <c r="CH56" i="39"/>
  <c r="CH55" i="35"/>
  <c r="CF57" i="39"/>
  <c r="CE56" i="39"/>
  <c r="CE55" i="39"/>
  <c r="CD57" i="7"/>
  <c r="CD60" i="7" s="1"/>
  <c r="CI58" i="7"/>
  <c r="CH55" i="39"/>
  <c r="CL58" i="7"/>
  <c r="CH56" i="35"/>
  <c r="CE55" i="35"/>
  <c r="CA56" i="35"/>
  <c r="CA57" i="35" s="1"/>
  <c r="CG56" i="35"/>
  <c r="CC55" i="39"/>
  <c r="CC57" i="39" s="1"/>
  <c r="CH58" i="7"/>
  <c r="CK56" i="39"/>
  <c r="CE56" i="35"/>
  <c r="CG57" i="35" l="1"/>
  <c r="F967" i="6"/>
  <c r="D967" i="6"/>
  <c r="D968" i="6"/>
  <c r="F968" i="6"/>
  <c r="F966" i="6"/>
  <c r="D966" i="6"/>
  <c r="B970" i="6"/>
  <c r="E970" i="6" s="1"/>
  <c r="C970" i="6"/>
  <c r="A975" i="6"/>
  <c r="B971" i="6"/>
  <c r="E971" i="6" s="1"/>
  <c r="C971" i="6"/>
  <c r="A976" i="6"/>
  <c r="A978" i="6"/>
  <c r="B973" i="6"/>
  <c r="E973" i="6" s="1"/>
  <c r="C973" i="6"/>
  <c r="A977" i="6"/>
  <c r="B972" i="6"/>
  <c r="E972" i="6" s="1"/>
  <c r="C972" i="6"/>
  <c r="F965" i="6"/>
  <c r="D965" i="6"/>
  <c r="B969" i="6"/>
  <c r="E969" i="6" s="1"/>
  <c r="C969" i="6"/>
  <c r="A974" i="6"/>
  <c r="D964" i="6"/>
  <c r="F964" i="6"/>
  <c r="BI68" i="7"/>
  <c r="BI69" i="7" s="1"/>
  <c r="CJ60" i="7"/>
  <c r="CK60" i="7"/>
  <c r="CF60" i="7"/>
  <c r="BM64" i="35"/>
  <c r="BK63" i="35"/>
  <c r="CJ57" i="39"/>
  <c r="BG64" i="35"/>
  <c r="CI57" i="39"/>
  <c r="BL63" i="39"/>
  <c r="BL67" i="7"/>
  <c r="BL64" i="39"/>
  <c r="BL64" i="35"/>
  <c r="BN68" i="7"/>
  <c r="BL63" i="35"/>
  <c r="BM67" i="7"/>
  <c r="BK63" i="39"/>
  <c r="CE57" i="35"/>
  <c r="CH60" i="7"/>
  <c r="CE57" i="39"/>
  <c r="CH57" i="39"/>
  <c r="BK68" i="7"/>
  <c r="BM68" i="7"/>
  <c r="BH67" i="7"/>
  <c r="BH69" i="7" s="1"/>
  <c r="BS70" i="7" s="1"/>
  <c r="BK67" i="7"/>
  <c r="CI60" i="7"/>
  <c r="CH57" i="35"/>
  <c r="BG63" i="35"/>
  <c r="BJ63" i="35"/>
  <c r="BJ65" i="35" s="1"/>
  <c r="BG63" i="39"/>
  <c r="BG65" i="39" s="1"/>
  <c r="BJ63" i="39"/>
  <c r="BJ65" i="39" s="1"/>
  <c r="A979" i="6" l="1"/>
  <c r="B974" i="6"/>
  <c r="E974" i="6" s="1"/>
  <c r="C974" i="6"/>
  <c r="F969" i="6"/>
  <c r="D969" i="6"/>
  <c r="F973" i="6"/>
  <c r="D973" i="6"/>
  <c r="A983" i="6"/>
  <c r="B978" i="6"/>
  <c r="E978" i="6" s="1"/>
  <c r="C978" i="6"/>
  <c r="F972" i="6"/>
  <c r="D972" i="6"/>
  <c r="A981" i="6"/>
  <c r="B976" i="6"/>
  <c r="E976" i="6" s="1"/>
  <c r="C976" i="6"/>
  <c r="F971" i="6"/>
  <c r="D971" i="6"/>
  <c r="A982" i="6"/>
  <c r="B977" i="6"/>
  <c r="E977" i="6" s="1"/>
  <c r="C977" i="6"/>
  <c r="C975" i="6"/>
  <c r="A980" i="6"/>
  <c r="B975" i="6"/>
  <c r="E975" i="6" s="1"/>
  <c r="D970" i="6"/>
  <c r="F970" i="6"/>
  <c r="BM69" i="7"/>
  <c r="BL65" i="39"/>
  <c r="BG65" i="35"/>
  <c r="BL65" i="35"/>
  <c r="BK69" i="7"/>
  <c r="S56" i="53"/>
  <c r="D976" i="6" l="1"/>
  <c r="F976" i="6"/>
  <c r="C983" i="6"/>
  <c r="A988" i="6"/>
  <c r="B983" i="6"/>
  <c r="E983" i="6" s="1"/>
  <c r="C980" i="6"/>
  <c r="B980" i="6"/>
  <c r="E980" i="6" s="1"/>
  <c r="A985" i="6"/>
  <c r="F977" i="6"/>
  <c r="D977" i="6"/>
  <c r="F975" i="6"/>
  <c r="D975" i="6"/>
  <c r="B981" i="6"/>
  <c r="E981" i="6" s="1"/>
  <c r="A986" i="6"/>
  <c r="C981" i="6"/>
  <c r="A987" i="6"/>
  <c r="B982" i="6"/>
  <c r="E982" i="6" s="1"/>
  <c r="C982" i="6"/>
  <c r="F978" i="6"/>
  <c r="D978" i="6"/>
  <c r="F974" i="6"/>
  <c r="D974" i="6"/>
  <c r="C979" i="6"/>
  <c r="B979" i="6"/>
  <c r="E979" i="6" s="1"/>
  <c r="A984" i="6"/>
  <c r="S55" i="53"/>
  <c r="B984" i="6" l="1"/>
  <c r="E984" i="6" s="1"/>
  <c r="C984" i="6"/>
  <c r="A989" i="6"/>
  <c r="D979" i="6"/>
  <c r="F979" i="6"/>
  <c r="D982" i="6"/>
  <c r="F982" i="6"/>
  <c r="B987" i="6"/>
  <c r="E987" i="6" s="1"/>
  <c r="C987" i="6"/>
  <c r="A992" i="6"/>
  <c r="A993" i="6"/>
  <c r="C988" i="6"/>
  <c r="B988" i="6"/>
  <c r="E988" i="6" s="1"/>
  <c r="F983" i="6"/>
  <c r="D983" i="6"/>
  <c r="D981" i="6"/>
  <c r="F981" i="6"/>
  <c r="A990" i="6"/>
  <c r="B985" i="6"/>
  <c r="E985" i="6" s="1"/>
  <c r="C985" i="6"/>
  <c r="A991" i="6"/>
  <c r="B986" i="6"/>
  <c r="E986" i="6" s="1"/>
  <c r="C986" i="6"/>
  <c r="D980" i="6"/>
  <c r="F980" i="6"/>
  <c r="U58" i="53"/>
  <c r="U57" i="53"/>
  <c r="B991" i="6" l="1"/>
  <c r="E991" i="6" s="1"/>
  <c r="C991" i="6"/>
  <c r="A996" i="6"/>
  <c r="F985" i="6"/>
  <c r="D985" i="6"/>
  <c r="D988" i="6"/>
  <c r="F988" i="6"/>
  <c r="A998" i="6"/>
  <c r="B993" i="6"/>
  <c r="E993" i="6" s="1"/>
  <c r="C993" i="6"/>
  <c r="A997" i="6"/>
  <c r="C992" i="6"/>
  <c r="B992" i="6"/>
  <c r="E992" i="6" s="1"/>
  <c r="C990" i="6"/>
  <c r="A995" i="6"/>
  <c r="B990" i="6"/>
  <c r="E990" i="6" s="1"/>
  <c r="D987" i="6"/>
  <c r="F987" i="6"/>
  <c r="F986" i="6"/>
  <c r="D986" i="6"/>
  <c r="A994" i="6"/>
  <c r="B989" i="6"/>
  <c r="E989" i="6" s="1"/>
  <c r="C989" i="6"/>
  <c r="D984" i="6"/>
  <c r="F984" i="6"/>
  <c r="V57" i="53"/>
  <c r="V58" i="53"/>
  <c r="F989" i="6" l="1"/>
  <c r="D989" i="6"/>
  <c r="B998" i="6"/>
  <c r="E998" i="6" s="1"/>
  <c r="A1003" i="6"/>
  <c r="C998" i="6"/>
  <c r="C994" i="6"/>
  <c r="A999" i="6"/>
  <c r="B994" i="6"/>
  <c r="E994" i="6" s="1"/>
  <c r="C995" i="6"/>
  <c r="B995" i="6"/>
  <c r="E995" i="6" s="1"/>
  <c r="A1000" i="6"/>
  <c r="F992" i="6"/>
  <c r="D992" i="6"/>
  <c r="F990" i="6"/>
  <c r="D990" i="6"/>
  <c r="B997" i="6"/>
  <c r="E997" i="6" s="1"/>
  <c r="A1002" i="6"/>
  <c r="C997" i="6"/>
  <c r="C996" i="6"/>
  <c r="B996" i="6"/>
  <c r="E996" i="6" s="1"/>
  <c r="A1001" i="6"/>
  <c r="F993" i="6"/>
  <c r="D993" i="6"/>
  <c r="D991" i="6"/>
  <c r="F991" i="6"/>
  <c r="W57" i="53"/>
  <c r="W58" i="53"/>
  <c r="A1004" i="6" l="1"/>
  <c r="C999" i="6"/>
  <c r="B999" i="6"/>
  <c r="E999" i="6" s="1"/>
  <c r="D994" i="6"/>
  <c r="F994" i="6"/>
  <c r="F998" i="6"/>
  <c r="D998" i="6"/>
  <c r="A1008" i="6"/>
  <c r="B1003" i="6"/>
  <c r="E1003" i="6" s="1"/>
  <c r="C1003" i="6"/>
  <c r="D996" i="6"/>
  <c r="F996" i="6"/>
  <c r="A1005" i="6"/>
  <c r="C1000" i="6"/>
  <c r="B1000" i="6"/>
  <c r="E1000" i="6" s="1"/>
  <c r="A1006" i="6"/>
  <c r="B1001" i="6"/>
  <c r="E1001" i="6" s="1"/>
  <c r="C1001" i="6"/>
  <c r="F997" i="6"/>
  <c r="D997" i="6"/>
  <c r="A1007" i="6"/>
  <c r="B1002" i="6"/>
  <c r="E1002" i="6" s="1"/>
  <c r="C1002" i="6"/>
  <c r="D995" i="6"/>
  <c r="F995" i="6"/>
  <c r="D1001" i="6" l="1"/>
  <c r="F1001" i="6"/>
  <c r="D1003" i="6"/>
  <c r="F1003" i="6"/>
  <c r="B1006" i="6"/>
  <c r="E1006" i="6" s="1"/>
  <c r="A1011" i="6"/>
  <c r="C1006" i="6"/>
  <c r="C1008" i="6"/>
  <c r="B1008" i="6"/>
  <c r="E1008" i="6" s="1"/>
  <c r="A1013" i="6"/>
  <c r="D1002" i="6"/>
  <c r="F1002" i="6"/>
  <c r="D1000" i="6"/>
  <c r="F1000" i="6"/>
  <c r="F999" i="6"/>
  <c r="D999" i="6"/>
  <c r="C1007" i="6"/>
  <c r="A1012" i="6"/>
  <c r="B1007" i="6"/>
  <c r="E1007" i="6" s="1"/>
  <c r="B1005" i="6"/>
  <c r="E1005" i="6" s="1"/>
  <c r="C1005" i="6"/>
  <c r="A1010" i="6"/>
  <c r="B1004" i="6"/>
  <c r="E1004" i="6" s="1"/>
  <c r="A1009" i="6"/>
  <c r="C1004" i="6"/>
  <c r="A1018" i="6" l="1"/>
  <c r="B1013" i="6"/>
  <c r="E1013" i="6" s="1"/>
  <c r="C1013" i="6"/>
  <c r="A1014" i="6"/>
  <c r="C1009" i="6"/>
  <c r="B1009" i="6"/>
  <c r="E1009" i="6" s="1"/>
  <c r="F1009" i="6" s="1"/>
  <c r="D1008" i="6"/>
  <c r="F1008" i="6"/>
  <c r="C1012" i="6"/>
  <c r="B1012" i="6"/>
  <c r="E1012" i="6" s="1"/>
  <c r="A1017" i="6"/>
  <c r="D1006" i="6"/>
  <c r="F1006" i="6"/>
  <c r="A1015" i="6"/>
  <c r="C1010" i="6"/>
  <c r="B1010" i="6"/>
  <c r="E1010" i="6" s="1"/>
  <c r="F1010" i="6" s="1"/>
  <c r="D1004" i="6"/>
  <c r="F1004" i="6"/>
  <c r="C1011" i="6"/>
  <c r="A1016" i="6"/>
  <c r="B1011" i="6"/>
  <c r="E1011" i="6" s="1"/>
  <c r="D1005" i="6"/>
  <c r="F1005" i="6"/>
  <c r="F1007" i="6"/>
  <c r="D1007" i="6"/>
  <c r="Z57" i="53"/>
  <c r="Z58" i="53"/>
  <c r="F1012" i="6" l="1"/>
  <c r="D1012" i="6"/>
  <c r="A1023" i="6"/>
  <c r="B1018" i="6"/>
  <c r="E1018" i="6" s="1"/>
  <c r="C1018" i="6"/>
  <c r="D1010" i="6"/>
  <c r="C1016" i="6"/>
  <c r="B1016" i="6"/>
  <c r="E1016" i="6" s="1"/>
  <c r="A1021" i="6"/>
  <c r="C1014" i="6"/>
  <c r="A1019" i="6"/>
  <c r="B1014" i="6"/>
  <c r="E1014" i="6" s="1"/>
  <c r="B1015" i="6"/>
  <c r="E1015" i="6" s="1"/>
  <c r="C1015" i="6"/>
  <c r="A1020" i="6"/>
  <c r="D1009" i="6"/>
  <c r="D1011" i="6"/>
  <c r="F1011" i="6"/>
  <c r="C1017" i="6"/>
  <c r="B1017" i="6"/>
  <c r="E1017" i="6" s="1"/>
  <c r="A1022" i="6"/>
  <c r="F1013" i="6"/>
  <c r="D1013" i="6"/>
  <c r="D1014" i="6" l="1"/>
  <c r="F1014" i="6"/>
  <c r="A1026" i="6"/>
  <c r="B1021" i="6"/>
  <c r="E1021" i="6" s="1"/>
  <c r="C1021" i="6"/>
  <c r="C1020" i="6"/>
  <c r="A1025" i="6"/>
  <c r="B1020" i="6"/>
  <c r="E1020" i="6" s="1"/>
  <c r="D1016" i="6"/>
  <c r="F1016" i="6"/>
  <c r="D1015" i="6"/>
  <c r="F1015" i="6"/>
  <c r="B1022" i="6"/>
  <c r="E1022" i="6" s="1"/>
  <c r="A1027" i="6"/>
  <c r="C1022" i="6"/>
  <c r="F1018" i="6"/>
  <c r="D1018" i="6"/>
  <c r="F1017" i="6"/>
  <c r="D1017" i="6"/>
  <c r="B1019" i="6"/>
  <c r="E1019" i="6" s="1"/>
  <c r="C1019" i="6"/>
  <c r="A1024" i="6"/>
  <c r="B1023" i="6"/>
  <c r="E1023" i="6" s="1"/>
  <c r="A1028" i="6"/>
  <c r="C1023" i="6"/>
  <c r="D1023" i="6" l="1"/>
  <c r="F1023" i="6"/>
  <c r="A1033" i="6"/>
  <c r="C1028" i="6"/>
  <c r="B1028" i="6"/>
  <c r="E1028" i="6" s="1"/>
  <c r="D1022" i="6"/>
  <c r="F1022" i="6"/>
  <c r="B1025" i="6"/>
  <c r="E1025" i="6" s="1"/>
  <c r="A1030" i="6"/>
  <c r="C1025" i="6"/>
  <c r="B1027" i="6"/>
  <c r="E1027" i="6" s="1"/>
  <c r="C1027" i="6"/>
  <c r="A1032" i="6"/>
  <c r="B1024" i="6"/>
  <c r="E1024" i="6" s="1"/>
  <c r="A1029" i="6"/>
  <c r="C1024" i="6"/>
  <c r="F1020" i="6"/>
  <c r="D1020" i="6"/>
  <c r="D1019" i="6"/>
  <c r="F1019" i="6"/>
  <c r="D1021" i="6"/>
  <c r="F1021" i="6"/>
  <c r="A1031" i="6"/>
  <c r="C1026" i="6"/>
  <c r="B1026" i="6"/>
  <c r="E1026" i="6" s="1"/>
  <c r="A1035" i="6" l="1"/>
  <c r="C1030" i="6"/>
  <c r="B1030" i="6"/>
  <c r="E1030" i="6" s="1"/>
  <c r="F1025" i="6"/>
  <c r="D1025" i="6"/>
  <c r="F1026" i="6"/>
  <c r="D1026" i="6"/>
  <c r="D1024" i="6"/>
  <c r="F1024" i="6"/>
  <c r="B1031" i="6"/>
  <c r="E1031" i="6" s="1"/>
  <c r="A1036" i="6"/>
  <c r="C1031" i="6"/>
  <c r="A1034" i="6"/>
  <c r="C1029" i="6"/>
  <c r="B1029" i="6"/>
  <c r="E1029" i="6" s="1"/>
  <c r="C1032" i="6"/>
  <c r="A1037" i="6"/>
  <c r="B1032" i="6"/>
  <c r="E1032" i="6" s="1"/>
  <c r="D1027" i="6"/>
  <c r="F1027" i="6"/>
  <c r="D1028" i="6"/>
  <c r="F1028" i="6"/>
  <c r="A1038" i="6"/>
  <c r="C1033" i="6"/>
  <c r="B1033" i="6"/>
  <c r="E1033" i="6" s="1"/>
  <c r="F1033" i="6" l="1"/>
  <c r="D1033" i="6"/>
  <c r="D1032" i="6"/>
  <c r="F1032" i="6"/>
  <c r="A1043" i="6"/>
  <c r="C1038" i="6"/>
  <c r="B1038" i="6"/>
  <c r="E1038" i="6" s="1"/>
  <c r="F1029" i="6"/>
  <c r="D1029" i="6"/>
  <c r="A1039" i="6"/>
  <c r="C1034" i="6"/>
  <c r="B1034" i="6"/>
  <c r="E1034" i="6" s="1"/>
  <c r="F1031" i="6"/>
  <c r="D1031" i="6"/>
  <c r="A1041" i="6"/>
  <c r="C1036" i="6"/>
  <c r="B1036" i="6"/>
  <c r="E1036" i="6" s="1"/>
  <c r="F1030" i="6"/>
  <c r="D1030" i="6"/>
  <c r="A1042" i="6"/>
  <c r="B1037" i="6"/>
  <c r="E1037" i="6" s="1"/>
  <c r="C1037" i="6"/>
  <c r="A1040" i="6"/>
  <c r="B1035" i="6"/>
  <c r="E1035" i="6" s="1"/>
  <c r="C1035" i="6"/>
  <c r="AG54" i="53"/>
  <c r="F1036" i="6" l="1"/>
  <c r="D1036" i="6"/>
  <c r="A1046" i="6"/>
  <c r="B1041" i="6"/>
  <c r="E1041" i="6" s="1"/>
  <c r="C1041" i="6"/>
  <c r="F1037" i="6"/>
  <c r="D1037" i="6"/>
  <c r="F1038" i="6"/>
  <c r="D1038" i="6"/>
  <c r="A1048" i="6"/>
  <c r="B1043" i="6"/>
  <c r="E1043" i="6" s="1"/>
  <c r="C1043" i="6"/>
  <c r="A1047" i="6"/>
  <c r="B1042" i="6"/>
  <c r="E1042" i="6" s="1"/>
  <c r="C1042" i="6"/>
  <c r="D1034" i="6"/>
  <c r="F1034" i="6"/>
  <c r="C1040" i="6"/>
  <c r="B1040" i="6"/>
  <c r="E1040" i="6" s="1"/>
  <c r="A1045" i="6"/>
  <c r="A1044" i="6"/>
  <c r="B1039" i="6"/>
  <c r="E1039" i="6" s="1"/>
  <c r="C1039" i="6"/>
  <c r="F1035" i="6"/>
  <c r="D1035" i="6"/>
  <c r="AH54" i="53"/>
  <c r="D1039" i="6" l="1"/>
  <c r="F1039" i="6"/>
  <c r="D1042" i="6"/>
  <c r="F1042" i="6"/>
  <c r="B1044" i="6"/>
  <c r="E1044" i="6" s="1"/>
  <c r="C1044" i="6"/>
  <c r="A1049" i="6"/>
  <c r="B1047" i="6"/>
  <c r="E1047" i="6" s="1"/>
  <c r="C1047" i="6"/>
  <c r="A1052" i="6"/>
  <c r="F1041" i="6"/>
  <c r="D1041" i="6"/>
  <c r="B1045" i="6"/>
  <c r="E1045" i="6" s="1"/>
  <c r="A1050" i="6"/>
  <c r="C1045" i="6"/>
  <c r="A1051" i="6"/>
  <c r="C1046" i="6"/>
  <c r="B1046" i="6"/>
  <c r="E1046" i="6" s="1"/>
  <c r="D1043" i="6"/>
  <c r="F1043" i="6"/>
  <c r="D1040" i="6"/>
  <c r="F1040" i="6"/>
  <c r="B1048" i="6"/>
  <c r="E1048" i="6" s="1"/>
  <c r="A1053" i="6"/>
  <c r="C1048" i="6"/>
  <c r="A1056" i="6" l="1"/>
  <c r="C1051" i="6"/>
  <c r="B1051" i="6"/>
  <c r="E1051" i="6" s="1"/>
  <c r="F1045" i="6"/>
  <c r="D1045" i="6"/>
  <c r="A1054" i="6"/>
  <c r="C1049" i="6"/>
  <c r="B1049" i="6"/>
  <c r="E1049" i="6" s="1"/>
  <c r="C1053" i="6"/>
  <c r="A1058" i="6"/>
  <c r="B1053" i="6"/>
  <c r="E1053" i="6" s="1"/>
  <c r="A1055" i="6"/>
  <c r="C1050" i="6"/>
  <c r="B1050" i="6"/>
  <c r="E1050" i="6" s="1"/>
  <c r="D1044" i="6"/>
  <c r="F1044" i="6"/>
  <c r="C1052" i="6"/>
  <c r="A1057" i="6"/>
  <c r="B1052" i="6"/>
  <c r="E1052" i="6" s="1"/>
  <c r="D1048" i="6"/>
  <c r="F1048" i="6"/>
  <c r="F1046" i="6"/>
  <c r="D1046" i="6"/>
  <c r="D1047" i="6"/>
  <c r="F1047" i="6"/>
  <c r="D1049" i="6" l="1"/>
  <c r="F1049" i="6"/>
  <c r="A1059" i="6"/>
  <c r="C1054" i="6"/>
  <c r="B1054" i="6"/>
  <c r="E1054" i="6" s="1"/>
  <c r="F1050" i="6"/>
  <c r="D1050" i="6"/>
  <c r="C1055" i="6"/>
  <c r="A1060" i="6"/>
  <c r="B1055" i="6"/>
  <c r="E1055" i="6" s="1"/>
  <c r="B1057" i="6"/>
  <c r="E1057" i="6" s="1"/>
  <c r="C1057" i="6"/>
  <c r="A1062" i="6"/>
  <c r="A1063" i="6"/>
  <c r="C1058" i="6"/>
  <c r="B1058" i="6"/>
  <c r="E1058" i="6" s="1"/>
  <c r="D1051" i="6"/>
  <c r="F1051" i="6"/>
  <c r="D1052" i="6"/>
  <c r="F1052" i="6"/>
  <c r="F1053" i="6"/>
  <c r="D1053" i="6"/>
  <c r="A1061" i="6"/>
  <c r="C1056" i="6"/>
  <c r="B1056" i="6"/>
  <c r="E1056" i="6" s="1"/>
  <c r="D1056" i="6" l="1"/>
  <c r="F1056" i="6"/>
  <c r="D1055" i="6"/>
  <c r="F1055" i="6"/>
  <c r="D1058" i="6"/>
  <c r="F1058" i="6"/>
  <c r="B1061" i="6"/>
  <c r="E1061" i="6" s="1"/>
  <c r="A1066" i="6"/>
  <c r="C1061" i="6"/>
  <c r="A1068" i="6"/>
  <c r="B1063" i="6"/>
  <c r="E1063" i="6" s="1"/>
  <c r="C1063" i="6"/>
  <c r="A1067" i="6"/>
  <c r="B1062" i="6"/>
  <c r="E1062" i="6" s="1"/>
  <c r="C1062" i="6"/>
  <c r="D1054" i="6"/>
  <c r="F1054" i="6"/>
  <c r="F1057" i="6"/>
  <c r="D1057" i="6"/>
  <c r="B1059" i="6"/>
  <c r="E1059" i="6" s="1"/>
  <c r="A1064" i="6"/>
  <c r="C1059" i="6"/>
  <c r="A1065" i="6"/>
  <c r="C1060" i="6"/>
  <c r="B1060" i="6"/>
  <c r="E1060" i="6" s="1"/>
  <c r="D1060" i="6" l="1"/>
  <c r="F1060" i="6"/>
  <c r="A1071" i="6"/>
  <c r="B1066" i="6"/>
  <c r="E1066" i="6" s="1"/>
  <c r="C1066" i="6"/>
  <c r="F1062" i="6"/>
  <c r="D1062" i="6"/>
  <c r="A1070" i="6"/>
  <c r="C1065" i="6"/>
  <c r="B1065" i="6"/>
  <c r="E1065" i="6" s="1"/>
  <c r="D1059" i="6"/>
  <c r="F1059" i="6"/>
  <c r="A1069" i="6"/>
  <c r="C1064" i="6"/>
  <c r="B1064" i="6"/>
  <c r="E1064" i="6" s="1"/>
  <c r="B1067" i="6"/>
  <c r="E1067" i="6" s="1"/>
  <c r="C1067" i="6"/>
  <c r="A1072" i="6"/>
  <c r="D1063" i="6"/>
  <c r="F1063" i="6"/>
  <c r="C1068" i="6"/>
  <c r="B1068" i="6"/>
  <c r="E1068" i="6" s="1"/>
  <c r="F1068" i="6" s="1"/>
  <c r="A1073" i="6"/>
  <c r="F1061" i="6"/>
  <c r="D1061" i="6"/>
  <c r="C1073" i="6" l="1"/>
  <c r="B1073" i="6"/>
  <c r="E1073" i="6" s="1"/>
  <c r="A1078" i="6"/>
  <c r="D1068" i="6"/>
  <c r="D1066" i="6"/>
  <c r="F1066" i="6"/>
  <c r="D1064" i="6"/>
  <c r="F1064" i="6"/>
  <c r="A1075" i="6"/>
  <c r="B1070" i="6"/>
  <c r="E1070" i="6" s="1"/>
  <c r="C1070" i="6"/>
  <c r="B1071" i="6"/>
  <c r="E1071" i="6" s="1"/>
  <c r="C1071" i="6"/>
  <c r="A1076" i="6"/>
  <c r="A1074" i="6"/>
  <c r="B1069" i="6"/>
  <c r="E1069" i="6" s="1"/>
  <c r="C1069" i="6"/>
  <c r="C1072" i="6"/>
  <c r="B1072" i="6"/>
  <c r="E1072" i="6" s="1"/>
  <c r="A1077" i="6"/>
  <c r="F1067" i="6"/>
  <c r="D1067" i="6"/>
  <c r="F1065" i="6"/>
  <c r="D1065" i="6"/>
  <c r="F1072" i="6" l="1"/>
  <c r="A1079" i="6"/>
  <c r="B1074" i="6"/>
  <c r="E1074" i="6" s="1"/>
  <c r="C1074" i="6"/>
  <c r="D1071" i="6"/>
  <c r="F1071" i="6"/>
  <c r="F1070" i="6"/>
  <c r="D1070" i="6"/>
  <c r="B1078" i="6"/>
  <c r="E1078" i="6" s="1"/>
  <c r="C1078" i="6"/>
  <c r="A1083" i="6"/>
  <c r="C1076" i="6"/>
  <c r="B1076" i="6"/>
  <c r="E1076" i="6" s="1"/>
  <c r="A1081" i="6"/>
  <c r="C1077" i="6"/>
  <c r="A1082" i="6"/>
  <c r="B1077" i="6"/>
  <c r="E1077" i="6" s="1"/>
  <c r="D1072" i="6"/>
  <c r="F1069" i="6"/>
  <c r="D1069" i="6"/>
  <c r="A1080" i="6"/>
  <c r="C1075" i="6"/>
  <c r="B1075" i="6"/>
  <c r="E1075" i="6" s="1"/>
  <c r="F1073" i="6"/>
  <c r="D1073" i="6"/>
  <c r="F1076" i="6" l="1"/>
  <c r="F1077" i="6"/>
  <c r="D1077" i="6"/>
  <c r="C1082" i="6"/>
  <c r="A1087" i="6"/>
  <c r="B1082" i="6"/>
  <c r="E1082" i="6" s="1"/>
  <c r="D1075" i="6"/>
  <c r="F1075" i="6"/>
  <c r="C1081" i="6"/>
  <c r="B1081" i="6"/>
  <c r="E1081" i="6" s="1"/>
  <c r="A1086" i="6"/>
  <c r="D1076" i="6"/>
  <c r="D1074" i="6"/>
  <c r="F1074" i="6"/>
  <c r="A1085" i="6"/>
  <c r="B1080" i="6"/>
  <c r="E1080" i="6" s="1"/>
  <c r="C1080" i="6"/>
  <c r="C1083" i="6"/>
  <c r="A1088" i="6"/>
  <c r="B1083" i="6"/>
  <c r="E1083" i="6" s="1"/>
  <c r="D1078" i="6"/>
  <c r="F1078" i="6"/>
  <c r="A1084" i="6"/>
  <c r="B1079" i="6"/>
  <c r="E1079" i="6" s="1"/>
  <c r="C1079" i="6"/>
  <c r="D1081" i="6" l="1"/>
  <c r="F1081" i="6"/>
  <c r="C1087" i="6"/>
  <c r="A1092" i="6"/>
  <c r="B1087" i="6"/>
  <c r="E1087" i="6" s="1"/>
  <c r="D1079" i="6"/>
  <c r="F1079" i="6"/>
  <c r="F1082" i="6"/>
  <c r="D1082" i="6"/>
  <c r="D1080" i="6"/>
  <c r="F1080" i="6"/>
  <c r="B1085" i="6"/>
  <c r="E1085" i="6" s="1"/>
  <c r="C1085" i="6"/>
  <c r="A1090" i="6"/>
  <c r="A1093" i="6"/>
  <c r="C1088" i="6"/>
  <c r="B1088" i="6"/>
  <c r="E1088" i="6" s="1"/>
  <c r="A1091" i="6"/>
  <c r="B1086" i="6"/>
  <c r="E1086" i="6" s="1"/>
  <c r="C1086" i="6"/>
  <c r="C1084" i="6"/>
  <c r="A1089" i="6"/>
  <c r="B1084" i="6"/>
  <c r="E1084" i="6" s="1"/>
  <c r="F1083" i="6"/>
  <c r="D1083" i="6"/>
  <c r="D1088" i="6" l="1"/>
  <c r="F1088" i="6"/>
  <c r="A1094" i="6"/>
  <c r="C1089" i="6"/>
  <c r="B1089" i="6"/>
  <c r="E1089" i="6" s="1"/>
  <c r="F1085" i="6"/>
  <c r="D1085" i="6"/>
  <c r="A1097" i="6"/>
  <c r="B1092" i="6"/>
  <c r="E1092" i="6" s="1"/>
  <c r="C1092" i="6"/>
  <c r="F1084" i="6"/>
  <c r="D1084" i="6"/>
  <c r="D1086" i="6"/>
  <c r="F1086" i="6"/>
  <c r="F1087" i="6"/>
  <c r="D1087" i="6"/>
  <c r="A1095" i="6"/>
  <c r="C1090" i="6"/>
  <c r="B1090" i="6"/>
  <c r="E1090" i="6" s="1"/>
  <c r="A1098" i="6"/>
  <c r="C1093" i="6"/>
  <c r="B1093" i="6"/>
  <c r="E1093" i="6" s="1"/>
  <c r="B1091" i="6"/>
  <c r="E1091" i="6" s="1"/>
  <c r="A1096" i="6"/>
  <c r="C1091" i="6"/>
  <c r="B1098" i="6" l="1"/>
  <c r="E1098" i="6" s="1"/>
  <c r="C1098" i="6"/>
  <c r="A1103" i="6"/>
  <c r="D1089" i="6"/>
  <c r="F1089" i="6"/>
  <c r="B1094" i="6"/>
  <c r="E1094" i="6" s="1"/>
  <c r="A1099" i="6"/>
  <c r="C1094" i="6"/>
  <c r="C1096" i="6"/>
  <c r="A1101" i="6"/>
  <c r="B1096" i="6"/>
  <c r="E1096" i="6" s="1"/>
  <c r="F1093" i="6"/>
  <c r="D1093" i="6"/>
  <c r="D1090" i="6"/>
  <c r="F1090" i="6"/>
  <c r="F1092" i="6"/>
  <c r="D1092" i="6"/>
  <c r="A1102" i="6"/>
  <c r="C1097" i="6"/>
  <c r="B1097" i="6"/>
  <c r="E1097" i="6" s="1"/>
  <c r="F1091" i="6"/>
  <c r="D1091" i="6"/>
  <c r="A1100" i="6"/>
  <c r="B1095" i="6"/>
  <c r="E1095" i="6" s="1"/>
  <c r="C1095" i="6"/>
  <c r="C1100" i="6" l="1"/>
  <c r="A1105" i="6"/>
  <c r="B1100" i="6"/>
  <c r="E1100" i="6" s="1"/>
  <c r="F1094" i="6"/>
  <c r="D1094" i="6"/>
  <c r="F1097" i="6"/>
  <c r="D1097" i="6"/>
  <c r="A1108" i="6"/>
  <c r="C1103" i="6"/>
  <c r="B1103" i="6"/>
  <c r="E1103" i="6" s="1"/>
  <c r="A1107" i="6"/>
  <c r="B1102" i="6"/>
  <c r="E1102" i="6" s="1"/>
  <c r="C1102" i="6"/>
  <c r="A1106" i="6"/>
  <c r="C1101" i="6"/>
  <c r="B1101" i="6"/>
  <c r="E1101" i="6" s="1"/>
  <c r="F1098" i="6"/>
  <c r="D1098" i="6"/>
  <c r="B1099" i="6"/>
  <c r="E1099" i="6" s="1"/>
  <c r="A1104" i="6"/>
  <c r="C1099" i="6"/>
  <c r="D1095" i="6"/>
  <c r="F1095" i="6"/>
  <c r="F1096" i="6"/>
  <c r="D1096" i="6"/>
  <c r="D1099" i="6" l="1"/>
  <c r="F1099" i="6"/>
  <c r="F1101" i="6"/>
  <c r="D1101" i="6"/>
  <c r="B1107" i="6"/>
  <c r="E1107" i="6" s="1"/>
  <c r="C1107" i="6"/>
  <c r="A1112" i="6"/>
  <c r="A1113" i="6"/>
  <c r="C1108" i="6"/>
  <c r="B1108" i="6"/>
  <c r="E1108" i="6" s="1"/>
  <c r="C1106" i="6"/>
  <c r="A1111" i="6"/>
  <c r="B1106" i="6"/>
  <c r="E1106" i="6" s="1"/>
  <c r="A1110" i="6"/>
  <c r="C1105" i="6"/>
  <c r="B1105" i="6"/>
  <c r="E1105" i="6" s="1"/>
  <c r="D1102" i="6"/>
  <c r="F1102" i="6"/>
  <c r="C1104" i="6"/>
  <c r="A1109" i="6"/>
  <c r="B1104" i="6"/>
  <c r="E1104" i="6" s="1"/>
  <c r="D1103" i="6"/>
  <c r="F1103" i="6"/>
  <c r="D1100" i="6"/>
  <c r="F1100" i="6"/>
  <c r="A1117" i="6" l="1"/>
  <c r="C1112" i="6"/>
  <c r="B1112" i="6"/>
  <c r="E1112" i="6" s="1"/>
  <c r="D1107" i="6"/>
  <c r="F1107" i="6"/>
  <c r="A1116" i="6"/>
  <c r="C1111" i="6"/>
  <c r="B1111" i="6"/>
  <c r="E1111" i="6" s="1"/>
  <c r="F1105" i="6"/>
  <c r="D1105" i="6"/>
  <c r="D1104" i="6"/>
  <c r="F1104" i="6"/>
  <c r="D1106" i="6"/>
  <c r="F1106" i="6"/>
  <c r="B1113" i="6"/>
  <c r="E1113" i="6" s="1"/>
  <c r="A1118" i="6"/>
  <c r="C1113" i="6"/>
  <c r="A1115" i="6"/>
  <c r="B1110" i="6"/>
  <c r="E1110" i="6" s="1"/>
  <c r="C1110" i="6"/>
  <c r="A1114" i="6"/>
  <c r="C1109" i="6"/>
  <c r="B1109" i="6"/>
  <c r="E1109" i="6" s="1"/>
  <c r="D1108" i="6"/>
  <c r="F1108" i="6"/>
  <c r="C1114" i="6" l="1"/>
  <c r="B1114" i="6"/>
  <c r="E1114" i="6" s="1"/>
  <c r="A1119" i="6"/>
  <c r="C1118" i="6"/>
  <c r="A1123" i="6"/>
  <c r="B1118" i="6"/>
  <c r="E1118" i="6" s="1"/>
  <c r="B1116" i="6"/>
  <c r="E1116" i="6" s="1"/>
  <c r="A1121" i="6"/>
  <c r="C1116" i="6"/>
  <c r="F1109" i="6"/>
  <c r="D1109" i="6"/>
  <c r="D1110" i="6"/>
  <c r="F1110" i="6"/>
  <c r="A1120" i="6"/>
  <c r="C1115" i="6"/>
  <c r="B1115" i="6"/>
  <c r="E1115" i="6" s="1"/>
  <c r="D1112" i="6"/>
  <c r="F1112" i="6"/>
  <c r="D1111" i="6"/>
  <c r="F1111" i="6"/>
  <c r="D1113" i="6"/>
  <c r="F1113" i="6"/>
  <c r="B1117" i="6"/>
  <c r="E1117" i="6" s="1"/>
  <c r="A1122" i="6"/>
  <c r="C1117" i="6"/>
  <c r="D1115" i="6" l="1"/>
  <c r="F1115" i="6"/>
  <c r="A1128" i="6"/>
  <c r="C1123" i="6"/>
  <c r="B1123" i="6"/>
  <c r="E1123" i="6" s="1"/>
  <c r="F1118" i="6"/>
  <c r="D1118" i="6"/>
  <c r="A1124" i="6"/>
  <c r="B1119" i="6"/>
  <c r="E1119" i="6" s="1"/>
  <c r="C1119" i="6"/>
  <c r="C1122" i="6"/>
  <c r="B1122" i="6"/>
  <c r="E1122" i="6" s="1"/>
  <c r="A1127" i="6"/>
  <c r="B1121" i="6"/>
  <c r="E1121" i="6" s="1"/>
  <c r="A1126" i="6"/>
  <c r="C1121" i="6"/>
  <c r="B1120" i="6"/>
  <c r="E1120" i="6" s="1"/>
  <c r="A1125" i="6"/>
  <c r="C1120" i="6"/>
  <c r="D1117" i="6"/>
  <c r="F1117" i="6"/>
  <c r="F1116" i="6"/>
  <c r="D1116" i="6"/>
  <c r="D1114" i="6"/>
  <c r="F1114" i="6"/>
  <c r="D1123" i="6" l="1"/>
  <c r="F1123" i="6"/>
  <c r="A1129" i="6"/>
  <c r="B1124" i="6"/>
  <c r="E1124" i="6" s="1"/>
  <c r="C1124" i="6"/>
  <c r="C1126" i="6"/>
  <c r="B1126" i="6"/>
  <c r="E1126" i="6" s="1"/>
  <c r="A1131" i="6"/>
  <c r="B1127" i="6"/>
  <c r="E1127" i="6" s="1"/>
  <c r="A1132" i="6"/>
  <c r="C1127" i="6"/>
  <c r="F1122" i="6"/>
  <c r="D1122" i="6"/>
  <c r="A1133" i="6"/>
  <c r="C1128" i="6"/>
  <c r="B1128" i="6"/>
  <c r="E1128" i="6" s="1"/>
  <c r="D1121" i="6"/>
  <c r="F1121" i="6"/>
  <c r="A1130" i="6"/>
  <c r="B1125" i="6"/>
  <c r="E1125" i="6" s="1"/>
  <c r="C1125" i="6"/>
  <c r="F1119" i="6"/>
  <c r="D1119" i="6"/>
  <c r="F1120" i="6"/>
  <c r="D1120" i="6"/>
  <c r="B1133" i="6" l="1"/>
  <c r="E1133" i="6" s="1"/>
  <c r="C1133" i="6"/>
  <c r="F1124" i="6"/>
  <c r="D1124" i="6"/>
  <c r="F1128" i="6"/>
  <c r="D1128" i="6"/>
  <c r="D1125" i="6"/>
  <c r="F1125" i="6"/>
  <c r="D1127" i="6"/>
  <c r="F1127" i="6"/>
  <c r="B1129" i="6"/>
  <c r="E1129" i="6" s="1"/>
  <c r="A1134" i="6"/>
  <c r="C1129" i="6"/>
  <c r="B1131" i="6"/>
  <c r="E1131" i="6" s="1"/>
  <c r="C1131" i="6"/>
  <c r="A1136" i="6"/>
  <c r="A1135" i="6"/>
  <c r="C1130" i="6"/>
  <c r="B1130" i="6"/>
  <c r="E1130" i="6" s="1"/>
  <c r="B1132" i="6"/>
  <c r="E1132" i="6" s="1"/>
  <c r="A1137" i="6"/>
  <c r="C1132" i="6"/>
  <c r="F1126" i="6"/>
  <c r="D1126" i="6"/>
  <c r="F1132" i="6" l="1"/>
  <c r="D1132" i="6"/>
  <c r="D1131" i="6"/>
  <c r="F1131" i="6"/>
  <c r="D1129" i="6"/>
  <c r="F1129" i="6"/>
  <c r="C1136" i="6"/>
  <c r="B1136" i="6"/>
  <c r="E1136" i="6" s="1"/>
  <c r="F1136" i="6" s="1"/>
  <c r="C1137" i="6"/>
  <c r="B1137" i="6"/>
  <c r="E1137" i="6" s="1"/>
  <c r="B1134" i="6"/>
  <c r="E1134" i="6" s="1"/>
  <c r="C1134" i="6"/>
  <c r="D1133" i="6"/>
  <c r="F1133" i="6"/>
  <c r="D1130" i="6"/>
  <c r="F1130" i="6"/>
  <c r="B1135" i="6"/>
  <c r="E1135" i="6" s="1"/>
  <c r="C1135" i="6"/>
  <c r="F1137" i="6" l="1"/>
  <c r="D1136" i="6"/>
  <c r="D1134" i="6"/>
  <c r="F1134" i="6"/>
  <c r="M31" i="35"/>
  <c r="B36" i="35"/>
  <c r="T26" i="35"/>
  <c r="O27" i="53"/>
  <c r="AW30" i="35"/>
  <c r="Z36" i="35"/>
  <c r="N32" i="35"/>
  <c r="AB30" i="35"/>
  <c r="AP35" i="35"/>
  <c r="AE24" i="35"/>
  <c r="AD32" i="35"/>
  <c r="W32" i="35"/>
  <c r="S26" i="35"/>
  <c r="O26" i="35"/>
  <c r="AD28" i="35"/>
  <c r="AJ26" i="35"/>
  <c r="AK33" i="35"/>
  <c r="AE37" i="35"/>
  <c r="N28" i="35"/>
  <c r="G35" i="35"/>
  <c r="AI34" i="35"/>
  <c r="AM24" i="35"/>
  <c r="AQ25" i="35"/>
  <c r="T34" i="35"/>
  <c r="AG30" i="35"/>
  <c r="AA37" i="35"/>
  <c r="G26" i="35"/>
  <c r="H24" i="35"/>
  <c r="D28" i="35"/>
  <c r="J32" i="35"/>
  <c r="Y35" i="35"/>
  <c r="Z31" i="35"/>
  <c r="AE31" i="35"/>
  <c r="AW33" i="35"/>
  <c r="AE34" i="35"/>
  <c r="S27" i="53"/>
  <c r="J26" i="35"/>
  <c r="O32" i="35"/>
  <c r="AV30" i="35"/>
  <c r="Q27" i="35"/>
  <c r="D27" i="35"/>
  <c r="P32" i="35"/>
  <c r="AE25" i="35"/>
  <c r="Y34" i="35"/>
  <c r="AD36" i="35"/>
  <c r="R34" i="35"/>
  <c r="U30" i="35"/>
  <c r="N27" i="35"/>
  <c r="C36" i="35"/>
  <c r="S31" i="35"/>
  <c r="AQ34" i="35"/>
  <c r="Q37" i="35"/>
  <c r="AH30" i="35"/>
  <c r="AO37" i="35"/>
  <c r="R26" i="35"/>
  <c r="W37" i="35"/>
  <c r="C29" i="35"/>
  <c r="W27" i="35"/>
  <c r="Z32" i="35"/>
  <c r="U24" i="35"/>
  <c r="AG35" i="35"/>
  <c r="U34" i="35"/>
  <c r="AD26" i="35"/>
  <c r="AC35" i="35"/>
  <c r="AH26" i="35"/>
  <c r="J33" i="35"/>
  <c r="AE35" i="35"/>
  <c r="AT36" i="35"/>
  <c r="U27" i="35"/>
  <c r="X31" i="35"/>
  <c r="W34" i="35"/>
  <c r="W36" i="35"/>
  <c r="AI35" i="35"/>
  <c r="J36" i="35"/>
  <c r="AL33" i="35"/>
  <c r="O37" i="35"/>
  <c r="AN30" i="35"/>
  <c r="T31" i="35"/>
  <c r="AC31" i="35"/>
  <c r="AV26" i="35"/>
  <c r="M37" i="35"/>
  <c r="P27" i="53"/>
  <c r="W30" i="35"/>
  <c r="D37" i="35"/>
  <c r="AD27" i="35"/>
  <c r="V33" i="35"/>
  <c r="I24" i="35"/>
  <c r="P34" i="35"/>
  <c r="X34" i="35"/>
  <c r="D25" i="35"/>
  <c r="X26" i="35"/>
  <c r="AP25" i="35"/>
  <c r="K35" i="35"/>
  <c r="AN33" i="35"/>
  <c r="X33" i="35"/>
  <c r="V28" i="35"/>
  <c r="V34" i="35"/>
  <c r="AH33" i="35"/>
  <c r="P37" i="35"/>
  <c r="AS26" i="35"/>
  <c r="AC29" i="35"/>
  <c r="AQ27" i="35"/>
  <c r="AR30" i="35"/>
  <c r="D33" i="35"/>
  <c r="AL24" i="35"/>
  <c r="Q31" i="35"/>
  <c r="AH37" i="35"/>
  <c r="AE28" i="35"/>
  <c r="K32" i="35"/>
  <c r="AT32" i="35"/>
  <c r="AE36" i="35"/>
  <c r="AV35" i="35"/>
  <c r="AD24" i="35"/>
  <c r="AK24" i="35"/>
  <c r="AU27" i="35"/>
  <c r="L29" i="35"/>
  <c r="G36" i="35"/>
  <c r="I27" i="35"/>
  <c r="E36" i="35"/>
  <c r="T33" i="35"/>
  <c r="S33" i="35"/>
  <c r="E30" i="35"/>
  <c r="AT27" i="35"/>
  <c r="AF35" i="35"/>
  <c r="U32" i="35"/>
  <c r="V35" i="35"/>
  <c r="AU25" i="35"/>
  <c r="AB34" i="35"/>
  <c r="AA33" i="35"/>
  <c r="E34" i="35"/>
  <c r="AD31" i="35"/>
  <c r="AR37" i="35"/>
  <c r="O36" i="35"/>
  <c r="U31" i="35"/>
  <c r="AW31" i="35"/>
  <c r="AH31" i="35"/>
  <c r="AI28" i="35"/>
  <c r="L32" i="35"/>
  <c r="B31" i="35"/>
  <c r="H29" i="35"/>
  <c r="M29" i="35"/>
  <c r="U37" i="35"/>
  <c r="P33" i="35"/>
  <c r="AC33" i="35"/>
  <c r="AN28" i="35"/>
  <c r="AO34" i="35"/>
  <c r="O27" i="35"/>
  <c r="H34" i="35"/>
  <c r="W33" i="35"/>
  <c r="AS24" i="35"/>
  <c r="U29" i="35"/>
  <c r="AL34" i="35"/>
  <c r="C30" i="35"/>
  <c r="D30" i="35"/>
  <c r="Y26" i="35"/>
  <c r="AU35" i="35"/>
  <c r="V36" i="35"/>
  <c r="P28" i="35"/>
  <c r="Y24" i="35"/>
  <c r="AO26" i="35"/>
  <c r="U26" i="35"/>
  <c r="N31" i="35"/>
  <c r="AN29" i="35"/>
  <c r="AR32" i="35"/>
  <c r="AO36" i="35"/>
  <c r="F36" i="35"/>
  <c r="AG24" i="35"/>
  <c r="AM31" i="35"/>
  <c r="K30" i="35"/>
  <c r="E28" i="35"/>
  <c r="X37" i="35"/>
  <c r="B28" i="35"/>
  <c r="AP27" i="35"/>
  <c r="R27" i="53"/>
  <c r="W25" i="35"/>
  <c r="AJ25" i="35"/>
  <c r="AS29" i="35"/>
  <c r="F29" i="35"/>
  <c r="K36" i="35"/>
  <c r="N30" i="35"/>
  <c r="E26" i="35"/>
  <c r="Q26" i="35"/>
  <c r="R35" i="35"/>
  <c r="AE33" i="35"/>
  <c r="AN26" i="35"/>
  <c r="Z27" i="35"/>
  <c r="M36" i="35"/>
  <c r="B26" i="35"/>
  <c r="AW32" i="35"/>
  <c r="AS37" i="35"/>
  <c r="D32" i="35"/>
  <c r="G24" i="35"/>
  <c r="AF33" i="35"/>
  <c r="AJ34" i="35"/>
  <c r="P28" i="53"/>
  <c r="G34" i="35"/>
  <c r="AK25" i="35"/>
  <c r="F27" i="35"/>
  <c r="Z29" i="35"/>
  <c r="Q29" i="35"/>
  <c r="G29" i="35"/>
  <c r="AO24" i="35"/>
  <c r="AJ35" i="35"/>
  <c r="S28" i="35"/>
  <c r="AN32" i="35"/>
  <c r="AL32" i="35"/>
  <c r="AM26" i="35"/>
  <c r="F35" i="35"/>
  <c r="AA24" i="35"/>
  <c r="AI31" i="35"/>
  <c r="X27" i="35"/>
  <c r="V31" i="35"/>
  <c r="AB31" i="35"/>
  <c r="O30" i="35"/>
  <c r="X29" i="35"/>
  <c r="AH32" i="35"/>
  <c r="D35" i="35"/>
  <c r="AT26" i="35"/>
  <c r="AD37" i="35"/>
  <c r="K27" i="35"/>
  <c r="AV33" i="35"/>
  <c r="AS25" i="35"/>
  <c r="AS31" i="35"/>
  <c r="AB33" i="35"/>
  <c r="T35" i="35"/>
  <c r="AK37" i="35"/>
  <c r="AH24" i="35"/>
  <c r="I30" i="35"/>
  <c r="AA32" i="35"/>
  <c r="F24" i="35"/>
  <c r="B35" i="35"/>
  <c r="AA35" i="35"/>
  <c r="T29" i="35"/>
  <c r="P31" i="35"/>
  <c r="U28" i="35"/>
  <c r="J24" i="35"/>
  <c r="AK32" i="35"/>
  <c r="L36" i="35"/>
  <c r="AJ32" i="35"/>
  <c r="X25" i="35"/>
  <c r="H28" i="35"/>
  <c r="T28" i="35"/>
  <c r="AI26" i="35"/>
  <c r="AT29" i="35"/>
  <c r="Q36" i="35"/>
  <c r="W31" i="35"/>
  <c r="L27" i="35"/>
  <c r="N25" i="35"/>
  <c r="AK31" i="35"/>
  <c r="O35" i="35"/>
  <c r="AP29" i="35"/>
  <c r="AN37" i="35"/>
  <c r="H27" i="35"/>
  <c r="L37" i="35"/>
  <c r="C31" i="35"/>
  <c r="AK27" i="35"/>
  <c r="AQ31" i="35"/>
  <c r="Z26" i="35"/>
  <c r="X32" i="35"/>
  <c r="N29" i="35"/>
  <c r="AS36" i="35"/>
  <c r="C37" i="35"/>
  <c r="J35" i="35"/>
  <c r="Y33" i="35"/>
  <c r="AN35" i="35"/>
  <c r="AI24" i="35"/>
  <c r="AT24" i="35"/>
  <c r="G25" i="35"/>
  <c r="AB26" i="35"/>
  <c r="AV27" i="35"/>
  <c r="AR35" i="35"/>
  <c r="M32" i="35"/>
  <c r="I34" i="35"/>
  <c r="F25" i="35"/>
  <c r="Y31" i="35"/>
  <c r="AI33" i="35"/>
  <c r="Q27" i="53"/>
  <c r="AB32" i="35"/>
  <c r="R28" i="53"/>
  <c r="AI25" i="35"/>
  <c r="AP37" i="35"/>
  <c r="AI27" i="35"/>
  <c r="AI30" i="35"/>
  <c r="D29" i="35"/>
  <c r="AW36" i="35"/>
  <c r="X24" i="35"/>
  <c r="AC24" i="35"/>
  <c r="E33" i="35"/>
  <c r="E27" i="35"/>
  <c r="M33" i="35"/>
  <c r="AT28" i="35"/>
  <c r="AU31" i="35"/>
  <c r="AE26" i="35"/>
  <c r="G30" i="35"/>
  <c r="E35" i="35"/>
  <c r="K25" i="35"/>
  <c r="AB29" i="35"/>
  <c r="W24" i="35"/>
  <c r="Q33" i="35"/>
  <c r="J25" i="35"/>
  <c r="AO27" i="35"/>
  <c r="R37" i="35"/>
  <c r="AI36" i="35"/>
  <c r="AL36" i="35"/>
  <c r="AS30" i="35"/>
  <c r="C24" i="35"/>
  <c r="AE32" i="35"/>
  <c r="AR28" i="35"/>
  <c r="AT30" i="35"/>
  <c r="AV32" i="35"/>
  <c r="F32" i="35"/>
  <c r="AD25" i="35"/>
  <c r="AT25" i="35"/>
  <c r="K24" i="35"/>
  <c r="R24" i="35"/>
  <c r="S29" i="35"/>
  <c r="R29" i="35"/>
  <c r="R25" i="35"/>
  <c r="Q28" i="35"/>
  <c r="L24" i="35"/>
  <c r="AR26" i="35"/>
  <c r="L28" i="35"/>
  <c r="C28" i="35"/>
  <c r="O29" i="35"/>
  <c r="AU32" i="35"/>
  <c r="Q34" i="35"/>
  <c r="Y37" i="35"/>
  <c r="Z33" i="35"/>
  <c r="AG27" i="35"/>
  <c r="S24" i="35"/>
  <c r="AP30" i="35"/>
  <c r="M30" i="35"/>
  <c r="O34" i="35"/>
  <c r="P27" i="35"/>
  <c r="Y27" i="35"/>
  <c r="AQ28" i="35"/>
  <c r="L33" i="35"/>
  <c r="AK34" i="35"/>
  <c r="AC28" i="35"/>
  <c r="AT31" i="35"/>
  <c r="AJ30" i="35"/>
  <c r="AC32" i="35"/>
  <c r="E32" i="35"/>
  <c r="AF26" i="35"/>
  <c r="J37" i="35"/>
  <c r="C25" i="35"/>
  <c r="AL28" i="35"/>
  <c r="AU33" i="35"/>
  <c r="AW37" i="35"/>
  <c r="AJ33" i="35"/>
  <c r="F33" i="35"/>
  <c r="B37" i="35"/>
  <c r="AR25" i="35"/>
  <c r="AK26" i="35"/>
  <c r="AN31" i="35"/>
  <c r="P35" i="35"/>
  <c r="K29" i="35"/>
  <c r="AQ30" i="35"/>
  <c r="K33" i="35"/>
  <c r="U33" i="35"/>
  <c r="AP32" i="35"/>
  <c r="Z25" i="35"/>
  <c r="AO25" i="35"/>
  <c r="AN27" i="35"/>
  <c r="I25" i="35"/>
  <c r="AR33" i="35"/>
  <c r="C35" i="35"/>
  <c r="AL31" i="35"/>
  <c r="V32" i="35"/>
  <c r="Y29" i="35"/>
  <c r="O25" i="35"/>
  <c r="AE29" i="35"/>
  <c r="V37" i="35"/>
  <c r="V30" i="35"/>
  <c r="K28" i="35"/>
  <c r="AV28" i="35"/>
  <c r="AJ31" i="35"/>
  <c r="AG37" i="35"/>
  <c r="AG26" i="35"/>
  <c r="AA34" i="35"/>
  <c r="P25" i="35"/>
  <c r="AK35" i="35"/>
  <c r="AF28" i="35"/>
  <c r="R36" i="35"/>
  <c r="I33" i="35"/>
  <c r="AC37" i="35"/>
  <c r="AQ26" i="35"/>
  <c r="Q32" i="35"/>
  <c r="B33" i="35"/>
  <c r="AB36" i="35"/>
  <c r="K34" i="35"/>
  <c r="AH34" i="35"/>
  <c r="AB35" i="35"/>
  <c r="S25" i="35"/>
  <c r="D24" i="35"/>
  <c r="T25" i="35"/>
  <c r="X36" i="35"/>
  <c r="AQ36" i="35"/>
  <c r="W35" i="35"/>
  <c r="T30" i="35"/>
  <c r="AU24" i="35"/>
  <c r="AH25" i="35"/>
  <c r="B34" i="35"/>
  <c r="AN25" i="35"/>
  <c r="AW34" i="35"/>
  <c r="E29" i="35"/>
  <c r="AF34" i="35"/>
  <c r="AD35" i="35"/>
  <c r="F31" i="35"/>
  <c r="S28" i="53"/>
  <c r="F28" i="35"/>
  <c r="AO31" i="35"/>
  <c r="S35" i="35"/>
  <c r="Q24" i="35"/>
  <c r="AF37" i="35"/>
  <c r="I32" i="35"/>
  <c r="AP24" i="35"/>
  <c r="I37" i="35"/>
  <c r="AV37" i="35"/>
  <c r="AQ32" i="35"/>
  <c r="H32" i="35"/>
  <c r="F34" i="35"/>
  <c r="AM34" i="35"/>
  <c r="L25" i="35"/>
  <c r="AM30" i="35"/>
  <c r="Y36" i="35"/>
  <c r="W29" i="35"/>
  <c r="B25" i="35"/>
  <c r="AI37" i="35"/>
  <c r="Z30" i="35"/>
  <c r="U25" i="35"/>
  <c r="AT33" i="35"/>
  <c r="AR27" i="35"/>
  <c r="AW24" i="35"/>
  <c r="AL37" i="35"/>
  <c r="Z28" i="35"/>
  <c r="N36" i="35"/>
  <c r="T37" i="35"/>
  <c r="B27" i="35"/>
  <c r="AF32" i="35"/>
  <c r="AO30" i="35"/>
  <c r="AW29" i="35"/>
  <c r="L31" i="35"/>
  <c r="X30" i="35"/>
  <c r="AT37" i="35"/>
  <c r="AG34" i="35"/>
  <c r="I35" i="35"/>
  <c r="R27" i="35"/>
  <c r="B32" i="35"/>
  <c r="AD34" i="35"/>
  <c r="C26" i="35"/>
  <c r="AR31" i="35"/>
  <c r="AV25" i="35"/>
  <c r="B29" i="35"/>
  <c r="I31" i="35"/>
  <c r="AW25" i="35"/>
  <c r="H37" i="35"/>
  <c r="AL30" i="35"/>
  <c r="AU28" i="35"/>
  <c r="AI29" i="35"/>
  <c r="AF36" i="35"/>
  <c r="V26" i="35"/>
  <c r="AO35" i="35"/>
  <c r="L30" i="35"/>
  <c r="J29" i="35"/>
  <c r="R31" i="35"/>
  <c r="AE30" i="35"/>
  <c r="AC30" i="35"/>
  <c r="AB28" i="35"/>
  <c r="AI32" i="35"/>
  <c r="AL25" i="35"/>
  <c r="J28" i="35"/>
  <c r="AD33" i="35"/>
  <c r="D31" i="35"/>
  <c r="P30" i="35"/>
  <c r="AL35" i="35"/>
  <c r="F26" i="35"/>
  <c r="AA29" i="35"/>
  <c r="AV24" i="35"/>
  <c r="AS35" i="35"/>
  <c r="B30" i="35"/>
  <c r="S36" i="35"/>
  <c r="AA36" i="35"/>
  <c r="M27" i="35"/>
  <c r="V24" i="35"/>
  <c r="C33" i="35"/>
  <c r="AJ28" i="35"/>
  <c r="AK29" i="35"/>
  <c r="N26" i="35"/>
  <c r="X35" i="35"/>
  <c r="AH35" i="35"/>
  <c r="AG36" i="35"/>
  <c r="AB24" i="35"/>
  <c r="H30" i="35"/>
  <c r="W26" i="35"/>
  <c r="AH29" i="35"/>
  <c r="AP31" i="35"/>
  <c r="AM32" i="35"/>
  <c r="K37" i="35"/>
  <c r="AJ29" i="35"/>
  <c r="M26" i="35"/>
  <c r="M28" i="35"/>
  <c r="AW35" i="35"/>
  <c r="H26" i="35"/>
  <c r="Z37" i="35"/>
  <c r="AQ24" i="35"/>
  <c r="AO29" i="35"/>
  <c r="H35" i="35"/>
  <c r="E37" i="35"/>
  <c r="O28" i="35"/>
  <c r="AC25" i="35"/>
  <c r="AV34" i="35"/>
  <c r="AS33" i="35"/>
  <c r="T27" i="35"/>
  <c r="Z35" i="35"/>
  <c r="AM28" i="35"/>
  <c r="E24" i="35"/>
  <c r="P29" i="35"/>
  <c r="AA31" i="35"/>
  <c r="G28" i="35"/>
  <c r="AF31" i="35"/>
  <c r="G27" i="35"/>
  <c r="J34" i="35"/>
  <c r="D34" i="35"/>
  <c r="J30" i="35"/>
  <c r="AQ35" i="35"/>
  <c r="S30" i="35"/>
  <c r="AP33" i="35"/>
  <c r="AA27" i="35"/>
  <c r="AU36" i="35"/>
  <c r="AW28" i="35"/>
  <c r="AB27" i="35"/>
  <c r="H25" i="35"/>
  <c r="D26" i="35"/>
  <c r="O31" i="35"/>
  <c r="AH36" i="35"/>
  <c r="AM33" i="35"/>
  <c r="AR34" i="35"/>
  <c r="AS27" i="35"/>
  <c r="Q30" i="35"/>
  <c r="S32" i="35"/>
  <c r="AP28" i="35"/>
  <c r="AT35" i="35"/>
  <c r="H36" i="35"/>
  <c r="T32" i="35"/>
  <c r="C32" i="35"/>
  <c r="AG25" i="35"/>
  <c r="AB25" i="35"/>
  <c r="AF29" i="35"/>
  <c r="AU37" i="35"/>
  <c r="G31" i="35"/>
  <c r="H33" i="35"/>
  <c r="F30" i="35"/>
  <c r="AM36" i="35"/>
  <c r="L26" i="35"/>
  <c r="N24" i="35"/>
  <c r="AF27" i="35"/>
  <c r="AQ37" i="35"/>
  <c r="AV36" i="35"/>
  <c r="N34" i="35"/>
  <c r="R28" i="35"/>
  <c r="AR24" i="35"/>
  <c r="I26" i="35"/>
  <c r="AC34" i="35"/>
  <c r="AU29" i="35"/>
  <c r="AN36" i="35"/>
  <c r="V27" i="35"/>
  <c r="M25" i="35"/>
  <c r="AK28" i="35"/>
  <c r="AM37" i="35"/>
  <c r="AW26" i="35"/>
  <c r="R32" i="35"/>
  <c r="AR29" i="35"/>
  <c r="P24" i="35"/>
  <c r="AM35" i="35"/>
  <c r="K31" i="35"/>
  <c r="H31" i="35"/>
  <c r="AP36" i="35"/>
  <c r="R33" i="35"/>
  <c r="AQ33" i="35"/>
  <c r="P26" i="35"/>
  <c r="AL27" i="35"/>
  <c r="D36" i="35"/>
  <c r="W28" i="35"/>
  <c r="AH27" i="35"/>
  <c r="O28" i="53"/>
  <c r="O24" i="35"/>
  <c r="R30" i="35"/>
  <c r="AG31" i="35"/>
  <c r="AJ24" i="35"/>
  <c r="G33" i="35"/>
  <c r="AP34" i="35"/>
  <c r="N35" i="35"/>
  <c r="L34" i="35"/>
  <c r="AD29" i="35"/>
  <c r="AC26" i="35"/>
  <c r="AL29" i="35"/>
  <c r="AQ29" i="35"/>
  <c r="AS28" i="35"/>
  <c r="AR36" i="35"/>
  <c r="AF30" i="35"/>
  <c r="F37" i="35"/>
  <c r="Z34" i="35"/>
  <c r="AA25" i="35"/>
  <c r="AT34" i="35"/>
  <c r="J27" i="35"/>
  <c r="S27" i="35"/>
  <c r="AO33" i="35"/>
  <c r="Q35" i="35"/>
  <c r="Y30" i="35"/>
  <c r="AL26" i="35"/>
  <c r="M34" i="35"/>
  <c r="S34" i="35"/>
  <c r="AG32" i="35"/>
  <c r="S37" i="35"/>
  <c r="Q28" i="53"/>
  <c r="AM25" i="35"/>
  <c r="AF25" i="35"/>
  <c r="AK36" i="35"/>
  <c r="U36" i="35"/>
  <c r="M24" i="35"/>
  <c r="B24" i="35"/>
  <c r="M35" i="35"/>
  <c r="AJ37" i="35"/>
  <c r="AK30" i="35"/>
  <c r="AG28" i="35"/>
  <c r="V29" i="35"/>
  <c r="AA30" i="35"/>
  <c r="G37" i="35"/>
  <c r="L35" i="35"/>
  <c r="J31" i="35"/>
  <c r="Z24" i="35"/>
  <c r="O33" i="35"/>
  <c r="AJ36" i="35"/>
  <c r="Y25" i="35"/>
  <c r="AA28" i="35"/>
  <c r="U35" i="35"/>
  <c r="AC36" i="35"/>
  <c r="T24" i="35"/>
  <c r="X28" i="35"/>
  <c r="AS34" i="35"/>
  <c r="AD30" i="35"/>
  <c r="T36" i="35"/>
  <c r="Y28" i="35"/>
  <c r="AC27" i="35"/>
  <c r="AB37" i="35"/>
  <c r="AS32" i="35"/>
  <c r="E25" i="35"/>
  <c r="AN24" i="35"/>
  <c r="AG33" i="35"/>
  <c r="AU26" i="35"/>
  <c r="AF24" i="35"/>
  <c r="Q25" i="35"/>
  <c r="AP26" i="35"/>
  <c r="P36" i="35"/>
  <c r="AW27" i="35"/>
  <c r="N37" i="35"/>
  <c r="AV31" i="35"/>
  <c r="AM27" i="35"/>
  <c r="C34" i="35"/>
  <c r="I36" i="35"/>
  <c r="AO28" i="35"/>
  <c r="AH28" i="35"/>
  <c r="K26" i="35"/>
  <c r="AU30" i="35"/>
  <c r="AG29" i="35"/>
  <c r="E31" i="35"/>
  <c r="Y32" i="35"/>
  <c r="C27" i="35"/>
  <c r="AV29" i="35"/>
  <c r="N33" i="35"/>
  <c r="AU34" i="35"/>
  <c r="AM29" i="35"/>
  <c r="I29" i="35"/>
  <c r="G32" i="35"/>
  <c r="I28" i="35"/>
  <c r="AE27" i="35"/>
  <c r="AJ27" i="35"/>
  <c r="AA26" i="35"/>
  <c r="AO32" i="35"/>
  <c r="AN34" i="35"/>
  <c r="V25" i="35"/>
  <c r="O28" i="7"/>
  <c r="AS35" i="39"/>
  <c r="AO30" i="39"/>
  <c r="P31" i="7"/>
  <c r="Q30" i="53"/>
  <c r="AI28" i="7"/>
  <c r="BA35" i="39"/>
  <c r="I37" i="7"/>
  <c r="E37" i="7"/>
  <c r="W31" i="7"/>
  <c r="G24" i="7"/>
  <c r="AJ33" i="39"/>
  <c r="AK33" i="7"/>
  <c r="S23" i="53"/>
  <c r="W24" i="7"/>
  <c r="S29" i="53"/>
  <c r="I34" i="39"/>
  <c r="AJ23" i="39"/>
  <c r="L33" i="39"/>
  <c r="AA30" i="39"/>
  <c r="K29" i="39"/>
  <c r="AG34" i="7"/>
  <c r="AJ28" i="7"/>
  <c r="AA36" i="7"/>
  <c r="AA36" i="39"/>
  <c r="U30" i="7"/>
  <c r="S28" i="39"/>
  <c r="C34" i="53"/>
  <c r="Z23" i="35"/>
  <c r="AF28" i="7"/>
  <c r="E37" i="53"/>
  <c r="AJ32" i="7"/>
  <c r="E26" i="39"/>
  <c r="AT31" i="39"/>
  <c r="AU37" i="39"/>
  <c r="AD36" i="39"/>
  <c r="B31" i="39"/>
  <c r="C34" i="7"/>
  <c r="AJ35" i="39"/>
  <c r="O25" i="53"/>
  <c r="AM36" i="39"/>
  <c r="S31" i="53"/>
  <c r="AQ26" i="39"/>
  <c r="V26" i="7"/>
  <c r="AQ27" i="7"/>
  <c r="AQ27" i="39"/>
  <c r="S25" i="7"/>
  <c r="M26" i="39"/>
  <c r="V23" i="35"/>
  <c r="J25" i="7"/>
  <c r="M35" i="7"/>
  <c r="AO27" i="7"/>
  <c r="Z31" i="39"/>
  <c r="D23" i="7"/>
  <c r="F34" i="53"/>
  <c r="R25" i="53"/>
  <c r="J31" i="39"/>
  <c r="I31" i="39"/>
  <c r="AO33" i="39"/>
  <c r="B28" i="7"/>
  <c r="B34" i="39"/>
  <c r="O23" i="53"/>
  <c r="P23" i="35"/>
  <c r="AR28" i="7"/>
  <c r="Y31" i="39"/>
  <c r="X35" i="7"/>
  <c r="X30" i="7"/>
  <c r="N37" i="39"/>
  <c r="E35" i="39"/>
  <c r="R36" i="39"/>
  <c r="P35" i="53"/>
  <c r="AL28" i="7"/>
  <c r="D26" i="39"/>
  <c r="R31" i="7"/>
  <c r="Q27" i="7"/>
  <c r="L25" i="7"/>
  <c r="E23" i="53"/>
  <c r="AB25" i="39"/>
  <c r="G36" i="39"/>
  <c r="AL34" i="39"/>
  <c r="K33" i="7"/>
  <c r="AP25" i="39"/>
  <c r="P28" i="39"/>
  <c r="S28" i="7"/>
  <c r="AM37" i="39"/>
  <c r="S26" i="39"/>
  <c r="AB29" i="7"/>
  <c r="AO32" i="7"/>
  <c r="AQ33" i="39"/>
  <c r="AK28" i="39"/>
  <c r="AC29" i="39"/>
  <c r="AS30" i="39"/>
  <c r="D36" i="39"/>
  <c r="J27" i="7"/>
  <c r="AA37" i="39"/>
  <c r="W23" i="7"/>
  <c r="AF33" i="39"/>
  <c r="AE31" i="7"/>
  <c r="AO36" i="39"/>
  <c r="X23" i="35"/>
  <c r="AQ31" i="7"/>
  <c r="U28" i="7"/>
  <c r="S33" i="39"/>
  <c r="AR25" i="7"/>
  <c r="AK32" i="7"/>
  <c r="AO35" i="7"/>
  <c r="AN30" i="7"/>
  <c r="AK27" i="39"/>
  <c r="N24" i="7"/>
  <c r="X33" i="39"/>
  <c r="V28" i="39"/>
  <c r="P33" i="7"/>
  <c r="I23" i="7"/>
  <c r="E29" i="7"/>
  <c r="W29" i="7"/>
  <c r="D29" i="39"/>
  <c r="AT37" i="39"/>
  <c r="O37" i="7"/>
  <c r="AC29" i="7"/>
  <c r="T23" i="7"/>
  <c r="AK29" i="7"/>
  <c r="V32" i="39"/>
  <c r="G34" i="39"/>
  <c r="E24" i="39"/>
  <c r="J24" i="7"/>
  <c r="M34" i="7"/>
  <c r="AS31" i="7"/>
  <c r="U23" i="35"/>
  <c r="AC30" i="7"/>
  <c r="AI23" i="35"/>
  <c r="B36" i="39"/>
  <c r="D35" i="53"/>
  <c r="AE28" i="7"/>
  <c r="B25" i="53"/>
  <c r="P32" i="39"/>
  <c r="U33" i="39"/>
  <c r="I29" i="39"/>
  <c r="M36" i="39"/>
  <c r="AW30" i="39"/>
  <c r="AI23" i="7"/>
  <c r="AM23" i="7"/>
  <c r="AP23" i="39"/>
  <c r="D37" i="53"/>
  <c r="C26" i="39"/>
  <c r="AP29" i="7"/>
  <c r="Q25" i="39"/>
  <c r="F34" i="39"/>
  <c r="C33" i="39"/>
  <c r="AT23" i="35"/>
  <c r="AU28" i="7"/>
  <c r="AO36" i="7"/>
  <c r="C32" i="53"/>
  <c r="AJ23" i="35"/>
  <c r="AJ28" i="39"/>
  <c r="AD35" i="7"/>
  <c r="D24" i="53"/>
  <c r="N34" i="39"/>
  <c r="AP35" i="7"/>
  <c r="O35" i="39"/>
  <c r="P27" i="7"/>
  <c r="V32" i="7"/>
  <c r="I35" i="7"/>
  <c r="AC23" i="35"/>
  <c r="AC33" i="39"/>
  <c r="B37" i="53"/>
  <c r="AR28" i="39"/>
  <c r="H36" i="39"/>
  <c r="AI24" i="7"/>
  <c r="F30" i="53"/>
  <c r="AL24" i="39"/>
  <c r="AS27" i="39"/>
  <c r="R23" i="7"/>
  <c r="Q35" i="7"/>
  <c r="AQ37" i="39"/>
  <c r="D31" i="39"/>
  <c r="AL30" i="7"/>
  <c r="V25" i="7"/>
  <c r="Q23" i="7"/>
  <c r="AR33" i="39"/>
  <c r="V26" i="39"/>
  <c r="C23" i="53"/>
  <c r="E35" i="7"/>
  <c r="E25" i="7"/>
  <c r="K24" i="39"/>
  <c r="T37" i="39"/>
  <c r="B29" i="39"/>
  <c r="AV31" i="7"/>
  <c r="O36" i="7"/>
  <c r="L24" i="39"/>
  <c r="AQ23" i="35"/>
  <c r="C27" i="7"/>
  <c r="AD23" i="7"/>
  <c r="AQ28" i="7"/>
  <c r="S36" i="7"/>
  <c r="AF34" i="7"/>
  <c r="AE31" i="39"/>
  <c r="H34" i="39"/>
  <c r="AM34" i="7"/>
  <c r="R26" i="53"/>
  <c r="Z30" i="7"/>
  <c r="X37" i="7"/>
  <c r="L36" i="39"/>
  <c r="AM23" i="35"/>
  <c r="AJ37" i="7"/>
  <c r="AL24" i="7"/>
  <c r="AC25" i="7"/>
  <c r="W33" i="7"/>
  <c r="R35" i="53"/>
  <c r="P34" i="53"/>
  <c r="L28" i="7"/>
  <c r="AV25" i="7"/>
  <c r="E25" i="53"/>
  <c r="X32" i="7"/>
  <c r="AG32" i="39"/>
  <c r="R31" i="53"/>
  <c r="U30" i="39"/>
  <c r="AU31" i="7"/>
  <c r="Z28" i="7"/>
  <c r="D31" i="53"/>
  <c r="AW25" i="7"/>
  <c r="AQ33" i="7"/>
  <c r="AW27" i="39"/>
  <c r="AD23" i="39"/>
  <c r="AU27" i="7"/>
  <c r="AR34" i="7"/>
  <c r="O30" i="7"/>
  <c r="AD26" i="39"/>
  <c r="O24" i="53"/>
  <c r="AW27" i="7"/>
  <c r="AF24" i="7"/>
  <c r="C24" i="7"/>
  <c r="AN27" i="7"/>
  <c r="R37" i="53"/>
  <c r="P24" i="53"/>
  <c r="AT24" i="7"/>
  <c r="D34" i="39"/>
  <c r="J23" i="39"/>
  <c r="I23" i="35"/>
  <c r="E35" i="53"/>
  <c r="AP27" i="7"/>
  <c r="X27" i="39"/>
  <c r="AV31" i="39"/>
  <c r="H30" i="7"/>
  <c r="S37" i="53"/>
  <c r="Q26" i="7"/>
  <c r="AH27" i="7"/>
  <c r="O28" i="39"/>
  <c r="F35" i="39"/>
  <c r="Q27" i="39"/>
  <c r="AQ36" i="7"/>
  <c r="R35" i="7"/>
  <c r="R33" i="39"/>
  <c r="V24" i="7"/>
  <c r="AU23" i="35"/>
  <c r="R36" i="53"/>
  <c r="M24" i="7"/>
  <c r="T36" i="39"/>
  <c r="AC25" i="39"/>
  <c r="X37" i="39"/>
  <c r="L32" i="7"/>
  <c r="AC33" i="7"/>
  <c r="M33" i="39"/>
  <c r="AG35" i="39"/>
  <c r="N25" i="39"/>
  <c r="AR24" i="7"/>
  <c r="I33" i="7"/>
  <c r="Q30" i="39"/>
  <c r="T29" i="39"/>
  <c r="F37" i="39"/>
  <c r="AG37" i="7"/>
  <c r="R26" i="7"/>
  <c r="F27" i="39"/>
  <c r="AK24" i="39"/>
  <c r="AC26" i="7"/>
  <c r="B25" i="7"/>
  <c r="AH31" i="7"/>
  <c r="U33" i="7"/>
  <c r="AT36" i="39"/>
  <c r="J33" i="7"/>
  <c r="L26" i="39"/>
  <c r="G27" i="7"/>
  <c r="D34" i="7"/>
  <c r="Y33" i="7"/>
  <c r="AI27" i="7"/>
  <c r="AU34" i="39"/>
  <c r="AX37" i="7"/>
  <c r="J32" i="39"/>
  <c r="E27" i="7"/>
  <c r="AO32" i="39"/>
  <c r="AQ25" i="39"/>
  <c r="T25" i="7"/>
  <c r="AJ30" i="39"/>
  <c r="V28" i="7"/>
  <c r="AS25" i="39"/>
  <c r="P37" i="7"/>
  <c r="AQ32" i="39"/>
  <c r="M31" i="39"/>
  <c r="AQ31" i="39"/>
  <c r="E34" i="53"/>
  <c r="P30" i="53"/>
  <c r="AI25" i="39"/>
  <c r="E30" i="39"/>
  <c r="AW25" i="39"/>
  <c r="AR23" i="39"/>
  <c r="AR35" i="7"/>
  <c r="AD29" i="39"/>
  <c r="AM25" i="39"/>
  <c r="AA25" i="7"/>
  <c r="AV29" i="39"/>
  <c r="O37" i="53"/>
  <c r="Y23" i="39"/>
  <c r="AK23" i="39"/>
  <c r="V35" i="7"/>
  <c r="D28" i="53"/>
  <c r="Q29" i="53"/>
  <c r="E24" i="53"/>
  <c r="V33" i="7"/>
  <c r="F25" i="7"/>
  <c r="AN32" i="39"/>
  <c r="V34" i="7"/>
  <c r="P31" i="53"/>
  <c r="AV34" i="7"/>
  <c r="W37" i="7"/>
  <c r="AF23" i="7"/>
  <c r="K32" i="7"/>
  <c r="AD31" i="7"/>
  <c r="AN33" i="39"/>
  <c r="C28" i="39"/>
  <c r="AO29" i="39"/>
  <c r="AG27" i="39"/>
  <c r="AG23" i="7"/>
  <c r="N35" i="39"/>
  <c r="AE27" i="7"/>
  <c r="AA32" i="39"/>
  <c r="I31" i="7"/>
  <c r="P34" i="7"/>
  <c r="D24" i="39"/>
  <c r="N35" i="7"/>
  <c r="T26" i="39"/>
  <c r="K31" i="7"/>
  <c r="U31" i="7"/>
  <c r="Z25" i="7"/>
  <c r="AU35" i="7"/>
  <c r="B34" i="7"/>
  <c r="AB29" i="39"/>
  <c r="AF23" i="39"/>
  <c r="K34" i="39"/>
  <c r="X26" i="7"/>
  <c r="AJ27" i="7"/>
  <c r="AH28" i="7"/>
  <c r="L27" i="7"/>
  <c r="K26" i="7"/>
  <c r="AS24" i="7"/>
  <c r="AD27" i="39"/>
  <c r="U25" i="39"/>
  <c r="N36" i="7"/>
  <c r="AH34" i="7"/>
  <c r="N30" i="39"/>
  <c r="E36" i="53"/>
  <c r="C36" i="39"/>
  <c r="S35" i="53"/>
  <c r="G23" i="7"/>
  <c r="Q35" i="39"/>
  <c r="AN30" i="39"/>
  <c r="M30" i="39"/>
  <c r="AI37" i="7"/>
  <c r="B33" i="7"/>
  <c r="B37" i="39"/>
  <c r="E32" i="53"/>
  <c r="U29" i="39"/>
  <c r="O29" i="53"/>
  <c r="X34" i="39"/>
  <c r="S27" i="39"/>
  <c r="AO34" i="39"/>
  <c r="R34" i="53"/>
  <c r="O36" i="53"/>
  <c r="B32" i="7"/>
  <c r="AC27" i="7"/>
  <c r="J35" i="7"/>
  <c r="AV33" i="39"/>
  <c r="Y23" i="35"/>
  <c r="AU25" i="7"/>
  <c r="D37" i="39"/>
  <c r="AH29" i="39"/>
  <c r="Y25" i="39"/>
  <c r="Z24" i="39"/>
  <c r="AN29" i="39"/>
  <c r="I28" i="7"/>
  <c r="F32" i="53"/>
  <c r="AI26" i="39"/>
  <c r="AL32" i="7"/>
  <c r="AS32" i="39"/>
  <c r="Q31" i="7"/>
  <c r="B27" i="7"/>
  <c r="AK26" i="7"/>
  <c r="AP24" i="39"/>
  <c r="M23" i="35"/>
  <c r="AO31" i="39"/>
  <c r="AA37" i="7"/>
  <c r="V37" i="39"/>
  <c r="AF36" i="39"/>
  <c r="B24" i="7"/>
  <c r="B31" i="53"/>
  <c r="S26" i="53"/>
  <c r="AV25" i="39"/>
  <c r="B27" i="53"/>
  <c r="V25" i="39"/>
  <c r="AA24" i="39"/>
  <c r="K23" i="7"/>
  <c r="Q29" i="7"/>
  <c r="Z31" i="7"/>
  <c r="R24" i="53"/>
  <c r="F33" i="53"/>
  <c r="AM26" i="39"/>
  <c r="AR26" i="39"/>
  <c r="B24" i="39"/>
  <c r="AM24" i="7"/>
  <c r="E28" i="7"/>
  <c r="F35" i="53"/>
  <c r="W23" i="39"/>
  <c r="P37" i="39"/>
  <c r="K35" i="7"/>
  <c r="H28" i="7"/>
  <c r="I35" i="39"/>
  <c r="C37" i="7"/>
  <c r="AS37" i="39"/>
  <c r="AN37" i="39"/>
  <c r="S33" i="53"/>
  <c r="V36" i="39"/>
  <c r="S34" i="53"/>
  <c r="AJ25" i="39"/>
  <c r="S30" i="7"/>
  <c r="W28" i="7"/>
  <c r="F24" i="7"/>
  <c r="S32" i="7"/>
  <c r="F36" i="39"/>
  <c r="W37" i="39"/>
  <c r="AW36" i="7"/>
  <c r="AA32" i="7"/>
  <c r="AJ26" i="39"/>
  <c r="Q34" i="7"/>
  <c r="B36" i="7"/>
  <c r="B23" i="53"/>
  <c r="P26" i="53"/>
  <c r="AK27" i="7"/>
  <c r="H33" i="7"/>
  <c r="H35" i="7"/>
  <c r="AF31" i="39"/>
  <c r="W35" i="39"/>
  <c r="I23" i="39"/>
  <c r="AL36" i="39"/>
  <c r="Q32" i="53"/>
  <c r="AQ24" i="39"/>
  <c r="AA27" i="7"/>
  <c r="N27" i="7"/>
  <c r="AJ31" i="39"/>
  <c r="T30" i="7"/>
  <c r="AH27" i="39"/>
  <c r="AS33" i="7"/>
  <c r="O30" i="53"/>
  <c r="B24" i="53"/>
  <c r="T34" i="7"/>
  <c r="AO34" i="7"/>
  <c r="J34" i="39"/>
  <c r="AE23" i="39"/>
  <c r="I25" i="39"/>
  <c r="G26" i="7"/>
  <c r="AS25" i="7"/>
  <c r="D33" i="53"/>
  <c r="T31" i="7"/>
  <c r="E27" i="39"/>
  <c r="AC34" i="7"/>
  <c r="F24" i="53"/>
  <c r="AK23" i="35"/>
  <c r="AU23" i="39"/>
  <c r="S36" i="53"/>
  <c r="AG23" i="39"/>
  <c r="AN35" i="39"/>
  <c r="L23" i="39"/>
  <c r="AV37" i="39"/>
  <c r="Y28" i="39"/>
  <c r="N25" i="7"/>
  <c r="AH24" i="7"/>
  <c r="I32" i="7"/>
  <c r="AT27" i="39"/>
  <c r="F37" i="7"/>
  <c r="K28" i="39"/>
  <c r="AF35" i="7"/>
  <c r="AR27" i="7"/>
  <c r="H27" i="7"/>
  <c r="U37" i="39"/>
  <c r="Z29" i="39"/>
  <c r="K37" i="7"/>
  <c r="V36" i="7"/>
  <c r="G26" i="39"/>
  <c r="L34" i="39"/>
  <c r="AG32" i="7"/>
  <c r="U27" i="7"/>
  <c r="K28" i="7"/>
  <c r="W27" i="39"/>
  <c r="AG37" i="39"/>
  <c r="S31" i="7"/>
  <c r="AF25" i="39"/>
  <c r="F36" i="53"/>
  <c r="J26" i="7"/>
  <c r="AT27" i="7"/>
  <c r="AU26" i="39"/>
  <c r="E27" i="53"/>
  <c r="W25" i="7"/>
  <c r="Q34" i="39"/>
  <c r="I28" i="39"/>
  <c r="AP28" i="7"/>
  <c r="P29" i="53"/>
  <c r="AV28" i="7"/>
  <c r="S24" i="53"/>
  <c r="G31" i="39"/>
  <c r="T36" i="7"/>
  <c r="AH35" i="39"/>
  <c r="O31" i="7"/>
  <c r="AP26" i="7"/>
  <c r="G29" i="39"/>
  <c r="B26" i="7"/>
  <c r="Q30" i="7"/>
  <c r="AP23" i="35"/>
  <c r="AE26" i="7"/>
  <c r="AJ35" i="7"/>
  <c r="AB27" i="39"/>
  <c r="C35" i="53"/>
  <c r="AD25" i="7"/>
  <c r="M23" i="39"/>
  <c r="AU33" i="39"/>
  <c r="D23" i="53"/>
  <c r="AW23" i="7"/>
  <c r="E31" i="53"/>
  <c r="Y29" i="39"/>
  <c r="AW28" i="39"/>
  <c r="AK31" i="39"/>
  <c r="AF31" i="7"/>
  <c r="AW24" i="39"/>
  <c r="AV24" i="39"/>
  <c r="P23" i="53"/>
  <c r="C31" i="53"/>
  <c r="AC31" i="7"/>
  <c r="AR26" i="7"/>
  <c r="AP27" i="39"/>
  <c r="U32" i="39"/>
  <c r="AB28" i="7"/>
  <c r="AO28" i="7"/>
  <c r="AS24" i="39"/>
  <c r="AV26" i="39"/>
  <c r="Q33" i="53"/>
  <c r="AA24" i="7"/>
  <c r="AX24" i="7"/>
  <c r="C25" i="7"/>
  <c r="AI32" i="7"/>
  <c r="W36" i="39"/>
  <c r="AA28" i="39"/>
  <c r="K30" i="7"/>
  <c r="C30" i="53"/>
  <c r="AW23" i="39"/>
  <c r="G30" i="7"/>
  <c r="AQ37" i="7"/>
  <c r="C29" i="53"/>
  <c r="T28" i="39"/>
  <c r="E33" i="53"/>
  <c r="K36" i="7"/>
  <c r="J28" i="39"/>
  <c r="M28" i="39"/>
  <c r="AS33" i="39"/>
  <c r="AI33" i="39"/>
  <c r="AT28" i="7"/>
  <c r="AM29" i="39"/>
  <c r="D25" i="39"/>
  <c r="E29" i="53"/>
  <c r="R29" i="53"/>
  <c r="Q33" i="39"/>
  <c r="AV32" i="7"/>
  <c r="P34" i="39"/>
  <c r="W28" i="39"/>
  <c r="O32" i="53"/>
  <c r="M35" i="39"/>
  <c r="T23" i="35"/>
  <c r="R32" i="7"/>
  <c r="K25" i="39"/>
  <c r="F31" i="53"/>
  <c r="P25" i="53"/>
  <c r="AE37" i="39"/>
  <c r="AC23" i="7"/>
  <c r="G28" i="7"/>
  <c r="AP36" i="7"/>
  <c r="Q37" i="39"/>
  <c r="E33" i="39"/>
  <c r="J30" i="39"/>
  <c r="AG28" i="39"/>
  <c r="F28" i="53"/>
  <c r="AL32" i="39"/>
  <c r="AM27" i="7"/>
  <c r="T24" i="39"/>
  <c r="F37" i="53"/>
  <c r="AQ34" i="39"/>
  <c r="AQ36" i="39"/>
  <c r="AD36" i="7"/>
  <c r="N26" i="7"/>
  <c r="E26" i="53"/>
  <c r="AT33" i="39"/>
  <c r="AR36" i="39"/>
  <c r="AT23" i="39"/>
  <c r="Y26" i="39"/>
  <c r="AF30" i="39"/>
  <c r="AT29" i="39"/>
  <c r="N36" i="39"/>
  <c r="AB31" i="7"/>
  <c r="F23" i="53"/>
  <c r="AH25" i="39"/>
  <c r="AQ30" i="7"/>
  <c r="AD26" i="7"/>
  <c r="Z34" i="39"/>
  <c r="AO23" i="39"/>
  <c r="AK28" i="7"/>
  <c r="C23" i="35"/>
  <c r="U26" i="7"/>
  <c r="J28" i="7"/>
  <c r="I32" i="39"/>
  <c r="AV29" i="7"/>
  <c r="C24" i="39"/>
  <c r="F26" i="53"/>
  <c r="AM36" i="7"/>
  <c r="C24" i="53"/>
  <c r="J26" i="39"/>
  <c r="AW36" i="39"/>
  <c r="C35" i="39"/>
  <c r="AB25" i="7"/>
  <c r="K32" i="39"/>
  <c r="B29" i="53"/>
  <c r="U35" i="39"/>
  <c r="AD28" i="7"/>
  <c r="G27" i="39"/>
  <c r="Z35" i="7"/>
  <c r="Q31" i="39"/>
  <c r="AH24" i="39"/>
  <c r="AH31" i="39"/>
  <c r="D28" i="7"/>
  <c r="AE35" i="39"/>
  <c r="AL27" i="7"/>
  <c r="N23" i="7"/>
  <c r="P25" i="7"/>
  <c r="S32" i="39"/>
  <c r="AH30" i="7"/>
  <c r="AA27" i="39"/>
  <c r="AV28" i="39"/>
  <c r="AH28" i="39"/>
  <c r="AU30" i="7"/>
  <c r="E28" i="53"/>
  <c r="AR30" i="39"/>
  <c r="AE23" i="35"/>
  <c r="AL25" i="39"/>
  <c r="D26" i="7"/>
  <c r="B35" i="53"/>
  <c r="W26" i="7"/>
  <c r="AR23" i="35"/>
  <c r="Q37" i="53"/>
  <c r="AB37" i="39"/>
  <c r="U24" i="7"/>
  <c r="O31" i="39"/>
  <c r="AA33" i="7"/>
  <c r="Q25" i="53"/>
  <c r="T28" i="7"/>
  <c r="AB28" i="39"/>
  <c r="AL23" i="39"/>
  <c r="AG35" i="7"/>
  <c r="AN25" i="39"/>
  <c r="AO23" i="35"/>
  <c r="AI30" i="7"/>
  <c r="AL34" i="7"/>
  <c r="X25" i="7"/>
  <c r="Q31" i="53"/>
  <c r="M27" i="39"/>
  <c r="E24" i="7"/>
  <c r="D30" i="53"/>
  <c r="D26" i="53"/>
  <c r="AP30" i="39"/>
  <c r="B28" i="53"/>
  <c r="P37" i="53"/>
  <c r="AJ27" i="39"/>
  <c r="AW29" i="39"/>
  <c r="V37" i="7"/>
  <c r="F30" i="7"/>
  <c r="AN26" i="7"/>
  <c r="D27" i="53"/>
  <c r="R23" i="39"/>
  <c r="AW23" i="35"/>
  <c r="AD28" i="39"/>
  <c r="M33" i="7"/>
  <c r="AN23" i="7"/>
  <c r="Y26" i="7"/>
  <c r="T29" i="7"/>
  <c r="K25" i="7"/>
  <c r="N23" i="35"/>
  <c r="X35" i="39"/>
  <c r="AU37" i="7"/>
  <c r="AS34" i="39"/>
  <c r="U35" i="7"/>
  <c r="AM27" i="39"/>
  <c r="C23" i="39"/>
  <c r="AO25" i="39"/>
  <c r="P35" i="39"/>
  <c r="AB23" i="7"/>
  <c r="Q23" i="35"/>
  <c r="AO27" i="39"/>
  <c r="AF29" i="39"/>
  <c r="AX29" i="7"/>
  <c r="AM35" i="39"/>
  <c r="R23" i="35"/>
  <c r="Q36" i="39"/>
  <c r="AG27" i="7"/>
  <c r="J37" i="39"/>
  <c r="AC24" i="39"/>
  <c r="AA25" i="39"/>
  <c r="P33" i="53"/>
  <c r="AR23" i="7"/>
  <c r="F32" i="39"/>
  <c r="AK34" i="39"/>
  <c r="AA31" i="39"/>
  <c r="S37" i="39"/>
  <c r="M34" i="39"/>
  <c r="AJ36" i="39"/>
  <c r="AT31" i="7"/>
  <c r="P35" i="7"/>
  <c r="J29" i="39"/>
  <c r="AK35" i="39"/>
  <c r="B34" i="53"/>
  <c r="AT32" i="7"/>
  <c r="AT34" i="7"/>
  <c r="X33" i="7"/>
  <c r="O24" i="7"/>
  <c r="B28" i="39"/>
  <c r="R29" i="7"/>
  <c r="M25" i="39"/>
  <c r="AS27" i="7"/>
  <c r="AN29" i="7"/>
  <c r="F34" i="7"/>
  <c r="N26" i="39"/>
  <c r="U34" i="39"/>
  <c r="AN27" i="39"/>
  <c r="AE29" i="39"/>
  <c r="AR30" i="7"/>
  <c r="P30" i="7"/>
  <c r="AK30" i="7"/>
  <c r="Y34" i="7"/>
  <c r="L26" i="7"/>
  <c r="L31" i="39"/>
  <c r="D33" i="7"/>
  <c r="O26" i="7"/>
  <c r="AP32" i="39"/>
  <c r="AL29" i="39"/>
  <c r="H23" i="39"/>
  <c r="R28" i="7"/>
  <c r="X28" i="7"/>
  <c r="AN26" i="39"/>
  <c r="G23" i="39"/>
  <c r="AC31" i="39"/>
  <c r="K36" i="39"/>
  <c r="AI30" i="39"/>
  <c r="AL36" i="7"/>
  <c r="G33" i="7"/>
  <c r="AA23" i="35"/>
  <c r="AB24" i="7"/>
  <c r="AC27" i="39"/>
  <c r="AW34" i="39"/>
  <c r="AA23" i="7"/>
  <c r="AI36" i="7"/>
  <c r="M29" i="39"/>
  <c r="H25" i="7"/>
  <c r="I27" i="7"/>
  <c r="AF26" i="7"/>
  <c r="AV23" i="35"/>
  <c r="V27" i="39"/>
  <c r="F29" i="39"/>
  <c r="J37" i="7"/>
  <c r="AE24" i="7"/>
  <c r="Q32" i="7"/>
  <c r="AW35" i="7"/>
  <c r="AR25" i="39"/>
  <c r="AW34" i="7"/>
  <c r="F31" i="7"/>
  <c r="E33" i="7"/>
  <c r="X29" i="7"/>
  <c r="B37" i="7"/>
  <c r="AD30" i="7"/>
  <c r="B26" i="39"/>
  <c r="AB26" i="7"/>
  <c r="F28" i="7"/>
  <c r="AJ30" i="7"/>
  <c r="AO37" i="39"/>
  <c r="Q36" i="53"/>
  <c r="P25" i="39"/>
  <c r="N33" i="39"/>
  <c r="R36" i="7"/>
  <c r="E30" i="53"/>
  <c r="N31" i="7"/>
  <c r="O31" i="53"/>
  <c r="B33" i="53"/>
  <c r="AI34" i="7"/>
  <c r="F29" i="53"/>
  <c r="Q34" i="53"/>
  <c r="AR37" i="7"/>
  <c r="P28" i="7"/>
  <c r="AG28" i="7"/>
  <c r="AF32" i="39"/>
  <c r="S34" i="39"/>
  <c r="AP28" i="39"/>
  <c r="C28" i="7"/>
  <c r="AH36" i="39"/>
  <c r="AG33" i="7"/>
  <c r="AN25" i="7"/>
  <c r="S24" i="7"/>
  <c r="Z36" i="39"/>
  <c r="M36" i="7"/>
  <c r="L30" i="7"/>
  <c r="AX23" i="7"/>
  <c r="R23" i="53"/>
  <c r="F27" i="53"/>
  <c r="AE29" i="7"/>
  <c r="Z27" i="7"/>
  <c r="AP25" i="7"/>
  <c r="AE26" i="39"/>
  <c r="AL27" i="39"/>
  <c r="K23" i="35"/>
  <c r="O26" i="53"/>
  <c r="X24" i="7"/>
  <c r="C25" i="53"/>
  <c r="D29" i="53"/>
  <c r="AG34" i="39"/>
  <c r="AN23" i="39"/>
  <c r="F25" i="53"/>
  <c r="AI24" i="39"/>
  <c r="AI31" i="7"/>
  <c r="S25" i="53"/>
  <c r="K31" i="39"/>
  <c r="AO23" i="7"/>
  <c r="Q35" i="53"/>
  <c r="AS23" i="35"/>
  <c r="D34" i="53"/>
  <c r="C28" i="53"/>
  <c r="N34" i="7"/>
  <c r="B30" i="39"/>
  <c r="AG33" i="39"/>
  <c r="F23" i="35"/>
  <c r="AV37" i="7"/>
  <c r="K27" i="7"/>
  <c r="U24" i="39"/>
  <c r="AT30" i="39"/>
  <c r="P23" i="7"/>
  <c r="AG26" i="7"/>
  <c r="AB23" i="39"/>
  <c r="AU32" i="39"/>
  <c r="AD37" i="39"/>
  <c r="B32" i="53"/>
  <c r="O33" i="53"/>
  <c r="AW35" i="39"/>
  <c r="S29" i="39"/>
  <c r="AH33" i="7"/>
  <c r="E31" i="39"/>
  <c r="AA35" i="7"/>
  <c r="AJ26" i="7"/>
  <c r="F27" i="7"/>
  <c r="AG25" i="39"/>
  <c r="T35" i="7"/>
  <c r="AG31" i="39"/>
  <c r="AN23" i="35"/>
  <c r="L27" i="39"/>
  <c r="M37" i="39"/>
  <c r="AS32" i="7"/>
  <c r="B30" i="53"/>
  <c r="C26" i="7"/>
  <c r="F24" i="39"/>
  <c r="C36" i="53"/>
  <c r="AV33" i="7"/>
  <c r="AI33" i="7"/>
  <c r="AJ29" i="7"/>
  <c r="AN31" i="39"/>
  <c r="C29" i="39"/>
  <c r="X28" i="39"/>
  <c r="T23" i="39"/>
  <c r="AN31" i="7"/>
  <c r="AT30" i="7"/>
  <c r="AR24" i="39"/>
  <c r="AI28" i="39"/>
  <c r="C32" i="7"/>
  <c r="G24" i="39"/>
  <c r="J33" i="39"/>
  <c r="BI31" i="7"/>
  <c r="P23" i="39"/>
  <c r="K23" i="39"/>
  <c r="P31" i="39"/>
  <c r="AN35" i="7"/>
  <c r="AF37" i="39"/>
  <c r="AV26" i="7"/>
  <c r="L32" i="39"/>
  <c r="Y29" i="7"/>
  <c r="AC28" i="7"/>
  <c r="G33" i="39"/>
  <c r="AS34" i="7"/>
  <c r="S33" i="7"/>
  <c r="D28" i="39"/>
  <c r="J30" i="7"/>
  <c r="C31" i="7"/>
  <c r="BX23" i="39"/>
  <c r="CD37" i="39"/>
  <c r="CP37" i="39"/>
  <c r="BG34" i="39"/>
  <c r="CB36" i="7"/>
  <c r="CS30" i="35"/>
  <c r="BQ30" i="7"/>
  <c r="AF28" i="39"/>
  <c r="J35" i="43"/>
  <c r="BF26" i="7"/>
  <c r="AA26" i="7"/>
  <c r="AD33" i="7"/>
  <c r="CP23" i="39"/>
  <c r="CF23" i="39"/>
  <c r="BF31" i="35"/>
  <c r="BL23" i="39"/>
  <c r="BB34" i="7"/>
  <c r="BM33" i="7"/>
  <c r="BU26" i="7"/>
  <c r="BR29" i="7"/>
  <c r="I29" i="7"/>
  <c r="CJ69" i="35"/>
  <c r="CH24" i="7"/>
  <c r="AL37" i="39"/>
  <c r="AC24" i="7"/>
  <c r="CS69" i="35"/>
  <c r="CM32" i="7"/>
  <c r="BK32" i="7"/>
  <c r="CF28" i="39"/>
  <c r="BB34" i="39"/>
  <c r="CN26" i="35"/>
  <c r="CQ31" i="35"/>
  <c r="BM23" i="7"/>
  <c r="BI26" i="7"/>
  <c r="BD26" i="7"/>
  <c r="CO24" i="35"/>
  <c r="J36" i="7"/>
  <c r="BB25" i="35"/>
  <c r="W32" i="7"/>
  <c r="AB30" i="7"/>
  <c r="BZ33" i="39"/>
  <c r="CP29" i="35"/>
  <c r="CC30" i="39"/>
  <c r="CV30" i="7"/>
  <c r="BC23" i="7"/>
  <c r="BB25" i="7"/>
  <c r="BQ26" i="35"/>
  <c r="BZ23" i="35"/>
  <c r="AD29" i="7"/>
  <c r="CM29" i="35"/>
  <c r="CU33" i="7"/>
  <c r="I26" i="7"/>
  <c r="CG24" i="35"/>
  <c r="CR31" i="39"/>
  <c r="C27" i="53"/>
  <c r="CB29" i="7"/>
  <c r="CI30" i="35"/>
  <c r="I24" i="39"/>
  <c r="CT30" i="7"/>
  <c r="BK30" i="7"/>
  <c r="BT28" i="7"/>
  <c r="CW36" i="7"/>
  <c r="CI26" i="39"/>
  <c r="CK25" i="35"/>
  <c r="P27" i="39"/>
  <c r="BM35" i="7"/>
  <c r="CS37" i="7"/>
  <c r="CS46" i="7" s="1"/>
  <c r="CR34" i="7"/>
  <c r="S36" i="39"/>
  <c r="CF28" i="7"/>
  <c r="BT37" i="39"/>
  <c r="CB32" i="39"/>
  <c r="BC29" i="35"/>
  <c r="CG37" i="7"/>
  <c r="CG46" i="7" s="1"/>
  <c r="BN31" i="39"/>
  <c r="BQ34" i="7"/>
  <c r="BD26" i="39"/>
  <c r="BU36" i="7"/>
  <c r="BL31" i="35"/>
  <c r="AH32" i="39"/>
  <c r="Z29" i="7"/>
  <c r="F25" i="39"/>
  <c r="CM36" i="39"/>
  <c r="BR24" i="35"/>
  <c r="CA31" i="39"/>
  <c r="BS26" i="35"/>
  <c r="BF34" i="39"/>
  <c r="AF27" i="39"/>
  <c r="CT35" i="7"/>
  <c r="L29" i="7"/>
  <c r="M37" i="7"/>
  <c r="BS37" i="7"/>
  <c r="BS46" i="7" s="1"/>
  <c r="CX26" i="7"/>
  <c r="CQ69" i="35"/>
  <c r="BL29" i="39"/>
  <c r="T26" i="7"/>
  <c r="D36" i="43"/>
  <c r="BA36" i="39"/>
  <c r="CN31" i="39"/>
  <c r="CR31" i="7"/>
  <c r="CV27" i="35"/>
  <c r="BK36" i="7"/>
  <c r="CC33" i="39"/>
  <c r="BQ24" i="39"/>
  <c r="CI31" i="35"/>
  <c r="J23" i="43"/>
  <c r="BC26" i="39"/>
  <c r="AT35" i="39"/>
  <c r="BL34" i="7"/>
  <c r="AG24" i="39"/>
  <c r="BC26" i="35"/>
  <c r="X36" i="39"/>
  <c r="CC37" i="7"/>
  <c r="CC46" i="7" s="1"/>
  <c r="BT27" i="39"/>
  <c r="AW32" i="7"/>
  <c r="BS32" i="7"/>
  <c r="BB28" i="7"/>
  <c r="Y27" i="39"/>
  <c r="BO27" i="7"/>
  <c r="CQ27" i="7"/>
  <c r="CP29" i="39"/>
  <c r="BW30" i="39"/>
  <c r="C25" i="43"/>
  <c r="BN36" i="7"/>
  <c r="CJ34" i="39"/>
  <c r="CN24" i="35"/>
  <c r="CF26" i="7"/>
  <c r="BW24" i="7"/>
  <c r="BH33" i="7"/>
  <c r="CT27" i="35"/>
  <c r="BI35" i="7"/>
  <c r="BY36" i="39"/>
  <c r="BK26" i="7"/>
  <c r="BR34" i="39"/>
  <c r="B28" i="43"/>
  <c r="CQ36" i="39"/>
  <c r="BQ35" i="39"/>
  <c r="BT34" i="39"/>
  <c r="AL26" i="39"/>
  <c r="BI28" i="39"/>
  <c r="CS25" i="35"/>
  <c r="BY31" i="39"/>
  <c r="AI36" i="39"/>
  <c r="BH28" i="39"/>
  <c r="BL36" i="39"/>
  <c r="CA36" i="7"/>
  <c r="CN35" i="39"/>
  <c r="CA28" i="7"/>
  <c r="J33" i="43"/>
  <c r="CF35" i="39"/>
  <c r="CQ33" i="7"/>
  <c r="CB69" i="35"/>
  <c r="BN31" i="7"/>
  <c r="BM28" i="35"/>
  <c r="BK28" i="7"/>
  <c r="BV24" i="7"/>
  <c r="CT25" i="35"/>
  <c r="BF30" i="35"/>
  <c r="B31" i="43"/>
  <c r="BG26" i="39"/>
  <c r="CE29" i="7"/>
  <c r="AQ26" i="7"/>
  <c r="X29" i="39"/>
  <c r="BM23" i="35"/>
  <c r="K28" i="43"/>
  <c r="CR29" i="35"/>
  <c r="AS26" i="7"/>
  <c r="BU33" i="7"/>
  <c r="I30" i="7"/>
  <c r="BH27" i="39"/>
  <c r="CM26" i="7"/>
  <c r="AH37" i="39"/>
  <c r="CQ24" i="39"/>
  <c r="CC32" i="7"/>
  <c r="Z25" i="39"/>
  <c r="O34" i="7"/>
  <c r="AH32" i="7"/>
  <c r="BF30" i="7"/>
  <c r="CM37" i="39"/>
  <c r="Z26" i="7"/>
  <c r="CC29" i="35"/>
  <c r="BI30" i="35"/>
  <c r="CT27" i="39"/>
  <c r="CV34" i="7"/>
  <c r="BG28" i="7"/>
  <c r="AU32" i="7"/>
  <c r="E28" i="43"/>
  <c r="BP26" i="7"/>
  <c r="BR24" i="7"/>
  <c r="CG30" i="39"/>
  <c r="D36" i="7"/>
  <c r="BQ27" i="39"/>
  <c r="AS23" i="39"/>
  <c r="CC33" i="7"/>
  <c r="CK29" i="7"/>
  <c r="BQ29" i="35"/>
  <c r="BT23" i="39"/>
  <c r="BJ36" i="39"/>
  <c r="CD27" i="35"/>
  <c r="CK23" i="7"/>
  <c r="R26" i="39"/>
  <c r="CK25" i="39"/>
  <c r="B35" i="43"/>
  <c r="AL31" i="39"/>
  <c r="BZ32" i="7"/>
  <c r="BD26" i="35"/>
  <c r="BE26" i="7"/>
  <c r="AU29" i="39"/>
  <c r="CK36" i="39"/>
  <c r="CE37" i="7"/>
  <c r="CE46" i="7" s="1"/>
  <c r="CP30" i="7"/>
  <c r="CD30" i="35"/>
  <c r="BP34" i="7"/>
  <c r="E34" i="7"/>
  <c r="BW30" i="35"/>
  <c r="CF32" i="7"/>
  <c r="BJ28" i="39"/>
  <c r="AM34" i="39"/>
  <c r="BX25" i="7"/>
  <c r="X34" i="7"/>
  <c r="B27" i="43"/>
  <c r="BX26" i="35"/>
  <c r="BU27" i="7"/>
  <c r="BF37" i="39"/>
  <c r="Y33" i="39"/>
  <c r="CX33" i="7"/>
  <c r="CA30" i="35"/>
  <c r="AI31" i="39"/>
  <c r="K29" i="7"/>
  <c r="BD37" i="7"/>
  <c r="BD46" i="7" s="1"/>
  <c r="BK27" i="39"/>
  <c r="BE24" i="35"/>
  <c r="BE26" i="35"/>
  <c r="AW28" i="7"/>
  <c r="AJ34" i="7"/>
  <c r="BE26" i="39"/>
  <c r="BC27" i="39"/>
  <c r="CT26" i="35"/>
  <c r="BR32" i="39"/>
  <c r="BQ36" i="39"/>
  <c r="I34" i="7"/>
  <c r="V29" i="7"/>
  <c r="CJ31" i="35"/>
  <c r="H24" i="39"/>
  <c r="BZ32" i="39"/>
  <c r="AO37" i="7"/>
  <c r="U36" i="39"/>
  <c r="N29" i="39"/>
  <c r="O29" i="7"/>
  <c r="AB35" i="39"/>
  <c r="F23" i="7"/>
  <c r="AS29" i="39"/>
  <c r="AA28" i="7"/>
  <c r="F29" i="7"/>
  <c r="AP33" i="7"/>
  <c r="BK30" i="35"/>
  <c r="CH29" i="35"/>
  <c r="BJ34" i="39"/>
  <c r="BO33" i="39"/>
  <c r="U31" i="39"/>
  <c r="BL69" i="35"/>
  <c r="AT643" i="1" s="1"/>
  <c r="CQ35" i="39"/>
  <c r="AK23" i="7"/>
  <c r="BA26" i="39"/>
  <c r="BR25" i="39"/>
  <c r="BK27" i="7"/>
  <c r="P32" i="53"/>
  <c r="CE28" i="35"/>
  <c r="BX30" i="39"/>
  <c r="CX30" i="7"/>
  <c r="BW31" i="35"/>
  <c r="BZ23" i="7"/>
  <c r="BO29" i="39"/>
  <c r="AC35" i="39"/>
  <c r="AE33" i="7"/>
  <c r="CP33" i="7"/>
  <c r="AI35" i="39"/>
  <c r="P32" i="7"/>
  <c r="CH69" i="35"/>
  <c r="CR34" i="39"/>
  <c r="BZ26" i="7"/>
  <c r="CM32" i="39"/>
  <c r="BX24" i="35"/>
  <c r="R35" i="39"/>
  <c r="BO32" i="7"/>
  <c r="D35" i="39"/>
  <c r="CQ30" i="39"/>
  <c r="AH29" i="7"/>
  <c r="CC37" i="39"/>
  <c r="BQ26" i="7"/>
  <c r="BT30" i="35"/>
  <c r="BH34" i="39"/>
  <c r="BV29" i="7"/>
  <c r="CE28" i="7"/>
  <c r="CN33" i="39"/>
  <c r="BS36" i="7"/>
  <c r="CO29" i="39"/>
  <c r="BC34" i="7"/>
  <c r="BV32" i="7"/>
  <c r="BP27" i="39"/>
  <c r="BS28" i="35"/>
  <c r="CH33" i="39"/>
  <c r="L35" i="39"/>
  <c r="BW24" i="39"/>
  <c r="BG35" i="39"/>
  <c r="BD25" i="35"/>
  <c r="Q29" i="39"/>
  <c r="BM69" i="35"/>
  <c r="AT665" i="1" s="1"/>
  <c r="CU25" i="39"/>
  <c r="BF24" i="7"/>
  <c r="AT34" i="39"/>
  <c r="N23" i="39"/>
  <c r="BN25" i="39"/>
  <c r="C29" i="7"/>
  <c r="U28" i="39"/>
  <c r="CN28" i="35"/>
  <c r="BW26" i="7"/>
  <c r="BG36" i="39"/>
  <c r="CP31" i="7"/>
  <c r="CT23" i="35"/>
  <c r="BY26" i="35"/>
  <c r="X30" i="39"/>
  <c r="CO25" i="35"/>
  <c r="BG29" i="39"/>
  <c r="CU28" i="7"/>
  <c r="CO23" i="35"/>
  <c r="CO30" i="7"/>
  <c r="BY37" i="7"/>
  <c r="BY46" i="7" s="1"/>
  <c r="CH28" i="39"/>
  <c r="CO32" i="39"/>
  <c r="BB33" i="7"/>
  <c r="T35" i="39"/>
  <c r="BF69" i="35"/>
  <c r="AT513" i="1" s="1"/>
  <c r="D30" i="39"/>
  <c r="E29" i="39"/>
  <c r="BL25" i="35"/>
  <c r="BK33" i="7"/>
  <c r="B25" i="39"/>
  <c r="AB24" i="39"/>
  <c r="BS33" i="7"/>
  <c r="BL27" i="7"/>
  <c r="CR26" i="35"/>
  <c r="BL27" i="35"/>
  <c r="CI23" i="35"/>
  <c r="BF31" i="39"/>
  <c r="CC31" i="35"/>
  <c r="BI30" i="7"/>
  <c r="BX28" i="7"/>
  <c r="CL33" i="39"/>
  <c r="CH26" i="7"/>
  <c r="CT31" i="7"/>
  <c r="BJ37" i="7"/>
  <c r="BJ46" i="7" s="1"/>
  <c r="CB31" i="39"/>
  <c r="BG27" i="35"/>
  <c r="CK24" i="39"/>
  <c r="O32" i="7"/>
  <c r="BC69" i="35"/>
  <c r="AT448" i="1" s="1"/>
  <c r="CO26" i="7"/>
  <c r="D31" i="7"/>
  <c r="CP28" i="35"/>
  <c r="BW34" i="7"/>
  <c r="Q37" i="7"/>
  <c r="CJ29" i="35"/>
  <c r="BH30" i="39"/>
  <c r="BJ30" i="7"/>
  <c r="CU23" i="39"/>
  <c r="BN34" i="7"/>
  <c r="BX25" i="35"/>
  <c r="O29" i="39"/>
  <c r="D24" i="43"/>
  <c r="BW29" i="35"/>
  <c r="BF33" i="39"/>
  <c r="BQ36" i="7"/>
  <c r="Q24" i="39"/>
  <c r="BL30" i="7"/>
  <c r="BP25" i="35"/>
  <c r="CW32" i="7"/>
  <c r="L30" i="39"/>
  <c r="BO23" i="39"/>
  <c r="BD69" i="35"/>
  <c r="AT470" i="1" s="1"/>
  <c r="E31" i="43"/>
  <c r="CC34" i="39"/>
  <c r="CN32" i="39"/>
  <c r="CD69" i="35"/>
  <c r="BO26" i="39"/>
  <c r="J37" i="43"/>
  <c r="AF37" i="7"/>
  <c r="CA36" i="39"/>
  <c r="BJ26" i="7"/>
  <c r="AI27" i="39"/>
  <c r="CV31" i="39"/>
  <c r="BR29" i="35"/>
  <c r="BQ25" i="7"/>
  <c r="CC26" i="7"/>
  <c r="BU24" i="39"/>
  <c r="AN33" i="7"/>
  <c r="BN29" i="7"/>
  <c r="AV34" i="39"/>
  <c r="BA29" i="39"/>
  <c r="AU27" i="39"/>
  <c r="BY29" i="39"/>
  <c r="BS24" i="7"/>
  <c r="BO31" i="39"/>
  <c r="CO23" i="7"/>
  <c r="BT29" i="35"/>
  <c r="CR25" i="7"/>
  <c r="BN24" i="39"/>
  <c r="CB23" i="7"/>
  <c r="CR27" i="35"/>
  <c r="BP35" i="39"/>
  <c r="BQ37" i="39"/>
  <c r="BT30" i="39"/>
  <c r="BS34" i="7"/>
  <c r="CP36" i="39"/>
  <c r="BG27" i="7"/>
  <c r="BB29" i="35"/>
  <c r="BV25" i="35"/>
  <c r="CK35" i="7"/>
  <c r="BE33" i="39"/>
  <c r="X25" i="39"/>
  <c r="BP31" i="35"/>
  <c r="CN27" i="35"/>
  <c r="CA25" i="35"/>
  <c r="CD35" i="39"/>
  <c r="CA34" i="7"/>
  <c r="BP23" i="35"/>
  <c r="AW32" i="39"/>
  <c r="BG25" i="39"/>
  <c r="CJ24" i="7"/>
  <c r="BR34" i="7"/>
  <c r="CI25" i="7"/>
  <c r="CO31" i="35"/>
  <c r="BL26" i="39"/>
  <c r="BC30" i="39"/>
  <c r="CV26" i="39"/>
  <c r="BG23" i="7"/>
  <c r="CO27" i="35"/>
  <c r="H29" i="7"/>
  <c r="BK28" i="35"/>
  <c r="CO31" i="39"/>
  <c r="CI28" i="35"/>
  <c r="CW34" i="7"/>
  <c r="X23" i="39"/>
  <c r="CU24" i="7"/>
  <c r="CB26" i="35"/>
  <c r="CO30" i="39"/>
  <c r="BB32" i="7"/>
  <c r="CS28" i="7"/>
  <c r="CU31" i="39"/>
  <c r="CQ36" i="7"/>
  <c r="CG33" i="7"/>
  <c r="CC69" i="35"/>
  <c r="BB29" i="7"/>
  <c r="BJ24" i="35"/>
  <c r="CR28" i="39"/>
  <c r="BL32" i="7"/>
  <c r="R34" i="7"/>
  <c r="BP33" i="7"/>
  <c r="BV25" i="7"/>
  <c r="BT27" i="7"/>
  <c r="D30" i="7"/>
  <c r="BY28" i="35"/>
  <c r="BT30" i="7"/>
  <c r="AB33" i="39"/>
  <c r="CA31" i="7"/>
  <c r="CX31" i="7"/>
  <c r="J36" i="43"/>
  <c r="AC32" i="39"/>
  <c r="AC36" i="39"/>
  <c r="CR30" i="7"/>
  <c r="CV26" i="7"/>
  <c r="CA32" i="39"/>
  <c r="AW30" i="7"/>
  <c r="BJ29" i="39"/>
  <c r="CN28" i="7"/>
  <c r="CI32" i="7"/>
  <c r="BU34" i="39"/>
  <c r="BG25" i="35"/>
  <c r="BD27" i="35"/>
  <c r="I31" i="43"/>
  <c r="AG24" i="7"/>
  <c r="AC28" i="39"/>
  <c r="D33" i="39"/>
  <c r="Z32" i="7"/>
  <c r="K35" i="43"/>
  <c r="CD24" i="7"/>
  <c r="BT28" i="35"/>
  <c r="CP25" i="7"/>
  <c r="CL31" i="35"/>
  <c r="W25" i="39"/>
  <c r="BC28" i="39"/>
  <c r="BN35" i="7"/>
  <c r="BV36" i="7"/>
  <c r="BT24" i="39"/>
  <c r="CG30" i="35"/>
  <c r="K27" i="43"/>
  <c r="CD28" i="35"/>
  <c r="CK34" i="7"/>
  <c r="CL36" i="39"/>
  <c r="BC28" i="7"/>
  <c r="AG29" i="39"/>
  <c r="B24" i="43"/>
  <c r="CJ26" i="39"/>
  <c r="CF27" i="7"/>
  <c r="W30" i="7"/>
  <c r="AB36" i="7"/>
  <c r="AT28" i="39"/>
  <c r="AU30" i="39"/>
  <c r="AX28" i="7"/>
  <c r="D32" i="53"/>
  <c r="AP35" i="39"/>
  <c r="R34" i="39"/>
  <c r="R25" i="39"/>
  <c r="C37" i="53"/>
  <c r="V24" i="39"/>
  <c r="F33" i="7"/>
  <c r="O35" i="53"/>
  <c r="M26" i="7"/>
  <c r="BZ30" i="39"/>
  <c r="CT30" i="39"/>
  <c r="V29" i="39"/>
  <c r="CU25" i="7"/>
  <c r="CN34" i="39"/>
  <c r="BJ33" i="7"/>
  <c r="AD35" i="39"/>
  <c r="E36" i="7"/>
  <c r="BU33" i="39"/>
  <c r="CG31" i="39"/>
  <c r="BV28" i="35"/>
  <c r="BE33" i="7"/>
  <c r="BN29" i="39"/>
  <c r="BG26" i="7"/>
  <c r="CI34" i="7"/>
  <c r="BY25" i="7"/>
  <c r="BK37" i="39"/>
  <c r="U36" i="7"/>
  <c r="CO27" i="39"/>
  <c r="J31" i="7"/>
  <c r="S29" i="7"/>
  <c r="CF30" i="39"/>
  <c r="CI31" i="39"/>
  <c r="CB34" i="39"/>
  <c r="CB28" i="39"/>
  <c r="CH34" i="7"/>
  <c r="F26" i="7"/>
  <c r="BW33" i="7"/>
  <c r="BZ30" i="7"/>
  <c r="C30" i="39"/>
  <c r="BO26" i="35"/>
  <c r="CK36" i="7"/>
  <c r="BP25" i="39"/>
  <c r="BU32" i="7"/>
  <c r="BM24" i="35"/>
  <c r="BR23" i="35"/>
  <c r="CC35" i="7"/>
  <c r="BJ69" i="35"/>
  <c r="AT600" i="1" s="1"/>
  <c r="Q26" i="53"/>
  <c r="CV24" i="7"/>
  <c r="BB28" i="35"/>
  <c r="CQ26" i="39"/>
  <c r="BK31" i="35"/>
  <c r="BN26" i="35"/>
  <c r="CD29" i="39"/>
  <c r="J24" i="43"/>
  <c r="BZ33" i="7"/>
  <c r="CU35" i="7"/>
  <c r="CU26" i="35"/>
  <c r="CV23" i="7"/>
  <c r="E26" i="7"/>
  <c r="H34" i="7"/>
  <c r="CN28" i="39"/>
  <c r="BC23" i="39"/>
  <c r="BI24" i="39"/>
  <c r="AR29" i="39"/>
  <c r="BC23" i="35"/>
  <c r="C25" i="39"/>
  <c r="BP32" i="39"/>
  <c r="Z32" i="39"/>
  <c r="CB28" i="35"/>
  <c r="BM30" i="35"/>
  <c r="AH33" i="39"/>
  <c r="CO33" i="7"/>
  <c r="CG34" i="39"/>
  <c r="CA35" i="7"/>
  <c r="BH26" i="35"/>
  <c r="CO24" i="39"/>
  <c r="BL28" i="39"/>
  <c r="BM29" i="7"/>
  <c r="BN35" i="39"/>
  <c r="BJ30" i="35"/>
  <c r="BN24" i="35"/>
  <c r="BL34" i="39"/>
  <c r="BF23" i="35"/>
  <c r="BZ25" i="35"/>
  <c r="CK26" i="7"/>
  <c r="BS32" i="39"/>
  <c r="CF36" i="7"/>
  <c r="BD29" i="39"/>
  <c r="BW36" i="7"/>
  <c r="C33" i="7"/>
  <c r="CL24" i="7"/>
  <c r="AN28" i="39"/>
  <c r="CL28" i="39"/>
  <c r="BX37" i="39"/>
  <c r="BX31" i="35"/>
  <c r="BD33" i="7"/>
  <c r="BV24" i="39"/>
  <c r="BL25" i="7"/>
  <c r="CL29" i="35"/>
  <c r="CN23" i="35"/>
  <c r="CH28" i="7"/>
  <c r="CD36" i="7"/>
  <c r="AK33" i="39"/>
  <c r="BD28" i="35"/>
  <c r="BY34" i="7"/>
  <c r="CG26" i="35"/>
  <c r="CA27" i="39"/>
  <c r="BY25" i="35"/>
  <c r="CJ29" i="7"/>
  <c r="BZ37" i="39"/>
  <c r="BB36" i="39"/>
  <c r="BQ24" i="7"/>
  <c r="BM25" i="35"/>
  <c r="CS27" i="39"/>
  <c r="BU25" i="35"/>
  <c r="CK30" i="35"/>
  <c r="BQ27" i="7"/>
  <c r="CE27" i="39"/>
  <c r="BI26" i="39"/>
  <c r="BA32" i="39"/>
  <c r="AF25" i="7"/>
  <c r="CT30" i="35"/>
  <c r="E27" i="43"/>
  <c r="CM24" i="39"/>
  <c r="BM31" i="39"/>
  <c r="CS35" i="39"/>
  <c r="BG23" i="35"/>
  <c r="H31" i="43"/>
  <c r="CL32" i="7"/>
  <c r="D31" i="43"/>
  <c r="CI34" i="39"/>
  <c r="CU31" i="35"/>
  <c r="BY27" i="39"/>
  <c r="D37" i="43"/>
  <c r="CN27" i="7"/>
  <c r="BI36" i="39"/>
  <c r="CA31" i="35"/>
  <c r="CC30" i="35"/>
  <c r="CR37" i="39"/>
  <c r="BU37" i="7"/>
  <c r="BU46" i="7" s="1"/>
  <c r="BH26" i="39"/>
  <c r="BB33" i="39"/>
  <c r="CI32" i="39"/>
  <c r="O34" i="39"/>
  <c r="BD31" i="7"/>
  <c r="CB33" i="7"/>
  <c r="BY26" i="39"/>
  <c r="R37" i="7"/>
  <c r="E29" i="43"/>
  <c r="AE33" i="39"/>
  <c r="BP36" i="7"/>
  <c r="AT29" i="7"/>
  <c r="BI31" i="35"/>
  <c r="BK37" i="7"/>
  <c r="BK46" i="7" s="1"/>
  <c r="CB29" i="39"/>
  <c r="CT31" i="39"/>
  <c r="CB27" i="39"/>
  <c r="CU28" i="39"/>
  <c r="X36" i="7"/>
  <c r="CQ32" i="7"/>
  <c r="BF36" i="7"/>
  <c r="CI29" i="35"/>
  <c r="CP26" i="35"/>
  <c r="AG23" i="35"/>
  <c r="S31" i="39"/>
  <c r="AP31" i="39"/>
  <c r="BH28" i="35"/>
  <c r="BO37" i="39"/>
  <c r="CH30" i="39"/>
  <c r="CD25" i="7"/>
  <c r="BK25" i="39"/>
  <c r="CJ29" i="39"/>
  <c r="CG25" i="35"/>
  <c r="BH27" i="35"/>
  <c r="BE23" i="39"/>
  <c r="BY32" i="39"/>
  <c r="BL27" i="39"/>
  <c r="BF27" i="35"/>
  <c r="CE36" i="39"/>
  <c r="AF24" i="39"/>
  <c r="BO23" i="7"/>
  <c r="AS30" i="7"/>
  <c r="BX34" i="7"/>
  <c r="CO28" i="35"/>
  <c r="BN33" i="7"/>
  <c r="BN26" i="39"/>
  <c r="R27" i="39"/>
  <c r="BE28" i="35"/>
  <c r="BH29" i="7"/>
  <c r="CQ30" i="7"/>
  <c r="AP23" i="7"/>
  <c r="CF24" i="35"/>
  <c r="BJ27" i="39"/>
  <c r="CP24" i="39"/>
  <c r="CL30" i="39"/>
  <c r="CD35" i="7"/>
  <c r="CS37" i="39"/>
  <c r="CM28" i="7"/>
  <c r="G35" i="39"/>
  <c r="BU37" i="39"/>
  <c r="CX25" i="7"/>
  <c r="BS35" i="39"/>
  <c r="AX34" i="7"/>
  <c r="CG29" i="7"/>
  <c r="BH32" i="39"/>
  <c r="CU26" i="7"/>
  <c r="BE30" i="39"/>
  <c r="B32" i="39"/>
  <c r="Y37" i="39"/>
  <c r="CT23" i="7"/>
  <c r="CU29" i="7"/>
  <c r="BZ29" i="35"/>
  <c r="BM31" i="35"/>
  <c r="CM34" i="7"/>
  <c r="AE36" i="39"/>
  <c r="CI27" i="7"/>
  <c r="AK35" i="7"/>
  <c r="P30" i="39"/>
  <c r="P24" i="39"/>
  <c r="CT28" i="35"/>
  <c r="BV33" i="39"/>
  <c r="CX37" i="7"/>
  <c r="CX46" i="7" s="1"/>
  <c r="BO35" i="7"/>
  <c r="CI37" i="7"/>
  <c r="CI46" i="7" s="1"/>
  <c r="R29" i="39"/>
  <c r="CH26" i="35"/>
  <c r="BF31" i="7"/>
  <c r="B36" i="43"/>
  <c r="CI25" i="35"/>
  <c r="AQ32" i="7"/>
  <c r="AH26" i="7"/>
  <c r="M29" i="7"/>
  <c r="L25" i="39"/>
  <c r="BO25" i="7"/>
  <c r="AK30" i="39"/>
  <c r="CF34" i="39"/>
  <c r="AV30" i="39"/>
  <c r="AB34" i="39"/>
  <c r="CL26" i="7"/>
  <c r="BG29" i="35"/>
  <c r="B30" i="43"/>
  <c r="I37" i="43"/>
  <c r="BW29" i="7"/>
  <c r="CD24" i="39"/>
  <c r="C35" i="43"/>
  <c r="BY30" i="7"/>
  <c r="BX23" i="35"/>
  <c r="CH27" i="39"/>
  <c r="BD23" i="35"/>
  <c r="J34" i="7"/>
  <c r="E32" i="39"/>
  <c r="CQ28" i="7"/>
  <c r="I34" i="43"/>
  <c r="AJ29" i="39"/>
  <c r="D25" i="7"/>
  <c r="BZ26" i="39"/>
  <c r="B35" i="39"/>
  <c r="U32" i="7"/>
  <c r="AA29" i="39"/>
  <c r="AM28" i="7"/>
  <c r="AH23" i="39"/>
  <c r="AN28" i="7"/>
  <c r="AP26" i="39"/>
  <c r="C33" i="53"/>
  <c r="AX32" i="7"/>
  <c r="AL33" i="7"/>
  <c r="S27" i="7"/>
  <c r="M31" i="7"/>
  <c r="AD27" i="7"/>
  <c r="S30" i="39"/>
  <c r="J35" i="39"/>
  <c r="BV34" i="7"/>
  <c r="BN37" i="7"/>
  <c r="BN46" i="7" s="1"/>
  <c r="BQ26" i="39"/>
  <c r="CF24" i="7"/>
  <c r="CC25" i="39"/>
  <c r="CU28" i="35"/>
  <c r="BC29" i="39"/>
  <c r="CE24" i="7"/>
  <c r="C29" i="43"/>
  <c r="AE34" i="39"/>
  <c r="CE35" i="7"/>
  <c r="E25" i="39"/>
  <c r="BU69" i="35"/>
  <c r="BI26" i="35"/>
  <c r="CU27" i="7"/>
  <c r="BD28" i="7"/>
  <c r="BX26" i="39"/>
  <c r="BQ23" i="7"/>
  <c r="CT24" i="7"/>
  <c r="BJ30" i="39"/>
  <c r="CD32" i="39"/>
  <c r="J32" i="7"/>
  <c r="CJ33" i="7"/>
  <c r="BK25" i="7"/>
  <c r="BE29" i="7"/>
  <c r="CL36" i="7"/>
  <c r="BF30" i="39"/>
  <c r="BZ28" i="39"/>
  <c r="BD24" i="7"/>
  <c r="W32" i="39"/>
  <c r="H25" i="43"/>
  <c r="V30" i="7"/>
  <c r="BX23" i="7"/>
  <c r="CK28" i="35"/>
  <c r="CH34" i="39"/>
  <c r="CU30" i="7"/>
  <c r="CE29" i="35"/>
  <c r="CQ28" i="39"/>
  <c r="V31" i="39"/>
  <c r="BN27" i="7"/>
  <c r="BQ23" i="35"/>
  <c r="BD32" i="39"/>
  <c r="BD31" i="39"/>
  <c r="D23" i="35"/>
  <c r="N28" i="39"/>
  <c r="CT34" i="7"/>
  <c r="AM31" i="39"/>
  <c r="CT24" i="35"/>
  <c r="CA29" i="39"/>
  <c r="AU24" i="39"/>
  <c r="D23" i="43"/>
  <c r="BX69" i="35"/>
  <c r="BW29" i="39"/>
  <c r="AH34" i="39"/>
  <c r="BX30" i="7"/>
  <c r="CN30" i="35"/>
  <c r="AC37" i="39"/>
  <c r="CH30" i="7"/>
  <c r="AL23" i="35"/>
  <c r="BW25" i="39"/>
  <c r="AM26" i="7"/>
  <c r="CU23" i="35"/>
  <c r="CC36" i="39"/>
  <c r="CG26" i="7"/>
  <c r="BI24" i="35"/>
  <c r="CD34" i="39"/>
  <c r="CG30" i="7"/>
  <c r="CV37" i="39"/>
  <c r="CC31" i="39"/>
  <c r="BP24" i="35"/>
  <c r="BZ27" i="7"/>
  <c r="CE34" i="7"/>
  <c r="CN23" i="7"/>
  <c r="BK31" i="7"/>
  <c r="P29" i="39"/>
  <c r="CK31" i="39"/>
  <c r="CO26" i="35"/>
  <c r="CH30" i="35"/>
  <c r="CP31" i="35"/>
  <c r="L29" i="39"/>
  <c r="CJ37" i="7"/>
  <c r="CJ46" i="7" s="1"/>
  <c r="E26" i="43"/>
  <c r="BN30" i="7"/>
  <c r="BT27" i="35"/>
  <c r="F26" i="39"/>
  <c r="E23" i="43"/>
  <c r="CP23" i="35"/>
  <c r="CS23" i="35"/>
  <c r="CN34" i="7"/>
  <c r="AU29" i="7"/>
  <c r="BM33" i="39"/>
  <c r="CS34" i="39"/>
  <c r="BP28" i="39"/>
  <c r="CO33" i="39"/>
  <c r="CQ34" i="7"/>
  <c r="CN23" i="39"/>
  <c r="BH34" i="7"/>
  <c r="BL24" i="39"/>
  <c r="BR23" i="39"/>
  <c r="BK24" i="7"/>
  <c r="CV35" i="39"/>
  <c r="BL35" i="7"/>
  <c r="BW37" i="7"/>
  <c r="BW46" i="7" s="1"/>
  <c r="BP31" i="7"/>
  <c r="D23" i="39"/>
  <c r="CL25" i="7"/>
  <c r="BA23" i="35"/>
  <c r="BM27" i="39"/>
  <c r="AP34" i="39"/>
  <c r="BJ28" i="35"/>
  <c r="BR27" i="39"/>
  <c r="CL28" i="35"/>
  <c r="AX36" i="7"/>
  <c r="BC27" i="7"/>
  <c r="BW28" i="39"/>
  <c r="F31" i="39"/>
  <c r="CM35" i="7"/>
  <c r="Y37" i="7"/>
  <c r="B26" i="43"/>
  <c r="BM29" i="35"/>
  <c r="I27" i="43"/>
  <c r="BJ26" i="39"/>
  <c r="CL27" i="39"/>
  <c r="BG30" i="35"/>
  <c r="CV23" i="35"/>
  <c r="CJ33" i="39"/>
  <c r="CM33" i="7"/>
  <c r="AV30" i="7"/>
  <c r="BP31" i="39"/>
  <c r="BV29" i="39"/>
  <c r="CJ24" i="39"/>
  <c r="CH27" i="7"/>
  <c r="AC37" i="7"/>
  <c r="CU27" i="35"/>
  <c r="K32" i="43"/>
  <c r="CU36" i="7"/>
  <c r="CV34" i="39"/>
  <c r="CP36" i="7"/>
  <c r="CJ37" i="39"/>
  <c r="AK37" i="39"/>
  <c r="BU23" i="35"/>
  <c r="AV23" i="7"/>
  <c r="CH25" i="7"/>
  <c r="CB24" i="35"/>
  <c r="CI29" i="7"/>
  <c r="CB34" i="7"/>
  <c r="X23" i="7"/>
  <c r="S35" i="7"/>
  <c r="CJ25" i="7"/>
  <c r="BV28" i="39"/>
  <c r="BB36" i="7"/>
  <c r="CU33" i="39"/>
  <c r="CI35" i="39"/>
  <c r="CE26" i="35"/>
  <c r="BR23" i="7"/>
  <c r="CV29" i="39"/>
  <c r="AJ24" i="39"/>
  <c r="BW23" i="35"/>
  <c r="CV27" i="39"/>
  <c r="BD36" i="7"/>
  <c r="CH37" i="39"/>
  <c r="CJ35" i="7"/>
  <c r="AQ29" i="39"/>
  <c r="BB26" i="35"/>
  <c r="AE30" i="7"/>
  <c r="BH24" i="39"/>
  <c r="CK24" i="7"/>
  <c r="AK36" i="39"/>
  <c r="CO26" i="39"/>
  <c r="BV23" i="7"/>
  <c r="CT26" i="39"/>
  <c r="K37" i="43"/>
  <c r="CV33" i="39"/>
  <c r="CT28" i="7"/>
  <c r="CG34" i="7"/>
  <c r="CV29" i="35"/>
  <c r="BR28" i="35"/>
  <c r="BA25" i="39"/>
  <c r="BM24" i="7"/>
  <c r="CC27" i="35"/>
  <c r="CR30" i="39"/>
  <c r="R33" i="53"/>
  <c r="CS32" i="7"/>
  <c r="CI24" i="39"/>
  <c r="CI33" i="7"/>
  <c r="CE31" i="35"/>
  <c r="CW31" i="7"/>
  <c r="BH30" i="7"/>
  <c r="S35" i="39"/>
  <c r="CS31" i="35"/>
  <c r="BN33" i="39"/>
  <c r="CA26" i="39"/>
  <c r="O33" i="7"/>
  <c r="D25" i="43"/>
  <c r="AD25" i="39"/>
  <c r="CA26" i="7"/>
  <c r="M23" i="7"/>
  <c r="BM37" i="7"/>
  <c r="BM46" i="7" s="1"/>
  <c r="W29" i="39"/>
  <c r="Z37" i="7"/>
  <c r="BQ33" i="39"/>
  <c r="H31" i="39"/>
  <c r="N32" i="7"/>
  <c r="AB37" i="7"/>
  <c r="BT23" i="35"/>
  <c r="J23" i="35"/>
  <c r="CC29" i="7"/>
  <c r="AO31" i="7"/>
  <c r="CM27" i="7"/>
  <c r="BC24" i="7"/>
  <c r="BV34" i="39"/>
  <c r="BN28" i="35"/>
  <c r="Q26" i="39"/>
  <c r="J26" i="43"/>
  <c r="L37" i="7"/>
  <c r="CH25" i="35"/>
  <c r="E24" i="43"/>
  <c r="BP27" i="7"/>
  <c r="K24" i="43"/>
  <c r="BQ28" i="7"/>
  <c r="CV26" i="35"/>
  <c r="CN24" i="7"/>
  <c r="BO27" i="35"/>
  <c r="BB24" i="35"/>
  <c r="AU23" i="7"/>
  <c r="BG24" i="7"/>
  <c r="CC28" i="7"/>
  <c r="AX33" i="7"/>
  <c r="CG27" i="35"/>
  <c r="CJ30" i="39"/>
  <c r="I32" i="43"/>
  <c r="CK27" i="35"/>
  <c r="BR32" i="7"/>
  <c r="BF24" i="35"/>
  <c r="AP29" i="39"/>
  <c r="CS32" i="39"/>
  <c r="CS31" i="39"/>
  <c r="C34" i="43"/>
  <c r="W35" i="7"/>
  <c r="BI27" i="7"/>
  <c r="D29" i="43"/>
  <c r="BY29" i="35"/>
  <c r="W36" i="7"/>
  <c r="L36" i="7"/>
  <c r="BB32" i="39"/>
  <c r="CP29" i="7"/>
  <c r="W34" i="39"/>
  <c r="AG31" i="7"/>
  <c r="AB27" i="7"/>
  <c r="X27" i="7"/>
  <c r="AU35" i="39"/>
  <c r="AQ23" i="39"/>
  <c r="R28" i="39"/>
  <c r="AM24" i="39"/>
  <c r="AD37" i="7"/>
  <c r="C26" i="53"/>
  <c r="AD34" i="39"/>
  <c r="Y27" i="7"/>
  <c r="AD23" i="35"/>
  <c r="AG25" i="7"/>
  <c r="AB33" i="7"/>
  <c r="CP24" i="35"/>
  <c r="CC35" i="39"/>
  <c r="BW27" i="35"/>
  <c r="BN23" i="39"/>
  <c r="CM30" i="7"/>
  <c r="BT31" i="7"/>
  <c r="BQ29" i="39"/>
  <c r="CC24" i="7"/>
  <c r="BU28" i="39"/>
  <c r="BG27" i="39"/>
  <c r="BU23" i="7"/>
  <c r="H27" i="39"/>
  <c r="BH25" i="35"/>
  <c r="CI27" i="39"/>
  <c r="E30" i="7"/>
  <c r="AE28" i="39"/>
  <c r="CD26" i="39"/>
  <c r="C28" i="43"/>
  <c r="CU31" i="7"/>
  <c r="CA23" i="35"/>
  <c r="BC35" i="39"/>
  <c r="CT24" i="39"/>
  <c r="CT25" i="7"/>
  <c r="BP23" i="7"/>
  <c r="BO28" i="35"/>
  <c r="CA27" i="7"/>
  <c r="I36" i="43"/>
  <c r="BT36" i="7"/>
  <c r="BX32" i="7"/>
  <c r="CP37" i="7"/>
  <c r="CP46" i="7" s="1"/>
  <c r="CU30" i="35"/>
  <c r="X31" i="7"/>
  <c r="BJ25" i="7"/>
  <c r="CQ23" i="7"/>
  <c r="AS37" i="7"/>
  <c r="CS24" i="35"/>
  <c r="BC37" i="7"/>
  <c r="BC46" i="7" s="1"/>
  <c r="CP59" i="7" s="1"/>
  <c r="BE31" i="7"/>
  <c r="BP30" i="39"/>
  <c r="CR29" i="39"/>
  <c r="CO69" i="35"/>
  <c r="CQ29" i="39"/>
  <c r="BT26" i="7"/>
  <c r="BJ36" i="7"/>
  <c r="BY24" i="35"/>
  <c r="CT36" i="39"/>
  <c r="BT33" i="7"/>
  <c r="BP35" i="7"/>
  <c r="BX33" i="39"/>
  <c r="BD29" i="7"/>
  <c r="AM25" i="7"/>
  <c r="CC36" i="7"/>
  <c r="BG26" i="35"/>
  <c r="CJ27" i="35"/>
  <c r="AD32" i="7"/>
  <c r="AT32" i="39"/>
  <c r="CI31" i="7"/>
  <c r="O26" i="39"/>
  <c r="AQ28" i="39"/>
  <c r="BS25" i="39"/>
  <c r="BT23" i="7"/>
  <c r="BW26" i="35"/>
  <c r="T24" i="7"/>
  <c r="CQ29" i="35"/>
  <c r="BU36" i="39"/>
  <c r="BY31" i="35"/>
  <c r="CE23" i="35"/>
  <c r="BG23" i="39"/>
  <c r="CR35" i="39"/>
  <c r="BD24" i="35"/>
  <c r="BD35" i="39"/>
  <c r="CQ28" i="35"/>
  <c r="BZ34" i="39"/>
  <c r="BW24" i="35"/>
  <c r="CG24" i="7"/>
  <c r="BQ31" i="35"/>
  <c r="BM35" i="39"/>
  <c r="BA24" i="39"/>
  <c r="AU28" i="39"/>
  <c r="T31" i="39"/>
  <c r="AH23" i="7"/>
  <c r="BC30" i="35"/>
  <c r="BX35" i="7"/>
  <c r="BI31" i="39"/>
  <c r="BS26" i="39"/>
  <c r="AT35" i="7"/>
  <c r="CF26" i="35"/>
  <c r="Z36" i="7"/>
  <c r="BE30" i="7"/>
  <c r="H33" i="39"/>
  <c r="BU26" i="39"/>
  <c r="BR26" i="35"/>
  <c r="BV31" i="35"/>
  <c r="AP36" i="39"/>
  <c r="BZ25" i="39"/>
  <c r="BL26" i="7"/>
  <c r="P26" i="7"/>
  <c r="CB27" i="7"/>
  <c r="BT24" i="7"/>
  <c r="CH33" i="7"/>
  <c r="BA28" i="35"/>
  <c r="B32" i="43"/>
  <c r="CC25" i="35"/>
  <c r="BT26" i="39"/>
  <c r="BI27" i="35"/>
  <c r="J28" i="43"/>
  <c r="CL26" i="35"/>
  <c r="CP26" i="39"/>
  <c r="BJ23" i="35"/>
  <c r="CU30" i="39"/>
  <c r="Y25" i="7"/>
  <c r="V23" i="7"/>
  <c r="C27" i="43"/>
  <c r="CL26" i="39"/>
  <c r="BB27" i="7"/>
  <c r="BC29" i="7"/>
  <c r="W23" i="35"/>
  <c r="W45" i="35" s="1"/>
  <c r="AV36" i="39"/>
  <c r="BR25" i="7"/>
  <c r="CW30" i="7"/>
  <c r="BI32" i="7"/>
  <c r="BV26" i="35"/>
  <c r="J31" i="43"/>
  <c r="BS28" i="39"/>
  <c r="CN31" i="7"/>
  <c r="CK30" i="39"/>
  <c r="CS30" i="7"/>
  <c r="BM27" i="35"/>
  <c r="BJ27" i="35"/>
  <c r="CQ37" i="7"/>
  <c r="CQ46" i="7" s="1"/>
  <c r="BO30" i="7"/>
  <c r="CP34" i="7"/>
  <c r="CG69" i="35"/>
  <c r="H37" i="7"/>
  <c r="C23" i="43"/>
  <c r="AM29" i="7"/>
  <c r="CE27" i="7"/>
  <c r="AJ34" i="39"/>
  <c r="CT25" i="39"/>
  <c r="BO33" i="7"/>
  <c r="H36" i="43"/>
  <c r="CA33" i="39"/>
  <c r="CA32" i="7"/>
  <c r="F36" i="7"/>
  <c r="CK25" i="7"/>
  <c r="AU31" i="39"/>
  <c r="CB35" i="39"/>
  <c r="BG28" i="39"/>
  <c r="BZ35" i="7"/>
  <c r="BE35" i="39"/>
  <c r="BF28" i="7"/>
  <c r="BN23" i="7"/>
  <c r="H37" i="43"/>
  <c r="J25" i="43"/>
  <c r="S26" i="7"/>
  <c r="BB23" i="7"/>
  <c r="BA27" i="39"/>
  <c r="BC33" i="39"/>
  <c r="CD33" i="39"/>
  <c r="BE23" i="7"/>
  <c r="CL24" i="39"/>
  <c r="C37" i="43"/>
  <c r="CQ33" i="39"/>
  <c r="CA33" i="7"/>
  <c r="CH27" i="35"/>
  <c r="AD34" i="7"/>
  <c r="CR31" i="35"/>
  <c r="AP24" i="7"/>
  <c r="BE24" i="39"/>
  <c r="CR27" i="7"/>
  <c r="BG29" i="7"/>
  <c r="BX32" i="39"/>
  <c r="BK23" i="7"/>
  <c r="CF23" i="7"/>
  <c r="AB30" i="39"/>
  <c r="W31" i="39"/>
  <c r="D35" i="7"/>
  <c r="CL31" i="7"/>
  <c r="AF34" i="39"/>
  <c r="AF36" i="7"/>
  <c r="CN37" i="7"/>
  <c r="CN46" i="7" s="1"/>
  <c r="CB26" i="39"/>
  <c r="BU30" i="35"/>
  <c r="BR30" i="39"/>
  <c r="CE36" i="7"/>
  <c r="BS69" i="35"/>
  <c r="BW35" i="39"/>
  <c r="CI30" i="7"/>
  <c r="CD27" i="7"/>
  <c r="BH32" i="7"/>
  <c r="BP27" i="35"/>
  <c r="B35" i="7"/>
  <c r="CH23" i="35"/>
  <c r="Q25" i="7"/>
  <c r="CA29" i="7"/>
  <c r="CQ25" i="39"/>
  <c r="BJ28" i="7"/>
  <c r="BV27" i="39"/>
  <c r="Q23" i="53"/>
  <c r="W33" i="39"/>
  <c r="BB31" i="7"/>
  <c r="BI29" i="39"/>
  <c r="G34" i="7"/>
  <c r="X32" i="39"/>
  <c r="BE36" i="39"/>
  <c r="BW33" i="39"/>
  <c r="CP25" i="39"/>
  <c r="BZ69" i="35"/>
  <c r="BH25" i="39"/>
  <c r="AV35" i="7"/>
  <c r="CJ31" i="39"/>
  <c r="BW69" i="35"/>
  <c r="CQ30" i="35"/>
  <c r="AQ34" i="7"/>
  <c r="BC24" i="39"/>
  <c r="CG31" i="35"/>
  <c r="C33" i="43"/>
  <c r="CR32" i="39"/>
  <c r="C36" i="7"/>
  <c r="BM34" i="39"/>
  <c r="BS23" i="7"/>
  <c r="CP32" i="39"/>
  <c r="CI69" i="35"/>
  <c r="CK26" i="35"/>
  <c r="CJ28" i="35"/>
  <c r="AW29" i="7"/>
  <c r="I33" i="39"/>
  <c r="AT33" i="7"/>
  <c r="BQ24" i="35"/>
  <c r="K23" i="43"/>
  <c r="BM25" i="39"/>
  <c r="CI24" i="35"/>
  <c r="P36" i="7"/>
  <c r="BC31" i="35"/>
  <c r="C34" i="39"/>
  <c r="BG34" i="7"/>
  <c r="BX24" i="39"/>
  <c r="CR33" i="39"/>
  <c r="AP34" i="7"/>
  <c r="N30" i="7"/>
  <c r="BT35" i="39"/>
  <c r="BG31" i="35"/>
  <c r="CM23" i="7"/>
  <c r="CK28" i="39"/>
  <c r="I29" i="43"/>
  <c r="CD27" i="39"/>
  <c r="BB23" i="39"/>
  <c r="CL23" i="35"/>
  <c r="CB25" i="35"/>
  <c r="BD35" i="7"/>
  <c r="CG28" i="35"/>
  <c r="I27" i="39"/>
  <c r="CN69" i="35"/>
  <c r="BZ29" i="7"/>
  <c r="BS23" i="35"/>
  <c r="CM25" i="7"/>
  <c r="BL28" i="35"/>
  <c r="CI25" i="39"/>
  <c r="AT26" i="39"/>
  <c r="BA31" i="35"/>
  <c r="BZ31" i="35"/>
  <c r="CO25" i="39"/>
  <c r="CG33" i="39"/>
  <c r="BI69" i="35"/>
  <c r="AT577" i="1" s="1"/>
  <c r="BV28" i="7"/>
  <c r="CH32" i="7"/>
  <c r="CC23" i="7"/>
  <c r="BX27" i="39"/>
  <c r="AV36" i="7"/>
  <c r="CT35" i="39"/>
  <c r="BL29" i="7"/>
  <c r="BM36" i="39"/>
  <c r="AI29" i="39"/>
  <c r="B23" i="39"/>
  <c r="BU28" i="7"/>
  <c r="AE30" i="39"/>
  <c r="D25" i="53"/>
  <c r="AV27" i="7"/>
  <c r="S30" i="53"/>
  <c r="AB32" i="7"/>
  <c r="AW33" i="7"/>
  <c r="O27" i="7"/>
  <c r="Q28" i="7"/>
  <c r="AR36" i="7"/>
  <c r="F23" i="39"/>
  <c r="AS36" i="7"/>
  <c r="M27" i="7"/>
  <c r="AE25" i="39"/>
  <c r="BH31" i="39"/>
  <c r="J27" i="39"/>
  <c r="BW31" i="7"/>
  <c r="BP37" i="7"/>
  <c r="BP46" i="7" s="1"/>
  <c r="CJ36" i="7"/>
  <c r="BX34" i="39"/>
  <c r="CN27" i="39"/>
  <c r="CH32" i="39"/>
  <c r="D27" i="39"/>
  <c r="BM32" i="39"/>
  <c r="E28" i="39"/>
  <c r="CK30" i="7"/>
  <c r="BZ35" i="39"/>
  <c r="BE34" i="7"/>
  <c r="CI28" i="39"/>
  <c r="BQ37" i="7"/>
  <c r="BQ46" i="7" s="1"/>
  <c r="L34" i="7"/>
  <c r="CM26" i="35"/>
  <c r="BV24" i="35"/>
  <c r="AK34" i="7"/>
  <c r="CH37" i="7"/>
  <c r="CH46" i="7" s="1"/>
  <c r="R32" i="39"/>
  <c r="CN24" i="39"/>
  <c r="BB25" i="39"/>
  <c r="G29" i="7"/>
  <c r="BH27" i="7"/>
  <c r="BS24" i="39"/>
  <c r="CM30" i="39"/>
  <c r="CR24" i="35"/>
  <c r="BR28" i="7"/>
  <c r="CF30" i="7"/>
  <c r="BN37" i="39"/>
  <c r="G32" i="39"/>
  <c r="H32" i="43"/>
  <c r="CG29" i="35"/>
  <c r="O25" i="39"/>
  <c r="H23" i="43"/>
  <c r="BF35" i="7"/>
  <c r="BV37" i="39"/>
  <c r="BE27" i="7"/>
  <c r="CJ32" i="39"/>
  <c r="BD25" i="7"/>
  <c r="I26" i="43"/>
  <c r="CK37" i="7"/>
  <c r="CK46" i="7" s="1"/>
  <c r="AH30" i="39"/>
  <c r="AV32" i="39"/>
  <c r="AI32" i="39"/>
  <c r="CJ26" i="7"/>
  <c r="P33" i="39"/>
  <c r="AK37" i="7"/>
  <c r="BF36" i="39"/>
  <c r="BW27" i="39"/>
  <c r="BA34" i="39"/>
  <c r="AM32" i="7"/>
  <c r="BE25" i="35"/>
  <c r="I37" i="39"/>
  <c r="CP28" i="39"/>
  <c r="O23" i="35"/>
  <c r="CH29" i="7"/>
  <c r="CW24" i="7"/>
  <c r="BR35" i="7"/>
  <c r="CQ26" i="7"/>
  <c r="BS25" i="7"/>
  <c r="BR36" i="7"/>
  <c r="BB26" i="39"/>
  <c r="CM37" i="7"/>
  <c r="CM46" i="7" s="1"/>
  <c r="AN34" i="7"/>
  <c r="BQ32" i="39"/>
  <c r="BS31" i="39"/>
  <c r="BI24" i="7"/>
  <c r="BU29" i="39"/>
  <c r="BL28" i="7"/>
  <c r="CL24" i="35"/>
  <c r="BE32" i="39"/>
  <c r="BU34" i="7"/>
  <c r="K29" i="43"/>
  <c r="BL37" i="39"/>
  <c r="H36" i="7"/>
  <c r="CK27" i="39"/>
  <c r="BN29" i="35"/>
  <c r="AR31" i="39"/>
  <c r="CV37" i="7"/>
  <c r="CV46" i="7" s="1"/>
  <c r="AB35" i="7"/>
  <c r="CE24" i="35"/>
  <c r="BR31" i="7"/>
  <c r="CE23" i="7"/>
  <c r="AE32" i="39"/>
  <c r="H27" i="43"/>
  <c r="BB28" i="39"/>
  <c r="G37" i="7"/>
  <c r="BD23" i="39"/>
  <c r="CJ31" i="7"/>
  <c r="G32" i="7"/>
  <c r="C24" i="43"/>
  <c r="BC31" i="7"/>
  <c r="CI27" i="35"/>
  <c r="BG37" i="39"/>
  <c r="CA28" i="35"/>
  <c r="BY27" i="35"/>
  <c r="BK34" i="7"/>
  <c r="AP30" i="7"/>
  <c r="BX36" i="7"/>
  <c r="CX34" i="7"/>
  <c r="BV25" i="39"/>
  <c r="AJ25" i="7"/>
  <c r="CO37" i="39"/>
  <c r="BE29" i="35"/>
  <c r="P26" i="39"/>
  <c r="CL35" i="7"/>
  <c r="N32" i="39"/>
  <c r="O23" i="39"/>
  <c r="BH25" i="7"/>
  <c r="CO25" i="7"/>
  <c r="BT25" i="39"/>
  <c r="CB30" i="35"/>
  <c r="BL24" i="35"/>
  <c r="BP24" i="7"/>
  <c r="I24" i="43"/>
  <c r="CK32" i="7"/>
  <c r="BK28" i="39"/>
  <c r="G35" i="7"/>
  <c r="BX37" i="7"/>
  <c r="BX46" i="7" s="1"/>
  <c r="BT36" i="39"/>
  <c r="BA30" i="39"/>
  <c r="H37" i="39"/>
  <c r="AA34" i="39"/>
  <c r="CR37" i="7"/>
  <c r="CR46" i="7" s="1"/>
  <c r="CT28" i="39"/>
  <c r="CV25" i="7"/>
  <c r="CR23" i="39"/>
  <c r="CV25" i="39"/>
  <c r="CB29" i="35"/>
  <c r="BL36" i="7"/>
  <c r="BO26" i="7"/>
  <c r="AC30" i="39"/>
  <c r="BA27" i="35"/>
  <c r="BC24" i="35"/>
  <c r="CQ25" i="7"/>
  <c r="BW35" i="7"/>
  <c r="BM31" i="7"/>
  <c r="BC31" i="39"/>
  <c r="Z23" i="7"/>
  <c r="CK69" i="35"/>
  <c r="C32" i="43"/>
  <c r="U23" i="39"/>
  <c r="BM26" i="39"/>
  <c r="CP25" i="35"/>
  <c r="CM27" i="35"/>
  <c r="CF30" i="35"/>
  <c r="BD37" i="39"/>
  <c r="CH35" i="39"/>
  <c r="BQ30" i="39"/>
  <c r="N31" i="39"/>
  <c r="BG32" i="7"/>
  <c r="BU35" i="7"/>
  <c r="BF29" i="39"/>
  <c r="J25" i="39"/>
  <c r="CD31" i="7"/>
  <c r="E36" i="39"/>
  <c r="CQ27" i="39"/>
  <c r="BU24" i="7"/>
  <c r="CJ30" i="7"/>
  <c r="BZ26" i="35"/>
  <c r="BN28" i="7"/>
  <c r="BS31" i="7"/>
  <c r="BL23" i="7"/>
  <c r="CA25" i="39"/>
  <c r="CL25" i="35"/>
  <c r="CK29" i="35"/>
  <c r="AD24" i="39"/>
  <c r="BG24" i="39"/>
  <c r="AX25" i="7"/>
  <c r="CT29" i="39"/>
  <c r="AK32" i="39"/>
  <c r="H34" i="43"/>
  <c r="BG36" i="7"/>
  <c r="BD30" i="39"/>
  <c r="CM28" i="35"/>
  <c r="BD32" i="7"/>
  <c r="BS30" i="7"/>
  <c r="BJ33" i="39"/>
  <c r="CL27" i="7"/>
  <c r="BI25" i="35"/>
  <c r="CU32" i="39"/>
  <c r="BQ34" i="39"/>
  <c r="CQ34" i="39"/>
  <c r="BN32" i="39"/>
  <c r="O37" i="39"/>
  <c r="U26" i="39"/>
  <c r="BY23" i="39"/>
  <c r="J34" i="43"/>
  <c r="E32" i="7"/>
  <c r="B23" i="35"/>
  <c r="E31" i="7"/>
  <c r="AK26" i="39"/>
  <c r="BL31" i="7"/>
  <c r="BF37" i="7"/>
  <c r="BF46" i="7" s="1"/>
  <c r="CJ36" i="39"/>
  <c r="BT33" i="39"/>
  <c r="BY23" i="7"/>
  <c r="BY26" i="7"/>
  <c r="CF24" i="39"/>
  <c r="CJ26" i="35"/>
  <c r="BV23" i="35"/>
  <c r="AL28" i="39"/>
  <c r="CC24" i="39"/>
  <c r="AW26" i="39"/>
  <c r="CE34" i="39"/>
  <c r="AC34" i="39"/>
  <c r="BB30" i="35"/>
  <c r="AE25" i="7"/>
  <c r="CS28" i="35"/>
  <c r="B27" i="39"/>
  <c r="CD31" i="35"/>
  <c r="AG29" i="7"/>
  <c r="CM69" i="35"/>
  <c r="BQ28" i="35"/>
  <c r="CM31" i="7"/>
  <c r="CP34" i="39"/>
  <c r="BN27" i="35"/>
  <c r="CD29" i="7"/>
  <c r="CF33" i="7"/>
  <c r="CG27" i="7"/>
  <c r="BK25" i="35"/>
  <c r="W26" i="39"/>
  <c r="U34" i="7"/>
  <c r="CL23" i="39"/>
  <c r="BV30" i="7"/>
  <c r="BQ27" i="35"/>
  <c r="Z33" i="39"/>
  <c r="AR32" i="7"/>
  <c r="S24" i="39"/>
  <c r="AI26" i="7"/>
  <c r="BC36" i="39"/>
  <c r="CQ23" i="39"/>
  <c r="BW32" i="7"/>
  <c r="BG69" i="35"/>
  <c r="AT536" i="1" s="1"/>
  <c r="BN69" i="35"/>
  <c r="AT687" i="1" s="1"/>
  <c r="AS26" i="39"/>
  <c r="BJ31" i="39"/>
  <c r="CO32" i="7"/>
  <c r="CR25" i="35"/>
  <c r="I26" i="39"/>
  <c r="CF35" i="7"/>
  <c r="BO23" i="35"/>
  <c r="BX33" i="7"/>
  <c r="G23" i="35"/>
  <c r="AK25" i="7"/>
  <c r="Y24" i="39"/>
  <c r="O34" i="53"/>
  <c r="F35" i="7"/>
  <c r="R33" i="7"/>
  <c r="AS35" i="7"/>
  <c r="AB32" i="39"/>
  <c r="AM31" i="7"/>
  <c r="N28" i="7"/>
  <c r="AD30" i="39"/>
  <c r="AQ35" i="7"/>
  <c r="H23" i="7"/>
  <c r="T32" i="7"/>
  <c r="V31" i="7"/>
  <c r="AT25" i="39"/>
  <c r="G36" i="7"/>
  <c r="Q36" i="7"/>
  <c r="BR30" i="35"/>
  <c r="CL31" i="39"/>
  <c r="CC28" i="39"/>
  <c r="AA30" i="7"/>
  <c r="CD31" i="39"/>
  <c r="BG25" i="7"/>
  <c r="BC26" i="7"/>
  <c r="CN25" i="35"/>
  <c r="AI25" i="7"/>
  <c r="CX27" i="7"/>
  <c r="CA23" i="39"/>
  <c r="L37" i="39"/>
  <c r="BX27" i="35"/>
  <c r="K33" i="43"/>
  <c r="BW30" i="7"/>
  <c r="BJ34" i="7"/>
  <c r="CC34" i="7"/>
  <c r="V23" i="39"/>
  <c r="CE31" i="7"/>
  <c r="T33" i="7"/>
  <c r="BN26" i="7"/>
  <c r="CB37" i="39"/>
  <c r="AU33" i="7"/>
  <c r="P36" i="53"/>
  <c r="CH25" i="39"/>
  <c r="I25" i="7"/>
  <c r="BB35" i="7"/>
  <c r="BN25" i="35"/>
  <c r="BU35" i="39"/>
  <c r="BQ28" i="39"/>
  <c r="BO24" i="35"/>
  <c r="J30" i="43"/>
  <c r="BK36" i="39"/>
  <c r="BO24" i="7"/>
  <c r="BR30" i="7"/>
  <c r="CB32" i="7"/>
  <c r="C35" i="7"/>
  <c r="Z24" i="7"/>
  <c r="BC28" i="35"/>
  <c r="CC24" i="35"/>
  <c r="M24" i="39"/>
  <c r="BY35" i="7"/>
  <c r="CL29" i="39"/>
  <c r="CN29" i="7"/>
  <c r="Q23" i="39"/>
  <c r="BA28" i="39"/>
  <c r="CK29" i="39"/>
  <c r="BH29" i="39"/>
  <c r="CG32" i="7"/>
  <c r="BD27" i="7"/>
  <c r="BR31" i="35"/>
  <c r="BP26" i="39"/>
  <c r="K31" i="43"/>
  <c r="BR27" i="7"/>
  <c r="BR26" i="39"/>
  <c r="R31" i="39"/>
  <c r="BK33" i="39"/>
  <c r="B33" i="43"/>
  <c r="BZ31" i="7"/>
  <c r="CM29" i="7"/>
  <c r="CC27" i="7"/>
  <c r="CB27" i="35"/>
  <c r="BN23" i="35"/>
  <c r="BP30" i="7"/>
  <c r="BU29" i="35"/>
  <c r="CI23" i="7"/>
  <c r="BT31" i="35"/>
  <c r="CL37" i="7"/>
  <c r="CL46" i="7" s="1"/>
  <c r="L24" i="7"/>
  <c r="CW35" i="7"/>
  <c r="BV29" i="35"/>
  <c r="CA30" i="39"/>
  <c r="CU27" i="39"/>
  <c r="CF37" i="7"/>
  <c r="CF46" i="7" s="1"/>
  <c r="CR36" i="39"/>
  <c r="CV36" i="7"/>
  <c r="CO24" i="7"/>
  <c r="CQ24" i="35"/>
  <c r="BT37" i="7"/>
  <c r="BT46" i="7" s="1"/>
  <c r="AT37" i="7"/>
  <c r="AK25" i="39"/>
  <c r="AM33" i="7"/>
  <c r="BL32" i="39"/>
  <c r="CK27" i="7"/>
  <c r="BQ31" i="39"/>
  <c r="BH26" i="7"/>
  <c r="AJ32" i="39"/>
  <c r="K37" i="39"/>
  <c r="BU31" i="39"/>
  <c r="BH23" i="35"/>
  <c r="BS29" i="39"/>
  <c r="CP23" i="7"/>
  <c r="BH36" i="7"/>
  <c r="BM34" i="7"/>
  <c r="AI29" i="7"/>
  <c r="CG28" i="7"/>
  <c r="CH35" i="7"/>
  <c r="CL32" i="39"/>
  <c r="CR36" i="7"/>
  <c r="CS29" i="7"/>
  <c r="CP33" i="39"/>
  <c r="CQ32" i="39"/>
  <c r="J29" i="43"/>
  <c r="AS29" i="7"/>
  <c r="AC23" i="39"/>
  <c r="CG25" i="39"/>
  <c r="BD27" i="39"/>
  <c r="S23" i="39"/>
  <c r="BB23" i="35"/>
  <c r="BV69" i="35"/>
  <c r="CV25" i="35"/>
  <c r="N37" i="7"/>
  <c r="CB31" i="35"/>
  <c r="BK35" i="39"/>
  <c r="BD24" i="39"/>
  <c r="BR36" i="39"/>
  <c r="BS28" i="7"/>
  <c r="BX27" i="7"/>
  <c r="CA30" i="7"/>
  <c r="BY30" i="35"/>
  <c r="AU34" i="7"/>
  <c r="CG24" i="39"/>
  <c r="BE31" i="35"/>
  <c r="CM23" i="35"/>
  <c r="CF29" i="39"/>
  <c r="CE29" i="39"/>
  <c r="CV35" i="7"/>
  <c r="I28" i="43"/>
  <c r="CH29" i="39"/>
  <c r="K26" i="43"/>
  <c r="CQ31" i="39"/>
  <c r="CL69" i="35"/>
  <c r="CV28" i="39"/>
  <c r="E36" i="43"/>
  <c r="BE25" i="39"/>
  <c r="BZ29" i="39"/>
  <c r="BV35" i="7"/>
  <c r="CR24" i="7"/>
  <c r="H23" i="35"/>
  <c r="CM31" i="35"/>
  <c r="N24" i="39"/>
  <c r="CO28" i="39"/>
  <c r="CE25" i="39"/>
  <c r="BP28" i="7"/>
  <c r="CL30" i="7"/>
  <c r="BY27" i="7"/>
  <c r="CK31" i="7"/>
  <c r="BS25" i="35"/>
  <c r="CP27" i="7"/>
  <c r="CO27" i="7"/>
  <c r="CR33" i="7"/>
  <c r="CN26" i="7"/>
  <c r="CA28" i="39"/>
  <c r="BK30" i="39"/>
  <c r="CO36" i="39"/>
  <c r="BS34" i="39"/>
  <c r="CE26" i="7"/>
  <c r="AW24" i="7"/>
  <c r="CG27" i="39"/>
  <c r="CU69" i="35"/>
  <c r="BY25" i="39"/>
  <c r="CV30" i="35"/>
  <c r="AC26" i="39"/>
  <c r="AO29" i="7"/>
  <c r="X26" i="39"/>
  <c r="BM26" i="7"/>
  <c r="E30" i="43"/>
  <c r="AB23" i="35"/>
  <c r="C37" i="39"/>
  <c r="CW26" i="7"/>
  <c r="E33" i="43"/>
  <c r="CF32" i="39"/>
  <c r="BE37" i="7"/>
  <c r="BE46" i="7" s="1"/>
  <c r="CR59" i="7" s="1"/>
  <c r="BM23" i="39"/>
  <c r="B25" i="43"/>
  <c r="BF28" i="35"/>
  <c r="CH23" i="39"/>
  <c r="CD34" i="7"/>
  <c r="BY29" i="7"/>
  <c r="CJ23" i="35"/>
  <c r="BX28" i="35"/>
  <c r="CR29" i="7"/>
  <c r="BW27" i="7"/>
  <c r="BL30" i="39"/>
  <c r="CT32" i="7"/>
  <c r="AR35" i="39"/>
  <c r="CA24" i="7"/>
  <c r="K36" i="43"/>
  <c r="CS23" i="7"/>
  <c r="D29" i="7"/>
  <c r="BI28" i="7"/>
  <c r="AK36" i="7"/>
  <c r="BO34" i="39"/>
  <c r="G25" i="39"/>
  <c r="CO35" i="39"/>
  <c r="BW25" i="35"/>
  <c r="CM24" i="35"/>
  <c r="AA29" i="7"/>
  <c r="L23" i="7"/>
  <c r="BP37" i="39"/>
  <c r="CJ28" i="7"/>
  <c r="R37" i="39"/>
  <c r="BI25" i="7"/>
  <c r="BO27" i="39"/>
  <c r="BE27" i="35"/>
  <c r="K33" i="39"/>
  <c r="Y36" i="39"/>
  <c r="BT25" i="7"/>
  <c r="AQ30" i="39"/>
  <c r="E34" i="39"/>
  <c r="BB37" i="7"/>
  <c r="BB46" i="7" s="1"/>
  <c r="CO59" i="7" s="1"/>
  <c r="CB25" i="39"/>
  <c r="BY34" i="39"/>
  <c r="AH23" i="35"/>
  <c r="CD25" i="39"/>
  <c r="BT29" i="7"/>
  <c r="CA37" i="7"/>
  <c r="CA46" i="7" s="1"/>
  <c r="CX24" i="7"/>
  <c r="CS31" i="7"/>
  <c r="BX29" i="7"/>
  <c r="BI34" i="7"/>
  <c r="BC25" i="39"/>
  <c r="CE33" i="39"/>
  <c r="BD28" i="39"/>
  <c r="H24" i="7"/>
  <c r="BZ24" i="7"/>
  <c r="CF36" i="39"/>
  <c r="CI30" i="39"/>
  <c r="CM29" i="39"/>
  <c r="CE30" i="39"/>
  <c r="CT27" i="7"/>
  <c r="CT23" i="39"/>
  <c r="BK34" i="39"/>
  <c r="B29" i="7"/>
  <c r="B30" i="7"/>
  <c r="BL30" i="35"/>
  <c r="AR37" i="39"/>
  <c r="L23" i="35"/>
  <c r="CN35" i="7"/>
  <c r="CT37" i="39"/>
  <c r="I30" i="43"/>
  <c r="BS27" i="39"/>
  <c r="CV24" i="35"/>
  <c r="CR28" i="7"/>
  <c r="BF27" i="7"/>
  <c r="AA34" i="7"/>
  <c r="CH31" i="7"/>
  <c r="BU30" i="7"/>
  <c r="N33" i="7"/>
  <c r="CH31" i="35"/>
  <c r="BV30" i="39"/>
  <c r="CA35" i="39"/>
  <c r="BL23" i="35"/>
  <c r="CB23" i="39"/>
  <c r="BZ23" i="39"/>
  <c r="BV27" i="35"/>
  <c r="CR30" i="35"/>
  <c r="CM28" i="39"/>
  <c r="BK29" i="7"/>
  <c r="CB35" i="7"/>
  <c r="CL35" i="39"/>
  <c r="CB26" i="7"/>
  <c r="AK31" i="7"/>
  <c r="BE25" i="7"/>
  <c r="CL25" i="39"/>
  <c r="CH23" i="7"/>
  <c r="P24" i="7"/>
  <c r="CJ27" i="7"/>
  <c r="BO30" i="35"/>
  <c r="BZ30" i="35"/>
  <c r="O35" i="7"/>
  <c r="CG35" i="39"/>
  <c r="CG29" i="39"/>
  <c r="C26" i="43"/>
  <c r="CG23" i="35"/>
  <c r="CN33" i="7"/>
  <c r="CH36" i="7"/>
  <c r="BB27" i="39"/>
  <c r="CU26" i="39"/>
  <c r="CU32" i="7"/>
  <c r="CC28" i="35"/>
  <c r="BZ36" i="7"/>
  <c r="BI27" i="39"/>
  <c r="BF34" i="7"/>
  <c r="BY23" i="35"/>
  <c r="CQ35" i="7"/>
  <c r="CG23" i="7"/>
  <c r="BF33" i="7"/>
  <c r="Z33" i="7"/>
  <c r="BB31" i="39"/>
  <c r="BN27" i="39"/>
  <c r="H29" i="39"/>
  <c r="H31" i="7"/>
  <c r="BN30" i="39"/>
  <c r="BX29" i="35"/>
  <c r="BP34" i="39"/>
  <c r="AF30" i="7"/>
  <c r="BZ28" i="35"/>
  <c r="AW31" i="39"/>
  <c r="CS25" i="7"/>
  <c r="BE28" i="39"/>
  <c r="AQ29" i="7"/>
  <c r="CL28" i="7"/>
  <c r="CU24" i="39"/>
  <c r="CE69" i="35"/>
  <c r="BS27" i="7"/>
  <c r="CV33" i="7"/>
  <c r="U27" i="39"/>
  <c r="T27" i="39"/>
  <c r="BQ30" i="35"/>
  <c r="AC36" i="7"/>
  <c r="P29" i="7"/>
  <c r="BO29" i="35"/>
  <c r="BI23" i="35"/>
  <c r="B36" i="53"/>
  <c r="BI29" i="7"/>
  <c r="BK23" i="35"/>
  <c r="BJ29" i="7"/>
  <c r="CU37" i="7"/>
  <c r="CU46" i="7" s="1"/>
  <c r="BF32" i="7"/>
  <c r="BO24" i="39"/>
  <c r="CK35" i="39"/>
  <c r="CP27" i="35"/>
  <c r="CP27" i="39"/>
  <c r="BE30" i="35"/>
  <c r="CM23" i="39"/>
  <c r="CV29" i="7"/>
  <c r="BT24" i="35"/>
  <c r="AJ36" i="7"/>
  <c r="BP28" i="35"/>
  <c r="AN37" i="7"/>
  <c r="CI23" i="39"/>
  <c r="BQ33" i="7"/>
  <c r="BV36" i="39"/>
  <c r="Z27" i="39"/>
  <c r="D32" i="43"/>
  <c r="CN29" i="35"/>
  <c r="BH35" i="7"/>
  <c r="Z26" i="39"/>
  <c r="CQ31" i="7"/>
  <c r="CF33" i="39"/>
  <c r="BG30" i="39"/>
  <c r="CL34" i="39"/>
  <c r="CT29" i="7"/>
  <c r="BU25" i="39"/>
  <c r="BJ35" i="7"/>
  <c r="CT33" i="7"/>
  <c r="BD30" i="35"/>
  <c r="BX31" i="39"/>
  <c r="M32" i="39"/>
  <c r="AO35" i="39"/>
  <c r="AS28" i="39"/>
  <c r="Z23" i="39"/>
  <c r="BG32" i="39"/>
  <c r="BM30" i="39"/>
  <c r="BI28" i="35"/>
  <c r="CN25" i="39"/>
  <c r="BI36" i="7"/>
  <c r="AF23" i="35"/>
  <c r="AR32" i="39"/>
  <c r="CJ28" i="39"/>
  <c r="BA25" i="35"/>
  <c r="I35" i="43"/>
  <c r="BS29" i="35"/>
  <c r="AL26" i="7"/>
  <c r="CA24" i="35"/>
  <c r="AE23" i="7"/>
  <c r="CJ27" i="39"/>
  <c r="CW23" i="7"/>
  <c r="BJ32" i="7"/>
  <c r="H32" i="39"/>
  <c r="BE23" i="35"/>
  <c r="CV28" i="35"/>
  <c r="BM32" i="7"/>
  <c r="J23" i="7"/>
  <c r="CK26" i="39"/>
  <c r="CT69" i="35"/>
  <c r="BZ37" i="7"/>
  <c r="BZ46" i="7" s="1"/>
  <c r="K34" i="7"/>
  <c r="BD29" i="35"/>
  <c r="BS26" i="7"/>
  <c r="CQ26" i="35"/>
  <c r="CI28" i="7"/>
  <c r="CG37" i="39"/>
  <c r="CO29" i="35"/>
  <c r="BW23" i="7"/>
  <c r="H35" i="43"/>
  <c r="BR28" i="39"/>
  <c r="BJ31" i="7"/>
  <c r="CI26" i="7"/>
  <c r="CS36" i="39"/>
  <c r="BH37" i="7"/>
  <c r="BH46" i="7" s="1"/>
  <c r="BT32" i="7"/>
  <c r="BH36" i="39"/>
  <c r="AL30" i="39"/>
  <c r="BM24" i="39"/>
  <c r="CL37" i="39"/>
  <c r="CM35" i="39"/>
  <c r="CJ25" i="39"/>
  <c r="BJ27" i="7"/>
  <c r="BU29" i="7"/>
  <c r="AN24" i="7"/>
  <c r="CE37" i="39"/>
  <c r="AA31" i="7"/>
  <c r="CV28" i="7"/>
  <c r="AV35" i="39"/>
  <c r="BV37" i="7"/>
  <c r="BV46" i="7" s="1"/>
  <c r="AE35" i="7"/>
  <c r="BB24" i="39"/>
  <c r="CD25" i="35"/>
  <c r="CC27" i="39"/>
  <c r="CN32" i="7"/>
  <c r="BP23" i="39"/>
  <c r="BV26" i="7"/>
  <c r="BK32" i="39"/>
  <c r="CP32" i="7"/>
  <c r="N27" i="39"/>
  <c r="R24" i="39"/>
  <c r="CS29" i="35"/>
  <c r="BP29" i="7"/>
  <c r="AE34" i="7"/>
  <c r="CT29" i="35"/>
  <c r="BH24" i="7"/>
  <c r="L33" i="7"/>
  <c r="V34" i="39"/>
  <c r="S23" i="7"/>
  <c r="BC32" i="39"/>
  <c r="BG30" i="7"/>
  <c r="BM30" i="7"/>
  <c r="Y28" i="7"/>
  <c r="CS26" i="39"/>
  <c r="BF25" i="7"/>
  <c r="BS35" i="7"/>
  <c r="BS24" i="35"/>
  <c r="BQ35" i="7"/>
  <c r="G28" i="39"/>
  <c r="Z30" i="39"/>
  <c r="V27" i="7"/>
  <c r="BW25" i="7"/>
  <c r="BQ32" i="7"/>
  <c r="C31" i="43"/>
  <c r="BS31" i="35"/>
  <c r="BH31" i="35"/>
  <c r="CA26" i="35"/>
  <c r="CB30" i="7"/>
  <c r="B33" i="39"/>
  <c r="CJ32" i="7"/>
  <c r="CC26" i="39"/>
  <c r="BF25" i="35"/>
  <c r="Y30" i="7"/>
  <c r="F32" i="7"/>
  <c r="BG31" i="39"/>
  <c r="BS30" i="35"/>
  <c r="I23" i="43"/>
  <c r="BE35" i="7"/>
  <c r="CE32" i="39"/>
  <c r="E34" i="43"/>
  <c r="CS33" i="7"/>
  <c r="BI23" i="39"/>
  <c r="BY36" i="7"/>
  <c r="BK24" i="35"/>
  <c r="BN34" i="39"/>
  <c r="CR27" i="39"/>
  <c r="BF29" i="35"/>
  <c r="CV32" i="39"/>
  <c r="BH33" i="39"/>
  <c r="V33" i="39"/>
  <c r="BZ28" i="7"/>
  <c r="CM36" i="7"/>
  <c r="BJ25" i="39"/>
  <c r="T37" i="7"/>
  <c r="AR31" i="7"/>
  <c r="CM31" i="39"/>
  <c r="CH36" i="39"/>
  <c r="CS24" i="39"/>
  <c r="C30" i="43"/>
  <c r="I33" i="43"/>
  <c r="CP30" i="39"/>
  <c r="AG36" i="7"/>
  <c r="E37" i="39"/>
  <c r="D33" i="43"/>
  <c r="BZ27" i="39"/>
  <c r="AO24" i="7"/>
  <c r="AO30" i="7"/>
  <c r="CX28" i="7"/>
  <c r="BY30" i="39"/>
  <c r="BS33" i="39"/>
  <c r="CM34" i="39"/>
  <c r="AW26" i="7"/>
  <c r="BV26" i="39"/>
  <c r="CI36" i="7"/>
  <c r="BO36" i="39"/>
  <c r="AV23" i="39"/>
  <c r="CF29" i="35"/>
  <c r="BT29" i="39"/>
  <c r="AS31" i="39"/>
  <c r="U29" i="7"/>
  <c r="BA23" i="39"/>
  <c r="K34" i="43"/>
  <c r="CS28" i="39"/>
  <c r="BI23" i="7"/>
  <c r="AO26" i="39"/>
  <c r="CA23" i="7"/>
  <c r="CG23" i="39"/>
  <c r="CW25" i="7"/>
  <c r="CP26" i="7"/>
  <c r="BF25" i="39"/>
  <c r="BU25" i="7"/>
  <c r="CI35" i="7"/>
  <c r="BT34" i="7"/>
  <c r="H30" i="39"/>
  <c r="BF26" i="39"/>
  <c r="BN30" i="35"/>
  <c r="CQ23" i="35"/>
  <c r="BV23" i="39"/>
  <c r="BU31" i="35"/>
  <c r="CN31" i="35"/>
  <c r="CD28" i="39"/>
  <c r="CM26" i="39"/>
  <c r="BB35" i="39"/>
  <c r="CV30" i="39"/>
  <c r="BR27" i="35"/>
  <c r="CT36" i="7"/>
  <c r="CR23" i="35"/>
  <c r="CP30" i="35"/>
  <c r="CV27" i="7"/>
  <c r="U23" i="7"/>
  <c r="CL27" i="35"/>
  <c r="AF32" i="7"/>
  <c r="BH31" i="7"/>
  <c r="D24" i="7"/>
  <c r="AA26" i="39"/>
  <c r="F28" i="39"/>
  <c r="CS27" i="7"/>
  <c r="BD25" i="39"/>
  <c r="BG31" i="7"/>
  <c r="CM30" i="35"/>
  <c r="BP32" i="7"/>
  <c r="E25" i="43"/>
  <c r="CS36" i="7"/>
  <c r="BG24" i="35"/>
  <c r="L31" i="7"/>
  <c r="CN25" i="7"/>
  <c r="BC36" i="7"/>
  <c r="BJ32" i="39"/>
  <c r="BW28" i="35"/>
  <c r="BL24" i="7"/>
  <c r="J32" i="43"/>
  <c r="Y30" i="39"/>
  <c r="CD23" i="39"/>
  <c r="BC30" i="7"/>
  <c r="CN37" i="39"/>
  <c r="CI33" i="39"/>
  <c r="CK31" i="35"/>
  <c r="BU26" i="35"/>
  <c r="AS23" i="7"/>
  <c r="Q24" i="7"/>
  <c r="M28" i="7"/>
  <c r="BJ35" i="39"/>
  <c r="R24" i="7"/>
  <c r="BM26" i="35"/>
  <c r="CO28" i="7"/>
  <c r="CO34" i="39"/>
  <c r="CK23" i="39"/>
  <c r="BA37" i="39"/>
  <c r="BC32" i="7"/>
  <c r="CS26" i="7"/>
  <c r="AN36" i="39"/>
  <c r="AF35" i="39"/>
  <c r="CM24" i="7"/>
  <c r="BR25" i="35"/>
  <c r="BY33" i="7"/>
  <c r="CJ23" i="39"/>
  <c r="CA34" i="39"/>
  <c r="AM35" i="7"/>
  <c r="H35" i="39"/>
  <c r="BK26" i="39"/>
  <c r="BG28" i="35"/>
  <c r="CP35" i="39"/>
  <c r="BY31" i="7"/>
  <c r="BZ24" i="35"/>
  <c r="BD23" i="7"/>
  <c r="BZ24" i="39"/>
  <c r="BO25" i="39"/>
  <c r="CE27" i="35"/>
  <c r="C32" i="39"/>
  <c r="CQ29" i="7"/>
  <c r="BE28" i="7"/>
  <c r="AO28" i="39"/>
  <c r="T30" i="39"/>
  <c r="CQ37" i="39"/>
  <c r="D30" i="43"/>
  <c r="CH26" i="39"/>
  <c r="AT25" i="7"/>
  <c r="BJ23" i="7"/>
  <c r="AM33" i="39"/>
  <c r="C27" i="39"/>
  <c r="BA29" i="35"/>
  <c r="BH35" i="39"/>
  <c r="CR32" i="7"/>
  <c r="CI29" i="39"/>
  <c r="BH24" i="35"/>
  <c r="Q32" i="39"/>
  <c r="CJ35" i="39"/>
  <c r="H33" i="43"/>
  <c r="AJ31" i="7"/>
  <c r="BI32" i="39"/>
  <c r="BS27" i="35"/>
  <c r="H29" i="43"/>
  <c r="J24" i="39"/>
  <c r="BJ31" i="35"/>
  <c r="CC26" i="35"/>
  <c r="CV24" i="39"/>
  <c r="BA30" i="35"/>
  <c r="CR28" i="35"/>
  <c r="AL35" i="39"/>
  <c r="CJ23" i="7"/>
  <c r="BK31" i="39"/>
  <c r="CG28" i="39"/>
  <c r="BQ25" i="35"/>
  <c r="CE35" i="39"/>
  <c r="BT25" i="35"/>
  <c r="CV31" i="7"/>
  <c r="AU26" i="7"/>
  <c r="CE30" i="7"/>
  <c r="CF25" i="39"/>
  <c r="CF34" i="7"/>
  <c r="BA24" i="35"/>
  <c r="BT28" i="39"/>
  <c r="H26" i="7"/>
  <c r="CL34" i="7"/>
  <c r="AT23" i="7"/>
  <c r="B31" i="7"/>
  <c r="CD26" i="35"/>
  <c r="CF28" i="35"/>
  <c r="BG35" i="7"/>
  <c r="BT32" i="39"/>
  <c r="CS23" i="39"/>
  <c r="BL33" i="39"/>
  <c r="O27" i="39"/>
  <c r="BR29" i="39"/>
  <c r="CU34" i="39"/>
  <c r="AO33" i="7"/>
  <c r="CE25" i="35"/>
  <c r="BT31" i="39"/>
  <c r="CP28" i="7"/>
  <c r="CT32" i="39"/>
  <c r="BN25" i="7"/>
  <c r="BI30" i="39"/>
  <c r="BC25" i="7"/>
  <c r="BJ23" i="39"/>
  <c r="Y36" i="7"/>
  <c r="CP35" i="7"/>
  <c r="CW27" i="7"/>
  <c r="CX23" i="7"/>
  <c r="CN36" i="39"/>
  <c r="BB69" i="35"/>
  <c r="AT426" i="1" s="1"/>
  <c r="BY37" i="39"/>
  <c r="BW23" i="39"/>
  <c r="CS29" i="39"/>
  <c r="H24" i="43"/>
  <c r="AA23" i="39"/>
  <c r="CD30" i="7"/>
  <c r="CD23" i="35"/>
  <c r="BS30" i="39"/>
  <c r="Y31" i="7"/>
  <c r="AG36" i="39"/>
  <c r="D28" i="43"/>
  <c r="CC23" i="39"/>
  <c r="CU25" i="35"/>
  <c r="AC35" i="7"/>
  <c r="CW29" i="7"/>
  <c r="BK35" i="7"/>
  <c r="AE37" i="7"/>
  <c r="CX32" i="7"/>
  <c r="AF26" i="39"/>
  <c r="AA33" i="39"/>
  <c r="BK29" i="39"/>
  <c r="E35" i="43"/>
  <c r="W24" i="39"/>
  <c r="AQ23" i="7"/>
  <c r="CD29" i="35"/>
  <c r="BO28" i="39"/>
  <c r="CI26" i="35"/>
  <c r="BB30" i="7"/>
  <c r="CX36" i="7"/>
  <c r="BV27" i="7"/>
  <c r="AF33" i="7"/>
  <c r="BP33" i="39"/>
  <c r="BP25" i="7"/>
  <c r="AB36" i="39"/>
  <c r="BQ25" i="39"/>
  <c r="Y32" i="39"/>
  <c r="CE30" i="35"/>
  <c r="BE29" i="39"/>
  <c r="BH23" i="7"/>
  <c r="CL29" i="7"/>
  <c r="AN24" i="39"/>
  <c r="BU23" i="39"/>
  <c r="BF23" i="7"/>
  <c r="K27" i="39"/>
  <c r="CE26" i="39"/>
  <c r="CK37" i="39"/>
  <c r="CH24" i="35"/>
  <c r="BL31" i="39"/>
  <c r="BU28" i="35"/>
  <c r="V30" i="39"/>
  <c r="AM30" i="7"/>
  <c r="BQ23" i="39"/>
  <c r="H25" i="39"/>
  <c r="BV31" i="39"/>
  <c r="BI25" i="39"/>
  <c r="BO30" i="39"/>
  <c r="AM37" i="7"/>
  <c r="AL37" i="7"/>
  <c r="AH35" i="7"/>
  <c r="AU24" i="7"/>
  <c r="J27" i="43"/>
  <c r="R30" i="39"/>
  <c r="CG32" i="39"/>
  <c r="BH28" i="7"/>
  <c r="CC25" i="7"/>
  <c r="BS23" i="39"/>
  <c r="AX27" i="7"/>
  <c r="CF31" i="35"/>
  <c r="BY32" i="7"/>
  <c r="BQ31" i="7"/>
  <c r="BY28" i="7"/>
  <c r="BM27" i="7"/>
  <c r="BE31" i="39"/>
  <c r="BU30" i="39"/>
  <c r="AW37" i="39"/>
  <c r="BU27" i="39"/>
  <c r="CR69" i="35"/>
  <c r="BE27" i="39"/>
  <c r="CE32" i="7"/>
  <c r="CM27" i="39"/>
  <c r="CM25" i="39"/>
  <c r="P36" i="39"/>
  <c r="BI33" i="39"/>
  <c r="AT36" i="7"/>
  <c r="BX31" i="7"/>
  <c r="BE32" i="7"/>
  <c r="K24" i="7"/>
  <c r="CG36" i="39"/>
  <c r="B23" i="43"/>
  <c r="BN31" i="35"/>
  <c r="CF26" i="39"/>
  <c r="BT69" i="35"/>
  <c r="X24" i="39"/>
  <c r="BB37" i="39"/>
  <c r="Z37" i="39"/>
  <c r="BO35" i="39"/>
  <c r="BA26" i="35"/>
  <c r="BR24" i="39"/>
  <c r="AB34" i="7"/>
  <c r="BD33" i="39"/>
  <c r="U37" i="7"/>
  <c r="BO32" i="39"/>
  <c r="E23" i="35"/>
  <c r="CK33" i="39"/>
  <c r="Y34" i="39"/>
  <c r="BX26" i="7"/>
  <c r="AS36" i="39"/>
  <c r="BH69" i="35"/>
  <c r="AT557" i="1" s="1"/>
  <c r="O25" i="7"/>
  <c r="CO29" i="7"/>
  <c r="R30" i="53"/>
  <c r="BE37" i="39"/>
  <c r="CD37" i="7"/>
  <c r="CD46" i="7" s="1"/>
  <c r="D27" i="7"/>
  <c r="CJ34" i="7"/>
  <c r="N29" i="7"/>
  <c r="CD33" i="7"/>
  <c r="V35" i="39"/>
  <c r="CV31" i="35"/>
  <c r="CO36" i="7"/>
  <c r="BO31" i="35"/>
  <c r="AF29" i="7"/>
  <c r="BV35" i="39"/>
  <c r="BB30" i="39"/>
  <c r="AX26" i="7"/>
  <c r="BL26" i="35"/>
  <c r="AP33" i="39"/>
  <c r="AJ37" i="39"/>
  <c r="BF35" i="39"/>
  <c r="BU27" i="35"/>
  <c r="BL37" i="7"/>
  <c r="BL46" i="7" s="1"/>
  <c r="AT24" i="39"/>
  <c r="AO25" i="7"/>
  <c r="CU35" i="39"/>
  <c r="BC34" i="39"/>
  <c r="AB31" i="39"/>
  <c r="AQ35" i="39"/>
  <c r="CQ25" i="35"/>
  <c r="B34" i="43"/>
  <c r="CD23" i="7"/>
  <c r="CF69" i="35"/>
  <c r="Y24" i="7"/>
  <c r="CU29" i="35"/>
  <c r="BW31" i="39"/>
  <c r="BW26" i="39"/>
  <c r="K30" i="43"/>
  <c r="BY24" i="7"/>
  <c r="CA27" i="35"/>
  <c r="AV27" i="39"/>
  <c r="BA33" i="39"/>
  <c r="BM36" i="7"/>
  <c r="AW33" i="39"/>
  <c r="AI35" i="7"/>
  <c r="CU37" i="39"/>
  <c r="D32" i="39"/>
  <c r="BV30" i="35"/>
  <c r="E23" i="39"/>
  <c r="CU23" i="7"/>
  <c r="AE36" i="7"/>
  <c r="BP26" i="35"/>
  <c r="I36" i="7"/>
  <c r="BY33" i="39"/>
  <c r="AP32" i="7"/>
  <c r="BI37" i="7"/>
  <c r="BI46" i="7" s="1"/>
  <c r="CG26" i="39"/>
  <c r="CN30" i="39"/>
  <c r="AG26" i="39"/>
  <c r="H28" i="43"/>
  <c r="CG31" i="7"/>
  <c r="BR35" i="39"/>
  <c r="I36" i="39"/>
  <c r="J36" i="39"/>
  <c r="CC29" i="39"/>
  <c r="CS30" i="39"/>
  <c r="G30" i="39"/>
  <c r="CG25" i="7"/>
  <c r="CF25" i="7"/>
  <c r="B23" i="7"/>
  <c r="CA24" i="39"/>
  <c r="CA29" i="35"/>
  <c r="I30" i="39"/>
  <c r="BE36" i="7"/>
  <c r="CV32" i="7"/>
  <c r="BM25" i="7"/>
  <c r="AO26" i="7"/>
  <c r="CR26" i="39"/>
  <c r="AL33" i="39"/>
  <c r="AK29" i="39"/>
  <c r="BC35" i="7"/>
  <c r="K26" i="39"/>
  <c r="BZ27" i="35"/>
  <c r="AI37" i="39"/>
  <c r="S32" i="53"/>
  <c r="BJ24" i="39"/>
  <c r="C30" i="7"/>
  <c r="BW32" i="39"/>
  <c r="BV32" i="39"/>
  <c r="CU24" i="35"/>
  <c r="BF32" i="39"/>
  <c r="X31" i="39"/>
  <c r="AM32" i="39"/>
  <c r="B37" i="43"/>
  <c r="CB31" i="7"/>
  <c r="AE24" i="39"/>
  <c r="I24" i="7"/>
  <c r="AL31" i="7"/>
  <c r="BR69" i="35"/>
  <c r="AT774" i="1" s="1"/>
  <c r="BB31" i="35"/>
  <c r="CW37" i="7"/>
  <c r="CW46" i="7" s="1"/>
  <c r="CK33" i="7"/>
  <c r="CL33" i="7"/>
  <c r="F30" i="39"/>
  <c r="BD31" i="35"/>
  <c r="CL30" i="35"/>
  <c r="CD36" i="39"/>
  <c r="BU32" i="39"/>
  <c r="AR34" i="39"/>
  <c r="CS33" i="39"/>
  <c r="D26" i="43"/>
  <c r="CU34" i="7"/>
  <c r="BG37" i="7"/>
  <c r="BG46" i="7" s="1"/>
  <c r="BO37" i="7"/>
  <c r="BO46" i="7" s="1"/>
  <c r="BH37" i="39"/>
  <c r="BH29" i="35"/>
  <c r="F33" i="39"/>
  <c r="O24" i="39"/>
  <c r="AX30" i="7"/>
  <c r="H26" i="43"/>
  <c r="CJ24" i="35"/>
  <c r="AS28" i="7"/>
  <c r="C36" i="43"/>
  <c r="BB24" i="7"/>
  <c r="AC32" i="7"/>
  <c r="BP69" i="35"/>
  <c r="AT731" i="1" s="1"/>
  <c r="BP29" i="39"/>
  <c r="CN36" i="7"/>
  <c r="E37" i="43"/>
  <c r="CC23" i="35"/>
  <c r="AW31" i="7"/>
  <c r="Q24" i="53"/>
  <c r="CB37" i="7"/>
  <c r="CB46" i="7" s="1"/>
  <c r="CV69" i="35"/>
  <c r="CD24" i="35"/>
  <c r="AH36" i="7"/>
  <c r="CN30" i="7"/>
  <c r="M30" i="7"/>
  <c r="CP69" i="35"/>
  <c r="AW37" i="7"/>
  <c r="T32" i="39"/>
  <c r="S37" i="7"/>
  <c r="CK32" i="39"/>
  <c r="CU36" i="39"/>
  <c r="BC27" i="35"/>
  <c r="BD34" i="7"/>
  <c r="O36" i="39"/>
  <c r="BR31" i="39"/>
  <c r="CT34" i="39"/>
  <c r="BG33" i="39"/>
  <c r="BC37" i="39"/>
  <c r="Z35" i="39"/>
  <c r="AG30" i="39"/>
  <c r="CR25" i="39"/>
  <c r="AF27" i="7"/>
  <c r="AP37" i="7"/>
  <c r="D35" i="43"/>
  <c r="CO37" i="7"/>
  <c r="CO46" i="7" s="1"/>
  <c r="EB59" i="7" s="1"/>
  <c r="B26" i="53"/>
  <c r="CD28" i="7"/>
  <c r="CF27" i="39"/>
  <c r="BZ34" i="7"/>
  <c r="CI24" i="7"/>
  <c r="CO35" i="7"/>
  <c r="BR37" i="39"/>
  <c r="CD32" i="7"/>
  <c r="CO34" i="7"/>
  <c r="CV23" i="39"/>
  <c r="CF25" i="35"/>
  <c r="CD30" i="39"/>
  <c r="BK27" i="35"/>
  <c r="CS24" i="7"/>
  <c r="AE32" i="7"/>
  <c r="BG33" i="7"/>
  <c r="CL23" i="7"/>
  <c r="BS37" i="39"/>
  <c r="BU31" i="7"/>
  <c r="BR33" i="39"/>
  <c r="CT37" i="7"/>
  <c r="CT46" i="7" s="1"/>
  <c r="AD33" i="39"/>
  <c r="BK26" i="35"/>
  <c r="BO28" i="7"/>
  <c r="CE24" i="39"/>
  <c r="BB29" i="39"/>
  <c r="CE33" i="7"/>
  <c r="BZ31" i="39"/>
  <c r="BA69" i="35"/>
  <c r="AT404" i="1" s="1"/>
  <c r="T25" i="39"/>
  <c r="CD26" i="7"/>
  <c r="W27" i="7"/>
  <c r="BD30" i="7"/>
  <c r="CM25" i="35"/>
  <c r="K25" i="43"/>
  <c r="CH28" i="35"/>
  <c r="AQ24" i="7"/>
  <c r="G37" i="39"/>
  <c r="BJ25" i="35"/>
  <c r="BM29" i="39"/>
  <c r="Y35" i="39"/>
  <c r="BS29" i="7"/>
  <c r="AI23" i="39"/>
  <c r="CK24" i="35"/>
  <c r="CE31" i="39"/>
  <c r="BY35" i="39"/>
  <c r="AT26" i="7"/>
  <c r="CW28" i="7"/>
  <c r="AL23" i="7"/>
  <c r="BX36" i="39"/>
  <c r="BV31" i="7"/>
  <c r="T27" i="7"/>
  <c r="CB33" i="39"/>
  <c r="AM30" i="39"/>
  <c r="B29" i="43"/>
  <c r="J29" i="7"/>
  <c r="Z34" i="7"/>
  <c r="BX35" i="39"/>
  <c r="D34" i="43"/>
  <c r="BQ69" i="35"/>
  <c r="AT752" i="1" s="1"/>
  <c r="AH26" i="39"/>
  <c r="AR33" i="7"/>
  <c r="D37" i="7"/>
  <c r="BZ25" i="7"/>
  <c r="CN29" i="39"/>
  <c r="BU24" i="35"/>
  <c r="CT31" i="35"/>
  <c r="CS25" i="39"/>
  <c r="CK28" i="7"/>
  <c r="R30" i="7"/>
  <c r="CB36" i="39"/>
  <c r="BJ37" i="39"/>
  <c r="AJ23" i="7"/>
  <c r="AA35" i="39"/>
  <c r="O32" i="39"/>
  <c r="L28" i="39"/>
  <c r="BE34" i="39"/>
  <c r="AX31" i="7"/>
  <c r="BK69" i="35"/>
  <c r="AT622" i="1" s="1"/>
  <c r="AL25" i="7"/>
  <c r="CV36" i="39"/>
  <c r="Q28" i="39"/>
  <c r="AP31" i="7"/>
  <c r="BR37" i="7"/>
  <c r="BR46" i="7" s="1"/>
  <c r="CC31" i="7"/>
  <c r="BC25" i="35"/>
  <c r="G31" i="7"/>
  <c r="BT26" i="35"/>
  <c r="CX35" i="7"/>
  <c r="BZ36" i="39"/>
  <c r="CK23" i="35"/>
  <c r="CI37" i="39"/>
  <c r="BX25" i="39"/>
  <c r="CS26" i="35"/>
  <c r="CH31" i="39"/>
  <c r="I25" i="43"/>
  <c r="BI37" i="39"/>
  <c r="AU25" i="39"/>
  <c r="BB27" i="35"/>
  <c r="BY24" i="39"/>
  <c r="CF23" i="35"/>
  <c r="BW28" i="7"/>
  <c r="L35" i="7"/>
  <c r="BP24" i="39"/>
  <c r="BO31" i="7"/>
  <c r="AR29" i="7"/>
  <c r="AN34" i="39"/>
  <c r="CI36" i="39"/>
  <c r="S25" i="39"/>
  <c r="AG30" i="7"/>
  <c r="CJ25" i="35"/>
  <c r="C31" i="39"/>
  <c r="AI34" i="39"/>
  <c r="Y35" i="7"/>
  <c r="CO23" i="39"/>
  <c r="CT33" i="39"/>
  <c r="R25" i="7"/>
  <c r="BP29" i="35"/>
  <c r="CR26" i="7"/>
  <c r="T33" i="39"/>
  <c r="BD34" i="39"/>
  <c r="CP24" i="7"/>
  <c r="AV24" i="7"/>
  <c r="BI33" i="7"/>
  <c r="S23" i="35"/>
  <c r="D36" i="53"/>
  <c r="AD24" i="7"/>
  <c r="H30" i="43"/>
  <c r="CR23" i="7"/>
  <c r="BB26" i="7"/>
  <c r="BT35" i="7"/>
  <c r="CC32" i="39"/>
  <c r="CG36" i="7"/>
  <c r="BI34" i="39"/>
  <c r="CJ30" i="35"/>
  <c r="CB28" i="7"/>
  <c r="CF29" i="7"/>
  <c r="BX24" i="7"/>
  <c r="CF31" i="7"/>
  <c r="R32" i="53"/>
  <c r="AJ33" i="7"/>
  <c r="BF28" i="39"/>
  <c r="CE25" i="7"/>
  <c r="CS34" i="7"/>
  <c r="BR33" i="7"/>
  <c r="BO29" i="7"/>
  <c r="Q33" i="7"/>
  <c r="BJ29" i="35"/>
  <c r="BO25" i="35"/>
  <c r="O23" i="7"/>
  <c r="CE28" i="39"/>
  <c r="C23" i="7"/>
  <c r="CA25" i="7"/>
  <c r="AU36" i="39"/>
  <c r="G25" i="7"/>
  <c r="CB24" i="39"/>
  <c r="W30" i="39"/>
  <c r="CB23" i="35"/>
  <c r="H26" i="39"/>
  <c r="CA37" i="39"/>
  <c r="BK23" i="39"/>
  <c r="AH25" i="7"/>
  <c r="AU36" i="7"/>
  <c r="BH30" i="35"/>
  <c r="BN28" i="39"/>
  <c r="AH37" i="7"/>
  <c r="CH24" i="39"/>
  <c r="AL35" i="7"/>
  <c r="D27" i="43"/>
  <c r="AO24" i="39"/>
  <c r="CF27" i="35"/>
  <c r="K35" i="39"/>
  <c r="CF37" i="39"/>
  <c r="BO69" i="35"/>
  <c r="AT709" i="1" s="1"/>
  <c r="CQ24" i="7"/>
  <c r="CB25" i="7"/>
  <c r="AJ24" i="7"/>
  <c r="AM23" i="39"/>
  <c r="BK24" i="39"/>
  <c r="BO36" i="7"/>
  <c r="AD31" i="39"/>
  <c r="T34" i="39"/>
  <c r="AM28" i="39"/>
  <c r="AN36" i="7"/>
  <c r="CQ27" i="35"/>
  <c r="O33" i="39"/>
  <c r="E23" i="7"/>
  <c r="CW33" i="7"/>
  <c r="BF26" i="35"/>
  <c r="BF29" i="7"/>
  <c r="BA31" i="39"/>
  <c r="BN36" i="39"/>
  <c r="M32" i="7"/>
  <c r="H32" i="7"/>
  <c r="CS27" i="35"/>
  <c r="BY28" i="39"/>
  <c r="M25" i="7"/>
  <c r="CN26" i="39"/>
  <c r="BJ24" i="7"/>
  <c r="BD36" i="39"/>
  <c r="BW34" i="39"/>
  <c r="CF31" i="39"/>
  <c r="CA69" i="35"/>
  <c r="W34" i="7"/>
  <c r="BR26" i="7"/>
  <c r="D32" i="7"/>
  <c r="BK29" i="35"/>
  <c r="CG35" i="7"/>
  <c r="BM28" i="7"/>
  <c r="CT26" i="7"/>
  <c r="CO31" i="7"/>
  <c r="BN32" i="7"/>
  <c r="CC30" i="7"/>
  <c r="AD32" i="39"/>
  <c r="R27" i="7"/>
  <c r="BE69" i="35"/>
  <c r="AT492" i="1" s="1"/>
  <c r="BM28" i="39"/>
  <c r="BL33" i="7"/>
  <c r="AE27" i="39"/>
  <c r="BL35" i="39"/>
  <c r="Z28" i="39"/>
  <c r="S34" i="7"/>
  <c r="AX35" i="7"/>
  <c r="BM37" i="39"/>
  <c r="BH23" i="39"/>
  <c r="Y23" i="7"/>
  <c r="AN32" i="7"/>
  <c r="CO30" i="35"/>
  <c r="BL25" i="39"/>
  <c r="CR24" i="39"/>
  <c r="AB26" i="39"/>
  <c r="BQ29" i="7"/>
  <c r="BF27" i="39"/>
  <c r="CR35" i="7"/>
  <c r="CE23" i="39"/>
  <c r="CS35" i="7"/>
  <c r="BX30" i="35"/>
  <c r="CM33" i="39"/>
  <c r="BX29" i="39"/>
  <c r="CX29" i="7"/>
  <c r="Y32" i="7"/>
  <c r="AP37" i="39"/>
  <c r="CB24" i="7"/>
  <c r="BN24" i="7"/>
  <c r="AL29" i="7"/>
  <c r="BV33" i="7"/>
  <c r="BW37" i="39"/>
  <c r="AQ25" i="7"/>
  <c r="BF24" i="39"/>
  <c r="AR27" i="39"/>
  <c r="BP36" i="39"/>
  <c r="BS36" i="39"/>
  <c r="K30" i="39"/>
  <c r="CB30" i="39"/>
  <c r="BE24" i="7"/>
  <c r="BL29" i="35"/>
  <c r="BI29" i="35"/>
  <c r="BF23" i="39"/>
  <c r="E32" i="43"/>
  <c r="BO34" i="7"/>
  <c r="BW36" i="39"/>
  <c r="BY69" i="35"/>
  <c r="BJ26" i="35"/>
  <c r="O30" i="39"/>
  <c r="BP30" i="35"/>
  <c r="BX28" i="39"/>
  <c r="CP31" i="39"/>
  <c r="BI35" i="39"/>
  <c r="BC33" i="7"/>
  <c r="CU29" i="39"/>
  <c r="H28" i="39"/>
  <c r="AK24" i="7"/>
  <c r="U25" i="7"/>
  <c r="CK34" i="39"/>
  <c r="F1135" i="6"/>
  <c r="D1135" i="6"/>
  <c r="D1137" i="6"/>
  <c r="DC59" i="7" l="1"/>
  <c r="CS59" i="7"/>
  <c r="DR59" i="7"/>
  <c r="DZ59" i="7"/>
  <c r="EE59" i="7"/>
  <c r="AB45" i="35"/>
  <c r="DE59" i="7"/>
  <c r="DB59" i="7"/>
  <c r="DN59" i="7"/>
  <c r="B45" i="35"/>
  <c r="F45" i="35"/>
  <c r="AR426" i="1" s="1"/>
  <c r="AS426" i="1" s="1"/>
  <c r="DJ59" i="7"/>
  <c r="S45" i="35"/>
  <c r="AR709" i="1" s="1"/>
  <c r="AG45" i="35"/>
  <c r="DS55" i="35" s="1"/>
  <c r="AD45" i="35"/>
  <c r="E45" i="35"/>
  <c r="AR404" i="1" s="1"/>
  <c r="AS404" i="1" s="1"/>
  <c r="DI59" i="7"/>
  <c r="DV59" i="7"/>
  <c r="AF45" i="35"/>
  <c r="DR55" i="35" s="1"/>
  <c r="AV45" i="35"/>
  <c r="DO59" i="7"/>
  <c r="O45" i="35"/>
  <c r="AR622" i="1" s="1"/>
  <c r="G45" i="35"/>
  <c r="AR448" i="1" s="1"/>
  <c r="AS448" i="1" s="1"/>
  <c r="D45" i="35"/>
  <c r="AR382" i="1" s="1"/>
  <c r="AS382" i="1" s="1"/>
  <c r="AL45" i="35"/>
  <c r="DX59" i="7"/>
  <c r="DM59" i="7"/>
  <c r="AI45" i="35"/>
  <c r="CT59" i="7"/>
  <c r="AH45" i="35"/>
  <c r="DT55" i="35" s="1"/>
  <c r="CY59" i="7"/>
  <c r="H45" i="35"/>
  <c r="AR470" i="1" s="1"/>
  <c r="AS470" i="1" s="1"/>
  <c r="AS45" i="35"/>
  <c r="EE55" i="35" s="1"/>
  <c r="N45" i="35"/>
  <c r="AR600" i="1" s="1"/>
  <c r="AK45" i="35"/>
  <c r="CU59" i="7"/>
  <c r="J45" i="35"/>
  <c r="AR513" i="1" s="1"/>
  <c r="EG59" i="7"/>
  <c r="L45" i="35"/>
  <c r="AR557" i="1" s="1"/>
  <c r="DH59" i="7"/>
  <c r="AW45" i="35"/>
  <c r="DW59" i="7"/>
  <c r="R45" i="35"/>
  <c r="AR687" i="1" s="1"/>
  <c r="AJ45" i="35"/>
  <c r="V45" i="35"/>
  <c r="AR774" i="1" s="1"/>
  <c r="AO45" i="35"/>
  <c r="U45" i="35"/>
  <c r="AR752" i="1" s="1"/>
  <c r="AE45" i="35"/>
  <c r="P45" i="35"/>
  <c r="AN45" i="35"/>
  <c r="DZ55" i="35" s="1"/>
  <c r="AA45" i="35"/>
  <c r="DM55" i="35" s="1"/>
  <c r="T45" i="35"/>
  <c r="AR731" i="1" s="1"/>
  <c r="AU45" i="35"/>
  <c r="I45" i="35"/>
  <c r="AR492" i="1" s="1"/>
  <c r="AQ45" i="35"/>
  <c r="CZ59" i="7"/>
  <c r="M45" i="35"/>
  <c r="AR577" i="1" s="1"/>
  <c r="Y45" i="35"/>
  <c r="AT45" i="35"/>
  <c r="Z45" i="35"/>
  <c r="DL55" i="35" s="1"/>
  <c r="K45" i="35"/>
  <c r="AR536" i="1" s="1"/>
  <c r="Q45" i="35"/>
  <c r="AR665" i="1" s="1"/>
  <c r="AR45" i="35"/>
  <c r="ED55" i="35" s="1"/>
  <c r="C45" i="35"/>
  <c r="AR361" i="1" s="1"/>
  <c r="AS361" i="1" s="1"/>
  <c r="AP45" i="35"/>
  <c r="X45" i="35"/>
  <c r="DJ55" i="35" s="1"/>
  <c r="AM45" i="35"/>
  <c r="DY55" i="35" s="1"/>
  <c r="AC45" i="35"/>
  <c r="DO55" i="35" s="1"/>
  <c r="CX59" i="7"/>
  <c r="DG59" i="7"/>
  <c r="CW59" i="7"/>
  <c r="CQ59" i="7"/>
  <c r="DT59" i="7"/>
  <c r="EF59" i="7"/>
  <c r="DQ59" i="7"/>
  <c r="EC59" i="7"/>
  <c r="DD59" i="7"/>
  <c r="DP59" i="7"/>
  <c r="DY59" i="7"/>
  <c r="DL59" i="7"/>
  <c r="CV59" i="7"/>
  <c r="DA59" i="7"/>
  <c r="DF59" i="7"/>
  <c r="DS59" i="7"/>
  <c r="DK59" i="7"/>
  <c r="DU59" i="7"/>
  <c r="EA59" i="7"/>
  <c r="ED59" i="7"/>
  <c r="CL55" i="35"/>
  <c r="CL57" i="35" s="1"/>
  <c r="CM55" i="35"/>
  <c r="CM57" i="35" s="1"/>
  <c r="DA55" i="35"/>
  <c r="CK55" i="35"/>
  <c r="CK57" i="35" s="1"/>
  <c r="E45" i="7"/>
  <c r="DN55" i="35"/>
  <c r="CB45" i="35"/>
  <c r="BH45" i="39"/>
  <c r="AM45" i="39"/>
  <c r="B45" i="7"/>
  <c r="E45" i="39"/>
  <c r="B38" i="43"/>
  <c r="AT45" i="7"/>
  <c r="C45" i="7"/>
  <c r="CM57" i="7" s="1"/>
  <c r="CM60" i="7" s="1"/>
  <c r="DX55" i="35"/>
  <c r="CE45" i="39"/>
  <c r="CR55" i="35"/>
  <c r="CC45" i="39"/>
  <c r="CX45" i="7"/>
  <c r="AS45" i="7"/>
  <c r="CA45" i="7"/>
  <c r="J45" i="7"/>
  <c r="BK45" i="35"/>
  <c r="BZ45" i="39"/>
  <c r="CL45" i="39"/>
  <c r="B45" i="39"/>
  <c r="CK55" i="39" s="1"/>
  <c r="CK57" i="39" s="1"/>
  <c r="BQ45" i="39"/>
  <c r="BK45" i="39"/>
  <c r="BF45" i="39"/>
  <c r="O45" i="7"/>
  <c r="CC45" i="35"/>
  <c r="CU45" i="7"/>
  <c r="BU45" i="39"/>
  <c r="CD45" i="35"/>
  <c r="CJ45" i="7"/>
  <c r="CJ45" i="39"/>
  <c r="CG45" i="39"/>
  <c r="BI45" i="39"/>
  <c r="S45" i="7"/>
  <c r="CG45" i="7"/>
  <c r="CT45" i="39"/>
  <c r="CJ45" i="35"/>
  <c r="CP45" i="7"/>
  <c r="H45" i="7"/>
  <c r="CC45" i="7"/>
  <c r="Q45" i="53"/>
  <c r="Q49" i="53" s="1"/>
  <c r="DC55" i="35"/>
  <c r="BJ45" i="35"/>
  <c r="AH45" i="7"/>
  <c r="AQ45" i="39"/>
  <c r="BR45" i="7"/>
  <c r="BU45" i="35"/>
  <c r="CV45" i="35"/>
  <c r="BA45" i="35"/>
  <c r="E38" i="43"/>
  <c r="BQ45" i="35"/>
  <c r="BX45" i="7"/>
  <c r="BQ45" i="7"/>
  <c r="CB45" i="7"/>
  <c r="BO45" i="39"/>
  <c r="BZ45" i="7"/>
  <c r="CK45" i="7"/>
  <c r="BM45" i="35"/>
  <c r="J38" i="43"/>
  <c r="BM45" i="7"/>
  <c r="K45" i="39"/>
  <c r="AN45" i="7"/>
  <c r="AP45" i="39"/>
  <c r="O45" i="53"/>
  <c r="O49" i="53" s="1"/>
  <c r="Y56" i="53" s="1"/>
  <c r="D45" i="7"/>
  <c r="CN57" i="7" s="1"/>
  <c r="CN60" i="7" s="1"/>
  <c r="S45" i="53"/>
  <c r="W49" i="53" s="1"/>
  <c r="AJ56" i="53" s="1"/>
  <c r="Z45" i="39"/>
  <c r="AC45" i="39"/>
  <c r="CQ45" i="39"/>
  <c r="CE45" i="7"/>
  <c r="H38" i="43"/>
  <c r="CM45" i="7"/>
  <c r="BS45" i="7"/>
  <c r="CA45" i="35"/>
  <c r="X45" i="7"/>
  <c r="BG45" i="35"/>
  <c r="BF45" i="35"/>
  <c r="BC45" i="39"/>
  <c r="X45" i="39"/>
  <c r="CT45" i="35"/>
  <c r="AK45" i="7"/>
  <c r="BZ45" i="35"/>
  <c r="P45" i="39"/>
  <c r="P45" i="7"/>
  <c r="R45" i="53"/>
  <c r="S49" i="53" s="1"/>
  <c r="AL45" i="39"/>
  <c r="N45" i="7"/>
  <c r="F45" i="53"/>
  <c r="J49" i="53" s="1"/>
  <c r="P45" i="53"/>
  <c r="P49" i="53" s="1"/>
  <c r="AC56" i="53" s="1"/>
  <c r="AW45" i="7"/>
  <c r="EG57" i="7" s="1"/>
  <c r="AG45" i="39"/>
  <c r="J45" i="39"/>
  <c r="C45" i="53"/>
  <c r="C49" i="53" s="1"/>
  <c r="AM45" i="7"/>
  <c r="E45" i="53"/>
  <c r="F49" i="53" s="1"/>
  <c r="CL57" i="7"/>
  <c r="CL60" i="7" s="1"/>
  <c r="AE45" i="7"/>
  <c r="CN55" i="35"/>
  <c r="AA45" i="39"/>
  <c r="CR45" i="35"/>
  <c r="CB45" i="39"/>
  <c r="BH45" i="35"/>
  <c r="BV45" i="35"/>
  <c r="BY45" i="39"/>
  <c r="CQ45" i="7"/>
  <c r="BT45" i="35"/>
  <c r="M45" i="7"/>
  <c r="D45" i="39"/>
  <c r="CM55" i="39" s="1"/>
  <c r="CM57" i="39" s="1"/>
  <c r="BR45" i="39"/>
  <c r="BG45" i="7"/>
  <c r="N45" i="39"/>
  <c r="BL45" i="39"/>
  <c r="BX45" i="39"/>
  <c r="T45" i="39"/>
  <c r="AX45" i="7"/>
  <c r="R50" i="7" s="1"/>
  <c r="H45" i="39"/>
  <c r="AC45" i="7"/>
  <c r="D45" i="53"/>
  <c r="D49" i="53" s="1"/>
  <c r="W45" i="39"/>
  <c r="AF45" i="7"/>
  <c r="R45" i="7"/>
  <c r="AI45" i="7"/>
  <c r="CD45" i="7"/>
  <c r="BS45" i="39"/>
  <c r="CS45" i="39"/>
  <c r="BI45" i="7"/>
  <c r="AV45" i="39"/>
  <c r="BY45" i="35"/>
  <c r="BL45" i="35"/>
  <c r="L45" i="7"/>
  <c r="CH45" i="39"/>
  <c r="Q45" i="39"/>
  <c r="CR45" i="39"/>
  <c r="CF45" i="7"/>
  <c r="BE45" i="7"/>
  <c r="BN45" i="7"/>
  <c r="BN45" i="39"/>
  <c r="CU45" i="35"/>
  <c r="CO45" i="35"/>
  <c r="BT45" i="39"/>
  <c r="AB45" i="7"/>
  <c r="AU45" i="39"/>
  <c r="B45" i="53"/>
  <c r="B49" i="53" s="1"/>
  <c r="X55" i="53" s="1"/>
  <c r="AG45" i="7"/>
  <c r="CK45" i="39"/>
  <c r="CF45" i="35"/>
  <c r="AI45" i="39"/>
  <c r="CO45" i="39"/>
  <c r="AL45" i="7"/>
  <c r="BH45" i="7"/>
  <c r="AQ45" i="7"/>
  <c r="BV45" i="39"/>
  <c r="BE45" i="35"/>
  <c r="BI45" i="35"/>
  <c r="CQ55" i="35"/>
  <c r="CM45" i="35"/>
  <c r="CI45" i="7"/>
  <c r="BL45" i="7"/>
  <c r="U45" i="39"/>
  <c r="BD45" i="39"/>
  <c r="CL45" i="35"/>
  <c r="BK45" i="7"/>
  <c r="C38" i="43"/>
  <c r="BU45" i="7"/>
  <c r="BD45" i="35"/>
  <c r="AP45" i="7"/>
  <c r="BE45" i="39"/>
  <c r="BR45" i="35"/>
  <c r="BP45" i="35"/>
  <c r="BC45" i="7"/>
  <c r="CF45" i="39"/>
  <c r="AN45" i="39"/>
  <c r="AA45" i="7"/>
  <c r="R45" i="39"/>
  <c r="AO45" i="39"/>
  <c r="M45" i="39"/>
  <c r="I45" i="39"/>
  <c r="G45" i="7"/>
  <c r="AF45" i="39"/>
  <c r="Q45" i="7"/>
  <c r="AJ45" i="39"/>
  <c r="CK45" i="35"/>
  <c r="BW45" i="39"/>
  <c r="BD45" i="7"/>
  <c r="CQ45" i="35"/>
  <c r="BW45" i="7"/>
  <c r="CG45" i="35"/>
  <c r="BB45" i="35"/>
  <c r="BS45" i="35"/>
  <c r="BB45" i="39"/>
  <c r="CO56" i="39" s="1"/>
  <c r="V45" i="7"/>
  <c r="BT45" i="7"/>
  <c r="BP45" i="7"/>
  <c r="AU45" i="7"/>
  <c r="BW45" i="35"/>
  <c r="CN45" i="39"/>
  <c r="CV45" i="7"/>
  <c r="CO45" i="7"/>
  <c r="CP45" i="39"/>
  <c r="AE45" i="39"/>
  <c r="K45" i="7"/>
  <c r="I45" i="7"/>
  <c r="AJ45" i="7"/>
  <c r="CN55" i="39"/>
  <c r="CV45" i="39"/>
  <c r="BJ45" i="39"/>
  <c r="BJ45" i="7"/>
  <c r="BA45" i="39"/>
  <c r="I38" i="43"/>
  <c r="CH45" i="7"/>
  <c r="BM45" i="39"/>
  <c r="S45" i="39"/>
  <c r="V45" i="39"/>
  <c r="CA45" i="39"/>
  <c r="BO45" i="35"/>
  <c r="O45" i="39"/>
  <c r="F45" i="39"/>
  <c r="K38" i="43"/>
  <c r="BG45" i="39"/>
  <c r="CS45" i="35"/>
  <c r="CN45" i="7"/>
  <c r="D38" i="43"/>
  <c r="BO45" i="7"/>
  <c r="CN45" i="35"/>
  <c r="BC45" i="35"/>
  <c r="F45" i="7"/>
  <c r="AO45" i="7"/>
  <c r="G45" i="39"/>
  <c r="AR45" i="7"/>
  <c r="C45" i="39"/>
  <c r="CL55" i="39" s="1"/>
  <c r="CL57" i="39" s="1"/>
  <c r="AW45" i="39"/>
  <c r="AK45" i="39"/>
  <c r="AR45" i="39"/>
  <c r="AD45" i="7"/>
  <c r="T45" i="7"/>
  <c r="W45" i="7"/>
  <c r="CR45" i="7"/>
  <c r="Y45" i="7"/>
  <c r="CL45" i="7"/>
  <c r="BF45" i="7"/>
  <c r="CD45" i="39"/>
  <c r="U45" i="7"/>
  <c r="BP45" i="39"/>
  <c r="CW45" i="7"/>
  <c r="CI45" i="39"/>
  <c r="CM45" i="39"/>
  <c r="CS45" i="7"/>
  <c r="BN45" i="35"/>
  <c r="BY45" i="7"/>
  <c r="Z45" i="7"/>
  <c r="CH45" i="35"/>
  <c r="BB45" i="7"/>
  <c r="CE45" i="35"/>
  <c r="BV45" i="7"/>
  <c r="AV45" i="7"/>
  <c r="EF57" i="7" s="1"/>
  <c r="CP45" i="35"/>
  <c r="EC56" i="35" s="1"/>
  <c r="AH45" i="39"/>
  <c r="BX45" i="35"/>
  <c r="CT45" i="7"/>
  <c r="CU45" i="39"/>
  <c r="CI45" i="35"/>
  <c r="AS45" i="39"/>
  <c r="AB45" i="39"/>
  <c r="AT45" i="39"/>
  <c r="L45" i="39"/>
  <c r="Y45" i="39"/>
  <c r="AD45" i="39"/>
  <c r="DM55" i="39" s="1"/>
  <c r="CP57" i="7" l="1"/>
  <c r="CX55" i="35"/>
  <c r="AS709" i="1"/>
  <c r="DE55" i="39"/>
  <c r="DQ56" i="35"/>
  <c r="DN57" i="7"/>
  <c r="CW57" i="7"/>
  <c r="AS665" i="1"/>
  <c r="AS536" i="1"/>
  <c r="DA56" i="35"/>
  <c r="EA57" i="7"/>
  <c r="DV56" i="39"/>
  <c r="AS492" i="1"/>
  <c r="AS622" i="1"/>
  <c r="AS731" i="1"/>
  <c r="AS513" i="1"/>
  <c r="DJ56" i="39"/>
  <c r="AS600" i="1"/>
  <c r="AS752" i="1"/>
  <c r="DZ57" i="7"/>
  <c r="AS774" i="1"/>
  <c r="CP55" i="39"/>
  <c r="DQ56" i="39"/>
  <c r="DE55" i="35"/>
  <c r="CZ55" i="35"/>
  <c r="AS577" i="1"/>
  <c r="CV55" i="39"/>
  <c r="CS55" i="35"/>
  <c r="DE57" i="7"/>
  <c r="DD55" i="39"/>
  <c r="AS557" i="1"/>
  <c r="CV56" i="35"/>
  <c r="DG56" i="39"/>
  <c r="CV58" i="7"/>
  <c r="DN56" i="39"/>
  <c r="EG58" i="7"/>
  <c r="EG60" i="7" s="1"/>
  <c r="EF58" i="7"/>
  <c r="DV56" i="35"/>
  <c r="DJ56" i="35"/>
  <c r="DJ57" i="35" s="1"/>
  <c r="DB56" i="35"/>
  <c r="CR56" i="39"/>
  <c r="DC58" i="7"/>
  <c r="CY56" i="35"/>
  <c r="DB58" i="7"/>
  <c r="DQ58" i="7"/>
  <c r="DZ58" i="7"/>
  <c r="DF55" i="35"/>
  <c r="DK56" i="35"/>
  <c r="DU58" i="7"/>
  <c r="DH58" i="7"/>
  <c r="DB55" i="35"/>
  <c r="AR643" i="1"/>
  <c r="AS643" i="1" s="1"/>
  <c r="CS58" i="7"/>
  <c r="CW58" i="7"/>
  <c r="DI57" i="7"/>
  <c r="DU57" i="7"/>
  <c r="CO55" i="35"/>
  <c r="J49" i="35"/>
  <c r="DT56" i="39"/>
  <c r="EF56" i="35"/>
  <c r="DY55" i="39"/>
  <c r="CV55" i="35"/>
  <c r="DT57" i="7"/>
  <c r="AS687" i="1"/>
  <c r="EB56" i="35"/>
  <c r="DE56" i="35"/>
  <c r="DO57" i="7"/>
  <c r="DC57" i="7"/>
  <c r="DZ56" i="39"/>
  <c r="CY57" i="7"/>
  <c r="DI58" i="7"/>
  <c r="DS55" i="39"/>
  <c r="DA55" i="39"/>
  <c r="DB55" i="39"/>
  <c r="DK57" i="7"/>
  <c r="H40" i="43"/>
  <c r="DW55" i="39"/>
  <c r="DR58" i="7"/>
  <c r="DO58" i="7"/>
  <c r="DD56" i="39"/>
  <c r="DS56" i="39"/>
  <c r="EE56" i="35"/>
  <c r="EE57" i="35" s="1"/>
  <c r="CS56" i="35"/>
  <c r="DW56" i="35"/>
  <c r="CU55" i="39"/>
  <c r="DJ55" i="39"/>
  <c r="DY56" i="39"/>
  <c r="DT56" i="35"/>
  <c r="DT57" i="35" s="1"/>
  <c r="DZ56" i="35"/>
  <c r="DZ57" i="35" s="1"/>
  <c r="DE56" i="39"/>
  <c r="CP56" i="39"/>
  <c r="CP57" i="39" s="1"/>
  <c r="DE58" i="7"/>
  <c r="DE60" i="7" s="1"/>
  <c r="EC58" i="7"/>
  <c r="DW58" i="7"/>
  <c r="CX56" i="39"/>
  <c r="DL58" i="7"/>
  <c r="DS56" i="35"/>
  <c r="DS57" i="35" s="1"/>
  <c r="CZ58" i="7"/>
  <c r="DK58" i="7"/>
  <c r="DK60" i="7" s="1"/>
  <c r="DH56" i="39"/>
  <c r="DP56" i="39"/>
  <c r="DR56" i="39"/>
  <c r="CU56" i="39"/>
  <c r="CU57" i="39" s="1"/>
  <c r="CQ58" i="7"/>
  <c r="DY56" i="35"/>
  <c r="DY57" i="35" s="1"/>
  <c r="CR56" i="35"/>
  <c r="CR57" i="35" s="1"/>
  <c r="DA56" i="39"/>
  <c r="DG56" i="35"/>
  <c r="DD56" i="35"/>
  <c r="DT58" i="7"/>
  <c r="DK56" i="39"/>
  <c r="ED58" i="7"/>
  <c r="DM56" i="35"/>
  <c r="DM57" i="35" s="1"/>
  <c r="DN56" i="35"/>
  <c r="DN57" i="35" s="1"/>
  <c r="DP56" i="35"/>
  <c r="DM56" i="39"/>
  <c r="DM57" i="39" s="1"/>
  <c r="CY56" i="39"/>
  <c r="DF58" i="7"/>
  <c r="DX58" i="7"/>
  <c r="CV56" i="39"/>
  <c r="CX56" i="35"/>
  <c r="CX57" i="35" s="1"/>
  <c r="EA58" i="7"/>
  <c r="EA60" i="7" s="1"/>
  <c r="CY58" i="7"/>
  <c r="CY60" i="7" s="1"/>
  <c r="DO56" i="35"/>
  <c r="DO57" i="35" s="1"/>
  <c r="CT58" i="7"/>
  <c r="CU56" i="35"/>
  <c r="DB56" i="39"/>
  <c r="DB57" i="39" s="1"/>
  <c r="DH56" i="35"/>
  <c r="DW56" i="39"/>
  <c r="CS56" i="39"/>
  <c r="DN58" i="7"/>
  <c r="DN60" i="7" s="1"/>
  <c r="ED57" i="7"/>
  <c r="DL57" i="7"/>
  <c r="DI55" i="35"/>
  <c r="AJ55" i="53"/>
  <c r="AJ58" i="53" s="1"/>
  <c r="CT57" i="7"/>
  <c r="DV55" i="35"/>
  <c r="EB55" i="35"/>
  <c r="CU55" i="35"/>
  <c r="DG55" i="39"/>
  <c r="DD55" i="35"/>
  <c r="DG55" i="35"/>
  <c r="EC55" i="35"/>
  <c r="EC57" i="35" s="1"/>
  <c r="CP55" i="35"/>
  <c r="CY55" i="35"/>
  <c r="CS57" i="7"/>
  <c r="CS60" i="7" s="1"/>
  <c r="DW57" i="7"/>
  <c r="DX57" i="7"/>
  <c r="EC57" i="7"/>
  <c r="DH55" i="35"/>
  <c r="CO57" i="7"/>
  <c r="DH55" i="39"/>
  <c r="CO55" i="39"/>
  <c r="CO57" i="39" s="1"/>
  <c r="CQ57" i="7"/>
  <c r="CV57" i="7"/>
  <c r="AB55" i="53"/>
  <c r="DZ55" i="39"/>
  <c r="DZ57" i="39" s="1"/>
  <c r="DV55" i="39"/>
  <c r="DV57" i="39" s="1"/>
  <c r="DK55" i="35"/>
  <c r="DT55" i="39"/>
  <c r="CX55" i="39"/>
  <c r="DN55" i="39"/>
  <c r="DN57" i="39" s="1"/>
  <c r="CR55" i="39"/>
  <c r="CS55" i="39"/>
  <c r="CZ57" i="7"/>
  <c r="DR57" i="7"/>
  <c r="DP55" i="35"/>
  <c r="DU55" i="35"/>
  <c r="EF55" i="35"/>
  <c r="DF57" i="7"/>
  <c r="DF60" i="7" s="1"/>
  <c r="DQ57" i="7"/>
  <c r="DQ60" i="7" s="1"/>
  <c r="DB57" i="7"/>
  <c r="DP55" i="39"/>
  <c r="DP57" i="39" s="1"/>
  <c r="CY55" i="39"/>
  <c r="DH57" i="7"/>
  <c r="DW55" i="35"/>
  <c r="EA55" i="35"/>
  <c r="DQ55" i="35"/>
  <c r="DQ57" i="35" s="1"/>
  <c r="F49" i="35"/>
  <c r="E49" i="35"/>
  <c r="CW55" i="35"/>
  <c r="CT55" i="35"/>
  <c r="DA57" i="35"/>
  <c r="G49" i="35"/>
  <c r="K40" i="43"/>
  <c r="L49" i="35"/>
  <c r="Q49" i="35"/>
  <c r="K49" i="35"/>
  <c r="BV63" i="35" s="1"/>
  <c r="P49" i="35"/>
  <c r="C49" i="35"/>
  <c r="I49" i="35"/>
  <c r="H49" i="35"/>
  <c r="BK49" i="39"/>
  <c r="BX64" i="39" s="1"/>
  <c r="N49" i="35"/>
  <c r="B49" i="35"/>
  <c r="BM63" i="35" s="1"/>
  <c r="BM65" i="35" s="1"/>
  <c r="I40" i="43"/>
  <c r="M49" i="35"/>
  <c r="D49" i="35"/>
  <c r="B50" i="7"/>
  <c r="BN67" i="7" s="1"/>
  <c r="BN69" i="7" s="1"/>
  <c r="BS77" i="7" s="1"/>
  <c r="BT77" i="7" s="1"/>
  <c r="O49" i="35"/>
  <c r="C50" i="7"/>
  <c r="BJ49" i="35"/>
  <c r="BW64" i="35" s="1"/>
  <c r="EF60" i="7"/>
  <c r="DY58" i="7"/>
  <c r="BN50" i="7"/>
  <c r="CA68" i="7" s="1"/>
  <c r="H50" i="7"/>
  <c r="DD57" i="7"/>
  <c r="EB57" i="7"/>
  <c r="P50" i="7"/>
  <c r="EB58" i="7"/>
  <c r="BO50" i="7"/>
  <c r="CB68" i="7" s="1"/>
  <c r="DX56" i="35"/>
  <c r="DX57" i="35" s="1"/>
  <c r="BM49" i="35"/>
  <c r="BZ64" i="35" s="1"/>
  <c r="G50" i="7"/>
  <c r="DA57" i="7"/>
  <c r="DU56" i="39"/>
  <c r="BL49" i="39"/>
  <c r="BY64" i="39" s="1"/>
  <c r="F49" i="39"/>
  <c r="CW55" i="39"/>
  <c r="DI56" i="35"/>
  <c r="DI57" i="35" s="1"/>
  <c r="BH49" i="35"/>
  <c r="BU64" i="35" s="1"/>
  <c r="Y58" i="53"/>
  <c r="Y57" i="53"/>
  <c r="CQ56" i="35"/>
  <c r="CQ57" i="35" s="1"/>
  <c r="BB49" i="35"/>
  <c r="BO64" i="35" s="1"/>
  <c r="DV58" i="7"/>
  <c r="BM50" i="7"/>
  <c r="BZ68" i="7" s="1"/>
  <c r="BD50" i="7"/>
  <c r="BQ68" i="7" s="1"/>
  <c r="CU58" i="7"/>
  <c r="DP57" i="7"/>
  <c r="L50" i="7"/>
  <c r="D49" i="39"/>
  <c r="CQ55" i="39"/>
  <c r="BO49" i="39"/>
  <c r="J40" i="43"/>
  <c r="CW56" i="35"/>
  <c r="BD49" i="35"/>
  <c r="BQ64" i="35" s="1"/>
  <c r="BN49" i="39"/>
  <c r="CI56" i="35"/>
  <c r="CI57" i="35" s="1"/>
  <c r="CO56" i="35"/>
  <c r="CO57" i="35" s="1"/>
  <c r="DV57" i="7"/>
  <c r="N50" i="7"/>
  <c r="BG49" i="39"/>
  <c r="BT64" i="39" s="1"/>
  <c r="DF56" i="39"/>
  <c r="I49" i="39"/>
  <c r="DF55" i="39"/>
  <c r="DE57" i="39"/>
  <c r="DO56" i="39"/>
  <c r="BJ49" i="39"/>
  <c r="BW64" i="39" s="1"/>
  <c r="DL55" i="39"/>
  <c r="K49" i="39"/>
  <c r="CZ56" i="35"/>
  <c r="BE49" i="35"/>
  <c r="BR64" i="35" s="1"/>
  <c r="BP49" i="39"/>
  <c r="BD49" i="39"/>
  <c r="BQ64" i="39" s="1"/>
  <c r="CW56" i="39"/>
  <c r="BF50" i="7"/>
  <c r="BS68" i="7" s="1"/>
  <c r="DA58" i="7"/>
  <c r="DL56" i="35"/>
  <c r="DL57" i="35" s="1"/>
  <c r="BI49" i="35"/>
  <c r="BV64" i="35" s="1"/>
  <c r="E49" i="53"/>
  <c r="AA55" i="53" s="1"/>
  <c r="AC55" i="53"/>
  <c r="AC57" i="53" s="1"/>
  <c r="BP49" i="35"/>
  <c r="CN56" i="35"/>
  <c r="CN57" i="35" s="1"/>
  <c r="BA49" i="35"/>
  <c r="BQ50" i="7"/>
  <c r="CD68" i="7" s="1"/>
  <c r="DO55" i="39"/>
  <c r="L49" i="39"/>
  <c r="DU56" i="35"/>
  <c r="BL49" i="35"/>
  <c r="BY64" i="35" s="1"/>
  <c r="BF49" i="39"/>
  <c r="BS64" i="39" s="1"/>
  <c r="DC56" i="39"/>
  <c r="EE58" i="7"/>
  <c r="BP50" i="7"/>
  <c r="CC68" i="7" s="1"/>
  <c r="CJ56" i="35"/>
  <c r="CJ57" i="35" s="1"/>
  <c r="CP56" i="35"/>
  <c r="CT56" i="39"/>
  <c r="BC49" i="39"/>
  <c r="EE57" i="7"/>
  <c r="Q50" i="7"/>
  <c r="DJ58" i="7"/>
  <c r="BI50" i="7"/>
  <c r="BV68" i="7" s="1"/>
  <c r="CG58" i="7"/>
  <c r="CG60" i="7" s="1"/>
  <c r="CP58" i="7"/>
  <c r="CP60" i="7" s="1"/>
  <c r="BE50" i="7"/>
  <c r="BR68" i="7" s="1"/>
  <c r="CX58" i="7"/>
  <c r="M49" i="39"/>
  <c r="DR55" i="39"/>
  <c r="DR57" i="39" s="1"/>
  <c r="X58" i="53"/>
  <c r="X57" i="53"/>
  <c r="CR58" i="7"/>
  <c r="BC50" i="7"/>
  <c r="BP68" i="7" s="1"/>
  <c r="DM57" i="7"/>
  <c r="K50" i="7"/>
  <c r="G49" i="53"/>
  <c r="F50" i="7"/>
  <c r="CX57" i="7"/>
  <c r="B49" i="39"/>
  <c r="BM63" i="39" s="1"/>
  <c r="DI55" i="39"/>
  <c r="J49" i="39"/>
  <c r="DM58" i="7"/>
  <c r="BJ50" i="7"/>
  <c r="BW68" i="7" s="1"/>
  <c r="DG57" i="7"/>
  <c r="I50" i="7"/>
  <c r="BG49" i="35"/>
  <c r="BT64" i="35" s="1"/>
  <c r="DF56" i="35"/>
  <c r="DR56" i="35"/>
  <c r="DR57" i="35" s="1"/>
  <c r="BK49" i="35"/>
  <c r="BX64" i="35" s="1"/>
  <c r="DJ57" i="7"/>
  <c r="J50" i="7"/>
  <c r="EA56" i="35"/>
  <c r="BN49" i="35"/>
  <c r="CU57" i="7"/>
  <c r="E50" i="7"/>
  <c r="ED56" i="35"/>
  <c r="ED57" i="35" s="1"/>
  <c r="BO49" i="35"/>
  <c r="DX55" i="39"/>
  <c r="O49" i="39"/>
  <c r="BF49" i="35"/>
  <c r="BS64" i="35" s="1"/>
  <c r="DC56" i="35"/>
  <c r="DC57" i="35" s="1"/>
  <c r="Q49" i="39"/>
  <c r="DS58" i="7"/>
  <c r="BL50" i="7"/>
  <c r="BY68" i="7" s="1"/>
  <c r="H49" i="39"/>
  <c r="DC55" i="39"/>
  <c r="N49" i="39"/>
  <c r="DU55" i="39"/>
  <c r="R49" i="53"/>
  <c r="AB56" i="53" s="1"/>
  <c r="AD56" i="53"/>
  <c r="CN56" i="39"/>
  <c r="CN57" i="39" s="1"/>
  <c r="BA49" i="39"/>
  <c r="P49" i="39"/>
  <c r="DY57" i="7"/>
  <c r="O50" i="7"/>
  <c r="CA67" i="7" s="1"/>
  <c r="CO58" i="7"/>
  <c r="BB50" i="7"/>
  <c r="DK55" i="39"/>
  <c r="DQ55" i="39"/>
  <c r="CZ56" i="39"/>
  <c r="BE49" i="39"/>
  <c r="BR64" i="39" s="1"/>
  <c r="C49" i="39"/>
  <c r="DG58" i="7"/>
  <c r="BH50" i="7"/>
  <c r="BU68" i="7" s="1"/>
  <c r="CQ56" i="39"/>
  <c r="BB49" i="39"/>
  <c r="BO64" i="39" s="1"/>
  <c r="BM49" i="39"/>
  <c r="BZ64" i="39" s="1"/>
  <c r="DX56" i="39"/>
  <c r="T49" i="53"/>
  <c r="AF56" i="53"/>
  <c r="AJ57" i="53"/>
  <c r="DP58" i="7"/>
  <c r="BK50" i="7"/>
  <c r="BX68" i="7" s="1"/>
  <c r="DI56" i="39"/>
  <c r="BH49" i="39"/>
  <c r="BU64" i="39" s="1"/>
  <c r="G49" i="39"/>
  <c r="CZ55" i="39"/>
  <c r="DS57" i="7"/>
  <c r="M50" i="7"/>
  <c r="BY67" i="7" s="1"/>
  <c r="BI49" i="39"/>
  <c r="BV64" i="39" s="1"/>
  <c r="DL56" i="39"/>
  <c r="BC49" i="35"/>
  <c r="BP64" i="35" s="1"/>
  <c r="CT56" i="35"/>
  <c r="CT57" i="35" s="1"/>
  <c r="E49" i="39"/>
  <c r="CT55" i="39"/>
  <c r="DD58" i="7"/>
  <c r="BG50" i="7"/>
  <c r="BT68" i="7" s="1"/>
  <c r="D50" i="7"/>
  <c r="CR57" i="7"/>
  <c r="DU57" i="35" l="1"/>
  <c r="DT60" i="7"/>
  <c r="CW60" i="7"/>
  <c r="DI60" i="7"/>
  <c r="DQ57" i="39"/>
  <c r="DE57" i="35"/>
  <c r="DS57" i="39"/>
  <c r="DA57" i="39"/>
  <c r="DH57" i="35"/>
  <c r="ED60" i="7"/>
  <c r="DP57" i="35"/>
  <c r="BT63" i="35"/>
  <c r="BT65" i="35" s="1"/>
  <c r="DX60" i="7"/>
  <c r="EA57" i="35"/>
  <c r="DG57" i="35"/>
  <c r="DK57" i="39"/>
  <c r="DF57" i="35"/>
  <c r="CV60" i="7"/>
  <c r="DW57" i="39"/>
  <c r="DC60" i="7"/>
  <c r="CV57" i="39"/>
  <c r="CR57" i="39"/>
  <c r="DZ60" i="7"/>
  <c r="DG57" i="39"/>
  <c r="BP67" i="7"/>
  <c r="DU60" i="7"/>
  <c r="DB57" i="35"/>
  <c r="CV57" i="35"/>
  <c r="DJ57" i="39"/>
  <c r="EB57" i="35"/>
  <c r="BP63" i="39"/>
  <c r="DV57" i="35"/>
  <c r="CP57" i="35"/>
  <c r="BR63" i="35"/>
  <c r="BR65" i="35" s="1"/>
  <c r="CQ60" i="7"/>
  <c r="CZ57" i="35"/>
  <c r="DY57" i="39"/>
  <c r="BR63" i="39"/>
  <c r="BR65" i="39" s="1"/>
  <c r="DH57" i="39"/>
  <c r="CS57" i="35"/>
  <c r="DD57" i="39"/>
  <c r="CO60" i="7"/>
  <c r="DB60" i="7"/>
  <c r="DR60" i="7"/>
  <c r="EF57" i="35"/>
  <c r="DW57" i="35"/>
  <c r="EC60" i="7"/>
  <c r="DW60" i="7"/>
  <c r="CX57" i="39"/>
  <c r="CY57" i="35"/>
  <c r="DO60" i="7"/>
  <c r="CY57" i="39"/>
  <c r="DT57" i="39"/>
  <c r="DK57" i="35"/>
  <c r="CZ60" i="7"/>
  <c r="DL60" i="7"/>
  <c r="BU67" i="7"/>
  <c r="BU69" i="7" s="1"/>
  <c r="BO67" i="7"/>
  <c r="DH60" i="7"/>
  <c r="BU63" i="39"/>
  <c r="BU65" i="39" s="1"/>
  <c r="BW63" i="39"/>
  <c r="BW65" i="39" s="1"/>
  <c r="CC67" i="7"/>
  <c r="CC69" i="7" s="1"/>
  <c r="DD57" i="35"/>
  <c r="DP60" i="7"/>
  <c r="BX63" i="35"/>
  <c r="BX65" i="35" s="1"/>
  <c r="CS57" i="39"/>
  <c r="BY63" i="39"/>
  <c r="BY65" i="39" s="1"/>
  <c r="BW67" i="7"/>
  <c r="BW69" i="7" s="1"/>
  <c r="BZ63" i="35"/>
  <c r="BZ65" i="35" s="1"/>
  <c r="BQ63" i="35"/>
  <c r="BQ65" i="35" s="1"/>
  <c r="CW57" i="35"/>
  <c r="BY63" i="35"/>
  <c r="BY65" i="35" s="1"/>
  <c r="CU57" i="35"/>
  <c r="CT60" i="7"/>
  <c r="BS63" i="39"/>
  <c r="BS65" i="39" s="1"/>
  <c r="BS67" i="7"/>
  <c r="BS69" i="7" s="1"/>
  <c r="BT67" i="7"/>
  <c r="BT69" i="7" s="1"/>
  <c r="BZ67" i="7"/>
  <c r="BZ69" i="7" s="1"/>
  <c r="BW63" i="35"/>
  <c r="BW65" i="35" s="1"/>
  <c r="BO63" i="39"/>
  <c r="BO65" i="39" s="1"/>
  <c r="BO63" i="35"/>
  <c r="BO65" i="35" s="1"/>
  <c r="BN63" i="39"/>
  <c r="BR67" i="7"/>
  <c r="BR69" i="7" s="1"/>
  <c r="BX67" i="7"/>
  <c r="BX69" i="7" s="1"/>
  <c r="BQ63" i="39"/>
  <c r="BQ65" i="39" s="1"/>
  <c r="BQ67" i="7"/>
  <c r="BN63" i="35"/>
  <c r="AE55" i="53"/>
  <c r="BT63" i="39"/>
  <c r="BT65" i="39" s="1"/>
  <c r="CB67" i="7"/>
  <c r="CB69" i="7" s="1"/>
  <c r="BS63" i="35"/>
  <c r="BS65" i="35" s="1"/>
  <c r="CD67" i="7"/>
  <c r="CD69" i="7" s="1"/>
  <c r="BZ63" i="39"/>
  <c r="BZ65" i="39" s="1"/>
  <c r="BV67" i="7"/>
  <c r="BV69" i="7" s="1"/>
  <c r="BX63" i="39"/>
  <c r="BX65" i="39" s="1"/>
  <c r="BV63" i="39"/>
  <c r="BV65" i="39" s="1"/>
  <c r="BP63" i="35"/>
  <c r="BP65" i="35" s="1"/>
  <c r="BU63" i="35"/>
  <c r="BU65" i="35" s="1"/>
  <c r="DG60" i="7"/>
  <c r="DL57" i="39"/>
  <c r="CX60" i="7"/>
  <c r="CW57" i="39"/>
  <c r="BV65" i="35"/>
  <c r="DI57" i="39"/>
  <c r="CZ57" i="39"/>
  <c r="DM60" i="7"/>
  <c r="CQ57" i="39"/>
  <c r="DD60" i="7"/>
  <c r="DA60" i="7"/>
  <c r="DX57" i="39"/>
  <c r="EB60" i="7"/>
  <c r="EE60" i="7"/>
  <c r="DO57" i="39"/>
  <c r="DS60" i="7"/>
  <c r="CT57" i="39"/>
  <c r="CU60" i="7"/>
  <c r="DU57" i="39"/>
  <c r="BP69" i="7"/>
  <c r="BQ69" i="7"/>
  <c r="BK64" i="39"/>
  <c r="BK65" i="39" s="1"/>
  <c r="BN64" i="39"/>
  <c r="CR60" i="7"/>
  <c r="AA57" i="53"/>
  <c r="AA58" i="53"/>
  <c r="U49" i="53"/>
  <c r="AG56" i="53"/>
  <c r="DV60" i="7"/>
  <c r="H49" i="53"/>
  <c r="AF55" i="53"/>
  <c r="AF58" i="53" s="1"/>
  <c r="DJ60" i="7"/>
  <c r="BL68" i="7"/>
  <c r="BL69" i="7" s="1"/>
  <c r="BO68" i="7"/>
  <c r="DC57" i="39"/>
  <c r="BK64" i="35"/>
  <c r="BK65" i="35" s="1"/>
  <c r="BN64" i="35"/>
  <c r="DF57" i="39"/>
  <c r="CA69" i="7"/>
  <c r="AB57" i="53"/>
  <c r="AB58" i="53"/>
  <c r="AC58" i="53"/>
  <c r="DY60" i="7"/>
  <c r="BY69" i="7"/>
  <c r="BM64" i="39"/>
  <c r="BM65" i="39" s="1"/>
  <c r="BP64" i="39"/>
  <c r="BP65" i="39" s="1"/>
  <c r="BN65" i="39" l="1"/>
  <c r="BO69" i="7"/>
  <c r="BN65" i="35"/>
  <c r="AF57" i="53"/>
  <c r="AE56" i="53"/>
  <c r="V49" i="53"/>
  <c r="AI56" i="53" s="1"/>
  <c r="AH56" i="53"/>
  <c r="AD55" i="53"/>
  <c r="I49" i="53"/>
  <c r="AG55" i="53"/>
  <c r="AG57" i="53" s="1"/>
  <c r="AH55" i="53" l="1"/>
  <c r="AI55" i="53"/>
  <c r="AD58" i="53"/>
  <c r="AD57" i="53"/>
  <c r="AH57" i="53"/>
  <c r="AH58" i="53"/>
  <c r="AI57" i="53"/>
  <c r="AI58" i="53"/>
  <c r="AG58" i="53"/>
  <c r="AE57" i="53"/>
  <c r="AE58" i="53"/>
</calcChain>
</file>

<file path=xl/sharedStrings.xml><?xml version="1.0" encoding="utf-8"?>
<sst xmlns="http://schemas.openxmlformats.org/spreadsheetml/2006/main" count="4144" uniqueCount="2600">
  <si>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</si>
  <si>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</si>
  <si>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</si>
  <si>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</si>
  <si>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</si>
  <si>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</si>
  <si>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</si>
  <si>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</si>
  <si>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</si>
  <si>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</si>
  <si>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</si>
  <si>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</si>
  <si>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</si>
  <si>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</si>
  <si>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</si>
  <si>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</si>
  <si>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</si>
  <si>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</si>
  <si>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</si>
  <si>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</si>
  <si>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</si>
  <si>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</si>
  <si>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</si>
  <si>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</si>
  <si>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</si>
  <si>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</si>
  <si>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</si>
  <si>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</si>
  <si>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</si>
  <si>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</si>
  <si>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</si>
  <si>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</si>
  <si>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</si>
  <si>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</si>
  <si>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</si>
  <si>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</si>
  <si>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</si>
  <si>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</si>
  <si>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</si>
  <si>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</si>
  <si>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</si>
  <si>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</si>
  <si>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</si>
  <si>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</si>
  <si>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</si>
  <si>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</si>
  <si>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</si>
  <si>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</si>
  <si>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</si>
  <si>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</si>
  <si>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</si>
  <si>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</si>
  <si>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</si>
  <si>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</si>
  <si>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</si>
  <si>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</si>
  <si>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</si>
  <si>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</si>
  <si>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</si>
  <si>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</si>
  <si>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</si>
  <si>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</si>
  <si>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</si>
  <si>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</si>
  <si>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</si>
  <si>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</si>
  <si>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</si>
  <si>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</si>
  <si>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</si>
  <si>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</si>
  <si>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</si>
  <si>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</si>
  <si>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</si>
  <si>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</si>
  <si>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</si>
  <si>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</si>
  <si>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</si>
  <si>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</si>
  <si>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</si>
  <si>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</si>
  <si>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</si>
  <si>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</si>
  <si>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</si>
  <si>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</si>
  <si>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</si>
  <si>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</si>
  <si>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</si>
  <si>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</si>
  <si>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</si>
  <si>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</si>
  <si>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</si>
  <si>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</si>
  <si>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</si>
  <si>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</si>
  <si>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</si>
  <si>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</si>
  <si>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</si>
  <si>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</si>
  <si>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</si>
  <si>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</si>
  <si>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</si>
  <si>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</si>
  <si>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</si>
  <si>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</si>
  <si>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</si>
  <si>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</si>
  <si>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</si>
  <si>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</si>
  <si>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</si>
  <si>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</si>
  <si>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</si>
  <si>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</si>
  <si>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</si>
  <si>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</si>
  <si>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</si>
  <si>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</si>
  <si>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</si>
  <si>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</si>
  <si>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</si>
  <si>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</si>
  <si>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</si>
  <si>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</si>
  <si>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</si>
  <si>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</si>
  <si>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</si>
  <si>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</si>
  <si>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</si>
  <si>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</si>
  <si>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</si>
  <si>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</si>
  <si>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</si>
  <si>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</si>
  <si>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</si>
  <si>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</si>
  <si>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</si>
  <si>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</si>
  <si>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</si>
  <si>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</si>
  <si>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</si>
  <si>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</si>
  <si>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</si>
  <si>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</si>
  <si>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</si>
  <si>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</si>
  <si>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</si>
  <si>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</si>
  <si>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</si>
  <si>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</si>
  <si>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</si>
  <si>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</si>
  <si>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</si>
  <si>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</si>
  <si>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</si>
  <si>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</si>
  <si>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</si>
  <si>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</si>
  <si>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</si>
  <si>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</si>
  <si>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</si>
  <si>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</si>
  <si>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</si>
  <si>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</si>
  <si>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</si>
  <si>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</si>
  <si>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</si>
  <si>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</si>
  <si>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</si>
  <si>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</si>
  <si>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</si>
  <si>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</si>
  <si>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</si>
  <si>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</si>
  <si>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</si>
  <si>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</si>
  <si>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</si>
  <si>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</si>
  <si>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</si>
  <si>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</si>
  <si>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</si>
  <si>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</si>
  <si>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</si>
  <si>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</si>
  <si>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</si>
  <si>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</si>
  <si>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</si>
  <si>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</si>
  <si>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</si>
  <si>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</si>
  <si>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</si>
  <si>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</si>
  <si>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</si>
  <si>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</si>
  <si>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</si>
  <si>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</si>
  <si>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</si>
  <si>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</si>
  <si>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</si>
  <si>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</si>
  <si>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</si>
  <si>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</si>
  <si>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</si>
  <si>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</si>
  <si>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</si>
  <si>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</si>
  <si>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</si>
  <si>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</si>
  <si>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</si>
  <si>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</si>
  <si>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</si>
  <si>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</si>
  <si>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</si>
  <si>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</si>
  <si>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</si>
  <si>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</si>
  <si>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</si>
  <si>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</si>
  <si>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</si>
  <si>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</si>
  <si>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</si>
  <si>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</si>
  <si>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</si>
  <si>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</si>
  <si>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</si>
  <si>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</si>
  <si>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</si>
  <si>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</si>
  <si>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</si>
  <si>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</si>
  <si>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</si>
  <si>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</si>
  <si>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</si>
  <si>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</si>
  <si>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</si>
  <si>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</si>
  <si>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</si>
  <si>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</si>
  <si>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</si>
  <si>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</si>
  <si>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</si>
  <si>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</si>
  <si>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</si>
  <si>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</si>
  <si>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</si>
  <si>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</si>
  <si>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</si>
  <si>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</si>
  <si>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</si>
  <si>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</si>
  <si>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</si>
  <si>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</si>
  <si>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</si>
  <si>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</si>
  <si>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</si>
  <si>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</si>
  <si>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</si>
  <si>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</si>
  <si>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</si>
  <si>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</si>
  <si>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</si>
  <si>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</si>
  <si>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</si>
  <si>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</si>
  <si>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</si>
  <si>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</si>
  <si>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</si>
  <si>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</si>
  <si>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</si>
  <si>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</si>
  <si>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</si>
  <si>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</si>
  <si>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</si>
  <si>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</si>
  <si>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</si>
  <si>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</si>
  <si>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</si>
  <si>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</si>
  <si>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</si>
  <si>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</si>
  <si>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</si>
  <si>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</si>
  <si>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</si>
  <si>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</si>
  <si>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</si>
  <si>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</si>
  <si>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</si>
  <si>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</si>
  <si>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</si>
  <si>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</si>
  <si>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</si>
  <si>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</si>
  <si>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</si>
  <si>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</si>
  <si>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</si>
  <si>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</si>
  <si>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</si>
  <si>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</si>
  <si>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</si>
  <si>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</si>
  <si>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</si>
  <si>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</si>
  <si>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</si>
  <si>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</si>
  <si>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</si>
  <si>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</si>
  <si>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</si>
  <si>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</si>
  <si>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</si>
  <si>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</si>
  <si>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</si>
  <si>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</si>
  <si>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</si>
  <si>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</si>
  <si>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</si>
  <si>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</si>
  <si>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</si>
  <si>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</si>
  <si>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</si>
  <si>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</si>
  <si>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</si>
  <si>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</si>
  <si>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</si>
  <si>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</si>
  <si>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</si>
  <si>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</si>
  <si>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</si>
  <si>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</si>
  <si>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</si>
  <si>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</si>
  <si>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</si>
  <si>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</si>
  <si>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</si>
  <si>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</si>
  <si>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</si>
  <si>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</si>
  <si>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</si>
  <si>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</si>
  <si>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</si>
  <si>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</si>
  <si>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</si>
  <si>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</si>
  <si>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</si>
  <si>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</si>
  <si>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</si>
  <si>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</si>
  <si>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</si>
  <si>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</si>
  <si>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</si>
  <si>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</si>
  <si>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</si>
  <si>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</si>
  <si>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</si>
  <si>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</si>
  <si>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</si>
  <si>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</si>
  <si>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</si>
  <si>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</si>
  <si>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</si>
  <si>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</si>
  <si>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</si>
  <si>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</si>
  <si>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</si>
  <si>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</si>
  <si>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</si>
  <si>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</si>
  <si>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</si>
  <si>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</si>
  <si>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</si>
  <si>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</si>
  <si>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</si>
  <si>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</si>
  <si>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</si>
  <si>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</si>
  <si>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</si>
  <si>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</si>
  <si>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</si>
  <si>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</si>
  <si>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</si>
  <si>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</si>
  <si>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</si>
  <si>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</si>
  <si>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</si>
  <si>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</si>
  <si>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</si>
  <si>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</si>
  <si>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</si>
  <si>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</si>
  <si>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</si>
  <si>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</si>
  <si>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</si>
  <si>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</si>
  <si>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</si>
  <si>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</si>
  <si>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</si>
  <si>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</si>
  <si>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</si>
  <si>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</si>
  <si>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</si>
  <si>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</si>
  <si>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</si>
  <si>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</si>
  <si>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</si>
  <si>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</si>
  <si>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</si>
  <si>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</si>
  <si>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</si>
  <si>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</si>
  <si>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</si>
  <si>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</si>
  <si>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</si>
  <si>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</si>
  <si>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</si>
  <si>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</si>
  <si>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</si>
  <si>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</si>
  <si>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</si>
  <si>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</si>
  <si>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</si>
  <si>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</si>
  <si>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</si>
  <si>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</si>
  <si>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</si>
  <si>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</si>
  <si>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</si>
  <si>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</si>
  <si>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</si>
  <si>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</si>
  <si>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</si>
  <si>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</si>
  <si>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</si>
  <si>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</si>
  <si>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</si>
  <si>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</si>
  <si>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</si>
  <si>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</si>
  <si>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</si>
  <si>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</si>
  <si>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</si>
  <si>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</si>
  <si>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</si>
  <si>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</si>
  <si>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</si>
  <si>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</si>
  <si>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</si>
  <si>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</si>
  <si>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</si>
  <si>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</si>
  <si>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</si>
  <si>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</si>
  <si>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</si>
  <si>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</si>
  <si>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</si>
  <si>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</si>
  <si>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</si>
  <si>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</si>
  <si>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</si>
  <si>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</si>
  <si>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</si>
  <si>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</si>
  <si>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</si>
  <si>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</si>
  <si>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</si>
  <si>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</si>
  <si>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</si>
  <si>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</si>
  <si>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</si>
  <si>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</si>
  <si>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</si>
  <si>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</si>
  <si>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</si>
  <si>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</si>
  <si>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</si>
  <si>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</si>
  <si>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</si>
  <si>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</si>
  <si>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</si>
  <si>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</si>
  <si>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</si>
  <si>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</si>
  <si>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</si>
  <si>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</si>
  <si>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</si>
  <si>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</si>
  <si>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</si>
  <si>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</si>
  <si>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</si>
  <si>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</si>
  <si>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</si>
  <si>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</si>
  <si>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</si>
  <si>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</si>
  <si>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</si>
  <si>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</si>
  <si>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</si>
  <si>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</si>
  <si>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</si>
  <si>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</si>
  <si>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</si>
  <si>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</si>
  <si>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</si>
  <si>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</si>
  <si>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</si>
  <si>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</si>
  <si>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</si>
  <si>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</si>
  <si>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</si>
  <si>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</si>
  <si>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</si>
  <si>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</si>
  <si>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</si>
  <si>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</si>
  <si>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</si>
  <si>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</si>
  <si>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</si>
  <si>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</si>
  <si>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</si>
  <si>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</si>
  <si>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</si>
  <si>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</si>
  <si>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</si>
  <si>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</si>
  <si>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</si>
  <si>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</si>
  <si>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</si>
  <si>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</si>
  <si>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</si>
  <si>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</si>
  <si>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</si>
  <si>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</si>
  <si>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</si>
  <si>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</si>
  <si>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</si>
  <si>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</si>
  <si>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</si>
  <si>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</si>
  <si>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</si>
  <si>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</si>
  <si>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</si>
  <si>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</si>
  <si>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</si>
  <si>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</si>
  <si>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</si>
  <si>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</si>
  <si>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</si>
  <si>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</si>
  <si>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</si>
  <si>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</si>
  <si>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</si>
  <si>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</si>
  <si>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</si>
  <si>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</si>
  <si>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</si>
  <si>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</si>
  <si>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</si>
  <si>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</si>
  <si>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</si>
  <si>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</si>
  <si>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</si>
  <si>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</si>
  <si>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</si>
  <si>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</si>
  <si>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</si>
  <si>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</si>
  <si>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</si>
  <si>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</si>
  <si>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</si>
  <si>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</si>
  <si>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</si>
  <si>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</si>
  <si>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</si>
  <si>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</si>
  <si>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</si>
  <si>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</si>
  <si>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</si>
  <si>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</si>
  <si>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</si>
  <si>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</si>
  <si>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</si>
  <si>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</si>
  <si>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</si>
  <si>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</si>
  <si>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</si>
  <si>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</si>
  <si>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</si>
  <si>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</si>
  <si>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</si>
  <si>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</si>
  <si>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</si>
  <si>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</si>
  <si>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</si>
  <si>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</si>
  <si>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</si>
  <si>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</si>
  <si>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</si>
  <si>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</si>
  <si>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</si>
  <si>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</si>
  <si>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</si>
  <si>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</si>
  <si>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</si>
  <si>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</si>
  <si>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</si>
  <si>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</si>
  <si>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</si>
  <si>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</si>
  <si>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</si>
  <si>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</si>
  <si>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</si>
  <si>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</si>
  <si>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</si>
  <si>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</si>
  <si>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</si>
  <si>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</si>
  <si>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</si>
  <si>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</si>
  <si>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</si>
  <si>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</si>
  <si>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</si>
  <si>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</si>
  <si>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</si>
  <si>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</si>
  <si>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</si>
  <si>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</si>
  <si>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</si>
  <si>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</si>
  <si>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</si>
  <si>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</si>
  <si>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</si>
  <si>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</si>
  <si>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</si>
  <si>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</si>
  <si>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</si>
  <si>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</si>
  <si>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</si>
  <si>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</si>
  <si>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</si>
  <si>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</si>
  <si>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</si>
  <si>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</si>
  <si>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</si>
  <si>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</si>
  <si>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</si>
  <si>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</si>
  <si>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</si>
  <si>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</si>
  <si>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</si>
  <si>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</si>
  <si>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</si>
  <si>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</si>
  <si>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</si>
  <si>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</si>
  <si>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</si>
  <si>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</si>
  <si>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</si>
  <si>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</si>
  <si>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</si>
  <si>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</si>
  <si>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</si>
  <si>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</si>
  <si>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</si>
  <si>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</si>
  <si>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</si>
  <si>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</si>
  <si>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</si>
  <si>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</si>
  <si>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</si>
  <si>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</si>
  <si>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</si>
  <si>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</si>
  <si>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</si>
  <si>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</si>
  <si>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</si>
  <si>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</si>
  <si>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</si>
  <si>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</si>
  <si>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</si>
  <si>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</si>
  <si>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</si>
  <si>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</si>
  <si>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</si>
  <si>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</si>
  <si>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</si>
  <si>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</si>
  <si>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</si>
  <si>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</si>
  <si>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</si>
  <si>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</si>
  <si>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</si>
  <si>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</si>
  <si>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</si>
  <si>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</si>
  <si>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</si>
  <si>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</si>
  <si>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</si>
  <si>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</si>
  <si>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</si>
  <si>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</si>
  <si>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</si>
  <si>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</si>
  <si>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</si>
  <si>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</si>
  <si>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</si>
  <si>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</si>
  <si>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</si>
  <si>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</si>
  <si>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</si>
  <si>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</si>
  <si>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</si>
  <si>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</si>
  <si>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</si>
  <si>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</si>
  <si>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</si>
  <si>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</si>
  <si>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</si>
  <si>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</si>
  <si>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</si>
  <si>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</si>
  <si>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</si>
  <si>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</si>
  <si>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</si>
  <si>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</si>
  <si>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</si>
  <si>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</si>
  <si>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</si>
  <si>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</si>
  <si>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</si>
  <si>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</si>
  <si>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</si>
  <si>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</si>
  <si>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</si>
  <si>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</si>
  <si>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</si>
  <si>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</si>
  <si>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</si>
  <si>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</si>
  <si>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</si>
  <si>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</si>
  <si>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</si>
  <si>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</si>
  <si>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</si>
  <si>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</si>
  <si>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</si>
  <si>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</si>
  <si>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</si>
  <si>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</si>
  <si>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</si>
  <si>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</si>
  <si>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</si>
  <si>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</si>
  <si>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</si>
  <si>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</si>
  <si>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</si>
  <si>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</si>
  <si>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</si>
  <si>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</si>
  <si>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</si>
  <si>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</si>
  <si>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</si>
  <si>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</si>
  <si>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</si>
  <si>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</si>
  <si>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</si>
  <si>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</si>
  <si>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</si>
  <si>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</si>
  <si>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</si>
  <si>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</si>
  <si>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</si>
  <si>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</si>
  <si>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</si>
  <si>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</si>
  <si>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</si>
  <si>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</si>
  <si>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</si>
  <si>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</si>
  <si>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</si>
  <si>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</si>
  <si>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</si>
  <si>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</si>
  <si>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</si>
  <si>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</si>
  <si>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</si>
  <si>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</si>
  <si>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</si>
  <si>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</si>
  <si>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</si>
  <si>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</si>
  <si>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</si>
  <si>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</si>
  <si>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</si>
  <si>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</si>
  <si>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</si>
  <si>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</si>
  <si>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</si>
  <si>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</si>
  <si>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</si>
  <si>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</si>
  <si>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</si>
  <si>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</si>
  <si>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</si>
  <si>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</si>
  <si>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</si>
  <si>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</si>
  <si>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</si>
  <si>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</si>
  <si>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</si>
  <si>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</si>
  <si>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</si>
  <si>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</si>
  <si>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</si>
  <si>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</si>
  <si>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</si>
  <si>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</si>
  <si>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</si>
  <si>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</si>
  <si>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</si>
  <si>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</si>
  <si>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</si>
  <si>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</si>
  <si>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</si>
  <si>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</si>
  <si>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</si>
  <si>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</si>
  <si>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</si>
  <si>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</si>
  <si>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</si>
  <si>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</si>
  <si>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</si>
  <si>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</si>
  <si>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</si>
  <si>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</si>
  <si>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</si>
  <si>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</si>
  <si>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</si>
  <si>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</si>
  <si>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</si>
  <si>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</si>
  <si>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</si>
  <si>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</si>
  <si>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</si>
  <si>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</si>
  <si>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</si>
  <si>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</si>
  <si>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</si>
  <si>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</si>
  <si>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</si>
  <si>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</si>
  <si>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</si>
  <si>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</si>
  <si>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</si>
  <si>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</si>
  <si>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</si>
  <si>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</si>
  <si>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</si>
  <si>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</si>
  <si>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</si>
  <si>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</si>
  <si>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</si>
  <si>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</si>
  <si>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</si>
  <si>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</si>
  <si>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</si>
  <si>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</si>
  <si>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</si>
  <si>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</si>
  <si>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</si>
  <si>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</si>
  <si>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</si>
  <si>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</si>
  <si>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</si>
  <si>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</si>
  <si>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</si>
  <si>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</si>
  <si>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</si>
  <si>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</si>
  <si>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</si>
  <si>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</si>
  <si>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</si>
  <si>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</si>
  <si>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</si>
  <si>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</si>
  <si>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</si>
  <si>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</si>
  <si>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</si>
  <si>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</si>
  <si>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</si>
  <si>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</si>
  <si>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</si>
  <si>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</si>
  <si>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</si>
  <si>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</si>
  <si>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</si>
  <si>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</si>
  <si>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</si>
  <si>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</si>
  <si>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</si>
  <si>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</si>
  <si>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</si>
  <si>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</si>
  <si>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</si>
  <si>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</si>
  <si>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</si>
  <si>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</si>
  <si>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</si>
  <si>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</si>
  <si>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</si>
  <si>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</si>
  <si>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</si>
  <si>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</si>
  <si>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</si>
  <si>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</si>
  <si>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</si>
  <si>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</si>
  <si>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</si>
  <si>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</si>
  <si>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</si>
  <si>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</si>
  <si>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</si>
  <si>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</si>
  <si>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</si>
  <si>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</si>
  <si>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</si>
  <si>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</si>
  <si>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</si>
  <si>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</si>
  <si>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</si>
  <si>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</si>
  <si>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</si>
  <si>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</si>
  <si>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</si>
  <si>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</si>
  <si>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</si>
  <si>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</si>
  <si>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</si>
  <si>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</si>
  <si>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</si>
  <si>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</si>
  <si>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</si>
  <si>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</si>
  <si>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</si>
  <si>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</si>
  <si>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</si>
  <si>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</si>
  <si>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</si>
  <si>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</si>
  <si>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</si>
  <si>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</si>
  <si>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</si>
  <si>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</si>
  <si>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</si>
  <si>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</si>
  <si>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</si>
  <si>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</si>
  <si>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</si>
  <si>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</si>
  <si>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</si>
  <si>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</si>
  <si>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</si>
  <si>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</si>
  <si>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</si>
  <si>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UNPCD@UK</t>
  </si>
  <si>
    <t>UKVCP@UK</t>
  </si>
  <si>
    <t>20231</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</si>
  <si>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</si>
  <si>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</si>
  <si>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</si>
  <si>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</si>
  <si>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</si>
  <si>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</si>
  <si>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</si>
  <si>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</si>
  <si>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</si>
  <si>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</si>
  <si>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</si>
  <si>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</si>
  <si>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</si>
  <si>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</si>
  <si>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</si>
  <si>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</si>
  <si>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</si>
  <si>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</si>
  <si>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</si>
  <si>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</si>
  <si>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</si>
  <si>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</si>
  <si>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</si>
  <si>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</si>
  <si>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</si>
  <si>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</si>
  <si>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</si>
  <si>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</si>
  <si>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</si>
  <si>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</si>
  <si>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</si>
  <si>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</si>
  <si>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</si>
  <si>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</si>
  <si>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</si>
  <si>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</si>
  <si>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</si>
  <si>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</si>
  <si>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</si>
  <si>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</si>
  <si>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</si>
  <si>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</si>
  <si>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</si>
  <si>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</si>
  <si>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</si>
  <si>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</si>
  <si>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</si>
  <si>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</si>
  <si>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</si>
  <si>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</si>
  <si>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</si>
  <si>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</si>
  <si>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</si>
  <si>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</si>
  <si>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</si>
  <si>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</si>
  <si>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</si>
  <si>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</si>
  <si>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</si>
  <si>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</si>
  <si>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</si>
  <si>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</si>
  <si>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</si>
  <si>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</si>
  <si>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</si>
  <si>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</si>
  <si>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</si>
  <si>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</si>
  <si>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</si>
  <si>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</si>
  <si>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</si>
  <si>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</si>
  <si>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</si>
  <si>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</si>
  <si>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</si>
  <si>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</si>
  <si>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</si>
  <si>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</si>
  <si>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</si>
  <si>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</si>
  <si>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</si>
  <si>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</si>
  <si>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</si>
  <si>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</si>
  <si>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</si>
  <si>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</si>
  <si>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</si>
  <si>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</si>
  <si>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</si>
  <si>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</si>
  <si>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</si>
  <si>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</si>
  <si>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</si>
  <si>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</si>
  <si>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</si>
  <si>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</si>
  <si>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</si>
  <si>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</si>
  <si>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</si>
  <si>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</si>
  <si>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</si>
  <si>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</si>
  <si>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</si>
  <si>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</si>
  <si>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</si>
  <si>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</si>
  <si>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</si>
  <si>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</si>
  <si>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</si>
  <si>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</si>
  <si>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</si>
  <si>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</si>
  <si>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</si>
  <si>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</si>
  <si>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</si>
  <si>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</si>
  <si>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</si>
  <si>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</si>
  <si>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</si>
  <si>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</si>
  <si>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</si>
  <si>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</si>
  <si>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</si>
  <si>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</si>
  <si>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</si>
  <si>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</si>
  <si>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</si>
  <si>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</si>
  <si>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</si>
  <si>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</si>
  <si>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</si>
  <si>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</si>
  <si>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</si>
  <si>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</si>
  <si>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</si>
  <si>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</si>
  <si>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</si>
  <si>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</si>
  <si>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</si>
  <si>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</si>
  <si>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</si>
  <si>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</si>
  <si>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</si>
  <si>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</si>
  <si>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</si>
  <si>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</si>
  <si>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</si>
  <si>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</si>
  <si>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</si>
  <si>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</si>
  <si>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</si>
  <si>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</si>
  <si>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</si>
  <si>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</si>
  <si>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</si>
  <si>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</si>
  <si>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</si>
  <si>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</si>
  <si>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</si>
  <si>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</si>
  <si>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</si>
  <si>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</si>
  <si>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</si>
  <si>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</si>
  <si>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</si>
  <si>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</si>
  <si>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</si>
  <si>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</si>
  <si>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</si>
  <si>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</si>
  <si>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</si>
  <si>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</si>
  <si>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</si>
  <si>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</si>
  <si>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</si>
  <si>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</si>
  <si>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</si>
  <si>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</si>
  <si>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</si>
  <si>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</si>
  <si>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</si>
  <si>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</si>
  <si>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</si>
  <si>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</si>
  <si>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</si>
  <si>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</si>
  <si>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</si>
  <si>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</si>
  <si>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</si>
  <si>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</si>
  <si>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</si>
  <si>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</si>
  <si>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</si>
  <si>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</si>
  <si>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</si>
  <si>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</si>
  <si>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</si>
  <si>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</si>
  <si>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</si>
  <si>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</si>
  <si>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</si>
  <si>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</si>
  <si>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</si>
  <si>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</si>
  <si>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</si>
  <si>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</si>
  <si>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</si>
  <si>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</si>
  <si>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</si>
  <si>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</si>
  <si>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</si>
  <si>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</si>
  <si>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</si>
  <si>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</si>
  <si>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</si>
  <si>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</si>
  <si>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</si>
  <si>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</si>
  <si>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</si>
  <si>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</si>
  <si>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</si>
  <si>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</si>
  <si>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</si>
  <si>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</si>
  <si>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</si>
  <si>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</si>
  <si>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</si>
  <si>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</si>
  <si>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</si>
  <si>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</si>
  <si>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</si>
  <si>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</si>
  <si>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</si>
  <si>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</si>
  <si>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</si>
  <si>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</si>
  <si>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</si>
  <si>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</si>
  <si>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</si>
  <si>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</si>
  <si>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</si>
  <si>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</si>
  <si>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</si>
  <si>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</si>
  <si>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</si>
  <si>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</si>
  <si>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</si>
  <si>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</si>
  <si>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</si>
  <si>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</si>
  <si>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</si>
  <si>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</si>
  <si>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</si>
  <si>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</si>
  <si>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</si>
  <si>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</si>
  <si>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</si>
  <si>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</si>
  <si>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</si>
  <si>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</si>
  <si>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</si>
  <si>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</si>
  <si>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</si>
  <si>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</si>
  <si>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</si>
  <si>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</si>
  <si>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</si>
  <si>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</si>
  <si>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</si>
  <si>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</si>
  <si>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</si>
  <si>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</si>
  <si>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</si>
  <si>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</si>
  <si>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</si>
  <si>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</si>
  <si>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</si>
  <si>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</si>
  <si>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</si>
  <si>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</si>
  <si>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</si>
  <si>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</si>
  <si>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</si>
  <si>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</si>
  <si>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</si>
  <si>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</si>
  <si>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</si>
  <si>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</si>
  <si>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</si>
  <si>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</si>
  <si>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</si>
  <si>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</si>
  <si>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</si>
  <si>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</si>
  <si>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</si>
  <si>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</si>
  <si>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</si>
  <si>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</si>
  <si>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</si>
  <si>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</si>
  <si>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</si>
  <si>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</si>
  <si>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</si>
  <si>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</si>
  <si>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</si>
  <si>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</si>
  <si>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</si>
  <si>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</si>
  <si>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</si>
  <si>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</si>
  <si>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</si>
  <si>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</si>
  <si>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</si>
  <si>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</si>
  <si>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</si>
  <si>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</si>
  <si>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</si>
  <si>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</si>
  <si>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</si>
  <si>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</si>
  <si>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</si>
  <si>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</si>
  <si>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</si>
  <si>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</si>
  <si>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</si>
  <si>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</si>
  <si>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</si>
  <si>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</si>
  <si>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</si>
  <si>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</si>
  <si>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</si>
  <si>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</si>
  <si>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</si>
  <si>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</si>
  <si>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</si>
  <si>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</si>
  <si>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</si>
  <si>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</si>
  <si>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</si>
  <si>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</si>
  <si>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</si>
  <si>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</si>
  <si>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</si>
  <si>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</si>
  <si>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</si>
  <si>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</si>
  <si>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</si>
  <si>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</si>
  <si>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</si>
  <si>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</si>
  <si>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</si>
  <si>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</si>
  <si>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</si>
  <si>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</si>
  <si>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</si>
  <si>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</si>
  <si>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</si>
  <si>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</si>
  <si>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</si>
  <si>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</si>
  <si>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</si>
  <si>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</si>
  <si>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</si>
  <si>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</si>
  <si>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</si>
  <si>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</si>
  <si>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</si>
  <si>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</si>
  <si>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</si>
  <si>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</si>
  <si>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</si>
  <si>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</si>
  <si>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</si>
  <si>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</si>
  <si>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</si>
  <si>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</si>
  <si>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</si>
  <si>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</si>
  <si>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</si>
  <si>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</si>
  <si>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</si>
  <si>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</si>
  <si>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</si>
  <si>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</si>
  <si>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</si>
  <si>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</si>
  <si>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</si>
  <si>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</si>
  <si>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</si>
  <si>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</si>
  <si>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</si>
  <si>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</si>
  <si>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</si>
  <si>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</si>
  <si>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</si>
  <si>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</si>
  <si>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</si>
  <si>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</si>
  <si>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</si>
  <si>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</si>
  <si>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</si>
  <si>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</si>
  <si>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</si>
  <si>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</si>
  <si>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</si>
  <si>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</si>
  <si>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</si>
  <si>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</si>
  <si>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</si>
  <si>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</si>
  <si>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</si>
  <si>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</si>
  <si>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</si>
  <si>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</si>
  <si>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</si>
  <si>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</si>
  <si>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</si>
  <si>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</si>
  <si>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</si>
  <si>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</si>
  <si>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</si>
  <si>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</si>
  <si>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</si>
  <si>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</si>
  <si>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</si>
  <si>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</si>
  <si>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</si>
  <si>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</si>
  <si>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</si>
  <si>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</si>
  <si>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</si>
  <si>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</si>
  <si>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</si>
  <si>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</si>
  <si>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</si>
  <si>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</si>
  <si>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</si>
  <si>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</si>
  <si>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</si>
  <si>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</si>
  <si>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</si>
  <si>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</si>
  <si>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</si>
  <si>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</si>
  <si>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</si>
  <si>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</si>
  <si>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</si>
  <si>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</si>
  <si>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</si>
  <si>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</si>
  <si>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</si>
  <si>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</si>
  <si>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</si>
  <si>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</si>
  <si>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</si>
  <si>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</si>
  <si>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</si>
  <si>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</si>
  <si>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</si>
  <si>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</si>
  <si>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</si>
  <si>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</si>
  <si>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</si>
  <si>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</si>
  <si>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</si>
  <si>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</si>
  <si>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</si>
  <si>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</si>
  <si>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</si>
  <si>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</si>
  <si>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</si>
  <si>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</si>
  <si>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</si>
  <si>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</si>
  <si>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</si>
  <si>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</si>
  <si>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</si>
  <si>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</si>
  <si>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</si>
  <si>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n.a.</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</si>
  <si>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</si>
  <si>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</si>
  <si>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</si>
  <si>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</si>
  <si>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</si>
  <si>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</si>
  <si>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</si>
  <si>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</si>
  <si>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</si>
  <si>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</si>
  <si>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</si>
  <si>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</si>
  <si>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</si>
  <si>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</si>
  <si>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</si>
  <si>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</si>
  <si>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</si>
  <si>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</si>
  <si>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</si>
  <si>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</si>
  <si>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</si>
  <si>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</si>
  <si>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</si>
  <si>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</si>
  <si>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</si>
  <si>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</si>
  <si>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</si>
  <si>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</si>
  <si>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</si>
  <si>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</si>
  <si>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</si>
  <si>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</si>
  <si>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</si>
  <si>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</si>
  <si>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</si>
  <si>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</si>
  <si>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</si>
  <si>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</si>
  <si>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</si>
  <si>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</si>
  <si>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</si>
  <si>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</si>
  <si>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</si>
  <si>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</si>
  <si>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</si>
  <si>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</si>
  <si>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</si>
  <si>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</si>
  <si>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</si>
  <si>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</si>
  <si>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</si>
  <si>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</si>
  <si>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</si>
  <si>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</si>
  <si>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</si>
  <si>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</si>
  <si>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</si>
  <si>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</si>
  <si>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</si>
  <si>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</si>
  <si>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</si>
  <si>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</si>
  <si>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</si>
  <si>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</si>
  <si>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</si>
  <si>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</si>
  <si>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</si>
  <si>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</si>
  <si>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</si>
  <si>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</si>
  <si>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</si>
  <si>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</si>
  <si>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</si>
  <si>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</si>
  <si>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</si>
  <si>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</si>
  <si>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</si>
  <si>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</si>
  <si>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</si>
  <si>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</si>
  <si>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</si>
  <si>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</si>
  <si>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</si>
  <si>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</si>
  <si>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</si>
  <si>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</si>
  <si>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</si>
  <si>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</si>
  <si>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</si>
  <si>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</si>
  <si>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</si>
  <si>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</si>
  <si>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</si>
  <si>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</si>
  <si>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</si>
  <si>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</si>
  <si>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</si>
  <si>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</si>
  <si>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</si>
  <si>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</si>
  <si>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</si>
  <si>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</si>
  <si>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</si>
  <si>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</si>
  <si>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</si>
  <si>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</si>
  <si>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</si>
  <si>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</si>
  <si>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</si>
  <si>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</si>
  <si>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</si>
  <si>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</si>
  <si>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</si>
  <si>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</si>
  <si>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</si>
  <si>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</si>
  <si>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</si>
  <si>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</si>
  <si>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</si>
  <si>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</si>
  <si>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</si>
  <si>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</si>
  <si>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</si>
  <si>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</si>
  <si>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</si>
  <si>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</si>
  <si>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</si>
  <si>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</si>
  <si>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</si>
  <si>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</si>
  <si>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</si>
  <si>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</si>
  <si>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</si>
  <si>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</si>
  <si>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</si>
  <si>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</si>
  <si>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</si>
  <si>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</si>
  <si>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</si>
  <si>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</si>
  <si>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</si>
  <si>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</si>
  <si>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</si>
  <si>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</si>
  <si>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</si>
  <si>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</si>
  <si>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</si>
  <si>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</si>
  <si>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</si>
  <si>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</si>
  <si>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</si>
  <si>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</si>
  <si>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</si>
  <si>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</si>
  <si>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</si>
  <si>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</si>
  <si>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</si>
  <si>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</si>
  <si>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</si>
  <si>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</si>
  <si>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</si>
  <si>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</si>
  <si>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</si>
  <si>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</si>
  <si>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</si>
  <si>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</si>
  <si>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</si>
  <si>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</si>
  <si>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</si>
  <si>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</si>
  <si>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</si>
  <si>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</si>
  <si>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</si>
  <si>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</si>
  <si>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</si>
  <si>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</si>
  <si>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</si>
  <si>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</si>
  <si>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</si>
  <si>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</si>
  <si>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</si>
  <si>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</si>
  <si>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</si>
  <si>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</si>
  <si>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</si>
  <si>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</si>
  <si>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</si>
  <si>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</si>
  <si>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</si>
  <si>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</si>
  <si>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</si>
  <si>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</si>
  <si>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</si>
  <si>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</si>
  <si>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</si>
  <si>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</si>
  <si>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</si>
  <si>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</si>
  <si>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</si>
  <si>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</si>
  <si>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</si>
  <si>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</si>
  <si>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</si>
  <si>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</si>
  <si>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</si>
  <si>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</si>
  <si>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</si>
  <si>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</si>
  <si>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</si>
  <si>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</si>
  <si>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</si>
  <si>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</si>
  <si>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</si>
  <si>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</si>
  <si>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</si>
  <si>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</si>
  <si>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</si>
  <si>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</si>
  <si>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</si>
  <si>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</si>
  <si>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</si>
  <si>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</si>
  <si>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</si>
  <si>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</si>
  <si>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</si>
  <si>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</si>
  <si>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</si>
  <si>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</si>
  <si>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</si>
  <si>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</si>
  <si>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</si>
  <si>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</si>
  <si>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</si>
  <si>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</si>
  <si>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</si>
  <si>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</si>
  <si>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</si>
  <si>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</si>
  <si>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</si>
  <si>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</si>
  <si>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</si>
  <si>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</si>
  <si>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</si>
  <si>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</si>
  <si>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</si>
  <si>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</si>
  <si>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</si>
  <si>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</si>
  <si>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</si>
  <si>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</si>
  <si>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</si>
  <si>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</si>
  <si>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</si>
  <si>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</si>
  <si>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</si>
  <si>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</si>
  <si>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</si>
  <si>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</si>
  <si>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</si>
  <si>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</si>
  <si>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</si>
  <si>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</si>
  <si>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</si>
  <si>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</si>
  <si>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</si>
  <si>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</si>
  <si>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</si>
  <si>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</si>
  <si>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</si>
  <si>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</si>
  <si>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</si>
  <si>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</si>
  <si>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</si>
  <si>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</si>
  <si>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</si>
  <si>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</si>
  <si>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</si>
  <si>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</si>
  <si>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</si>
  <si>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</si>
  <si>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</si>
  <si>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</si>
  <si>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</si>
  <si>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</si>
  <si>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</si>
  <si>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</si>
  <si>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</si>
  <si>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</si>
  <si>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</si>
  <si>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</si>
  <si>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</si>
  <si>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</si>
  <si>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</si>
  <si>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</si>
  <si>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</si>
  <si>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</si>
  <si>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</si>
  <si>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</si>
  <si>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</si>
  <si>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</si>
  <si>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</si>
  <si>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</si>
  <si>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</si>
  <si>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</si>
  <si>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</si>
  <si>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</si>
  <si>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</si>
  <si>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</si>
  <si>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</si>
  <si>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</si>
  <si>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</si>
  <si>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</si>
  <si>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</si>
  <si>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</si>
  <si>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</si>
  <si>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</si>
  <si>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</si>
  <si>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</si>
  <si>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</si>
  <si>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</si>
  <si>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</si>
  <si>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</si>
  <si>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</si>
  <si>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</si>
  <si>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</si>
  <si>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</si>
  <si>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</si>
  <si>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</si>
  <si>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</si>
  <si>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</si>
  <si>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</si>
  <si>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</si>
  <si>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</si>
  <si>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</si>
  <si>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</si>
  <si>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</si>
  <si>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</si>
  <si>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</si>
  <si>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</si>
  <si>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</si>
  <si>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</si>
  <si>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</si>
  <si>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</si>
  <si>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</si>
  <si>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</si>
  <si>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</si>
  <si>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</si>
  <si>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</si>
  <si>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</si>
  <si>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</si>
  <si>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</si>
  <si>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</si>
  <si>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</si>
  <si>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</si>
  <si>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</si>
  <si>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</si>
  <si>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</si>
  <si>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</si>
  <si>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</si>
  <si>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</si>
  <si>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</si>
  <si>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</si>
  <si>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</si>
  <si>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</si>
  <si>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</si>
  <si>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</si>
  <si>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</si>
  <si>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</si>
  <si>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</si>
  <si>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</si>
  <si>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</si>
  <si>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</si>
  <si>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</si>
  <si>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</si>
  <si>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</si>
  <si>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</si>
  <si>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</si>
  <si>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</si>
  <si>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</si>
  <si>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</si>
  <si>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</si>
  <si>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</si>
  <si>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</si>
  <si>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</si>
  <si>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</si>
  <si>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</si>
  <si>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</si>
  <si>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</si>
  <si>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</si>
  <si>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</si>
  <si>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</si>
  <si>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</si>
  <si>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</si>
  <si>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</si>
  <si>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</si>
  <si>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</si>
  <si>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</si>
  <si>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</si>
  <si>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</si>
  <si>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</si>
  <si>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</si>
  <si>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</si>
  <si>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</si>
  <si>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</si>
  <si>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</si>
  <si>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</si>
  <si>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</si>
  <si>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</si>
  <si>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</si>
  <si>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</si>
  <si>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</si>
  <si>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</si>
  <si>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</si>
  <si>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</si>
  <si>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</si>
  <si>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</si>
  <si>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</si>
  <si>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</si>
  <si>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</si>
  <si>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</si>
  <si>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</si>
  <si>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</si>
  <si>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</si>
  <si>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</si>
  <si>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</si>
  <si>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</si>
  <si>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</si>
  <si>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</si>
  <si>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</si>
  <si>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</si>
  <si>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</si>
  <si>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</si>
  <si>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</si>
  <si>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20281</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</si>
  <si>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</si>
  <si>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</si>
  <si>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</si>
  <si>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</si>
  <si>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</si>
  <si>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</si>
  <si>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</si>
  <si>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</si>
  <si>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</si>
  <si>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</si>
  <si>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</si>
  <si>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</si>
  <si>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</si>
  <si>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</si>
  <si>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</si>
  <si>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</si>
  <si>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</si>
  <si>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</si>
  <si>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</si>
  <si>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</si>
  <si>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</si>
  <si>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</si>
  <si>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</si>
  <si>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</si>
  <si>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</si>
  <si>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</si>
  <si>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</si>
  <si>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</si>
  <si>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</si>
  <si>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</si>
  <si>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</si>
  <si>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</si>
  <si>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</si>
  <si>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</si>
  <si>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</si>
  <si>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</si>
  <si>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</si>
  <si>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</si>
  <si>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</si>
  <si>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</si>
  <si>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</si>
  <si>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</si>
  <si>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</si>
  <si>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</si>
  <si>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</si>
  <si>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</si>
  <si>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</si>
  <si>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</si>
  <si>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</si>
  <si>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</si>
  <si>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</si>
  <si>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</si>
  <si>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</si>
  <si>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</si>
  <si>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</si>
  <si>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</si>
  <si>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</si>
  <si>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</si>
  <si>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</si>
  <si>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</si>
  <si>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</si>
  <si>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</si>
  <si>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</si>
  <si>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</si>
  <si>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</si>
  <si>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</si>
  <si>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</si>
  <si>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</si>
  <si>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</si>
  <si>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</si>
  <si>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</si>
  <si>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</si>
  <si>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</si>
  <si>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</si>
  <si>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</si>
  <si>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</si>
  <si>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</si>
  <si>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</si>
  <si>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</si>
  <si>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</si>
  <si>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</si>
  <si>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</si>
  <si>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</si>
  <si>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</si>
  <si>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</si>
  <si>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</si>
  <si>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</si>
  <si>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</si>
  <si>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</si>
  <si>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</si>
  <si>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</si>
  <si>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</si>
  <si>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</si>
  <si>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</si>
  <si>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</si>
  <si>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</si>
  <si>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</si>
  <si>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</si>
  <si>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</si>
  <si>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</si>
  <si>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</si>
  <si>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</si>
  <si>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</si>
  <si>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</si>
  <si>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</si>
  <si>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</si>
  <si>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</si>
  <si>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</si>
  <si>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</si>
  <si>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</si>
  <si>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</si>
  <si>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</si>
  <si>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</si>
  <si>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</si>
  <si>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</si>
  <si>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</si>
  <si>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</si>
  <si>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</si>
  <si>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</si>
  <si>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</si>
  <si>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</si>
  <si>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</si>
  <si>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</si>
  <si>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</si>
  <si>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</si>
  <si>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</si>
  <si>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</si>
  <si>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</si>
  <si>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</si>
  <si>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</si>
  <si>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</si>
  <si>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</si>
  <si>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</si>
  <si>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</si>
  <si>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</si>
  <si>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</si>
  <si>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</si>
  <si>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</si>
  <si>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</si>
  <si>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</si>
  <si>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</si>
  <si>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</si>
  <si>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</si>
  <si>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</si>
  <si>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</si>
  <si>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</si>
  <si>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20282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</si>
  <si>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</si>
  <si>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</si>
  <si>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</si>
  <si>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</si>
  <si>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</si>
  <si>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</si>
  <si>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</si>
  <si>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</si>
  <si>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</si>
  <si>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</si>
  <si>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</si>
  <si>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</si>
  <si>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</si>
  <si>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</si>
  <si>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</si>
  <si>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</si>
  <si>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</si>
  <si>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</si>
  <si>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</si>
  <si>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</si>
  <si>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</si>
  <si>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</si>
  <si>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</si>
  <si>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</si>
  <si>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</si>
  <si>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</si>
  <si>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</si>
  <si>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</si>
  <si>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</si>
  <si>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</si>
  <si>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</si>
  <si>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</si>
  <si>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</si>
  <si>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</si>
  <si>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</si>
  <si>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</si>
  <si>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</si>
  <si>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</si>
  <si>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</si>
  <si>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</si>
  <si>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</si>
  <si>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</si>
  <si>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</si>
  <si>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</si>
  <si>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</si>
  <si>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</si>
  <si>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</si>
  <si>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</si>
  <si>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</si>
  <si>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</si>
  <si>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</si>
  <si>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</si>
  <si>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</si>
  <si>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</si>
  <si>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</si>
  <si>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</si>
  <si>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</si>
  <si>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</si>
  <si>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</si>
  <si>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</si>
  <si>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</si>
  <si>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</si>
  <si>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</si>
  <si>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</si>
  <si>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</si>
  <si>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</si>
  <si>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Q3-2028</t>
  </si>
  <si>
    <t>20283</t>
  </si>
  <si>
    <t>202504</t>
  </si>
  <si>
    <t>202505</t>
  </si>
  <si>
    <t>202506</t>
  </si>
  <si>
    <t>diff</t>
  </si>
  <si>
    <t>20250724</t>
  </si>
  <si>
    <t>20250725</t>
  </si>
  <si>
    <t>20250728</t>
  </si>
  <si>
    <t>20250729</t>
  </si>
  <si>
    <t>Constant</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</si>
  <si>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</si>
  <si>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</si>
  <si>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</si>
  <si>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</si>
  <si>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</si>
  <si>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</si>
  <si>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</si>
  <si>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</si>
  <si>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</si>
  <si>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</si>
  <si>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</si>
  <si>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</si>
  <si>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</si>
  <si>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</si>
  <si>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</si>
  <si>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</si>
  <si>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</si>
  <si>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</si>
  <si>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</si>
  <si>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</si>
  <si>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</si>
  <si>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</si>
  <si>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</si>
  <si>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</si>
  <si>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</si>
  <si>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</si>
  <si>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</si>
  <si>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</si>
  <si>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</si>
  <si>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</si>
  <si>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</si>
  <si>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</si>
  <si>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</si>
  <si>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</si>
  <si>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</si>
  <si>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</si>
  <si>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</si>
  <si>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</si>
  <si>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</si>
  <si>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</si>
  <si>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</si>
  <si>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</si>
  <si>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</si>
  <si>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</si>
  <si>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</si>
  <si>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</si>
  <si>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</si>
  <si>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</si>
  <si>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</si>
  <si>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</si>
  <si>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</si>
  <si>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</si>
  <si>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</si>
  <si>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</si>
  <si>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</si>
  <si>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</si>
  <si>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</si>
  <si>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</si>
  <si>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</si>
  <si>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</si>
  <si>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</si>
  <si>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</si>
  <si>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</si>
  <si>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202507</t>
  </si>
  <si>
    <t>202508</t>
  </si>
  <si>
    <t>202509</t>
  </si>
  <si>
    <t>Aug-07-2025 13:19</t>
  </si>
  <si>
    <t>Q3-2025</t>
  </si>
  <si>
    <t>UK: BoE CPI Projections Based on Constant 4.0% Interest Rate: Mode (Y/Y % Chg)</t>
  </si>
  <si>
    <t>20284</t>
  </si>
  <si>
    <t>Contributions, percentage points</t>
  </si>
  <si>
    <t>Inflation rates, per cent</t>
  </si>
  <si>
    <t>July 2025
(Bank staff projections)</t>
  </si>
  <si>
    <t>August 2025
(Bank staff projections)</t>
  </si>
  <si>
    <t>September 2025
(Bank staff projections)</t>
  </si>
  <si>
    <t>Chart 2.18 - Contributions to CPI inflation</t>
  </si>
  <si>
    <t>October 2025
(Bank staff projections)</t>
  </si>
  <si>
    <t>November 2025
(Bank staff projections)</t>
  </si>
  <si>
    <t>December 2025
(Bank staff projections)</t>
  </si>
  <si>
    <t>Chart 2.17 - Measures of private sector wage growth, per cent</t>
  </si>
  <si>
    <t>Private sector regular pay</t>
  </si>
  <si>
    <t>Agents' Pay survey</t>
  </si>
  <si>
    <t>DMP</t>
  </si>
  <si>
    <t>Indeed wage tracker</t>
  </si>
  <si>
    <t>HMRC RTI median (private sector proxy)</t>
  </si>
  <si>
    <t>n.a</t>
  </si>
  <si>
    <t>20251027</t>
  </si>
  <si>
    <t>20251028</t>
  </si>
  <si>
    <t>20251029</t>
  </si>
  <si>
    <t>03-Jan-1955</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</si>
  <si>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</si>
  <si>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</si>
  <si>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</si>
  <si>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</si>
  <si>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</si>
  <si>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</si>
  <si>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</si>
  <si>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</si>
  <si>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</si>
  <si>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</si>
  <si>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</si>
  <si>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</si>
  <si>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</si>
  <si>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</si>
  <si>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</si>
  <si>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</si>
  <si>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</si>
  <si>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</si>
  <si>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</si>
  <si>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</si>
  <si>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</si>
  <si>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</si>
  <si>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</si>
  <si>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</si>
  <si>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</si>
  <si>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</si>
  <si>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</si>
  <si>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</si>
  <si>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</si>
  <si>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</si>
  <si>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</si>
  <si>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</si>
  <si>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</si>
  <si>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</si>
  <si>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</si>
  <si>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</si>
  <si>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</si>
  <si>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</si>
  <si>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</si>
  <si>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</si>
  <si>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</si>
  <si>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</si>
  <si>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</si>
  <si>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</si>
  <si>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</si>
  <si>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</si>
  <si>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</si>
  <si>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</si>
  <si>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</si>
  <si>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</si>
  <si>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</si>
  <si>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</si>
  <si>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</si>
  <si>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</si>
  <si>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</si>
  <si>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</si>
  <si>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</si>
  <si>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</si>
  <si>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</si>
  <si>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</si>
  <si>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 Final date for Feb 2026 MPR forecast will be January 27, ahead of the MPR release on February 5</t>
  </si>
  <si>
    <t>Q1-1955 &lt;- 03-Jan-1955</t>
  </si>
  <si>
    <t>Jan-1955 &lt;- 03-Jan-1955</t>
  </si>
  <si>
    <t>202510</t>
  </si>
  <si>
    <t>202511</t>
  </si>
  <si>
    <t>202512</t>
  </si>
  <si>
    <t>UNQMPCPI@UK</t>
  </si>
  <si>
    <t>CPI inflation projections, by CPI component</t>
  </si>
  <si>
    <t>Per cent</t>
  </si>
  <si>
    <t>Twelve-month percentage change in CPI indices.</t>
  </si>
  <si>
    <t>Food and non-alcoholic beverages</t>
  </si>
  <si>
    <t>Section 1: Current economic conditions</t>
  </si>
  <si>
    <t>Chart 1.3 - Measures of private sector wage growth and higher-frequency wage growth with estimated trend</t>
  </si>
  <si>
    <t>Measures of private sector wage growth (percentage changes on a year earlier)</t>
  </si>
  <si>
    <t>Higher-frequency wage growth with estimated trend (three-month on three-month percentage changes)</t>
  </si>
  <si>
    <t>Agents' pay survey</t>
  </si>
  <si>
    <t>Estimated trend</t>
  </si>
  <si>
    <t>90% Confidence Band (Lower)</t>
  </si>
  <si>
    <t>68% Confidence Band (Lower)</t>
  </si>
  <si>
    <t>68% Confidence Band (Upper)</t>
  </si>
  <si>
    <t>90% Confidence Band (Upper)</t>
  </si>
  <si>
    <t>Sep 2025
(Bank staff projections)</t>
  </si>
  <si>
    <t>Dec 2025
(Bank staff projections)</t>
  </si>
  <si>
    <t>Mar 2026
(Bank staff projections)</t>
  </si>
  <si>
    <t>Jun 2026
(Bank staff projections)</t>
  </si>
  <si>
    <t>February</t>
  </si>
  <si>
    <t>November</t>
  </si>
  <si>
    <t>Nov MPR</t>
  </si>
  <si>
    <t>Feb MPR</t>
  </si>
  <si>
    <t>20260122</t>
  </si>
  <si>
    <t>20260123</t>
  </si>
  <si>
    <t>BoE's measure of underlying services inflation*</t>
  </si>
  <si>
    <t>Headline services inflation</t>
  </si>
  <si>
    <t>BoE staff forecast (Aug-25)</t>
  </si>
  <si>
    <t>BoE staff forecast (Nov-25)</t>
  </si>
  <si>
    <t>avg diff</t>
  </si>
  <si>
    <t>Proxy impact on growth per year (100bps is 1ppt on the level of GDP)</t>
  </si>
  <si>
    <t>BoE market expectations (Nov-25)</t>
  </si>
  <si>
    <t>HMT consensus (Jan-26)</t>
  </si>
  <si>
    <t>Oxford Economics (Jan-26)</t>
  </si>
  <si>
    <t>20260126</t>
  </si>
  <si>
    <t>20260127</t>
  </si>
  <si>
    <t>20260128</t>
  </si>
  <si>
    <t>* Final date for Apr 2026 MPR forecast will be April 21, ahead of the MPR release on April 30</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</si>
  <si>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</si>
  <si>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</si>
  <si>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</si>
  <si>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</si>
  <si>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</si>
  <si>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</si>
  <si>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</si>
  <si>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</si>
  <si>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</si>
  <si>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</si>
  <si>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</si>
  <si>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</si>
  <si>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</si>
  <si>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</si>
  <si>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</si>
  <si>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</si>
  <si>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</si>
  <si>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</si>
  <si>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</si>
  <si>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</si>
  <si>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</si>
  <si>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</si>
  <si>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</si>
  <si>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</si>
  <si>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</si>
  <si>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</si>
  <si>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</si>
  <si>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</si>
  <si>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</si>
  <si>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</si>
  <si>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</si>
  <si>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</si>
  <si>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</si>
  <si>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</si>
  <si>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</si>
  <si>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</si>
  <si>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</si>
  <si>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</si>
  <si>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</si>
  <si>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</si>
  <si>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</si>
  <si>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</si>
  <si>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</si>
  <si>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</si>
  <si>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</si>
  <si>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</si>
  <si>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</si>
  <si>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</si>
  <si>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</si>
  <si>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</si>
  <si>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</si>
  <si>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</si>
  <si>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</si>
  <si>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</si>
  <si>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</si>
  <si>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</si>
  <si>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</si>
  <si>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202601</t>
  </si>
  <si>
    <t>202602</t>
  </si>
  <si>
    <t>202603</t>
  </si>
  <si>
    <t>APR017M</t>
  </si>
  <si>
    <t>Feb-05-2026 13:11</t>
  </si>
  <si>
    <t>Q2-2029</t>
  </si>
  <si>
    <t>Q1-2026</t>
  </si>
  <si>
    <t>20291</t>
  </si>
  <si>
    <t>20292</t>
  </si>
  <si>
    <t>April 2026 MPR</t>
  </si>
  <si>
    <t>2026</t>
  </si>
  <si>
    <t>20260420</t>
  </si>
  <si>
    <t>(IFBC01C@CMDTY)</t>
  </si>
  <si>
    <t>(IFBC02C@CMDTY)</t>
  </si>
  <si>
    <t>(IFBC03C@CMDTY)</t>
  </si>
  <si>
    <t>ICE Brent Crude Futures: 2nd Position: Settlement Price (US$/Bbl)</t>
  </si>
  <si>
    <t>ICE Brent Crude Futures: 4th Position: Settlement Price (US$/Bbl)</t>
  </si>
  <si>
    <t>IFBC05C@CMDTY</t>
  </si>
  <si>
    <t>ICE Brent Crude Futures: 5th Position: Settlement Price (US$/Bbl)</t>
  </si>
  <si>
    <t>IFBC06C@CMDTY</t>
  </si>
  <si>
    <t>IFBC07C@CMDTY</t>
  </si>
  <si>
    <t>IFBC08C@CMDTY</t>
  </si>
  <si>
    <t>IFBC09C@CMDTY</t>
  </si>
  <si>
    <t>ICE Brent Crude Futures: 7th Position: Settlement Price (US$/Bbl)</t>
  </si>
  <si>
    <t>ICE Brent Crude Futures: 8th Position: Settlement Price (US$/Bbl)</t>
  </si>
  <si>
    <t>ICE Brent Crude Futures: 9th Position: Settlement Price (US$/Bbl)</t>
  </si>
  <si>
    <t>IFBC10C@CMDTY</t>
  </si>
  <si>
    <t>IFBC11C@CMDTY</t>
  </si>
  <si>
    <t>IFBC12C@CMDTY</t>
  </si>
  <si>
    <t>IFBC13C@CMDTY</t>
  </si>
  <si>
    <t>IFBC14C@CMDTY</t>
  </si>
  <si>
    <t>IFBC15C@CMDTY</t>
  </si>
  <si>
    <t>IFBC16C@CMDTY</t>
  </si>
  <si>
    <t>IFBC17C@CMDTY</t>
  </si>
  <si>
    <t>IFBC18C@CMDTY</t>
  </si>
  <si>
    <t>IFBC19C@CMDTY</t>
  </si>
  <si>
    <t>IFBC20C@CMDTY</t>
  </si>
  <si>
    <t>IFBC21C@CMDTY</t>
  </si>
  <si>
    <t>IFBC22C@CMDTY</t>
  </si>
  <si>
    <t>IFBC23C@CMDTY</t>
  </si>
  <si>
    <t>IFBC24C@CMDTY</t>
  </si>
  <si>
    <t>IFBC25C@CMDTY</t>
  </si>
  <si>
    <t>IFBC26C@CMDTY</t>
  </si>
  <si>
    <t>IFBC27C@CMDTY</t>
  </si>
  <si>
    <t>IFBC28C@CMDTY</t>
  </si>
  <si>
    <t>IFBC29C@CMDTY</t>
  </si>
  <si>
    <t>IFBC30C@CMDTY</t>
  </si>
  <si>
    <t>IFBC31C@CMDTY</t>
  </si>
  <si>
    <t>IFBC32C@CMDTY</t>
  </si>
  <si>
    <t>IFBC33C@CMDTY</t>
  </si>
  <si>
    <t>IFBC34C@CMDTY</t>
  </si>
  <si>
    <t>IFBC35C@CMDTY</t>
  </si>
  <si>
    <t>IFBC36C@CMDTY</t>
  </si>
  <si>
    <t>IFBC37C@CMDTY</t>
  </si>
  <si>
    <t>IFBC38C@CMDTY</t>
  </si>
  <si>
    <t>IFBC39C@CMDTY</t>
  </si>
  <si>
    <t>IFBC40C@CMDTY</t>
  </si>
  <si>
    <t>IFBC41C@CMDTY</t>
  </si>
  <si>
    <t>IFBC42C@CMDTY</t>
  </si>
  <si>
    <t>IFBC43C@CMDTY</t>
  </si>
  <si>
    <t>IFBC44C@CMDTY</t>
  </si>
  <si>
    <t>IFBC45C@CMDTY</t>
  </si>
  <si>
    <t>IFBC46C@CMDTY</t>
  </si>
  <si>
    <t>IFBC47C@CMDTY</t>
  </si>
  <si>
    <t>IFBC48C@CMDTY</t>
  </si>
  <si>
    <t>ICE Brent Crude Futures: 10th Position: Settlement Price (US$/Bbl)</t>
  </si>
  <si>
    <t>ICE Brent Crude Futures: 11th Position: Settlement Price (US$/Bbl)</t>
  </si>
  <si>
    <t>ICE Brent Crude Futures: 13th Position: Settlement Price (US$/Bbl)</t>
  </si>
  <si>
    <t>ICE Brent Crude Futures: 14th Position: Settlement Price (US$/Bbl)</t>
  </si>
  <si>
    <t>ICE Brent Crude Futures: 15th Position: Settlement Price (US$/Bbl)</t>
  </si>
  <si>
    <t>ICE Brent Crude Futures: 16th Position: Settlement Price (US$/Bbl)</t>
  </si>
  <si>
    <t>16-Sep-2003</t>
  </si>
  <si>
    <t>ICE Brent Crude Futures: 17th Position: Settlement Price (US$/Bbl)</t>
  </si>
  <si>
    <t>ICE Brent Crude Futures: 18th Position: Settlement Price (US$/Bbl)</t>
  </si>
  <si>
    <t>ICE Brent Crude Futures: 19th Position: Settlement Price (US$/Bbl)</t>
  </si>
  <si>
    <t>ICE Brent Crude Futures: 20th Position: Settlement Price (US$/Bbl)</t>
  </si>
  <si>
    <t>ICE Brent Crude Futures: 21st Position: Settlement Price (US$/Bbl)</t>
  </si>
  <si>
    <t>ICE Brent Crude Futures: 22nd Position: Settlement Price (US$/Bbl)</t>
  </si>
  <si>
    <t>ICE Brent Crude Futures: 23rd Position: Settlement Price (US$/Bbl)</t>
  </si>
  <si>
    <t>ICE Brent Crude Futures: 25th Position: Settlement Price (US$/Bbl)</t>
  </si>
  <si>
    <t>ICE Brent Crude Futures: 26th Position: Settlement Price (US$/Bbl)</t>
  </si>
  <si>
    <t>ICE Brent Crude Futures: 27th Position: Settlement Price (US$/Bbl)</t>
  </si>
  <si>
    <t>ICE Brent Crude Futures: 28th Position: Settlement Price (US$/Bbl)</t>
  </si>
  <si>
    <t>ICE Brent Crude Futures: 29th Position: Settlement Price (US$/Bbl)</t>
  </si>
  <si>
    <t>ICE Brent Crude Futures: 30th Position: Settlement Price (US$/Bbl)</t>
  </si>
  <si>
    <t>ICE Brent Crude Futures: 31st Position: Settlement Price (US$/Bbl)</t>
  </si>
  <si>
    <t>ICE Brent Crude Futures: 32nd Position: Settlement Price (US$/Bbl)</t>
  </si>
  <si>
    <t>ICE Brent Crude Futures: 33rd Position: Settlement Price (US$/Bbl)</t>
  </si>
  <si>
    <t>ICE Brent Crude Futures: 34th Position: Settlement Price (US$/Bbl)</t>
  </si>
  <si>
    <t>ICE Brent Crude Futures: 35th Position: Settlement Price (US$/Bbl)</t>
  </si>
  <si>
    <t>ICE Brent Crude Futures: 36th Position: Settlement Price (US$/Bbl)</t>
  </si>
  <si>
    <t>ICE Brent Crude Futures: 37th Position: Settlement Price (US$/Bbl)</t>
  </si>
  <si>
    <t>ICE Brent Crude Futures: 38th Position: Settlement Price (US$/Bbl)</t>
  </si>
  <si>
    <t>24-Feb-2006</t>
  </si>
  <si>
    <t>ICE Brent Crude Futures: 39th Position: Settlement Price (US$/Bbl)</t>
  </si>
  <si>
    <t>ICE Brent Crude Futures: 40th Position: Settlement Price (US$/Bbl)</t>
  </si>
  <si>
    <t>ICE Brent Crude Futures: 41st Position: Settlement Price (US$/Bbl)</t>
  </si>
  <si>
    <t>ICE Brent Crude Futures: 42nd Position: Settlement Price (US$/Bbl)</t>
  </si>
  <si>
    <t>ICE Brent Crude Futures: 43rd Position: Settlement Price (US$/Bbl)</t>
  </si>
  <si>
    <t>ICE Brent Crude Futures: 44th Position: Settlement Price (US$/Bbl)</t>
  </si>
  <si>
    <t>ICE Brent Crude Futures: 45th Position: Settlement Price (US$/Bbl)</t>
  </si>
  <si>
    <t>ICE Brent Crude Futures: 46th Position: Settlement Price (US$/Bbl)</t>
  </si>
  <si>
    <t>ICE Brent Crude Futures: 47th Position: Settlement Price (US$/Bbl)</t>
  </si>
  <si>
    <t>ICE Brent Crude Futures: 48th Position: Settlement Price (US$/Bbl)</t>
  </si>
  <si>
    <t>Oil - 2</t>
  </si>
  <si>
    <t>Oil - 4</t>
  </si>
  <si>
    <t>Oil - 5</t>
  </si>
  <si>
    <t>Oil - 7</t>
  </si>
  <si>
    <t>Oil - 8</t>
  </si>
  <si>
    <t>Oil - 9</t>
  </si>
  <si>
    <t>Oil - 10</t>
  </si>
  <si>
    <t>Oil - 11</t>
  </si>
  <si>
    <t>Oil - 13</t>
  </si>
  <si>
    <t>Oil - 14</t>
  </si>
  <si>
    <t>Oil - 15</t>
  </si>
  <si>
    <t>Oil - 16</t>
  </si>
  <si>
    <t>Oil - 17</t>
  </si>
  <si>
    <t>Oil - 18</t>
  </si>
  <si>
    <t>Oil - 19</t>
  </si>
  <si>
    <t>Oil - 20</t>
  </si>
  <si>
    <t>Oil - 21</t>
  </si>
  <si>
    <t>Oil - 22</t>
  </si>
  <si>
    <t>Oil - 23</t>
  </si>
  <si>
    <t>Oil - 25</t>
  </si>
  <si>
    <t>Oil - 26</t>
  </si>
  <si>
    <t>Oil - 27</t>
  </si>
  <si>
    <t>Oil - 28</t>
  </si>
  <si>
    <t>Oil - 29</t>
  </si>
  <si>
    <t>Oil - 30</t>
  </si>
  <si>
    <t>Oil - 31</t>
  </si>
  <si>
    <t>Oil - 32</t>
  </si>
  <si>
    <t>Oil - 33</t>
  </si>
  <si>
    <t>Oil - 34</t>
  </si>
  <si>
    <t>Oil - 35</t>
  </si>
  <si>
    <t>Oil - 36</t>
  </si>
  <si>
    <t>Oil - 37</t>
  </si>
  <si>
    <t>Oil - 38</t>
  </si>
  <si>
    <t>Oil - 39</t>
  </si>
  <si>
    <t>Oil - 40</t>
  </si>
  <si>
    <t>Oil - 41</t>
  </si>
  <si>
    <t>Oil - 42</t>
  </si>
  <si>
    <t>Oil - 43</t>
  </si>
  <si>
    <t>Oil - 44</t>
  </si>
  <si>
    <t>Oil - 45</t>
  </si>
  <si>
    <t>Oil - 46</t>
  </si>
  <si>
    <t>Oil - 47</t>
  </si>
  <si>
    <t>Oil - 48</t>
  </si>
  <si>
    <t>20260421</t>
  </si>
  <si>
    <t>20260422</t>
  </si>
  <si>
    <t>IFBC04C@CMDTY</t>
  </si>
  <si>
    <t>PZBRT@DAILY</t>
  </si>
  <si>
    <t>European Free Market Price: Brent Crude Oil ($/Barrel)</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</si>
  <si>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</si>
  <si>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</si>
  <si>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</si>
  <si>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</si>
  <si>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</si>
  <si>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</si>
  <si>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</si>
  <si>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</si>
  <si>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</si>
  <si>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</si>
  <si>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</si>
  <si>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</si>
  <si>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</si>
  <si>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</si>
  <si>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</si>
  <si>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</si>
  <si>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</si>
  <si>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</si>
  <si>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</si>
  <si>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</si>
  <si>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</si>
  <si>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</si>
  <si>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</si>
  <si>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</si>
  <si>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</si>
  <si>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20260528</t>
  </si>
  <si>
    <t>20260529</t>
  </si>
  <si>
    <t>20260601</t>
  </si>
  <si>
    <t>20260602</t>
  </si>
  <si>
    <t>20260603</t>
  </si>
  <si>
    <t>20260604</t>
  </si>
  <si>
    <t>20260605</t>
  </si>
  <si>
    <t>20260608</t>
  </si>
  <si>
    <t>20260609</t>
  </si>
  <si>
    <t>Current market curve</t>
  </si>
  <si>
    <t>Oil price scenarios</t>
  </si>
  <si>
    <t>Spot</t>
  </si>
  <si>
    <t>BoE Scenario A</t>
  </si>
  <si>
    <t>BoE Scenario B</t>
  </si>
  <si>
    <t>Gas price scenarios</t>
  </si>
  <si>
    <t>Jun-17-2026 07:02</t>
  </si>
  <si>
    <t>May-2026</t>
  </si>
  <si>
    <t>Jun-18-2026 07:02</t>
  </si>
  <si>
    <t>Apr-2026</t>
  </si>
  <si>
    <t>Jun-05-2026 09:34</t>
  </si>
  <si>
    <t>Jun-05-2026 09:46</t>
  </si>
  <si>
    <t>Jun-17-2026 14:25</t>
  </si>
  <si>
    <t>May-2026 &lt;- 17-Jun-2026</t>
  </si>
  <si>
    <t>Jun-01-2026 22:45</t>
  </si>
  <si>
    <t>202604</t>
  </si>
  <si>
    <t>202605</t>
  </si>
  <si>
    <t>17-Jun-2026</t>
  </si>
  <si>
    <t>20260610</t>
  </si>
  <si>
    <t>20260611</t>
  </si>
  <si>
    <t>20260612</t>
  </si>
  <si>
    <t>20260615</t>
  </si>
  <si>
    <t>20260616</t>
  </si>
  <si>
    <t>20260617</t>
  </si>
  <si>
    <t>Apr-30-2026 12:12</t>
  </si>
  <si>
    <t>Q1-1998</t>
  </si>
  <si>
    <t>UK: BoE MPR Bank Staff Projections: CPI [Scenario A] (Y/Y % Change)</t>
  </si>
  <si>
    <t>Q1-2026 &lt;- May-2026</t>
  </si>
  <si>
    <t>Q1-2026 &lt;- 17-Jun-2026</t>
  </si>
  <si>
    <t>The conditioning assumptions underlying the April 2026 scenarios</t>
  </si>
  <si>
    <t xml:space="preserve">Financial market data are based on averages in the 15 working days to 22 April 2026 for the April scenarios and 26 January 2026 for the February 2026 central projections. Figures show the average level in Q2 of each year, unless otherwise stated. </t>
  </si>
  <si>
    <t>February 2026 conditioning assumptions</t>
  </si>
  <si>
    <t>April 2026 Scenario A conditioning assumptions</t>
  </si>
  <si>
    <t>April 2026 Scenario B conditioning assumptions</t>
  </si>
  <si>
    <t>April 2026 Scenario C conditioning assumptions</t>
  </si>
  <si>
    <r>
      <t>Average 1998–2007</t>
    </r>
    <r>
      <rPr>
        <vertAlign val="superscript"/>
        <sz val="11"/>
        <color theme="1"/>
        <rFont val="Arial"/>
        <family val="2"/>
      </rPr>
      <t>(f)</t>
    </r>
  </si>
  <si>
    <r>
      <t>Average 2010–19</t>
    </r>
    <r>
      <rPr>
        <vertAlign val="superscript"/>
        <sz val="11"/>
        <color theme="1"/>
        <rFont val="Arial"/>
        <family val="2"/>
      </rPr>
      <t>(f)</t>
    </r>
  </si>
  <si>
    <r>
      <t>Bank Rate</t>
    </r>
    <r>
      <rPr>
        <vertAlign val="superscript"/>
        <sz val="12"/>
        <rFont val="Arial"/>
        <family val="2"/>
      </rPr>
      <t>(a)</t>
    </r>
  </si>
  <si>
    <r>
      <t>Sterling effective exchange rate</t>
    </r>
    <r>
      <rPr>
        <vertAlign val="superscript"/>
        <sz val="12"/>
        <rFont val="Arial"/>
        <family val="2"/>
      </rPr>
      <t>(b)</t>
    </r>
  </si>
  <si>
    <r>
      <t>Oil prices</t>
    </r>
    <r>
      <rPr>
        <vertAlign val="superscript"/>
        <sz val="12"/>
        <rFont val="Arial"/>
        <family val="2"/>
      </rPr>
      <t>(c)</t>
    </r>
  </si>
  <si>
    <r>
      <t>Gas prices</t>
    </r>
    <r>
      <rPr>
        <vertAlign val="superscript"/>
        <sz val="12"/>
        <rFont val="Arial"/>
        <family val="2"/>
      </rPr>
      <t>(d)</t>
    </r>
  </si>
  <si>
    <r>
      <t>Nominal government expenditure</t>
    </r>
    <r>
      <rPr>
        <vertAlign val="superscript"/>
        <sz val="12"/>
        <rFont val="Arial"/>
        <family val="2"/>
      </rPr>
      <t>(e)</t>
    </r>
  </si>
  <si>
    <t>Sources: Bank of England, Bloomberg Finance L.P., LSEG Workspace, Office for Budget Responsibility (OBR), ONS and Bank calculations.</t>
  </si>
  <si>
    <r>
      <rPr>
        <vertAlign val="superscript"/>
        <sz val="9"/>
        <rFont val="Arial"/>
        <family val="2"/>
      </rPr>
      <t xml:space="preserve">(a) </t>
    </r>
    <r>
      <rPr>
        <sz val="9"/>
        <rFont val="Arial"/>
        <family val="2"/>
      </rPr>
      <t>Per cent. The path for Bank Rate implied by forward market interest rates. The curves are based on overnight index swap rates.</t>
    </r>
  </si>
  <si>
    <r>
      <rPr>
        <vertAlign val="superscript"/>
        <sz val="9"/>
        <rFont val="Arial"/>
        <family val="2"/>
      </rPr>
      <t>(b)</t>
    </r>
    <r>
      <rPr>
        <sz val="9"/>
        <rFont val="Arial"/>
        <family val="2"/>
      </rPr>
      <t xml:space="preserve"> Index. January 2005 = 100. The convention is that the sterling exchange rate follows a path that is halfway between the starting level of the sterling ERI and a path implied by interest rate differentials. </t>
    </r>
  </si>
  <si>
    <r>
      <rPr>
        <vertAlign val="superscript"/>
        <sz val="9"/>
        <rFont val="Arial"/>
        <family val="2"/>
      </rPr>
      <t>(c)</t>
    </r>
    <r>
      <rPr>
        <sz val="9"/>
        <rFont val="Arial"/>
        <family val="2"/>
      </rPr>
      <t xml:space="preserve"> Projections in February 2026 and April 2026 Scenario A are based on the full market curve of monthly Brent futures prices. Projections in April 2026 Scenario B are based on the market curve of monthly Brent futures prices for six months and are then the average of futures prices and a random walk. Projections in April 2026 Scenario C are based on the assumption that oil prices rise significantly higher than implied by the market futures curve. The data source changed following the February 2026 Report.</t>
    </r>
  </si>
  <si>
    <r>
      <t>(d)</t>
    </r>
    <r>
      <rPr>
        <sz val="9"/>
        <rFont val="Arial"/>
        <family val="2"/>
      </rPr>
      <t xml:space="preserve"> Projections in February 2026 and April 2026 Scenario A are based on the full market curve of monthly UK natural gas futures prices. Projections in April 2026 Scenario B are based on the market curve of monthly UK nartural gas futures prices for six months and are then the average of futures prices and a random walk. Projections in April 2026 Scenario C are based on the assumption that UK natural gas prices rise significantly higher than implied by the market futures curve. Some historical data have been revised since the February 2026 Report.</t>
    </r>
  </si>
  <si>
    <r>
      <rPr>
        <vertAlign val="superscript"/>
        <sz val="9"/>
        <rFont val="Arial"/>
        <family val="2"/>
      </rPr>
      <t>(e)</t>
    </r>
    <r>
      <rPr>
        <sz val="9"/>
        <rFont val="Arial"/>
        <family val="2"/>
      </rPr>
      <t xml:space="preserve"> Annual average growth rate. Nominal general government consumption and investment. Projections are based on the OBR's March 2026 Economic and Fiscal Outlook. Historical data based on NMRP+D7QK.</t>
    </r>
  </si>
  <si>
    <r>
      <rPr>
        <vertAlign val="superscript"/>
        <sz val="9"/>
        <color theme="1"/>
        <rFont val="Arial"/>
        <family val="2"/>
      </rPr>
      <t>(f)</t>
    </r>
    <r>
      <rPr>
        <sz val="9"/>
        <color theme="1"/>
        <rFont val="Arial"/>
        <family val="2"/>
      </rPr>
      <t>Averages are taken over the entire period.</t>
    </r>
  </si>
  <si>
    <t>Jun-18-2026 12:05</t>
  </si>
  <si>
    <t>18-Jun-2026</t>
  </si>
  <si>
    <t>Jun-18-2026 14:02</t>
  </si>
  <si>
    <t>20260618</t>
  </si>
  <si>
    <t>BoE Scenario C</t>
  </si>
  <si>
    <t>Jun-19-2026 09:31</t>
  </si>
  <si>
    <t>Jun-19-2026 10:44</t>
  </si>
  <si>
    <t>Jun-19-2026 03:26</t>
  </si>
  <si>
    <t>Jun-19-2026 09:30</t>
  </si>
  <si>
    <t>Jun-19-2026 09:35</t>
  </si>
  <si>
    <t>Jun-18-2026 20:51</t>
  </si>
  <si>
    <t>Jun-19-2026 03:30</t>
  </si>
  <si>
    <t>Jun-19-2026 03:40</t>
  </si>
  <si>
    <t>Market curve - 18 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</si>
</sst>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 numFmtId="172" formatCode="m"/>
    <numFmt numFmtId="173" formatCode="mmmm\ yyyy"/>
    <numFmt numFmtId="174" formatCode="#\ ?/4"/>
  </numFmts>
  <fonts count="53"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rgb="FFFF0000"/>
      <name val="Calibri"/>
      <family val="2"/>
      <scheme val="minor"/>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
      <u/>
      <sz val="11"/>
      <color theme="10"/>
      <name val="Calibri"/>
      <family val="2"/>
      <scheme val="minor"/>
    </font>
    <font>
      <sz val="11"/>
      <color indexed="16"/>
      <name val="Calibri"/>
      <family val="2"/>
      <scheme val="minor"/>
    </font>
    <font>
      <b/>
      <sz val="14"/>
      <name val="Arial"/>
      <family val="2"/>
    </font>
    <font>
      <sz val="11"/>
      <color rgb="FF0000FF"/>
      <name val="Arial"/>
      <family val="2"/>
    </font>
    <font>
      <sz val="10"/>
      <color theme="1"/>
      <name val="Arial"/>
      <family val="2"/>
    </font>
    <font>
      <b/>
      <sz val="11"/>
      <name val="Arial"/>
      <family val="2"/>
    </font>
    <font>
      <sz val="11"/>
      <color theme="1"/>
      <name val="Arial"/>
      <family val="2"/>
    </font>
    <font>
      <sz val="11"/>
      <name val="Arial"/>
      <family val="2"/>
    </font>
    <font>
      <b/>
      <sz val="10"/>
      <color theme="1"/>
      <name val="Arial"/>
      <family val="2"/>
    </font>
    <font>
      <b/>
      <sz val="11"/>
      <color theme="1"/>
      <name val="Arial"/>
      <family val="2"/>
    </font>
    <font>
      <b/>
      <sz val="11"/>
      <color theme="0"/>
      <name val="Arial"/>
      <family val="2"/>
    </font>
    <font>
      <b/>
      <sz val="12"/>
      <color theme="1"/>
      <name val="Arial"/>
      <family val="2"/>
    </font>
    <font>
      <b/>
      <sz val="11"/>
      <color rgb="FF12273F"/>
      <name val="Arial"/>
      <family val="2"/>
    </font>
    <font>
      <sz val="11"/>
      <color rgb="FF12273F"/>
      <name val="Arial"/>
      <family val="2"/>
    </font>
    <font>
      <sz val="11"/>
      <color rgb="FF12273F"/>
      <name val="Calibri"/>
      <family val="2"/>
      <scheme val="minor"/>
    </font>
    <font>
      <sz val="11"/>
      <name val="Calibri"/>
      <family val="2"/>
      <scheme val="minor"/>
    </font>
    <font>
      <b/>
      <sz val="14"/>
      <color theme="1"/>
      <name val="Arial"/>
      <family val="2"/>
    </font>
    <font>
      <b/>
      <sz val="11"/>
      <color rgb="FF3CD7D9"/>
      <name val="Arial"/>
      <family val="2"/>
    </font>
    <font>
      <b/>
      <sz val="11"/>
      <color rgb="FFFF7300"/>
      <name val="Arial"/>
      <family val="2"/>
    </font>
    <font>
      <b/>
      <sz val="11"/>
      <color rgb="FF9E71FE"/>
      <name val="Arial"/>
      <family val="2"/>
    </font>
    <font>
      <b/>
      <sz val="11"/>
      <color rgb="FFD4AF37"/>
      <name val="Arial"/>
      <family val="2"/>
    </font>
    <font>
      <vertAlign val="superscript"/>
      <sz val="11"/>
      <color theme="1"/>
      <name val="Arial"/>
      <family val="2"/>
    </font>
    <font>
      <sz val="10"/>
      <color theme="1"/>
      <name val="Calibri"/>
      <family val="2"/>
    </font>
    <font>
      <sz val="12"/>
      <name val="Arial"/>
      <family val="2"/>
    </font>
    <font>
      <vertAlign val="superscript"/>
      <sz val="12"/>
      <name val="Arial"/>
      <family val="2"/>
    </font>
    <font>
      <sz val="9"/>
      <name val="Arial"/>
      <family val="2"/>
    </font>
    <font>
      <sz val="10"/>
      <name val="Calibri"/>
      <family val="2"/>
    </font>
    <font>
      <vertAlign val="superscript"/>
      <sz val="9"/>
      <name val="Arial"/>
      <family val="2"/>
    </font>
    <font>
      <sz val="9"/>
      <color theme="1"/>
      <name val="Arial"/>
      <family val="2"/>
    </font>
    <font>
      <vertAlign val="superscript"/>
      <sz val="9"/>
      <color theme="1"/>
      <name val="Arial"/>
      <family val="2"/>
    </font>
    <font>
      <u/>
      <sz val="11"/>
      <color theme="10"/>
      <name val="Arial"/>
      <family val="2"/>
    </font>
    <font>
      <b/>
      <i/>
      <sz val="12"/>
      <color theme="7"/>
      <name val="Arial"/>
      <family val="2"/>
    </font>
    <font>
      <b/>
      <i/>
      <sz val="12"/>
      <color theme="8"/>
      <name val="Arial"/>
      <family val="2"/>
    </font>
  </fonts>
  <fills count="5">
    <fill>
      <patternFill patternType="none"/>
    </fill>
    <fill>
      <patternFill patternType="gray125"/>
    </fill>
    <fill>
      <patternFill patternType="solid">
        <fgColor rgb="FFFFFF00"/>
        <bgColor indexed="64"/>
      </patternFill>
    </fill>
    <fill>
      <patternFill patternType="solid">
        <fgColor rgb="FF004A80"/>
      </patternFill>
    </fill>
    <fill>
      <patternFill patternType="solid">
        <fgColor rgb="FF12273F"/>
        <bgColor indexed="64"/>
      </patternFill>
    </fill>
  </fills>
  <borders count="15">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
      <left style="thin">
        <color auto="1"/>
      </left>
      <right/>
      <top/>
      <bottom/>
      <diagonal/>
    </border>
    <border>
      <left/>
      <right style="thin">
        <color indexed="64"/>
      </right>
      <top/>
      <bottom/>
      <diagonal/>
    </border>
    <border>
      <left/>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right style="thin">
        <color indexed="64"/>
      </right>
      <top style="thin">
        <color auto="1"/>
      </top>
      <bottom/>
      <diagonal/>
    </border>
    <border>
      <left/>
      <right/>
      <top style="thin">
        <color indexed="64"/>
      </top>
      <bottom/>
      <diagonal/>
    </border>
    <border>
      <left/>
      <right style="thin">
        <color auto="1"/>
      </right>
      <top/>
      <bottom style="medium">
        <color auto="1"/>
      </bottom>
      <diagonal/>
    </border>
    <border>
      <left/>
      <right/>
      <top/>
      <bottom style="medium">
        <color indexed="64"/>
      </bottom>
      <diagonal/>
    </border>
  </borders>
  <cellStyleXfs count="22">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3" fillId="0" borderId="0"/>
    <xf numFmtId="0" fontId="14" fillId="0" borderId="0"/>
    <xf numFmtId="0" fontId="1" fillId="0" borderId="0"/>
    <xf numFmtId="0" fontId="1" fillId="0" borderId="0"/>
    <xf numFmtId="0" fontId="1" fillId="0" borderId="0"/>
    <xf numFmtId="0" fontId="1" fillId="0" borderId="0"/>
    <xf numFmtId="0" fontId="1" fillId="0" borderId="0"/>
    <xf numFmtId="0" fontId="15" fillId="0" borderId="0"/>
    <xf numFmtId="0" fontId="17" fillId="0" borderId="0"/>
    <xf numFmtId="0" fontId="18" fillId="0" borderId="0"/>
    <xf numFmtId="0" fontId="20" fillId="0" borderId="0" applyNumberFormat="0" applyFill="0" applyBorder="0" applyAlignment="0" applyProtection="0"/>
    <xf numFmtId="0" fontId="2" fillId="0" borderId="0"/>
    <xf numFmtId="0" fontId="1" fillId="0" borderId="0"/>
    <xf numFmtId="0" fontId="42" fillId="0" borderId="0"/>
  </cellStyleXfs>
  <cellXfs count="141">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2" fontId="12" fillId="0" borderId="0" xfId="0" applyNumberFormat="1" applyFont="1"/>
    <xf numFmtId="0" fontId="5" fillId="0" borderId="0" xfId="0" applyFont="1" applyAlignment="1">
      <alignment horizontal="center" wrapText="1"/>
    </xf>
    <xf numFmtId="0" fontId="4" fillId="0" borderId="0" xfId="0" applyFont="1" applyAlignment="1">
      <alignment vertical="center"/>
    </xf>
    <xf numFmtId="2" fontId="4" fillId="0" borderId="0" xfId="1" applyNumberFormat="1" applyFont="1"/>
    <xf numFmtId="0" fontId="4" fillId="0" borderId="0" xfId="1" applyFont="1"/>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70" fontId="0" fillId="0" borderId="0" xfId="0" applyNumberFormat="1"/>
    <xf numFmtId="17" fontId="0" fillId="0" borderId="0" xfId="0" applyNumberFormat="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0" fontId="12"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0" fontId="20" fillId="0" borderId="0" xfId="18"/>
    <xf numFmtId="0" fontId="19" fillId="3" borderId="2" xfId="5" applyFont="1" applyFill="1" applyBorder="1" applyAlignment="1">
      <alignment horizontal="left" wrapText="1"/>
    </xf>
    <xf numFmtId="168" fontId="21" fillId="0" borderId="0" xfId="0" applyNumberFormat="1" applyFont="1"/>
    <xf numFmtId="15" fontId="22" fillId="0" borderId="0" xfId="19" applyNumberFormat="1" applyFont="1" applyAlignment="1">
      <alignment horizontal="left"/>
    </xf>
    <xf numFmtId="1" fontId="23" fillId="0" borderId="0" xfId="7" applyNumberFormat="1" applyFont="1" applyAlignment="1">
      <alignment horizontal="center" vertical="center" wrapText="1"/>
    </xf>
    <xf numFmtId="0" fontId="24" fillId="0" borderId="0" xfId="0" applyFont="1"/>
    <xf numFmtId="15" fontId="25" fillId="0" borderId="0" xfId="19" applyNumberFormat="1" applyFont="1" applyAlignment="1">
      <alignment horizontal="left"/>
    </xf>
    <xf numFmtId="172" fontId="26" fillId="0" borderId="0" xfId="0" applyNumberFormat="1" applyFont="1"/>
    <xf numFmtId="15" fontId="27" fillId="0" borderId="0" xfId="19" applyNumberFormat="1" applyFont="1" applyAlignment="1">
      <alignment horizontal="left"/>
    </xf>
    <xf numFmtId="17" fontId="26" fillId="0" borderId="0" xfId="0" applyNumberFormat="1" applyFont="1"/>
    <xf numFmtId="0" fontId="28" fillId="0" borderId="0" xfId="0" applyFont="1" applyAlignment="1">
      <alignment horizontal="center" vertical="center" wrapText="1"/>
    </xf>
    <xf numFmtId="0" fontId="26" fillId="0" borderId="0" xfId="0" applyFont="1" applyAlignment="1">
      <alignment horizontal="center"/>
    </xf>
    <xf numFmtId="164" fontId="2" fillId="0" borderId="0" xfId="0" applyNumberFormat="1" applyFont="1" applyAlignment="1">
      <alignment horizontal="center" wrapText="1"/>
    </xf>
    <xf numFmtId="165" fontId="26" fillId="0" borderId="0" xfId="0" applyNumberFormat="1" applyFont="1" applyAlignment="1">
      <alignment horizontal="center"/>
    </xf>
    <xf numFmtId="164" fontId="2" fillId="0" borderId="0" xfId="0" applyNumberFormat="1" applyFont="1"/>
    <xf numFmtId="173" fontId="29" fillId="0" borderId="0" xfId="0" applyNumberFormat="1" applyFont="1"/>
    <xf numFmtId="165" fontId="24" fillId="0" borderId="0" xfId="0" applyNumberFormat="1" applyFont="1"/>
    <xf numFmtId="173" fontId="30" fillId="0" borderId="0" xfId="0" applyNumberFormat="1" applyFont="1"/>
    <xf numFmtId="14" fontId="30" fillId="0" borderId="0" xfId="0" applyNumberFormat="1" applyFont="1"/>
    <xf numFmtId="14" fontId="31" fillId="0" borderId="0" xfId="0" applyNumberFormat="1" applyFont="1"/>
    <xf numFmtId="17" fontId="31" fillId="0" borderId="0" xfId="0" applyNumberFormat="1" applyFont="1"/>
    <xf numFmtId="17" fontId="10" fillId="0" borderId="0" xfId="0" applyNumberFormat="1" applyFont="1"/>
    <xf numFmtId="15" fontId="32" fillId="0" borderId="0" xfId="6" applyNumberFormat="1" applyFont="1" applyAlignment="1">
      <alignment horizontal="left" vertical="center"/>
    </xf>
    <xf numFmtId="2" fontId="33" fillId="0" borderId="0" xfId="20" applyNumberFormat="1" applyFont="1"/>
    <xf numFmtId="0" fontId="33" fillId="0" borderId="0" xfId="20" applyFont="1"/>
    <xf numFmtId="0" fontId="33" fillId="0" borderId="0" xfId="0" applyFont="1"/>
    <xf numFmtId="0" fontId="34" fillId="0" borderId="0" xfId="0" applyFont="1"/>
    <xf numFmtId="15" fontId="27" fillId="0" borderId="0" xfId="6" applyNumberFormat="1" applyFont="1" applyAlignment="1">
      <alignment horizontal="center" vertical="center"/>
    </xf>
    <xf numFmtId="2" fontId="27" fillId="0" borderId="0" xfId="20" applyNumberFormat="1" applyFont="1"/>
    <xf numFmtId="0" fontId="27" fillId="0" borderId="0" xfId="20" applyFont="1"/>
    <xf numFmtId="0" fontId="27" fillId="0" borderId="0" xfId="0" applyFont="1"/>
    <xf numFmtId="0" fontId="35" fillId="0" borderId="0" xfId="0" applyFont="1"/>
    <xf numFmtId="15" fontId="32" fillId="0" borderId="0" xfId="6" applyNumberFormat="1" applyFont="1" applyAlignment="1">
      <alignment horizontal="left"/>
    </xf>
    <xf numFmtId="0" fontId="27" fillId="0" borderId="0" xfId="20" applyFont="1" applyAlignment="1">
      <alignment horizontal="center" vertical="center"/>
    </xf>
    <xf numFmtId="0" fontId="27" fillId="0" borderId="0" xfId="0" applyFont="1" applyAlignment="1">
      <alignment horizontal="center" vertical="center"/>
    </xf>
    <xf numFmtId="15" fontId="25" fillId="0" borderId="1" xfId="6" applyNumberFormat="1" applyFont="1" applyBorder="1" applyAlignment="1">
      <alignment horizontal="center" vertical="center"/>
    </xf>
    <xf numFmtId="15" fontId="25" fillId="0" borderId="1" xfId="6" applyNumberFormat="1" applyFont="1" applyBorder="1" applyAlignment="1">
      <alignment horizontal="center" vertical="center" wrapText="1"/>
    </xf>
    <xf numFmtId="164" fontId="27" fillId="0" borderId="0" xfId="20" applyNumberFormat="1" applyFont="1" applyAlignment="1">
      <alignment horizontal="center" vertical="center"/>
    </xf>
    <xf numFmtId="165" fontId="27" fillId="0" borderId="0" xfId="20" applyNumberFormat="1" applyFont="1" applyAlignment="1">
      <alignment horizontal="center" vertical="center"/>
    </xf>
    <xf numFmtId="165" fontId="27" fillId="0" borderId="0" xfId="0" applyNumberFormat="1" applyFont="1" applyAlignment="1">
      <alignment horizontal="center" vertical="center"/>
    </xf>
    <xf numFmtId="0" fontId="27" fillId="0" borderId="0" xfId="0" applyFont="1" applyAlignment="1">
      <alignment horizontal="center" vertical="center" wrapText="1"/>
    </xf>
    <xf numFmtId="164" fontId="27" fillId="0" borderId="0" xfId="20" applyNumberFormat="1" applyFont="1" applyAlignment="1">
      <alignment horizontal="center"/>
    </xf>
    <xf numFmtId="0" fontId="36" fillId="0" borderId="0" xfId="5" applyFont="1"/>
    <xf numFmtId="0" fontId="26" fillId="0" borderId="0" xfId="5" applyFont="1" applyAlignment="1">
      <alignment wrapText="1"/>
    </xf>
    <xf numFmtId="0" fontId="26" fillId="0" borderId="0" xfId="5" applyFont="1"/>
    <xf numFmtId="0" fontId="26" fillId="0" borderId="0" xfId="5" applyFont="1" applyAlignment="1">
      <alignment vertical="top"/>
    </xf>
    <xf numFmtId="0" fontId="29" fillId="0" borderId="0" xfId="5" applyFont="1" applyAlignment="1">
      <alignment vertical="top"/>
    </xf>
    <xf numFmtId="0" fontId="29" fillId="4" borderId="0" xfId="5" applyFont="1" applyFill="1" applyAlignment="1">
      <alignment vertical="top"/>
    </xf>
    <xf numFmtId="0" fontId="26" fillId="4" borderId="3" xfId="5" applyFont="1" applyFill="1" applyBorder="1" applyAlignment="1">
      <alignment wrapText="1"/>
    </xf>
    <xf numFmtId="0" fontId="26" fillId="4" borderId="4" xfId="5" applyFont="1" applyFill="1" applyBorder="1"/>
    <xf numFmtId="0" fontId="29" fillId="0" borderId="5" xfId="5" applyFont="1" applyBorder="1" applyAlignment="1">
      <alignment vertical="top"/>
    </xf>
    <xf numFmtId="0" fontId="26" fillId="0" borderId="6" xfId="5" applyFont="1" applyBorder="1" applyAlignment="1">
      <alignment horizontal="center" vertical="center" wrapText="1"/>
    </xf>
    <xf numFmtId="0" fontId="26" fillId="0" borderId="7" xfId="5" applyFont="1" applyBorder="1" applyAlignment="1">
      <alignment horizontal="center" vertical="center" wrapText="1"/>
    </xf>
    <xf numFmtId="0" fontId="26" fillId="0" borderId="6" xfId="5" applyFont="1" applyBorder="1" applyAlignment="1">
      <alignment horizontal="center" vertical="center"/>
    </xf>
    <xf numFmtId="0" fontId="26" fillId="0" borderId="5" xfId="5" applyFont="1" applyBorder="1" applyAlignment="1">
      <alignment horizontal="center" vertical="center"/>
    </xf>
    <xf numFmtId="0" fontId="26" fillId="0" borderId="7" xfId="5" applyFont="1" applyBorder="1" applyAlignment="1">
      <alignment horizontal="center" vertical="center"/>
    </xf>
    <xf numFmtId="0" fontId="26" fillId="0" borderId="8" xfId="5" applyFont="1" applyBorder="1" applyAlignment="1">
      <alignment horizontal="center" vertical="center"/>
    </xf>
    <xf numFmtId="0" fontId="26" fillId="0" borderId="9" xfId="5" applyFont="1" applyBorder="1" applyAlignment="1">
      <alignment horizontal="center" vertical="center"/>
    </xf>
    <xf numFmtId="0" fontId="26" fillId="0" borderId="10" xfId="5" applyFont="1" applyBorder="1" applyAlignment="1">
      <alignment horizontal="center" vertical="center"/>
    </xf>
    <xf numFmtId="0" fontId="43" fillId="0" borderId="11" xfId="21" applyFont="1" applyBorder="1"/>
    <xf numFmtId="165" fontId="43" fillId="0" borderId="0" xfId="21" applyNumberFormat="1" applyFont="1" applyAlignment="1">
      <alignment horizontal="center"/>
    </xf>
    <xf numFmtId="165" fontId="43" fillId="0" borderId="11" xfId="21" applyNumberFormat="1" applyFont="1" applyBorder="1" applyAlignment="1">
      <alignment horizontal="center"/>
    </xf>
    <xf numFmtId="165" fontId="43" fillId="0" borderId="12" xfId="21" applyNumberFormat="1" applyFont="1" applyBorder="1" applyAlignment="1">
      <alignment horizontal="center"/>
    </xf>
    <xf numFmtId="0" fontId="43" fillId="0" borderId="4" xfId="21" applyFont="1" applyBorder="1"/>
    <xf numFmtId="165" fontId="43" fillId="0" borderId="4" xfId="21" applyNumberFormat="1" applyFont="1" applyBorder="1" applyAlignment="1">
      <alignment horizontal="center"/>
    </xf>
    <xf numFmtId="0" fontId="43" fillId="0" borderId="13" xfId="21" applyFont="1" applyBorder="1"/>
    <xf numFmtId="165" fontId="43" fillId="0" borderId="14" xfId="21" applyNumberFormat="1" applyFont="1" applyBorder="1" applyAlignment="1">
      <alignment horizontal="center"/>
    </xf>
    <xf numFmtId="165" fontId="43" fillId="0" borderId="13" xfId="21" applyNumberFormat="1" applyFont="1" applyBorder="1" applyAlignment="1">
      <alignment horizontal="center"/>
    </xf>
    <xf numFmtId="0" fontId="43" fillId="0" borderId="0" xfId="21" applyFont="1"/>
    <xf numFmtId="0" fontId="45" fillId="0" borderId="0" xfId="21" applyFont="1" applyAlignment="1">
      <alignment vertical="center"/>
    </xf>
    <xf numFmtId="174" fontId="45" fillId="0" borderId="0" xfId="21" applyNumberFormat="1" applyFont="1"/>
    <xf numFmtId="174" fontId="2" fillId="0" borderId="0" xfId="21" applyNumberFormat="1" applyFont="1"/>
    <xf numFmtId="174" fontId="46" fillId="0" borderId="0" xfId="21" applyNumberFormat="1" applyFont="1"/>
    <xf numFmtId="0" fontId="45" fillId="0" borderId="0" xfId="21" applyFont="1" applyAlignment="1">
      <alignment horizontal="left" vertical="top"/>
    </xf>
    <xf numFmtId="0" fontId="46" fillId="0" borderId="0" xfId="21" applyFont="1"/>
    <xf numFmtId="0" fontId="45" fillId="0" borderId="0" xfId="21" applyFont="1" applyAlignment="1">
      <alignment vertical="top"/>
    </xf>
    <xf numFmtId="0" fontId="47" fillId="0" borderId="0" xfId="21" applyFont="1" applyAlignment="1">
      <alignment vertical="top"/>
    </xf>
    <xf numFmtId="0" fontId="48" fillId="0" borderId="0" xfId="5" applyFont="1"/>
    <xf numFmtId="0" fontId="26" fillId="0" borderId="0" xfId="5" applyFont="1" applyAlignment="1">
      <alignment vertical="top" wrapText="1"/>
    </xf>
    <xf numFmtId="0" fontId="50" fillId="0" borderId="0" xfId="18" applyFont="1"/>
    <xf numFmtId="0" fontId="51" fillId="0" borderId="0" xfId="5" applyFont="1"/>
    <xf numFmtId="0" fontId="52" fillId="0" borderId="0" xfId="5" applyFont="1"/>
    <xf numFmtId="16" fontId="7" fillId="0" borderId="1" xfId="6" applyNumberFormat="1" applyFont="1" applyBorder="1" applyAlignment="1">
      <alignment horizontal="center" vertical="center" wrapText="1"/>
    </xf>
    <xf numFmtId="2" fontId="25" fillId="0" borderId="1" xfId="7" applyNumberFormat="1" applyFont="1" applyBorder="1" applyAlignment="1">
      <alignment horizontal="center" vertical="center" wrapText="1"/>
    </xf>
    <xf numFmtId="2" fontId="27" fillId="0" borderId="1" xfId="7" applyNumberFormat="1" applyFont="1" applyBorder="1" applyAlignment="1">
      <alignment horizontal="center" vertical="center" wrapText="1"/>
    </xf>
    <xf numFmtId="0" fontId="25" fillId="0" borderId="0" xfId="0" applyFont="1" applyAlignment="1">
      <alignment horizontal="center" vertical="center" wrapText="1"/>
    </xf>
    <xf numFmtId="0" fontId="37" fillId="4" borderId="3" xfId="5" applyFont="1" applyFill="1" applyBorder="1" applyAlignment="1">
      <alignment horizontal="center"/>
    </xf>
    <xf numFmtId="0" fontId="37" fillId="4" borderId="0" xfId="5" applyFont="1" applyFill="1" applyAlignment="1">
      <alignment horizontal="center"/>
    </xf>
    <xf numFmtId="0" fontId="37" fillId="4" borderId="4" xfId="5" applyFont="1" applyFill="1" applyBorder="1" applyAlignment="1">
      <alignment horizontal="center"/>
    </xf>
    <xf numFmtId="0" fontId="38" fillId="4" borderId="3" xfId="5" applyFont="1" applyFill="1" applyBorder="1" applyAlignment="1">
      <alignment horizontal="center"/>
    </xf>
    <xf numFmtId="0" fontId="38" fillId="4" borderId="0" xfId="5" applyFont="1" applyFill="1" applyAlignment="1">
      <alignment horizontal="center"/>
    </xf>
    <xf numFmtId="0" fontId="38" fillId="4" borderId="4" xfId="5" applyFont="1" applyFill="1" applyBorder="1" applyAlignment="1">
      <alignment horizontal="center"/>
    </xf>
    <xf numFmtId="0" fontId="39" fillId="4" borderId="3" xfId="5" applyFont="1" applyFill="1" applyBorder="1" applyAlignment="1">
      <alignment horizontal="center"/>
    </xf>
    <xf numFmtId="0" fontId="39" fillId="4" borderId="0" xfId="5" applyFont="1" applyFill="1" applyAlignment="1">
      <alignment horizontal="center"/>
    </xf>
    <xf numFmtId="0" fontId="39" fillId="4" borderId="4" xfId="5" applyFont="1" applyFill="1" applyBorder="1" applyAlignment="1">
      <alignment horizontal="center"/>
    </xf>
    <xf numFmtId="0" fontId="40" fillId="4" borderId="3" xfId="5" applyFont="1" applyFill="1" applyBorder="1" applyAlignment="1">
      <alignment horizontal="center"/>
    </xf>
    <xf numFmtId="0" fontId="40" fillId="4" borderId="0" xfId="5" applyFont="1" applyFill="1" applyAlignment="1">
      <alignment horizontal="center"/>
    </xf>
    <xf numFmtId="0" fontId="40" fillId="4" borderId="4" xfId="5" applyFont="1" applyFill="1" applyBorder="1" applyAlignment="1">
      <alignment horizontal="center"/>
    </xf>
  </cellXfs>
  <cellStyles count="22">
    <cellStyle name="Hyperlink" xfId="18" builtinId="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4 2 2 2" xfId="20" xr:uid="{11DEBC24-200D-4930-8703-9C4F8795F3BB}"/>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 89" xfId="21" xr:uid="{892C06E0-81E0-47E7-BDE1-35A03B92118D}"/>
    <cellStyle name="Normal_Chart 1.1 - Bank Rate and one day forward curves (updated)" xfId="19" xr:uid="{DE9D36FE-8BB9-460B-8E84-8BBD593C3296}"/>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EF4130"/>
      <color rgb="FF003469"/>
      <color rgb="FF000000"/>
      <color rgb="FF495057"/>
      <color rgb="FFBD1B21"/>
      <color rgb="FFD1A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5.xml"/><Relationship Id="rId18" Type="http://schemas.openxmlformats.org/officeDocument/2006/relationships/worksheet" Target="worksheets/sheet10.xml"/><Relationship Id="rId26" Type="http://schemas.openxmlformats.org/officeDocument/2006/relationships/worksheet" Target="worksheets/sheet15.xml"/><Relationship Id="rId39" Type="http://schemas.openxmlformats.org/officeDocument/2006/relationships/chartsheet" Target="chartsheets/sheet18.xml"/><Relationship Id="rId21" Type="http://schemas.openxmlformats.org/officeDocument/2006/relationships/chartsheet" Target="chartsheets/sheet9.xml"/><Relationship Id="rId34" Type="http://schemas.openxmlformats.org/officeDocument/2006/relationships/chartsheet" Target="chartsheets/sheet13.xml"/><Relationship Id="rId42" Type="http://schemas.openxmlformats.org/officeDocument/2006/relationships/externalLink" Target="externalLinks/externalLink2.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8.xml"/><Relationship Id="rId29" Type="http://schemas.openxmlformats.org/officeDocument/2006/relationships/worksheet" Target="worksheets/sheet18.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3.xml"/><Relationship Id="rId24" Type="http://schemas.openxmlformats.org/officeDocument/2006/relationships/worksheet" Target="worksheets/sheet13.xml"/><Relationship Id="rId32" Type="http://schemas.openxmlformats.org/officeDocument/2006/relationships/worksheet" Target="worksheets/sheet21.xml"/><Relationship Id="rId37" Type="http://schemas.openxmlformats.org/officeDocument/2006/relationships/chartsheet" Target="chartsheets/sheet16.xml"/><Relationship Id="rId40" Type="http://schemas.openxmlformats.org/officeDocument/2006/relationships/chartsheet" Target="chartsheets/sheet19.xml"/><Relationship Id="rId45" Type="http://schemas.openxmlformats.org/officeDocument/2006/relationships/sharedStrings" Target="sharedStrings.xml"/><Relationship Id="rId5" Type="http://schemas.openxmlformats.org/officeDocument/2006/relationships/chartsheet" Target="chartsheets/sheet4.xml"/><Relationship Id="rId15" Type="http://schemas.openxmlformats.org/officeDocument/2006/relationships/worksheet" Target="worksheets/sheet7.xml"/><Relationship Id="rId23" Type="http://schemas.openxmlformats.org/officeDocument/2006/relationships/chartsheet" Target="chartsheets/sheet11.xml"/><Relationship Id="rId28" Type="http://schemas.openxmlformats.org/officeDocument/2006/relationships/worksheet" Target="worksheets/sheet17.xml"/><Relationship Id="rId36" Type="http://schemas.openxmlformats.org/officeDocument/2006/relationships/chartsheet" Target="chartsheets/sheet15.xml"/><Relationship Id="rId10" Type="http://schemas.openxmlformats.org/officeDocument/2006/relationships/worksheet" Target="worksheets/sheet2.xml"/><Relationship Id="rId19" Type="http://schemas.openxmlformats.org/officeDocument/2006/relationships/worksheet" Target="worksheets/sheet11.xml"/><Relationship Id="rId31" Type="http://schemas.openxmlformats.org/officeDocument/2006/relationships/worksheet" Target="worksheets/sheet20.xml"/><Relationship Id="rId44" Type="http://schemas.openxmlformats.org/officeDocument/2006/relationships/styles" Target="styles.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worksheet" Target="worksheets/sheet6.xml"/><Relationship Id="rId22" Type="http://schemas.openxmlformats.org/officeDocument/2006/relationships/chartsheet" Target="chartsheets/sheet10.xml"/><Relationship Id="rId27" Type="http://schemas.openxmlformats.org/officeDocument/2006/relationships/worksheet" Target="worksheets/sheet16.xml"/><Relationship Id="rId30" Type="http://schemas.openxmlformats.org/officeDocument/2006/relationships/worksheet" Target="worksheets/sheet19.xml"/><Relationship Id="rId35" Type="http://schemas.openxmlformats.org/officeDocument/2006/relationships/chartsheet" Target="chartsheets/sheet14.xml"/><Relationship Id="rId43" Type="http://schemas.openxmlformats.org/officeDocument/2006/relationships/theme" Target="theme/theme1.xml"/><Relationship Id="rId8" Type="http://schemas.openxmlformats.org/officeDocument/2006/relationships/chartsheet" Target="chartsheets/sheet7.xml"/><Relationship Id="rId3" Type="http://schemas.openxmlformats.org/officeDocument/2006/relationships/chartsheet" Target="chartsheets/sheet2.xml"/><Relationship Id="rId12" Type="http://schemas.openxmlformats.org/officeDocument/2006/relationships/worksheet" Target="worksheets/sheet4.xml"/><Relationship Id="rId17" Type="http://schemas.openxmlformats.org/officeDocument/2006/relationships/worksheet" Target="worksheets/sheet9.xml"/><Relationship Id="rId25" Type="http://schemas.openxmlformats.org/officeDocument/2006/relationships/worksheet" Target="worksheets/sheet14.xml"/><Relationship Id="rId33" Type="http://schemas.openxmlformats.org/officeDocument/2006/relationships/chartsheet" Target="chartsheets/sheet12.xml"/><Relationship Id="rId38" Type="http://schemas.openxmlformats.org/officeDocument/2006/relationships/chartsheet" Target="chartsheets/sheet17.xml"/><Relationship Id="rId46" Type="http://schemas.openxmlformats.org/officeDocument/2006/relationships/calcChain" Target="calcChain.xml"/><Relationship Id="rId20" Type="http://schemas.openxmlformats.org/officeDocument/2006/relationships/worksheet" Target="worksheets/sheet12.xml"/><Relationship Id="rId41"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7.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9.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33.xml"/><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35.xml"/><Relationship Id="rId1" Type="http://schemas.openxmlformats.org/officeDocument/2006/relationships/themeOverride" Target="../theme/themeOverride19.xml"/></Relationships>
</file>

<file path=xl/charts/_rels/chart20.xml.rels><?xml version="1.0" encoding="UTF-8" standalone="yes"?>
<Relationships xmlns="http://schemas.openxmlformats.org/package/2006/relationships"><Relationship Id="rId2" Type="http://schemas.openxmlformats.org/officeDocument/2006/relationships/chartUserShapes" Target="../drawings/drawing37.xml"/><Relationship Id="rId1" Type="http://schemas.openxmlformats.org/officeDocument/2006/relationships/themeOverride" Target="../theme/themeOverride20.xml"/></Relationships>
</file>

<file path=xl/charts/_rels/chart21.xml.rels><?xml version="1.0" encoding="UTF-8" standalone="yes"?>
<Relationships xmlns="http://schemas.openxmlformats.org/package/2006/relationships"><Relationship Id="rId2" Type="http://schemas.openxmlformats.org/officeDocument/2006/relationships/chartUserShapes" Target="../drawings/drawing39.xml"/><Relationship Id="rId1" Type="http://schemas.openxmlformats.org/officeDocument/2006/relationships/themeOverride" Target="../theme/themeOverride21.xml"/></Relationships>
</file>

<file path=xl/charts/_rels/chart22.xml.rels><?xml version="1.0" encoding="UTF-8" standalone="yes"?>
<Relationships xmlns="http://schemas.openxmlformats.org/package/2006/relationships"><Relationship Id="rId2" Type="http://schemas.openxmlformats.org/officeDocument/2006/relationships/chartUserShapes" Target="../drawings/drawing41.xml"/><Relationship Id="rId1" Type="http://schemas.openxmlformats.org/officeDocument/2006/relationships/themeOverride" Target="../theme/themeOverrid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5476190476190477"/>
          <c:w val="0.9274555318131702"/>
          <c:h val="0.70329998223906209"/>
        </c:manualLayout>
      </c:layout>
      <c:lineChart>
        <c:grouping val="standard"/>
        <c:varyColors val="0"/>
        <c:ser>
          <c:idx val="0"/>
          <c:order val="0"/>
          <c:tx>
            <c:strRef>
              <c:f>'Market expectations - RCB'!$BA$66</c:f>
              <c:strCache>
                <c:ptCount val="1"/>
                <c:pt idx="0">
                  <c:v>Bank Rate</c:v>
                </c:pt>
              </c:strCache>
            </c:strRef>
          </c:tx>
          <c:spPr>
            <a:ln w="25400">
              <a:solidFill>
                <a:srgbClr val="003469"/>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RCB'!$BB$66:$BY$66</c:f>
              <c:numCache>
                <c:formatCode>0.00</c:formatCode>
                <c:ptCount val="24"/>
                <c:pt idx="0">
                  <c:v>4.25</c:v>
                </c:pt>
                <c:pt idx="1">
                  <c:v>5</c:v>
                </c:pt>
                <c:pt idx="2">
                  <c:v>5.25</c:v>
                </c:pt>
                <c:pt idx="3">
                  <c:v>5.25</c:v>
                </c:pt>
                <c:pt idx="4">
                  <c:v>5.25</c:v>
                </c:pt>
                <c:pt idx="5">
                  <c:v>5.25</c:v>
                </c:pt>
                <c:pt idx="6">
                  <c:v>5</c:v>
                </c:pt>
                <c:pt idx="7">
                  <c:v>4.75</c:v>
                </c:pt>
                <c:pt idx="8">
                  <c:v>4.5</c:v>
                </c:pt>
                <c:pt idx="9">
                  <c:v>4.25</c:v>
                </c:pt>
                <c:pt idx="10">
                  <c:v>4</c:v>
                </c:pt>
                <c:pt idx="11">
                  <c:v>3.75</c:v>
                </c:pt>
                <c:pt idx="12">
                  <c:v>3.75</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April 2026 MPR</c:v>
                </c:pt>
              </c:strCache>
            </c:strRef>
          </c:tx>
          <c:spPr>
            <a:ln w="25400">
              <a:solidFill>
                <a:srgbClr val="EF4130"/>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RCB'!$BB$67:$BY$67</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Current market curve</c:v>
                </c:pt>
              </c:strCache>
            </c:strRef>
          </c:tx>
          <c:spPr>
            <a:ln w="25400">
              <a:solidFill>
                <a:srgbClr val="008AC8"/>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RCB'!$BB$68:$BY$68</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3.7300400000000002</c:v>
                </c:pt>
                <c:pt idx="14">
                  <c:v>3.8050851822222218</c:v>
                </c:pt>
                <c:pt idx="15">
                  <c:v>4.0043605444444443</c:v>
                </c:pt>
                <c:pt idx="16">
                  <c:v>4.1576845022222217</c:v>
                </c:pt>
                <c:pt idx="17">
                  <c:v>4.2386030377777777</c:v>
                </c:pt>
                <c:pt idx="18">
                  <c:v>4.2623973644444453</c:v>
                </c:pt>
                <c:pt idx="19">
                  <c:v>4.2437311222222229</c:v>
                </c:pt>
                <c:pt idx="20">
                  <c:v>4.204393695555555</c:v>
                </c:pt>
                <c:pt idx="21">
                  <c:v>4.1614103555555557</c:v>
                </c:pt>
                <c:pt idx="22">
                  <c:v>4.1270374977777786</c:v>
                </c:pt>
                <c:pt idx="23">
                  <c:v>4.1056298199999999</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ax val="46661"/>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32712870799892518"/>
          <c:y val="5.5197130539435722E-2"/>
          <c:w val="0.34574258400214963"/>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3721804511278196"/>
          <c:w val="0.92125974494823837"/>
          <c:h val="0.7283626388806661"/>
        </c:manualLayout>
      </c:layout>
      <c:lineChart>
        <c:grouping val="standard"/>
        <c:varyColors val="0"/>
        <c:ser>
          <c:idx val="0"/>
          <c:order val="0"/>
          <c:tx>
            <c:strRef>
              <c:f>'Market expectations - RCB'!$BA$56</c:f>
              <c:strCache>
                <c:ptCount val="1"/>
                <c:pt idx="0">
                  <c:v>Bank Rate</c:v>
                </c:pt>
              </c:strCache>
            </c:strRef>
          </c:tx>
          <c:spPr>
            <a:ln w="25400">
              <a:solidFill>
                <a:srgbClr val="003469"/>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RCB'!$BB$56:$EG$56</c:f>
              <c:numCache>
                <c:formatCode>0.00</c:formatCode>
                <c:ptCount val="84"/>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4.5</c:v>
                </c:pt>
                <c:pt idx="28">
                  <c:v>4.25</c:v>
                </c:pt>
                <c:pt idx="29">
                  <c:v>4.25</c:v>
                </c:pt>
                <c:pt idx="30">
                  <c:v>4.25</c:v>
                </c:pt>
                <c:pt idx="31">
                  <c:v>4</c:v>
                </c:pt>
                <c:pt idx="32">
                  <c:v>4</c:v>
                </c:pt>
                <c:pt idx="33">
                  <c:v>4</c:v>
                </c:pt>
                <c:pt idx="34">
                  <c:v>4</c:v>
                </c:pt>
                <c:pt idx="35">
                  <c:v>3.75</c:v>
                </c:pt>
                <c:pt idx="36">
                  <c:v>3.75</c:v>
                </c:pt>
                <c:pt idx="37">
                  <c:v>3.75</c:v>
                </c:pt>
                <c:pt idx="38">
                  <c:v>3.75</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April 2026 MPR</c:v>
                </c:pt>
              </c:strCache>
            </c:strRef>
          </c:tx>
          <c:spPr>
            <a:ln w="25400">
              <a:solidFill>
                <a:srgbClr val="EF4130"/>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RCB'!$BB$57:$EG$57</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Current market curve</c:v>
                </c:pt>
              </c:strCache>
            </c:strRef>
          </c:tx>
          <c:spPr>
            <a:ln w="25400">
              <a:solidFill>
                <a:srgbClr val="008AC8"/>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RCB'!$BB$58:$EG$58</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3.7300400000000002</c:v>
                </c:pt>
                <c:pt idx="42">
                  <c:v>3.7402870799999999</c:v>
                </c:pt>
                <c:pt idx="43">
                  <c:v>3.8040206799999998</c:v>
                </c:pt>
                <c:pt idx="44">
                  <c:v>3.8709477866666662</c:v>
                </c:pt>
                <c:pt idx="45">
                  <c:v>3.9395154933333334</c:v>
                </c:pt>
                <c:pt idx="46">
                  <c:v>4.0066238466666668</c:v>
                </c:pt>
                <c:pt idx="47">
                  <c:v>4.0669422933333328</c:v>
                </c:pt>
                <c:pt idx="48">
                  <c:v>4.1184883399999999</c:v>
                </c:pt>
                <c:pt idx="49">
                  <c:v>4.1606075800000006</c:v>
                </c:pt>
                <c:pt idx="50">
                  <c:v>4.1939575866666665</c:v>
                </c:pt>
                <c:pt idx="51">
                  <c:v>4.2205694399999993</c:v>
                </c:pt>
                <c:pt idx="52">
                  <c:v>4.2407047533333335</c:v>
                </c:pt>
                <c:pt idx="53">
                  <c:v>4.2545349199999993</c:v>
                </c:pt>
                <c:pt idx="54">
                  <c:v>4.2620781533333334</c:v>
                </c:pt>
                <c:pt idx="55">
                  <c:v>4.2639900466666667</c:v>
                </c:pt>
                <c:pt idx="56">
                  <c:v>4.2611238933333331</c:v>
                </c:pt>
                <c:pt idx="57">
                  <c:v>4.2543329600000002</c:v>
                </c:pt>
                <c:pt idx="58">
                  <c:v>4.2444705133333347</c:v>
                </c:pt>
                <c:pt idx="59">
                  <c:v>4.232389893333333</c:v>
                </c:pt>
                <c:pt idx="60">
                  <c:v>4.2188892866666672</c:v>
                </c:pt>
                <c:pt idx="61">
                  <c:v>4.2045214533333324</c:v>
                </c:pt>
                <c:pt idx="62">
                  <c:v>4.1897703466666663</c:v>
                </c:pt>
                <c:pt idx="63">
                  <c:v>4.1751199266666665</c:v>
                </c:pt>
                <c:pt idx="64">
                  <c:v>4.1610541400000001</c:v>
                </c:pt>
                <c:pt idx="65">
                  <c:v>4.1480570000000005</c:v>
                </c:pt>
                <c:pt idx="66">
                  <c:v>4.1365372466666663</c:v>
                </c:pt>
                <c:pt idx="67">
                  <c:v>4.1265463000000002</c:v>
                </c:pt>
                <c:pt idx="68">
                  <c:v>4.1180289466666675</c:v>
                </c:pt>
                <c:pt idx="69">
                  <c:v>4.1109298866666668</c:v>
                </c:pt>
                <c:pt idx="70">
                  <c:v>4.1051938933333334</c:v>
                </c:pt>
                <c:pt idx="71">
                  <c:v>4.1007656799999985</c:v>
                </c:pt>
                <c:pt idx="72">
                  <c:v>4.0975899933333331</c:v>
                </c:pt>
                <c:pt idx="73">
                  <c:v>4.0956115933333335</c:v>
                </c:pt>
                <c:pt idx="74">
                  <c:v>4.0947751666666674</c:v>
                </c:pt>
                <c:pt idx="75">
                  <c:v>4.0950254800000003</c:v>
                </c:pt>
                <c:pt idx="76">
                  <c:v>4.0963073000000003</c:v>
                </c:pt>
                <c:pt idx="77">
                  <c:v>4.0985652933333334</c:v>
                </c:pt>
                <c:pt idx="78">
                  <c:v>4.1017452333333342</c:v>
                </c:pt>
                <c:pt idx="79">
                  <c:v>4.1057961999999995</c:v>
                </c:pt>
                <c:pt idx="80">
                  <c:v>4.1106679133333328</c:v>
                </c:pt>
                <c:pt idx="81">
                  <c:v>4.1163101333333341</c:v>
                </c:pt>
                <c:pt idx="82">
                  <c:v>4.1226726133333331</c:v>
                </c:pt>
                <c:pt idx="83">
                  <c:v>4.1297050666666664</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max val="4672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156045038979793"/>
          <c:y val="6.5222110394095478E-2"/>
          <c:w val="0.59383524085511608"/>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3972431077694236"/>
          <c:w val="0.91982017582374698"/>
          <c:h val="0.7133250448957037"/>
        </c:manualLayout>
      </c:layout>
      <c:lineChart>
        <c:grouping val="standard"/>
        <c:varyColors val="0"/>
        <c:ser>
          <c:idx val="1"/>
          <c:order val="0"/>
          <c:tx>
            <c:strRef>
              <c:f>'Market expectations - Electrici'!$AZ$55</c:f>
              <c:strCache>
                <c:ptCount val="1"/>
                <c:pt idx="0">
                  <c:v>April 2026 MPR</c:v>
                </c:pt>
              </c:strCache>
            </c:strRef>
          </c:tx>
          <c:spPr>
            <a:ln w="25400">
              <a:solidFill>
                <a:srgbClr val="003469"/>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Electrici'!$BA$55:$DT$55</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Current market curve</c:v>
                </c:pt>
              </c:strCache>
            </c:strRef>
          </c:tx>
          <c:spPr>
            <a:ln w="25400">
              <a:solidFill>
                <a:srgbClr val="EF4130"/>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Electrici'!$BA$56:$DT$56</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99.795999999999978</c:v>
                </c:pt>
                <c:pt idx="42">
                  <c:v>97.08</c:v>
                </c:pt>
                <c:pt idx="43">
                  <c:v>99.620666666666651</c:v>
                </c:pt>
                <c:pt idx="44">
                  <c:v>101.18266666666666</c:v>
                </c:pt>
                <c:pt idx="45">
                  <c:v>103.45599999999999</c:v>
                </c:pt>
                <c:pt idx="46">
                  <c:v>104.58933333333333</c:v>
                </c:pt>
                <c:pt idx="47">
                  <c:v>100.57</c:v>
                </c:pt>
                <c:pt idx="48">
                  <c:v>101.30533333333332</c:v>
                </c:pt>
                <c:pt idx="49">
                  <c:v>97.982666666666688</c:v>
                </c:pt>
                <c:pt idx="50">
                  <c:v>83.981999999999999</c:v>
                </c:pt>
                <c:pt idx="51">
                  <c:v>76.845333333333329</c:v>
                </c:pt>
                <c:pt idx="52">
                  <c:v>74.459333333333319</c:v>
                </c:pt>
                <c:pt idx="53">
                  <c:v>75.152666666666676</c:v>
                </c:pt>
                <c:pt idx="54">
                  <c:v>76.380000000000024</c:v>
                </c:pt>
                <c:pt idx="55">
                  <c:v>78.640666666666675</c:v>
                </c:pt>
                <c:pt idx="56">
                  <c:v>77.478666666666669</c:v>
                </c:pt>
                <c:pt idx="57">
                  <c:v>79.188666666666663</c:v>
                </c:pt>
                <c:pt idx="58">
                  <c:v>79.394666666666652</c:v>
                </c:pt>
                <c:pt idx="59">
                  <c:v>81.679999999999993</c:v>
                </c:pt>
                <c:pt idx="60">
                  <c:v>80.945333333333338</c:v>
                </c:pt>
                <c:pt idx="61">
                  <c:v>78.140000000000015</c:v>
                </c:pt>
                <c:pt idx="62">
                  <c:v>65.7</c:v>
                </c:pt>
                <c:pt idx="63">
                  <c:v>58.996666666666663</c:v>
                </c:pt>
                <c:pt idx="64">
                  <c:v>59.096666666666671</c:v>
                </c:pt>
                <c:pt idx="65">
                  <c:v>58.858000000000011</c:v>
                </c:pt>
                <c:pt idx="66">
                  <c:v>59.796666666666667</c:v>
                </c:pt>
                <c:pt idx="67">
                  <c:v>61.996666666666663</c:v>
                </c:pt>
                <c:pt idx="68">
                  <c:v>68.463999999999999</c:v>
                </c:pt>
                <c:pt idx="69">
                  <c:v>70.322666666666663</c:v>
                </c:pt>
                <c:pt idx="70">
                  <c:v>70.719333333333324</c:v>
                </c:pt>
                <c:pt idx="71">
                  <c:v>70.731999999999999</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in val="6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9875069519655767"/>
          <c:y val="5.5197047737453868E-2"/>
          <c:w val="0.25875640782624454"/>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April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112.64214285714284</c:v>
                </c:pt>
                <c:pt idx="40">
                  <c:v>110.74071428571428</c:v>
                </c:pt>
                <c:pt idx="41">
                  <c:v>109.20428571428572</c:v>
                </c:pt>
                <c:pt idx="42">
                  <c:v>109.73285714285713</c:v>
                </c:pt>
                <c:pt idx="43">
                  <c:v>110.715</c:v>
                </c:pt>
                <c:pt idx="44">
                  <c:v>110.27428571428571</c:v>
                </c:pt>
                <c:pt idx="45">
                  <c:v>113.86428571428571</c:v>
                </c:pt>
                <c:pt idx="46">
                  <c:v>115.64071428571431</c:v>
                </c:pt>
                <c:pt idx="47">
                  <c:v>116.38000000000001</c:v>
                </c:pt>
                <c:pt idx="48">
                  <c:v>115.33642857142858</c:v>
                </c:pt>
                <c:pt idx="49">
                  <c:v>106.1342857142857</c:v>
                </c:pt>
                <c:pt idx="50">
                  <c:v>94.594285714285704</c:v>
                </c:pt>
                <c:pt idx="51">
                  <c:v>85.020714285714277</c:v>
                </c:pt>
                <c:pt idx="52">
                  <c:v>82.563571428571436</c:v>
                </c:pt>
                <c:pt idx="53">
                  <c:v>82.769285714285715</c:v>
                </c:pt>
                <c:pt idx="54">
                  <c:v>83.01571428571431</c:v>
                </c:pt>
                <c:pt idx="55">
                  <c:v>83.43214285714285</c:v>
                </c:pt>
                <c:pt idx="56">
                  <c:v>83.672857142857154</c:v>
                </c:pt>
                <c:pt idx="57">
                  <c:v>83.98642857142859</c:v>
                </c:pt>
                <c:pt idx="58">
                  <c:v>85.226428571428571</c:v>
                </c:pt>
                <c:pt idx="59">
                  <c:v>89.97714285714288</c:v>
                </c:pt>
                <c:pt idx="60">
                  <c:v>88.415714285714259</c:v>
                </c:pt>
                <c:pt idx="61">
                  <c:v>81.643571428571448</c:v>
                </c:pt>
                <c:pt idx="62">
                  <c:v>70.414285714285725</c:v>
                </c:pt>
                <c:pt idx="63">
                  <c:v>66.130714285714276</c:v>
                </c:pt>
                <c:pt idx="64">
                  <c:v>64.006428571428572</c:v>
                </c:pt>
                <c:pt idx="65">
                  <c:v>62.138571428571431</c:v>
                </c:pt>
                <c:pt idx="66">
                  <c:v>61.374999999999993</c:v>
                </c:pt>
                <c:pt idx="67">
                  <c:v>62.724285714285713</c:v>
                </c:pt>
                <c:pt idx="68">
                  <c:v>66.777857142857144</c:v>
                </c:pt>
                <c:pt idx="69">
                  <c:v>69.13428571428571</c:v>
                </c:pt>
                <c:pt idx="70">
                  <c:v>70.762857142857143</c:v>
                </c:pt>
                <c:pt idx="71">
                  <c:v>73.724999999999994</c:v>
                </c:pt>
                <c:pt idx="72">
                  <c:v>73.209999999999994</c:v>
                </c:pt>
                <c:pt idx="73">
                  <c:v>71.195714285714288</c:v>
                </c:pt>
                <c:pt idx="74">
                  <c:v>64.265000000000001</c:v>
                </c:pt>
                <c:pt idx="75">
                  <c:v>60.564999999999991</c:v>
                </c:pt>
                <c:pt idx="76">
                  <c:v>59.162142857142854</c:v>
                </c:pt>
                <c:pt idx="77">
                  <c:v>61.214999999999989</c:v>
                </c:pt>
                <c:pt idx="78">
                  <c:v>61.330714285714279</c:v>
                </c:pt>
                <c:pt idx="79">
                  <c:v>62.300714285714278</c:v>
                </c:pt>
                <c:pt idx="80">
                  <c:v>65.58642857142857</c:v>
                </c:pt>
                <c:pt idx="81">
                  <c:v>67.75928571428571</c:v>
                </c:pt>
                <c:pt idx="82">
                  <c:v>69.692142857142841</c:v>
                </c:pt>
                <c:pt idx="83">
                  <c:v>71.385000000000005</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Current market curve</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112.27600000000001</c:v>
                </c:pt>
                <c:pt idx="42">
                  <c:v>112.63733333333334</c:v>
                </c:pt>
                <c:pt idx="43">
                  <c:v>114.02</c:v>
                </c:pt>
                <c:pt idx="44">
                  <c:v>114.66933333333334</c:v>
                </c:pt>
                <c:pt idx="45">
                  <c:v>118.00800000000001</c:v>
                </c:pt>
                <c:pt idx="46">
                  <c:v>119.72</c:v>
                </c:pt>
                <c:pt idx="47">
                  <c:v>119.53999999999999</c:v>
                </c:pt>
                <c:pt idx="48">
                  <c:v>117.44066666666666</c:v>
                </c:pt>
                <c:pt idx="49">
                  <c:v>107.49600000000001</c:v>
                </c:pt>
                <c:pt idx="50">
                  <c:v>93.635333333333321</c:v>
                </c:pt>
                <c:pt idx="51">
                  <c:v>84.658666666666662</c:v>
                </c:pt>
                <c:pt idx="52">
                  <c:v>81.108666666666679</c:v>
                </c:pt>
                <c:pt idx="53">
                  <c:v>81.17</c:v>
                </c:pt>
                <c:pt idx="54">
                  <c:v>81.608666666666679</c:v>
                </c:pt>
                <c:pt idx="55">
                  <c:v>82.696666666666673</c:v>
                </c:pt>
                <c:pt idx="56">
                  <c:v>82.93</c:v>
                </c:pt>
                <c:pt idx="57">
                  <c:v>85.226666666666674</c:v>
                </c:pt>
                <c:pt idx="58">
                  <c:v>86.712666666666649</c:v>
                </c:pt>
                <c:pt idx="59">
                  <c:v>88.201333333333338</c:v>
                </c:pt>
                <c:pt idx="60">
                  <c:v>87.73399999999998</c:v>
                </c:pt>
                <c:pt idx="61">
                  <c:v>81.220000000000013</c:v>
                </c:pt>
                <c:pt idx="62">
                  <c:v>70.602000000000004</c:v>
                </c:pt>
                <c:pt idx="63">
                  <c:v>65.143333333333345</c:v>
                </c:pt>
                <c:pt idx="64">
                  <c:v>63.635333333333328</c:v>
                </c:pt>
                <c:pt idx="65">
                  <c:v>62.070666666666661</c:v>
                </c:pt>
                <c:pt idx="66">
                  <c:v>61.73866666666666</c:v>
                </c:pt>
                <c:pt idx="67">
                  <c:v>63.288000000000004</c:v>
                </c:pt>
                <c:pt idx="68">
                  <c:v>68.890666666666661</c:v>
                </c:pt>
                <c:pt idx="69">
                  <c:v>70.961333333333329</c:v>
                </c:pt>
                <c:pt idx="70">
                  <c:v>72.807999999999993</c:v>
                </c:pt>
                <c:pt idx="71">
                  <c:v>75.523999999999987</c:v>
                </c:pt>
                <c:pt idx="72">
                  <c:v>74.723333333333329</c:v>
                </c:pt>
                <c:pt idx="73">
                  <c:v>72.404666666666657</c:v>
                </c:pt>
                <c:pt idx="74">
                  <c:v>61.803333333333327</c:v>
                </c:pt>
                <c:pt idx="75">
                  <c:v>57.618000000000002</c:v>
                </c:pt>
                <c:pt idx="76">
                  <c:v>56.214000000000013</c:v>
                </c:pt>
                <c:pt idx="77">
                  <c:v>57.438666666666663</c:v>
                </c:pt>
                <c:pt idx="78">
                  <c:v>57.581333333333326</c:v>
                </c:pt>
                <c:pt idx="79">
                  <c:v>59.264666666666677</c:v>
                </c:pt>
                <c:pt idx="80">
                  <c:v>64.157333333333341</c:v>
                </c:pt>
                <c:pt idx="81">
                  <c:v>66.163999999999987</c:v>
                </c:pt>
                <c:pt idx="82">
                  <c:v>68.051333333333346</c:v>
                </c:pt>
                <c:pt idx="83">
                  <c:v>69.039333333333332</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2627971085721443E-3"/>
          <c:y val="0.12528702410992645"/>
          <c:w val="0.48566373035088095"/>
          <c:h val="0.80796257183875408"/>
        </c:manualLayout>
      </c:layout>
      <c:lineChart>
        <c:grouping val="standard"/>
        <c:varyColors val="0"/>
        <c:ser>
          <c:idx val="1"/>
          <c:order val="0"/>
          <c:tx>
            <c:strRef>
              <c:f>'Market expectations - Oil (2)'!$AZ$55</c:f>
              <c:strCache>
                <c:ptCount val="1"/>
                <c:pt idx="0">
                  <c:v>April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99.190000000000012</c:v>
                </c:pt>
                <c:pt idx="40">
                  <c:v>93.232857142857142</c:v>
                </c:pt>
                <c:pt idx="41">
                  <c:v>88.830714285714279</c:v>
                </c:pt>
                <c:pt idx="42">
                  <c:v>85.877857142857124</c:v>
                </c:pt>
                <c:pt idx="43">
                  <c:v>83.818571428571417</c:v>
                </c:pt>
                <c:pt idx="44">
                  <c:v>82.369285714285724</c:v>
                </c:pt>
                <c:pt idx="45">
                  <c:v>81.189285714285703</c:v>
                </c:pt>
                <c:pt idx="46">
                  <c:v>80.137142857142862</c:v>
                </c:pt>
                <c:pt idx="47">
                  <c:v>79.239999999999995</c:v>
                </c:pt>
                <c:pt idx="48">
                  <c:v>78.512142857142862</c:v>
                </c:pt>
                <c:pt idx="49">
                  <c:v>77.902142857142863</c:v>
                </c:pt>
                <c:pt idx="50">
                  <c:v>77.392142857142872</c:v>
                </c:pt>
                <c:pt idx="51">
                  <c:v>76.964999999999989</c:v>
                </c:pt>
                <c:pt idx="52">
                  <c:v>76.561428571428564</c:v>
                </c:pt>
                <c:pt idx="53">
                  <c:v>76.228571428571428</c:v>
                </c:pt>
                <c:pt idx="54">
                  <c:v>75.945714285714303</c:v>
                </c:pt>
                <c:pt idx="55">
                  <c:v>75.681428571428569</c:v>
                </c:pt>
                <c:pt idx="56">
                  <c:v>75.445000000000007</c:v>
                </c:pt>
                <c:pt idx="57">
                  <c:v>75.209285714285713</c:v>
                </c:pt>
                <c:pt idx="58">
                  <c:v>74.935714285714283</c:v>
                </c:pt>
                <c:pt idx="59">
                  <c:v>74.684285714285707</c:v>
                </c:pt>
                <c:pt idx="60">
                  <c:v>74.498571428571424</c:v>
                </c:pt>
                <c:pt idx="61">
                  <c:v>74.352857142857147</c:v>
                </c:pt>
                <c:pt idx="62">
                  <c:v>74.224285714285728</c:v>
                </c:pt>
                <c:pt idx="63">
                  <c:v>74.072857142857146</c:v>
                </c:pt>
                <c:pt idx="64">
                  <c:v>73.89928571428571</c:v>
                </c:pt>
                <c:pt idx="65">
                  <c:v>73.717857142857142</c:v>
                </c:pt>
                <c:pt idx="66">
                  <c:v>73.527857142857144</c:v>
                </c:pt>
                <c:pt idx="67">
                  <c:v>73.346428571428575</c:v>
                </c:pt>
                <c:pt idx="68">
                  <c:v>73.189285714285717</c:v>
                </c:pt>
                <c:pt idx="69">
                  <c:v>73.063571428571436</c:v>
                </c:pt>
                <c:pt idx="70">
                  <c:v>72.910714285714292</c:v>
                </c:pt>
                <c:pt idx="71">
                  <c:v>72.781428571428577</c:v>
                </c:pt>
                <c:pt idx="72">
                  <c:v>72.680714285714288</c:v>
                </c:pt>
                <c:pt idx="73">
                  <c:v>72.593571428571437</c:v>
                </c:pt>
                <c:pt idx="74">
                  <c:v>72.472857142857151</c:v>
                </c:pt>
                <c:pt idx="75">
                  <c:v>72.369285714285724</c:v>
                </c:pt>
                <c:pt idx="76">
                  <c:v>72.22</c:v>
                </c:pt>
                <c:pt idx="77">
                  <c:v>72.075714285714284</c:v>
                </c:pt>
                <c:pt idx="78">
                  <c:v>71.916428571428554</c:v>
                </c:pt>
                <c:pt idx="79">
                  <c:v>71.768571428571448</c:v>
                </c:pt>
                <c:pt idx="80">
                  <c:v>71.612142857142871</c:v>
                </c:pt>
                <c:pt idx="81">
                  <c:v>71.515000000000015</c:v>
                </c:pt>
                <c:pt idx="82">
                  <c:v>71.381428571428572</c:v>
                </c:pt>
                <c:pt idx="83">
                  <c:v>71.300714285714292</c:v>
                </c:pt>
              </c:numCache>
            </c:numRef>
          </c:val>
          <c:smooth val="0"/>
          <c:extLst>
            <c:ext xmlns:c16="http://schemas.microsoft.com/office/drawing/2014/chart" uri="{C3380CC4-5D6E-409C-BE32-E72D297353CC}">
              <c16:uniqueId val="{00000000-6C13-4112-A81B-8F76FDD3F6F5}"/>
            </c:ext>
          </c:extLst>
        </c:ser>
        <c:ser>
          <c:idx val="2"/>
          <c:order val="1"/>
          <c:tx>
            <c:strRef>
              <c:f>'Market expectations - Oil (2)'!$AZ$56</c:f>
              <c:strCache>
                <c:ptCount val="1"/>
                <c:pt idx="0">
                  <c:v>Current market curve</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89.8</c:v>
                </c:pt>
                <c:pt idx="42">
                  <c:v>88.270666666666656</c:v>
                </c:pt>
                <c:pt idx="43">
                  <c:v>86.578666666666649</c:v>
                </c:pt>
                <c:pt idx="44">
                  <c:v>85.147333333333336</c:v>
                </c:pt>
                <c:pt idx="45">
                  <c:v>83.930666666666667</c:v>
                </c:pt>
                <c:pt idx="46">
                  <c:v>82.861333333333334</c:v>
                </c:pt>
                <c:pt idx="47">
                  <c:v>81.908000000000001</c:v>
                </c:pt>
                <c:pt idx="48">
                  <c:v>81.070666666666668</c:v>
                </c:pt>
                <c:pt idx="49">
                  <c:v>80.342000000000013</c:v>
                </c:pt>
                <c:pt idx="50">
                  <c:v>79.716000000000022</c:v>
                </c:pt>
                <c:pt idx="51">
                  <c:v>79.167333333333318</c:v>
                </c:pt>
                <c:pt idx="52">
                  <c:v>78.67</c:v>
                </c:pt>
                <c:pt idx="53">
                  <c:v>78.238000000000014</c:v>
                </c:pt>
                <c:pt idx="54">
                  <c:v>77.85466666666666</c:v>
                </c:pt>
                <c:pt idx="55">
                  <c:v>77.508000000000024</c:v>
                </c:pt>
                <c:pt idx="56">
                  <c:v>77.193333333333342</c:v>
                </c:pt>
                <c:pt idx="57">
                  <c:v>76.902000000000001</c:v>
                </c:pt>
                <c:pt idx="58">
                  <c:v>76.597333333333339</c:v>
                </c:pt>
                <c:pt idx="59">
                  <c:v>76.326666666666654</c:v>
                </c:pt>
                <c:pt idx="60">
                  <c:v>76.105333333333334</c:v>
                </c:pt>
                <c:pt idx="61">
                  <c:v>75.895333333333326</c:v>
                </c:pt>
                <c:pt idx="62">
                  <c:v>75.695999999999984</c:v>
                </c:pt>
                <c:pt idx="63">
                  <c:v>75.492666666666665</c:v>
                </c:pt>
                <c:pt idx="64">
                  <c:v>75.283333333333331</c:v>
                </c:pt>
                <c:pt idx="65">
                  <c:v>75.068666666666644</c:v>
                </c:pt>
                <c:pt idx="66">
                  <c:v>74.851333333333329</c:v>
                </c:pt>
                <c:pt idx="67">
                  <c:v>74.643999999999991</c:v>
                </c:pt>
                <c:pt idx="68">
                  <c:v>74.451999999999998</c:v>
                </c:pt>
                <c:pt idx="69">
                  <c:v>74.279333333333341</c:v>
                </c:pt>
                <c:pt idx="70">
                  <c:v>74.089999999999989</c:v>
                </c:pt>
                <c:pt idx="71">
                  <c:v>73.917333333333346</c:v>
                </c:pt>
                <c:pt idx="72">
                  <c:v>73.782000000000011</c:v>
                </c:pt>
                <c:pt idx="73">
                  <c:v>73.647333333333336</c:v>
                </c:pt>
                <c:pt idx="74">
                  <c:v>73.516666666666666</c:v>
                </c:pt>
                <c:pt idx="75">
                  <c:v>73.390666666666661</c:v>
                </c:pt>
                <c:pt idx="76">
                  <c:v>73.233999999999995</c:v>
                </c:pt>
                <c:pt idx="77">
                  <c:v>73.051333333333318</c:v>
                </c:pt>
                <c:pt idx="78">
                  <c:v>72.887333333333331</c:v>
                </c:pt>
                <c:pt idx="79">
                  <c:v>72.738</c:v>
                </c:pt>
                <c:pt idx="80">
                  <c:v>72.554666666666662</c:v>
                </c:pt>
                <c:pt idx="81">
                  <c:v>72.427999999999983</c:v>
                </c:pt>
                <c:pt idx="82">
                  <c:v>72.279999999999987</c:v>
                </c:pt>
                <c:pt idx="83">
                  <c:v>72.116</c:v>
                </c:pt>
              </c:numCache>
            </c:numRef>
          </c:val>
          <c:smooth val="0"/>
          <c:extLst>
            <c:ext xmlns:c16="http://schemas.microsoft.com/office/drawing/2014/chart" uri="{C3380CC4-5D6E-409C-BE32-E72D297353CC}">
              <c16:uniqueId val="{00000001-6C13-4112-A81B-8F76FDD3F6F5}"/>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14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6.6902656732009111E-2"/>
          <c:y val="7.7777779972843963E-2"/>
          <c:w val="0.38779113337861149"/>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April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112.64214285714284</c:v>
                </c:pt>
                <c:pt idx="40">
                  <c:v>110.74071428571428</c:v>
                </c:pt>
                <c:pt idx="41">
                  <c:v>109.20428571428572</c:v>
                </c:pt>
                <c:pt idx="42">
                  <c:v>109.73285714285713</c:v>
                </c:pt>
                <c:pt idx="43">
                  <c:v>110.715</c:v>
                </c:pt>
                <c:pt idx="44">
                  <c:v>110.27428571428571</c:v>
                </c:pt>
                <c:pt idx="45">
                  <c:v>113.86428571428571</c:v>
                </c:pt>
                <c:pt idx="46">
                  <c:v>115.64071428571431</c:v>
                </c:pt>
                <c:pt idx="47">
                  <c:v>116.38000000000001</c:v>
                </c:pt>
                <c:pt idx="48">
                  <c:v>115.33642857142858</c:v>
                </c:pt>
                <c:pt idx="49">
                  <c:v>106.1342857142857</c:v>
                </c:pt>
                <c:pt idx="50">
                  <c:v>94.594285714285704</c:v>
                </c:pt>
                <c:pt idx="51">
                  <c:v>85.020714285714277</c:v>
                </c:pt>
                <c:pt idx="52">
                  <c:v>82.563571428571436</c:v>
                </c:pt>
                <c:pt idx="53">
                  <c:v>82.769285714285715</c:v>
                </c:pt>
                <c:pt idx="54">
                  <c:v>83.01571428571431</c:v>
                </c:pt>
                <c:pt idx="55">
                  <c:v>83.43214285714285</c:v>
                </c:pt>
                <c:pt idx="56">
                  <c:v>83.672857142857154</c:v>
                </c:pt>
                <c:pt idx="57">
                  <c:v>83.98642857142859</c:v>
                </c:pt>
                <c:pt idx="58">
                  <c:v>85.226428571428571</c:v>
                </c:pt>
                <c:pt idx="59">
                  <c:v>89.97714285714288</c:v>
                </c:pt>
                <c:pt idx="60">
                  <c:v>88.415714285714259</c:v>
                </c:pt>
                <c:pt idx="61">
                  <c:v>81.643571428571448</c:v>
                </c:pt>
                <c:pt idx="62">
                  <c:v>70.414285714285725</c:v>
                </c:pt>
                <c:pt idx="63">
                  <c:v>66.130714285714276</c:v>
                </c:pt>
                <c:pt idx="64">
                  <c:v>64.006428571428572</c:v>
                </c:pt>
                <c:pt idx="65">
                  <c:v>62.138571428571431</c:v>
                </c:pt>
                <c:pt idx="66">
                  <c:v>61.374999999999993</c:v>
                </c:pt>
                <c:pt idx="67">
                  <c:v>62.724285714285713</c:v>
                </c:pt>
                <c:pt idx="68">
                  <c:v>66.777857142857144</c:v>
                </c:pt>
                <c:pt idx="69">
                  <c:v>69.13428571428571</c:v>
                </c:pt>
                <c:pt idx="70">
                  <c:v>70.762857142857143</c:v>
                </c:pt>
                <c:pt idx="71">
                  <c:v>73.724999999999994</c:v>
                </c:pt>
                <c:pt idx="72">
                  <c:v>73.209999999999994</c:v>
                </c:pt>
                <c:pt idx="73">
                  <c:v>71.195714285714288</c:v>
                </c:pt>
                <c:pt idx="74">
                  <c:v>64.265000000000001</c:v>
                </c:pt>
                <c:pt idx="75">
                  <c:v>60.564999999999991</c:v>
                </c:pt>
                <c:pt idx="76">
                  <c:v>59.162142857142854</c:v>
                </c:pt>
                <c:pt idx="77">
                  <c:v>61.214999999999989</c:v>
                </c:pt>
                <c:pt idx="78">
                  <c:v>61.330714285714279</c:v>
                </c:pt>
                <c:pt idx="79">
                  <c:v>62.300714285714278</c:v>
                </c:pt>
                <c:pt idx="80">
                  <c:v>65.58642857142857</c:v>
                </c:pt>
                <c:pt idx="81">
                  <c:v>67.75928571428571</c:v>
                </c:pt>
                <c:pt idx="82">
                  <c:v>69.692142857142841</c:v>
                </c:pt>
                <c:pt idx="83">
                  <c:v>71.385000000000005</c:v>
                </c:pt>
              </c:numCache>
            </c:numRef>
          </c:val>
          <c:smooth val="0"/>
          <c:extLst>
            <c:ext xmlns:c16="http://schemas.microsoft.com/office/drawing/2014/chart" uri="{C3380CC4-5D6E-409C-BE32-E72D297353CC}">
              <c16:uniqueId val="{00000000-B3B8-47D5-9F9B-00E887E3A6F2}"/>
            </c:ext>
          </c:extLst>
        </c:ser>
        <c:ser>
          <c:idx val="2"/>
          <c:order val="1"/>
          <c:tx>
            <c:strRef>
              <c:f>'Market expectations - Gas'!$AZ$56</c:f>
              <c:strCache>
                <c:ptCount val="1"/>
                <c:pt idx="0">
                  <c:v>Current market curve</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112.27600000000001</c:v>
                </c:pt>
                <c:pt idx="42">
                  <c:v>112.63733333333334</c:v>
                </c:pt>
                <c:pt idx="43">
                  <c:v>114.02</c:v>
                </c:pt>
                <c:pt idx="44">
                  <c:v>114.66933333333334</c:v>
                </c:pt>
                <c:pt idx="45">
                  <c:v>118.00800000000001</c:v>
                </c:pt>
                <c:pt idx="46">
                  <c:v>119.72</c:v>
                </c:pt>
                <c:pt idx="47">
                  <c:v>119.53999999999999</c:v>
                </c:pt>
                <c:pt idx="48">
                  <c:v>117.44066666666666</c:v>
                </c:pt>
                <c:pt idx="49">
                  <c:v>107.49600000000001</c:v>
                </c:pt>
                <c:pt idx="50">
                  <c:v>93.635333333333321</c:v>
                </c:pt>
                <c:pt idx="51">
                  <c:v>84.658666666666662</c:v>
                </c:pt>
                <c:pt idx="52">
                  <c:v>81.108666666666679</c:v>
                </c:pt>
                <c:pt idx="53">
                  <c:v>81.17</c:v>
                </c:pt>
                <c:pt idx="54">
                  <c:v>81.608666666666679</c:v>
                </c:pt>
                <c:pt idx="55">
                  <c:v>82.696666666666673</c:v>
                </c:pt>
                <c:pt idx="56">
                  <c:v>82.93</c:v>
                </c:pt>
                <c:pt idx="57">
                  <c:v>85.226666666666674</c:v>
                </c:pt>
                <c:pt idx="58">
                  <c:v>86.712666666666649</c:v>
                </c:pt>
                <c:pt idx="59">
                  <c:v>88.201333333333338</c:v>
                </c:pt>
                <c:pt idx="60">
                  <c:v>87.73399999999998</c:v>
                </c:pt>
                <c:pt idx="61">
                  <c:v>81.220000000000013</c:v>
                </c:pt>
                <c:pt idx="62">
                  <c:v>70.602000000000004</c:v>
                </c:pt>
                <c:pt idx="63">
                  <c:v>65.143333333333345</c:v>
                </c:pt>
                <c:pt idx="64">
                  <c:v>63.635333333333328</c:v>
                </c:pt>
                <c:pt idx="65">
                  <c:v>62.070666666666661</c:v>
                </c:pt>
                <c:pt idx="66">
                  <c:v>61.73866666666666</c:v>
                </c:pt>
                <c:pt idx="67">
                  <c:v>63.288000000000004</c:v>
                </c:pt>
                <c:pt idx="68">
                  <c:v>68.890666666666661</c:v>
                </c:pt>
                <c:pt idx="69">
                  <c:v>70.961333333333329</c:v>
                </c:pt>
                <c:pt idx="70">
                  <c:v>72.807999999999993</c:v>
                </c:pt>
                <c:pt idx="71">
                  <c:v>75.523999999999987</c:v>
                </c:pt>
                <c:pt idx="72">
                  <c:v>74.723333333333329</c:v>
                </c:pt>
                <c:pt idx="73">
                  <c:v>72.404666666666657</c:v>
                </c:pt>
                <c:pt idx="74">
                  <c:v>61.803333333333327</c:v>
                </c:pt>
                <c:pt idx="75">
                  <c:v>57.618000000000002</c:v>
                </c:pt>
                <c:pt idx="76">
                  <c:v>56.214000000000013</c:v>
                </c:pt>
                <c:pt idx="77">
                  <c:v>57.438666666666663</c:v>
                </c:pt>
                <c:pt idx="78">
                  <c:v>57.581333333333326</c:v>
                </c:pt>
                <c:pt idx="79">
                  <c:v>59.264666666666677</c:v>
                </c:pt>
                <c:pt idx="80">
                  <c:v>64.157333333333341</c:v>
                </c:pt>
                <c:pt idx="81">
                  <c:v>66.163999999999987</c:v>
                </c:pt>
                <c:pt idx="82">
                  <c:v>68.051333333333346</c:v>
                </c:pt>
                <c:pt idx="83">
                  <c:v>69.039333333333332</c:v>
                </c:pt>
              </c:numCache>
            </c:numRef>
          </c:val>
          <c:smooth val="0"/>
          <c:extLst>
            <c:ext xmlns:c16="http://schemas.microsoft.com/office/drawing/2014/chart" uri="{C3380CC4-5D6E-409C-BE32-E72D297353CC}">
              <c16:uniqueId val="{00000001-B3B8-47D5-9F9B-00E887E3A6F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14668005784991162"/>
          <c:y val="7.7777779972843963E-2"/>
          <c:w val="0.79847661899405431"/>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Oil (2)'!$AZ$55</c:f>
              <c:strCache>
                <c:ptCount val="1"/>
                <c:pt idx="0">
                  <c:v>April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99.190000000000012</c:v>
                </c:pt>
                <c:pt idx="40">
                  <c:v>93.232857142857142</c:v>
                </c:pt>
                <c:pt idx="41">
                  <c:v>88.830714285714279</c:v>
                </c:pt>
                <c:pt idx="42">
                  <c:v>85.877857142857124</c:v>
                </c:pt>
                <c:pt idx="43">
                  <c:v>83.818571428571417</c:v>
                </c:pt>
                <c:pt idx="44">
                  <c:v>82.369285714285724</c:v>
                </c:pt>
                <c:pt idx="45">
                  <c:v>81.189285714285703</c:v>
                </c:pt>
                <c:pt idx="46">
                  <c:v>80.137142857142862</c:v>
                </c:pt>
                <c:pt idx="47">
                  <c:v>79.239999999999995</c:v>
                </c:pt>
                <c:pt idx="48">
                  <c:v>78.512142857142862</c:v>
                </c:pt>
                <c:pt idx="49">
                  <c:v>77.902142857142863</c:v>
                </c:pt>
                <c:pt idx="50">
                  <c:v>77.392142857142872</c:v>
                </c:pt>
                <c:pt idx="51">
                  <c:v>76.964999999999989</c:v>
                </c:pt>
                <c:pt idx="52">
                  <c:v>76.561428571428564</c:v>
                </c:pt>
                <c:pt idx="53">
                  <c:v>76.228571428571428</c:v>
                </c:pt>
                <c:pt idx="54">
                  <c:v>75.945714285714303</c:v>
                </c:pt>
                <c:pt idx="55">
                  <c:v>75.681428571428569</c:v>
                </c:pt>
                <c:pt idx="56">
                  <c:v>75.445000000000007</c:v>
                </c:pt>
                <c:pt idx="57">
                  <c:v>75.209285714285713</c:v>
                </c:pt>
                <c:pt idx="58">
                  <c:v>74.935714285714283</c:v>
                </c:pt>
                <c:pt idx="59">
                  <c:v>74.684285714285707</c:v>
                </c:pt>
                <c:pt idx="60">
                  <c:v>74.498571428571424</c:v>
                </c:pt>
                <c:pt idx="61">
                  <c:v>74.352857142857147</c:v>
                </c:pt>
                <c:pt idx="62">
                  <c:v>74.224285714285728</c:v>
                </c:pt>
                <c:pt idx="63">
                  <c:v>74.072857142857146</c:v>
                </c:pt>
                <c:pt idx="64">
                  <c:v>73.89928571428571</c:v>
                </c:pt>
                <c:pt idx="65">
                  <c:v>73.717857142857142</c:v>
                </c:pt>
                <c:pt idx="66">
                  <c:v>73.527857142857144</c:v>
                </c:pt>
                <c:pt idx="67">
                  <c:v>73.346428571428575</c:v>
                </c:pt>
                <c:pt idx="68">
                  <c:v>73.189285714285717</c:v>
                </c:pt>
                <c:pt idx="69">
                  <c:v>73.063571428571436</c:v>
                </c:pt>
                <c:pt idx="70">
                  <c:v>72.910714285714292</c:v>
                </c:pt>
                <c:pt idx="71">
                  <c:v>72.781428571428577</c:v>
                </c:pt>
                <c:pt idx="72">
                  <c:v>72.680714285714288</c:v>
                </c:pt>
                <c:pt idx="73">
                  <c:v>72.593571428571437</c:v>
                </c:pt>
                <c:pt idx="74">
                  <c:v>72.472857142857151</c:v>
                </c:pt>
                <c:pt idx="75">
                  <c:v>72.369285714285724</c:v>
                </c:pt>
                <c:pt idx="76">
                  <c:v>72.22</c:v>
                </c:pt>
                <c:pt idx="77">
                  <c:v>72.075714285714284</c:v>
                </c:pt>
                <c:pt idx="78">
                  <c:v>71.916428571428554</c:v>
                </c:pt>
                <c:pt idx="79">
                  <c:v>71.768571428571448</c:v>
                </c:pt>
                <c:pt idx="80">
                  <c:v>71.612142857142871</c:v>
                </c:pt>
                <c:pt idx="81">
                  <c:v>71.515000000000015</c:v>
                </c:pt>
                <c:pt idx="82">
                  <c:v>71.381428571428572</c:v>
                </c:pt>
                <c:pt idx="83">
                  <c:v>71.300714285714292</c:v>
                </c:pt>
              </c:numCache>
            </c:numRef>
          </c:val>
          <c:smooth val="0"/>
          <c:extLst>
            <c:ext xmlns:c16="http://schemas.microsoft.com/office/drawing/2014/chart" uri="{C3380CC4-5D6E-409C-BE32-E72D297353CC}">
              <c16:uniqueId val="{00000000-1783-4897-88D3-4FBDE9C43A9E}"/>
            </c:ext>
          </c:extLst>
        </c:ser>
        <c:ser>
          <c:idx val="2"/>
          <c:order val="1"/>
          <c:tx>
            <c:strRef>
              <c:f>'Market expectations - Oil (2)'!$AZ$56</c:f>
              <c:strCache>
                <c:ptCount val="1"/>
                <c:pt idx="0">
                  <c:v>Current market curve</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89.8</c:v>
                </c:pt>
                <c:pt idx="42">
                  <c:v>88.270666666666656</c:v>
                </c:pt>
                <c:pt idx="43">
                  <c:v>86.578666666666649</c:v>
                </c:pt>
                <c:pt idx="44">
                  <c:v>85.147333333333336</c:v>
                </c:pt>
                <c:pt idx="45">
                  <c:v>83.930666666666667</c:v>
                </c:pt>
                <c:pt idx="46">
                  <c:v>82.861333333333334</c:v>
                </c:pt>
                <c:pt idx="47">
                  <c:v>81.908000000000001</c:v>
                </c:pt>
                <c:pt idx="48">
                  <c:v>81.070666666666668</c:v>
                </c:pt>
                <c:pt idx="49">
                  <c:v>80.342000000000013</c:v>
                </c:pt>
                <c:pt idx="50">
                  <c:v>79.716000000000022</c:v>
                </c:pt>
                <c:pt idx="51">
                  <c:v>79.167333333333318</c:v>
                </c:pt>
                <c:pt idx="52">
                  <c:v>78.67</c:v>
                </c:pt>
                <c:pt idx="53">
                  <c:v>78.238000000000014</c:v>
                </c:pt>
                <c:pt idx="54">
                  <c:v>77.85466666666666</c:v>
                </c:pt>
                <c:pt idx="55">
                  <c:v>77.508000000000024</c:v>
                </c:pt>
                <c:pt idx="56">
                  <c:v>77.193333333333342</c:v>
                </c:pt>
                <c:pt idx="57">
                  <c:v>76.902000000000001</c:v>
                </c:pt>
                <c:pt idx="58">
                  <c:v>76.597333333333339</c:v>
                </c:pt>
                <c:pt idx="59">
                  <c:v>76.326666666666654</c:v>
                </c:pt>
                <c:pt idx="60">
                  <c:v>76.105333333333334</c:v>
                </c:pt>
                <c:pt idx="61">
                  <c:v>75.895333333333326</c:v>
                </c:pt>
                <c:pt idx="62">
                  <c:v>75.695999999999984</c:v>
                </c:pt>
                <c:pt idx="63">
                  <c:v>75.492666666666665</c:v>
                </c:pt>
                <c:pt idx="64">
                  <c:v>75.283333333333331</c:v>
                </c:pt>
                <c:pt idx="65">
                  <c:v>75.068666666666644</c:v>
                </c:pt>
                <c:pt idx="66">
                  <c:v>74.851333333333329</c:v>
                </c:pt>
                <c:pt idx="67">
                  <c:v>74.643999999999991</c:v>
                </c:pt>
                <c:pt idx="68">
                  <c:v>74.451999999999998</c:v>
                </c:pt>
                <c:pt idx="69">
                  <c:v>74.279333333333341</c:v>
                </c:pt>
                <c:pt idx="70">
                  <c:v>74.089999999999989</c:v>
                </c:pt>
                <c:pt idx="71">
                  <c:v>73.917333333333346</c:v>
                </c:pt>
                <c:pt idx="72">
                  <c:v>73.782000000000011</c:v>
                </c:pt>
                <c:pt idx="73">
                  <c:v>73.647333333333336</c:v>
                </c:pt>
                <c:pt idx="74">
                  <c:v>73.516666666666666</c:v>
                </c:pt>
                <c:pt idx="75">
                  <c:v>73.390666666666661</c:v>
                </c:pt>
                <c:pt idx="76">
                  <c:v>73.233999999999995</c:v>
                </c:pt>
                <c:pt idx="77">
                  <c:v>73.051333333333318</c:v>
                </c:pt>
                <c:pt idx="78">
                  <c:v>72.887333333333331</c:v>
                </c:pt>
                <c:pt idx="79">
                  <c:v>72.738</c:v>
                </c:pt>
                <c:pt idx="80">
                  <c:v>72.554666666666662</c:v>
                </c:pt>
                <c:pt idx="81">
                  <c:v>72.427999999999983</c:v>
                </c:pt>
                <c:pt idx="82">
                  <c:v>72.279999999999987</c:v>
                </c:pt>
                <c:pt idx="83">
                  <c:v>72.116</c:v>
                </c:pt>
              </c:numCache>
            </c:numRef>
          </c:val>
          <c:smooth val="0"/>
          <c:extLst>
            <c:ext xmlns:c16="http://schemas.microsoft.com/office/drawing/2014/chart" uri="{C3380CC4-5D6E-409C-BE32-E72D297353CC}">
              <c16:uniqueId val="{00000001-1783-4897-88D3-4FBDE9C43A9E}"/>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4223057644110276"/>
          <c:w val="0.4212325112289112"/>
          <c:h val="0.71583131055986415"/>
        </c:manualLayout>
      </c:layout>
      <c:lineChart>
        <c:grouping val="standard"/>
        <c:varyColors val="0"/>
        <c:ser>
          <c:idx val="0"/>
          <c:order val="0"/>
          <c:tx>
            <c:strRef>
              <c:f>'Market expectations - Oil'!$N$55</c:f>
              <c:strCache>
                <c:ptCount val="1"/>
                <c:pt idx="0">
                  <c:v>April 2026 MPR</c:v>
                </c:pt>
              </c:strCache>
            </c:strRef>
          </c:tx>
          <c:spPr>
            <a:ln w="25400">
              <a:solidFill>
                <a:srgbClr val="003469"/>
              </a:solidFill>
              <a:prstDash val="solid"/>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Current market curve</c:v>
                </c:pt>
              </c:strCache>
            </c:strRef>
          </c:tx>
          <c:spPr>
            <a:ln w="25400">
              <a:solidFill>
                <a:srgbClr val="EF4130"/>
              </a:solidFill>
              <a:prstDash val="solid"/>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89.8</c:v>
                </c:pt>
                <c:pt idx="14">
                  <c:v>86.578666666666649</c:v>
                </c:pt>
                <c:pt idx="15">
                  <c:v>82.861333333333334</c:v>
                </c:pt>
                <c:pt idx="16">
                  <c:v>80.765666666666675</c:v>
                </c:pt>
                <c:pt idx="17">
                  <c:v>78.67</c:v>
                </c:pt>
                <c:pt idx="18">
                  <c:v>77.823333333333338</c:v>
                </c:pt>
                <c:pt idx="19">
                  <c:v>76.976666666666674</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7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ax val="120"/>
          <c:min val="5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legend>
      <c:legendPos val="t"/>
      <c:layout>
        <c:manualLayout>
          <c:xMode val="edge"/>
          <c:yMode val="edge"/>
          <c:x val="9.5513971732855751E-2"/>
          <c:y val="0.16306624229013186"/>
          <c:w val="0.36679409497604615"/>
          <c:h val="6.3420953959702403E-2"/>
        </c:manualLayout>
      </c:layout>
      <c:overlay val="0"/>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09346866271451E-2"/>
          <c:y val="0.13736559527461958"/>
          <c:w val="0.83398830544737057"/>
          <c:h val="0.7132558268635405"/>
        </c:manualLayout>
      </c:layout>
      <c:barChart>
        <c:barDir val="col"/>
        <c:grouping val="stacked"/>
        <c:varyColors val="0"/>
        <c:ser>
          <c:idx val="1"/>
          <c:order val="1"/>
          <c:tx>
            <c:strRef>
              <c:f>HAVERD!$IB$2</c:f>
              <c:strCache>
                <c:ptCount val="1"/>
                <c:pt idx="0">
                  <c:v>November</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HAVERD!$GD$791:$GD$1137</c:f>
              <c:numCache>
                <c:formatCode>0.0000</c:formatCode>
                <c:ptCount val="347"/>
                <c:pt idx="0">
                  <c:v>#N/A</c:v>
                </c:pt>
                <c:pt idx="1">
                  <c:v>75.930000000000007</c:v>
                </c:pt>
                <c:pt idx="2">
                  <c:v>76.510000000000005</c:v>
                </c:pt>
                <c:pt idx="3">
                  <c:v>76.3</c:v>
                </c:pt>
                <c:pt idx="4">
                  <c:v>77.05</c:v>
                </c:pt>
                <c:pt idx="5">
                  <c:v>76.16</c:v>
                </c:pt>
                <c:pt idx="6">
                  <c:v>76.92</c:v>
                </c:pt>
                <c:pt idx="7">
                  <c:v>79.760000000000005</c:v>
                </c:pt>
                <c:pt idx="8">
                  <c:v>81.010000000000005</c:v>
                </c:pt>
                <c:pt idx="9">
                  <c:v>79.92</c:v>
                </c:pt>
                <c:pt idx="10">
                  <c:v>82.03</c:v>
                </c:pt>
                <c:pt idx="11">
                  <c:v>81.290000000000006</c:v>
                </c:pt>
                <c:pt idx="12">
                  <c:v>80.790000000000006</c:v>
                </c:pt>
                <c:pt idx="13">
                  <c:v>80.150000000000006</c:v>
                </c:pt>
                <c:pt idx="14">
                  <c:v>79.290000000000006</c:v>
                </c:pt>
                <c:pt idx="15">
                  <c:v>79</c:v>
                </c:pt>
                <c:pt idx="16">
                  <c:v>78.290000000000006</c:v>
                </c:pt>
                <c:pt idx="17">
                  <c:v>78.5</c:v>
                </c:pt>
                <c:pt idx="18">
                  <c:v>77.08</c:v>
                </c:pt>
                <c:pt idx="19">
                  <c:v>77.489999999999995</c:v>
                </c:pt>
                <c:pt idx="20">
                  <c:v>76.58</c:v>
                </c:pt>
                <c:pt idx="21">
                  <c:v>76.87</c:v>
                </c:pt>
                <c:pt idx="22">
                  <c:v>76.760000000000005</c:v>
                </c:pt>
                <c:pt idx="23">
                  <c:v>75.959999999999994</c:v>
                </c:pt>
                <c:pt idx="24">
                  <c:v>76.2</c:v>
                </c:pt>
                <c:pt idx="25">
                  <c:v>74.61</c:v>
                </c:pt>
                <c:pt idx="26">
                  <c:v>74.290000000000006</c:v>
                </c:pt>
                <c:pt idx="27">
                  <c:v>74.66</c:v>
                </c:pt>
                <c:pt idx="28">
                  <c:v>75.87</c:v>
                </c:pt>
                <c:pt idx="29">
                  <c:v>77</c:v>
                </c:pt>
                <c:pt idx="30">
                  <c:v>75.180000000000007</c:v>
                </c:pt>
                <c:pt idx="31">
                  <c:v>75.02</c:v>
                </c:pt>
                <c:pt idx="32">
                  <c:v>74.739999999999995</c:v>
                </c:pt>
                <c:pt idx="33">
                  <c:v>75.22</c:v>
                </c:pt>
                <c:pt idx="34">
                  <c:v>75.84</c:v>
                </c:pt>
                <c:pt idx="35">
                  <c:v>76.040000000000006</c:v>
                </c:pt>
                <c:pt idx="36">
                  <c:v>76.48</c:v>
                </c:pt>
                <c:pt idx="37">
                  <c:v>74.430000000000007</c:v>
                </c:pt>
                <c:pt idx="38">
                  <c:v>74.78</c:v>
                </c:pt>
                <c:pt idx="39">
                  <c:v>73.02</c:v>
                </c:pt>
                <c:pt idx="40">
                  <c:v>72.53</c:v>
                </c:pt>
                <c:pt idx="41">
                  <c:v>74.040000000000006</c:v>
                </c:pt>
                <c:pt idx="42">
                  <c:v>73.180000000000007</c:v>
                </c:pt>
                <c:pt idx="43">
                  <c:v>71.62</c:v>
                </c:pt>
                <c:pt idx="44">
                  <c:v>71.040000000000006</c:v>
                </c:pt>
                <c:pt idx="45">
                  <c:v>69.3</c:v>
                </c:pt>
                <c:pt idx="46">
                  <c:v>69.459999999999994</c:v>
                </c:pt>
                <c:pt idx="47">
                  <c:v>70.36</c:v>
                </c:pt>
                <c:pt idx="48">
                  <c:v>69.28</c:v>
                </c:pt>
                <c:pt idx="49">
                  <c:v>69.56</c:v>
                </c:pt>
                <c:pt idx="50">
                  <c:v>70.95</c:v>
                </c:pt>
                <c:pt idx="51">
                  <c:v>69.88</c:v>
                </c:pt>
                <c:pt idx="52">
                  <c:v>70.58</c:v>
                </c:pt>
                <c:pt idx="53">
                  <c:v>71.069999999999993</c:v>
                </c:pt>
                <c:pt idx="54">
                  <c:v>70.56</c:v>
                </c:pt>
                <c:pt idx="55">
                  <c:v>70.78</c:v>
                </c:pt>
                <c:pt idx="56">
                  <c:v>72</c:v>
                </c:pt>
                <c:pt idx="57">
                  <c:v>72.16</c:v>
                </c:pt>
                <c:pt idx="58">
                  <c:v>73</c:v>
                </c:pt>
                <c:pt idx="59">
                  <c:v>73.02</c:v>
                </c:pt>
                <c:pt idx="60">
                  <c:v>73.790000000000006</c:v>
                </c:pt>
                <c:pt idx="61">
                  <c:v>74.03</c:v>
                </c:pt>
                <c:pt idx="62">
                  <c:v>73.63</c:v>
                </c:pt>
                <c:pt idx="63">
                  <c:v>74.739999999999995</c:v>
                </c:pt>
                <c:pt idx="64">
                  <c:v>74.489999999999995</c:v>
                </c:pt>
                <c:pt idx="65">
                  <c:v>74.95</c:v>
                </c:pt>
                <c:pt idx="66">
                  <c:v>70.14</c:v>
                </c:pt>
                <c:pt idx="67">
                  <c:v>65.58</c:v>
                </c:pt>
                <c:pt idx="68">
                  <c:v>64.209999999999994</c:v>
                </c:pt>
                <c:pt idx="69">
                  <c:v>62.82</c:v>
                </c:pt>
                <c:pt idx="70">
                  <c:v>65.48</c:v>
                </c:pt>
                <c:pt idx="71">
                  <c:v>63.33</c:v>
                </c:pt>
                <c:pt idx="72">
                  <c:v>64.760000000000005</c:v>
                </c:pt>
                <c:pt idx="73">
                  <c:v>64.88</c:v>
                </c:pt>
                <c:pt idx="74">
                  <c:v>64.67</c:v>
                </c:pt>
                <c:pt idx="75">
                  <c:v>65.849999999999994</c:v>
                </c:pt>
                <c:pt idx="76">
                  <c:v>67.959999999999994</c:v>
                </c:pt>
                <c:pt idx="77">
                  <c:v>#N/A</c:v>
                </c:pt>
                <c:pt idx="78">
                  <c:v>66.260000000000005</c:v>
                </c:pt>
                <c:pt idx="79">
                  <c:v>67.44</c:v>
                </c:pt>
                <c:pt idx="80">
                  <c:v>66.12</c:v>
                </c:pt>
                <c:pt idx="81">
                  <c:v>66.55</c:v>
                </c:pt>
                <c:pt idx="82">
                  <c:v>66.87</c:v>
                </c:pt>
                <c:pt idx="83">
                  <c:v>65.86</c:v>
                </c:pt>
                <c:pt idx="84">
                  <c:v>64.25</c:v>
                </c:pt>
                <c:pt idx="85">
                  <c:v>63.12</c:v>
                </c:pt>
                <c:pt idx="86">
                  <c:v>62.13</c:v>
                </c:pt>
                <c:pt idx="87">
                  <c:v>61.29</c:v>
                </c:pt>
                <c:pt idx="88">
                  <c:v>60.23</c:v>
                </c:pt>
                <c:pt idx="89">
                  <c:v>62.15</c:v>
                </c:pt>
                <c:pt idx="90">
                  <c:v>61.12</c:v>
                </c:pt>
                <c:pt idx="91">
                  <c:v>62.84</c:v>
                </c:pt>
                <c:pt idx="92">
                  <c:v>63.91</c:v>
                </c:pt>
                <c:pt idx="93">
                  <c:v>64.959999999999994</c:v>
                </c:pt>
                <c:pt idx="94">
                  <c:v>66.63</c:v>
                </c:pt>
                <c:pt idx="95">
                  <c:v>66.09</c:v>
                </c:pt>
                <c:pt idx="96">
                  <c:v>64.53</c:v>
                </c:pt>
                <c:pt idx="97">
                  <c:v>65.41</c:v>
                </c:pt>
                <c:pt idx="98">
                  <c:v>65.540000000000006</c:v>
                </c:pt>
                <c:pt idx="99">
                  <c:v>65.38</c:v>
                </c:pt>
                <c:pt idx="100">
                  <c:v>64.91</c:v>
                </c:pt>
                <c:pt idx="101">
                  <c:v>64.44</c:v>
                </c:pt>
                <c:pt idx="102">
                  <c:v>64.78</c:v>
                </c:pt>
                <c:pt idx="103">
                  <c:v>64.739999999999995</c:v>
                </c:pt>
                <c:pt idx="104">
                  <c:v>64.09</c:v>
                </c:pt>
                <c:pt idx="105">
                  <c:v>64.900000000000006</c:v>
                </c:pt>
                <c:pt idx="106">
                  <c:v>64.150000000000006</c:v>
                </c:pt>
                <c:pt idx="107">
                  <c:v>63.9</c:v>
                </c:pt>
                <c:pt idx="108">
                  <c:v>64.63</c:v>
                </c:pt>
                <c:pt idx="109">
                  <c:v>65.63</c:v>
                </c:pt>
                <c:pt idx="110">
                  <c:v>64.86</c:v>
                </c:pt>
                <c:pt idx="111">
                  <c:v>65.34</c:v>
                </c:pt>
                <c:pt idx="112">
                  <c:v>66.47</c:v>
                </c:pt>
                <c:pt idx="113">
                  <c:v>67.040000000000006</c:v>
                </c:pt>
                <c:pt idx="114">
                  <c:v>66.87</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numCache>
            </c:numRef>
          </c:val>
          <c:extLst>
            <c:ext xmlns:c16="http://schemas.microsoft.com/office/drawing/2014/chart" uri="{C3380CC4-5D6E-409C-BE32-E72D297353CC}">
              <c16:uniqueId val="{00000000-0A42-4DE9-BC2E-95964D054B59}"/>
            </c:ext>
          </c:extLst>
        </c:ser>
        <c:ser>
          <c:idx val="2"/>
          <c:order val="2"/>
          <c:tx>
            <c:strRef>
              <c:f>HAVERD!$IC$2</c:f>
              <c:strCache>
                <c:ptCount val="1"/>
                <c:pt idx="0">
                  <c:v>February</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HAVERD!$GE$791:$GE$1137</c:f>
              <c:numCache>
                <c:formatCode>0.0000</c:formatCode>
                <c:ptCount val="347"/>
                <c:pt idx="0">
                  <c:v>#N/A</c:v>
                </c:pt>
                <c:pt idx="1">
                  <c:v>75.44</c:v>
                </c:pt>
                <c:pt idx="2">
                  <c:v>75.930000000000007</c:v>
                </c:pt>
                <c:pt idx="3">
                  <c:v>75.709999999999994</c:v>
                </c:pt>
                <c:pt idx="4">
                  <c:v>76.400000000000006</c:v>
                </c:pt>
                <c:pt idx="5">
                  <c:v>75.58</c:v>
                </c:pt>
                <c:pt idx="6">
                  <c:v>76.25</c:v>
                </c:pt>
                <c:pt idx="7">
                  <c:v>78.849999999999994</c:v>
                </c:pt>
                <c:pt idx="8">
                  <c:v>79.650000000000006</c:v>
                </c:pt>
                <c:pt idx="9">
                  <c:v>78.88</c:v>
                </c:pt>
                <c:pt idx="10">
                  <c:v>80.66</c:v>
                </c:pt>
                <c:pt idx="11">
                  <c:v>79.91</c:v>
                </c:pt>
                <c:pt idx="12">
                  <c:v>79.569999999999993</c:v>
                </c:pt>
                <c:pt idx="13">
                  <c:v>79.099999999999994</c:v>
                </c:pt>
                <c:pt idx="14">
                  <c:v>78.400000000000006</c:v>
                </c:pt>
                <c:pt idx="15">
                  <c:v>78.150000000000006</c:v>
                </c:pt>
                <c:pt idx="16">
                  <c:v>77.56</c:v>
                </c:pt>
                <c:pt idx="17">
                  <c:v>77.55</c:v>
                </c:pt>
                <c:pt idx="18">
                  <c:v>76.180000000000007</c:v>
                </c:pt>
                <c:pt idx="19">
                  <c:v>76.489999999999995</c:v>
                </c:pt>
                <c:pt idx="20">
                  <c:v>75.61</c:v>
                </c:pt>
                <c:pt idx="21">
                  <c:v>75.89</c:v>
                </c:pt>
                <c:pt idx="22">
                  <c:v>75.67</c:v>
                </c:pt>
                <c:pt idx="23">
                  <c:v>75.14</c:v>
                </c:pt>
                <c:pt idx="24">
                  <c:v>75.56</c:v>
                </c:pt>
                <c:pt idx="25">
                  <c:v>74.09</c:v>
                </c:pt>
                <c:pt idx="26">
                  <c:v>73.84</c:v>
                </c:pt>
                <c:pt idx="27">
                  <c:v>74.260000000000005</c:v>
                </c:pt>
                <c:pt idx="28">
                  <c:v>75.430000000000007</c:v>
                </c:pt>
                <c:pt idx="29">
                  <c:v>76.62</c:v>
                </c:pt>
                <c:pt idx="30">
                  <c:v>74.87</c:v>
                </c:pt>
                <c:pt idx="31">
                  <c:v>74.66</c:v>
                </c:pt>
                <c:pt idx="32">
                  <c:v>74.459999999999994</c:v>
                </c:pt>
                <c:pt idx="33">
                  <c:v>74.930000000000007</c:v>
                </c:pt>
                <c:pt idx="34">
                  <c:v>75.430000000000007</c:v>
                </c:pt>
                <c:pt idx="35">
                  <c:v>75.67</c:v>
                </c:pt>
                <c:pt idx="36">
                  <c:v>76.05</c:v>
                </c:pt>
                <c:pt idx="37">
                  <c:v>74.05</c:v>
                </c:pt>
                <c:pt idx="38">
                  <c:v>74.31</c:v>
                </c:pt>
                <c:pt idx="39">
                  <c:v>72.5</c:v>
                </c:pt>
                <c:pt idx="40">
                  <c:v>72.069999999999993</c:v>
                </c:pt>
                <c:pt idx="41">
                  <c:v>73.569999999999993</c:v>
                </c:pt>
                <c:pt idx="42">
                  <c:v>72.81</c:v>
                </c:pt>
                <c:pt idx="43">
                  <c:v>71.16</c:v>
                </c:pt>
                <c:pt idx="44">
                  <c:v>70.56</c:v>
                </c:pt>
                <c:pt idx="45">
                  <c:v>68.900000000000006</c:v>
                </c:pt>
                <c:pt idx="46">
                  <c:v>68.98</c:v>
                </c:pt>
                <c:pt idx="47">
                  <c:v>69.88</c:v>
                </c:pt>
                <c:pt idx="48">
                  <c:v>68.790000000000006</c:v>
                </c:pt>
                <c:pt idx="49">
                  <c:v>69.05</c:v>
                </c:pt>
                <c:pt idx="50">
                  <c:v>70.45</c:v>
                </c:pt>
                <c:pt idx="51">
                  <c:v>69.400000000000006</c:v>
                </c:pt>
                <c:pt idx="52">
                  <c:v>70.06</c:v>
                </c:pt>
                <c:pt idx="53">
                  <c:v>70.599999999999994</c:v>
                </c:pt>
                <c:pt idx="54">
                  <c:v>70.12</c:v>
                </c:pt>
                <c:pt idx="55">
                  <c:v>70.319999999999993</c:v>
                </c:pt>
                <c:pt idx="56">
                  <c:v>71.47</c:v>
                </c:pt>
                <c:pt idx="57">
                  <c:v>71.61</c:v>
                </c:pt>
                <c:pt idx="58">
                  <c:v>72.37</c:v>
                </c:pt>
                <c:pt idx="59">
                  <c:v>72.39</c:v>
                </c:pt>
                <c:pt idx="60">
                  <c:v>73.06</c:v>
                </c:pt>
                <c:pt idx="61">
                  <c:v>73.34</c:v>
                </c:pt>
                <c:pt idx="62">
                  <c:v>72.760000000000005</c:v>
                </c:pt>
                <c:pt idx="63">
                  <c:v>74.77</c:v>
                </c:pt>
                <c:pt idx="64">
                  <c:v>73.75</c:v>
                </c:pt>
                <c:pt idx="65">
                  <c:v>74.14</c:v>
                </c:pt>
                <c:pt idx="66">
                  <c:v>69.42</c:v>
                </c:pt>
                <c:pt idx="67">
                  <c:v>64.95</c:v>
                </c:pt>
                <c:pt idx="68">
                  <c:v>63.82</c:v>
                </c:pt>
                <c:pt idx="69">
                  <c:v>62.34</c:v>
                </c:pt>
                <c:pt idx="70">
                  <c:v>64.88</c:v>
                </c:pt>
                <c:pt idx="71">
                  <c:v>62.78</c:v>
                </c:pt>
                <c:pt idx="72">
                  <c:v>64.010000000000005</c:v>
                </c:pt>
                <c:pt idx="73">
                  <c:v>64.22</c:v>
                </c:pt>
                <c:pt idx="74">
                  <c:v>63.88</c:v>
                </c:pt>
                <c:pt idx="75">
                  <c:v>64.959999999999994</c:v>
                </c:pt>
                <c:pt idx="76">
                  <c:v>67</c:v>
                </c:pt>
                <c:pt idx="77">
                  <c:v>#N/A</c:v>
                </c:pt>
                <c:pt idx="78">
                  <c:v>65.3</c:v>
                </c:pt>
                <c:pt idx="79">
                  <c:v>66.48</c:v>
                </c:pt>
                <c:pt idx="80">
                  <c:v>65.180000000000007</c:v>
                </c:pt>
                <c:pt idx="81">
                  <c:v>65.650000000000006</c:v>
                </c:pt>
                <c:pt idx="82">
                  <c:v>65.8</c:v>
                </c:pt>
                <c:pt idx="83">
                  <c:v>64.790000000000006</c:v>
                </c:pt>
                <c:pt idx="84">
                  <c:v>63.28</c:v>
                </c:pt>
                <c:pt idx="85">
                  <c:v>61.06</c:v>
                </c:pt>
                <c:pt idx="86">
                  <c:v>61.72</c:v>
                </c:pt>
                <c:pt idx="87">
                  <c:v>60.93</c:v>
                </c:pt>
                <c:pt idx="88">
                  <c:v>59.89</c:v>
                </c:pt>
                <c:pt idx="89">
                  <c:v>61.75</c:v>
                </c:pt>
                <c:pt idx="90">
                  <c:v>60.79</c:v>
                </c:pt>
                <c:pt idx="91">
                  <c:v>62.45</c:v>
                </c:pt>
                <c:pt idx="92">
                  <c:v>63.43</c:v>
                </c:pt>
                <c:pt idx="93">
                  <c:v>64.55</c:v>
                </c:pt>
                <c:pt idx="94">
                  <c:v>66.13</c:v>
                </c:pt>
                <c:pt idx="95">
                  <c:v>65.58</c:v>
                </c:pt>
                <c:pt idx="96">
                  <c:v>64.06</c:v>
                </c:pt>
                <c:pt idx="97">
                  <c:v>64.78</c:v>
                </c:pt>
                <c:pt idx="98">
                  <c:v>64.8</c:v>
                </c:pt>
                <c:pt idx="99">
                  <c:v>64.760000000000005</c:v>
                </c:pt>
                <c:pt idx="100">
                  <c:v>64.38</c:v>
                </c:pt>
                <c:pt idx="101">
                  <c:v>63.92</c:v>
                </c:pt>
                <c:pt idx="102">
                  <c:v>64.209999999999994</c:v>
                </c:pt>
                <c:pt idx="103">
                  <c:v>64.12</c:v>
                </c:pt>
                <c:pt idx="104">
                  <c:v>63.57</c:v>
                </c:pt>
                <c:pt idx="105">
                  <c:v>64.319999999999993</c:v>
                </c:pt>
                <c:pt idx="106">
                  <c:v>63.35</c:v>
                </c:pt>
                <c:pt idx="107">
                  <c:v>62.78</c:v>
                </c:pt>
                <c:pt idx="108">
                  <c:v>63.87</c:v>
                </c:pt>
                <c:pt idx="109">
                  <c:v>64.94</c:v>
                </c:pt>
                <c:pt idx="110">
                  <c:v>64.22</c:v>
                </c:pt>
                <c:pt idx="111">
                  <c:v>64.75</c:v>
                </c:pt>
                <c:pt idx="112">
                  <c:v>65.73</c:v>
                </c:pt>
                <c:pt idx="113">
                  <c:v>66.27</c:v>
                </c:pt>
                <c:pt idx="114">
                  <c:v>66.13</c:v>
                </c:pt>
                <c:pt idx="115">
                  <c:v>68.92</c:v>
                </c:pt>
                <c:pt idx="116">
                  <c:v>68.44</c:v>
                </c:pt>
                <c:pt idx="117">
                  <c:v>72.8</c:v>
                </c:pt>
                <c:pt idx="118">
                  <c:v>71.989999999999995</c:v>
                </c:pt>
                <c:pt idx="119">
                  <c:v>74.900000000000006</c:v>
                </c:pt>
                <c:pt idx="120">
                  <c:v>75.14</c:v>
                </c:pt>
                <c:pt idx="121">
                  <c:v>77.08</c:v>
                </c:pt>
                <c:pt idx="122">
                  <c:v>75.48</c:v>
                </c:pt>
                <c:pt idx="123">
                  <c:v>70.52</c:v>
                </c:pt>
                <c:pt idx="124">
                  <c:v>66.17</c:v>
                </c:pt>
                <c:pt idx="125">
                  <c:v>66.430000000000007</c:v>
                </c:pt>
                <c:pt idx="126">
                  <c:v>66.69</c:v>
                </c:pt>
                <c:pt idx="127">
                  <c:v>66.8</c:v>
                </c:pt>
                <c:pt idx="128">
                  <c:v>66.739999999999995</c:v>
                </c:pt>
                <c:pt idx="129">
                  <c:v>66.23</c:v>
                </c:pt>
                <c:pt idx="130">
                  <c:v>67.94</c:v>
                </c:pt>
                <c:pt idx="131">
                  <c:v>67.680000000000007</c:v>
                </c:pt>
                <c:pt idx="132">
                  <c:v>67.22</c:v>
                </c:pt>
                <c:pt idx="133">
                  <c:v>68.430000000000007</c:v>
                </c:pt>
                <c:pt idx="134">
                  <c:v>68.98</c:v>
                </c:pt>
                <c:pt idx="135">
                  <c:v>68.97</c:v>
                </c:pt>
                <c:pt idx="136">
                  <c:v>67.56</c:v>
                </c:pt>
                <c:pt idx="137">
                  <c:v>69.16</c:v>
                </c:pt>
                <c:pt idx="138">
                  <c:v>68.23</c:v>
                </c:pt>
                <c:pt idx="139">
                  <c:v>67.78</c:v>
                </c:pt>
                <c:pt idx="140">
                  <c:v>67.55</c:v>
                </c:pt>
                <c:pt idx="141">
                  <c:v>68.52</c:v>
                </c:pt>
                <c:pt idx="142">
                  <c:v>68.400000000000006</c:v>
                </c:pt>
                <c:pt idx="143">
                  <c:v>68.38</c:v>
                </c:pt>
                <c:pt idx="144">
                  <c:v>67.77</c:v>
                </c:pt>
                <c:pt idx="145">
                  <c:v>67.83</c:v>
                </c:pt>
                <c:pt idx="146">
                  <c:v>68.36</c:v>
                </c:pt>
                <c:pt idx="147">
                  <c:v>67.66</c:v>
                </c:pt>
                <c:pt idx="148">
                  <c:v>69.319999999999993</c:v>
                </c:pt>
                <c:pt idx="149">
                  <c:v>71.680000000000007</c:v>
                </c:pt>
                <c:pt idx="150">
                  <c:v>72.47</c:v>
                </c:pt>
                <c:pt idx="151">
                  <c:v>71.7</c:v>
                </c:pt>
                <c:pt idx="152">
                  <c:v>68.760000000000005</c:v>
                </c:pt>
                <c:pt idx="153">
                  <c:v>68.010000000000005</c:v>
                </c:pt>
                <c:pt idx="154">
                  <c:v>66.97</c:v>
                </c:pt>
                <c:pt idx="155">
                  <c:v>66.27</c:v>
                </c:pt>
                <c:pt idx="156">
                  <c:v>65.900000000000006</c:v>
                </c:pt>
                <c:pt idx="157">
                  <c:v>65.92</c:v>
                </c:pt>
                <c:pt idx="158">
                  <c:v>66.06</c:v>
                </c:pt>
                <c:pt idx="159">
                  <c:v>65.62</c:v>
                </c:pt>
                <c:pt idx="160">
                  <c:v>65.150000000000006</c:v>
                </c:pt>
                <c:pt idx="161">
                  <c:v>66.16</c:v>
                </c:pt>
                <c:pt idx="162">
                  <c:v>65.3</c:v>
                </c:pt>
                <c:pt idx="163">
                  <c:v>66.010000000000005</c:v>
                </c:pt>
                <c:pt idx="164">
                  <c:v>65.3</c:v>
                </c:pt>
                <c:pt idx="165">
                  <c:v>66.31</c:v>
                </c:pt>
                <c:pt idx="166">
                  <c:v>67.12</c:v>
                </c:pt>
                <c:pt idx="167">
                  <c:v>67.22</c:v>
                </c:pt>
                <c:pt idx="168">
                  <c:v>68.22</c:v>
                </c:pt>
                <c:pt idx="169">
                  <c:v>66.7</c:v>
                </c:pt>
                <c:pt idx="170">
                  <c:v>67.44</c:v>
                </c:pt>
                <c:pt idx="171">
                  <c:v>67.98</c:v>
                </c:pt>
                <c:pt idx="172">
                  <c:v>67.48</c:v>
                </c:pt>
                <c:pt idx="173">
                  <c:v>67.52</c:v>
                </c:pt>
                <c:pt idx="174">
                  <c:v>68.59</c:v>
                </c:pt>
                <c:pt idx="175">
                  <c:v>67.16</c:v>
                </c:pt>
                <c:pt idx="176">
                  <c:v>66.53</c:v>
                </c:pt>
                <c:pt idx="177">
                  <c:v>65.11</c:v>
                </c:pt>
                <c:pt idx="178">
                  <c:v>65.67</c:v>
                </c:pt>
                <c:pt idx="179">
                  <c:v>66.11</c:v>
                </c:pt>
                <c:pt idx="180">
                  <c:v>67.16</c:v>
                </c:pt>
                <c:pt idx="181">
                  <c:v>66.010000000000005</c:v>
                </c:pt>
                <c:pt idx="182">
                  <c:v>66.540000000000006</c:v>
                </c:pt>
                <c:pt idx="183">
                  <c:v>67.040000000000006</c:v>
                </c:pt>
                <c:pt idx="184">
                  <c:v>68.010000000000005</c:v>
                </c:pt>
                <c:pt idx="185">
                  <c:v>67.459999999999994</c:v>
                </c:pt>
                <c:pt idx="186">
                  <c:v>66.92</c:v>
                </c:pt>
                <c:pt idx="187">
                  <c:v>66.040000000000006</c:v>
                </c:pt>
                <c:pt idx="188">
                  <c:v>65.97</c:v>
                </c:pt>
                <c:pt idx="189">
                  <c:v>66.97</c:v>
                </c:pt>
                <c:pt idx="190">
                  <c:v>68.459999999999994</c:v>
                </c:pt>
                <c:pt idx="191">
                  <c:v>68.58</c:v>
                </c:pt>
                <c:pt idx="192">
                  <c:v>69.22</c:v>
                </c:pt>
                <c:pt idx="193">
                  <c:v>67.09</c:v>
                </c:pt>
                <c:pt idx="194">
                  <c:v>66.03</c:v>
                </c:pt>
                <c:pt idx="195">
                  <c:v>65</c:v>
                </c:pt>
                <c:pt idx="196">
                  <c:v>63.81</c:v>
                </c:pt>
                <c:pt idx="197">
                  <c:v>64.16</c:v>
                </c:pt>
                <c:pt idx="198">
                  <c:v>65.069999999999993</c:v>
                </c:pt>
                <c:pt idx="199">
                  <c:v>64.94</c:v>
                </c:pt>
                <c:pt idx="200">
                  <c:v>65.680000000000007</c:v>
                </c:pt>
                <c:pt idx="201">
                  <c:v>64.739999999999995</c:v>
                </c:pt>
                <c:pt idx="202">
                  <c:v>62.28</c:v>
                </c:pt>
                <c:pt idx="203">
                  <c:v>62.94</c:v>
                </c:pt>
                <c:pt idx="204">
                  <c:v>62.02</c:v>
                </c:pt>
                <c:pt idx="205">
                  <c:v>61.63</c:v>
                </c:pt>
                <c:pt idx="206">
                  <c:v>60.79</c:v>
                </c:pt>
                <c:pt idx="207">
                  <c:v>61.1</c:v>
                </c:pt>
                <c:pt idx="208">
                  <c:v>60.88</c:v>
                </c:pt>
                <c:pt idx="209">
                  <c:v>61.03</c:v>
                </c:pt>
                <c:pt idx="210">
                  <c:v>62.23</c:v>
                </c:pt>
                <c:pt idx="211">
                  <c:v>65.290000000000006</c:v>
                </c:pt>
                <c:pt idx="212">
                  <c:v>65.2</c:v>
                </c:pt>
                <c:pt idx="213">
                  <c:v>64.900000000000006</c:v>
                </c:pt>
                <c:pt idx="214">
                  <c:v>63.83</c:v>
                </c:pt>
                <c:pt idx="215">
                  <c:v>64.319999999999993</c:v>
                </c:pt>
                <c:pt idx="216">
                  <c:v>64.37</c:v>
                </c:pt>
                <c:pt idx="217">
                  <c:v>64.77</c:v>
                </c:pt>
                <c:pt idx="218">
                  <c:v>64.44</c:v>
                </c:pt>
                <c:pt idx="219">
                  <c:v>64.069999999999993</c:v>
                </c:pt>
                <c:pt idx="220">
                  <c:v>63.24</c:v>
                </c:pt>
                <c:pt idx="221">
                  <c:v>63.07</c:v>
                </c:pt>
                <c:pt idx="222">
                  <c:v>63.39</c:v>
                </c:pt>
                <c:pt idx="223">
                  <c:v>63.82</c:v>
                </c:pt>
                <c:pt idx="224">
                  <c:v>64.87</c:v>
                </c:pt>
                <c:pt idx="225">
                  <c:v>62.45</c:v>
                </c:pt>
                <c:pt idx="226">
                  <c:v>62.64</c:v>
                </c:pt>
                <c:pt idx="227">
                  <c:v>63.92</c:v>
                </c:pt>
                <c:pt idx="228">
                  <c:v>63.76</c:v>
                </c:pt>
                <c:pt idx="229">
                  <c:v>64.430000000000007</c:v>
                </c:pt>
                <c:pt idx="230">
                  <c:v>63</c:v>
                </c:pt>
                <c:pt idx="231">
                  <c:v>62.8</c:v>
                </c:pt>
                <c:pt idx="232">
                  <c:v>61.94</c:v>
                </c:pt>
                <c:pt idx="233">
                  <c:v>62.72</c:v>
                </c:pt>
                <c:pt idx="234">
                  <c:v>61.8</c:v>
                </c:pt>
                <c:pt idx="235">
                  <c:v>62.54</c:v>
                </c:pt>
                <c:pt idx="236">
                  <c:v>62.87</c:v>
                </c:pt>
                <c:pt idx="237">
                  <c:v>62.38</c:v>
                </c:pt>
                <c:pt idx="238">
                  <c:v>62.78</c:v>
                </c:pt>
                <c:pt idx="239">
                  <c:v>62.05</c:v>
                </c:pt>
                <c:pt idx="240">
                  <c:v>62.28</c:v>
                </c:pt>
                <c:pt idx="241">
                  <c:v>62.86</c:v>
                </c:pt>
                <c:pt idx="242">
                  <c:v>63.39</c:v>
                </c:pt>
                <c:pt idx="243">
                  <c:v>62.15</c:v>
                </c:pt>
                <c:pt idx="244">
                  <c:v>61.65</c:v>
                </c:pt>
                <c:pt idx="245">
                  <c:v>61.87</c:v>
                </c:pt>
                <c:pt idx="246">
                  <c:v>61.06</c:v>
                </c:pt>
                <c:pt idx="247">
                  <c:v>60.84</c:v>
                </c:pt>
                <c:pt idx="248">
                  <c:v>60.3</c:v>
                </c:pt>
                <c:pt idx="249">
                  <c:v>58.67</c:v>
                </c:pt>
                <c:pt idx="250">
                  <c:v>59.4</c:v>
                </c:pt>
                <c:pt idx="251">
                  <c:v>59.5</c:v>
                </c:pt>
                <c:pt idx="252">
                  <c:v>60.05</c:v>
                </c:pt>
                <c:pt idx="253">
                  <c:v>61.58</c:v>
                </c:pt>
                <c:pt idx="254">
                  <c:v>61.87</c:v>
                </c:pt>
                <c:pt idx="255">
                  <c:v>61.8</c:v>
                </c:pt>
                <c:pt idx="256">
                  <c:v>#N/A</c:v>
                </c:pt>
                <c:pt idx="257">
                  <c:v>60.24</c:v>
                </c:pt>
                <c:pt idx="258">
                  <c:v>61.49</c:v>
                </c:pt>
                <c:pt idx="259">
                  <c:v>61.33</c:v>
                </c:pt>
                <c:pt idx="260">
                  <c:v>60.49</c:v>
                </c:pt>
                <c:pt idx="261">
                  <c:v>#N/A</c:v>
                </c:pt>
                <c:pt idx="262">
                  <c:v>60.43</c:v>
                </c:pt>
                <c:pt idx="263">
                  <c:v>61.37</c:v>
                </c:pt>
                <c:pt idx="264">
                  <c:v>60.31</c:v>
                </c:pt>
                <c:pt idx="265">
                  <c:v>59.58</c:v>
                </c:pt>
                <c:pt idx="266">
                  <c:v>61.49</c:v>
                </c:pt>
                <c:pt idx="267">
                  <c:v>62.79</c:v>
                </c:pt>
                <c:pt idx="268">
                  <c:v>63.22</c:v>
                </c:pt>
                <c:pt idx="269">
                  <c:v>64.75</c:v>
                </c:pt>
                <c:pt idx="270">
                  <c:v>65.83</c:v>
                </c:pt>
                <c:pt idx="271">
                  <c:v>63.08</c:v>
                </c:pt>
                <c:pt idx="272">
                  <c:v>63.46</c:v>
                </c:pt>
                <c:pt idx="273">
                  <c:v>63.22</c:v>
                </c:pt>
                <c:pt idx="274">
                  <c:v>64.19</c:v>
                </c:pt>
                <c:pt idx="275">
                  <c:v>64.53</c:v>
                </c:pt>
                <c:pt idx="276">
                  <c:v>63.34</c:v>
                </c:pt>
                <c:pt idx="277">
                  <c:v>65.069999999999993</c:v>
                </c:pt>
                <c:pt idx="278">
                  <c:v>64.77</c:v>
                </c:pt>
                <c:pt idx="279">
                  <c:v>66.59</c:v>
                </c:pt>
                <c:pt idx="280">
                  <c:v>67.37</c:v>
                </c:pt>
                <c:pt idx="281">
                  <c:v>69.59</c:v>
                </c:pt>
                <c:pt idx="282">
                  <c:v>69.319999999999993</c:v>
                </c:pt>
                <c:pt idx="283">
                  <c:v>65.569999999999993</c:v>
                </c:pt>
                <c:pt idx="284">
                  <c:v>66.680000000000007</c:v>
                </c:pt>
                <c:pt idx="285">
                  <c:v>68.75</c:v>
                </c:pt>
                <c:pt idx="286">
                  <c:v>66.98</c:v>
                </c:pt>
                <c:pt idx="287">
                  <c:v>67.47</c:v>
                </c:pt>
                <c:pt idx="288">
                  <c:v>68.42</c:v>
                </c:pt>
                <c:pt idx="289">
                  <c:v>68.11</c:v>
                </c:pt>
                <c:pt idx="290">
                  <c:v>68.75</c:v>
                </c:pt>
                <c:pt idx="291">
                  <c:v>66.91</c:v>
                </c:pt>
                <c:pt idx="292">
                  <c:v>67.09</c:v>
                </c:pt>
                <c:pt idx="293">
                  <c:v>67.97</c:v>
                </c:pt>
                <c:pt idx="294">
                  <c:v>66.87</c:v>
                </c:pt>
                <c:pt idx="295">
                  <c:v>69.77</c:v>
                </c:pt>
                <c:pt idx="296">
                  <c:v>71.27</c:v>
                </c:pt>
                <c:pt idx="297">
                  <c:v>71.3</c:v>
                </c:pt>
                <c:pt idx="298">
                  <c:v>71.11</c:v>
                </c:pt>
                <c:pt idx="299">
                  <c:v>70.58</c:v>
                </c:pt>
                <c:pt idx="300">
                  <c:v>70.69</c:v>
                </c:pt>
                <c:pt idx="301">
                  <c:v>70.84</c:v>
                </c:pt>
                <c:pt idx="302">
                  <c:v>72.87</c:v>
                </c:pt>
                <c:pt idx="303">
                  <c:v>76.16</c:v>
                </c:pt>
                <c:pt idx="304">
                  <c:v>78.38</c:v>
                </c:pt>
                <c:pt idx="305">
                  <c:v>78.010000000000005</c:v>
                </c:pt>
                <c:pt idx="306">
                  <c:v>81.040000000000006</c:v>
                </c:pt>
                <c:pt idx="307">
                  <c:v>87.2</c:v>
                </c:pt>
                <c:pt idx="308">
                  <c:v>93.72</c:v>
                </c:pt>
                <c:pt idx="309">
                  <c:v>85.27</c:v>
                </c:pt>
                <c:pt idx="310">
                  <c:v>89.35</c:v>
                </c:pt>
                <c:pt idx="311">
                  <c:v>96.63</c:v>
                </c:pt>
                <c:pt idx="312">
                  <c:v>98.91</c:v>
                </c:pt>
                <c:pt idx="313">
                  <c:v>96.04</c:v>
                </c:pt>
                <c:pt idx="314">
                  <c:v>99.39</c:v>
                </c:pt>
                <c:pt idx="315">
                  <c:v>102.92</c:v>
                </c:pt>
                <c:pt idx="316">
                  <c:v>103.78</c:v>
                </c:pt>
                <c:pt idx="317">
                  <c:v>106.41</c:v>
                </c:pt>
                <c:pt idx="318">
                  <c:v>95.92</c:v>
                </c:pt>
                <c:pt idx="319">
                  <c:v>100.23</c:v>
                </c:pt>
                <c:pt idx="320">
                  <c:v>97.26</c:v>
                </c:pt>
                <c:pt idx="321">
                  <c:v>101.89</c:v>
                </c:pt>
                <c:pt idx="322">
                  <c:v>105.32</c:v>
                </c:pt>
                <c:pt idx="323">
                  <c:v>107.39</c:v>
                </c:pt>
                <c:pt idx="324">
                  <c:v>103.97</c:v>
                </c:pt>
                <c:pt idx="325">
                  <c:v>93.5</c:v>
                </c:pt>
                <c:pt idx="326">
                  <c:v>99.44</c:v>
                </c:pt>
                <c:pt idx="327">
                  <c:v>#N/A</c:v>
                </c:pt>
                <c:pt idx="328">
                  <c:v>100.12</c:v>
                </c:pt>
                <c:pt idx="329">
                  <c:v>100.06</c:v>
                </c:pt>
                <c:pt idx="330">
                  <c:v>90.26</c:v>
                </c:pt>
                <c:pt idx="331">
                  <c:v>90.47</c:v>
                </c:pt>
                <c:pt idx="332">
                  <c:v>90.28</c:v>
                </c:pt>
                <c:pt idx="333">
                  <c:v>93.47</c:v>
                </c:pt>
                <c:pt idx="334">
                  <c:v>90.42</c:v>
                </c:pt>
                <c:pt idx="335">
                  <c:v>90.81</c:v>
                </c:pt>
                <c:pt idx="336">
                  <c:v>93.57</c:v>
                </c:pt>
                <c:pt idx="337">
                  <c:v>86.51</c:v>
                </c:pt>
                <c:pt idx="338">
                  <c:v>90.43</c:v>
                </c:pt>
                <c:pt idx="339">
                  <c:v>93.24</c:v>
                </c:pt>
                <c:pt idx="340">
                  <c:v>96.18</c:v>
                </c:pt>
                <c:pt idx="341">
                  <c:v>99.35</c:v>
                </c:pt>
                <c:pt idx="342">
                  <c:v>99.13</c:v>
                </c:pt>
                <c:pt idx="343">
                  <c:v>101.69</c:v>
                </c:pt>
                <c:pt idx="344">
                  <c:v>104.4</c:v>
                </c:pt>
                <c:pt idx="345">
                  <c:v>110.44</c:v>
                </c:pt>
                <c:pt idx="346">
                  <c:v>110.4</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25400">
              <a:solidFill>
                <a:srgbClr val="003469"/>
              </a:solidFill>
            </a:ln>
          </c:spPr>
          <c:marker>
            <c:symbol val="none"/>
          </c:marker>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HAVERD!$FQ$791:$FQ$1137</c:f>
              <c:numCache>
                <c:formatCode>0.0000</c:formatCode>
                <c:ptCount val="347"/>
                <c:pt idx="0">
                  <c:v>#N/A</c:v>
                </c:pt>
                <c:pt idx="1">
                  <c:v>1.2375</c:v>
                </c:pt>
                <c:pt idx="2">
                  <c:v>1.2403999999999999</c:v>
                </c:pt>
                <c:pt idx="3">
                  <c:v>1.2507999999999999</c:v>
                </c:pt>
                <c:pt idx="4">
                  <c:v>1.2498</c:v>
                </c:pt>
                <c:pt idx="5">
                  <c:v>1.2342</c:v>
                </c:pt>
                <c:pt idx="6">
                  <c:v>1.2302999999999999</c:v>
                </c:pt>
                <c:pt idx="7">
                  <c:v>1.2230000000000001</c:v>
                </c:pt>
                <c:pt idx="8">
                  <c:v>1.2152000000000001</c:v>
                </c:pt>
                <c:pt idx="9">
                  <c:v>1.2201</c:v>
                </c:pt>
                <c:pt idx="10">
                  <c:v>1.2258</c:v>
                </c:pt>
                <c:pt idx="11">
                  <c:v>1.2235</c:v>
                </c:pt>
                <c:pt idx="12">
                  <c:v>1.2198</c:v>
                </c:pt>
                <c:pt idx="13">
                  <c:v>1.2293000000000001</c:v>
                </c:pt>
                <c:pt idx="14">
                  <c:v>1.2299</c:v>
                </c:pt>
                <c:pt idx="15">
                  <c:v>1.2318</c:v>
                </c:pt>
                <c:pt idx="16">
                  <c:v>1.2323999999999999</c:v>
                </c:pt>
                <c:pt idx="17">
                  <c:v>1.2484</c:v>
                </c:pt>
                <c:pt idx="18">
                  <c:v>1.2473000000000001</c:v>
                </c:pt>
                <c:pt idx="19">
                  <c:v>1.2432000000000001</c:v>
                </c:pt>
                <c:pt idx="20">
                  <c:v>1.2434000000000001</c:v>
                </c:pt>
                <c:pt idx="21">
                  <c:v>1.2466999999999999</c:v>
                </c:pt>
                <c:pt idx="22">
                  <c:v>1.2425999999999999</c:v>
                </c:pt>
                <c:pt idx="23">
                  <c:v>1.2412000000000001</c:v>
                </c:pt>
                <c:pt idx="24">
                  <c:v>1.2477</c:v>
                </c:pt>
                <c:pt idx="25">
                  <c:v>1.2518</c:v>
                </c:pt>
                <c:pt idx="26">
                  <c:v>1.2414000000000001</c:v>
                </c:pt>
                <c:pt idx="27">
                  <c:v>1.2423999999999999</c:v>
                </c:pt>
                <c:pt idx="28">
                  <c:v>1.2390000000000001</c:v>
                </c:pt>
                <c:pt idx="29">
                  <c:v>1.2405999999999999</c:v>
                </c:pt>
                <c:pt idx="30">
                  <c:v>1.2434000000000001</c:v>
                </c:pt>
                <c:pt idx="31">
                  <c:v>1.2523</c:v>
                </c:pt>
                <c:pt idx="32">
                  <c:v>1.2618</c:v>
                </c:pt>
                <c:pt idx="33">
                  <c:v>1.2606999999999999</c:v>
                </c:pt>
                <c:pt idx="34">
                  <c:v>1.2615000000000001</c:v>
                </c:pt>
                <c:pt idx="35">
                  <c:v>1.2589999999999999</c:v>
                </c:pt>
                <c:pt idx="36">
                  <c:v>1.2641</c:v>
                </c:pt>
                <c:pt idx="37">
                  <c:v>1.2638</c:v>
                </c:pt>
                <c:pt idx="38">
                  <c:v>1.2621</c:v>
                </c:pt>
                <c:pt idx="39">
                  <c:v>1.2655000000000001</c:v>
                </c:pt>
                <c:pt idx="40">
                  <c:v>1.2695000000000001</c:v>
                </c:pt>
                <c:pt idx="41">
                  <c:v>1.2627999999999999</c:v>
                </c:pt>
                <c:pt idx="42">
                  <c:v>1.2592000000000001</c:v>
                </c:pt>
                <c:pt idx="43">
                  <c:v>1.2699</c:v>
                </c:pt>
                <c:pt idx="44">
                  <c:v>1.2716000000000001</c:v>
                </c:pt>
                <c:pt idx="45">
                  <c:v>1.2867999999999999</c:v>
                </c:pt>
                <c:pt idx="46">
                  <c:v>1.2890999999999999</c:v>
                </c:pt>
                <c:pt idx="47">
                  <c:v>1.2924</c:v>
                </c:pt>
                <c:pt idx="48">
                  <c:v>1.2904</c:v>
                </c:pt>
                <c:pt idx="49">
                  <c:v>1.2946</c:v>
                </c:pt>
                <c:pt idx="50">
                  <c:v>1.2968</c:v>
                </c:pt>
                <c:pt idx="51">
                  <c:v>1.2943</c:v>
                </c:pt>
                <c:pt idx="52">
                  <c:v>1.2915000000000001</c:v>
                </c:pt>
                <c:pt idx="53">
                  <c:v>1.2985</c:v>
                </c:pt>
                <c:pt idx="54">
                  <c:v>1.2985</c:v>
                </c:pt>
                <c:pt idx="55">
                  <c:v>1.2967</c:v>
                </c:pt>
                <c:pt idx="56">
                  <c:v>1.2971999999999999</c:v>
                </c:pt>
                <c:pt idx="57">
                  <c:v>1.2892999999999999</c:v>
                </c:pt>
                <c:pt idx="58">
                  <c:v>1.2910999999999999</c:v>
                </c:pt>
                <c:pt idx="59">
                  <c:v>1.2948</c:v>
                </c:pt>
                <c:pt idx="60">
                  <c:v>1.2887</c:v>
                </c:pt>
                <c:pt idx="61">
                  <c:v>1.2963</c:v>
                </c:pt>
                <c:pt idx="62">
                  <c:v>1.2941</c:v>
                </c:pt>
                <c:pt idx="63">
                  <c:v>1.2909999999999999</c:v>
                </c:pt>
                <c:pt idx="64">
                  <c:v>1.2923</c:v>
                </c:pt>
                <c:pt idx="65">
                  <c:v>1.2966</c:v>
                </c:pt>
                <c:pt idx="66">
                  <c:v>1.3168</c:v>
                </c:pt>
                <c:pt idx="67">
                  <c:v>1.294</c:v>
                </c:pt>
                <c:pt idx="68">
                  <c:v>1.2755000000000001</c:v>
                </c:pt>
                <c:pt idx="69">
                  <c:v>1.2757000000000001</c:v>
                </c:pt>
                <c:pt idx="70">
                  <c:v>1.2757000000000001</c:v>
                </c:pt>
                <c:pt idx="71">
                  <c:v>1.296</c:v>
                </c:pt>
                <c:pt idx="72">
                  <c:v>1.3059000000000001</c:v>
                </c:pt>
                <c:pt idx="73">
                  <c:v>1.3187</c:v>
                </c:pt>
                <c:pt idx="74">
                  <c:v>1.3245</c:v>
                </c:pt>
                <c:pt idx="75">
                  <c:v>1.3257000000000001</c:v>
                </c:pt>
                <c:pt idx="76">
                  <c:v>1.3232999999999999</c:v>
                </c:pt>
                <c:pt idx="77">
                  <c:v>#N/A</c:v>
                </c:pt>
                <c:pt idx="78">
                  <c:v>#N/A</c:v>
                </c:pt>
                <c:pt idx="79">
                  <c:v>1.3379000000000001</c:v>
                </c:pt>
                <c:pt idx="80">
                  <c:v>1.3274999999999999</c:v>
                </c:pt>
                <c:pt idx="81">
                  <c:v>1.3314999999999999</c:v>
                </c:pt>
                <c:pt idx="82">
                  <c:v>1.3309</c:v>
                </c:pt>
                <c:pt idx="83">
                  <c:v>1.3392999999999999</c:v>
                </c:pt>
                <c:pt idx="84">
                  <c:v>1.3389</c:v>
                </c:pt>
                <c:pt idx="85">
                  <c:v>1.3355999999999999</c:v>
                </c:pt>
                <c:pt idx="86">
                  <c:v>1.3295999999999999</c:v>
                </c:pt>
                <c:pt idx="87">
                  <c:v>1.3321000000000001</c:v>
                </c:pt>
                <c:pt idx="88">
                  <c:v>#N/A</c:v>
                </c:pt>
                <c:pt idx="89">
                  <c:v>1.3371999999999999</c:v>
                </c:pt>
                <c:pt idx="90">
                  <c:v>1.3366</c:v>
                </c:pt>
                <c:pt idx="91">
                  <c:v>1.331</c:v>
                </c:pt>
                <c:pt idx="92">
                  <c:v>1.3305</c:v>
                </c:pt>
                <c:pt idx="93">
                  <c:v>1.3202</c:v>
                </c:pt>
                <c:pt idx="94">
                  <c:v>1.3260000000000001</c:v>
                </c:pt>
                <c:pt idx="95">
                  <c:v>1.3305</c:v>
                </c:pt>
                <c:pt idx="96">
                  <c:v>1.3279000000000001</c:v>
                </c:pt>
                <c:pt idx="97">
                  <c:v>1.3265</c:v>
                </c:pt>
                <c:pt idx="98">
                  <c:v>1.3367</c:v>
                </c:pt>
                <c:pt idx="99">
                  <c:v>1.3369</c:v>
                </c:pt>
                <c:pt idx="100">
                  <c:v>1.3436999999999999</c:v>
                </c:pt>
                <c:pt idx="101">
                  <c:v>1.3424</c:v>
                </c:pt>
                <c:pt idx="102">
                  <c:v>1.3495999999999999</c:v>
                </c:pt>
                <c:pt idx="103">
                  <c:v>#N/A</c:v>
                </c:pt>
                <c:pt idx="104">
                  <c:v>1.3521000000000001</c:v>
                </c:pt>
                <c:pt idx="105">
                  <c:v>1.3471</c:v>
                </c:pt>
                <c:pt idx="106">
                  <c:v>1.3483000000000001</c:v>
                </c:pt>
                <c:pt idx="107">
                  <c:v>1.3482000000000001</c:v>
                </c:pt>
                <c:pt idx="108">
                  <c:v>1.3552999999999999</c:v>
                </c:pt>
                <c:pt idx="109">
                  <c:v>1.3529</c:v>
                </c:pt>
                <c:pt idx="110">
                  <c:v>1.3576999999999999</c:v>
                </c:pt>
                <c:pt idx="111">
                  <c:v>1.3591</c:v>
                </c:pt>
                <c:pt idx="112">
                  <c:v>1.3527</c:v>
                </c:pt>
                <c:pt idx="113">
                  <c:v>1.3545</c:v>
                </c:pt>
                <c:pt idx="114">
                  <c:v>1.3514999999999999</c:v>
                </c:pt>
                <c:pt idx="115">
                  <c:v>1.3537999999999999</c:v>
                </c:pt>
                <c:pt idx="116">
                  <c:v>1.3594999999999999</c:v>
                </c:pt>
                <c:pt idx="117">
                  <c:v>1.3575999999999999</c:v>
                </c:pt>
                <c:pt idx="118">
                  <c:v>1.3595999999999999</c:v>
                </c:pt>
                <c:pt idx="119">
                  <c:v>1.3512</c:v>
                </c:pt>
                <c:pt idx="120">
                  <c:v>1.3452</c:v>
                </c:pt>
                <c:pt idx="121">
                  <c:v>1.3427</c:v>
                </c:pt>
                <c:pt idx="122">
                  <c:v>1.3465</c:v>
                </c:pt>
                <c:pt idx="123">
                  <c:v>1.3489</c:v>
                </c:pt>
                <c:pt idx="124">
                  <c:v>1.3623000000000001</c:v>
                </c:pt>
                <c:pt idx="125">
                  <c:v>1.3624000000000001</c:v>
                </c:pt>
                <c:pt idx="126">
                  <c:v>1.3733</c:v>
                </c:pt>
                <c:pt idx="127">
                  <c:v>1.3714999999999999</c:v>
                </c:pt>
                <c:pt idx="128">
                  <c:v>1.3703000000000001</c:v>
                </c:pt>
                <c:pt idx="129">
                  <c:v>1.3717999999999999</c:v>
                </c:pt>
                <c:pt idx="130">
                  <c:v>1.3593999999999999</c:v>
                </c:pt>
                <c:pt idx="131">
                  <c:v>1.3646</c:v>
                </c:pt>
                <c:pt idx="132">
                  <c:v>1.3643000000000001</c:v>
                </c:pt>
                <c:pt idx="133">
                  <c:v>1.3635999999999999</c:v>
                </c:pt>
                <c:pt idx="134">
                  <c:v>1.3545</c:v>
                </c:pt>
                <c:pt idx="135">
                  <c:v>1.3588</c:v>
                </c:pt>
                <c:pt idx="136">
                  <c:v>1.3554999999999999</c:v>
                </c:pt>
                <c:pt idx="137">
                  <c:v>1.3505</c:v>
                </c:pt>
                <c:pt idx="138">
                  <c:v>1.3447</c:v>
                </c:pt>
                <c:pt idx="139">
                  <c:v>1.3396999999999999</c:v>
                </c:pt>
                <c:pt idx="140">
                  <c:v>1.3391999999999999</c:v>
                </c:pt>
                <c:pt idx="141">
                  <c:v>1.341</c:v>
                </c:pt>
                <c:pt idx="142">
                  <c:v>1.3442000000000001</c:v>
                </c:pt>
                <c:pt idx="143">
                  <c:v>1.3492999999999999</c:v>
                </c:pt>
                <c:pt idx="144">
                  <c:v>1.3501000000000001</c:v>
                </c:pt>
                <c:pt idx="145">
                  <c:v>1.3560000000000001</c:v>
                </c:pt>
                <c:pt idx="146">
                  <c:v>1.3542000000000001</c:v>
                </c:pt>
                <c:pt idx="147">
                  <c:v>1.343</c:v>
                </c:pt>
                <c:pt idx="148">
                  <c:v>1.3411999999999999</c:v>
                </c:pt>
                <c:pt idx="149">
                  <c:v>1.3328</c:v>
                </c:pt>
                <c:pt idx="150">
                  <c:v>1.3290999999999999</c:v>
                </c:pt>
                <c:pt idx="151">
                  <c:v>1.3231999999999999</c:v>
                </c:pt>
                <c:pt idx="152">
                  <c:v>1.3263</c:v>
                </c:pt>
                <c:pt idx="153">
                  <c:v>1.3293999999999999</c:v>
                </c:pt>
                <c:pt idx="154">
                  <c:v>1.329</c:v>
                </c:pt>
                <c:pt idx="155">
                  <c:v>1.3331</c:v>
                </c:pt>
                <c:pt idx="156">
                  <c:v>1.3404</c:v>
                </c:pt>
                <c:pt idx="157">
                  <c:v>1.3439000000000001</c:v>
                </c:pt>
                <c:pt idx="158">
                  <c:v>1.3408</c:v>
                </c:pt>
                <c:pt idx="159">
                  <c:v>1.3489</c:v>
                </c:pt>
                <c:pt idx="160">
                  <c:v>1.3572</c:v>
                </c:pt>
                <c:pt idx="161">
                  <c:v>1.3555999999999999</c:v>
                </c:pt>
                <c:pt idx="162">
                  <c:v>1.3560000000000001</c:v>
                </c:pt>
                <c:pt idx="163">
                  <c:v>1.3515999999999999</c:v>
                </c:pt>
                <c:pt idx="164">
                  <c:v>1.3503000000000001</c:v>
                </c:pt>
                <c:pt idx="165">
                  <c:v>1.3472</c:v>
                </c:pt>
                <c:pt idx="166">
                  <c:v>1.3427</c:v>
                </c:pt>
                <c:pt idx="167">
                  <c:v>1.3525</c:v>
                </c:pt>
                <c:pt idx="168">
                  <c:v>#N/A</c:v>
                </c:pt>
                <c:pt idx="169">
                  <c:v>1.3479000000000001</c:v>
                </c:pt>
                <c:pt idx="170">
                  <c:v>1.3460000000000001</c:v>
                </c:pt>
                <c:pt idx="171">
                  <c:v>1.3511</c:v>
                </c:pt>
                <c:pt idx="172">
                  <c:v>1.3509</c:v>
                </c:pt>
                <c:pt idx="173">
                  <c:v>1.3548</c:v>
                </c:pt>
                <c:pt idx="174">
                  <c:v>1.3396999999999999</c:v>
                </c:pt>
                <c:pt idx="175">
                  <c:v>1.3433999999999999</c:v>
                </c:pt>
                <c:pt idx="176">
                  <c:v>1.3427</c:v>
                </c:pt>
                <c:pt idx="177">
                  <c:v>1.3520000000000001</c:v>
                </c:pt>
                <c:pt idx="178">
                  <c:v>1.3534999999999999</c:v>
                </c:pt>
                <c:pt idx="179">
                  <c:v>1.3540000000000001</c:v>
                </c:pt>
                <c:pt idx="180">
                  <c:v>1.3551</c:v>
                </c:pt>
                <c:pt idx="181">
                  <c:v>1.3556999999999999</c:v>
                </c:pt>
                <c:pt idx="182">
                  <c:v>1.3559000000000001</c:v>
                </c:pt>
                <c:pt idx="183">
                  <c:v>1.359</c:v>
                </c:pt>
                <c:pt idx="184">
                  <c:v>1.3656999999999999</c:v>
                </c:pt>
                <c:pt idx="185">
                  <c:v>1.3658999999999999</c:v>
                </c:pt>
                <c:pt idx="186">
                  <c:v>1.3552</c:v>
                </c:pt>
                <c:pt idx="187">
                  <c:v>1.3483000000000001</c:v>
                </c:pt>
                <c:pt idx="188">
                  <c:v>1.3494999999999999</c:v>
                </c:pt>
                <c:pt idx="189">
                  <c:v>1.3525</c:v>
                </c:pt>
                <c:pt idx="190">
                  <c:v>1.3451</c:v>
                </c:pt>
                <c:pt idx="191">
                  <c:v>1.3348</c:v>
                </c:pt>
                <c:pt idx="192">
                  <c:v>1.3402000000000001</c:v>
                </c:pt>
                <c:pt idx="193">
                  <c:v>1.3419000000000001</c:v>
                </c:pt>
                <c:pt idx="194">
                  <c:v>1.3462000000000001</c:v>
                </c:pt>
                <c:pt idx="195">
                  <c:v>1.3507</c:v>
                </c:pt>
                <c:pt idx="196">
                  <c:v>1.3421000000000001</c:v>
                </c:pt>
                <c:pt idx="197">
                  <c:v>1.3472</c:v>
                </c:pt>
                <c:pt idx="198">
                  <c:v>1.3480000000000001</c:v>
                </c:pt>
                <c:pt idx="199">
                  <c:v>1.3431</c:v>
                </c:pt>
                <c:pt idx="200">
                  <c:v>1.3421000000000001</c:v>
                </c:pt>
                <c:pt idx="201">
                  <c:v>1.3332999999999999</c:v>
                </c:pt>
                <c:pt idx="202">
                  <c:v>1.3302</c:v>
                </c:pt>
                <c:pt idx="203">
                  <c:v>1.3327</c:v>
                </c:pt>
                <c:pt idx="204">
                  <c:v>1.3297000000000001</c:v>
                </c:pt>
                <c:pt idx="205">
                  <c:v>1.3365</c:v>
                </c:pt>
                <c:pt idx="206">
                  <c:v>1.3433999999999999</c:v>
                </c:pt>
                <c:pt idx="207">
                  <c:v>1.3391999999999999</c:v>
                </c:pt>
                <c:pt idx="208">
                  <c:v>1.3415999999999999</c:v>
                </c:pt>
                <c:pt idx="209">
                  <c:v>1.3372999999999999</c:v>
                </c:pt>
                <c:pt idx="210">
                  <c:v>1.3354999999999999</c:v>
                </c:pt>
                <c:pt idx="211">
                  <c:v>1.3322000000000001</c:v>
                </c:pt>
                <c:pt idx="212">
                  <c:v>1.3301000000000001</c:v>
                </c:pt>
                <c:pt idx="213">
                  <c:v>1.3329</c:v>
                </c:pt>
                <c:pt idx="214">
                  <c:v>1.3278000000000001</c:v>
                </c:pt>
                <c:pt idx="215">
                  <c:v>1.3241000000000001</c:v>
                </c:pt>
                <c:pt idx="216">
                  <c:v>1.3147</c:v>
                </c:pt>
                <c:pt idx="217">
                  <c:v>1.3139000000000001</c:v>
                </c:pt>
                <c:pt idx="218">
                  <c:v>1.3146</c:v>
                </c:pt>
                <c:pt idx="219">
                  <c:v>1.3046</c:v>
                </c:pt>
                <c:pt idx="220">
                  <c:v>1.3042</c:v>
                </c:pt>
                <c:pt idx="221">
                  <c:v>1.3102</c:v>
                </c:pt>
                <c:pt idx="222">
                  <c:v>1.3151999999999999</c:v>
                </c:pt>
                <c:pt idx="223">
                  <c:v>1.3148</c:v>
                </c:pt>
                <c:pt idx="224">
                  <c:v>1.3172999999999999</c:v>
                </c:pt>
                <c:pt idx="225">
                  <c:v>1.3129999999999999</c:v>
                </c:pt>
                <c:pt idx="226">
                  <c:v>1.3199000000000001</c:v>
                </c:pt>
                <c:pt idx="227">
                  <c:v>1.3140000000000001</c:v>
                </c:pt>
                <c:pt idx="228">
                  <c:v>1.3177000000000001</c:v>
                </c:pt>
                <c:pt idx="229">
                  <c:v>1.3144</c:v>
                </c:pt>
                <c:pt idx="230">
                  <c:v>1.3080000000000001</c:v>
                </c:pt>
                <c:pt idx="231">
                  <c:v>1.3096000000000001</c:v>
                </c:pt>
                <c:pt idx="232">
                  <c:v>1.3085</c:v>
                </c:pt>
                <c:pt idx="233">
                  <c:v>1.3098000000000001</c:v>
                </c:pt>
                <c:pt idx="234">
                  <c:v>1.3177000000000001</c:v>
                </c:pt>
                <c:pt idx="235">
                  <c:v>1.3226</c:v>
                </c:pt>
                <c:pt idx="236">
                  <c:v>1.3251999999999999</c:v>
                </c:pt>
                <c:pt idx="237">
                  <c:v>1.3251999999999999</c:v>
                </c:pt>
                <c:pt idx="238">
                  <c:v>1.3251999999999999</c:v>
                </c:pt>
                <c:pt idx="239">
                  <c:v>1.3201000000000001</c:v>
                </c:pt>
                <c:pt idx="240">
                  <c:v>1.3331</c:v>
                </c:pt>
                <c:pt idx="241">
                  <c:v>1.3372999999999999</c:v>
                </c:pt>
                <c:pt idx="242">
                  <c:v>1.3343</c:v>
                </c:pt>
                <c:pt idx="243">
                  <c:v>1.3311999999999999</c:v>
                </c:pt>
                <c:pt idx="244">
                  <c:v>1.3297000000000001</c:v>
                </c:pt>
                <c:pt idx="245">
                  <c:v>1.3321000000000001</c:v>
                </c:pt>
                <c:pt idx="246">
                  <c:v>1.3434999999999999</c:v>
                </c:pt>
                <c:pt idx="247">
                  <c:v>1.3354999999999999</c:v>
                </c:pt>
                <c:pt idx="248">
                  <c:v>1.3393999999999999</c:v>
                </c:pt>
                <c:pt idx="249">
                  <c:v>1.3416999999999999</c:v>
                </c:pt>
                <c:pt idx="250">
                  <c:v>1.34</c:v>
                </c:pt>
                <c:pt idx="251">
                  <c:v>1.3394999999999999</c:v>
                </c:pt>
                <c:pt idx="252">
                  <c:v>1.3362000000000001</c:v>
                </c:pt>
                <c:pt idx="253">
                  <c:v>1.3453999999999999</c:v>
                </c:pt>
                <c:pt idx="254">
                  <c:v>1.3484</c:v>
                </c:pt>
                <c:pt idx="255">
                  <c:v>1.3507</c:v>
                </c:pt>
                <c:pt idx="256">
                  <c:v>#N/A</c:v>
                </c:pt>
                <c:pt idx="257">
                  <c:v>#N/A</c:v>
                </c:pt>
                <c:pt idx="258">
                  <c:v>1.35</c:v>
                </c:pt>
                <c:pt idx="259">
                  <c:v>1.3472999999999999</c:v>
                </c:pt>
                <c:pt idx="260">
                  <c:v>1.3451</c:v>
                </c:pt>
                <c:pt idx="261">
                  <c:v>#N/A</c:v>
                </c:pt>
                <c:pt idx="262">
                  <c:v>1.3496999999999999</c:v>
                </c:pt>
                <c:pt idx="263">
                  <c:v>1.3503000000000001</c:v>
                </c:pt>
                <c:pt idx="264">
                  <c:v>1.3507</c:v>
                </c:pt>
                <c:pt idx="265">
                  <c:v>1.3481000000000001</c:v>
                </c:pt>
                <c:pt idx="266">
                  <c:v>1.3442000000000001</c:v>
                </c:pt>
                <c:pt idx="267">
                  <c:v>1.3419000000000001</c:v>
                </c:pt>
                <c:pt idx="268">
                  <c:v>1.3474999999999999</c:v>
                </c:pt>
                <c:pt idx="269">
                  <c:v>1.3442000000000001</c:v>
                </c:pt>
                <c:pt idx="270">
                  <c:v>1.3456999999999999</c:v>
                </c:pt>
                <c:pt idx="271">
                  <c:v>1.3387</c:v>
                </c:pt>
                <c:pt idx="272">
                  <c:v>1.3378000000000001</c:v>
                </c:pt>
                <c:pt idx="273">
                  <c:v>1.3422000000000001</c:v>
                </c:pt>
                <c:pt idx="274">
                  <c:v>1.3456999999999999</c:v>
                </c:pt>
                <c:pt idx="275">
                  <c:v>1.3428</c:v>
                </c:pt>
                <c:pt idx="276">
                  <c:v>1.3478000000000001</c:v>
                </c:pt>
                <c:pt idx="277">
                  <c:v>1.3564000000000001</c:v>
                </c:pt>
                <c:pt idx="278">
                  <c:v>1.3708</c:v>
                </c:pt>
                <c:pt idx="279">
                  <c:v>1.3751</c:v>
                </c:pt>
                <c:pt idx="280">
                  <c:v>1.379</c:v>
                </c:pt>
                <c:pt idx="281">
                  <c:v>1.3764000000000001</c:v>
                </c:pt>
                <c:pt idx="282">
                  <c:v>1.3720000000000001</c:v>
                </c:pt>
                <c:pt idx="283">
                  <c:v>1.3628</c:v>
                </c:pt>
                <c:pt idx="284">
                  <c:v>1.3703000000000001</c:v>
                </c:pt>
                <c:pt idx="285">
                  <c:v>1.3664000000000001</c:v>
                </c:pt>
                <c:pt idx="286">
                  <c:v>1.3528</c:v>
                </c:pt>
                <c:pt idx="287">
                  <c:v>1.3614999999999999</c:v>
                </c:pt>
                <c:pt idx="288">
                  <c:v>1.3677999999999999</c:v>
                </c:pt>
                <c:pt idx="289">
                  <c:v>1.3673999999999999</c:v>
                </c:pt>
                <c:pt idx="290">
                  <c:v>1.3633</c:v>
                </c:pt>
                <c:pt idx="291">
                  <c:v>1.3653999999999999</c:v>
                </c:pt>
                <c:pt idx="292">
                  <c:v>1.3612</c:v>
                </c:pt>
                <c:pt idx="293">
                  <c:v>1.3633</c:v>
                </c:pt>
                <c:pt idx="294">
                  <c:v>1.3503000000000001</c:v>
                </c:pt>
                <c:pt idx="295">
                  <c:v>1.3545</c:v>
                </c:pt>
                <c:pt idx="296">
                  <c:v>1.3453999999999999</c:v>
                </c:pt>
                <c:pt idx="297">
                  <c:v>1.3501000000000001</c:v>
                </c:pt>
                <c:pt idx="298">
                  <c:v>1.3493999999999999</c:v>
                </c:pt>
                <c:pt idx="299">
                  <c:v>1.3514999999999999</c:v>
                </c:pt>
                <c:pt idx="300">
                  <c:v>1.3533999999999999</c:v>
                </c:pt>
                <c:pt idx="301">
                  <c:v>1.3514999999999999</c:v>
                </c:pt>
                <c:pt idx="302">
                  <c:v>1.3443000000000001</c:v>
                </c:pt>
                <c:pt idx="303">
                  <c:v>1.3371</c:v>
                </c:pt>
                <c:pt idx="304">
                  <c:v>1.3302</c:v>
                </c:pt>
                <c:pt idx="305">
                  <c:v>1.3365</c:v>
                </c:pt>
                <c:pt idx="306">
                  <c:v>1.3323</c:v>
                </c:pt>
                <c:pt idx="307">
                  <c:v>1.3360000000000001</c:v>
                </c:pt>
                <c:pt idx="308">
                  <c:v>1.3392999999999999</c:v>
                </c:pt>
                <c:pt idx="309">
                  <c:v>1.3458000000000001</c:v>
                </c:pt>
                <c:pt idx="310">
                  <c:v>1.3398000000000001</c:v>
                </c:pt>
                <c:pt idx="311">
                  <c:v>1.3349</c:v>
                </c:pt>
                <c:pt idx="312">
                  <c:v>1.3239000000000001</c:v>
                </c:pt>
                <c:pt idx="313">
                  <c:v>1.3302</c:v>
                </c:pt>
                <c:pt idx="314">
                  <c:v>1.3343</c:v>
                </c:pt>
                <c:pt idx="315">
                  <c:v>1.3323</c:v>
                </c:pt>
                <c:pt idx="316">
                  <c:v>1.3359000000000001</c:v>
                </c:pt>
                <c:pt idx="317">
                  <c:v>1.3302</c:v>
                </c:pt>
                <c:pt idx="318">
                  <c:v>1.3385</c:v>
                </c:pt>
                <c:pt idx="319">
                  <c:v>1.3382000000000001</c:v>
                </c:pt>
                <c:pt idx="320">
                  <c:v>1.3371999999999999</c:v>
                </c:pt>
                <c:pt idx="321">
                  <c:v>1.3351</c:v>
                </c:pt>
                <c:pt idx="322">
                  <c:v>1.3290999999999999</c:v>
                </c:pt>
                <c:pt idx="323">
                  <c:v>1.3198000000000001</c:v>
                </c:pt>
                <c:pt idx="324">
                  <c:v>1.3188</c:v>
                </c:pt>
                <c:pt idx="325">
                  <c:v>1.3333999999999999</c:v>
                </c:pt>
                <c:pt idx="326">
                  <c:v>1.3244</c:v>
                </c:pt>
                <c:pt idx="327">
                  <c:v>#N/A</c:v>
                </c:pt>
                <c:pt idx="328">
                  <c:v>#N/A</c:v>
                </c:pt>
                <c:pt idx="329">
                  <c:v>1.3247</c:v>
                </c:pt>
                <c:pt idx="330">
                  <c:v>1.3449</c:v>
                </c:pt>
                <c:pt idx="331">
                  <c:v>1.3414999999999999</c:v>
                </c:pt>
                <c:pt idx="332">
                  <c:v>1.3461000000000001</c:v>
                </c:pt>
                <c:pt idx="333">
                  <c:v>1.3461000000000001</c:v>
                </c:pt>
                <c:pt idx="334">
                  <c:v>1.3588</c:v>
                </c:pt>
                <c:pt idx="335">
                  <c:v>1.3569</c:v>
                </c:pt>
                <c:pt idx="336">
                  <c:v>1.3522000000000001</c:v>
                </c:pt>
                <c:pt idx="337">
                  <c:v>1.357</c:v>
                </c:pt>
                <c:pt idx="338">
                  <c:v>1.3524</c:v>
                </c:pt>
                <c:pt idx="339">
                  <c:v>1.3509</c:v>
                </c:pt>
                <c:pt idx="340">
                  <c:v>1.3499000000000001</c:v>
                </c:pt>
                <c:pt idx="341">
                  <c:v>1.351</c:v>
                </c:pt>
                <c:pt idx="342">
                  <c:v>1.35</c:v>
                </c:pt>
                <c:pt idx="343">
                  <c:v>1.3555999999999999</c:v>
                </c:pt>
                <c:pt idx="344">
                  <c:v>1.3498000000000001</c:v>
                </c:pt>
                <c:pt idx="345">
                  <c:v>1.3501000000000001</c:v>
                </c:pt>
                <c:pt idx="346">
                  <c:v>1.3582000000000001</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Algn val="ctr"/>
        <c:lblOffset val="100"/>
        <c:tickLblSkip val="60"/>
        <c:tickMarkSkip val="60"/>
        <c:noMultiLvlLbl val="0"/>
      </c:catAx>
      <c:valAx>
        <c:axId val="263608576"/>
        <c:scaling>
          <c:orientation val="minMax"/>
          <c:max val="1.4"/>
          <c:min val="1.2"/>
        </c:scaling>
        <c:delete val="0"/>
        <c:axPos val="l"/>
        <c:majorGridlines>
          <c:spPr>
            <a:ln w="3175">
              <a:solidFill>
                <a:srgbClr val="B1B6BB"/>
              </a:solidFill>
              <a:prstDash val="solid"/>
            </a:ln>
          </c:spPr>
        </c:majorGridlines>
        <c:numFmt formatCode="#,##0.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1.3" l="0.1" r="0.1" t="1.3" header="1.3" footer="1.3"/>
    <c:pageSetup paperSize="9" orientation="landscape"/>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69147908556047E-2"/>
          <c:y val="0.14452390819568606"/>
          <c:w val="0.91108138434368546"/>
          <c:h val="0.71950723264855054"/>
        </c:manualLayout>
      </c:layout>
      <c:lineChart>
        <c:grouping val="standard"/>
        <c:varyColors val="0"/>
        <c:ser>
          <c:idx val="0"/>
          <c:order val="0"/>
          <c:tx>
            <c:strRef>
              <c:f>'Market expectations - Oil'!$N$55</c:f>
              <c:strCache>
                <c:ptCount val="1"/>
                <c:pt idx="0">
                  <c:v>April 2026 MPR</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Oil'!$O$55:$AI$55</c15:sqref>
                  </c15:fullRef>
                </c:ext>
              </c:extLst>
              <c:f>'Market expectations - Oil'!$AA$55:$AH$55</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Current market curve</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Oil'!$O$56:$AI$56</c15:sqref>
                  </c15:fullRef>
                </c:ext>
              </c:extLst>
              <c:f>'Market expectations - Oil'!$AA$56:$AH$56</c:f>
              <c:numCache>
                <c:formatCode>0.00</c:formatCode>
                <c:ptCount val="8"/>
                <c:pt idx="0">
                  <c:v>#N/A</c:v>
                </c:pt>
                <c:pt idx="1">
                  <c:v>89.8</c:v>
                </c:pt>
                <c:pt idx="2">
                  <c:v>86.578666666666649</c:v>
                </c:pt>
                <c:pt idx="3">
                  <c:v>82.861333333333334</c:v>
                </c:pt>
                <c:pt idx="4">
                  <c:v>80.765666666666675</c:v>
                </c:pt>
                <c:pt idx="5">
                  <c:v>78.67</c:v>
                </c:pt>
                <c:pt idx="6">
                  <c:v>77.823333333333338</c:v>
                </c:pt>
                <c:pt idx="7">
                  <c:v>76.976666666666674</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3"/>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4822585838480227"/>
          <c:y val="5.5E-2"/>
          <c:w val="0.52292792397232879"/>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Data'!$AJ$3</c:f>
              <c:strCache>
                <c:ptCount val="1"/>
                <c:pt idx="0">
                  <c:v>Spot</c:v>
                </c:pt>
              </c:strCache>
            </c:strRef>
          </c:tx>
          <c:spPr>
            <a:ln w="25400">
              <a:solidFill>
                <a:srgbClr val="003466"/>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Data'!$AJ$4:$AJ$786</c:f>
              <c:numCache>
                <c:formatCode>0.00</c:formatCode>
                <c:ptCount val="783"/>
                <c:pt idx="0">
                  <c:v>74.83</c:v>
                </c:pt>
                <c:pt idx="1">
                  <c:v>76.05</c:v>
                </c:pt>
                <c:pt idx="2">
                  <c:v>76.52</c:v>
                </c:pt>
                <c:pt idx="3">
                  <c:v>76.040000000000006</c:v>
                </c:pt>
                <c:pt idx="4">
                  <c:v>77.23</c:v>
                </c:pt>
                <c:pt idx="5">
                  <c:v>76.12</c:v>
                </c:pt>
                <c:pt idx="6">
                  <c:v>77.08</c:v>
                </c:pt>
                <c:pt idx="7">
                  <c:v>79.290000000000006</c:v>
                </c:pt>
                <c:pt idx="8">
                  <c:v>81.23</c:v>
                </c:pt>
                <c:pt idx="9">
                  <c:v>80.14</c:v>
                </c:pt>
                <c:pt idx="10">
                  <c:v>81.67</c:v>
                </c:pt>
                <c:pt idx="11">
                  <c:v>81.14</c:v>
                </c:pt>
                <c:pt idx="12">
                  <c:v>80.84</c:v>
                </c:pt>
                <c:pt idx="13">
                  <c:v>79.040000000000006</c:v>
                </c:pt>
                <c:pt idx="14">
                  <c:v>78.22</c:v>
                </c:pt>
                <c:pt idx="15">
                  <c:v>78.349999999999994</c:v>
                </c:pt>
                <c:pt idx="16">
                  <c:v>77.569999999999993</c:v>
                </c:pt>
                <c:pt idx="17">
                  <c:v>77.400000000000006</c:v>
                </c:pt>
                <c:pt idx="18">
                  <c:v>75.95</c:v>
                </c:pt>
                <c:pt idx="19">
                  <c:v>75.94</c:v>
                </c:pt>
                <c:pt idx="20">
                  <c:v>75.59</c:v>
                </c:pt>
                <c:pt idx="21">
                  <c:v>76.13</c:v>
                </c:pt>
                <c:pt idx="22">
                  <c:v>75.900000000000006</c:v>
                </c:pt>
                <c:pt idx="23">
                  <c:v>75.900000000000006</c:v>
                </c:pt>
                <c:pt idx="24">
                  <c:v>76.19</c:v>
                </c:pt>
                <c:pt idx="25">
                  <c:v>74.709999999999994</c:v>
                </c:pt>
                <c:pt idx="26">
                  <c:v>74.349999999999994</c:v>
                </c:pt>
                <c:pt idx="27">
                  <c:v>74.73</c:v>
                </c:pt>
                <c:pt idx="28">
                  <c:v>75.95</c:v>
                </c:pt>
                <c:pt idx="29">
                  <c:v>77.010000000000005</c:v>
                </c:pt>
                <c:pt idx="30">
                  <c:v>75.19</c:v>
                </c:pt>
                <c:pt idx="31">
                  <c:v>75.099999999999994</c:v>
                </c:pt>
                <c:pt idx="32">
                  <c:v>74.459999999999994</c:v>
                </c:pt>
                <c:pt idx="33">
                  <c:v>75.010000000000005</c:v>
                </c:pt>
                <c:pt idx="34">
                  <c:v>75.41</c:v>
                </c:pt>
                <c:pt idx="35">
                  <c:v>75.59</c:v>
                </c:pt>
                <c:pt idx="36">
                  <c:v>76.400000000000006</c:v>
                </c:pt>
                <c:pt idx="37">
                  <c:v>74.41</c:v>
                </c:pt>
                <c:pt idx="38">
                  <c:v>74.34</c:v>
                </c:pt>
                <c:pt idx="39">
                  <c:v>72.38</c:v>
                </c:pt>
                <c:pt idx="40">
                  <c:v>72.08</c:v>
                </c:pt>
                <c:pt idx="41">
                  <c:v>73.489999999999995</c:v>
                </c:pt>
                <c:pt idx="42">
                  <c:v>72.98</c:v>
                </c:pt>
                <c:pt idx="43">
                  <c:v>71.209999999999994</c:v>
                </c:pt>
                <c:pt idx="44">
                  <c:v>72.31</c:v>
                </c:pt>
                <c:pt idx="45">
                  <c:v>70.92</c:v>
                </c:pt>
                <c:pt idx="46">
                  <c:v>71.08</c:v>
                </c:pt>
                <c:pt idx="47">
                  <c:v>72.489999999999995</c:v>
                </c:pt>
                <c:pt idx="48">
                  <c:v>69.28</c:v>
                </c:pt>
                <c:pt idx="49">
                  <c:v>69.64</c:v>
                </c:pt>
                <c:pt idx="50">
                  <c:v>70.900000000000006</c:v>
                </c:pt>
                <c:pt idx="51">
                  <c:v>69.790000000000006</c:v>
                </c:pt>
                <c:pt idx="52">
                  <c:v>71.94</c:v>
                </c:pt>
                <c:pt idx="53">
                  <c:v>71.930000000000007</c:v>
                </c:pt>
                <c:pt idx="54">
                  <c:v>71.930000000000007</c:v>
                </c:pt>
                <c:pt idx="55">
                  <c:v>71.94</c:v>
                </c:pt>
                <c:pt idx="56">
                  <c:v>72.61</c:v>
                </c:pt>
                <c:pt idx="57">
                  <c:v>72.64</c:v>
                </c:pt>
                <c:pt idx="58">
                  <c:v>72.400000000000006</c:v>
                </c:pt>
                <c:pt idx="59">
                  <c:v>72.319999999999993</c:v>
                </c:pt>
                <c:pt idx="60">
                  <c:v>72.959999999999994</c:v>
                </c:pt>
                <c:pt idx="61">
                  <c:v>74.72</c:v>
                </c:pt>
                <c:pt idx="62">
                  <c:v>74.69</c:v>
                </c:pt>
                <c:pt idx="63">
                  <c:v>77.23</c:v>
                </c:pt>
                <c:pt idx="64">
                  <c:v>77.78</c:v>
                </c:pt>
                <c:pt idx="65">
                  <c:v>77.27</c:v>
                </c:pt>
                <c:pt idx="66">
                  <c:v>72.540000000000006</c:v>
                </c:pt>
                <c:pt idx="67">
                  <c:v>68.36</c:v>
                </c:pt>
                <c:pt idx="68">
                  <c:v>66.13</c:v>
                </c:pt>
                <c:pt idx="69">
                  <c:v>64.86</c:v>
                </c:pt>
                <c:pt idx="70">
                  <c:v>67.3</c:v>
                </c:pt>
                <c:pt idx="71">
                  <c:v>63.37</c:v>
                </c:pt>
                <c:pt idx="72">
                  <c:v>64.430000000000007</c:v>
                </c:pt>
                <c:pt idx="73">
                  <c:v>63.63</c:v>
                </c:pt>
                <c:pt idx="74">
                  <c:v>63.91</c:v>
                </c:pt>
                <c:pt idx="75">
                  <c:v>65.13</c:v>
                </c:pt>
                <c:pt idx="76">
                  <c:v>66.739999999999995</c:v>
                </c:pt>
                <c:pt idx="77">
                  <c:v>66.55</c:v>
                </c:pt>
                <c:pt idx="78">
                  <c:v>65.23</c:v>
                </c:pt>
                <c:pt idx="79">
                  <c:v>66.599999999999994</c:v>
                </c:pt>
                <c:pt idx="80">
                  <c:v>64.849999999999994</c:v>
                </c:pt>
                <c:pt idx="81">
                  <c:v>67.5</c:v>
                </c:pt>
                <c:pt idx="82">
                  <c:v>66.989999999999995</c:v>
                </c:pt>
                <c:pt idx="83">
                  <c:v>66.13</c:v>
                </c:pt>
                <c:pt idx="84">
                  <c:v>64.040000000000006</c:v>
                </c:pt>
                <c:pt idx="85">
                  <c:v>63.37</c:v>
                </c:pt>
                <c:pt idx="86">
                  <c:v>62.37</c:v>
                </c:pt>
                <c:pt idx="87">
                  <c:v>61.57</c:v>
                </c:pt>
                <c:pt idx="88">
                  <c:v>#N/A</c:v>
                </c:pt>
                <c:pt idx="89">
                  <c:v>62.37</c:v>
                </c:pt>
                <c:pt idx="90">
                  <c:v>60.31</c:v>
                </c:pt>
                <c:pt idx="91">
                  <c:v>62.22</c:v>
                </c:pt>
                <c:pt idx="92">
                  <c:v>64.260000000000005</c:v>
                </c:pt>
                <c:pt idx="93">
                  <c:v>65.28</c:v>
                </c:pt>
                <c:pt idx="94">
                  <c:v>66.930000000000007</c:v>
                </c:pt>
                <c:pt idx="95">
                  <c:v>65.91</c:v>
                </c:pt>
                <c:pt idx="96">
                  <c:v>64.36</c:v>
                </c:pt>
                <c:pt idx="97">
                  <c:v>65.2</c:v>
                </c:pt>
                <c:pt idx="98">
                  <c:v>66.25</c:v>
                </c:pt>
                <c:pt idx="99">
                  <c:v>66.930000000000007</c:v>
                </c:pt>
                <c:pt idx="100">
                  <c:v>65.86</c:v>
                </c:pt>
                <c:pt idx="101">
                  <c:v>64.87</c:v>
                </c:pt>
                <c:pt idx="102">
                  <c:v>65.41</c:v>
                </c:pt>
                <c:pt idx="103">
                  <c:v>#N/A</c:v>
                </c:pt>
                <c:pt idx="104">
                  <c:v>64.319999999999993</c:v>
                </c:pt>
                <c:pt idx="105">
                  <c:v>65.72</c:v>
                </c:pt>
                <c:pt idx="106">
                  <c:v>64.599999999999994</c:v>
                </c:pt>
                <c:pt idx="107">
                  <c:v>64.319999999999993</c:v>
                </c:pt>
                <c:pt idx="108">
                  <c:v>66.55</c:v>
                </c:pt>
                <c:pt idx="109">
                  <c:v>67.48</c:v>
                </c:pt>
                <c:pt idx="110">
                  <c:v>66.69</c:v>
                </c:pt>
                <c:pt idx="111">
                  <c:v>67.14</c:v>
                </c:pt>
                <c:pt idx="112">
                  <c:v>68.02</c:v>
                </c:pt>
                <c:pt idx="113">
                  <c:v>68.73</c:v>
                </c:pt>
                <c:pt idx="114">
                  <c:v>68.41</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pt idx="347">
                  <c:v>108.17</c:v>
                </c:pt>
                <c:pt idx="348">
                  <c:v>#N/A</c:v>
                </c:pt>
                <c:pt idx="349">
                  <c:v>109.87</c:v>
                </c:pt>
                <c:pt idx="350">
                  <c:v>101.27</c:v>
                </c:pt>
                <c:pt idx="351">
                  <c:v>100.06</c:v>
                </c:pt>
                <c:pt idx="352">
                  <c:v>101.29</c:v>
                </c:pt>
                <c:pt idx="353">
                  <c:v>104.21</c:v>
                </c:pt>
                <c:pt idx="354">
                  <c:v>107.77</c:v>
                </c:pt>
                <c:pt idx="355">
                  <c:v>105.63</c:v>
                </c:pt>
                <c:pt idx="356">
                  <c:v>105.72</c:v>
                </c:pt>
                <c:pt idx="357">
                  <c:v>109.26</c:v>
                </c:pt>
                <c:pt idx="358">
                  <c:v>112.1</c:v>
                </c:pt>
                <c:pt idx="359">
                  <c:v>111.28</c:v>
                </c:pt>
                <c:pt idx="360">
                  <c:v>105.02</c:v>
                </c:pt>
                <c:pt idx="361">
                  <c:v>102.58</c:v>
                </c:pt>
                <c:pt idx="362">
                  <c:v>103.54</c:v>
                </c:pt>
                <c:pt idx="363">
                  <c:v>96.14</c:v>
                </c:pt>
                <c:pt idx="364">
                  <c:v>99.58</c:v>
                </c:pt>
                <c:pt idx="365">
                  <c:v>94.29</c:v>
                </c:pt>
                <c:pt idx="366">
                  <c:v>93.71</c:v>
                </c:pt>
                <c:pt idx="367">
                  <c:v>92.05</c:v>
                </c:pt>
                <c:pt idx="368">
                  <c:v>94.98</c:v>
                </c:pt>
                <c:pt idx="369">
                  <c:v>96</c:v>
                </c:pt>
                <c:pt idx="370">
                  <c:v>97.81</c:v>
                </c:pt>
                <c:pt idx="371">
                  <c:v>95.03</c:v>
                </c:pt>
                <c:pt idx="372">
                  <c:v>93.09</c:v>
                </c:pt>
                <c:pt idx="373">
                  <c:v>94.25</c:v>
                </c:pt>
                <c:pt idx="374">
                  <c:v>91.45</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9D60-458C-B8F1-D78C817EEA4B}"/>
            </c:ext>
          </c:extLst>
        </c:ser>
        <c:ser>
          <c:idx val="1"/>
          <c:order val="1"/>
          <c:tx>
            <c:strRef>
              <c:f>'Chart Data'!$AK$3</c:f>
              <c:strCache>
                <c:ptCount val="1"/>
                <c:pt idx="0">
                  <c:v>BoE Scenario A</c:v>
                </c:pt>
              </c:strCache>
            </c:strRef>
          </c:tx>
          <c:spPr>
            <a:ln w="25400">
              <a:solidFill>
                <a:srgbClr val="EF413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Data'!$AK$4:$AK$786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80.137142857142862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79.239999999999995</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78.512142857142862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77.902142857142863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77.392142857142872</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76.964999999999989</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76.561428571428564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76.228571428571428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75.945714285714303</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75.681428571428569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75.445000000000007</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75.209285714285713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74.935714285714283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74.684285714285707</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9D60-458C-B8F1-D78C817EEA4B}"/>
            </c:ext>
          </c:extLst>
        </c:ser>
        <c:ser>
          <c:idx val="2"/>
          <c:order val="2"/>
          <c:tx>
            <c:strRef>
              <c:f>'Chart Data'!$AL$3</c:f>
              <c:strCache>
                <c:ptCount val="1"/>
                <c:pt idx="0">
                  <c:v>BoE Scenario B</c:v>
                </c:pt>
              </c:strCache>
            </c:strRef>
          </c:tx>
          <c:spPr>
            <a:ln w="25400">
              <a:solidFill>
                <a:srgbClr val="008AC8"/>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Data'!$AL$4:$AL$786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80.663214285714275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80.214642857142849</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79.850714285714275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79.545714285714283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79.290714285714287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79.077142857142846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78.875357142857126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78.708928571428572</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78.567499999999995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78.435357142857129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78.317142857142855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78.199285714285708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78.0625</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77.936785714285705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9D60-458C-B8F1-D78C817EEA4B}"/>
            </c:ext>
          </c:extLst>
        </c:ser>
        <c:ser>
          <c:idx val="3"/>
          <c:order val="3"/>
          <c:tx>
            <c:strRef>
              <c:f>'Chart Data'!$AM$3</c:f>
              <c:strCache>
                <c:ptCount val="1"/>
                <c:pt idx="0">
                  <c:v>Current market curve</c:v>
                </c:pt>
              </c:strCache>
            </c:strRef>
          </c:tx>
          <c:spPr>
            <a:ln w="25400">
              <a:solidFill>
                <a:srgbClr val="E7A80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Data'!$AM$4:$AM$786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79.849999999999994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79.510000000000005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78.819999999999993</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78.12</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77.44</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76.81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76.209999999999994</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75.66</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75.17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74.739999999999995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74.349999999999994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73.7</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73.45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73.22</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73.02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72.63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20"/>
          <c:min val="5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16428172779517802"/>
          <c:y val="8.2706766917293228E-2"/>
          <c:w val="0.67143654440964384"/>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48857395244102925"/>
          <c:h val="0.80200501253132828"/>
        </c:manualLayout>
      </c:layout>
      <c:lineChart>
        <c:grouping val="standard"/>
        <c:varyColors val="0"/>
        <c:ser>
          <c:idx val="0"/>
          <c:order val="0"/>
          <c:tx>
            <c:strRef>
              <c:f>'Chart Data'!$AJ$3</c:f>
              <c:strCache>
                <c:ptCount val="1"/>
                <c:pt idx="0">
                  <c:v>Spot</c:v>
                </c:pt>
              </c:strCache>
            </c:strRef>
          </c:tx>
          <c:spPr>
            <a:ln w="25400">
              <a:solidFill>
                <a:srgbClr val="003466"/>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Data'!$AJ$4:$AJ$786</c:f>
              <c:numCache>
                <c:formatCode>0.00</c:formatCode>
                <c:ptCount val="783"/>
                <c:pt idx="0">
                  <c:v>74.83</c:v>
                </c:pt>
                <c:pt idx="1">
                  <c:v>76.05</c:v>
                </c:pt>
                <c:pt idx="2">
                  <c:v>76.52</c:v>
                </c:pt>
                <c:pt idx="3">
                  <c:v>76.040000000000006</c:v>
                </c:pt>
                <c:pt idx="4">
                  <c:v>77.23</c:v>
                </c:pt>
                <c:pt idx="5">
                  <c:v>76.12</c:v>
                </c:pt>
                <c:pt idx="6">
                  <c:v>77.08</c:v>
                </c:pt>
                <c:pt idx="7">
                  <c:v>79.290000000000006</c:v>
                </c:pt>
                <c:pt idx="8">
                  <c:v>81.23</c:v>
                </c:pt>
                <c:pt idx="9">
                  <c:v>80.14</c:v>
                </c:pt>
                <c:pt idx="10">
                  <c:v>81.67</c:v>
                </c:pt>
                <c:pt idx="11">
                  <c:v>81.14</c:v>
                </c:pt>
                <c:pt idx="12">
                  <c:v>80.84</c:v>
                </c:pt>
                <c:pt idx="13">
                  <c:v>79.040000000000006</c:v>
                </c:pt>
                <c:pt idx="14">
                  <c:v>78.22</c:v>
                </c:pt>
                <c:pt idx="15">
                  <c:v>78.349999999999994</c:v>
                </c:pt>
                <c:pt idx="16">
                  <c:v>77.569999999999993</c:v>
                </c:pt>
                <c:pt idx="17">
                  <c:v>77.400000000000006</c:v>
                </c:pt>
                <c:pt idx="18">
                  <c:v>75.95</c:v>
                </c:pt>
                <c:pt idx="19">
                  <c:v>75.94</c:v>
                </c:pt>
                <c:pt idx="20">
                  <c:v>75.59</c:v>
                </c:pt>
                <c:pt idx="21">
                  <c:v>76.13</c:v>
                </c:pt>
                <c:pt idx="22">
                  <c:v>75.900000000000006</c:v>
                </c:pt>
                <c:pt idx="23">
                  <c:v>75.900000000000006</c:v>
                </c:pt>
                <c:pt idx="24">
                  <c:v>76.19</c:v>
                </c:pt>
                <c:pt idx="25">
                  <c:v>74.709999999999994</c:v>
                </c:pt>
                <c:pt idx="26">
                  <c:v>74.349999999999994</c:v>
                </c:pt>
                <c:pt idx="27">
                  <c:v>74.73</c:v>
                </c:pt>
                <c:pt idx="28">
                  <c:v>75.95</c:v>
                </c:pt>
                <c:pt idx="29">
                  <c:v>77.010000000000005</c:v>
                </c:pt>
                <c:pt idx="30">
                  <c:v>75.19</c:v>
                </c:pt>
                <c:pt idx="31">
                  <c:v>75.099999999999994</c:v>
                </c:pt>
                <c:pt idx="32">
                  <c:v>74.459999999999994</c:v>
                </c:pt>
                <c:pt idx="33">
                  <c:v>75.010000000000005</c:v>
                </c:pt>
                <c:pt idx="34">
                  <c:v>75.41</c:v>
                </c:pt>
                <c:pt idx="35">
                  <c:v>75.59</c:v>
                </c:pt>
                <c:pt idx="36">
                  <c:v>76.400000000000006</c:v>
                </c:pt>
                <c:pt idx="37">
                  <c:v>74.41</c:v>
                </c:pt>
                <c:pt idx="38">
                  <c:v>74.34</c:v>
                </c:pt>
                <c:pt idx="39">
                  <c:v>72.38</c:v>
                </c:pt>
                <c:pt idx="40">
                  <c:v>72.08</c:v>
                </c:pt>
                <c:pt idx="41">
                  <c:v>73.489999999999995</c:v>
                </c:pt>
                <c:pt idx="42">
                  <c:v>72.98</c:v>
                </c:pt>
                <c:pt idx="43">
                  <c:v>71.209999999999994</c:v>
                </c:pt>
                <c:pt idx="44">
                  <c:v>72.31</c:v>
                </c:pt>
                <c:pt idx="45">
                  <c:v>70.92</c:v>
                </c:pt>
                <c:pt idx="46">
                  <c:v>71.08</c:v>
                </c:pt>
                <c:pt idx="47">
                  <c:v>72.489999999999995</c:v>
                </c:pt>
                <c:pt idx="48">
                  <c:v>69.28</c:v>
                </c:pt>
                <c:pt idx="49">
                  <c:v>69.64</c:v>
                </c:pt>
                <c:pt idx="50">
                  <c:v>70.900000000000006</c:v>
                </c:pt>
                <c:pt idx="51">
                  <c:v>69.790000000000006</c:v>
                </c:pt>
                <c:pt idx="52">
                  <c:v>71.94</c:v>
                </c:pt>
                <c:pt idx="53">
                  <c:v>71.930000000000007</c:v>
                </c:pt>
                <c:pt idx="54">
                  <c:v>71.930000000000007</c:v>
                </c:pt>
                <c:pt idx="55">
                  <c:v>71.94</c:v>
                </c:pt>
                <c:pt idx="56">
                  <c:v>72.61</c:v>
                </c:pt>
                <c:pt idx="57">
                  <c:v>72.64</c:v>
                </c:pt>
                <c:pt idx="58">
                  <c:v>72.400000000000006</c:v>
                </c:pt>
                <c:pt idx="59">
                  <c:v>72.319999999999993</c:v>
                </c:pt>
                <c:pt idx="60">
                  <c:v>72.959999999999994</c:v>
                </c:pt>
                <c:pt idx="61">
                  <c:v>74.72</c:v>
                </c:pt>
                <c:pt idx="62">
                  <c:v>74.69</c:v>
                </c:pt>
                <c:pt idx="63">
                  <c:v>77.23</c:v>
                </c:pt>
                <c:pt idx="64">
                  <c:v>77.78</c:v>
                </c:pt>
                <c:pt idx="65">
                  <c:v>77.27</c:v>
                </c:pt>
                <c:pt idx="66">
                  <c:v>72.540000000000006</c:v>
                </c:pt>
                <c:pt idx="67">
                  <c:v>68.36</c:v>
                </c:pt>
                <c:pt idx="68">
                  <c:v>66.13</c:v>
                </c:pt>
                <c:pt idx="69">
                  <c:v>64.86</c:v>
                </c:pt>
                <c:pt idx="70">
                  <c:v>67.3</c:v>
                </c:pt>
                <c:pt idx="71">
                  <c:v>63.37</c:v>
                </c:pt>
                <c:pt idx="72">
                  <c:v>64.430000000000007</c:v>
                </c:pt>
                <c:pt idx="73">
                  <c:v>63.63</c:v>
                </c:pt>
                <c:pt idx="74">
                  <c:v>63.91</c:v>
                </c:pt>
                <c:pt idx="75">
                  <c:v>65.13</c:v>
                </c:pt>
                <c:pt idx="76">
                  <c:v>66.739999999999995</c:v>
                </c:pt>
                <c:pt idx="77">
                  <c:v>66.55</c:v>
                </c:pt>
                <c:pt idx="78">
                  <c:v>65.23</c:v>
                </c:pt>
                <c:pt idx="79">
                  <c:v>66.599999999999994</c:v>
                </c:pt>
                <c:pt idx="80">
                  <c:v>64.849999999999994</c:v>
                </c:pt>
                <c:pt idx="81">
                  <c:v>67.5</c:v>
                </c:pt>
                <c:pt idx="82">
                  <c:v>66.989999999999995</c:v>
                </c:pt>
                <c:pt idx="83">
                  <c:v>66.13</c:v>
                </c:pt>
                <c:pt idx="84">
                  <c:v>64.040000000000006</c:v>
                </c:pt>
                <c:pt idx="85">
                  <c:v>63.37</c:v>
                </c:pt>
                <c:pt idx="86">
                  <c:v>62.37</c:v>
                </c:pt>
                <c:pt idx="87">
                  <c:v>61.57</c:v>
                </c:pt>
                <c:pt idx="88">
                  <c:v>#N/A</c:v>
                </c:pt>
                <c:pt idx="89">
                  <c:v>62.37</c:v>
                </c:pt>
                <c:pt idx="90">
                  <c:v>60.31</c:v>
                </c:pt>
                <c:pt idx="91">
                  <c:v>62.22</c:v>
                </c:pt>
                <c:pt idx="92">
                  <c:v>64.260000000000005</c:v>
                </c:pt>
                <c:pt idx="93">
                  <c:v>65.28</c:v>
                </c:pt>
                <c:pt idx="94">
                  <c:v>66.930000000000007</c:v>
                </c:pt>
                <c:pt idx="95">
                  <c:v>65.91</c:v>
                </c:pt>
                <c:pt idx="96">
                  <c:v>64.36</c:v>
                </c:pt>
                <c:pt idx="97">
                  <c:v>65.2</c:v>
                </c:pt>
                <c:pt idx="98">
                  <c:v>66.25</c:v>
                </c:pt>
                <c:pt idx="99">
                  <c:v>66.930000000000007</c:v>
                </c:pt>
                <c:pt idx="100">
                  <c:v>65.86</c:v>
                </c:pt>
                <c:pt idx="101">
                  <c:v>64.87</c:v>
                </c:pt>
                <c:pt idx="102">
                  <c:v>65.41</c:v>
                </c:pt>
                <c:pt idx="103">
                  <c:v>#N/A</c:v>
                </c:pt>
                <c:pt idx="104">
                  <c:v>64.319999999999993</c:v>
                </c:pt>
                <c:pt idx="105">
                  <c:v>65.72</c:v>
                </c:pt>
                <c:pt idx="106">
                  <c:v>64.599999999999994</c:v>
                </c:pt>
                <c:pt idx="107">
                  <c:v>64.319999999999993</c:v>
                </c:pt>
                <c:pt idx="108">
                  <c:v>66.55</c:v>
                </c:pt>
                <c:pt idx="109">
                  <c:v>67.48</c:v>
                </c:pt>
                <c:pt idx="110">
                  <c:v>66.69</c:v>
                </c:pt>
                <c:pt idx="111">
                  <c:v>67.14</c:v>
                </c:pt>
                <c:pt idx="112">
                  <c:v>68.02</c:v>
                </c:pt>
                <c:pt idx="113">
                  <c:v>68.73</c:v>
                </c:pt>
                <c:pt idx="114">
                  <c:v>68.41</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pt idx="347">
                  <c:v>108.17</c:v>
                </c:pt>
                <c:pt idx="348">
                  <c:v>#N/A</c:v>
                </c:pt>
                <c:pt idx="349">
                  <c:v>109.87</c:v>
                </c:pt>
                <c:pt idx="350">
                  <c:v>101.27</c:v>
                </c:pt>
                <c:pt idx="351">
                  <c:v>100.06</c:v>
                </c:pt>
                <c:pt idx="352">
                  <c:v>101.29</c:v>
                </c:pt>
                <c:pt idx="353">
                  <c:v>104.21</c:v>
                </c:pt>
                <c:pt idx="354">
                  <c:v>107.77</c:v>
                </c:pt>
                <c:pt idx="355">
                  <c:v>105.63</c:v>
                </c:pt>
                <c:pt idx="356">
                  <c:v>105.72</c:v>
                </c:pt>
                <c:pt idx="357">
                  <c:v>109.26</c:v>
                </c:pt>
                <c:pt idx="358">
                  <c:v>112.1</c:v>
                </c:pt>
                <c:pt idx="359">
                  <c:v>111.28</c:v>
                </c:pt>
                <c:pt idx="360">
                  <c:v>105.02</c:v>
                </c:pt>
                <c:pt idx="361">
                  <c:v>102.58</c:v>
                </c:pt>
                <c:pt idx="362">
                  <c:v>103.54</c:v>
                </c:pt>
                <c:pt idx="363">
                  <c:v>96.14</c:v>
                </c:pt>
                <c:pt idx="364">
                  <c:v>99.58</c:v>
                </c:pt>
                <c:pt idx="365">
                  <c:v>94.29</c:v>
                </c:pt>
                <c:pt idx="366">
                  <c:v>93.71</c:v>
                </c:pt>
                <c:pt idx="367">
                  <c:v>92.05</c:v>
                </c:pt>
                <c:pt idx="368">
                  <c:v>94.98</c:v>
                </c:pt>
                <c:pt idx="369">
                  <c:v>96</c:v>
                </c:pt>
                <c:pt idx="370">
                  <c:v>97.81</c:v>
                </c:pt>
                <c:pt idx="371">
                  <c:v>95.03</c:v>
                </c:pt>
                <c:pt idx="372">
                  <c:v>93.09</c:v>
                </c:pt>
                <c:pt idx="373">
                  <c:v>94.25</c:v>
                </c:pt>
                <c:pt idx="374">
                  <c:v>91.45</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1588-4FE0-97C1-AA1C392DB76E}"/>
            </c:ext>
          </c:extLst>
        </c:ser>
        <c:ser>
          <c:idx val="1"/>
          <c:order val="1"/>
          <c:tx>
            <c:strRef>
              <c:f>'Chart Data'!$AK$3</c:f>
              <c:strCache>
                <c:ptCount val="1"/>
                <c:pt idx="0">
                  <c:v>BoE Scenario A</c:v>
                </c:pt>
              </c:strCache>
            </c:strRef>
          </c:tx>
          <c:spPr>
            <a:ln w="25400">
              <a:solidFill>
                <a:srgbClr val="EF413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Data'!$AK$4:$AK$786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80.137142857142862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79.239999999999995</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78.512142857142862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77.902142857142863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77.392142857142872</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76.964999999999989</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76.561428571428564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76.228571428571428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75.945714285714303</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75.681428571428569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75.445000000000007</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75.209285714285713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74.935714285714283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74.684285714285707</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1588-4FE0-97C1-AA1C392DB76E}"/>
            </c:ext>
          </c:extLst>
        </c:ser>
        <c:ser>
          <c:idx val="2"/>
          <c:order val="2"/>
          <c:tx>
            <c:strRef>
              <c:f>'Chart Data'!$AL$3</c:f>
              <c:strCache>
                <c:ptCount val="1"/>
                <c:pt idx="0">
                  <c:v>BoE Scenario B</c:v>
                </c:pt>
              </c:strCache>
            </c:strRef>
          </c:tx>
          <c:spPr>
            <a:ln w="25400">
              <a:solidFill>
                <a:srgbClr val="008AC8"/>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Data'!$AL$4:$AL$786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80.663214285714275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80.214642857142849</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79.850714285714275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79.545714285714283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79.290714285714287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79.077142857142846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78.875357142857126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78.708928571428572</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78.567499999999995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78.435357142857129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78.317142857142855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78.199285714285708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78.0625</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77.936785714285705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1588-4FE0-97C1-AA1C392DB76E}"/>
            </c:ext>
          </c:extLst>
        </c:ser>
        <c:ser>
          <c:idx val="3"/>
          <c:order val="3"/>
          <c:tx>
            <c:strRef>
              <c:f>'Chart Data'!$AM$3</c:f>
              <c:strCache>
                <c:ptCount val="1"/>
                <c:pt idx="0">
                  <c:v>Current market curve</c:v>
                </c:pt>
              </c:strCache>
            </c:strRef>
          </c:tx>
          <c:spPr>
            <a:ln w="25400">
              <a:solidFill>
                <a:srgbClr val="E7A80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Data'!$AM$4:$AM$786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79.849999999999994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79.510000000000005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78.819999999999993</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78.12</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77.44</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76.81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76.209999999999994</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75.66</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75.17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74.739999999999995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74.349999999999994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73.7</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73.45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73.22</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73.02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72.63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1588-4FE0-97C1-AA1C392DB76E}"/>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20"/>
          <c:min val="5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Data'!$AQ$3</c:f>
              <c:strCache>
                <c:ptCount val="1"/>
                <c:pt idx="0">
                  <c:v>Spot</c:v>
                </c:pt>
              </c:strCache>
            </c:strRef>
          </c:tx>
          <c:spPr>
            <a:ln w="25400">
              <a:solidFill>
                <a:srgbClr val="003466"/>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Data'!$AQ$4:$AQ$786</c:f>
              <c:numCache>
                <c:formatCode>0.0</c:formatCode>
                <c:ptCount val="783"/>
                <c:pt idx="0">
                  <c:v>#N/A</c:v>
                </c:pt>
                <c:pt idx="1">
                  <c:v>125.18</c:v>
                </c:pt>
                <c:pt idx="2">
                  <c:v>123.82</c:v>
                </c:pt>
                <c:pt idx="3">
                  <c:v>117.91</c:v>
                </c:pt>
                <c:pt idx="4">
                  <c:v>118.16</c:v>
                </c:pt>
                <c:pt idx="5">
                  <c:v>114.03</c:v>
                </c:pt>
                <c:pt idx="6">
                  <c:v>112.93</c:v>
                </c:pt>
                <c:pt idx="7">
                  <c:v>113.07</c:v>
                </c:pt>
                <c:pt idx="8">
                  <c:v>121.5</c:v>
                </c:pt>
                <c:pt idx="9">
                  <c:v>118.62</c:v>
                </c:pt>
                <c:pt idx="10">
                  <c:v>118.45</c:v>
                </c:pt>
                <c:pt idx="11">
                  <c:v>116.39</c:v>
                </c:pt>
                <c:pt idx="12">
                  <c:v>118.31</c:v>
                </c:pt>
                <c:pt idx="13">
                  <c:v>121.35</c:v>
                </c:pt>
                <c:pt idx="14">
                  <c:v>126.61</c:v>
                </c:pt>
                <c:pt idx="15">
                  <c:v>122.87</c:v>
                </c:pt>
                <c:pt idx="16">
                  <c:v>123.5</c:v>
                </c:pt>
                <c:pt idx="17">
                  <c:v>124.73</c:v>
                </c:pt>
                <c:pt idx="18">
                  <c:v>120.15</c:v>
                </c:pt>
                <c:pt idx="19">
                  <c:v>121.2</c:v>
                </c:pt>
                <c:pt idx="20">
                  <c:v>128.56</c:v>
                </c:pt>
                <c:pt idx="21">
                  <c:v>129.41999999999999</c:v>
                </c:pt>
                <c:pt idx="22">
                  <c:v>130.54</c:v>
                </c:pt>
                <c:pt idx="23">
                  <c:v>130.85</c:v>
                </c:pt>
                <c:pt idx="24">
                  <c:v>126.65</c:v>
                </c:pt>
                <c:pt idx="25">
                  <c:v>130.47</c:v>
                </c:pt>
                <c:pt idx="26">
                  <c:v>133.19</c:v>
                </c:pt>
                <c:pt idx="27">
                  <c:v>135.75</c:v>
                </c:pt>
                <c:pt idx="28">
                  <c:v>141.25</c:v>
                </c:pt>
                <c:pt idx="29">
                  <c:v>140.57</c:v>
                </c:pt>
                <c:pt idx="30">
                  <c:v>134.99</c:v>
                </c:pt>
                <c:pt idx="31">
                  <c:v>124.25</c:v>
                </c:pt>
                <c:pt idx="32">
                  <c:v>122.26</c:v>
                </c:pt>
                <c:pt idx="33">
                  <c:v>115.72</c:v>
                </c:pt>
                <c:pt idx="34">
                  <c:v>117.9</c:v>
                </c:pt>
                <c:pt idx="35">
                  <c:v>114.98</c:v>
                </c:pt>
                <c:pt idx="36">
                  <c:v>113.55</c:v>
                </c:pt>
                <c:pt idx="37">
                  <c:v>112.33</c:v>
                </c:pt>
                <c:pt idx="38">
                  <c:v>112.83</c:v>
                </c:pt>
                <c:pt idx="39">
                  <c:v>105.98</c:v>
                </c:pt>
                <c:pt idx="40">
                  <c:v>98.78</c:v>
                </c:pt>
                <c:pt idx="41">
                  <c:v>106.79</c:v>
                </c:pt>
                <c:pt idx="42">
                  <c:v>104.83</c:v>
                </c:pt>
                <c:pt idx="43">
                  <c:v>107.16</c:v>
                </c:pt>
                <c:pt idx="44">
                  <c:v>103.57</c:v>
                </c:pt>
                <c:pt idx="45">
                  <c:v>100.1</c:v>
                </c:pt>
                <c:pt idx="46">
                  <c:v>93.03</c:v>
                </c:pt>
                <c:pt idx="47">
                  <c:v>97.7</c:v>
                </c:pt>
                <c:pt idx="48">
                  <c:v>100.81</c:v>
                </c:pt>
                <c:pt idx="49">
                  <c:v>105.32</c:v>
                </c:pt>
                <c:pt idx="50">
                  <c:v>104.19</c:v>
                </c:pt>
                <c:pt idx="51">
                  <c:v>102.99</c:v>
                </c:pt>
                <c:pt idx="52">
                  <c:v>103.89</c:v>
                </c:pt>
                <c:pt idx="53">
                  <c:v>100.94</c:v>
                </c:pt>
                <c:pt idx="54">
                  <c:v>100.01</c:v>
                </c:pt>
                <c:pt idx="55">
                  <c:v>106.2</c:v>
                </c:pt>
                <c:pt idx="56">
                  <c:v>104.33</c:v>
                </c:pt>
                <c:pt idx="57">
                  <c:v>103.79</c:v>
                </c:pt>
                <c:pt idx="58">
                  <c:v>103.97</c:v>
                </c:pt>
                <c:pt idx="59">
                  <c:v>100.78</c:v>
                </c:pt>
                <c:pt idx="60">
                  <c:v>99</c:v>
                </c:pt>
                <c:pt idx="61">
                  <c:v>99.35</c:v>
                </c:pt>
                <c:pt idx="62">
                  <c:v>98.95</c:v>
                </c:pt>
                <c:pt idx="63">
                  <c:v>97.76</c:v>
                </c:pt>
                <c:pt idx="64">
                  <c:v>102.65</c:v>
                </c:pt>
                <c:pt idx="65">
                  <c:v>99.33</c:v>
                </c:pt>
                <c:pt idx="66">
                  <c:v>95.38</c:v>
                </c:pt>
                <c:pt idx="67">
                  <c:v>88.75</c:v>
                </c:pt>
                <c:pt idx="68">
                  <c:v>90.77</c:v>
                </c:pt>
                <c:pt idx="69">
                  <c:v>88.75</c:v>
                </c:pt>
                <c:pt idx="70">
                  <c:v>83.21</c:v>
                </c:pt>
                <c:pt idx="71">
                  <c:v>82.18</c:v>
                </c:pt>
                <c:pt idx="72">
                  <c:v>83.1</c:v>
                </c:pt>
                <c:pt idx="73">
                  <c:v>85.37</c:v>
                </c:pt>
                <c:pt idx="74">
                  <c:v>84.32</c:v>
                </c:pt>
                <c:pt idx="75">
                  <c:v>86.88</c:v>
                </c:pt>
                <c:pt idx="76">
                  <c:v>87.27</c:v>
                </c:pt>
                <c:pt idx="77">
                  <c:v>#N/A</c:v>
                </c:pt>
                <c:pt idx="78">
                  <c:v>87.27</c:v>
                </c:pt>
                <c:pt idx="79">
                  <c:v>83.99</c:v>
                </c:pt>
                <c:pt idx="80">
                  <c:v>83.61</c:v>
                </c:pt>
                <c:pt idx="81">
                  <c:v>81.25</c:v>
                </c:pt>
                <c:pt idx="82">
                  <c:v>78.569999999999993</c:v>
                </c:pt>
                <c:pt idx="83">
                  <c:v>78.27</c:v>
                </c:pt>
                <c:pt idx="84">
                  <c:v>76.67</c:v>
                </c:pt>
                <c:pt idx="85">
                  <c:v>77.930000000000007</c:v>
                </c:pt>
                <c:pt idx="86">
                  <c:v>77.25</c:v>
                </c:pt>
                <c:pt idx="87">
                  <c:v>80.150000000000006</c:v>
                </c:pt>
                <c:pt idx="88">
                  <c:v>80.150000000000006</c:v>
                </c:pt>
                <c:pt idx="89">
                  <c:v>83.78</c:v>
                </c:pt>
                <c:pt idx="90">
                  <c:v>83.07</c:v>
                </c:pt>
                <c:pt idx="91">
                  <c:v>84.8</c:v>
                </c:pt>
                <c:pt idx="92">
                  <c:v>82.69</c:v>
                </c:pt>
                <c:pt idx="93">
                  <c:v>84.6</c:v>
                </c:pt>
                <c:pt idx="94">
                  <c:v>85.12</c:v>
                </c:pt>
                <c:pt idx="95">
                  <c:v>83.73</c:v>
                </c:pt>
                <c:pt idx="96">
                  <c:v>84.48</c:v>
                </c:pt>
                <c:pt idx="97">
                  <c:v>83.84</c:v>
                </c:pt>
                <c:pt idx="98">
                  <c:v>84.29</c:v>
                </c:pt>
                <c:pt idx="99">
                  <c:v>89.09</c:v>
                </c:pt>
                <c:pt idx="100">
                  <c:v>87.85</c:v>
                </c:pt>
                <c:pt idx="101">
                  <c:v>86.81</c:v>
                </c:pt>
                <c:pt idx="102">
                  <c:v>87.15</c:v>
                </c:pt>
                <c:pt idx="103">
                  <c:v>87.15</c:v>
                </c:pt>
                <c:pt idx="104">
                  <c:v>88.46</c:v>
                </c:pt>
                <c:pt idx="105">
                  <c:v>87.81</c:v>
                </c:pt>
                <c:pt idx="106">
                  <c:v>84.59</c:v>
                </c:pt>
                <c:pt idx="107">
                  <c:v>79.62</c:v>
                </c:pt>
                <c:pt idx="108">
                  <c:v>81.47</c:v>
                </c:pt>
                <c:pt idx="109">
                  <c:v>83.49</c:v>
                </c:pt>
                <c:pt idx="110">
                  <c:v>83.36</c:v>
                </c:pt>
                <c:pt idx="111">
                  <c:v>85.42</c:v>
                </c:pt>
                <c:pt idx="112">
                  <c:v>84.91</c:v>
                </c:pt>
                <c:pt idx="113">
                  <c:v>82.51</c:v>
                </c:pt>
                <c:pt idx="114">
                  <c:v>80.5</c:v>
                </c:pt>
                <c:pt idx="115">
                  <c:v>84.17</c:v>
                </c:pt>
                <c:pt idx="116">
                  <c:v>84.89</c:v>
                </c:pt>
                <c:pt idx="117">
                  <c:v>89.8</c:v>
                </c:pt>
                <c:pt idx="118">
                  <c:v>89.08</c:v>
                </c:pt>
                <c:pt idx="119">
                  <c:v>92.93</c:v>
                </c:pt>
                <c:pt idx="120">
                  <c:v>91.28</c:v>
                </c:pt>
                <c:pt idx="121">
                  <c:v>98.2</c:v>
                </c:pt>
                <c:pt idx="122">
                  <c:v>96.19</c:v>
                </c:pt>
                <c:pt idx="123">
                  <c:v>95.46</c:v>
                </c:pt>
                <c:pt idx="124">
                  <c:v>82.9</c:v>
                </c:pt>
                <c:pt idx="125">
                  <c:v>82.68</c:v>
                </c:pt>
                <c:pt idx="126">
                  <c:v>79.14</c:v>
                </c:pt>
                <c:pt idx="127">
                  <c:v>76.81</c:v>
                </c:pt>
                <c:pt idx="128">
                  <c:v>77.33</c:v>
                </c:pt>
                <c:pt idx="129">
                  <c:v>79.430000000000007</c:v>
                </c:pt>
                <c:pt idx="130">
                  <c:v>80.11</c:v>
                </c:pt>
                <c:pt idx="131">
                  <c:v>79.91</c:v>
                </c:pt>
                <c:pt idx="132">
                  <c:v>79.59</c:v>
                </c:pt>
                <c:pt idx="133">
                  <c:v>80</c:v>
                </c:pt>
                <c:pt idx="134">
                  <c:v>81.709999999999994</c:v>
                </c:pt>
                <c:pt idx="135">
                  <c:v>82.03</c:v>
                </c:pt>
                <c:pt idx="136">
                  <c:v>84.2</c:v>
                </c:pt>
                <c:pt idx="137">
                  <c:v>85.27</c:v>
                </c:pt>
                <c:pt idx="138">
                  <c:v>85.25</c:v>
                </c:pt>
                <c:pt idx="139">
                  <c:v>82.32</c:v>
                </c:pt>
                <c:pt idx="140">
                  <c:v>83.67</c:v>
                </c:pt>
                <c:pt idx="141">
                  <c:v>82.09</c:v>
                </c:pt>
                <c:pt idx="142">
                  <c:v>80.14</c:v>
                </c:pt>
                <c:pt idx="143">
                  <c:v>79.63</c:v>
                </c:pt>
                <c:pt idx="144">
                  <c:v>79.790000000000006</c:v>
                </c:pt>
                <c:pt idx="145">
                  <c:v>78.56</c:v>
                </c:pt>
                <c:pt idx="146">
                  <c:v>78.040000000000006</c:v>
                </c:pt>
                <c:pt idx="147">
                  <c:v>79.06</c:v>
                </c:pt>
                <c:pt idx="148">
                  <c:v>79.680000000000007</c:v>
                </c:pt>
                <c:pt idx="149">
                  <c:v>82.63</c:v>
                </c:pt>
                <c:pt idx="150">
                  <c:v>83.67</c:v>
                </c:pt>
                <c:pt idx="151">
                  <c:v>86.84</c:v>
                </c:pt>
                <c:pt idx="152">
                  <c:v>83.88</c:v>
                </c:pt>
                <c:pt idx="153">
                  <c:v>84.59</c:v>
                </c:pt>
                <c:pt idx="154">
                  <c:v>84.86</c:v>
                </c:pt>
                <c:pt idx="155">
                  <c:v>82.11</c:v>
                </c:pt>
                <c:pt idx="156">
                  <c:v>81.040000000000006</c:v>
                </c:pt>
                <c:pt idx="157">
                  <c:v>79.53</c:v>
                </c:pt>
                <c:pt idx="158">
                  <c:v>81.25</c:v>
                </c:pt>
                <c:pt idx="159">
                  <c:v>79.48</c:v>
                </c:pt>
                <c:pt idx="160">
                  <c:v>80.540000000000006</c:v>
                </c:pt>
                <c:pt idx="161">
                  <c:v>78.81</c:v>
                </c:pt>
                <c:pt idx="162">
                  <c:v>76.45</c:v>
                </c:pt>
                <c:pt idx="163">
                  <c:v>76.97</c:v>
                </c:pt>
                <c:pt idx="164">
                  <c:v>76.819999999999993</c:v>
                </c:pt>
                <c:pt idx="165">
                  <c:v>79.040000000000006</c:v>
                </c:pt>
                <c:pt idx="166">
                  <c:v>82.47</c:v>
                </c:pt>
                <c:pt idx="167">
                  <c:v>83.67</c:v>
                </c:pt>
                <c:pt idx="168">
                  <c:v>83.67</c:v>
                </c:pt>
                <c:pt idx="169">
                  <c:v>83.13</c:v>
                </c:pt>
                <c:pt idx="170">
                  <c:v>80.430000000000007</c:v>
                </c:pt>
                <c:pt idx="171">
                  <c:v>77.8</c:v>
                </c:pt>
                <c:pt idx="172">
                  <c:v>77.83</c:v>
                </c:pt>
                <c:pt idx="173">
                  <c:v>78.56</c:v>
                </c:pt>
                <c:pt idx="174">
                  <c:v>78.010000000000005</c:v>
                </c:pt>
                <c:pt idx="175">
                  <c:v>78.459999999999994</c:v>
                </c:pt>
                <c:pt idx="176">
                  <c:v>79.12</c:v>
                </c:pt>
                <c:pt idx="177">
                  <c:v>77.89</c:v>
                </c:pt>
                <c:pt idx="178">
                  <c:v>81.02</c:v>
                </c:pt>
                <c:pt idx="179">
                  <c:v>80.78</c:v>
                </c:pt>
                <c:pt idx="180">
                  <c:v>81.09</c:v>
                </c:pt>
                <c:pt idx="181">
                  <c:v>79.22</c:v>
                </c:pt>
                <c:pt idx="182">
                  <c:v>80.16</c:v>
                </c:pt>
                <c:pt idx="183">
                  <c:v>78.540000000000006</c:v>
                </c:pt>
                <c:pt idx="184">
                  <c:v>79.3</c:v>
                </c:pt>
                <c:pt idx="185">
                  <c:v>79.52</c:v>
                </c:pt>
                <c:pt idx="186">
                  <c:v>81.5</c:v>
                </c:pt>
                <c:pt idx="187">
                  <c:v>80.05</c:v>
                </c:pt>
                <c:pt idx="188">
                  <c:v>79.05</c:v>
                </c:pt>
                <c:pt idx="189">
                  <c:v>80.33</c:v>
                </c:pt>
                <c:pt idx="190">
                  <c:v>79.489999999999995</c:v>
                </c:pt>
                <c:pt idx="191">
                  <c:v>81.06</c:v>
                </c:pt>
                <c:pt idx="192">
                  <c:v>81.45</c:v>
                </c:pt>
                <c:pt idx="193">
                  <c:v>79.599999999999994</c:v>
                </c:pt>
                <c:pt idx="194">
                  <c:v>80.55</c:v>
                </c:pt>
                <c:pt idx="195">
                  <c:v>80.010000000000005</c:v>
                </c:pt>
                <c:pt idx="196">
                  <c:v>80.260000000000005</c:v>
                </c:pt>
                <c:pt idx="197">
                  <c:v>80.58</c:v>
                </c:pt>
                <c:pt idx="198">
                  <c:v>85.17</c:v>
                </c:pt>
                <c:pt idx="199">
                  <c:v>85.55</c:v>
                </c:pt>
                <c:pt idx="200">
                  <c:v>83.64</c:v>
                </c:pt>
                <c:pt idx="201">
                  <c:v>82.97</c:v>
                </c:pt>
                <c:pt idx="202">
                  <c:v>82.23</c:v>
                </c:pt>
                <c:pt idx="203">
                  <c:v>80.209999999999994</c:v>
                </c:pt>
                <c:pt idx="204">
                  <c:v>81.290000000000006</c:v>
                </c:pt>
                <c:pt idx="205">
                  <c:v>80.959999999999994</c:v>
                </c:pt>
                <c:pt idx="206">
                  <c:v>82.37</c:v>
                </c:pt>
                <c:pt idx="207">
                  <c:v>80.69</c:v>
                </c:pt>
                <c:pt idx="208">
                  <c:v>80.3</c:v>
                </c:pt>
                <c:pt idx="209">
                  <c:v>81.23</c:v>
                </c:pt>
                <c:pt idx="210">
                  <c:v>79.53</c:v>
                </c:pt>
                <c:pt idx="211">
                  <c:v>81.739999999999995</c:v>
                </c:pt>
                <c:pt idx="212">
                  <c:v>80.510000000000005</c:v>
                </c:pt>
                <c:pt idx="213">
                  <c:v>78.760000000000005</c:v>
                </c:pt>
                <c:pt idx="214">
                  <c:v>79.61</c:v>
                </c:pt>
                <c:pt idx="215">
                  <c:v>80.56</c:v>
                </c:pt>
                <c:pt idx="216">
                  <c:v>77.77</c:v>
                </c:pt>
                <c:pt idx="217">
                  <c:v>80.87</c:v>
                </c:pt>
                <c:pt idx="218">
                  <c:v>82.26</c:v>
                </c:pt>
                <c:pt idx="219">
                  <c:v>85.03</c:v>
                </c:pt>
                <c:pt idx="220">
                  <c:v>83.01</c:v>
                </c:pt>
                <c:pt idx="221">
                  <c:v>82.09</c:v>
                </c:pt>
                <c:pt idx="222">
                  <c:v>81.150000000000006</c:v>
                </c:pt>
                <c:pt idx="223">
                  <c:v>80.78</c:v>
                </c:pt>
                <c:pt idx="224">
                  <c:v>81.06</c:v>
                </c:pt>
                <c:pt idx="225">
                  <c:v>81.25</c:v>
                </c:pt>
                <c:pt idx="226">
                  <c:v>80.03</c:v>
                </c:pt>
                <c:pt idx="227">
                  <c:v>82.39</c:v>
                </c:pt>
                <c:pt idx="228">
                  <c:v>82.36</c:v>
                </c:pt>
                <c:pt idx="229">
                  <c:v>83.5</c:v>
                </c:pt>
                <c:pt idx="230">
                  <c:v>81.28</c:v>
                </c:pt>
                <c:pt idx="231">
                  <c:v>81.510000000000005</c:v>
                </c:pt>
                <c:pt idx="232">
                  <c:v>78.56</c:v>
                </c:pt>
                <c:pt idx="233">
                  <c:v>77.53</c:v>
                </c:pt>
                <c:pt idx="234">
                  <c:v>76.7</c:v>
                </c:pt>
                <c:pt idx="235">
                  <c:v>76.53</c:v>
                </c:pt>
                <c:pt idx="236">
                  <c:v>75.67</c:v>
                </c:pt>
                <c:pt idx="237">
                  <c:v>75.290000000000006</c:v>
                </c:pt>
                <c:pt idx="238">
                  <c:v>73.83</c:v>
                </c:pt>
                <c:pt idx="239">
                  <c:v>73.34</c:v>
                </c:pt>
                <c:pt idx="240">
                  <c:v>73.34</c:v>
                </c:pt>
                <c:pt idx="241">
                  <c:v>70.03</c:v>
                </c:pt>
                <c:pt idx="242">
                  <c:v>70.95</c:v>
                </c:pt>
                <c:pt idx="243">
                  <c:v>70.53</c:v>
                </c:pt>
                <c:pt idx="244">
                  <c:v>72.290000000000006</c:v>
                </c:pt>
                <c:pt idx="245">
                  <c:v>69.7</c:v>
                </c:pt>
                <c:pt idx="246">
                  <c:v>70.459999999999994</c:v>
                </c:pt>
                <c:pt idx="247">
                  <c:v>73.239999999999995</c:v>
                </c:pt>
                <c:pt idx="248">
                  <c:v>72.92</c:v>
                </c:pt>
                <c:pt idx="249">
                  <c:v>70.72</c:v>
                </c:pt>
                <c:pt idx="250">
                  <c:v>72.430000000000007</c:v>
                </c:pt>
                <c:pt idx="251">
                  <c:v>73.099999999999994</c:v>
                </c:pt>
                <c:pt idx="252">
                  <c:v>74.89</c:v>
                </c:pt>
                <c:pt idx="253">
                  <c:v>73.19</c:v>
                </c:pt>
                <c:pt idx="254">
                  <c:v>73.12</c:v>
                </c:pt>
                <c:pt idx="255">
                  <c:v>73.98</c:v>
                </c:pt>
                <c:pt idx="256">
                  <c:v>#N/A</c:v>
                </c:pt>
                <c:pt idx="257">
                  <c:v>73.98</c:v>
                </c:pt>
                <c:pt idx="258">
                  <c:v>75.83</c:v>
                </c:pt>
                <c:pt idx="259">
                  <c:v>74.02</c:v>
                </c:pt>
                <c:pt idx="260">
                  <c:v>73.81</c:v>
                </c:pt>
                <c:pt idx="261">
                  <c:v>#N/A</c:v>
                </c:pt>
                <c:pt idx="262">
                  <c:v>75.760000000000005</c:v>
                </c:pt>
                <c:pt idx="263">
                  <c:v>70.84</c:v>
                </c:pt>
                <c:pt idx="264">
                  <c:v>72.72</c:v>
                </c:pt>
                <c:pt idx="265">
                  <c:v>74.489999999999995</c:v>
                </c:pt>
                <c:pt idx="266">
                  <c:v>71.47</c:v>
                </c:pt>
                <c:pt idx="267">
                  <c:v>73.150000000000006</c:v>
                </c:pt>
                <c:pt idx="268">
                  <c:v>78.55</c:v>
                </c:pt>
                <c:pt idx="269">
                  <c:v>81.87</c:v>
                </c:pt>
                <c:pt idx="270">
                  <c:v>83.06</c:v>
                </c:pt>
                <c:pt idx="271">
                  <c:v>86.75</c:v>
                </c:pt>
                <c:pt idx="272">
                  <c:v>96.75</c:v>
                </c:pt>
                <c:pt idx="273">
                  <c:v>91.94</c:v>
                </c:pt>
                <c:pt idx="274">
                  <c:v>93.95</c:v>
                </c:pt>
                <c:pt idx="275">
                  <c:v>103.68</c:v>
                </c:pt>
                <c:pt idx="276">
                  <c:v>100.75</c:v>
                </c:pt>
                <c:pt idx="277">
                  <c:v>104.67</c:v>
                </c:pt>
                <c:pt idx="278">
                  <c:v>101.64</c:v>
                </c:pt>
                <c:pt idx="279">
                  <c:v>100.92</c:v>
                </c:pt>
                <c:pt idx="280">
                  <c:v>100.41</c:v>
                </c:pt>
                <c:pt idx="281">
                  <c:v>102.63</c:v>
                </c:pt>
                <c:pt idx="282">
                  <c:v>95.2</c:v>
                </c:pt>
                <c:pt idx="283">
                  <c:v>81.34</c:v>
                </c:pt>
                <c:pt idx="284">
                  <c:v>78.52</c:v>
                </c:pt>
                <c:pt idx="285">
                  <c:v>79.72</c:v>
                </c:pt>
                <c:pt idx="286">
                  <c:v>81.14</c:v>
                </c:pt>
                <c:pt idx="287">
                  <c:v>85.16</c:v>
                </c:pt>
                <c:pt idx="288">
                  <c:v>78.95</c:v>
                </c:pt>
                <c:pt idx="289">
                  <c:v>74.45</c:v>
                </c:pt>
                <c:pt idx="290">
                  <c:v>75.14</c:v>
                </c:pt>
                <c:pt idx="291">
                  <c:v>77.23</c:v>
                </c:pt>
                <c:pt idx="292">
                  <c:v>76.25</c:v>
                </c:pt>
                <c:pt idx="293">
                  <c:v>72.55</c:v>
                </c:pt>
                <c:pt idx="294">
                  <c:v>71.13</c:v>
                </c:pt>
                <c:pt idx="295">
                  <c:v>76.41</c:v>
                </c:pt>
                <c:pt idx="296">
                  <c:v>82.07</c:v>
                </c:pt>
                <c:pt idx="297">
                  <c:v>77.650000000000006</c:v>
                </c:pt>
                <c:pt idx="298">
                  <c:v>77.05</c:v>
                </c:pt>
                <c:pt idx="299">
                  <c:v>74.47</c:v>
                </c:pt>
                <c:pt idx="300">
                  <c:v>74.89</c:v>
                </c:pt>
                <c:pt idx="301">
                  <c:v>77.81</c:v>
                </c:pt>
                <c:pt idx="302">
                  <c:v>78.569999999999993</c:v>
                </c:pt>
                <c:pt idx="303">
                  <c:v>113.79</c:v>
                </c:pt>
                <c:pt idx="304">
                  <c:v>140.99</c:v>
                </c:pt>
                <c:pt idx="305">
                  <c:v>126.88</c:v>
                </c:pt>
                <c:pt idx="306">
                  <c:v>131.5</c:v>
                </c:pt>
                <c:pt idx="307">
                  <c:v>137.41999999999999</c:v>
                </c:pt>
                <c:pt idx="308">
                  <c:v>143.53</c:v>
                </c:pt>
                <c:pt idx="309">
                  <c:v>120.63</c:v>
                </c:pt>
                <c:pt idx="310">
                  <c:v>127.26</c:v>
                </c:pt>
                <c:pt idx="311">
                  <c:v>129.35</c:v>
                </c:pt>
                <c:pt idx="312">
                  <c:v>127.79</c:v>
                </c:pt>
                <c:pt idx="313">
                  <c:v>129.44</c:v>
                </c:pt>
                <c:pt idx="314">
                  <c:v>131.19999999999999</c:v>
                </c:pt>
                <c:pt idx="315">
                  <c:v>139.44999999999999</c:v>
                </c:pt>
                <c:pt idx="316">
                  <c:v>156.63999999999999</c:v>
                </c:pt>
                <c:pt idx="317">
                  <c:v>151.1</c:v>
                </c:pt>
                <c:pt idx="318">
                  <c:v>143.27000000000001</c:v>
                </c:pt>
                <c:pt idx="319">
                  <c:v>136.35</c:v>
                </c:pt>
                <c:pt idx="320">
                  <c:v>132.77000000000001</c:v>
                </c:pt>
                <c:pt idx="321">
                  <c:v>138.6</c:v>
                </c:pt>
                <c:pt idx="322">
                  <c:v>136.15</c:v>
                </c:pt>
                <c:pt idx="323">
                  <c:v>137.86000000000001</c:v>
                </c:pt>
                <c:pt idx="324">
                  <c:v>128.1</c:v>
                </c:pt>
                <c:pt idx="325">
                  <c:v>120.42</c:v>
                </c:pt>
                <c:pt idx="326">
                  <c:v>126.9</c:v>
                </c:pt>
                <c:pt idx="327">
                  <c:v>#N/A</c:v>
                </c:pt>
                <c:pt idx="328">
                  <c:v>126.9</c:v>
                </c:pt>
                <c:pt idx="329">
                  <c:v>135</c:v>
                </c:pt>
                <c:pt idx="330">
                  <c:v>114.25</c:v>
                </c:pt>
                <c:pt idx="331">
                  <c:v>116.76</c:v>
                </c:pt>
                <c:pt idx="332">
                  <c:v>109.69</c:v>
                </c:pt>
                <c:pt idx="333">
                  <c:v>116.79</c:v>
                </c:pt>
                <c:pt idx="334">
                  <c:v>108.75</c:v>
                </c:pt>
                <c:pt idx="335">
                  <c:v>103.67</c:v>
                </c:pt>
                <c:pt idx="336">
                  <c:v>106.3</c:v>
                </c:pt>
                <c:pt idx="337">
                  <c:v>97.11</c:v>
                </c:pt>
                <c:pt idx="338">
                  <c:v>101.31</c:v>
                </c:pt>
                <c:pt idx="339">
                  <c:v>105.12</c:v>
                </c:pt>
                <c:pt idx="340">
                  <c:v>108.44</c:v>
                </c:pt>
                <c:pt idx="341">
                  <c:v>110.89</c:v>
                </c:pt>
                <c:pt idx="342">
                  <c:v>111.91</c:v>
                </c:pt>
                <c:pt idx="343">
                  <c:v>110.79</c:v>
                </c:pt>
                <c:pt idx="344">
                  <c:v>108.41</c:v>
                </c:pt>
                <c:pt idx="345">
                  <c:v>116.02</c:v>
                </c:pt>
                <c:pt idx="346">
                  <c:v>112.88</c:v>
                </c:pt>
                <c:pt idx="347">
                  <c:v>112.1</c:v>
                </c:pt>
                <c:pt idx="348">
                  <c:v>112.1</c:v>
                </c:pt>
                <c:pt idx="349">
                  <c:v>115.02</c:v>
                </c:pt>
                <c:pt idx="350">
                  <c:v>107.56</c:v>
                </c:pt>
                <c:pt idx="351">
                  <c:v>106.87</c:v>
                </c:pt>
                <c:pt idx="352">
                  <c:v>108.11</c:v>
                </c:pt>
                <c:pt idx="353">
                  <c:v>113.43</c:v>
                </c:pt>
                <c:pt idx="354">
                  <c:v>114.8</c:v>
                </c:pt>
                <c:pt idx="355">
                  <c:v>115.03</c:v>
                </c:pt>
                <c:pt idx="356">
                  <c:v>116.78</c:v>
                </c:pt>
                <c:pt idx="357">
                  <c:v>123.66</c:v>
                </c:pt>
                <c:pt idx="358">
                  <c:v>123.3</c:v>
                </c:pt>
                <c:pt idx="359">
                  <c:v>126.65</c:v>
                </c:pt>
                <c:pt idx="360">
                  <c:v>120.71</c:v>
                </c:pt>
                <c:pt idx="361">
                  <c:v>120.82</c:v>
                </c:pt>
                <c:pt idx="362">
                  <c:v>118.47</c:v>
                </c:pt>
                <c:pt idx="363">
                  <c:v>118.47</c:v>
                </c:pt>
                <c:pt idx="364">
                  <c:v>115.32</c:v>
                </c:pt>
                <c:pt idx="365">
                  <c:v>113.04</c:v>
                </c:pt>
                <c:pt idx="366">
                  <c:v>113.94</c:v>
                </c:pt>
                <c:pt idx="367">
                  <c:v>110.79</c:v>
                </c:pt>
                <c:pt idx="368">
                  <c:v>119.09</c:v>
                </c:pt>
                <c:pt idx="369">
                  <c:v>114.79</c:v>
                </c:pt>
                <c:pt idx="370">
                  <c:v>117.9</c:v>
                </c:pt>
                <c:pt idx="371">
                  <c:v>117.93</c:v>
                </c:pt>
                <c:pt idx="372">
                  <c:v>117.05</c:v>
                </c:pt>
                <c:pt idx="373">
                  <c:v>120.53</c:v>
                </c:pt>
                <c:pt idx="374">
                  <c:v>117.19</c:v>
                </c:pt>
                <c:pt idx="375">
                  <c:v>120.32</c:v>
                </c:pt>
                <c:pt idx="376">
                  <c:v>119.76</c:v>
                </c:pt>
                <c:pt idx="377">
                  <c:v>111.91</c:v>
                </c:pt>
                <c:pt idx="378">
                  <c:v>101.01</c:v>
                </c:pt>
                <c:pt idx="379">
                  <c:v>99.4</c:v>
                </c:pt>
                <c:pt idx="380">
                  <c:v>99.78</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6B80-4BBF-A012-2149E19EF574}"/>
            </c:ext>
          </c:extLst>
        </c:ser>
        <c:ser>
          <c:idx val="1"/>
          <c:order val="1"/>
          <c:tx>
            <c:strRef>
              <c:f>'Chart Data'!$AR$3</c:f>
              <c:strCache>
                <c:ptCount val="1"/>
                <c:pt idx="0">
                  <c:v>BoE Scenario A</c:v>
                </c:pt>
              </c:strCache>
            </c:strRef>
          </c:tx>
          <c:spPr>
            <a:ln w="25400">
              <a:solidFill>
                <a:srgbClr val="EF4130"/>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Data'!$AR$4:$AR$786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115.64071428571431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116.38000000000001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115.33642857142858</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106.1342857142857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94.594285714285704</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85.020714285714277</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82.563571428571436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82.769285714285715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83.01571428571431</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83.43214285714285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83.672857142857154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83.98642857142859</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85.226428571428571</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89.97714285714288</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6B80-4BBF-A012-2149E19EF574}"/>
            </c:ext>
          </c:extLst>
        </c:ser>
        <c:ser>
          <c:idx val="2"/>
          <c:order val="2"/>
          <c:tx>
            <c:strRef>
              <c:f>'Chart Data'!$AS$3</c:f>
              <c:strCache>
                <c:ptCount val="1"/>
                <c:pt idx="0">
                  <c:v>BoE Scenario B</c:v>
                </c:pt>
              </c:strCache>
            </c:strRef>
          </c:tx>
          <c:spPr>
            <a:ln w="25400">
              <a:solidFill>
                <a:srgbClr val="008AC8"/>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Data'!$AS$4:$AS$786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114.75250000000001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115.12214285714286</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114.60035714285715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109.9992857142857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104.22928571428571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99.442499999999995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98.213928571428568</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98.316785714285714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98.440000000000012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98.648214285714289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98.768571428571434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98.925357142857152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99.545357142857142</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101.9207142857143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6B80-4BBF-A012-2149E19EF574}"/>
            </c:ext>
          </c:extLst>
        </c:ser>
        <c:ser>
          <c:idx val="3"/>
          <c:order val="3"/>
          <c:tx>
            <c:strRef>
              <c:f>'Chart Data'!$AT$3</c:f>
              <c:strCache>
                <c:ptCount val="1"/>
                <c:pt idx="0">
                  <c:v>Market curve - 18 June</c:v>
                </c:pt>
              </c:strCache>
            </c:strRef>
          </c:tx>
          <c:spPr>
            <a:ln w="25400">
              <a:solidFill>
                <a:srgbClr val="E7A800"/>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Data'!$AT$4:$AT$786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96.69</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97.07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98.99</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100.16</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104.02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106.3</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106.64</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105.03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96.71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86.1</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80.95</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77.099999999999994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76.849999999999994</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77.8</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79.150000000000006</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78.95</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81.849999999999994</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82.91</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6B80-4BBF-A012-2149E19EF574}"/>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60"/>
          <c:min val="6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egendEntry>
        <c:idx val="0"/>
        <c:delete val="1"/>
      </c:legendEntry>
      <c:layout>
        <c:manualLayout>
          <c:xMode val="edge"/>
          <c:yMode val="edge"/>
          <c:x val="0.49091528984972632"/>
          <c:y val="0.16810036316711435"/>
          <c:w val="0.47340354834162351"/>
          <c:h val="0.1608492693491736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Data'!$AQ$3</c:f>
              <c:strCache>
                <c:ptCount val="1"/>
                <c:pt idx="0">
                  <c:v>Spot</c:v>
                </c:pt>
              </c:strCache>
            </c:strRef>
          </c:tx>
          <c:spPr>
            <a:ln w="25400">
              <a:solidFill>
                <a:srgbClr val="003466"/>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Data'!$AQ$4:$AQ$786</c:f>
              <c:numCache>
                <c:formatCode>0.0</c:formatCode>
                <c:ptCount val="783"/>
                <c:pt idx="0">
                  <c:v>#N/A</c:v>
                </c:pt>
                <c:pt idx="1">
                  <c:v>125.18</c:v>
                </c:pt>
                <c:pt idx="2">
                  <c:v>123.82</c:v>
                </c:pt>
                <c:pt idx="3">
                  <c:v>117.91</c:v>
                </c:pt>
                <c:pt idx="4">
                  <c:v>118.16</c:v>
                </c:pt>
                <c:pt idx="5">
                  <c:v>114.03</c:v>
                </c:pt>
                <c:pt idx="6">
                  <c:v>112.93</c:v>
                </c:pt>
                <c:pt idx="7">
                  <c:v>113.07</c:v>
                </c:pt>
                <c:pt idx="8">
                  <c:v>121.5</c:v>
                </c:pt>
                <c:pt idx="9">
                  <c:v>118.62</c:v>
                </c:pt>
                <c:pt idx="10">
                  <c:v>118.45</c:v>
                </c:pt>
                <c:pt idx="11">
                  <c:v>116.39</c:v>
                </c:pt>
                <c:pt idx="12">
                  <c:v>118.31</c:v>
                </c:pt>
                <c:pt idx="13">
                  <c:v>121.35</c:v>
                </c:pt>
                <c:pt idx="14">
                  <c:v>126.61</c:v>
                </c:pt>
                <c:pt idx="15">
                  <c:v>122.87</c:v>
                </c:pt>
                <c:pt idx="16">
                  <c:v>123.5</c:v>
                </c:pt>
                <c:pt idx="17">
                  <c:v>124.73</c:v>
                </c:pt>
                <c:pt idx="18">
                  <c:v>120.15</c:v>
                </c:pt>
                <c:pt idx="19">
                  <c:v>121.2</c:v>
                </c:pt>
                <c:pt idx="20">
                  <c:v>128.56</c:v>
                </c:pt>
                <c:pt idx="21">
                  <c:v>129.41999999999999</c:v>
                </c:pt>
                <c:pt idx="22">
                  <c:v>130.54</c:v>
                </c:pt>
                <c:pt idx="23">
                  <c:v>130.85</c:v>
                </c:pt>
                <c:pt idx="24">
                  <c:v>126.65</c:v>
                </c:pt>
                <c:pt idx="25">
                  <c:v>130.47</c:v>
                </c:pt>
                <c:pt idx="26">
                  <c:v>133.19</c:v>
                </c:pt>
                <c:pt idx="27">
                  <c:v>135.75</c:v>
                </c:pt>
                <c:pt idx="28">
                  <c:v>141.25</c:v>
                </c:pt>
                <c:pt idx="29">
                  <c:v>140.57</c:v>
                </c:pt>
                <c:pt idx="30">
                  <c:v>134.99</c:v>
                </c:pt>
                <c:pt idx="31">
                  <c:v>124.25</c:v>
                </c:pt>
                <c:pt idx="32">
                  <c:v>122.26</c:v>
                </c:pt>
                <c:pt idx="33">
                  <c:v>115.72</c:v>
                </c:pt>
                <c:pt idx="34">
                  <c:v>117.9</c:v>
                </c:pt>
                <c:pt idx="35">
                  <c:v>114.98</c:v>
                </c:pt>
                <c:pt idx="36">
                  <c:v>113.55</c:v>
                </c:pt>
                <c:pt idx="37">
                  <c:v>112.33</c:v>
                </c:pt>
                <c:pt idx="38">
                  <c:v>112.83</c:v>
                </c:pt>
                <c:pt idx="39">
                  <c:v>105.98</c:v>
                </c:pt>
                <c:pt idx="40">
                  <c:v>98.78</c:v>
                </c:pt>
                <c:pt idx="41">
                  <c:v>106.79</c:v>
                </c:pt>
                <c:pt idx="42">
                  <c:v>104.83</c:v>
                </c:pt>
                <c:pt idx="43">
                  <c:v>107.16</c:v>
                </c:pt>
                <c:pt idx="44">
                  <c:v>103.57</c:v>
                </c:pt>
                <c:pt idx="45">
                  <c:v>100.1</c:v>
                </c:pt>
                <c:pt idx="46">
                  <c:v>93.03</c:v>
                </c:pt>
                <c:pt idx="47">
                  <c:v>97.7</c:v>
                </c:pt>
                <c:pt idx="48">
                  <c:v>100.81</c:v>
                </c:pt>
                <c:pt idx="49">
                  <c:v>105.32</c:v>
                </c:pt>
                <c:pt idx="50">
                  <c:v>104.19</c:v>
                </c:pt>
                <c:pt idx="51">
                  <c:v>102.99</c:v>
                </c:pt>
                <c:pt idx="52">
                  <c:v>103.89</c:v>
                </c:pt>
                <c:pt idx="53">
                  <c:v>100.94</c:v>
                </c:pt>
                <c:pt idx="54">
                  <c:v>100.01</c:v>
                </c:pt>
                <c:pt idx="55">
                  <c:v>106.2</c:v>
                </c:pt>
                <c:pt idx="56">
                  <c:v>104.33</c:v>
                </c:pt>
                <c:pt idx="57">
                  <c:v>103.79</c:v>
                </c:pt>
                <c:pt idx="58">
                  <c:v>103.97</c:v>
                </c:pt>
                <c:pt idx="59">
                  <c:v>100.78</c:v>
                </c:pt>
                <c:pt idx="60">
                  <c:v>99</c:v>
                </c:pt>
                <c:pt idx="61">
                  <c:v>99.35</c:v>
                </c:pt>
                <c:pt idx="62">
                  <c:v>98.95</c:v>
                </c:pt>
                <c:pt idx="63">
                  <c:v>97.76</c:v>
                </c:pt>
                <c:pt idx="64">
                  <c:v>102.65</c:v>
                </c:pt>
                <c:pt idx="65">
                  <c:v>99.33</c:v>
                </c:pt>
                <c:pt idx="66">
                  <c:v>95.38</c:v>
                </c:pt>
                <c:pt idx="67">
                  <c:v>88.75</c:v>
                </c:pt>
                <c:pt idx="68">
                  <c:v>90.77</c:v>
                </c:pt>
                <c:pt idx="69">
                  <c:v>88.75</c:v>
                </c:pt>
                <c:pt idx="70">
                  <c:v>83.21</c:v>
                </c:pt>
                <c:pt idx="71">
                  <c:v>82.18</c:v>
                </c:pt>
                <c:pt idx="72">
                  <c:v>83.1</c:v>
                </c:pt>
                <c:pt idx="73">
                  <c:v>85.37</c:v>
                </c:pt>
                <c:pt idx="74">
                  <c:v>84.32</c:v>
                </c:pt>
                <c:pt idx="75">
                  <c:v>86.88</c:v>
                </c:pt>
                <c:pt idx="76">
                  <c:v>87.27</c:v>
                </c:pt>
                <c:pt idx="77">
                  <c:v>#N/A</c:v>
                </c:pt>
                <c:pt idx="78">
                  <c:v>87.27</c:v>
                </c:pt>
                <c:pt idx="79">
                  <c:v>83.99</c:v>
                </c:pt>
                <c:pt idx="80">
                  <c:v>83.61</c:v>
                </c:pt>
                <c:pt idx="81">
                  <c:v>81.25</c:v>
                </c:pt>
                <c:pt idx="82">
                  <c:v>78.569999999999993</c:v>
                </c:pt>
                <c:pt idx="83">
                  <c:v>78.27</c:v>
                </c:pt>
                <c:pt idx="84">
                  <c:v>76.67</c:v>
                </c:pt>
                <c:pt idx="85">
                  <c:v>77.930000000000007</c:v>
                </c:pt>
                <c:pt idx="86">
                  <c:v>77.25</c:v>
                </c:pt>
                <c:pt idx="87">
                  <c:v>80.150000000000006</c:v>
                </c:pt>
                <c:pt idx="88">
                  <c:v>80.150000000000006</c:v>
                </c:pt>
                <c:pt idx="89">
                  <c:v>83.78</c:v>
                </c:pt>
                <c:pt idx="90">
                  <c:v>83.07</c:v>
                </c:pt>
                <c:pt idx="91">
                  <c:v>84.8</c:v>
                </c:pt>
                <c:pt idx="92">
                  <c:v>82.69</c:v>
                </c:pt>
                <c:pt idx="93">
                  <c:v>84.6</c:v>
                </c:pt>
                <c:pt idx="94">
                  <c:v>85.12</c:v>
                </c:pt>
                <c:pt idx="95">
                  <c:v>83.73</c:v>
                </c:pt>
                <c:pt idx="96">
                  <c:v>84.48</c:v>
                </c:pt>
                <c:pt idx="97">
                  <c:v>83.84</c:v>
                </c:pt>
                <c:pt idx="98">
                  <c:v>84.29</c:v>
                </c:pt>
                <c:pt idx="99">
                  <c:v>89.09</c:v>
                </c:pt>
                <c:pt idx="100">
                  <c:v>87.85</c:v>
                </c:pt>
                <c:pt idx="101">
                  <c:v>86.81</c:v>
                </c:pt>
                <c:pt idx="102">
                  <c:v>87.15</c:v>
                </c:pt>
                <c:pt idx="103">
                  <c:v>87.15</c:v>
                </c:pt>
                <c:pt idx="104">
                  <c:v>88.46</c:v>
                </c:pt>
                <c:pt idx="105">
                  <c:v>87.81</c:v>
                </c:pt>
                <c:pt idx="106">
                  <c:v>84.59</c:v>
                </c:pt>
                <c:pt idx="107">
                  <c:v>79.62</c:v>
                </c:pt>
                <c:pt idx="108">
                  <c:v>81.47</c:v>
                </c:pt>
                <c:pt idx="109">
                  <c:v>83.49</c:v>
                </c:pt>
                <c:pt idx="110">
                  <c:v>83.36</c:v>
                </c:pt>
                <c:pt idx="111">
                  <c:v>85.42</c:v>
                </c:pt>
                <c:pt idx="112">
                  <c:v>84.91</c:v>
                </c:pt>
                <c:pt idx="113">
                  <c:v>82.51</c:v>
                </c:pt>
                <c:pt idx="114">
                  <c:v>80.5</c:v>
                </c:pt>
                <c:pt idx="115">
                  <c:v>84.17</c:v>
                </c:pt>
                <c:pt idx="116">
                  <c:v>84.89</c:v>
                </c:pt>
                <c:pt idx="117">
                  <c:v>89.8</c:v>
                </c:pt>
                <c:pt idx="118">
                  <c:v>89.08</c:v>
                </c:pt>
                <c:pt idx="119">
                  <c:v>92.93</c:v>
                </c:pt>
                <c:pt idx="120">
                  <c:v>91.28</c:v>
                </c:pt>
                <c:pt idx="121">
                  <c:v>98.2</c:v>
                </c:pt>
                <c:pt idx="122">
                  <c:v>96.19</c:v>
                </c:pt>
                <c:pt idx="123">
                  <c:v>95.46</c:v>
                </c:pt>
                <c:pt idx="124">
                  <c:v>82.9</c:v>
                </c:pt>
                <c:pt idx="125">
                  <c:v>82.68</c:v>
                </c:pt>
                <c:pt idx="126">
                  <c:v>79.14</c:v>
                </c:pt>
                <c:pt idx="127">
                  <c:v>76.81</c:v>
                </c:pt>
                <c:pt idx="128">
                  <c:v>77.33</c:v>
                </c:pt>
                <c:pt idx="129">
                  <c:v>79.430000000000007</c:v>
                </c:pt>
                <c:pt idx="130">
                  <c:v>80.11</c:v>
                </c:pt>
                <c:pt idx="131">
                  <c:v>79.91</c:v>
                </c:pt>
                <c:pt idx="132">
                  <c:v>79.59</c:v>
                </c:pt>
                <c:pt idx="133">
                  <c:v>80</c:v>
                </c:pt>
                <c:pt idx="134">
                  <c:v>81.709999999999994</c:v>
                </c:pt>
                <c:pt idx="135">
                  <c:v>82.03</c:v>
                </c:pt>
                <c:pt idx="136">
                  <c:v>84.2</c:v>
                </c:pt>
                <c:pt idx="137">
                  <c:v>85.27</c:v>
                </c:pt>
                <c:pt idx="138">
                  <c:v>85.25</c:v>
                </c:pt>
                <c:pt idx="139">
                  <c:v>82.32</c:v>
                </c:pt>
                <c:pt idx="140">
                  <c:v>83.67</c:v>
                </c:pt>
                <c:pt idx="141">
                  <c:v>82.09</c:v>
                </c:pt>
                <c:pt idx="142">
                  <c:v>80.14</c:v>
                </c:pt>
                <c:pt idx="143">
                  <c:v>79.63</c:v>
                </c:pt>
                <c:pt idx="144">
                  <c:v>79.790000000000006</c:v>
                </c:pt>
                <c:pt idx="145">
                  <c:v>78.56</c:v>
                </c:pt>
                <c:pt idx="146">
                  <c:v>78.040000000000006</c:v>
                </c:pt>
                <c:pt idx="147">
                  <c:v>79.06</c:v>
                </c:pt>
                <c:pt idx="148">
                  <c:v>79.680000000000007</c:v>
                </c:pt>
                <c:pt idx="149">
                  <c:v>82.63</c:v>
                </c:pt>
                <c:pt idx="150">
                  <c:v>83.67</c:v>
                </c:pt>
                <c:pt idx="151">
                  <c:v>86.84</c:v>
                </c:pt>
                <c:pt idx="152">
                  <c:v>83.88</c:v>
                </c:pt>
                <c:pt idx="153">
                  <c:v>84.59</c:v>
                </c:pt>
                <c:pt idx="154">
                  <c:v>84.86</c:v>
                </c:pt>
                <c:pt idx="155">
                  <c:v>82.11</c:v>
                </c:pt>
                <c:pt idx="156">
                  <c:v>81.040000000000006</c:v>
                </c:pt>
                <c:pt idx="157">
                  <c:v>79.53</c:v>
                </c:pt>
                <c:pt idx="158">
                  <c:v>81.25</c:v>
                </c:pt>
                <c:pt idx="159">
                  <c:v>79.48</c:v>
                </c:pt>
                <c:pt idx="160">
                  <c:v>80.540000000000006</c:v>
                </c:pt>
                <c:pt idx="161">
                  <c:v>78.81</c:v>
                </c:pt>
                <c:pt idx="162">
                  <c:v>76.45</c:v>
                </c:pt>
                <c:pt idx="163">
                  <c:v>76.97</c:v>
                </c:pt>
                <c:pt idx="164">
                  <c:v>76.819999999999993</c:v>
                </c:pt>
                <c:pt idx="165">
                  <c:v>79.040000000000006</c:v>
                </c:pt>
                <c:pt idx="166">
                  <c:v>82.47</c:v>
                </c:pt>
                <c:pt idx="167">
                  <c:v>83.67</c:v>
                </c:pt>
                <c:pt idx="168">
                  <c:v>83.67</c:v>
                </c:pt>
                <c:pt idx="169">
                  <c:v>83.13</c:v>
                </c:pt>
                <c:pt idx="170">
                  <c:v>80.430000000000007</c:v>
                </c:pt>
                <c:pt idx="171">
                  <c:v>77.8</c:v>
                </c:pt>
                <c:pt idx="172">
                  <c:v>77.83</c:v>
                </c:pt>
                <c:pt idx="173">
                  <c:v>78.56</c:v>
                </c:pt>
                <c:pt idx="174">
                  <c:v>78.010000000000005</c:v>
                </c:pt>
                <c:pt idx="175">
                  <c:v>78.459999999999994</c:v>
                </c:pt>
                <c:pt idx="176">
                  <c:v>79.12</c:v>
                </c:pt>
                <c:pt idx="177">
                  <c:v>77.89</c:v>
                </c:pt>
                <c:pt idx="178">
                  <c:v>81.02</c:v>
                </c:pt>
                <c:pt idx="179">
                  <c:v>80.78</c:v>
                </c:pt>
                <c:pt idx="180">
                  <c:v>81.09</c:v>
                </c:pt>
                <c:pt idx="181">
                  <c:v>79.22</c:v>
                </c:pt>
                <c:pt idx="182">
                  <c:v>80.16</c:v>
                </c:pt>
                <c:pt idx="183">
                  <c:v>78.540000000000006</c:v>
                </c:pt>
                <c:pt idx="184">
                  <c:v>79.3</c:v>
                </c:pt>
                <c:pt idx="185">
                  <c:v>79.52</c:v>
                </c:pt>
                <c:pt idx="186">
                  <c:v>81.5</c:v>
                </c:pt>
                <c:pt idx="187">
                  <c:v>80.05</c:v>
                </c:pt>
                <c:pt idx="188">
                  <c:v>79.05</c:v>
                </c:pt>
                <c:pt idx="189">
                  <c:v>80.33</c:v>
                </c:pt>
                <c:pt idx="190">
                  <c:v>79.489999999999995</c:v>
                </c:pt>
                <c:pt idx="191">
                  <c:v>81.06</c:v>
                </c:pt>
                <c:pt idx="192">
                  <c:v>81.45</c:v>
                </c:pt>
                <c:pt idx="193">
                  <c:v>79.599999999999994</c:v>
                </c:pt>
                <c:pt idx="194">
                  <c:v>80.55</c:v>
                </c:pt>
                <c:pt idx="195">
                  <c:v>80.010000000000005</c:v>
                </c:pt>
                <c:pt idx="196">
                  <c:v>80.260000000000005</c:v>
                </c:pt>
                <c:pt idx="197">
                  <c:v>80.58</c:v>
                </c:pt>
                <c:pt idx="198">
                  <c:v>85.17</c:v>
                </c:pt>
                <c:pt idx="199">
                  <c:v>85.55</c:v>
                </c:pt>
                <c:pt idx="200">
                  <c:v>83.64</c:v>
                </c:pt>
                <c:pt idx="201">
                  <c:v>82.97</c:v>
                </c:pt>
                <c:pt idx="202">
                  <c:v>82.23</c:v>
                </c:pt>
                <c:pt idx="203">
                  <c:v>80.209999999999994</c:v>
                </c:pt>
                <c:pt idx="204">
                  <c:v>81.290000000000006</c:v>
                </c:pt>
                <c:pt idx="205">
                  <c:v>80.959999999999994</c:v>
                </c:pt>
                <c:pt idx="206">
                  <c:v>82.37</c:v>
                </c:pt>
                <c:pt idx="207">
                  <c:v>80.69</c:v>
                </c:pt>
                <c:pt idx="208">
                  <c:v>80.3</c:v>
                </c:pt>
                <c:pt idx="209">
                  <c:v>81.23</c:v>
                </c:pt>
                <c:pt idx="210">
                  <c:v>79.53</c:v>
                </c:pt>
                <c:pt idx="211">
                  <c:v>81.739999999999995</c:v>
                </c:pt>
                <c:pt idx="212">
                  <c:v>80.510000000000005</c:v>
                </c:pt>
                <c:pt idx="213">
                  <c:v>78.760000000000005</c:v>
                </c:pt>
                <c:pt idx="214">
                  <c:v>79.61</c:v>
                </c:pt>
                <c:pt idx="215">
                  <c:v>80.56</c:v>
                </c:pt>
                <c:pt idx="216">
                  <c:v>77.77</c:v>
                </c:pt>
                <c:pt idx="217">
                  <c:v>80.87</c:v>
                </c:pt>
                <c:pt idx="218">
                  <c:v>82.26</c:v>
                </c:pt>
                <c:pt idx="219">
                  <c:v>85.03</c:v>
                </c:pt>
                <c:pt idx="220">
                  <c:v>83.01</c:v>
                </c:pt>
                <c:pt idx="221">
                  <c:v>82.09</c:v>
                </c:pt>
                <c:pt idx="222">
                  <c:v>81.150000000000006</c:v>
                </c:pt>
                <c:pt idx="223">
                  <c:v>80.78</c:v>
                </c:pt>
                <c:pt idx="224">
                  <c:v>81.06</c:v>
                </c:pt>
                <c:pt idx="225">
                  <c:v>81.25</c:v>
                </c:pt>
                <c:pt idx="226">
                  <c:v>80.03</c:v>
                </c:pt>
                <c:pt idx="227">
                  <c:v>82.39</c:v>
                </c:pt>
                <c:pt idx="228">
                  <c:v>82.36</c:v>
                </c:pt>
                <c:pt idx="229">
                  <c:v>83.5</c:v>
                </c:pt>
                <c:pt idx="230">
                  <c:v>81.28</c:v>
                </c:pt>
                <c:pt idx="231">
                  <c:v>81.510000000000005</c:v>
                </c:pt>
                <c:pt idx="232">
                  <c:v>78.56</c:v>
                </c:pt>
                <c:pt idx="233">
                  <c:v>77.53</c:v>
                </c:pt>
                <c:pt idx="234">
                  <c:v>76.7</c:v>
                </c:pt>
                <c:pt idx="235">
                  <c:v>76.53</c:v>
                </c:pt>
                <c:pt idx="236">
                  <c:v>75.67</c:v>
                </c:pt>
                <c:pt idx="237">
                  <c:v>75.290000000000006</c:v>
                </c:pt>
                <c:pt idx="238">
                  <c:v>73.83</c:v>
                </c:pt>
                <c:pt idx="239">
                  <c:v>73.34</c:v>
                </c:pt>
                <c:pt idx="240">
                  <c:v>73.34</c:v>
                </c:pt>
                <c:pt idx="241">
                  <c:v>70.03</c:v>
                </c:pt>
                <c:pt idx="242">
                  <c:v>70.95</c:v>
                </c:pt>
                <c:pt idx="243">
                  <c:v>70.53</c:v>
                </c:pt>
                <c:pt idx="244">
                  <c:v>72.290000000000006</c:v>
                </c:pt>
                <c:pt idx="245">
                  <c:v>69.7</c:v>
                </c:pt>
                <c:pt idx="246">
                  <c:v>70.459999999999994</c:v>
                </c:pt>
                <c:pt idx="247">
                  <c:v>73.239999999999995</c:v>
                </c:pt>
                <c:pt idx="248">
                  <c:v>72.92</c:v>
                </c:pt>
                <c:pt idx="249">
                  <c:v>70.72</c:v>
                </c:pt>
                <c:pt idx="250">
                  <c:v>72.430000000000007</c:v>
                </c:pt>
                <c:pt idx="251">
                  <c:v>73.099999999999994</c:v>
                </c:pt>
                <c:pt idx="252">
                  <c:v>74.89</c:v>
                </c:pt>
                <c:pt idx="253">
                  <c:v>73.19</c:v>
                </c:pt>
                <c:pt idx="254">
                  <c:v>73.12</c:v>
                </c:pt>
                <c:pt idx="255">
                  <c:v>73.98</c:v>
                </c:pt>
                <c:pt idx="256">
                  <c:v>#N/A</c:v>
                </c:pt>
                <c:pt idx="257">
                  <c:v>73.98</c:v>
                </c:pt>
                <c:pt idx="258">
                  <c:v>75.83</c:v>
                </c:pt>
                <c:pt idx="259">
                  <c:v>74.02</c:v>
                </c:pt>
                <c:pt idx="260">
                  <c:v>73.81</c:v>
                </c:pt>
                <c:pt idx="261">
                  <c:v>#N/A</c:v>
                </c:pt>
                <c:pt idx="262">
                  <c:v>75.760000000000005</c:v>
                </c:pt>
                <c:pt idx="263">
                  <c:v>70.84</c:v>
                </c:pt>
                <c:pt idx="264">
                  <c:v>72.72</c:v>
                </c:pt>
                <c:pt idx="265">
                  <c:v>74.489999999999995</c:v>
                </c:pt>
                <c:pt idx="266">
                  <c:v>71.47</c:v>
                </c:pt>
                <c:pt idx="267">
                  <c:v>73.150000000000006</c:v>
                </c:pt>
                <c:pt idx="268">
                  <c:v>78.55</c:v>
                </c:pt>
                <c:pt idx="269">
                  <c:v>81.87</c:v>
                </c:pt>
                <c:pt idx="270">
                  <c:v>83.06</c:v>
                </c:pt>
                <c:pt idx="271">
                  <c:v>86.75</c:v>
                </c:pt>
                <c:pt idx="272">
                  <c:v>96.75</c:v>
                </c:pt>
                <c:pt idx="273">
                  <c:v>91.94</c:v>
                </c:pt>
                <c:pt idx="274">
                  <c:v>93.95</c:v>
                </c:pt>
                <c:pt idx="275">
                  <c:v>103.68</c:v>
                </c:pt>
                <c:pt idx="276">
                  <c:v>100.75</c:v>
                </c:pt>
                <c:pt idx="277">
                  <c:v>104.67</c:v>
                </c:pt>
                <c:pt idx="278">
                  <c:v>101.64</c:v>
                </c:pt>
                <c:pt idx="279">
                  <c:v>100.92</c:v>
                </c:pt>
                <c:pt idx="280">
                  <c:v>100.41</c:v>
                </c:pt>
                <c:pt idx="281">
                  <c:v>102.63</c:v>
                </c:pt>
                <c:pt idx="282">
                  <c:v>95.2</c:v>
                </c:pt>
                <c:pt idx="283">
                  <c:v>81.34</c:v>
                </c:pt>
                <c:pt idx="284">
                  <c:v>78.52</c:v>
                </c:pt>
                <c:pt idx="285">
                  <c:v>79.72</c:v>
                </c:pt>
                <c:pt idx="286">
                  <c:v>81.14</c:v>
                </c:pt>
                <c:pt idx="287">
                  <c:v>85.16</c:v>
                </c:pt>
                <c:pt idx="288">
                  <c:v>78.95</c:v>
                </c:pt>
                <c:pt idx="289">
                  <c:v>74.45</c:v>
                </c:pt>
                <c:pt idx="290">
                  <c:v>75.14</c:v>
                </c:pt>
                <c:pt idx="291">
                  <c:v>77.23</c:v>
                </c:pt>
                <c:pt idx="292">
                  <c:v>76.25</c:v>
                </c:pt>
                <c:pt idx="293">
                  <c:v>72.55</c:v>
                </c:pt>
                <c:pt idx="294">
                  <c:v>71.13</c:v>
                </c:pt>
                <c:pt idx="295">
                  <c:v>76.41</c:v>
                </c:pt>
                <c:pt idx="296">
                  <c:v>82.07</c:v>
                </c:pt>
                <c:pt idx="297">
                  <c:v>77.650000000000006</c:v>
                </c:pt>
                <c:pt idx="298">
                  <c:v>77.05</c:v>
                </c:pt>
                <c:pt idx="299">
                  <c:v>74.47</c:v>
                </c:pt>
                <c:pt idx="300">
                  <c:v>74.89</c:v>
                </c:pt>
                <c:pt idx="301">
                  <c:v>77.81</c:v>
                </c:pt>
                <c:pt idx="302">
                  <c:v>78.569999999999993</c:v>
                </c:pt>
                <c:pt idx="303">
                  <c:v>113.79</c:v>
                </c:pt>
                <c:pt idx="304">
                  <c:v>140.99</c:v>
                </c:pt>
                <c:pt idx="305">
                  <c:v>126.88</c:v>
                </c:pt>
                <c:pt idx="306">
                  <c:v>131.5</c:v>
                </c:pt>
                <c:pt idx="307">
                  <c:v>137.41999999999999</c:v>
                </c:pt>
                <c:pt idx="308">
                  <c:v>143.53</c:v>
                </c:pt>
                <c:pt idx="309">
                  <c:v>120.63</c:v>
                </c:pt>
                <c:pt idx="310">
                  <c:v>127.26</c:v>
                </c:pt>
                <c:pt idx="311">
                  <c:v>129.35</c:v>
                </c:pt>
                <c:pt idx="312">
                  <c:v>127.79</c:v>
                </c:pt>
                <c:pt idx="313">
                  <c:v>129.44</c:v>
                </c:pt>
                <c:pt idx="314">
                  <c:v>131.19999999999999</c:v>
                </c:pt>
                <c:pt idx="315">
                  <c:v>139.44999999999999</c:v>
                </c:pt>
                <c:pt idx="316">
                  <c:v>156.63999999999999</c:v>
                </c:pt>
                <c:pt idx="317">
                  <c:v>151.1</c:v>
                </c:pt>
                <c:pt idx="318">
                  <c:v>143.27000000000001</c:v>
                </c:pt>
                <c:pt idx="319">
                  <c:v>136.35</c:v>
                </c:pt>
                <c:pt idx="320">
                  <c:v>132.77000000000001</c:v>
                </c:pt>
                <c:pt idx="321">
                  <c:v>138.6</c:v>
                </c:pt>
                <c:pt idx="322">
                  <c:v>136.15</c:v>
                </c:pt>
                <c:pt idx="323">
                  <c:v>137.86000000000001</c:v>
                </c:pt>
                <c:pt idx="324">
                  <c:v>128.1</c:v>
                </c:pt>
                <c:pt idx="325">
                  <c:v>120.42</c:v>
                </c:pt>
                <c:pt idx="326">
                  <c:v>126.9</c:v>
                </c:pt>
                <c:pt idx="327">
                  <c:v>#N/A</c:v>
                </c:pt>
                <c:pt idx="328">
                  <c:v>126.9</c:v>
                </c:pt>
                <c:pt idx="329">
                  <c:v>135</c:v>
                </c:pt>
                <c:pt idx="330">
                  <c:v>114.25</c:v>
                </c:pt>
                <c:pt idx="331">
                  <c:v>116.76</c:v>
                </c:pt>
                <c:pt idx="332">
                  <c:v>109.69</c:v>
                </c:pt>
                <c:pt idx="333">
                  <c:v>116.79</c:v>
                </c:pt>
                <c:pt idx="334">
                  <c:v>108.75</c:v>
                </c:pt>
                <c:pt idx="335">
                  <c:v>103.67</c:v>
                </c:pt>
                <c:pt idx="336">
                  <c:v>106.3</c:v>
                </c:pt>
                <c:pt idx="337">
                  <c:v>97.11</c:v>
                </c:pt>
                <c:pt idx="338">
                  <c:v>101.31</c:v>
                </c:pt>
                <c:pt idx="339">
                  <c:v>105.12</c:v>
                </c:pt>
                <c:pt idx="340">
                  <c:v>108.44</c:v>
                </c:pt>
                <c:pt idx="341">
                  <c:v>110.89</c:v>
                </c:pt>
                <c:pt idx="342">
                  <c:v>111.91</c:v>
                </c:pt>
                <c:pt idx="343">
                  <c:v>110.79</c:v>
                </c:pt>
                <c:pt idx="344">
                  <c:v>108.41</c:v>
                </c:pt>
                <c:pt idx="345">
                  <c:v>116.02</c:v>
                </c:pt>
                <c:pt idx="346">
                  <c:v>112.88</c:v>
                </c:pt>
                <c:pt idx="347">
                  <c:v>112.1</c:v>
                </c:pt>
                <c:pt idx="348">
                  <c:v>112.1</c:v>
                </c:pt>
                <c:pt idx="349">
                  <c:v>115.02</c:v>
                </c:pt>
                <c:pt idx="350">
                  <c:v>107.56</c:v>
                </c:pt>
                <c:pt idx="351">
                  <c:v>106.87</c:v>
                </c:pt>
                <c:pt idx="352">
                  <c:v>108.11</c:v>
                </c:pt>
                <c:pt idx="353">
                  <c:v>113.43</c:v>
                </c:pt>
                <c:pt idx="354">
                  <c:v>114.8</c:v>
                </c:pt>
                <c:pt idx="355">
                  <c:v>115.03</c:v>
                </c:pt>
                <c:pt idx="356">
                  <c:v>116.78</c:v>
                </c:pt>
                <c:pt idx="357">
                  <c:v>123.66</c:v>
                </c:pt>
                <c:pt idx="358">
                  <c:v>123.3</c:v>
                </c:pt>
                <c:pt idx="359">
                  <c:v>126.65</c:v>
                </c:pt>
                <c:pt idx="360">
                  <c:v>120.71</c:v>
                </c:pt>
                <c:pt idx="361">
                  <c:v>120.82</c:v>
                </c:pt>
                <c:pt idx="362">
                  <c:v>118.47</c:v>
                </c:pt>
                <c:pt idx="363">
                  <c:v>118.47</c:v>
                </c:pt>
                <c:pt idx="364">
                  <c:v>115.32</c:v>
                </c:pt>
                <c:pt idx="365">
                  <c:v>113.04</c:v>
                </c:pt>
                <c:pt idx="366">
                  <c:v>113.94</c:v>
                </c:pt>
                <c:pt idx="367">
                  <c:v>110.79</c:v>
                </c:pt>
                <c:pt idx="368">
                  <c:v>119.09</c:v>
                </c:pt>
                <c:pt idx="369">
                  <c:v>114.79</c:v>
                </c:pt>
                <c:pt idx="370">
                  <c:v>117.9</c:v>
                </c:pt>
                <c:pt idx="371">
                  <c:v>117.93</c:v>
                </c:pt>
                <c:pt idx="372">
                  <c:v>117.05</c:v>
                </c:pt>
                <c:pt idx="373">
                  <c:v>120.53</c:v>
                </c:pt>
                <c:pt idx="374">
                  <c:v>117.19</c:v>
                </c:pt>
                <c:pt idx="375">
                  <c:v>120.32</c:v>
                </c:pt>
                <c:pt idx="376">
                  <c:v>119.76</c:v>
                </c:pt>
                <c:pt idx="377">
                  <c:v>111.91</c:v>
                </c:pt>
                <c:pt idx="378">
                  <c:v>101.01</c:v>
                </c:pt>
                <c:pt idx="379">
                  <c:v>99.4</c:v>
                </c:pt>
                <c:pt idx="380">
                  <c:v>99.78</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9D60-458C-B8F1-D78C817EEA4B}"/>
            </c:ext>
          </c:extLst>
        </c:ser>
        <c:ser>
          <c:idx val="1"/>
          <c:order val="1"/>
          <c:tx>
            <c:strRef>
              <c:f>'Chart Data'!$AR$3</c:f>
              <c:strCache>
                <c:ptCount val="1"/>
                <c:pt idx="0">
                  <c:v>BoE Scenario A</c:v>
                </c:pt>
              </c:strCache>
            </c:strRef>
          </c:tx>
          <c:spPr>
            <a:ln w="25400">
              <a:solidFill>
                <a:srgbClr val="EF4130"/>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Data'!$AR$4:$AR$786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115.64071428571431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116.38000000000001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115.33642857142858</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106.1342857142857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94.594285714285704</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85.020714285714277</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82.563571428571436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82.769285714285715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83.01571428571431</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83.43214285714285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83.672857142857154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83.98642857142859</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85.226428571428571</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89.97714285714288</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9D60-458C-B8F1-D78C817EEA4B}"/>
            </c:ext>
          </c:extLst>
        </c:ser>
        <c:ser>
          <c:idx val="2"/>
          <c:order val="2"/>
          <c:tx>
            <c:strRef>
              <c:f>'Chart Data'!$AS$3</c:f>
              <c:strCache>
                <c:ptCount val="1"/>
                <c:pt idx="0">
                  <c:v>BoE Scenario B</c:v>
                </c:pt>
              </c:strCache>
            </c:strRef>
          </c:tx>
          <c:spPr>
            <a:ln w="25400">
              <a:solidFill>
                <a:srgbClr val="008AC8"/>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Data'!$AS$4:$AS$786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114.75250000000001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115.12214285714286</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114.60035714285715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109.9992857142857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104.22928571428571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99.442499999999995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98.213928571428568</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98.316785714285714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98.440000000000012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98.648214285714289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98.768571428571434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98.925357142857152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99.545357142857142</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101.9207142857143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9D60-458C-B8F1-D78C817EEA4B}"/>
            </c:ext>
          </c:extLst>
        </c:ser>
        <c:ser>
          <c:idx val="3"/>
          <c:order val="3"/>
          <c:tx>
            <c:strRef>
              <c:f>'Chart Data'!$AT$3</c:f>
              <c:strCache>
                <c:ptCount val="1"/>
                <c:pt idx="0">
                  <c:v>Market curve - 18 June</c:v>
                </c:pt>
              </c:strCache>
            </c:strRef>
          </c:tx>
          <c:spPr>
            <a:ln w="25400">
              <a:solidFill>
                <a:srgbClr val="E7A800"/>
              </a:solidFill>
            </a:ln>
            <a:effectLst/>
          </c:spPr>
          <c:marker>
            <c:symbol val="none"/>
          </c:marker>
          <c:cat>
            <c:numRef>
              <c:f>'Chart Data'!$AP$4:$AP$786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Data'!$AT$4:$AT$786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96.69</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97.07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98.99</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100.16</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104.02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106.3</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106.64</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105.03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96.71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86.1</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80.95</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77.099999999999994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76.849999999999994</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77.8</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79.150000000000006</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78.95</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81.849999999999994</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82.91</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60"/>
          <c:min val="6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16428172779517802"/>
          <c:y val="8.2706766917293228E-2"/>
          <c:w val="0.67143654440964384"/>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9047995394627714E-2"/>
          <c:y val="0.15476190476190477"/>
          <c:w val="0.92453307184185618"/>
          <c:h val="0.69578118524658106"/>
        </c:manualLayout>
      </c:layout>
      <c:lineChart>
        <c:grouping val="standard"/>
        <c:varyColors val="0"/>
        <c:ser>
          <c:idx val="0"/>
          <c:order val="0"/>
          <c:tx>
            <c:strRef>
              <c:f>'Chart Data'!$B$2</c:f>
              <c:strCache>
                <c:ptCount val="1"/>
                <c:pt idx="0">
                  <c:v>Headline services inflation</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Data'!$B$40:$B$57</c15:sqref>
                  </c15:fullRef>
                </c:ext>
              </c:extLst>
              <c:f>'Chart Data'!$B$40:$B$54</c:f>
              <c:numCache>
                <c:formatCode>0.0</c:formatCode>
                <c:ptCount val="15"/>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(Aug-25)</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Data'!$C$40:$C$57</c15:sqref>
                  </c15:fullRef>
                </c:ext>
              </c:extLst>
              <c:f>'Chart Data'!$C$40:$C$54</c:f>
              <c:numCache>
                <c:formatCode>General</c:formatCode>
                <c:ptCount val="15"/>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(Nov-25)</c:v>
                </c:pt>
              </c:strCache>
            </c:strRef>
          </c:tx>
          <c:spPr>
            <a:ln w="25400">
              <a:solidFill>
                <a:srgbClr val="008AC8"/>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Data'!$D$40:$D$57</c15:sqref>
                  </c15:fullRef>
                </c:ext>
              </c:extLst>
              <c:f>'Chart Data'!$D$40:$D$54</c:f>
              <c:numCache>
                <c:formatCode>General</c:formatCode>
                <c:ptCount val="15"/>
                <c:pt idx="9" formatCode="0.0">
                  <c:v>4.5999999999999996</c:v>
                </c:pt>
                <c:pt idx="10" formatCode="0.0">
                  <c:v>4.5</c:v>
                </c:pt>
                <c:pt idx="11" formatCode="0.0">
                  <c:v>4.5999999999999996</c:v>
                </c:pt>
                <c:pt idx="12" formatCode="0.0">
                  <c:v>4.2</c:v>
                </c:pt>
                <c:pt idx="13" formatCode="0.0">
                  <c:v>4.2</c:v>
                </c:pt>
                <c:pt idx="14" formatCode="0.0">
                  <c:v>4.3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Data'!$E$2</c15:sqref>
                        </c15:formulaRef>
                      </c:ext>
                    </c:extLst>
                    <c:strCache>
                      <c:ptCount val="1"/>
                    </c:strCache>
                  </c:strRef>
                </c:tx>
                <c:spPr>
                  <a:ln w="38100">
                    <a:solidFill>
                      <a:srgbClr val="7B7C77"/>
                    </a:solidFill>
                  </a:ln>
                </c:spPr>
                <c:marker>
                  <c:symbol val="none"/>
                </c:marker>
                <c:cat>
                  <c:numRef>
                    <c:extLst>
                      <c:ext uri="{02D57815-91ED-43cb-92C2-25804820EDAC}">
                        <c15:fullRef>
                          <c15:sqref>'Chart Data'!$A$40:$A$57</c15:sqref>
                        </c15:fullRef>
                        <c15:formulaRef>
                          <c15:sqref>'Chart Data'!$A$40:$A$54</c15:sqref>
                        </c15:formulaRef>
                      </c:ext>
                    </c:extLst>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uri="{02D57815-91ED-43cb-92C2-25804820EDAC}">
                        <c15:fullRef>
                          <c15:sqref>'Chart Data'!$E$16:$E$51</c15:sqref>
                        </c15:fullRef>
                        <c15:formulaRef>
                          <c15:sqref>('Chart Data'!$E$16:$E$30,'Chart Data'!$E$34:$E$51)</c15:sqref>
                        </c15:formulaRef>
                      </c:ext>
                    </c:extLst>
                    <c:numCache>
                      <c:formatCode>0.0</c:formatCode>
                      <c:ptCount val="33"/>
                      <c:pt idx="0">
                        <c:v>1.0004455717230705</c:v>
                      </c:pt>
                      <c:pt idx="1">
                        <c:v>1.0043348615149197</c:v>
                      </c:pt>
                      <c:pt idx="2">
                        <c:v>1.0062135214389978</c:v>
                      </c:pt>
                      <c:pt idx="3">
                        <c:v>1.0074467009261474</c:v>
                      </c:pt>
                      <c:pt idx="4">
                        <c:v>1.0102060728979607</c:v>
                      </c:pt>
                      <c:pt idx="5">
                        <c:v>1.0104650743994046</c:v>
                      </c:pt>
                      <c:pt idx="6">
                        <c:v>0.96367283796104686</c:v>
                      </c:pt>
                      <c:pt idx="7">
                        <c:v>0.96559283182041378</c:v>
                      </c:pt>
                      <c:pt idx="8">
                        <c:v>0.96751364581498833</c:v>
                      </c:pt>
                      <c:pt idx="9">
                        <c:v>0.96820597391422314</c:v>
                      </c:pt>
                      <c:pt idx="10">
                        <c:v>0.97068892405402896</c:v>
                      </c:pt>
                      <c:pt idx="11">
                        <c:v>0.97338144977066721</c:v>
                      </c:pt>
                      <c:pt idx="12">
                        <c:v>1.0101229794385247</c:v>
                      </c:pt>
                      <c:pt idx="13">
                        <c:v>1.0014450733798654</c:v>
                      </c:pt>
                      <c:pt idx="14">
                        <c:v>1.0032514343738868</c:v>
                      </c:pt>
                      <c:pt idx="15">
                        <c:v>1.0400067211480357</c:v>
                      </c:pt>
                      <c:pt idx="16">
                        <c:v>1.041332693493688</c:v>
                      </c:pt>
                      <c:pt idx="17">
                        <c:v>1.0440378903178384</c:v>
                      </c:pt>
                      <c:pt idx="18">
                        <c:v>1.0453088853031125</c:v>
                      </c:pt>
                      <c:pt idx="19">
                        <c:v>1.0458849752624024</c:v>
                      </c:pt>
                      <c:pt idx="20">
                        <c:v>1.0482921344344713</c:v>
                      </c:pt>
                      <c:pt idx="21">
                        <c:v>1.0021657410137517</c:v>
                      </c:pt>
                      <c:pt idx="22">
                        <c:v>1.0011948591086568</c:v>
                      </c:pt>
                      <c:pt idx="23">
                        <c:v>1.00191660377617</c:v>
                      </c:pt>
                      <c:pt idx="24">
                        <c:v>0.99248171521341932</c:v>
                      </c:pt>
                      <c:pt idx="25">
                        <c:v>0.9958671126955031</c:v>
                      </c:pt>
                      <c:pt idx="26">
                        <c:v>0.99614259041917019</c:v>
                      </c:pt>
                      <c:pt idx="27">
                        <c:v>1.0001230010570066</c:v>
                      </c:pt>
                      <c:pt idx="28">
                        <c:v>1.0015940557148542</c:v>
                      </c:pt>
                      <c:pt idx="29">
                        <c:v>1.0046701401307558</c:v>
                      </c:pt>
                      <c:pt idx="30">
                        <c:v>1.0111269839873118</c:v>
                      </c:pt>
                      <c:pt idx="31">
                        <c:v>1.0120990415785911</c:v>
                      </c:pt>
                      <c:pt idx="32">
                        <c:v>1.014019646023562</c:v>
                      </c:pt>
                    </c:numCache>
                  </c:numRef>
                </c:val>
                <c:smooth val="0"/>
                <c:extLst>
                  <c:ext xmlns:c16="http://schemas.microsoft.com/office/drawing/2014/chart" uri="{C3380CC4-5D6E-409C-BE32-E72D297353CC}">
                    <c16:uniqueId val="{00000000-9FAF-44BA-B80C-5BA39E1092F0}"/>
                  </c:ext>
                </c:extLst>
              </c15:ser>
            </c15:filteredLineSeries>
          </c:ext>
        </c:extLst>
      </c:lineChart>
      <c:date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dateAx>
      <c:valAx>
        <c:axId val="263608576"/>
        <c:scaling>
          <c:orientation val="minMax"/>
          <c:min val="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majorUnit val="1"/>
      </c:valAx>
      <c:spPr>
        <a:noFill/>
        <a:ln w="25400">
          <a:noFill/>
        </a:ln>
      </c:spPr>
    </c:plotArea>
    <c:legend>
      <c:legendPos val="t"/>
      <c:layout>
        <c:manualLayout>
          <c:xMode val="edge"/>
          <c:yMode val="edge"/>
          <c:x val="0.20693596385953614"/>
          <c:y val="7.7753438714897483E-2"/>
          <c:w val="0.79306403614046383"/>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14423011249985E-2"/>
          <c:y val="0.13972431077694236"/>
          <c:w val="0.92673682053683815"/>
          <c:h val="0.7133250448957037"/>
        </c:manualLayout>
      </c:layout>
      <c:lineChart>
        <c:grouping val="standard"/>
        <c:varyColors val="0"/>
        <c:ser>
          <c:idx val="0"/>
          <c:order val="0"/>
          <c:tx>
            <c:strRef>
              <c:f>'Chart Data'!$M$3</c:f>
              <c:strCache>
                <c:ptCount val="1"/>
                <c:pt idx="0">
                  <c:v>CPI inflation</c:v>
                </c:pt>
              </c:strCache>
            </c:strRef>
          </c:tx>
          <c:spPr>
            <a:ln w="25400">
              <a:solidFill>
                <a:srgbClr val="003469"/>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Data'!$M$4:$M$27</c:f>
              <c:numCache>
                <c:formatCode>0.0</c:formatCode>
                <c:ptCount val="24"/>
                <c:pt idx="0">
                  <c:v>10.178263369752759</c:v>
                </c:pt>
                <c:pt idx="1">
                  <c:v>8.4390512961941777</c:v>
                </c:pt>
                <c:pt idx="2">
                  <c:v>6.7135896047644916</c:v>
                </c:pt>
                <c:pt idx="3">
                  <c:v>4.1568008418837232</c:v>
                </c:pt>
                <c:pt idx="4">
                  <c:v>3.5490605427974886</c:v>
                </c:pt>
                <c:pt idx="5">
                  <c:v>2.1108850457782102</c:v>
                </c:pt>
                <c:pt idx="6">
                  <c:v>2.0547945205479312</c:v>
                </c:pt>
                <c:pt idx="7">
                  <c:v>2.475372568830525</c:v>
                </c:pt>
                <c:pt idx="8">
                  <c:v>2.7973790322580516</c:v>
                </c:pt>
                <c:pt idx="9">
                  <c:v>3.4869240348692321</c:v>
                </c:pt>
                <c:pt idx="10">
                  <c:v>3.8031319910514672</c:v>
                </c:pt>
                <c:pt idx="11">
                  <c:v>3.3768794675868685</c:v>
                </c:pt>
              </c:numCache>
            </c:numRef>
          </c:val>
          <c:smooth val="0"/>
          <c:extLst xmlns:c15="http://schemas.microsoft.com/office/drawing/2012/chart">
            <c:ext xmlns:c16="http://schemas.microsoft.com/office/drawing/2014/chart" uri="{C3380CC4-5D6E-409C-BE32-E72D297353CC}">
              <c16:uniqueId val="{00000000-E850-417B-95DA-4ED900504230}"/>
            </c:ext>
          </c:extLst>
        </c:ser>
        <c:ser>
          <c:idx val="1"/>
          <c:order val="1"/>
          <c:tx>
            <c:strRef>
              <c:f>'Chart Data'!$N$3</c:f>
              <c:strCache>
                <c:ptCount val="1"/>
                <c:pt idx="0">
                  <c:v>BoE market expectations (Nov-25)</c:v>
                </c:pt>
              </c:strCache>
            </c:strRef>
          </c:tx>
          <c:spPr>
            <a:ln w="25400">
              <a:solidFill>
                <a:srgbClr val="EF4130"/>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Data'!$N$4:$N$27</c:f>
              <c:numCache>
                <c:formatCode>0.0</c:formatCode>
                <c:ptCount val="24"/>
                <c:pt idx="10">
                  <c:v>3.8</c:v>
                </c:pt>
                <c:pt idx="11">
                  <c:v>3.4</c:v>
                </c:pt>
                <c:pt idx="12">
                  <c:v>3.1</c:v>
                </c:pt>
                <c:pt idx="13">
                  <c:v>3.1</c:v>
                </c:pt>
                <c:pt idx="14">
                  <c:v>3.3</c:v>
                </c:pt>
                <c:pt idx="15">
                  <c:v>3.6</c:v>
                </c:pt>
                <c:pt idx="16">
                  <c:v>3.4</c:v>
                </c:pt>
                <c:pt idx="17">
                  <c:v>2.9</c:v>
                </c:pt>
                <c:pt idx="18">
                  <c:v>2.2999999999999998</c:v>
                </c:pt>
                <c:pt idx="19">
                  <c:v>1.7</c:v>
                </c:pt>
                <c:pt idx="20">
                  <c:v>1.4</c:v>
                </c:pt>
                <c:pt idx="21">
                  <c:v>1.5</c:v>
                </c:pt>
                <c:pt idx="22">
                  <c:v>1.6</c:v>
                </c:pt>
                <c:pt idx="23">
                  <c:v>1.6</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Oxford Economics (Jan-26)</c:v>
                </c:pt>
              </c:strCache>
            </c:strRef>
          </c:tx>
          <c:spPr>
            <a:ln w="25400">
              <a:solidFill>
                <a:srgbClr val="008AC8"/>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Data'!$O$4:$O$27</c:f>
              <c:numCache>
                <c:formatCode>0.0</c:formatCode>
                <c:ptCount val="24"/>
                <c:pt idx="11">
                  <c:v>3.376904948707149</c:v>
                </c:pt>
                <c:pt idx="12">
                  <c:v>3.0469960659484929</c:v>
                </c:pt>
                <c:pt idx="13">
                  <c:v>3.5307581227436824</c:v>
                </c:pt>
                <c:pt idx="14">
                  <c:v>4.3968390804597801</c:v>
                </c:pt>
                <c:pt idx="15">
                  <c:v>4.4335479256079946</c:v>
                </c:pt>
                <c:pt idx="16">
                  <c:v>4.1758737445542593</c:v>
                </c:pt>
                <c:pt idx="17">
                  <c:v>2.8273221094064382</c:v>
                </c:pt>
                <c:pt idx="18">
                  <c:v>1.8462652180973871</c:v>
                </c:pt>
                <c:pt idx="19">
                  <c:v>1.7594064580292557</c:v>
                </c:pt>
                <c:pt idx="20">
                  <c:v>1.8628340289557954</c:v>
                </c:pt>
                <c:pt idx="21">
                  <c:v>1.6417736336865163</c:v>
                </c:pt>
                <c:pt idx="22">
                  <c:v>1.6932043453055767</c:v>
                </c:pt>
                <c:pt idx="23">
                  <c:v>1.7395541938037162</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HMT consensus (Jan-26)</c:v>
                </c:pt>
              </c:strCache>
            </c:strRef>
          </c:tx>
          <c:spPr>
            <a:ln w="25400">
              <a:solidFill>
                <a:srgbClr val="E7A800"/>
              </a:solidFill>
              <a:prstDash val="solid"/>
            </a:ln>
          </c:spPr>
          <c:marker>
            <c:symbol val="diamond"/>
            <c:size val="13"/>
            <c:spPr>
              <a:solidFill>
                <a:srgbClr val="E7A800"/>
              </a:solidFill>
              <a:ln w="25400">
                <a:solidFill>
                  <a:srgbClr val="E7A800"/>
                </a:solidFill>
                <a:prstDash val="solid"/>
              </a:ln>
            </c:spPr>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Data'!$P$4:$P$27</c:f>
              <c:numCache>
                <c:formatCode>0.0</c:formatCode>
                <c:ptCount val="24"/>
                <c:pt idx="11">
                  <c:v>3.4</c:v>
                </c:pt>
                <c:pt idx="15">
                  <c:v>2.1</c:v>
                </c:pt>
              </c:numCache>
            </c:numRef>
          </c:val>
          <c:smooth val="0"/>
          <c:extLst>
            <c:ext xmlns:c16="http://schemas.microsoft.com/office/drawing/2014/chart" uri="{C3380CC4-5D6E-409C-BE32-E72D297353CC}">
              <c16:uniqueId val="{00000003-E850-417B-95DA-4ED900504230}"/>
            </c:ext>
          </c:extLst>
        </c:ser>
        <c:ser>
          <c:idx val="4"/>
          <c:order val="4"/>
          <c:tx>
            <c:strRef>
              <c:f>'Chart Data'!$Q$3</c:f>
              <c:strCache>
                <c:ptCount val="1"/>
                <c:pt idx="0">
                  <c:v>2% LINE</c:v>
                </c:pt>
              </c:strCache>
            </c:strRef>
          </c:tx>
          <c:spPr>
            <a:ln w="12700">
              <a:solidFill>
                <a:srgbClr val="495057"/>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Data'!$Q$4:$Q$27</c:f>
              <c:numCache>
                <c:formatCode>General</c:formatCode>
                <c:ptCount val="24"/>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lineChart>
      <c:dateAx>
        <c:axId val="263607040"/>
        <c:scaling>
          <c:orientation val="minMax"/>
          <c:min val="4529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5"/>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egendEntry>
        <c:idx val="4"/>
        <c:delete val="1"/>
      </c:legendEntry>
      <c:layout>
        <c:manualLayout>
          <c:xMode val="edge"/>
          <c:yMode val="edge"/>
          <c:x val="0.22704631716574461"/>
          <c:y val="4.8747853886685179E-3"/>
          <c:w val="0.63234337343519786"/>
          <c:h val="0.123082509423164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5977443609022557"/>
          <c:w val="0.93248036374635346"/>
          <c:h val="0.69578118524658106"/>
        </c:manualLayout>
      </c:layout>
      <c:lineChart>
        <c:grouping val="standard"/>
        <c:varyColors val="0"/>
        <c:ser>
          <c:idx val="0"/>
          <c:order val="0"/>
          <c:tx>
            <c:strRef>
              <c:f>'Chart Data'!$T$3</c:f>
              <c:strCache>
                <c:ptCount val="1"/>
                <c:pt idx="0">
                  <c:v>Prices - past year</c:v>
                </c:pt>
              </c:strCache>
            </c:strRef>
          </c:tx>
          <c:spPr>
            <a:ln w="25400">
              <a:solidFill>
                <a:srgbClr val="003469"/>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Data'!$T$4:$T$87</c:f>
              <c:numCache>
                <c:formatCode>0.0</c:formatCode>
                <c:ptCount val="84"/>
                <c:pt idx="0">
                  <c:v>2.79</c:v>
                </c:pt>
                <c:pt idx="1">
                  <c:v>2.278</c:v>
                </c:pt>
                <c:pt idx="2">
                  <c:v>2.407</c:v>
                </c:pt>
                <c:pt idx="3">
                  <c:v>2.7320000000000002</c:v>
                </c:pt>
                <c:pt idx="4">
                  <c:v>1.774</c:v>
                </c:pt>
                <c:pt idx="5">
                  <c:v>2.7149999999999999</c:v>
                </c:pt>
                <c:pt idx="6">
                  <c:v>2.2650000000000001</c:v>
                </c:pt>
                <c:pt idx="7">
                  <c:v>1.9079999999999999</c:v>
                </c:pt>
                <c:pt idx="8">
                  <c:v>2.2549999999999999</c:v>
                </c:pt>
                <c:pt idx="9">
                  <c:v>1.994</c:v>
                </c:pt>
                <c:pt idx="10">
                  <c:v>1.859</c:v>
                </c:pt>
                <c:pt idx="11">
                  <c:v>1.992</c:v>
                </c:pt>
                <c:pt idx="12">
                  <c:v>2.0609999999999999</c:v>
                </c:pt>
                <c:pt idx="13">
                  <c:v>1.7390000000000001</c:v>
                </c:pt>
                <c:pt idx="14">
                  <c:v>1.69</c:v>
                </c:pt>
                <c:pt idx="15">
                  <c:v>1.865</c:v>
                </c:pt>
                <c:pt idx="16">
                  <c:v>1.722</c:v>
                </c:pt>
                <c:pt idx="17">
                  <c:v>1.1819999999999999</c:v>
                </c:pt>
                <c:pt idx="18">
                  <c:v>1.339</c:v>
                </c:pt>
                <c:pt idx="19">
                  <c:v>1.0389999999999999</c:v>
                </c:pt>
                <c:pt idx="20">
                  <c:v>1.5720000000000001</c:v>
                </c:pt>
                <c:pt idx="21">
                  <c:v>2.206</c:v>
                </c:pt>
                <c:pt idx="22">
                  <c:v>1.6890000000000001</c:v>
                </c:pt>
                <c:pt idx="23">
                  <c:v>0.879</c:v>
                </c:pt>
                <c:pt idx="24">
                  <c:v>1.833</c:v>
                </c:pt>
                <c:pt idx="25">
                  <c:v>2.0529999999999999</c:v>
                </c:pt>
                <c:pt idx="26">
                  <c:v>1.635</c:v>
                </c:pt>
                <c:pt idx="27">
                  <c:v>2.79</c:v>
                </c:pt>
                <c:pt idx="28">
                  <c:v>2.8290000000000002</c:v>
                </c:pt>
                <c:pt idx="29">
                  <c:v>3.1219999999999999</c:v>
                </c:pt>
                <c:pt idx="30">
                  <c:v>3.7629999999999999</c:v>
                </c:pt>
                <c:pt idx="31">
                  <c:v>3.4319999999999999</c:v>
                </c:pt>
                <c:pt idx="32">
                  <c:v>4.5359999999999996</c:v>
                </c:pt>
                <c:pt idx="33">
                  <c:v>5.4059999999999997</c:v>
                </c:pt>
                <c:pt idx="34">
                  <c:v>4.8099999999999996</c:v>
                </c:pt>
                <c:pt idx="35">
                  <c:v>5.4820000000000002</c:v>
                </c:pt>
                <c:pt idx="36">
                  <c:v>5.4130000000000003</c:v>
                </c:pt>
                <c:pt idx="37">
                  <c:v>5.2359999999999998</c:v>
                </c:pt>
                <c:pt idx="38">
                  <c:v>6.8259999999999996</c:v>
                </c:pt>
                <c:pt idx="39">
                  <c:v>6.4989999999999997</c:v>
                </c:pt>
                <c:pt idx="40">
                  <c:v>7.2670000000000003</c:v>
                </c:pt>
                <c:pt idx="41">
                  <c:v>7.468</c:v>
                </c:pt>
                <c:pt idx="42">
                  <c:v>7.9749999999999996</c:v>
                </c:pt>
                <c:pt idx="43">
                  <c:v>7.6529999999999996</c:v>
                </c:pt>
                <c:pt idx="44">
                  <c:v>7.4080000000000004</c:v>
                </c:pt>
                <c:pt idx="45">
                  <c:v>7.7569999999999997</c:v>
                </c:pt>
                <c:pt idx="46">
                  <c:v>7.1769999999999996</c:v>
                </c:pt>
                <c:pt idx="47">
                  <c:v>8.6029999999999998</c:v>
                </c:pt>
                <c:pt idx="48">
                  <c:v>7.9029999999999996</c:v>
                </c:pt>
                <c:pt idx="49">
                  <c:v>7.7629999999999999</c:v>
                </c:pt>
                <c:pt idx="50">
                  <c:v>7.8239999999999998</c:v>
                </c:pt>
                <c:pt idx="51">
                  <c:v>7.4379999999999997</c:v>
                </c:pt>
                <c:pt idx="52">
                  <c:v>7.77</c:v>
                </c:pt>
                <c:pt idx="53">
                  <c:v>6.9039999999999999</c:v>
                </c:pt>
                <c:pt idx="54">
                  <c:v>7.7610000000000001</c:v>
                </c:pt>
                <c:pt idx="55">
                  <c:v>7.4470000000000001</c:v>
                </c:pt>
                <c:pt idx="56">
                  <c:v>6.9080000000000004</c:v>
                </c:pt>
                <c:pt idx="57">
                  <c:v>6.8230000000000004</c:v>
                </c:pt>
                <c:pt idx="58">
                  <c:v>5.9530000000000003</c:v>
                </c:pt>
                <c:pt idx="59">
                  <c:v>4.9109999999999996</c:v>
                </c:pt>
                <c:pt idx="60">
                  <c:v>5.7960000000000003</c:v>
                </c:pt>
                <c:pt idx="61">
                  <c:v>5.4160000000000004</c:v>
                </c:pt>
                <c:pt idx="62">
                  <c:v>4.8529999999999998</c:v>
                </c:pt>
                <c:pt idx="63">
                  <c:v>5.282</c:v>
                </c:pt>
                <c:pt idx="64">
                  <c:v>4.577</c:v>
                </c:pt>
                <c:pt idx="65">
                  <c:v>3.82</c:v>
                </c:pt>
                <c:pt idx="66">
                  <c:v>4.3289999999999997</c:v>
                </c:pt>
                <c:pt idx="67">
                  <c:v>3.8820000000000001</c:v>
                </c:pt>
                <c:pt idx="68">
                  <c:v>4.4660000000000002</c:v>
                </c:pt>
                <c:pt idx="69">
                  <c:v>3.6259999999999999</c:v>
                </c:pt>
                <c:pt idx="70">
                  <c:v>3.681</c:v>
                </c:pt>
                <c:pt idx="71">
                  <c:v>3.9790000000000001</c:v>
                </c:pt>
                <c:pt idx="72">
                  <c:v>3.6749999999999998</c:v>
                </c:pt>
                <c:pt idx="73">
                  <c:v>3.4870000000000001</c:v>
                </c:pt>
                <c:pt idx="74">
                  <c:v>3.6419999999999999</c:v>
                </c:pt>
                <c:pt idx="75">
                  <c:v>3.5209999999999999</c:v>
                </c:pt>
                <c:pt idx="76">
                  <c:v>3.4319999999999999</c:v>
                </c:pt>
                <c:pt idx="77">
                  <c:v>3.4950000000000001</c:v>
                </c:pt>
                <c:pt idx="78">
                  <c:v>3.8879999999999999</c:v>
                </c:pt>
                <c:pt idx="79">
                  <c:v>3.6139999999999999</c:v>
                </c:pt>
                <c:pt idx="80">
                  <c:v>4.1050000000000004</c:v>
                </c:pt>
                <c:pt idx="81">
                  <c:v>3.6469999999999998</c:v>
                </c:pt>
                <c:pt idx="82">
                  <c:v>3.5259999999999998</c:v>
                </c:pt>
                <c:pt idx="83">
                  <c:v>3.83</c:v>
                </c:pt>
              </c:numCache>
            </c:numRef>
          </c:val>
          <c:smooth val="0"/>
          <c:extLst>
            <c:ext xmlns:c16="http://schemas.microsoft.com/office/drawing/2014/chart" uri="{C3380CC4-5D6E-409C-BE32-E72D297353CC}">
              <c16:uniqueId val="{00000000-E850-417B-95DA-4ED900504230}"/>
            </c:ext>
          </c:extLst>
        </c:ser>
        <c:ser>
          <c:idx val="1"/>
          <c:order val="1"/>
          <c:tx>
            <c:strRef>
              <c:f>'Chart Data'!$U$3</c:f>
              <c:strCache>
                <c:ptCount val="1"/>
                <c:pt idx="0">
                  <c:v>Prices - next year</c:v>
                </c:pt>
              </c:strCache>
            </c:strRef>
          </c:tx>
          <c:spPr>
            <a:ln w="25400">
              <a:solidFill>
                <a:srgbClr val="EF413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Data'!$U$4:$U$87</c:f>
              <c:numCache>
                <c:formatCode>0.0</c:formatCode>
                <c:ptCount val="84"/>
                <c:pt idx="0">
                  <c:v>2.5299999999999998</c:v>
                </c:pt>
                <c:pt idx="1">
                  <c:v>2.5870000000000002</c:v>
                </c:pt>
                <c:pt idx="2">
                  <c:v>2.0710000000000002</c:v>
                </c:pt>
                <c:pt idx="3">
                  <c:v>2.6549999999999998</c:v>
                </c:pt>
                <c:pt idx="4">
                  <c:v>2.3180000000000001</c:v>
                </c:pt>
                <c:pt idx="5">
                  <c:v>2.165</c:v>
                </c:pt>
                <c:pt idx="6">
                  <c:v>2.0990000000000002</c:v>
                </c:pt>
                <c:pt idx="7">
                  <c:v>2.2810000000000001</c:v>
                </c:pt>
                <c:pt idx="8">
                  <c:v>2.3420000000000001</c:v>
                </c:pt>
                <c:pt idx="9">
                  <c:v>2.214</c:v>
                </c:pt>
                <c:pt idx="10">
                  <c:v>2.1520000000000001</c:v>
                </c:pt>
                <c:pt idx="11">
                  <c:v>2.3719999999999999</c:v>
                </c:pt>
                <c:pt idx="12">
                  <c:v>2.117</c:v>
                </c:pt>
                <c:pt idx="13">
                  <c:v>2.0939999999999999</c:v>
                </c:pt>
                <c:pt idx="14">
                  <c:v>1.5980000000000001</c:v>
                </c:pt>
                <c:pt idx="15">
                  <c:v>1.2130000000000001</c:v>
                </c:pt>
                <c:pt idx="16">
                  <c:v>1.389</c:v>
                </c:pt>
                <c:pt idx="17">
                  <c:v>1.431</c:v>
                </c:pt>
                <c:pt idx="18">
                  <c:v>1.661</c:v>
                </c:pt>
                <c:pt idx="19">
                  <c:v>2.1579999999999999</c:v>
                </c:pt>
                <c:pt idx="20">
                  <c:v>1.853</c:v>
                </c:pt>
                <c:pt idx="21">
                  <c:v>2.3540000000000001</c:v>
                </c:pt>
                <c:pt idx="22">
                  <c:v>2.0920000000000001</c:v>
                </c:pt>
                <c:pt idx="23">
                  <c:v>2.7050000000000001</c:v>
                </c:pt>
                <c:pt idx="24">
                  <c:v>2.5070000000000001</c:v>
                </c:pt>
                <c:pt idx="25">
                  <c:v>2.7189999999999999</c:v>
                </c:pt>
                <c:pt idx="26">
                  <c:v>2.9809999999999999</c:v>
                </c:pt>
                <c:pt idx="27">
                  <c:v>3.1389999999999998</c:v>
                </c:pt>
                <c:pt idx="28">
                  <c:v>3.4420000000000002</c:v>
                </c:pt>
                <c:pt idx="29">
                  <c:v>3.2450000000000001</c:v>
                </c:pt>
                <c:pt idx="30">
                  <c:v>2.9289999999999998</c:v>
                </c:pt>
                <c:pt idx="31">
                  <c:v>3.2360000000000002</c:v>
                </c:pt>
                <c:pt idx="32">
                  <c:v>4.0839999999999996</c:v>
                </c:pt>
                <c:pt idx="33">
                  <c:v>4.7240000000000002</c:v>
                </c:pt>
                <c:pt idx="34">
                  <c:v>4.4109999999999996</c:v>
                </c:pt>
                <c:pt idx="35">
                  <c:v>5.0940000000000003</c:v>
                </c:pt>
                <c:pt idx="36">
                  <c:v>4.5419999999999998</c:v>
                </c:pt>
                <c:pt idx="37">
                  <c:v>4.8639999999999999</c:v>
                </c:pt>
                <c:pt idx="38">
                  <c:v>5.8620000000000001</c:v>
                </c:pt>
                <c:pt idx="39">
                  <c:v>5.9989999999999997</c:v>
                </c:pt>
                <c:pt idx="40">
                  <c:v>5.8310000000000004</c:v>
                </c:pt>
                <c:pt idx="41">
                  <c:v>6.3090000000000002</c:v>
                </c:pt>
                <c:pt idx="42">
                  <c:v>6.6779999999999999</c:v>
                </c:pt>
                <c:pt idx="43">
                  <c:v>6.4210000000000003</c:v>
                </c:pt>
                <c:pt idx="44">
                  <c:v>6.6289999999999996</c:v>
                </c:pt>
                <c:pt idx="45">
                  <c:v>6.2210000000000001</c:v>
                </c:pt>
                <c:pt idx="46">
                  <c:v>5.7089999999999996</c:v>
                </c:pt>
                <c:pt idx="47">
                  <c:v>5.7850000000000001</c:v>
                </c:pt>
                <c:pt idx="48">
                  <c:v>5.8</c:v>
                </c:pt>
                <c:pt idx="49">
                  <c:v>5.367</c:v>
                </c:pt>
                <c:pt idx="50">
                  <c:v>5.3140000000000001</c:v>
                </c:pt>
                <c:pt idx="51">
                  <c:v>5.9569999999999999</c:v>
                </c:pt>
                <c:pt idx="52">
                  <c:v>5.0540000000000003</c:v>
                </c:pt>
                <c:pt idx="53">
                  <c:v>4.875</c:v>
                </c:pt>
                <c:pt idx="54">
                  <c:v>5.5570000000000004</c:v>
                </c:pt>
                <c:pt idx="55">
                  <c:v>4.4640000000000004</c:v>
                </c:pt>
                <c:pt idx="56">
                  <c:v>4.3949999999999996</c:v>
                </c:pt>
                <c:pt idx="57">
                  <c:v>4.702</c:v>
                </c:pt>
                <c:pt idx="58">
                  <c:v>4.2300000000000004</c:v>
                </c:pt>
                <c:pt idx="59">
                  <c:v>4.1559999999999997</c:v>
                </c:pt>
                <c:pt idx="60">
                  <c:v>4.5220000000000002</c:v>
                </c:pt>
                <c:pt idx="61">
                  <c:v>4.109</c:v>
                </c:pt>
                <c:pt idx="62">
                  <c:v>3.67</c:v>
                </c:pt>
                <c:pt idx="63">
                  <c:v>4.2249999999999996</c:v>
                </c:pt>
                <c:pt idx="64">
                  <c:v>3.8159999999999998</c:v>
                </c:pt>
                <c:pt idx="65">
                  <c:v>3.5619999999999998</c:v>
                </c:pt>
                <c:pt idx="66">
                  <c:v>3.6890000000000001</c:v>
                </c:pt>
                <c:pt idx="67">
                  <c:v>3.3250000000000002</c:v>
                </c:pt>
                <c:pt idx="68">
                  <c:v>3.6070000000000002</c:v>
                </c:pt>
                <c:pt idx="69">
                  <c:v>3.5990000000000002</c:v>
                </c:pt>
                <c:pt idx="70">
                  <c:v>3.7879999999999998</c:v>
                </c:pt>
                <c:pt idx="71">
                  <c:v>3.9860000000000002</c:v>
                </c:pt>
                <c:pt idx="72">
                  <c:v>3.93</c:v>
                </c:pt>
                <c:pt idx="73">
                  <c:v>3.9710000000000001</c:v>
                </c:pt>
                <c:pt idx="74">
                  <c:v>3.9049999999999998</c:v>
                </c:pt>
                <c:pt idx="75">
                  <c:v>3.706</c:v>
                </c:pt>
                <c:pt idx="76">
                  <c:v>3.508</c:v>
                </c:pt>
                <c:pt idx="77">
                  <c:v>3.7440000000000002</c:v>
                </c:pt>
                <c:pt idx="78">
                  <c:v>3.8929999999999998</c:v>
                </c:pt>
                <c:pt idx="79">
                  <c:v>3.4849999999999999</c:v>
                </c:pt>
                <c:pt idx="80">
                  <c:v>3.7349999999999999</c:v>
                </c:pt>
                <c:pt idx="81">
                  <c:v>3.7120000000000002</c:v>
                </c:pt>
                <c:pt idx="82">
                  <c:v>3.516</c:v>
                </c:pt>
                <c:pt idx="83">
                  <c:v>3.5630000000000002</c:v>
                </c:pt>
              </c:numCache>
            </c:numRef>
          </c:val>
          <c:smooth val="0"/>
          <c:extLst>
            <c:ext xmlns:c16="http://schemas.microsoft.com/office/drawing/2014/chart" uri="{C3380CC4-5D6E-409C-BE32-E72D297353CC}">
              <c16:uniqueId val="{00000001-E850-417B-95DA-4ED900504230}"/>
            </c:ext>
          </c:extLst>
        </c:ser>
        <c:ser>
          <c:idx val="2"/>
          <c:order val="2"/>
          <c:tx>
            <c:strRef>
              <c:f>'Chart Data'!$V$3</c:f>
              <c:strCache>
                <c:ptCount val="1"/>
                <c:pt idx="0">
                  <c:v>Wages - past year</c:v>
                </c:pt>
              </c:strCache>
            </c:strRef>
          </c:tx>
          <c:spPr>
            <a:ln w="25400">
              <a:solidFill>
                <a:srgbClr val="008AC8"/>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Data'!$V$4:$V$87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6.6</c:v>
                </c:pt>
                <c:pt idx="61">
                  <c:v>6.5</c:v>
                </c:pt>
                <c:pt idx="62">
                  <c:v>6.1</c:v>
                </c:pt>
                <c:pt idx="63">
                  <c:v>6</c:v>
                </c:pt>
                <c:pt idx="64">
                  <c:v>6.1</c:v>
                </c:pt>
                <c:pt idx="65">
                  <c:v>5.9</c:v>
                </c:pt>
                <c:pt idx="66">
                  <c:v>5.7</c:v>
                </c:pt>
                <c:pt idx="67">
                  <c:v>5.7</c:v>
                </c:pt>
                <c:pt idx="68">
                  <c:v>5.7</c:v>
                </c:pt>
                <c:pt idx="69">
                  <c:v>5.4</c:v>
                </c:pt>
                <c:pt idx="70">
                  <c:v>5.5</c:v>
                </c:pt>
                <c:pt idx="71">
                  <c:v>5.3</c:v>
                </c:pt>
                <c:pt idx="72">
                  <c:v>5.0999999999999996</c:v>
                </c:pt>
                <c:pt idx="73">
                  <c:v>5.2</c:v>
                </c:pt>
                <c:pt idx="74">
                  <c:v>4.9000000000000004</c:v>
                </c:pt>
                <c:pt idx="75">
                  <c:v>4.5</c:v>
                </c:pt>
                <c:pt idx="76">
                  <c:v>4.9000000000000004</c:v>
                </c:pt>
                <c:pt idx="77">
                  <c:v>4.5999999999999996</c:v>
                </c:pt>
                <c:pt idx="78">
                  <c:v>4.5999999999999996</c:v>
                </c:pt>
                <c:pt idx="79">
                  <c:v>4.7</c:v>
                </c:pt>
                <c:pt idx="80">
                  <c:v>4.5999999999999996</c:v>
                </c:pt>
                <c:pt idx="81">
                  <c:v>4.2</c:v>
                </c:pt>
                <c:pt idx="82">
                  <c:v>4.5999999999999996</c:v>
                </c:pt>
                <c:pt idx="83">
                  <c:v>4.3</c:v>
                </c:pt>
              </c:numCache>
            </c:numRef>
          </c:val>
          <c:smooth val="0"/>
          <c:extLst>
            <c:ext xmlns:c16="http://schemas.microsoft.com/office/drawing/2014/chart" uri="{C3380CC4-5D6E-409C-BE32-E72D297353CC}">
              <c16:uniqueId val="{00000002-E850-417B-95DA-4ED900504230}"/>
            </c:ext>
          </c:extLst>
        </c:ser>
        <c:ser>
          <c:idx val="3"/>
          <c:order val="3"/>
          <c:tx>
            <c:strRef>
              <c:f>'Chart Data'!$W$3</c:f>
              <c:strCache>
                <c:ptCount val="1"/>
                <c:pt idx="0">
                  <c:v>Wages - next year</c:v>
                </c:pt>
              </c:strCache>
            </c:strRef>
          </c:tx>
          <c:spPr>
            <a:ln w="25400">
              <a:solidFill>
                <a:srgbClr val="E7A80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Data'!$W$4:$W$87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5.2</c:v>
                </c:pt>
                <c:pt idx="61">
                  <c:v>4.9000000000000004</c:v>
                </c:pt>
                <c:pt idx="62">
                  <c:v>4.7</c:v>
                </c:pt>
                <c:pt idx="63">
                  <c:v>4.5999999999999996</c:v>
                </c:pt>
                <c:pt idx="64">
                  <c:v>4.0999999999999996</c:v>
                </c:pt>
                <c:pt idx="65">
                  <c:v>4</c:v>
                </c:pt>
                <c:pt idx="66">
                  <c:v>4.0999999999999996</c:v>
                </c:pt>
                <c:pt idx="67">
                  <c:v>4.0999999999999996</c:v>
                </c:pt>
                <c:pt idx="68">
                  <c:v>4.0999999999999996</c:v>
                </c:pt>
                <c:pt idx="69">
                  <c:v>4.0999999999999996</c:v>
                </c:pt>
                <c:pt idx="70">
                  <c:v>3.8</c:v>
                </c:pt>
                <c:pt idx="71">
                  <c:v>3.9</c:v>
                </c:pt>
                <c:pt idx="72">
                  <c:v>3.9</c:v>
                </c:pt>
                <c:pt idx="73">
                  <c:v>4</c:v>
                </c:pt>
                <c:pt idx="74">
                  <c:v>3.9</c:v>
                </c:pt>
                <c:pt idx="75">
                  <c:v>3.5</c:v>
                </c:pt>
                <c:pt idx="76">
                  <c:v>3.6</c:v>
                </c:pt>
                <c:pt idx="77">
                  <c:v>3.7</c:v>
                </c:pt>
                <c:pt idx="78">
                  <c:v>3.6</c:v>
                </c:pt>
                <c:pt idx="79">
                  <c:v>3.5</c:v>
                </c:pt>
                <c:pt idx="80">
                  <c:v>3.8</c:v>
                </c:pt>
                <c:pt idx="81">
                  <c:v>3.8</c:v>
                </c:pt>
                <c:pt idx="82">
                  <c:v>3.6</c:v>
                </c:pt>
                <c:pt idx="83">
                  <c:v>3.7</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3337499634107068"/>
          <c:y val="2.261559410336866E-2"/>
          <c:w val="0.51953702348544717"/>
          <c:h val="0.1185587985712312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4223057644110276"/>
          <c:w val="0.93537169842617252"/>
          <c:h val="0.72084384188818507"/>
        </c:manualLayout>
      </c:layout>
      <c:lineChart>
        <c:grouping val="standard"/>
        <c:varyColors val="0"/>
        <c:ser>
          <c:idx val="0"/>
          <c:order val="0"/>
          <c:tx>
            <c:strRef>
              <c:f>'Chart Data'!$Z$3</c:f>
              <c:strCache>
                <c:ptCount val="1"/>
                <c:pt idx="0">
                  <c:v>Prices - past year</c:v>
                </c:pt>
              </c:strCache>
            </c:strRef>
          </c:tx>
          <c:spPr>
            <a:ln w="25400">
              <a:solidFill>
                <a:srgbClr val="003469"/>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Data'!$Z$4:$Z$91</c:f>
              <c:numCache>
                <c:formatCode>0.0</c:formatCode>
                <c:ptCount val="88"/>
                <c:pt idx="0">
                  <c:v>2.5270000000000001</c:v>
                </c:pt>
                <c:pt idx="1">
                  <c:v>2.4319999999999999</c:v>
                </c:pt>
                <c:pt idx="2">
                  <c:v>2.492</c:v>
                </c:pt>
                <c:pt idx="3">
                  <c:v>2.472</c:v>
                </c:pt>
                <c:pt idx="4">
                  <c:v>2.3039999999999998</c:v>
                </c:pt>
                <c:pt idx="5">
                  <c:v>2.407</c:v>
                </c:pt>
                <c:pt idx="6">
                  <c:v>2.2519999999999998</c:v>
                </c:pt>
                <c:pt idx="7">
                  <c:v>2.2959999999999998</c:v>
                </c:pt>
                <c:pt idx="8">
                  <c:v>2.1429999999999998</c:v>
                </c:pt>
                <c:pt idx="9">
                  <c:v>2.052</c:v>
                </c:pt>
                <c:pt idx="10">
                  <c:v>2.036</c:v>
                </c:pt>
                <c:pt idx="11">
                  <c:v>1.948</c:v>
                </c:pt>
                <c:pt idx="12">
                  <c:v>1.9710000000000001</c:v>
                </c:pt>
                <c:pt idx="13">
                  <c:v>1.931</c:v>
                </c:pt>
                <c:pt idx="14">
                  <c:v>1.83</c:v>
                </c:pt>
                <c:pt idx="15">
                  <c:v>1.7649999999999999</c:v>
                </c:pt>
                <c:pt idx="16">
                  <c:v>1.7589999999999999</c:v>
                </c:pt>
                <c:pt idx="17">
                  <c:v>1.59</c:v>
                </c:pt>
                <c:pt idx="18">
                  <c:v>1.4139999999999999</c:v>
                </c:pt>
                <c:pt idx="19">
                  <c:v>1.1859999999999999</c:v>
                </c:pt>
                <c:pt idx="20">
                  <c:v>1.3169999999999999</c:v>
                </c:pt>
                <c:pt idx="21">
                  <c:v>1.6060000000000001</c:v>
                </c:pt>
                <c:pt idx="22">
                  <c:v>1.823</c:v>
                </c:pt>
                <c:pt idx="23">
                  <c:v>1.591</c:v>
                </c:pt>
                <c:pt idx="24">
                  <c:v>1.4670000000000001</c:v>
                </c:pt>
                <c:pt idx="25">
                  <c:v>1.5880000000000001</c:v>
                </c:pt>
                <c:pt idx="26">
                  <c:v>1.84</c:v>
                </c:pt>
                <c:pt idx="27">
                  <c:v>2.1589999999999998</c:v>
                </c:pt>
                <c:pt idx="28">
                  <c:v>2.4180000000000001</c:v>
                </c:pt>
                <c:pt idx="29">
                  <c:v>2.9140000000000001</c:v>
                </c:pt>
                <c:pt idx="30">
                  <c:v>3.238</c:v>
                </c:pt>
                <c:pt idx="31">
                  <c:v>3.4390000000000001</c:v>
                </c:pt>
                <c:pt idx="32">
                  <c:v>3.91</c:v>
                </c:pt>
                <c:pt idx="33">
                  <c:v>4.4580000000000002</c:v>
                </c:pt>
                <c:pt idx="34">
                  <c:v>4.9180000000000001</c:v>
                </c:pt>
                <c:pt idx="35">
                  <c:v>5.2329999999999997</c:v>
                </c:pt>
                <c:pt idx="36">
                  <c:v>5.2350000000000003</c:v>
                </c:pt>
                <c:pt idx="37">
                  <c:v>5.3769999999999998</c:v>
                </c:pt>
                <c:pt idx="38">
                  <c:v>5.8250000000000002</c:v>
                </c:pt>
                <c:pt idx="39">
                  <c:v>6.1870000000000003</c:v>
                </c:pt>
                <c:pt idx="40">
                  <c:v>6.8639999999999999</c:v>
                </c:pt>
                <c:pt idx="41">
                  <c:v>7.0780000000000003</c:v>
                </c:pt>
                <c:pt idx="42">
                  <c:v>7.57</c:v>
                </c:pt>
                <c:pt idx="43">
                  <c:v>7.6980000000000004</c:v>
                </c:pt>
                <c:pt idx="44">
                  <c:v>7.6790000000000003</c:v>
                </c:pt>
                <c:pt idx="45">
                  <c:v>7.6059999999999999</c:v>
                </c:pt>
                <c:pt idx="46">
                  <c:v>7.4480000000000004</c:v>
                </c:pt>
                <c:pt idx="47">
                  <c:v>7.8460000000000001</c:v>
                </c:pt>
                <c:pt idx="48">
                  <c:v>7.8940000000000001</c:v>
                </c:pt>
                <c:pt idx="49">
                  <c:v>8.09</c:v>
                </c:pt>
                <c:pt idx="50">
                  <c:v>7.83</c:v>
                </c:pt>
                <c:pt idx="51">
                  <c:v>7.6749999999999998</c:v>
                </c:pt>
                <c:pt idx="52">
                  <c:v>7.6769999999999996</c:v>
                </c:pt>
                <c:pt idx="53">
                  <c:v>7.37</c:v>
                </c:pt>
                <c:pt idx="54">
                  <c:v>7.4779999999999998</c:v>
                </c:pt>
                <c:pt idx="55">
                  <c:v>7.3710000000000004</c:v>
                </c:pt>
                <c:pt idx="56">
                  <c:v>7.3719999999999999</c:v>
                </c:pt>
                <c:pt idx="57">
                  <c:v>7.0590000000000002</c:v>
                </c:pt>
                <c:pt idx="58">
                  <c:v>6.5620000000000003</c:v>
                </c:pt>
                <c:pt idx="59">
                  <c:v>5.8959999999999999</c:v>
                </c:pt>
                <c:pt idx="60">
                  <c:v>5.5540000000000003</c:v>
                </c:pt>
                <c:pt idx="61">
                  <c:v>5.375</c:v>
                </c:pt>
                <c:pt idx="62">
                  <c:v>5.3550000000000004</c:v>
                </c:pt>
                <c:pt idx="63">
                  <c:v>5.1840000000000002</c:v>
                </c:pt>
                <c:pt idx="64">
                  <c:v>4.9039999999999999</c:v>
                </c:pt>
                <c:pt idx="65">
                  <c:v>4.5599999999999996</c:v>
                </c:pt>
                <c:pt idx="66">
                  <c:v>4.242</c:v>
                </c:pt>
                <c:pt idx="67">
                  <c:v>4.01</c:v>
                </c:pt>
                <c:pt idx="68">
                  <c:v>4.226</c:v>
                </c:pt>
                <c:pt idx="69">
                  <c:v>3.9910000000000001</c:v>
                </c:pt>
                <c:pt idx="70">
                  <c:v>3.9239999999999999</c:v>
                </c:pt>
                <c:pt idx="71">
                  <c:v>3.762</c:v>
                </c:pt>
                <c:pt idx="72">
                  <c:v>3.778</c:v>
                </c:pt>
                <c:pt idx="73">
                  <c:v>3.7130000000000001</c:v>
                </c:pt>
                <c:pt idx="74">
                  <c:v>3.601</c:v>
                </c:pt>
                <c:pt idx="75">
                  <c:v>3.55</c:v>
                </c:pt>
                <c:pt idx="76">
                  <c:v>3.532</c:v>
                </c:pt>
                <c:pt idx="77">
                  <c:v>3.4820000000000002</c:v>
                </c:pt>
                <c:pt idx="78">
                  <c:v>3.605</c:v>
                </c:pt>
                <c:pt idx="79">
                  <c:v>3.6659999999999999</c:v>
                </c:pt>
                <c:pt idx="80">
                  <c:v>3.8690000000000002</c:v>
                </c:pt>
                <c:pt idx="81">
                  <c:v>3.7890000000000001</c:v>
                </c:pt>
                <c:pt idx="82">
                  <c:v>3.7589999999999999</c:v>
                </c:pt>
                <c:pt idx="83">
                  <c:v>3.6680000000000001</c:v>
                </c:pt>
                <c:pt idx="84">
                  <c:v>3.734</c:v>
                </c:pt>
                <c:pt idx="85">
                  <c:v>3.7519999999999998</c:v>
                </c:pt>
                <c:pt idx="86">
                  <c:v>3.677</c:v>
                </c:pt>
              </c:numCache>
            </c:numRef>
          </c:val>
          <c:smooth val="0"/>
          <c:extLst>
            <c:ext xmlns:c16="http://schemas.microsoft.com/office/drawing/2014/chart" uri="{C3380CC4-5D6E-409C-BE32-E72D297353CC}">
              <c16:uniqueId val="{00000000-3DF3-40A4-9680-92B919D32CFC}"/>
            </c:ext>
          </c:extLst>
        </c:ser>
        <c:ser>
          <c:idx val="1"/>
          <c:order val="1"/>
          <c:tx>
            <c:strRef>
              <c:f>'Chart Data'!$AA$3</c:f>
              <c:strCache>
                <c:ptCount val="1"/>
                <c:pt idx="0">
                  <c:v>Prices - next year</c:v>
                </c:pt>
              </c:strCache>
            </c:strRef>
          </c:tx>
          <c:spPr>
            <a:ln w="25400">
              <a:solidFill>
                <a:srgbClr val="EF413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Data'!$AA$4:$AA$91</c:f>
              <c:numCache>
                <c:formatCode>0.0</c:formatCode>
                <c:ptCount val="88"/>
                <c:pt idx="0">
                  <c:v>2.4710000000000001</c:v>
                </c:pt>
                <c:pt idx="1">
                  <c:v>2.4329999999999998</c:v>
                </c:pt>
                <c:pt idx="2">
                  <c:v>2.3959999999999999</c:v>
                </c:pt>
                <c:pt idx="3">
                  <c:v>2.4380000000000002</c:v>
                </c:pt>
                <c:pt idx="4">
                  <c:v>2.3479999999999999</c:v>
                </c:pt>
                <c:pt idx="5">
                  <c:v>2.379</c:v>
                </c:pt>
                <c:pt idx="6">
                  <c:v>2.194</c:v>
                </c:pt>
                <c:pt idx="7">
                  <c:v>2.1819999999999999</c:v>
                </c:pt>
                <c:pt idx="8">
                  <c:v>2.2410000000000001</c:v>
                </c:pt>
                <c:pt idx="9">
                  <c:v>2.2789999999999999</c:v>
                </c:pt>
                <c:pt idx="10">
                  <c:v>2.2360000000000002</c:v>
                </c:pt>
                <c:pt idx="11">
                  <c:v>2.246</c:v>
                </c:pt>
                <c:pt idx="12">
                  <c:v>2.214</c:v>
                </c:pt>
                <c:pt idx="13">
                  <c:v>2.1949999999999998</c:v>
                </c:pt>
                <c:pt idx="14">
                  <c:v>1.9370000000000001</c:v>
                </c:pt>
                <c:pt idx="15">
                  <c:v>1.635</c:v>
                </c:pt>
                <c:pt idx="16">
                  <c:v>1.4</c:v>
                </c:pt>
                <c:pt idx="17">
                  <c:v>1.3440000000000001</c:v>
                </c:pt>
                <c:pt idx="18">
                  <c:v>1.494</c:v>
                </c:pt>
                <c:pt idx="19">
                  <c:v>1.75</c:v>
                </c:pt>
                <c:pt idx="20">
                  <c:v>1.891</c:v>
                </c:pt>
                <c:pt idx="21">
                  <c:v>2.1219999999999999</c:v>
                </c:pt>
                <c:pt idx="22">
                  <c:v>2.0990000000000002</c:v>
                </c:pt>
                <c:pt idx="23">
                  <c:v>2.383</c:v>
                </c:pt>
                <c:pt idx="24">
                  <c:v>2.4340000000000002</c:v>
                </c:pt>
                <c:pt idx="25">
                  <c:v>2.6440000000000001</c:v>
                </c:pt>
                <c:pt idx="26">
                  <c:v>2.7360000000000002</c:v>
                </c:pt>
                <c:pt idx="27">
                  <c:v>2.9460000000000002</c:v>
                </c:pt>
                <c:pt idx="28">
                  <c:v>3.1869999999999998</c:v>
                </c:pt>
                <c:pt idx="29">
                  <c:v>3.2749999999999999</c:v>
                </c:pt>
                <c:pt idx="30">
                  <c:v>3.2050000000000001</c:v>
                </c:pt>
                <c:pt idx="31">
                  <c:v>3.137</c:v>
                </c:pt>
                <c:pt idx="32">
                  <c:v>3.4159999999999999</c:v>
                </c:pt>
                <c:pt idx="33">
                  <c:v>4.0149999999999997</c:v>
                </c:pt>
                <c:pt idx="34">
                  <c:v>4.4059999999999997</c:v>
                </c:pt>
                <c:pt idx="35">
                  <c:v>4.7430000000000003</c:v>
                </c:pt>
                <c:pt idx="36">
                  <c:v>4.6820000000000004</c:v>
                </c:pt>
                <c:pt idx="37">
                  <c:v>4.8339999999999996</c:v>
                </c:pt>
                <c:pt idx="38">
                  <c:v>5.09</c:v>
                </c:pt>
                <c:pt idx="39">
                  <c:v>5.5750000000000002</c:v>
                </c:pt>
                <c:pt idx="40">
                  <c:v>5.8970000000000002</c:v>
                </c:pt>
                <c:pt idx="41">
                  <c:v>6.0460000000000003</c:v>
                </c:pt>
                <c:pt idx="42">
                  <c:v>6.2729999999999997</c:v>
                </c:pt>
                <c:pt idx="43">
                  <c:v>6.4690000000000003</c:v>
                </c:pt>
                <c:pt idx="44">
                  <c:v>6.5759999999999996</c:v>
                </c:pt>
                <c:pt idx="45">
                  <c:v>6.423</c:v>
                </c:pt>
                <c:pt idx="46">
                  <c:v>6.1859999999999999</c:v>
                </c:pt>
                <c:pt idx="47">
                  <c:v>5.9050000000000002</c:v>
                </c:pt>
                <c:pt idx="48">
                  <c:v>5.7649999999999997</c:v>
                </c:pt>
                <c:pt idx="49">
                  <c:v>5.6509999999999998</c:v>
                </c:pt>
                <c:pt idx="50">
                  <c:v>5.4939999999999998</c:v>
                </c:pt>
                <c:pt idx="51">
                  <c:v>5.5460000000000003</c:v>
                </c:pt>
                <c:pt idx="52">
                  <c:v>5.4420000000000002</c:v>
                </c:pt>
                <c:pt idx="53">
                  <c:v>5.2960000000000003</c:v>
                </c:pt>
                <c:pt idx="54">
                  <c:v>5.1619999999999999</c:v>
                </c:pt>
                <c:pt idx="55">
                  <c:v>4.9649999999999999</c:v>
                </c:pt>
                <c:pt idx="56">
                  <c:v>4.8049999999999997</c:v>
                </c:pt>
                <c:pt idx="57">
                  <c:v>4.5199999999999996</c:v>
                </c:pt>
                <c:pt idx="58">
                  <c:v>4.4420000000000002</c:v>
                </c:pt>
                <c:pt idx="59">
                  <c:v>4.3630000000000004</c:v>
                </c:pt>
                <c:pt idx="60">
                  <c:v>4.3029999999999999</c:v>
                </c:pt>
                <c:pt idx="61">
                  <c:v>4.2629999999999999</c:v>
                </c:pt>
                <c:pt idx="62">
                  <c:v>4.0999999999999996</c:v>
                </c:pt>
                <c:pt idx="63">
                  <c:v>4.0010000000000003</c:v>
                </c:pt>
                <c:pt idx="64">
                  <c:v>3.903</c:v>
                </c:pt>
                <c:pt idx="65">
                  <c:v>3.867</c:v>
                </c:pt>
                <c:pt idx="66">
                  <c:v>3.6890000000000001</c:v>
                </c:pt>
                <c:pt idx="67">
                  <c:v>3.5259999999999998</c:v>
                </c:pt>
                <c:pt idx="68">
                  <c:v>3.54</c:v>
                </c:pt>
                <c:pt idx="69">
                  <c:v>3.51</c:v>
                </c:pt>
                <c:pt idx="70">
                  <c:v>3.665</c:v>
                </c:pt>
                <c:pt idx="71">
                  <c:v>3.7909999999999999</c:v>
                </c:pt>
                <c:pt idx="72">
                  <c:v>3.9020000000000001</c:v>
                </c:pt>
                <c:pt idx="73">
                  <c:v>3.9630000000000001</c:v>
                </c:pt>
                <c:pt idx="74">
                  <c:v>3.9350000000000001</c:v>
                </c:pt>
                <c:pt idx="75">
                  <c:v>3.8610000000000002</c:v>
                </c:pt>
                <c:pt idx="76">
                  <c:v>3.706</c:v>
                </c:pt>
                <c:pt idx="77">
                  <c:v>3.653</c:v>
                </c:pt>
                <c:pt idx="78">
                  <c:v>3.7149999999999999</c:v>
                </c:pt>
                <c:pt idx="79">
                  <c:v>3.7069999999999999</c:v>
                </c:pt>
                <c:pt idx="80">
                  <c:v>3.7040000000000002</c:v>
                </c:pt>
                <c:pt idx="81">
                  <c:v>3.6440000000000001</c:v>
                </c:pt>
                <c:pt idx="82">
                  <c:v>3.6539999999999999</c:v>
                </c:pt>
                <c:pt idx="83">
                  <c:v>3.597</c:v>
                </c:pt>
                <c:pt idx="84">
                  <c:v>3.504</c:v>
                </c:pt>
                <c:pt idx="85">
                  <c:v>3.4489999999999998</c:v>
                </c:pt>
                <c:pt idx="86">
                  <c:v>3.5009999999999999</c:v>
                </c:pt>
              </c:numCache>
            </c:numRef>
          </c:val>
          <c:smooth val="0"/>
          <c:extLst>
            <c:ext xmlns:c16="http://schemas.microsoft.com/office/drawing/2014/chart" uri="{C3380CC4-5D6E-409C-BE32-E72D297353CC}">
              <c16:uniqueId val="{00000001-3DF3-40A4-9680-92B919D32CFC}"/>
            </c:ext>
          </c:extLst>
        </c:ser>
        <c:ser>
          <c:idx val="2"/>
          <c:order val="2"/>
          <c:tx>
            <c:strRef>
              <c:f>'Chart Data'!$AB$3</c:f>
              <c:strCache>
                <c:ptCount val="1"/>
                <c:pt idx="0">
                  <c:v>Wages - past year</c:v>
                </c:pt>
              </c:strCache>
            </c:strRef>
          </c:tx>
          <c:spPr>
            <a:ln w="25400">
              <a:solidFill>
                <a:srgbClr val="008AC8"/>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Data'!$AB$4:$AB$91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6.0990000000000002</c:v>
                </c:pt>
                <c:pt idx="45">
                  <c:v>6.3070000000000004</c:v>
                </c:pt>
                <c:pt idx="46">
                  <c:v>6.22</c:v>
                </c:pt>
                <c:pt idx="47">
                  <c:v>6.26</c:v>
                </c:pt>
                <c:pt idx="48">
                  <c:v>6.34</c:v>
                </c:pt>
                <c:pt idx="49">
                  <c:v>6.51</c:v>
                </c:pt>
                <c:pt idx="50">
                  <c:v>6.48</c:v>
                </c:pt>
                <c:pt idx="51">
                  <c:v>6.5650000000000004</c:v>
                </c:pt>
                <c:pt idx="52">
                  <c:v>6.6109999999999998</c:v>
                </c:pt>
                <c:pt idx="53">
                  <c:v>6.8250000000000002</c:v>
                </c:pt>
                <c:pt idx="54">
                  <c:v>6.8490000000000002</c:v>
                </c:pt>
                <c:pt idx="55">
                  <c:v>6.8920000000000003</c:v>
                </c:pt>
                <c:pt idx="56">
                  <c:v>6.8659999999999997</c:v>
                </c:pt>
                <c:pt idx="57">
                  <c:v>6.9160000000000004</c:v>
                </c:pt>
                <c:pt idx="58">
                  <c:v>6.9459999999999997</c:v>
                </c:pt>
                <c:pt idx="59">
                  <c:v>6.9370000000000003</c:v>
                </c:pt>
                <c:pt idx="60">
                  <c:v>6.8529999999999998</c:v>
                </c:pt>
                <c:pt idx="61">
                  <c:v>6.694</c:v>
                </c:pt>
                <c:pt idx="62">
                  <c:v>6.38</c:v>
                </c:pt>
                <c:pt idx="63">
                  <c:v>6.1790000000000003</c:v>
                </c:pt>
                <c:pt idx="64">
                  <c:v>6.0389999999999997</c:v>
                </c:pt>
                <c:pt idx="65">
                  <c:v>5.992</c:v>
                </c:pt>
                <c:pt idx="66">
                  <c:v>5.8920000000000003</c:v>
                </c:pt>
                <c:pt idx="67">
                  <c:v>5.766</c:v>
                </c:pt>
                <c:pt idx="68">
                  <c:v>5.6829999999999998</c:v>
                </c:pt>
                <c:pt idx="69">
                  <c:v>5.5979999999999999</c:v>
                </c:pt>
                <c:pt idx="70">
                  <c:v>5.5119999999999996</c:v>
                </c:pt>
                <c:pt idx="71">
                  <c:v>5.3840000000000003</c:v>
                </c:pt>
                <c:pt idx="72">
                  <c:v>5.2830000000000004</c:v>
                </c:pt>
                <c:pt idx="73">
                  <c:v>5.1909999999999998</c:v>
                </c:pt>
                <c:pt idx="74">
                  <c:v>5.0469999999999997</c:v>
                </c:pt>
                <c:pt idx="75">
                  <c:v>4.8570000000000002</c:v>
                </c:pt>
                <c:pt idx="76">
                  <c:v>4.7560000000000002</c:v>
                </c:pt>
                <c:pt idx="77">
                  <c:v>4.6520000000000001</c:v>
                </c:pt>
                <c:pt idx="78">
                  <c:v>4.6680000000000001</c:v>
                </c:pt>
                <c:pt idx="79">
                  <c:v>4.6100000000000003</c:v>
                </c:pt>
                <c:pt idx="80">
                  <c:v>4.6349999999999998</c:v>
                </c:pt>
                <c:pt idx="81">
                  <c:v>4.5229999999999997</c:v>
                </c:pt>
                <c:pt idx="82">
                  <c:v>4.4820000000000002</c:v>
                </c:pt>
                <c:pt idx="83">
                  <c:v>4.3860000000000001</c:v>
                </c:pt>
                <c:pt idx="84">
                  <c:v>4.383</c:v>
                </c:pt>
                <c:pt idx="85">
                  <c:v>4.327</c:v>
                </c:pt>
                <c:pt idx="86">
                  <c:v>4.3250000000000002</c:v>
                </c:pt>
              </c:numCache>
            </c:numRef>
          </c:val>
          <c:smooth val="0"/>
          <c:extLst>
            <c:ext xmlns:c16="http://schemas.microsoft.com/office/drawing/2014/chart" uri="{C3380CC4-5D6E-409C-BE32-E72D297353CC}">
              <c16:uniqueId val="{00000002-3DF3-40A4-9680-92B919D32CFC}"/>
            </c:ext>
          </c:extLst>
        </c:ser>
        <c:ser>
          <c:idx val="3"/>
          <c:order val="3"/>
          <c:tx>
            <c:strRef>
              <c:f>'Chart Data'!$AC$3</c:f>
              <c:strCache>
                <c:ptCount val="1"/>
                <c:pt idx="0">
                  <c:v>Wages - next year</c:v>
                </c:pt>
              </c:strCache>
            </c:strRef>
          </c:tx>
          <c:spPr>
            <a:ln w="25400">
              <a:solidFill>
                <a:srgbClr val="E7A80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Data'!$AC$4:$AC$91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5.9829999999999997</c:v>
                </c:pt>
                <c:pt idx="48">
                  <c:v>5.9409999999999998</c:v>
                </c:pt>
                <c:pt idx="49">
                  <c:v>5.9290000000000003</c:v>
                </c:pt>
                <c:pt idx="50">
                  <c:v>5.6829999999999998</c:v>
                </c:pt>
                <c:pt idx="51">
                  <c:v>5.5659999999999998</c:v>
                </c:pt>
                <c:pt idx="52">
                  <c:v>5.3849999999999998</c:v>
                </c:pt>
                <c:pt idx="53">
                  <c:v>5.3120000000000003</c:v>
                </c:pt>
                <c:pt idx="54">
                  <c:v>5.1840000000000002</c:v>
                </c:pt>
                <c:pt idx="55">
                  <c:v>5.1079999999999997</c:v>
                </c:pt>
                <c:pt idx="56">
                  <c:v>5.0670000000000002</c:v>
                </c:pt>
                <c:pt idx="57">
                  <c:v>5.0970000000000004</c:v>
                </c:pt>
                <c:pt idx="58">
                  <c:v>5.1319999999999997</c:v>
                </c:pt>
                <c:pt idx="59">
                  <c:v>5.202</c:v>
                </c:pt>
                <c:pt idx="60">
                  <c:v>5.22</c:v>
                </c:pt>
                <c:pt idx="61">
                  <c:v>5.1619999999999999</c:v>
                </c:pt>
                <c:pt idx="62">
                  <c:v>4.9219999999999997</c:v>
                </c:pt>
                <c:pt idx="63">
                  <c:v>4.7469999999999999</c:v>
                </c:pt>
                <c:pt idx="64">
                  <c:v>4.4829999999999997</c:v>
                </c:pt>
                <c:pt idx="65">
                  <c:v>4.2370000000000001</c:v>
                </c:pt>
                <c:pt idx="66">
                  <c:v>4.0590000000000002</c:v>
                </c:pt>
                <c:pt idx="67">
                  <c:v>4.0529999999999999</c:v>
                </c:pt>
                <c:pt idx="68">
                  <c:v>4.0910000000000002</c:v>
                </c:pt>
                <c:pt idx="69">
                  <c:v>4.0999999999999996</c:v>
                </c:pt>
                <c:pt idx="70">
                  <c:v>4.0149999999999997</c:v>
                </c:pt>
                <c:pt idx="71">
                  <c:v>3.9660000000000002</c:v>
                </c:pt>
                <c:pt idx="72">
                  <c:v>3.887</c:v>
                </c:pt>
                <c:pt idx="73">
                  <c:v>3.9369999999999998</c:v>
                </c:pt>
                <c:pt idx="74">
                  <c:v>3.9380000000000002</c:v>
                </c:pt>
                <c:pt idx="75">
                  <c:v>3.8220000000000001</c:v>
                </c:pt>
                <c:pt idx="76">
                  <c:v>3.68</c:v>
                </c:pt>
                <c:pt idx="77">
                  <c:v>3.585</c:v>
                </c:pt>
                <c:pt idx="78">
                  <c:v>3.5950000000000002</c:v>
                </c:pt>
                <c:pt idx="79">
                  <c:v>3.5619999999999998</c:v>
                </c:pt>
                <c:pt idx="80">
                  <c:v>3.621</c:v>
                </c:pt>
                <c:pt idx="81">
                  <c:v>3.7040000000000002</c:v>
                </c:pt>
                <c:pt idx="82">
                  <c:v>3.76</c:v>
                </c:pt>
                <c:pt idx="83">
                  <c:v>3.7050000000000001</c:v>
                </c:pt>
                <c:pt idx="84">
                  <c:v>3.593</c:v>
                </c:pt>
                <c:pt idx="85">
                  <c:v>3.5550000000000002</c:v>
                </c:pt>
                <c:pt idx="86">
                  <c:v>3.4540000000000002</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5256125047566081"/>
          <c:y val="9.887316716989324E-3"/>
          <c:w val="0.43839290070153869"/>
          <c:h val="0.12858386122787283"/>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32671002269759E-3"/>
          <c:y val="8.520681101965992E-2"/>
          <c:w val="0.69368609104766499"/>
          <c:h val="0.53463097110374858"/>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3818895074065E-2"/>
          <c:w val="0"/>
          <c:h val="1.5053763865711734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401535774570928E-2"/>
          <c:y val="0.14473684210526316"/>
          <c:w val="0.88616271014450332"/>
          <c:h val="0.70079371657490186"/>
        </c:manualLayout>
      </c:layout>
      <c:lineChart>
        <c:grouping val="standard"/>
        <c:varyColors val="0"/>
        <c:ser>
          <c:idx val="0"/>
          <c:order val="0"/>
          <c:tx>
            <c:strRef>
              <c:f>'Chart Data'!$AF$3</c:f>
              <c:strCache>
                <c:ptCount val="1"/>
                <c:pt idx="0">
                  <c:v>UK economic policy uncertainty (LHS)</c:v>
                </c:pt>
              </c:strCache>
            </c:strRef>
          </c:tx>
          <c:spPr>
            <a:ln w="25400">
              <a:solidFill>
                <a:srgbClr val="003469"/>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Data'!$AF$4:$AF$139</c:f>
              <c:numCache>
                <c:formatCode>0.0</c:formatCode>
                <c:ptCount val="136"/>
                <c:pt idx="0">
                  <c:v>135.73043999999999</c:v>
                </c:pt>
                <c:pt idx="1">
                  <c:v>119.08362</c:v>
                </c:pt>
                <c:pt idx="2">
                  <c:v>131.49865</c:v>
                </c:pt>
                <c:pt idx="3">
                  <c:v>170.47333</c:v>
                </c:pt>
                <c:pt idx="4">
                  <c:v>140.91246000000001</c:v>
                </c:pt>
                <c:pt idx="5">
                  <c:v>148.81656000000001</c:v>
                </c:pt>
                <c:pt idx="6">
                  <c:v>136.10011</c:v>
                </c:pt>
                <c:pt idx="7">
                  <c:v>86.143680000000003</c:v>
                </c:pt>
                <c:pt idx="8">
                  <c:v>135.07500999999999</c:v>
                </c:pt>
                <c:pt idx="9">
                  <c:v>89.914529999999999</c:v>
                </c:pt>
                <c:pt idx="10">
                  <c:v>120.86215</c:v>
                </c:pt>
                <c:pt idx="11">
                  <c:v>82.872789999999995</c:v>
                </c:pt>
                <c:pt idx="12">
                  <c:v>135.63231999999999</c:v>
                </c:pt>
                <c:pt idx="13">
                  <c:v>190.81671</c:v>
                </c:pt>
                <c:pt idx="14">
                  <c:v>290.92952000000002</c:v>
                </c:pt>
                <c:pt idx="15">
                  <c:v>197.17080000000001</c:v>
                </c:pt>
                <c:pt idx="16">
                  <c:v>246.75491</c:v>
                </c:pt>
                <c:pt idx="17">
                  <c:v>503.94249000000002</c:v>
                </c:pt>
                <c:pt idx="18">
                  <c:v>558.22364000000005</c:v>
                </c:pt>
                <c:pt idx="19">
                  <c:v>311.36482999999998</c:v>
                </c:pt>
                <c:pt idx="20">
                  <c:v>209.63793999999999</c:v>
                </c:pt>
                <c:pt idx="21">
                  <c:v>270.02348999999998</c:v>
                </c:pt>
                <c:pt idx="22">
                  <c:v>358.82841000000002</c:v>
                </c:pt>
                <c:pt idx="23">
                  <c:v>196.34369000000001</c:v>
                </c:pt>
                <c:pt idx="24">
                  <c:v>257.84840000000003</c:v>
                </c:pt>
                <c:pt idx="25">
                  <c:v>194.04470000000001</c:v>
                </c:pt>
                <c:pt idx="26">
                  <c:v>232.45973000000001</c:v>
                </c:pt>
                <c:pt idx="27">
                  <c:v>169.17604</c:v>
                </c:pt>
                <c:pt idx="28">
                  <c:v>159.40145000000001</c:v>
                </c:pt>
                <c:pt idx="29">
                  <c:v>318.99115999999998</c:v>
                </c:pt>
                <c:pt idx="30">
                  <c:v>183.65895</c:v>
                </c:pt>
                <c:pt idx="31">
                  <c:v>151.20429999999999</c:v>
                </c:pt>
                <c:pt idx="32">
                  <c:v>140.77882</c:v>
                </c:pt>
                <c:pt idx="33">
                  <c:v>184.03004999999999</c:v>
                </c:pt>
                <c:pt idx="34">
                  <c:v>214.97008</c:v>
                </c:pt>
                <c:pt idx="35">
                  <c:v>160.72229999999999</c:v>
                </c:pt>
                <c:pt idx="36">
                  <c:v>123.16</c:v>
                </c:pt>
                <c:pt idx="37">
                  <c:v>109.74872999999999</c:v>
                </c:pt>
                <c:pt idx="38">
                  <c:v>116.6054</c:v>
                </c:pt>
                <c:pt idx="39">
                  <c:v>102.28703</c:v>
                </c:pt>
                <c:pt idx="40">
                  <c:v>121.5437</c:v>
                </c:pt>
                <c:pt idx="41">
                  <c:v>105.48677000000001</c:v>
                </c:pt>
                <c:pt idx="42">
                  <c:v>129.62263999999999</c:v>
                </c:pt>
                <c:pt idx="43">
                  <c:v>121.62975</c:v>
                </c:pt>
                <c:pt idx="44">
                  <c:v>157.31582</c:v>
                </c:pt>
                <c:pt idx="45">
                  <c:v>183.25266999999999</c:v>
                </c:pt>
                <c:pt idx="46">
                  <c:v>191.96646000000001</c:v>
                </c:pt>
                <c:pt idx="47">
                  <c:v>239.69103000000001</c:v>
                </c:pt>
                <c:pt idx="48">
                  <c:v>309.97244999999998</c:v>
                </c:pt>
                <c:pt idx="49">
                  <c:v>196.95946000000001</c:v>
                </c:pt>
                <c:pt idx="50">
                  <c:v>212.78254000000001</c:v>
                </c:pt>
                <c:pt idx="51">
                  <c:v>135.51848000000001</c:v>
                </c:pt>
                <c:pt idx="52">
                  <c:v>158.68261000000001</c:v>
                </c:pt>
                <c:pt idx="53">
                  <c:v>149.8056</c:v>
                </c:pt>
                <c:pt idx="54">
                  <c:v>202.04378</c:v>
                </c:pt>
                <c:pt idx="55">
                  <c:v>238.91570999999999</c:v>
                </c:pt>
                <c:pt idx="56">
                  <c:v>187.41012000000001</c:v>
                </c:pt>
                <c:pt idx="57">
                  <c:v>233.31155999999999</c:v>
                </c:pt>
                <c:pt idx="58">
                  <c:v>205.59707</c:v>
                </c:pt>
                <c:pt idx="59">
                  <c:v>271.30405999999999</c:v>
                </c:pt>
                <c:pt idx="60">
                  <c:v>198.15648999999999</c:v>
                </c:pt>
                <c:pt idx="61">
                  <c:v>139.62191999999999</c:v>
                </c:pt>
                <c:pt idx="62">
                  <c:v>281.20726999999999</c:v>
                </c:pt>
                <c:pt idx="63">
                  <c:v>185.35208</c:v>
                </c:pt>
                <c:pt idx="64">
                  <c:v>230.75636</c:v>
                </c:pt>
                <c:pt idx="65">
                  <c:v>167.69785999999999</c:v>
                </c:pt>
                <c:pt idx="66">
                  <c:v>189.96194</c:v>
                </c:pt>
                <c:pt idx="67">
                  <c:v>176.54884000000001</c:v>
                </c:pt>
                <c:pt idx="68">
                  <c:v>184.51675</c:v>
                </c:pt>
                <c:pt idx="69">
                  <c:v>189.12477000000001</c:v>
                </c:pt>
                <c:pt idx="70">
                  <c:v>214.46164999999999</c:v>
                </c:pt>
                <c:pt idx="71">
                  <c:v>207.60650999999999</c:v>
                </c:pt>
                <c:pt idx="72">
                  <c:v>112.63906</c:v>
                </c:pt>
                <c:pt idx="73">
                  <c:v>138.00995</c:v>
                </c:pt>
                <c:pt idx="74">
                  <c:v>142.40593999999999</c:v>
                </c:pt>
                <c:pt idx="75">
                  <c:v>95.280680000000004</c:v>
                </c:pt>
                <c:pt idx="76">
                  <c:v>98.111930000000001</c:v>
                </c:pt>
                <c:pt idx="77">
                  <c:v>90.334940000000003</c:v>
                </c:pt>
                <c:pt idx="78">
                  <c:v>88.283770000000004</c:v>
                </c:pt>
                <c:pt idx="79">
                  <c:v>79.109099999999998</c:v>
                </c:pt>
                <c:pt idx="80">
                  <c:v>78.70093</c:v>
                </c:pt>
                <c:pt idx="81">
                  <c:v>103.98979</c:v>
                </c:pt>
                <c:pt idx="82">
                  <c:v>75.317499999999995</c:v>
                </c:pt>
                <c:pt idx="83">
                  <c:v>174.83134000000001</c:v>
                </c:pt>
                <c:pt idx="84">
                  <c:v>88.199169999999995</c:v>
                </c:pt>
                <c:pt idx="85">
                  <c:v>80.715149999999994</c:v>
                </c:pt>
                <c:pt idx="86">
                  <c:v>170.04504</c:v>
                </c:pt>
                <c:pt idx="87">
                  <c:v>123.43514999999999</c:v>
                </c:pt>
                <c:pt idx="88">
                  <c:v>105.19512</c:v>
                </c:pt>
                <c:pt idx="89">
                  <c:v>118.81206</c:v>
                </c:pt>
                <c:pt idx="90">
                  <c:v>184.27249</c:v>
                </c:pt>
                <c:pt idx="91">
                  <c:v>124.28908</c:v>
                </c:pt>
                <c:pt idx="92">
                  <c:v>230.05941000000001</c:v>
                </c:pt>
                <c:pt idx="93">
                  <c:v>399.80610999999999</c:v>
                </c:pt>
                <c:pt idx="94">
                  <c:v>220.10556</c:v>
                </c:pt>
                <c:pt idx="95">
                  <c:v>167.63101</c:v>
                </c:pt>
                <c:pt idx="96">
                  <c:v>140.06709000000001</c:v>
                </c:pt>
                <c:pt idx="97">
                  <c:v>121.21055</c:v>
                </c:pt>
                <c:pt idx="98">
                  <c:v>132.89492000000001</c:v>
                </c:pt>
                <c:pt idx="99">
                  <c:v>132.91663</c:v>
                </c:pt>
                <c:pt idx="100">
                  <c:v>118.00193</c:v>
                </c:pt>
                <c:pt idx="101">
                  <c:v>118.06162</c:v>
                </c:pt>
                <c:pt idx="102">
                  <c:v>118.84757999999999</c:v>
                </c:pt>
                <c:pt idx="103">
                  <c:v>116.07590999999999</c:v>
                </c:pt>
                <c:pt idx="104">
                  <c:v>130.47645</c:v>
                </c:pt>
                <c:pt idx="105">
                  <c:v>107.93382</c:v>
                </c:pt>
                <c:pt idx="106">
                  <c:v>115.96201000000001</c:v>
                </c:pt>
                <c:pt idx="107">
                  <c:v>120.87118</c:v>
                </c:pt>
                <c:pt idx="108">
                  <c:v>100.65345000000001</c:v>
                </c:pt>
                <c:pt idx="109">
                  <c:v>114.04067000000001</c:v>
                </c:pt>
                <c:pt idx="110">
                  <c:v>135.56395000000001</c:v>
                </c:pt>
                <c:pt idx="111">
                  <c:v>102.66585000000001</c:v>
                </c:pt>
                <c:pt idx="112">
                  <c:v>144.78328999999999</c:v>
                </c:pt>
                <c:pt idx="113">
                  <c:v>146.59756999999999</c:v>
                </c:pt>
                <c:pt idx="114">
                  <c:v>183.28214</c:v>
                </c:pt>
                <c:pt idx="115">
                  <c:v>116.87179999999999</c:v>
                </c:pt>
                <c:pt idx="116">
                  <c:v>184.40996000000001</c:v>
                </c:pt>
                <c:pt idx="117">
                  <c:v>273.85700000000003</c:v>
                </c:pt>
                <c:pt idx="118">
                  <c:v>327.23352</c:v>
                </c:pt>
                <c:pt idx="119">
                  <c:v>220.88986</c:v>
                </c:pt>
                <c:pt idx="120">
                  <c:v>238.06052</c:v>
                </c:pt>
                <c:pt idx="121">
                  <c:v>218.64044000000001</c:v>
                </c:pt>
                <c:pt idx="122">
                  <c:v>472.2518</c:v>
                </c:pt>
                <c:pt idx="123">
                  <c:v>498.49187000000001</c:v>
                </c:pt>
                <c:pt idx="124">
                  <c:v>355.88074999999998</c:v>
                </c:pt>
                <c:pt idx="125">
                  <c:v>354.65346</c:v>
                </c:pt>
                <c:pt idx="126">
                  <c:v>378.77692000000002</c:v>
                </c:pt>
                <c:pt idx="127">
                  <c:v>261.17851999999999</c:v>
                </c:pt>
                <c:pt idx="128">
                  <c:v>262.99403000000001</c:v>
                </c:pt>
                <c:pt idx="129">
                  <c:v>304.16969</c:v>
                </c:pt>
                <c:pt idx="130">
                  <c:v>276.61254000000002</c:v>
                </c:pt>
                <c:pt idx="131">
                  <c:v>272.58974999999998</c:v>
                </c:pt>
                <c:pt idx="132">
                  <c:v>191.6421</c:v>
                </c:pt>
                <c:pt idx="133">
                  <c:v>172.86010999999999</c:v>
                </c:pt>
                <c:pt idx="134">
                  <c:v>310.82265999999998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Data'!$AG$3</c:f>
              <c:strCache>
                <c:ptCount val="1"/>
                <c:pt idx="0">
                  <c:v>US trade policy uncertainty (RHS)</c:v>
                </c:pt>
              </c:strCache>
            </c:strRef>
          </c:tx>
          <c:spPr>
            <a:ln w="25400">
              <a:solidFill>
                <a:srgbClr val="EF4130"/>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Data'!$AG$4:$AG$139</c:f>
              <c:numCache>
                <c:formatCode>0.0</c:formatCode>
                <c:ptCount val="13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2583.8987930466542</c:v>
                </c:pt>
                <c:pt idx="122">
                  <c:v>5912.1076566959273</c:v>
                </c:pt>
                <c:pt idx="123">
                  <c:v>7955.6469824413298</c:v>
                </c:pt>
                <c:pt idx="124">
                  <c:v>5780.0370657017093</c:v>
                </c:pt>
                <c:pt idx="125">
                  <c:v>3537.4698684264749</c:v>
                </c:pt>
                <c:pt idx="126">
                  <c:v>3371.6439272584471</c:v>
                </c:pt>
                <c:pt idx="127">
                  <c:v>2727.1536068089945</c:v>
                </c:pt>
                <c:pt idx="128">
                  <c:v>3767.4312903571195</c:v>
                </c:pt>
                <c:pt idx="129">
                  <c:v>2558.2798789458197</c:v>
                </c:pt>
                <c:pt idx="130">
                  <c:v>3178.6687399548514</c:v>
                </c:pt>
                <c:pt idx="131">
                  <c:v>3115.9806286096605</c:v>
                </c:pt>
                <c:pt idx="132">
                  <c:v>2244.0960861502485</c:v>
                </c:pt>
                <c:pt idx="133">
                  <c:v>3049.4145338531357</c:v>
                </c:pt>
                <c:pt idx="134">
                  <c:v>2144.5534358235373</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611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valAx>
        <c:axId val="512522448"/>
        <c:scaling>
          <c:orientation val="minMax"/>
          <c:max val="8000"/>
        </c:scaling>
        <c:delete val="0"/>
        <c:axPos val="r"/>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lgn="ctr">
              <a:defRPr lang="en-US" sz="1300" b="0" i="0" u="none" strike="noStrike" kern="1200" baseline="0">
                <a:solidFill>
                  <a:srgbClr val="000000"/>
                </a:solidFill>
                <a:latin typeface="Poppins Light"/>
                <a:ea typeface="Poppins Light"/>
                <a:cs typeface="Poppins Light"/>
              </a:defRPr>
            </a:pPr>
            <a:endParaRPr lang="en-US"/>
          </a:p>
        </c:txPr>
        <c:crossAx val="512516208"/>
        <c:crosses val="max"/>
        <c:crossBetween val="between"/>
      </c:valAx>
      <c:dateAx>
        <c:axId val="512516208"/>
        <c:scaling>
          <c:orientation val="minMax"/>
        </c:scaling>
        <c:delete val="1"/>
        <c:axPos val="b"/>
        <c:numFmt formatCode="mmm\-yy" sourceLinked="1"/>
        <c:majorTickMark val="none"/>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16233400657631547"/>
          <c:y val="7.2543958320999344E-2"/>
          <c:w val="0.62374937798202734"/>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3.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4.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5.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6.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7.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8.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9.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0.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zoomScale="70" workbookViewId="0"/>
  </sheetViews>
  <pageMargins left="0.1" right="0.1" top="1.3" bottom="1.3" header="1.3" footer="1.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0.1" right="0.1" top="1.3" bottom="1.3" header="1.3" footer="1.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zoomScale="70" workbookViewId="0"/>
  </sheetViews>
  <pageMargins left="0.1" right="0.1" top="1.3" bottom="1.3" header="1.3" footer="1.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zoomScale="70" workbookViewId="0"/>
  </sheetViews>
  <pageMargins left="0.1" right="0.1" top="1.3" bottom="1.3" header="1.3" footer="1.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EF628DA-D387-4005-9474-89027FD6F908}">
  <sheetPr/>
  <sheetViews>
    <sheetView zoomScale="85" workbookViewId="0"/>
  </sheetViews>
  <pageMargins left="0.1" right="0.1" top="1.3" bottom="1.3" header="1.3" footer="1.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F48284-F008-4F93-A6E8-DE9E0E664FE1}">
  <sheetPr/>
  <sheetViews>
    <sheetView zoomScale="70" workbookViewId="0"/>
  </sheetViews>
  <pageMargins left="0.1" right="0.1" top="1.3" bottom="1.3" header="1.3" footer="1.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0.1" right="0.1" top="1.3" bottom="1.3" header="1.3" footer="1.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zoomScale="70" workbookViewId="0"/>
  </sheetViews>
  <pageMargins left="0.1" right="0.1" top="1.3" bottom="1.3" header="1.3" footer="1.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FBD8661-605C-4E91-84AE-AA0949734110}">
  <sheetPr/>
  <sheetViews>
    <sheetView zoomScale="70" workbookViewId="0"/>
  </sheetViews>
  <pageMargins left="0.1" right="0.1" top="1.3" bottom="1.3" header="1.3" footer="1.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ADCB89-3214-4A35-87B2-43AF21DD7A2A}">
  <sheetPr/>
  <sheetViews>
    <sheetView tabSelected="1" zoomScale="70" workbookViewId="0"/>
  </sheetViews>
  <pageMargins left="0.1" right="0.1" top="1.3" bottom="1.3" header="1.3" footer="1.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1D23719-A1BF-4880-866D-965E7A203BA7}">
  <sheetPr/>
  <sheetViews>
    <sheetView zoomScale="85" workbookViewId="0"/>
  </sheetViews>
  <pageMargins left="0.1" right="0.1" top="1.3" bottom="1.3" header="1.3" footer="1.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zoomScale="70" workbookViewId="0"/>
  </sheetViews>
  <pageMargins left="0.1" right="0.1" top="1.3" bottom="1.3" header="1.3" footer="1.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zoomScale="70" workbookViewId="0"/>
  </sheetViews>
  <pageMargins left="0.1" right="0.1" top="1.3" bottom="1.3" header="1.3" footer="1.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zoomScale="70" workbookViewId="0"/>
  </sheetViews>
  <pageMargins left="0.1" right="0.1" top="1.3" bottom="1.3" header="1.3" footer="1.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zoomScale="70" workbookViewId="0"/>
  </sheetViews>
  <pageMargins left="0.1" right="0.1" top="1.3" bottom="1.3" header="1.3" footer="1.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357C91-4C81-4D29-8BCB-8B44170B27E5}">
  <sheetPr/>
  <sheetViews>
    <sheetView zoomScale="70" workbookViewId="0"/>
  </sheetViews>
  <pageMargins left="0.1" right="0.1" top="1.3" bottom="1.3" header="1.3" footer="1.3"/>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B305D7A-936D-4A30-B138-9241F5379EBA}">
  <sheetPr/>
  <sheetViews>
    <sheetView zoomScale="70" workbookViewId="0"/>
  </sheetViews>
  <pageMargins left="0.1" right="0.1" top="1.3" bottom="1.3" header="1.3" footer="1.3"/>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zoomScale="70" workbookViewId="0"/>
  </sheetViews>
  <pageMargins left="0.1" right="0.1" top="1.3" bottom="1.3" header="1.3" footer="1.3"/>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70" workbookViewId="0"/>
  </sheetViews>
  <pageMargins left="0.1" right="0.1" top="1.3" bottom="1.3" header="1.3" footer="1.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cdr:x>
      <cdr:y>0.93627</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44373"/>
          <a:ext cx="8472666" cy="32292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0.05018</cdr:y>
    </cdr:from>
    <cdr:to>
      <cdr:x>0.83</cdr:x>
      <cdr:y>0.08698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0.00065</cdr:x>
      <cdr:y>0.93341</cdr:y>
    </cdr:from>
    <cdr:to>
      <cdr:x>0.82734</cdr:x>
      <cdr:y>0.99893</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6676" y="4729859"/>
          <a:ext cx="8472666" cy="33199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0.06092</cdr:y>
    </cdr:from>
    <cdr:to>
      <cdr:x>0.83</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33891" y="308701"/>
          <a:ext cx="8472666" cy="31722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Electricity futures</a:t>
          </a:r>
        </a:p>
      </cdr:txBody>
    </cdr:sp>
  </cdr:relSizeAnchor>
  <cdr:relSizeAnchor xmlns:cdr="http://schemas.openxmlformats.org/drawingml/2006/chartDrawing">
    <cdr:from>
      <cdr:x>0</cdr:x>
      <cdr:y>0.93162</cdr:y>
    </cdr:from>
    <cdr:to>
      <cdr:x>0.82669</cdr:x>
      <cdr:y>0.99356</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0788"/>
          <a:ext cx="8472666" cy="31385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0.06092</cdr:y>
    </cdr:from>
    <cdr:to>
      <cdr:x>0.82669</cdr:x>
      <cdr:y>0.11278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08702"/>
          <a:ext cx="8472666" cy="26279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Pence/Mwh</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Gas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10257118" cy="5065059"/>
    <xdr:graphicFrame macro="">
      <xdr:nvGraphicFramePr>
        <xdr:cNvPr id="2" name="Chart 1">
          <a:extLst>
            <a:ext uri="{FF2B5EF4-FFF2-40B4-BE49-F238E27FC236}">
              <a16:creationId xmlns:a16="http://schemas.microsoft.com/office/drawing/2014/main" id="{2CA22E34-3559-F599-E8FA-5CE2942A9AA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0.00331</cdr:x>
      <cdr:y>0.00669</cdr:y>
    </cdr:from>
    <cdr:to>
      <cdr:x>0.99204</cdr:x>
      <cdr:y>0.07168</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33930" y="33864"/>
          <a:ext cx="10135141" cy="32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and gas futures prices</a:t>
          </a:r>
        </a:p>
      </cdr:txBody>
    </cdr:sp>
  </cdr:relSizeAnchor>
  <cdr:relSizeAnchor xmlns:cdr="http://schemas.openxmlformats.org/drawingml/2006/chartDrawing">
    <cdr:from>
      <cdr:x>0</cdr:x>
      <cdr:y>0.93369</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6213"/>
          <a:ext cx="8474163" cy="33564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dr:relSizeAnchor xmlns:cdr="http://schemas.openxmlformats.org/drawingml/2006/chartDrawing">
    <cdr:from>
      <cdr:x>0.51434</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8B01683B-EDD3-1C13-9C82-6F2628F6B27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0.185</cdr:x>
      <cdr:y>0.16595</cdr:y>
    </cdr:from>
    <cdr:to>
      <cdr:x>0.96616</cdr:x>
      <cdr:y>0.22497</cdr:y>
    </cdr:to>
    <cdr:sp macro="" textlink="">
      <cdr:nvSpPr>
        <cdr:cNvPr id="7" name="TextBox 1">
          <a:extLst xmlns:a="http://schemas.openxmlformats.org/drawingml/2006/main">
            <a:ext uri="{FF2B5EF4-FFF2-40B4-BE49-F238E27FC236}">
              <a16:creationId xmlns:a16="http://schemas.microsoft.com/office/drawing/2014/main" id="{C287B428-25F1-3E2A-04F0-BE2F6EDA1F08}"/>
            </a:ext>
          </a:extLst>
        </cdr:cNvPr>
        <cdr:cNvSpPr txBox="1"/>
      </cdr:nvSpPr>
      <cdr:spPr>
        <a:xfrm xmlns:a="http://schemas.openxmlformats.org/drawingml/2006/main">
          <a:off x="1897529" y="840547"/>
          <a:ext cx="8012488" cy="2989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Brent crude oil</a:t>
          </a: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dr:relSizeAnchor xmlns:cdr="http://schemas.openxmlformats.org/drawingml/2006/chartDrawing">
    <cdr:from>
      <cdr:x>0.40763</cdr:x>
      <cdr:y>0.16487</cdr:y>
    </cdr:from>
    <cdr:to>
      <cdr:x>1</cdr:x>
      <cdr:y>0.23656</cdr:y>
    </cdr:to>
    <cdr:sp macro="" textlink="">
      <cdr:nvSpPr>
        <cdr:cNvPr id="4" name="TextBox 1">
          <a:extLst xmlns:a="http://schemas.openxmlformats.org/drawingml/2006/main">
            <a:ext uri="{FF2B5EF4-FFF2-40B4-BE49-F238E27FC236}">
              <a16:creationId xmlns:a16="http://schemas.microsoft.com/office/drawing/2014/main" id="{2C2C0DCA-6D19-2B67-97DE-5E0D0C08FCFC}"/>
            </a:ext>
          </a:extLst>
        </cdr:cNvPr>
        <cdr:cNvSpPr txBox="1"/>
      </cdr:nvSpPr>
      <cdr:spPr>
        <a:xfrm xmlns:a="http://schemas.openxmlformats.org/drawingml/2006/main">
          <a:off x="2030589" y="835076"/>
          <a:ext cx="2950883" cy="36311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Natural gas</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3541C650-84EE-9E66-B5A5-2B96F7F166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Brent Crude oil price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 and US$/£ exchange rate </a:t>
          </a:r>
        </a:p>
      </cdr:txBody>
    </cdr:sp>
  </cdr:relSizeAnchor>
  <cdr:relSizeAnchor xmlns:cdr="http://schemas.openxmlformats.org/drawingml/2006/chartDrawing">
    <cdr:from>
      <cdr:x>0</cdr:x>
      <cdr:y>0.9352</cdr:y>
    </cdr:from>
    <cdr:to>
      <cdr:x>0.82669</cdr:x>
      <cdr:y>0.99535</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0" y="4738930"/>
          <a:ext cx="8472666" cy="3047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 calculations using data from Haver Analytics</a:t>
          </a:r>
        </a:p>
      </cdr:txBody>
    </cdr:sp>
  </cdr:relSizeAnchor>
  <cdr:relSizeAnchor xmlns:cdr="http://schemas.openxmlformats.org/drawingml/2006/chartDrawing">
    <cdr:from>
      <cdr:x>0</cdr:x>
      <cdr:y>0.0645</cdr:y>
    </cdr:from>
    <cdr:to>
      <cdr:x>0.82669</cdr:x>
      <cdr:y>0.11994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326844"/>
          <a:ext cx="8472666" cy="28094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0.05279</cdr:x>
      <cdr:y>0.07993</cdr:y>
    </cdr:from>
    <cdr:to>
      <cdr:x>0.44725</cdr:x>
      <cdr:y>0.15917</cdr:y>
    </cdr:to>
    <cdr:sp macro="" textlink="">
      <cdr:nvSpPr>
        <cdr:cNvPr id="7" name="TextBox 1">
          <a:extLst xmlns:a="http://schemas.openxmlformats.org/drawingml/2006/main">
            <a:ext uri="{FF2B5EF4-FFF2-40B4-BE49-F238E27FC236}">
              <a16:creationId xmlns:a16="http://schemas.microsoft.com/office/drawing/2014/main" id="{96415480-6C1A-7EAE-5190-3EC2285718D6}"/>
            </a:ext>
          </a:extLst>
        </cdr:cNvPr>
        <cdr:cNvSpPr txBox="1"/>
      </cdr:nvSpPr>
      <cdr:spPr>
        <a:xfrm xmlns:a="http://schemas.openxmlformats.org/drawingml/2006/main">
          <a:off x="540658" y="404586"/>
          <a:ext cx="4039880" cy="40110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300" b="0" i="0" u="none" strike="noStrike" baseline="0">
              <a:solidFill>
                <a:srgbClr val="7D8992"/>
              </a:solidFill>
              <a:latin typeface="Poppins Light" panose="00000400000000000000" pitchFamily="2" charset="0"/>
            </a:rPr>
            <a:t>Brent oil futures</a:t>
          </a:r>
        </a:p>
      </cdr:txBody>
    </cdr:sp>
  </cdr:relSizeAnchor>
</c:userShapes>
</file>

<file path=xl/drawings/drawing16.xml><?xml version="1.0" encoding="utf-8"?>
<c:userShapes xmlns:c="http://schemas.openxmlformats.org/drawingml/2006/chart">
  <cdr:relSizeAnchor xmlns:cdr="http://schemas.openxmlformats.org/drawingml/2006/chartDrawing">
    <cdr:from>
      <cdr:x>0.16722</cdr:x>
      <cdr:y>0.07113</cdr:y>
    </cdr:from>
    <cdr:to>
      <cdr:x>0.9313</cdr:x>
      <cdr:y>0.15037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84118" y="360058"/>
          <a:ext cx="4039880" cy="40110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300" b="0" i="0" u="none" strike="noStrike" baseline="0">
              <a:solidFill>
                <a:srgbClr val="7D8992"/>
              </a:solidFill>
              <a:latin typeface="Poppins Light" panose="00000400000000000000" pitchFamily="2" charset="0"/>
            </a:rPr>
            <a:t>US$/£ exchange rate</a:t>
          </a:r>
        </a:p>
      </cdr:txBody>
    </cdr:sp>
  </cdr:relSizeAnchor>
  <cdr:relSizeAnchor xmlns:cdr="http://schemas.openxmlformats.org/drawingml/2006/chartDrawing">
    <cdr:from>
      <cdr:x>0</cdr:x>
      <cdr:y>0.05914</cdr:y>
    </cdr:from>
    <cdr:to>
      <cdr:x>1</cdr:x>
      <cdr:y>0.11434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299357"/>
          <a:ext cx="5287248"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a:t>
          </a:r>
        </a:p>
      </cdr:txBody>
    </cdr:sp>
  </cdr:relSizeAnchor>
  <cdr:relSizeAnchor xmlns:cdr="http://schemas.openxmlformats.org/drawingml/2006/chartDrawing">
    <cdr:from>
      <cdr:x>0</cdr:x>
      <cdr:y>0.92862</cdr:y>
    </cdr:from>
    <cdr:to>
      <cdr:x>0.8249</cdr:x>
      <cdr:y>0.98997</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5612"/>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0.00064</cdr:x>
      <cdr:y>0.06253</cdr:y>
    </cdr:from>
    <cdr:to>
      <cdr:x>0.82554</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6601" y="316865"/>
          <a:ext cx="8454286" cy="3090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7181850" cy="3543300"/>
    <xdr:graphicFrame macro="">
      <xdr:nvGraphicFramePr>
        <xdr:cNvPr id="2" name="Chart 1">
          <a:extLst>
            <a:ext uri="{FF2B5EF4-FFF2-40B4-BE49-F238E27FC236}">
              <a16:creationId xmlns:a16="http://schemas.microsoft.com/office/drawing/2014/main" id="{CD1B3530-CD3D-0226-ADCE-5B108C62F9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D3225D00-45DA-3B85-D17C-0FBCBE08C7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Oil and gas price scenarios</a:t>
          </a:r>
        </a:p>
      </cdr:txBody>
    </cdr:sp>
  </cdr:relSizeAnchor>
  <cdr:relSizeAnchor xmlns:cdr="http://schemas.openxmlformats.org/drawingml/2006/chartDrawing">
    <cdr:from>
      <cdr:x>5.81132E-17</cdr:x>
      <cdr:y>0.92456</cdr:y>
    </cdr:from>
    <cdr:to>
      <cdr:x>1</cdr:x>
      <cdr:y>1</cdr:y>
    </cdr:to>
    <cdr:sp macro="" textlink="">
      <cdr:nvSpPr>
        <cdr:cNvPr id="4" name="Rectangle 3">
          <a:extLst xmlns:a="http://schemas.openxmlformats.org/drawingml/2006/main">
            <a:ext uri="{FF2B5EF4-FFF2-40B4-BE49-F238E27FC236}">
              <a16:creationId xmlns:a16="http://schemas.microsoft.com/office/drawing/2014/main" id="{95EE195A-C2CB-1FBA-5062-C13CE4ECBF0F}"/>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 Bank of England April 2026 Monetary Policy Report</a:t>
          </a: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504EB0EF-19F8-B3C3-CC44-1067FC79AE88}"/>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per barrel</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10250714" cy="5061857"/>
    <xdr:graphicFrame macro="">
      <xdr:nvGraphicFramePr>
        <xdr:cNvPr id="2" name="Chart 1">
          <a:extLst>
            <a:ext uri="{FF2B5EF4-FFF2-40B4-BE49-F238E27FC236}">
              <a16:creationId xmlns:a16="http://schemas.microsoft.com/office/drawing/2014/main" id="{F0A7D149-1B63-1F8A-81FC-9B7202AB50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0.51515</cdr:x>
      <cdr:y>0</cdr:y>
    </cdr:from>
    <cdr:to>
      <cdr:x>1</cdr:x>
      <cdr:y>1</cdr:y>
    </cdr:to>
    <cdr:graphicFrame macro="">
      <cdr:nvGraphicFramePr>
        <cdr:cNvPr id="6" name="Chart 1">
          <a:extLst xmlns:a="http://schemas.openxmlformats.org/drawingml/2006/main">
            <a:ext uri="{FF2B5EF4-FFF2-40B4-BE49-F238E27FC236}">
              <a16:creationId xmlns:a16="http://schemas.microsoft.com/office/drawing/2014/main" id="{28B8C295-21AB-5035-41FB-F4D53B53CA4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D3225D00-45DA-3B85-D17C-0FBCBE08C7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Oil and gas price scenarios</a:t>
          </a:r>
        </a:p>
      </cdr:txBody>
    </cdr:sp>
  </cdr:relSizeAnchor>
  <cdr:relSizeAnchor xmlns:cdr="http://schemas.openxmlformats.org/drawingml/2006/chartDrawing">
    <cdr:from>
      <cdr:x>0</cdr:x>
      <cdr:y>0.93548</cdr:y>
    </cdr:from>
    <cdr:to>
      <cdr:x>1</cdr:x>
      <cdr:y>1</cdr:y>
    </cdr:to>
    <cdr:sp macro="" textlink="">
      <cdr:nvSpPr>
        <cdr:cNvPr id="4" name="Rectangle 3">
          <a:extLst xmlns:a="http://schemas.openxmlformats.org/drawingml/2006/main">
            <a:ext uri="{FF2B5EF4-FFF2-40B4-BE49-F238E27FC236}">
              <a16:creationId xmlns:a16="http://schemas.microsoft.com/office/drawing/2014/main" id="{95EE195A-C2CB-1FBA-5062-C13CE4ECBF0F}"/>
            </a:ext>
          </a:extLst>
        </cdr:cNvPr>
        <cdr:cNvSpPr/>
      </cdr:nvSpPr>
      <cdr:spPr>
        <a:xfrm xmlns:a="http://schemas.openxmlformats.org/drawingml/2006/main">
          <a:off x="0" y="4735285"/>
          <a:ext cx="10241643" cy="326571"/>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endParaRPr lang="en-GB" sz="1300" b="0" i="0" u="none" strike="noStrike" kern="1200" baseline="0">
            <a:solidFill>
              <a:srgbClr val="7D8992"/>
            </a:solidFill>
            <a:latin typeface="Poppins Light" panose="00000400000000000000" pitchFamily="2" charset="0"/>
          </a:endParaRP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504EB0EF-19F8-B3C3-CC44-1067FC79AE88}"/>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$/barrel</a:t>
          </a:r>
        </a:p>
      </cdr:txBody>
    </cdr:sp>
  </cdr:relSizeAnchor>
  <cdr:relSizeAnchor xmlns:cdr="http://schemas.openxmlformats.org/drawingml/2006/chartDrawing">
    <cdr:from>
      <cdr:x>0.19309</cdr:x>
      <cdr:y>0.07527</cdr:y>
    </cdr:from>
    <cdr:to>
      <cdr:x>0.97077</cdr:x>
      <cdr:y>0.14695</cdr:y>
    </cdr:to>
    <cdr:sp macro="" textlink="">
      <cdr:nvSpPr>
        <cdr:cNvPr id="7" name="TextBox 1">
          <a:extLst xmlns:a="http://schemas.openxmlformats.org/drawingml/2006/main">
            <a:ext uri="{FF2B5EF4-FFF2-40B4-BE49-F238E27FC236}">
              <a16:creationId xmlns:a16="http://schemas.microsoft.com/office/drawing/2014/main" id="{2A59BF7D-20E4-FF3D-CD7A-38B2A049CAD8}"/>
            </a:ext>
          </a:extLst>
        </cdr:cNvPr>
        <cdr:cNvSpPr txBox="1"/>
      </cdr:nvSpPr>
      <cdr:spPr>
        <a:xfrm xmlns:a="http://schemas.openxmlformats.org/drawingml/2006/main">
          <a:off x="1981062" y="381006"/>
          <a:ext cx="7978830" cy="36283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Brent crude oil                                                                                            Natural </a:t>
          </a:r>
          <a:r>
            <a:rPr lang="en-GB" sz="1300" b="0" kern="1200" baseline="0">
              <a:solidFill>
                <a:srgbClr val="7D8992"/>
              </a:solidFill>
              <a:latin typeface="Poppins Light" panose="00000400000000000000" pitchFamily="2" charset="0"/>
              <a:cs typeface="Poppins Light" panose="00000400000000000000" pitchFamily="2" charset="0"/>
            </a:rPr>
            <a:t>gas</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03899C80-8E5B-9626-7F93-E0003C51C4D3}"/>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Pence</a:t>
          </a:r>
          <a:r>
            <a:rPr lang="en-GB" sz="1300" b="0" kern="1200" baseline="0">
              <a:solidFill>
                <a:srgbClr val="7D8992"/>
              </a:solidFill>
              <a:latin typeface="Poppins Light" panose="00000400000000000000" pitchFamily="2" charset="0"/>
              <a:cs typeface="Poppins Light" panose="00000400000000000000" pitchFamily="2" charset="0"/>
            </a:rPr>
            <a:t> per therm</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15385676" cy="7597588"/>
    <xdr:graphicFrame macro="">
      <xdr:nvGraphicFramePr>
        <xdr:cNvPr id="2" name="Chart 1">
          <a:extLst>
            <a:ext uri="{FF2B5EF4-FFF2-40B4-BE49-F238E27FC236}">
              <a16:creationId xmlns:a16="http://schemas.microsoft.com/office/drawing/2014/main" id="{600AA868-5FBB-84B9-1137-A00E10C506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FE351F39-120A-C02E-6E56-3DEB4E495E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Gas</a:t>
          </a:r>
          <a:r>
            <a:rPr lang="en-GB" sz="1400" b="0" kern="1200" baseline="0">
              <a:solidFill>
                <a:srgbClr val="000000"/>
              </a:solidFill>
              <a:latin typeface="Poppins Medium" panose="00000600000000000000" pitchFamily="2" charset="0"/>
              <a:cs typeface="Poppins Medium" panose="00000600000000000000" pitchFamily="2" charset="0"/>
            </a:rPr>
            <a:t> price scenarios</a:t>
          </a:r>
          <a:endParaRPr lang="en-GB" sz="1400" b="0" kern="1200">
            <a:solidFill>
              <a:srgbClr val="000000"/>
            </a:solidFill>
            <a:latin typeface="Poppins Medium" panose="00000600000000000000" pitchFamily="2" charset="0"/>
            <a:cs typeface="Poppins Medium" panose="00000600000000000000" pitchFamily="2" charset="0"/>
          </a:endParaRPr>
        </a:p>
      </cdr:txBody>
    </cdr:sp>
  </cdr:relSizeAnchor>
  <cdr:relSizeAnchor xmlns:cdr="http://schemas.openxmlformats.org/drawingml/2006/chartDrawing">
    <cdr:from>
      <cdr:x>5.81132E-17</cdr:x>
      <cdr:y>0.92456</cdr:y>
    </cdr:from>
    <cdr:to>
      <cdr:x>1</cdr:x>
      <cdr:y>1</cdr:y>
    </cdr:to>
    <cdr:sp macro="" textlink="">
      <cdr:nvSpPr>
        <cdr:cNvPr id="4" name="Rectangle 3">
          <a:extLst xmlns:a="http://schemas.openxmlformats.org/drawingml/2006/main">
            <a:ext uri="{FF2B5EF4-FFF2-40B4-BE49-F238E27FC236}">
              <a16:creationId xmlns:a16="http://schemas.microsoft.com/office/drawing/2014/main" id="{231C506C-5A2A-DCFB-BAF4-067B02A9A7DE}"/>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 Bank of England April 2026 Monetary Policy Report</a:t>
          </a: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03899C80-8E5B-9626-7F93-E0003C51C4D3}"/>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Pence</a:t>
          </a:r>
          <a:r>
            <a:rPr lang="en-GB" sz="1300" b="0" kern="1200" baseline="0">
              <a:solidFill>
                <a:srgbClr val="7D8992"/>
              </a:solidFill>
              <a:latin typeface="Poppins Light" panose="00000400000000000000" pitchFamily="2" charset="0"/>
              <a:cs typeface="Poppins Light" panose="00000400000000000000" pitchFamily="2" charset="0"/>
            </a:rPr>
            <a:t> per therm</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Services inflation</a:t>
          </a:r>
        </a:p>
      </cdr:txBody>
    </cdr:sp>
  </cdr:relSizeAnchor>
  <cdr:relSizeAnchor xmlns:cdr="http://schemas.openxmlformats.org/drawingml/2006/chartDrawing">
    <cdr:from>
      <cdr:x>0</cdr:x>
      <cdr:y>0.92732</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0" y="4699016"/>
          <a:ext cx="8472666" cy="3682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Haver Analytics, Bank of England Monetary Policy Reports</a:t>
          </a:r>
        </a:p>
      </cdr:txBody>
    </cdr:sp>
  </cdr:relSizeAnchor>
  <cdr:relSizeAnchor xmlns:cdr="http://schemas.openxmlformats.org/drawingml/2006/chartDrawing">
    <cdr:from>
      <cdr:x>0.00154</cdr:x>
      <cdr:y>0.07166</cdr:y>
    </cdr:from>
    <cdr:to>
      <cdr:x>0.82823</cdr:x>
      <cdr:y>0.13247</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5747" y="363130"/>
          <a:ext cx="8472666" cy="3081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CPI inflation</a:t>
          </a:r>
        </a:p>
      </cdr:txBody>
    </cdr:sp>
  </cdr:relSizeAnchor>
  <cdr:relSizeAnchor xmlns:cdr="http://schemas.openxmlformats.org/drawingml/2006/chartDrawing">
    <cdr:from>
      <cdr:x>0</cdr:x>
      <cdr:y>0.92862</cdr:y>
    </cdr:from>
    <cdr:to>
      <cdr:x>0.8249</cdr:x>
      <cdr:y>0.98818</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0" y="4705612"/>
          <a:ext cx="8454286" cy="30181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Oxford Economics, Bank of England, HMT </a:t>
          </a:r>
        </a:p>
      </cdr:txBody>
    </cdr:sp>
  </cdr:relSizeAnchor>
  <cdr:relSizeAnchor xmlns:cdr="http://schemas.openxmlformats.org/drawingml/2006/chartDrawing">
    <cdr:from>
      <cdr:x>0.00064</cdr:x>
      <cdr:y>0.06253</cdr:y>
    </cdr:from>
    <cdr:to>
      <cdr:x>0.82554</cdr:x>
      <cdr:y>0.1271</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03" y="316865"/>
          <a:ext cx="8454286" cy="3272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dr:relSizeAnchor xmlns:cdr="http://schemas.openxmlformats.org/drawingml/2006/chartDrawing">
    <cdr:from>
      <cdr:x>0.04205</cdr:x>
      <cdr:y>0.7287</cdr:y>
    </cdr:from>
    <cdr:to>
      <cdr:x>0.44433</cdr:x>
      <cdr:y>0.84468</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431008" y="3692533"/>
          <a:ext cx="4122850" cy="5877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300" b="0" i="0" u="none" strike="noStrike" baseline="0">
              <a:solidFill>
                <a:srgbClr val="7D8992"/>
              </a:solidFill>
              <a:latin typeface="Poppins Light" panose="00000400000000000000" pitchFamily="2" charset="0"/>
              <a:cs typeface="Segoe UI" panose="020B0502040204020203" pitchFamily="34" charset="0"/>
            </a:rPr>
            <a:t>Note: OE forecast is based on our profile  for Bank Rate, which is lower than the market curve</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0.93141</cdr:y>
    </cdr:from>
    <cdr:to>
      <cdr:x>0.82669</cdr:x>
      <cdr:y>0.99071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19720"/>
          <a:ext cx="8472666" cy="30051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0.07229</cdr:y>
    </cdr:from>
    <cdr:to>
      <cdr:x>0.82669</cdr:x>
      <cdr:y>0.13563</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66332"/>
          <a:ext cx="8472666" cy="32096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0.9322</cdr:y>
    </cdr:from>
    <cdr:to>
      <cdr:x>0.8249</cdr:x>
      <cdr:y>0.99356</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3755"/>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0.06611</cdr:y>
    </cdr:from>
    <cdr:to>
      <cdr:x>0.8249</cdr:x>
      <cdr:y>0.12352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35008"/>
          <a:ext cx="8454286" cy="2909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3-months-on-3-months a year ago</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B5E14546-0DF5-32E2-48FE-E6A383692E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cdr:x>
      <cdr:y>0.00668</cdr:y>
    </cdr:from>
    <cdr:to>
      <cdr:x>0.82582</cdr:x>
      <cdr:y>0.07351</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cdr:x>
      <cdr:y>0.93155</cdr:y>
    </cdr:from>
    <cdr:to>
      <cdr:x>0.82582</cdr:x>
      <cdr:y>0.98184</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0449"/>
          <a:ext cx="8463714" cy="25482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0.24385</cdr:x>
      <cdr:y>0.06786</cdr:y>
    </cdr:from>
    <cdr:to>
      <cdr:x>0.71362</cdr:x>
      <cdr:y>0.19181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499180" y="343872"/>
          <a:ext cx="4814626" cy="62809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0.07825</cdr:x>
      <cdr:y>0.8367</cdr:y>
    </cdr:from>
    <cdr:to>
      <cdr:x>0.07825</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802011" y="4239810"/>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0.0033</cdr:x>
      <cdr:y>0.06982</cdr:y>
    </cdr:from>
    <cdr:to>
      <cdr:x>0.18587</cdr:x>
      <cdr:y>0.16649</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54" y="353785"/>
          <a:ext cx="1871146" cy="48985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0.07914</cdr:x>
      <cdr:y>0.16829</cdr:y>
    </cdr:from>
    <cdr:to>
      <cdr:x>0.07914</cdr:x>
      <cdr:y>0.24848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811082" y="85277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0.20065</cdr:x>
      <cdr:y>0.17524</cdr:y>
    </cdr:from>
    <cdr:to>
      <cdr:x>0.74865</cdr:x>
      <cdr:y>0.29919</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687288" y="1177957"/>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Greater weakeness in output, especially consumer spending, leads to a further rise in unemployment and slack. Requires looser policy stance all else equal.</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cdr:txBody>
    </cdr:sp>
  </cdr:relSizeAnchor>
  <cdr:relSizeAnchor xmlns:cdr="http://schemas.openxmlformats.org/drawingml/2006/chartDrawing">
    <cdr:from>
      <cdr:x>0.77057</cdr:x>
      <cdr:y>0.64658</cdr:y>
    </cdr:from>
    <cdr:to>
      <cdr:x>0.98865</cdr:x>
      <cdr:y>0.79487</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79919" y="4346254"/>
          <a:ext cx="1833881" cy="996817"/>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chemeClr val="tx1"/>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0.77596</cdr:x>
      <cdr:y>0.37711</cdr:y>
    </cdr:from>
    <cdr:to>
      <cdr:x>0.99401</cdr:x>
      <cdr:y>0.53576</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525203" y="2534902"/>
          <a:ext cx="1833629" cy="1066434"/>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cdr:txBody>
    </cdr:sp>
  </cdr:relSizeAnchor>
  <cdr:relSizeAnchor xmlns:cdr="http://schemas.openxmlformats.org/drawingml/2006/chartDrawing">
    <cdr:from>
      <cdr:x>0.88026</cdr:x>
      <cdr:y>0.29033</cdr:y>
    </cdr:from>
    <cdr:to>
      <cdr:x>0.88056</cdr:x>
      <cdr:y>0.36707</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402286" y="1951596"/>
          <a:ext cx="2552" cy="515833"/>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0.20037</cdr:x>
      <cdr:y>0.71407</cdr:y>
    </cdr:from>
    <cdr:to>
      <cdr:x>0.7206</cdr:x>
      <cdr:y>0.92442</cdr:y>
    </cdr:to>
    <cdr:sp macro="" textlink="">
      <cdr:nvSpPr>
        <cdr:cNvPr id="7" name="TextBox 1">
          <a:extLst xmlns:a="http://schemas.openxmlformats.org/drawingml/2006/main">
            <a:ext uri="{FF2B5EF4-FFF2-40B4-BE49-F238E27FC236}">
              <a16:creationId xmlns:a16="http://schemas.microsoft.com/office/drawing/2014/main" id="{4C6D7A61-18B7-F4F1-F471-4D17352EE386}"/>
            </a:ext>
          </a:extLst>
        </cdr:cNvPr>
        <cdr:cNvSpPr txBox="1"/>
      </cdr:nvSpPr>
      <cdr:spPr>
        <a:xfrm xmlns:a="http://schemas.openxmlformats.org/drawingml/2006/main">
          <a:off x="1684976" y="4799941"/>
          <a:ext cx="4374725" cy="141395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Elevated inflation expectations keep pay growth above a target-consistent pace. Disinflation process is much slower. Policy must stay tighter for longer.</a:t>
          </a:r>
        </a:p>
      </cdr:txBody>
    </cdr:sp>
  </cdr:relSizeAnchor>
  <cdr:relSizeAnchor xmlns:cdr="http://schemas.openxmlformats.org/drawingml/2006/chartDrawing">
    <cdr:from>
      <cdr:x>0.77113</cdr:x>
      <cdr:y>0.56491</cdr:y>
    </cdr:from>
    <cdr:to>
      <cdr:x>0.98921</cdr:x>
      <cdr:y>0.65047</cdr:y>
    </cdr:to>
    <cdr:sp macro="" textlink="">
      <cdr:nvSpPr>
        <cdr:cNvPr id="9" name="TextBox 1">
          <a:extLst xmlns:a="http://schemas.openxmlformats.org/drawingml/2006/main">
            <a:ext uri="{FF2B5EF4-FFF2-40B4-BE49-F238E27FC236}">
              <a16:creationId xmlns:a16="http://schemas.microsoft.com/office/drawing/2014/main" id="{8FCA5ACE-7EA5-9A97-C447-61B17B6052BC}"/>
            </a:ext>
          </a:extLst>
        </cdr:cNvPr>
        <cdr:cNvSpPr txBox="1"/>
      </cdr:nvSpPr>
      <cdr:spPr>
        <a:xfrm xmlns:a="http://schemas.openxmlformats.org/drawingml/2006/main">
          <a:off x="6484618" y="3797299"/>
          <a:ext cx="1833881" cy="575129"/>
        </a:xfrm>
        <a:prstGeom xmlns:a="http://schemas.openxmlformats.org/drawingml/2006/main" prst="rect">
          <a:avLst/>
        </a:prstGeom>
        <a:ln xmlns:a="http://schemas.openxmlformats.org/drawingml/2006/main" w="6350">
          <a:no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endParaRPr lang="en-GB" sz="1300" b="0" i="0" u="none" strike="noStrike" baseline="0">
            <a:solidFill>
              <a:srgbClr val="495057"/>
            </a:solidFill>
            <a:latin typeface="Poppins Light" panose="00000400000000000000" pitchFamily="2" charset="0"/>
            <a:cs typeface="Segoe UI" panose="020B0502040204020203" pitchFamily="34" charset="0"/>
          </a:endParaRPr>
        </a:p>
      </cdr:txBody>
    </cdr:sp>
  </cdr:relSizeAnchor>
  <cdr:relSizeAnchor xmlns:cdr="http://schemas.openxmlformats.org/drawingml/2006/chartDrawing">
    <cdr:from>
      <cdr:x>0.87903</cdr:x>
      <cdr:y>0.80184</cdr:y>
    </cdr:from>
    <cdr:to>
      <cdr:x>0.87924</cdr:x>
      <cdr:y>0.8741</cdr:y>
    </cdr:to>
    <cdr:cxnSp macro="">
      <cdr:nvCxnSpPr>
        <cdr:cNvPr id="14" name="Straight Arrow Connector 13">
          <a:extLst xmlns:a="http://schemas.openxmlformats.org/drawingml/2006/main">
            <a:ext uri="{FF2B5EF4-FFF2-40B4-BE49-F238E27FC236}">
              <a16:creationId xmlns:a16="http://schemas.microsoft.com/office/drawing/2014/main" id="{A0632ADD-2040-62F7-BA0A-AB526E30C64C}"/>
            </a:ext>
          </a:extLst>
        </cdr:cNvPr>
        <cdr:cNvCxnSpPr/>
      </cdr:nvCxnSpPr>
      <cdr:spPr>
        <a:xfrm xmlns:a="http://schemas.openxmlformats.org/drawingml/2006/main">
          <a:off x="7391953" y="5389898"/>
          <a:ext cx="1795" cy="485719"/>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0.20345</cdr:x>
      <cdr:y>0.50013</cdr:y>
    </cdr:from>
    <cdr:to>
      <cdr:x>0.75145</cdr:x>
      <cdr:y>0.62408</cdr:y>
    </cdr:to>
    <cdr:sp macro="" textlink="">
      <cdr:nvSpPr>
        <cdr:cNvPr id="24" name="TextBox 1">
          <a:extLst xmlns:a="http://schemas.openxmlformats.org/drawingml/2006/main">
            <a:ext uri="{FF2B5EF4-FFF2-40B4-BE49-F238E27FC236}">
              <a16:creationId xmlns:a16="http://schemas.microsoft.com/office/drawing/2014/main" id="{E3A413FF-D1D3-8E21-BAA7-6FBCA3E53D21}"/>
            </a:ext>
          </a:extLst>
        </cdr:cNvPr>
        <cdr:cNvSpPr txBox="1"/>
      </cdr:nvSpPr>
      <cdr:spPr>
        <a:xfrm xmlns:a="http://schemas.openxmlformats.org/drawingml/2006/main">
          <a:off x="1710871" y="3361871"/>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Central projection. </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10250714" cy="5061857"/>
    <xdr:graphicFrame macro="">
      <xdr:nvGraphicFramePr>
        <xdr:cNvPr id="5" name="Chart 1">
          <a:extLst>
            <a:ext uri="{FF2B5EF4-FFF2-40B4-BE49-F238E27FC236}">
              <a16:creationId xmlns:a16="http://schemas.microsoft.com/office/drawing/2014/main" id="{A0502C7C-7933-E5FC-A779-61F5B08793E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MPC's decision -making framework under uncertainty</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0.13985</cdr:x>
      <cdr:y>0.10563</cdr:y>
    </cdr:from>
    <cdr:to>
      <cdr:x>0.547</cdr:x>
      <cdr:y>0.18081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433286" y="535279"/>
          <a:ext cx="4172857" cy="3809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Policy approach</a:t>
          </a:r>
        </a:p>
      </cdr:txBody>
    </cdr:sp>
  </cdr:relSizeAnchor>
  <cdr:relSizeAnchor xmlns:cdr="http://schemas.openxmlformats.org/drawingml/2006/chartDrawing">
    <cdr:from>
      <cdr:x>0.77624</cdr:x>
      <cdr:y>0.10558</cdr:y>
    </cdr:from>
    <cdr:to>
      <cdr:x>0.96212</cdr:x>
      <cdr:y>0.22953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7955642" y="535024"/>
          <a:ext cx="1905001" cy="62809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Potential outcomes</a:t>
          </a:r>
        </a:p>
      </cdr:txBody>
    </cdr:sp>
  </cdr:relSizeAnchor>
  <cdr:relSizeAnchor xmlns:cdr="http://schemas.openxmlformats.org/drawingml/2006/chartDrawing">
    <cdr:from>
      <cdr:x>0.13104</cdr:x>
      <cdr:y>0.60704</cdr:y>
    </cdr:from>
    <cdr:to>
      <cdr:x>0.50629</cdr:x>
      <cdr:y>0.77515</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343259" y="3072750"/>
          <a:ext cx="3846581" cy="85094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Wait and see</a:t>
          </a:r>
          <a:r>
            <a:rPr lang="en-GB" sz="1200" b="0" i="0" u="none" strike="noStrike" baseline="0" noProof="0">
              <a:solidFill>
                <a:srgbClr val="7D8992"/>
              </a:solidFill>
              <a:latin typeface="Poppins Light" panose="00000400000000000000" pitchFamily="2" charset="0"/>
              <a:ea typeface="+mn-ea"/>
              <a:cs typeface="Segoe UI" panose="020B0502040204020203" pitchFamily="34" charset="0"/>
            </a:rPr>
            <a:t> – </a:t>
          </a:r>
          <a:r>
            <a:rPr lang="en-GB" sz="1200" b="0" i="0" u="none" strike="noStrike" baseline="0">
              <a:solidFill>
                <a:srgbClr val="7D8992"/>
              </a:solidFill>
              <a:latin typeface="Poppins Light" panose="00000400000000000000" pitchFamily="2" charset="0"/>
              <a:ea typeface="+mn-ea"/>
              <a:cs typeface="Segoe UI" panose="020B0502040204020203" pitchFamily="34" charset="0"/>
            </a:rPr>
            <a:t>keep </a:t>
          </a:r>
          <a:r>
            <a:rPr lang="en-GB" sz="1200" b="0" i="0" u="none" strike="noStrike" baseline="0">
              <a:solidFill>
                <a:srgbClr val="7D8992"/>
              </a:solidFill>
              <a:latin typeface="Poppins Light" panose="00000400000000000000" pitchFamily="2" charset="0"/>
              <a:cs typeface="Segoe UI" panose="020B0502040204020203" pitchFamily="34" charset="0"/>
            </a:rPr>
            <a:t>Bank Rate at its current restrictive level until the medium-term picture for inflation becomes clearer</a:t>
          </a:r>
        </a:p>
      </cdr:txBody>
    </cdr:sp>
  </cdr:relSizeAnchor>
  <cdr:relSizeAnchor xmlns:cdr="http://schemas.openxmlformats.org/drawingml/2006/chartDrawing">
    <cdr:from>
      <cdr:x>0</cdr:x>
      <cdr:y>0.48156</cdr:y>
    </cdr:from>
    <cdr:to>
      <cdr:x>0.06815</cdr:x>
      <cdr:y>0.5478</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0" y="2440214"/>
          <a:ext cx="698500" cy="33564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a:t>
          </a:r>
        </a:p>
      </cdr:txBody>
    </cdr:sp>
  </cdr:relSizeAnchor>
  <cdr:relSizeAnchor xmlns:cdr="http://schemas.openxmlformats.org/drawingml/2006/chartDrawing">
    <cdr:from>
      <cdr:x>0.06144</cdr:x>
      <cdr:y>0.3652</cdr:y>
    </cdr:from>
    <cdr:to>
      <cdr:x>0.13808</cdr:x>
      <cdr:y>0.50448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629672" y="1850571"/>
          <a:ext cx="785471" cy="70576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0.13305</cdr:x>
      <cdr:y>0.2501</cdr:y>
    </cdr:from>
    <cdr:to>
      <cdr:x>0.53815</cdr:x>
      <cdr:y>0.42427</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363857" y="1265970"/>
          <a:ext cx="4152565" cy="88162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Robust – deliver </a:t>
          </a:r>
          <a:r>
            <a:rPr lang="en-GB" sz="1200" b="0" i="0" u="none" strike="noStrike" baseline="0">
              <a:solidFill>
                <a:srgbClr val="7D8992"/>
              </a:solidFill>
              <a:latin typeface="Poppins Light" panose="00000400000000000000" pitchFamily="2" charset="0"/>
              <a:cs typeface="Segoe UI" panose="020B0502040204020203" pitchFamily="34" charset="0"/>
            </a:rPr>
            <a:t>pre-emptive hikes before evidence of second-round effects emerge to position policy against a wide range of upside inflation scenarios</a:t>
          </a:r>
        </a:p>
      </cdr:txBody>
    </cdr:sp>
  </cdr:relSizeAnchor>
  <cdr:relSizeAnchor xmlns:cdr="http://schemas.openxmlformats.org/drawingml/2006/chartDrawing">
    <cdr:from>
      <cdr:x>0.73022</cdr:x>
      <cdr:y>0.36505</cdr:y>
    </cdr:from>
    <cdr:to>
      <cdr:x>1</cdr:x>
      <cdr:y>0.52453</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7483930" y="1849824"/>
          <a:ext cx="2764970"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Unecessarily large hit to output that risks inflation undershooting 2% target in the medium-term</a:t>
          </a:r>
        </a:p>
      </cdr:txBody>
    </cdr:sp>
  </cdr:relSizeAnchor>
  <cdr:relSizeAnchor xmlns:cdr="http://schemas.openxmlformats.org/drawingml/2006/chartDrawing">
    <cdr:from>
      <cdr:x>0.56704</cdr:x>
      <cdr:y>0.1826</cdr:y>
    </cdr:from>
    <cdr:to>
      <cdr:x>0.7072</cdr:x>
      <cdr:y>0.27211</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5811578" y="925286"/>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a:t>
          </a:r>
        </a:p>
      </cdr:txBody>
    </cdr:sp>
  </cdr:relSizeAnchor>
  <cdr:relSizeAnchor xmlns:cdr="http://schemas.openxmlformats.org/drawingml/2006/chartDrawing">
    <cdr:from>
      <cdr:x>0.06072</cdr:x>
      <cdr:y>0.5324</cdr:y>
    </cdr:from>
    <cdr:to>
      <cdr:x>0.13985</cdr:x>
      <cdr:y>0.6391</cdr:y>
    </cdr:to>
    <cdr:cxnSp macro="">
      <cdr:nvCxnSpPr>
        <cdr:cNvPr id="14" name="Straight Arrow Connector 13">
          <a:extLst xmlns:a="http://schemas.openxmlformats.org/drawingml/2006/main">
            <a:ext uri="{FF2B5EF4-FFF2-40B4-BE49-F238E27FC236}">
              <a16:creationId xmlns:a16="http://schemas.microsoft.com/office/drawing/2014/main" id="{0A3C8756-4A39-DF1E-3A60-700898032E4A}"/>
            </a:ext>
          </a:extLst>
        </cdr:cNvPr>
        <cdr:cNvCxnSpPr/>
      </cdr:nvCxnSpPr>
      <cdr:spPr>
        <a:xfrm xmlns:a="http://schemas.openxmlformats.org/drawingml/2006/main">
          <a:off x="622300" y="2697848"/>
          <a:ext cx="810986" cy="54065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0.74084</cdr:x>
      <cdr:y>0.744</cdr:y>
    </cdr:from>
    <cdr:to>
      <cdr:x>1</cdr:x>
      <cdr:y>0.90348</cdr:y>
    </cdr:to>
    <cdr:sp macro="" textlink="">
      <cdr:nvSpPr>
        <cdr:cNvPr id="29" name="TextBox 1">
          <a:extLst xmlns:a="http://schemas.openxmlformats.org/drawingml/2006/main">
            <a:ext uri="{FF2B5EF4-FFF2-40B4-BE49-F238E27FC236}">
              <a16:creationId xmlns:a16="http://schemas.microsoft.com/office/drawing/2014/main" id="{25F957FC-B400-1E4A-9E83-9B3DA67ACBF8}"/>
            </a:ext>
          </a:extLst>
        </cdr:cNvPr>
        <cdr:cNvSpPr txBox="1"/>
      </cdr:nvSpPr>
      <cdr:spPr>
        <a:xfrm xmlns:a="http://schemas.openxmlformats.org/drawingml/2006/main">
          <a:off x="7592786" y="3770086"/>
          <a:ext cx="2656114"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Inflation on target-consistent path without an unecessary policy-induced hit to output</a:t>
          </a:r>
        </a:p>
      </cdr:txBody>
    </cdr:sp>
  </cdr:relSizeAnchor>
  <cdr:relSizeAnchor xmlns:cdr="http://schemas.openxmlformats.org/drawingml/2006/chartDrawing">
    <cdr:from>
      <cdr:x>0.52753</cdr:x>
      <cdr:y>0.34551</cdr:y>
    </cdr:from>
    <cdr:to>
      <cdr:x>0.73464</cdr:x>
      <cdr:y>0.42965</cdr:y>
    </cdr:to>
    <cdr:cxnSp macro="">
      <cdr:nvCxnSpPr>
        <cdr:cNvPr id="30" name="Straight Arrow Connector 29">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a:off x="5406571" y="1750786"/>
          <a:ext cx="2122714" cy="42635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0.51744</cdr:x>
      <cdr:y>0.60866</cdr:y>
    </cdr:from>
    <cdr:to>
      <cdr:x>0.73818</cdr:x>
      <cdr:y>0.6792</cdr:y>
    </cdr:to>
    <cdr:cxnSp macro="">
      <cdr:nvCxnSpPr>
        <cdr:cNvPr id="33" name="Straight Arrow Connector 32">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303158" y="3084286"/>
          <a:ext cx="2262413" cy="357419"/>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0.52753</cdr:x>
      <cdr:y>0.25242</cdr:y>
    </cdr:from>
    <cdr:to>
      <cdr:x>0.73907</cdr:x>
      <cdr:y>0.32939</cdr:y>
    </cdr:to>
    <cdr:cxnSp macro="">
      <cdr:nvCxnSpPr>
        <cdr:cNvPr id="34" name="Straight Arrow Connector 33">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406571" y="1279071"/>
          <a:ext cx="2168072" cy="39007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0.73553</cdr:x>
      <cdr:y>0.17651</cdr:y>
    </cdr:from>
    <cdr:to>
      <cdr:x>0.99805</cdr:x>
      <cdr:y>0.33599</cdr:y>
    </cdr:to>
    <cdr:sp macro="" textlink="">
      <cdr:nvSpPr>
        <cdr:cNvPr id="36"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38357" y="894442"/>
          <a:ext cx="2690585"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Tighter starting point would keep expectations better anchored and reduce inflaiton persistence</a:t>
          </a:r>
        </a:p>
      </cdr:txBody>
    </cdr:sp>
  </cdr:relSizeAnchor>
  <cdr:relSizeAnchor xmlns:cdr="http://schemas.openxmlformats.org/drawingml/2006/chartDrawing">
    <cdr:from>
      <cdr:x>0.73199</cdr:x>
      <cdr:y>0.55424</cdr:y>
    </cdr:from>
    <cdr:to>
      <cdr:x>0.99911</cdr:x>
      <cdr:y>0.71372</cdr:y>
    </cdr:to>
    <cdr:sp macro="" textlink="">
      <cdr:nvSpPr>
        <cdr:cNvPr id="37"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02072" y="2808514"/>
          <a:ext cx="2737756"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Entrench elevated inflation expectations, requiring sharp rate hikes with a large hit to output</a:t>
          </a:r>
        </a:p>
      </cdr:txBody>
    </cdr:sp>
  </cdr:relSizeAnchor>
  <cdr:relSizeAnchor xmlns:cdr="http://schemas.openxmlformats.org/drawingml/2006/chartDrawing">
    <cdr:from>
      <cdr:x>0.51567</cdr:x>
      <cdr:y>0.69101</cdr:y>
    </cdr:from>
    <cdr:to>
      <cdr:x>0.74261</cdr:x>
      <cdr:y>0.7662</cdr:y>
    </cdr:to>
    <cdr:cxnSp macro="">
      <cdr:nvCxnSpPr>
        <cdr:cNvPr id="40" name="Straight Arrow Connector 39">
          <a:extLst xmlns:a="http://schemas.openxmlformats.org/drawingml/2006/main">
            <a:ext uri="{FF2B5EF4-FFF2-40B4-BE49-F238E27FC236}">
              <a16:creationId xmlns:a16="http://schemas.microsoft.com/office/drawing/2014/main" id="{1C6B9930-8A22-3761-5AD9-AB447914A134}"/>
            </a:ext>
          </a:extLst>
        </cdr:cNvPr>
        <cdr:cNvCxnSpPr/>
      </cdr:nvCxnSpPr>
      <cdr:spPr>
        <a:xfrm xmlns:a="http://schemas.openxmlformats.org/drawingml/2006/main">
          <a:off x="5285015" y="3501577"/>
          <a:ext cx="2325914" cy="380994"/>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0.55373</cdr:x>
      <cdr:y>0.40029</cdr:y>
    </cdr:from>
    <cdr:to>
      <cdr:x>0.69389</cdr:x>
      <cdr:y>0.4898</cdr:y>
    </cdr:to>
    <cdr:sp macro="" textlink="">
      <cdr:nvSpPr>
        <cdr:cNvPr id="58" name="TextBox 1">
          <a:extLst xmlns:a="http://schemas.openxmlformats.org/drawingml/2006/main">
            <a:ext uri="{FF2B5EF4-FFF2-40B4-BE49-F238E27FC236}">
              <a16:creationId xmlns:a16="http://schemas.microsoft.com/office/drawing/2014/main" id="{8AE0800C-CCCE-D3D3-6082-DD2D40630359}"/>
            </a:ext>
          </a:extLst>
        </cdr:cNvPr>
        <cdr:cNvSpPr txBox="1"/>
      </cdr:nvSpPr>
      <cdr:spPr>
        <a:xfrm xmlns:a="http://schemas.openxmlformats.org/drawingml/2006/main">
          <a:off x="5675086" y="2028372"/>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0.55727</cdr:x>
      <cdr:y>0.74221</cdr:y>
    </cdr:from>
    <cdr:to>
      <cdr:x>0.69743</cdr:x>
      <cdr:y>0.83172</cdr:y>
    </cdr:to>
    <cdr:sp macro="" textlink="">
      <cdr:nvSpPr>
        <cdr:cNvPr id="59" name="TextBox 1">
          <a:extLst xmlns:a="http://schemas.openxmlformats.org/drawingml/2006/main">
            <a:ext uri="{FF2B5EF4-FFF2-40B4-BE49-F238E27FC236}">
              <a16:creationId xmlns:a16="http://schemas.microsoft.com/office/drawing/2014/main" id="{44B0DE48-9DA1-DC13-7686-1624C5C1FC1D}"/>
            </a:ext>
          </a:extLst>
        </cdr:cNvPr>
        <cdr:cNvSpPr txBox="1"/>
      </cdr:nvSpPr>
      <cdr:spPr>
        <a:xfrm xmlns:a="http://schemas.openxmlformats.org/drawingml/2006/main">
          <a:off x="5711372" y="3761014"/>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0.55461</cdr:x>
      <cdr:y>0.53634</cdr:y>
    </cdr:from>
    <cdr:to>
      <cdr:x>0.69477</cdr:x>
      <cdr:y>0.62585</cdr:y>
    </cdr:to>
    <cdr:sp macro="" textlink="">
      <cdr:nvSpPr>
        <cdr:cNvPr id="60" name="TextBox 1">
          <a:extLst xmlns:a="http://schemas.openxmlformats.org/drawingml/2006/main">
            <a:ext uri="{FF2B5EF4-FFF2-40B4-BE49-F238E27FC236}">
              <a16:creationId xmlns:a16="http://schemas.microsoft.com/office/drawing/2014/main" id="{0B7A0033-D58C-8116-6B48-D61B45E06984}"/>
            </a:ext>
          </a:extLst>
        </cdr:cNvPr>
        <cdr:cNvSpPr txBox="1"/>
      </cdr:nvSpPr>
      <cdr:spPr>
        <a:xfrm xmlns:a="http://schemas.openxmlformats.org/drawingml/2006/main">
          <a:off x="5684157" y="2717800"/>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 </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0.07737</cdr:x>
      <cdr:y>0.8367</cdr:y>
    </cdr:from>
    <cdr:to>
      <cdr:x>0.07737</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92939" y="423981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3. Structural shifts in wage- and price-setting mean high inflation will persist unless the jobless rate rises significantly. Policy must stay tighter for longer</a:t>
          </a:r>
        </a:p>
      </cdr:txBody>
    </cdr:sp>
  </cdr:relSizeAnchor>
  <cdr:relSizeAnchor xmlns:cdr="http://schemas.openxmlformats.org/drawingml/2006/chartDrawing">
    <cdr:from>
      <cdr:x>0.0033</cdr:x>
      <cdr:y>0.07698</cdr:y>
    </cdr:from>
    <cdr:to>
      <cdr:x>0.1903</cdr:x>
      <cdr:y>0.13963</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66" y="390071"/>
          <a:ext cx="1916491" cy="3175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0.07737</cdr:x>
      <cdr:y>0.17545</cdr:y>
    </cdr:from>
    <cdr:to>
      <cdr:x>0.07737</cdr:x>
      <cdr:y>0.25564</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92939" y="889057"/>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Price- and wage-setting dynamics respond to unwinding of global shocks. Inflation persistence dissipates without a significant rise in unemployment</a:t>
          </a: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Period of economic slack required for price- and wage-setting dynamics to fully normalise</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Breedon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&amp; US: Policy uncertainty</a:t>
          </a:r>
        </a:p>
      </cdr:txBody>
    </cdr:sp>
  </cdr:relSizeAnchor>
  <cdr:relSizeAnchor xmlns:cdr="http://schemas.openxmlformats.org/drawingml/2006/chartDrawing">
    <cdr:from>
      <cdr:x>0</cdr:x>
      <cdr:y>0.9297</cdr:y>
    </cdr:from>
    <cdr:to>
      <cdr:x>0.8249</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0" y="4711055"/>
          <a:ext cx="8454286" cy="35624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 policyuncertainty.com</a:t>
          </a:r>
        </a:p>
      </cdr:txBody>
    </cdr:sp>
  </cdr:relSizeAnchor>
  <cdr:relSizeAnchor xmlns:cdr="http://schemas.openxmlformats.org/drawingml/2006/chartDrawing">
    <cdr:from>
      <cdr:x>0</cdr:x>
      <cdr:y>0.06253</cdr:y>
    </cdr:from>
    <cdr:to>
      <cdr:x>0.8249</cdr:x>
      <cdr:y>0.12531</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0" y="316865"/>
          <a:ext cx="8454286" cy="3181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Pre-2011 mean=100</a:t>
          </a:r>
        </a:p>
      </cdr:txBody>
    </cdr:sp>
  </cdr:relSizeAnchor>
  <cdr:relSizeAnchor xmlns:cdr="http://schemas.openxmlformats.org/drawingml/2006/chartDrawing">
    <cdr:from>
      <cdr:x>0.79837</cdr:x>
      <cdr:y>0.06266</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8182429" y="317500"/>
          <a:ext cx="2066471" cy="37058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100=1% share of articles</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Data\Inflation.xlsx" TargetMode="External"/><Relationship Id="rId1" Type="http://schemas.openxmlformats.org/officeDocument/2006/relationships/externalLinkPath" Target="/UK%20Team/Data/Inf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 val="Feuil1"/>
      <sheetName val="Report Form"/>
      <sheetName val="Comp"/>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gt; DATA"/>
      <sheetName val="Monthly"/>
      <sheetName val="Monthly Detail"/>
      <sheetName val="Energy intensity"/>
      <sheetName val="Quarterly"/>
      <sheetName val="GMW"/>
      <sheetName val="Model data"/>
      <sheetName val="$template-default"/>
      <sheetName val="Long-run CPI"/>
      <sheetName val="Long-run AWE"/>
      <sheetName val="Index dates"/>
      <sheetName val="DI CHARTS&gt;&gt;&gt;&gt;"/>
      <sheetName val="CPI, goods &amp; services"/>
      <sheetName val="CPI &amp; services"/>
      <sheetName val="CPI &amp; core"/>
      <sheetName val="Core by energy intensity"/>
      <sheetName val="CPI by import intensity"/>
      <sheetName val="Core services"/>
      <sheetName val="CPI &amp; CPIH"/>
      <sheetName val="CPI &amp; PPI"/>
      <sheetName val="CPI, RPI &amp; RPIX"/>
      <sheetName val="CPI - COICOPS &gt; 2%"/>
      <sheetName val="Conts to CPI"/>
      <sheetName val="Conts to CPI-air fares &amp; accom"/>
      <sheetName val="CPI mom"/>
      <sheetName val="Core CPI mom"/>
      <sheetName val="Services CPI mom"/>
      <sheetName val="Food CPI mom"/>
      <sheetName val="CPI, core, services 6m6m ann"/>
      <sheetName val="CPI, core, services 3m3m ann"/>
      <sheetName val="Core inflation 3m3m ann UKUSEZ"/>
      <sheetName val="CPI, core, services mm ann"/>
      <sheetName val="CPI core services"/>
      <sheetName val="CPI core services indicators"/>
      <sheetName val="CPI core services &amp; pay"/>
      <sheetName val="CPI core services &amp; PSAWE reg"/>
      <sheetName val="CHARTBOOK CHARTS&gt;&gt;&gt;&gt;"/>
      <sheetName val="Chart7cb"/>
      <sheetName val="CPI, goods &amp; services (cb)"/>
      <sheetName val="Conts to CPI fcst (cb)"/>
      <sheetName val="FORECAST CHARTS&gt;&gt;&gt;&gt;"/>
      <sheetName val="Conts to CPI fcst"/>
      <sheetName val="CPI goods &amp; EER (inc fcst)"/>
      <sheetName val="Oil price in $ &amp; £ (inc fcst)"/>
      <sheetName val="Core CPI &amp; EER (inc fcst"/>
      <sheetName val="WPO &amp; WPGASEUR"/>
      <sheetName val="LT STRUCTURAL CHARTS&gt;&gt;&gt;&gt;"/>
      <sheetName val="Core inflation &amp; AWE"/>
      <sheetName val="Core inflation lagged &amp; AWE"/>
      <sheetName val="Core inflation &amp; NA wages"/>
      <sheetName val="Wage-price dynamics"/>
      <sheetName val="Wage-price dynamics (2)"/>
      <sheetName val="G7 inflation"/>
      <sheetName val="CPI &amp; AWE services"/>
      <sheetName val="CPI &amp; AWE services (2)"/>
      <sheetName val="Expectations 1 &amp; 5yr"/>
      <sheetName val="Core CPI &amp; EER (lagged 12 mths)"/>
      <sheetName val="CPI core services &amp; priv pay"/>
      <sheetName val="Conts to CPI-air fares &amp; VED"/>
    </sheetNames>
    <sheetDataSet>
      <sheetData sheetId="0"/>
      <sheetData sheetId="1">
        <row r="406">
          <cell r="QL406">
            <v>0.95662297456845302</v>
          </cell>
        </row>
        <row r="407">
          <cell r="QL407">
            <v>1.0018437639285978</v>
          </cell>
        </row>
        <row r="408">
          <cell r="QL408">
            <v>0.99771662222138024</v>
          </cell>
        </row>
        <row r="409">
          <cell r="QL409">
            <v>0.99370276723006146</v>
          </cell>
        </row>
        <row r="410">
          <cell r="QL410">
            <v>0.99868594399830868</v>
          </cell>
        </row>
        <row r="411">
          <cell r="QL411">
            <v>0.99631169135883757</v>
          </cell>
        </row>
        <row r="412">
          <cell r="QL412">
            <v>1.0017210973138799</v>
          </cell>
        </row>
        <row r="413">
          <cell r="QL413">
            <v>1.0034465110842328</v>
          </cell>
        </row>
        <row r="414">
          <cell r="QL414">
            <v>1.0021341371456309</v>
          </cell>
        </row>
        <row r="415">
          <cell r="QL415">
            <v>1.0010099978098534</v>
          </cell>
        </row>
        <row r="416">
          <cell r="QL416">
            <v>1.0006662717054846</v>
          </cell>
        </row>
        <row r="417">
          <cell r="QL417">
            <v>1.0014070733212461</v>
          </cell>
        </row>
        <row r="418">
          <cell r="QL418">
            <v>1.0004455717230705</v>
          </cell>
        </row>
        <row r="419">
          <cell r="QL419">
            <v>1.0043348615149197</v>
          </cell>
        </row>
        <row r="420">
          <cell r="QL420">
            <v>1.0062135214389978</v>
          </cell>
        </row>
        <row r="421">
          <cell r="QL421">
            <v>1.0074467009261474</v>
          </cell>
        </row>
        <row r="422">
          <cell r="QL422">
            <v>1.0102060728979607</v>
          </cell>
        </row>
        <row r="423">
          <cell r="QL423">
            <v>1.0104650743994046</v>
          </cell>
        </row>
        <row r="424">
          <cell r="QL424">
            <v>0.96367283796104686</v>
          </cell>
        </row>
        <row r="425">
          <cell r="QL425">
            <v>0.96559283182041378</v>
          </cell>
        </row>
        <row r="426">
          <cell r="QL426">
            <v>0.96751364581498833</v>
          </cell>
        </row>
        <row r="427">
          <cell r="QL427">
            <v>0.96820597391422314</v>
          </cell>
        </row>
        <row r="428">
          <cell r="QL428">
            <v>0.97068892405402896</v>
          </cell>
        </row>
        <row r="429">
          <cell r="QL429">
            <v>0.97338144977066721</v>
          </cell>
        </row>
        <row r="430">
          <cell r="QL430">
            <v>1.0101229794385247</v>
          </cell>
        </row>
        <row r="431">
          <cell r="QL431">
            <v>1.0014450733798654</v>
          </cell>
        </row>
        <row r="432">
          <cell r="QL432">
            <v>1.0032514343738868</v>
          </cell>
        </row>
        <row r="433">
          <cell r="QL433">
            <v>1.0113903409316585</v>
          </cell>
        </row>
        <row r="434">
          <cell r="QL434">
            <v>1.0144372215827135</v>
          </cell>
        </row>
        <row r="435">
          <cell r="QL435">
            <v>1.0148662124413541</v>
          </cell>
        </row>
        <row r="436">
          <cell r="QL436">
            <v>1.0400067211480357</v>
          </cell>
        </row>
        <row r="437">
          <cell r="QL437">
            <v>1.041332693493688</v>
          </cell>
        </row>
        <row r="438">
          <cell r="QL438">
            <v>1.0440378903178384</v>
          </cell>
        </row>
        <row r="439">
          <cell r="QL439">
            <v>1.0453088853031125</v>
          </cell>
        </row>
        <row r="440">
          <cell r="QL440">
            <v>1.0458849752624024</v>
          </cell>
        </row>
        <row r="441">
          <cell r="QL441">
            <v>1.0482921344344713</v>
          </cell>
        </row>
        <row r="442">
          <cell r="QL442">
            <v>1.0021657410137517</v>
          </cell>
        </row>
        <row r="443">
          <cell r="QL443">
            <v>1.0011948591086568</v>
          </cell>
        </row>
        <row r="444">
          <cell r="QL444">
            <v>1.00191660377617</v>
          </cell>
        </row>
        <row r="445">
          <cell r="QL445">
            <v>0.99248171521341932</v>
          </cell>
        </row>
        <row r="446">
          <cell r="QL446">
            <v>0.9958671126955031</v>
          </cell>
        </row>
        <row r="447">
          <cell r="QL447">
            <v>0.99614259041917019</v>
          </cell>
        </row>
        <row r="448">
          <cell r="QL448">
            <v>1.0001230010570066</v>
          </cell>
        </row>
        <row r="449">
          <cell r="QL449">
            <v>1.0015940557148542</v>
          </cell>
        </row>
        <row r="450">
          <cell r="QL450">
            <v>1.0046701401307558</v>
          </cell>
        </row>
        <row r="451">
          <cell r="QL451">
            <v>1.0111269839873118</v>
          </cell>
        </row>
        <row r="452">
          <cell r="QL452">
            <v>1.0120990415785911</v>
          </cell>
        </row>
        <row r="453">
          <cell r="QL453">
            <v>1.014019646023562</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theme/theme1.xml><?xml version="1.0" encoding="utf-8"?>
<a:theme xmlns:a="http://schemas.openxmlformats.org/drawingml/2006/main" name="Office Theme">
  <a:themeElements>
    <a:clrScheme name="OE 2025 Line">
      <a:dk1>
        <a:sysClr val="windowText" lastClr="000000"/>
      </a:dk1>
      <a:lt1>
        <a:sysClr val="window" lastClr="FFFFFF"/>
      </a:lt1>
      <a:dk2>
        <a:srgbClr val="E6F2F9"/>
      </a:dk2>
      <a:lt2>
        <a:srgbClr val="ECEDEF"/>
      </a:lt2>
      <a:accent1>
        <a:srgbClr val="003466"/>
      </a:accent1>
      <a:accent2>
        <a:srgbClr val="EF4130"/>
      </a:accent2>
      <a:accent3>
        <a:srgbClr val="008AC8"/>
      </a:accent3>
      <a:accent4>
        <a:srgbClr val="E7A800"/>
      </a:accent4>
      <a:accent5>
        <a:srgbClr val="7D8992"/>
      </a:accent5>
      <a:accent6>
        <a:srgbClr val="8BA612"/>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hyperlink" Target="mailto:PZBRT@DAILY" TargetMode="External"/><Relationship Id="rId1" Type="http://schemas.openxmlformats.org/officeDocument/2006/relationships/hyperlink" Target="mailto:IFBC04C@CMDTY"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UNQMPCPI@UK" TargetMode="External"/></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C5"/>
  <sheetViews>
    <sheetView workbookViewId="0">
      <selection activeCell="F8" sqref="F8"/>
    </sheetView>
  </sheetViews>
  <sheetFormatPr defaultRowHeight="14.5" x14ac:dyDescent="0.35"/>
  <sheetData>
    <row r="5" spans="3:3" x14ac:dyDescent="0.35">
      <c r="C5" t="e">
        <f>'Market expectations - Oil'!$N$53:$AL$53,'Market expectations - Oil'!$N$55:$AL$56</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R496"/>
  <sheetViews>
    <sheetView workbookViewId="0">
      <pane xSplit="2" ySplit="1" topLeftCell="C464" activePane="bottomRight" state="frozen"/>
      <selection pane="topRight" activeCell="C1" sqref="C1"/>
      <selection pane="bottomLeft" activeCell="A2" sqref="A2"/>
      <selection pane="bottomRight" activeCell="P471" sqref="P471"/>
    </sheetView>
  </sheetViews>
  <sheetFormatPr defaultRowHeight="14.5" x14ac:dyDescent="0.35"/>
  <cols>
    <col min="1" max="1" width="9.7265625" style="39" customWidth="1"/>
    <col min="2" max="2" width="9.7265625" customWidth="1"/>
  </cols>
  <sheetData>
    <row r="1" spans="1:18" x14ac:dyDescent="0.35">
      <c r="A1" s="39" t="s">
        <v>950</v>
      </c>
      <c r="B1" t="s">
        <v>949</v>
      </c>
      <c r="C1" t="s">
        <v>1939</v>
      </c>
      <c r="D1" t="s">
        <v>1940</v>
      </c>
      <c r="E1" t="s">
        <v>1941</v>
      </c>
      <c r="F1" t="s">
        <v>1942</v>
      </c>
      <c r="G1" t="s">
        <v>1943</v>
      </c>
      <c r="H1" t="s">
        <v>1944</v>
      </c>
      <c r="I1" t="s">
        <v>1945</v>
      </c>
      <c r="J1" t="s">
        <v>1946</v>
      </c>
      <c r="K1" t="s">
        <v>1947</v>
      </c>
      <c r="L1" t="s">
        <v>1948</v>
      </c>
      <c r="M1" t="s">
        <v>1949</v>
      </c>
      <c r="N1" t="s">
        <v>1950</v>
      </c>
      <c r="R1" t="s">
        <v>1952</v>
      </c>
    </row>
    <row r="2" spans="1:18" x14ac:dyDescent="0.35">
      <c r="A2" s="39">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8" x14ac:dyDescent="0.35">
      <c r="A3" s="39">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8" x14ac:dyDescent="0.35">
      <c r="A4" s="39">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8" x14ac:dyDescent="0.35">
      <c r="A5" s="39">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8" x14ac:dyDescent="0.35">
      <c r="A6" s="39">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8" x14ac:dyDescent="0.35">
      <c r="A7" s="39">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8" x14ac:dyDescent="0.35">
      <c r="A8" s="39">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8" x14ac:dyDescent="0.35">
      <c r="A9" s="39">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8" x14ac:dyDescent="0.35">
      <c r="A10" s="39">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8" x14ac:dyDescent="0.35">
      <c r="A11" s="39">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8" x14ac:dyDescent="0.35">
      <c r="A12" s="39">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8" x14ac:dyDescent="0.35">
      <c r="A13" s="39">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8" x14ac:dyDescent="0.35">
      <c r="A14" s="39">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8" x14ac:dyDescent="0.35">
      <c r="A15" s="39">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8" x14ac:dyDescent="0.35">
      <c r="A16" s="39">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35">
      <c r="A17" s="39">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35">
      <c r="A18" s="39">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35">
      <c r="A19" s="39">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35">
      <c r="A20" s="39">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35">
      <c r="A21" s="39">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35">
      <c r="A22" s="39">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35">
      <c r="A23" s="39">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35">
      <c r="A24" s="39">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35">
      <c r="A25" s="39">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35">
      <c r="A26" s="39">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35">
      <c r="A27" s="39">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35">
      <c r="A28" s="39">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35">
      <c r="A29" s="39">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35">
      <c r="A30" s="39">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35">
      <c r="A31" s="39">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35">
      <c r="A32" s="39">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35">
      <c r="A33" s="39">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35">
      <c r="A34" s="39">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35">
      <c r="A35" s="39">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35">
      <c r="A36" s="39">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35">
      <c r="A37" s="39">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35">
      <c r="A38" s="39">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35">
      <c r="A39" s="39">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35">
      <c r="A40" s="39">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35">
      <c r="A41" s="39">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35">
      <c r="A42" s="39">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35">
      <c r="A43" s="39">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35">
      <c r="A44" s="39">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35">
      <c r="A45" s="39">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35">
      <c r="A46" s="39">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35">
      <c r="A47" s="39">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35">
      <c r="A48" s="39">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35">
      <c r="A49" s="39">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35">
      <c r="A50" s="39">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35">
      <c r="A51" s="39">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35">
      <c r="A52" s="39">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35">
      <c r="A53" s="39">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35">
      <c r="A54" s="39">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35">
      <c r="A55" s="39">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35">
      <c r="A56" s="39">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35">
      <c r="A57" s="39">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35">
      <c r="A58" s="39">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35">
      <c r="A59" s="39">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35">
      <c r="A60" s="39">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35">
      <c r="A61" s="39">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35">
      <c r="A62" s="39">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35">
      <c r="A63" s="39">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35">
      <c r="A64" s="39">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35">
      <c r="A65" s="39">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35">
      <c r="A66" s="39">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35">
      <c r="A67" s="39">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35">
      <c r="A68" s="39">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35">
      <c r="A69" s="39">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35">
      <c r="A70" s="39">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35">
      <c r="A71" s="39">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35">
      <c r="A72" s="39">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35">
      <c r="A73" s="39">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35">
      <c r="A74" s="39">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35">
      <c r="A75" s="39">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35">
      <c r="A76" s="39">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35">
      <c r="A77" s="39">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35">
      <c r="A78" s="39">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35">
      <c r="A79" s="39">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35">
      <c r="A80" s="39">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35">
      <c r="A81" s="39">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35">
      <c r="A82" s="39">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35">
      <c r="A83" s="39">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35">
      <c r="A84" s="39">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35">
      <c r="A85" s="39">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35">
      <c r="A86" s="39">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35">
      <c r="A87" s="39">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35">
      <c r="A88" s="39">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35">
      <c r="A89" s="39">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35">
      <c r="A90" s="39">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35">
      <c r="A91" s="39">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35">
      <c r="A92" s="39">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35">
      <c r="A93" s="39">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35">
      <c r="A94" s="39">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35">
      <c r="A95" s="39">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35">
      <c r="A96" s="39">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35">
      <c r="A97" s="39">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35">
      <c r="A98" s="39">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35">
      <c r="A99" s="39">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35">
      <c r="A100" s="39">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35">
      <c r="A101" s="39">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35">
      <c r="A102" s="39">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35">
      <c r="A103" s="39">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35">
      <c r="A104" s="39">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35">
      <c r="A105" s="39">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35">
      <c r="A106" s="39">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35">
      <c r="A107" s="39">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35">
      <c r="A108" s="39">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35">
      <c r="A109" s="39">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35">
      <c r="A110" s="39">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35">
      <c r="A111" s="39">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35">
      <c r="A112" s="39">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35">
      <c r="A113" s="39">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35">
      <c r="A114" s="39">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35">
      <c r="A115" s="39">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35">
      <c r="A116" s="39">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35">
      <c r="A117" s="39">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35">
      <c r="A118" s="39">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35">
      <c r="A119" s="39">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35">
      <c r="A120" s="39">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35">
      <c r="A121" s="39">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35">
      <c r="A122" s="39">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35">
      <c r="A123" s="39">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35">
      <c r="A124" s="39">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35">
      <c r="A125" s="39">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35">
      <c r="A126" s="39">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35">
      <c r="A127" s="39">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35">
      <c r="A128" s="39">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35">
      <c r="A129" s="39">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35">
      <c r="A130" s="39">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35">
      <c r="A131" s="39">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35">
      <c r="A132" s="39">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35">
      <c r="A133" s="39">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35">
      <c r="A134" s="39">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35">
      <c r="A135" s="39">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35">
      <c r="A136" s="39">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35">
      <c r="A137" s="39">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35">
      <c r="A138" s="39">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35">
      <c r="A139" s="39">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35">
      <c r="A140" s="39">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35">
      <c r="A141" s="39">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35">
      <c r="A142" s="39">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35">
      <c r="A143" s="39">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35">
      <c r="A144" s="39">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35">
      <c r="A145" s="39">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35">
      <c r="A146" s="39">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35">
      <c r="A147" s="39">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35">
      <c r="A148" s="39">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35">
      <c r="A149" s="39">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35">
      <c r="A150" s="39">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35">
      <c r="A151" s="39">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35">
      <c r="A152" s="39">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35">
      <c r="A153" s="39">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35">
      <c r="A154" s="39">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35">
      <c r="A155" s="39">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35">
      <c r="A156" s="39">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35">
      <c r="A157" s="39">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35">
      <c r="A158" s="39">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35">
      <c r="A159" s="39">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35">
      <c r="A160" s="39">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35">
      <c r="A161" s="39">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35">
      <c r="A162" s="39">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35">
      <c r="A163" s="39">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35">
      <c r="A164" s="39">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35">
      <c r="A165" s="39">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35">
      <c r="A166" s="39">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35">
      <c r="A167" s="39">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35">
      <c r="A168" s="39">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35">
      <c r="A169" s="39">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35">
      <c r="A170" s="39">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35">
      <c r="A171" s="39">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35">
      <c r="A172" s="39">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35">
      <c r="A173" s="39">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35">
      <c r="A174" s="39">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35">
      <c r="A175" s="39">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35">
      <c r="A176" s="39">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35">
      <c r="A177" s="39">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35">
      <c r="A178" s="39">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35">
      <c r="A179" s="39">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35">
      <c r="A180" s="39">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35">
      <c r="A181" s="39">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35">
      <c r="A182" s="39">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35">
      <c r="A183" s="39">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35">
      <c r="A184" s="39">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35">
      <c r="A185" s="39">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35">
      <c r="A186" s="39">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35">
      <c r="A187" s="39">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35">
      <c r="A188" s="39">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35">
      <c r="A189" s="39">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35">
      <c r="A190" s="39">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35">
      <c r="A191" s="39">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35">
      <c r="A192" s="39">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35">
      <c r="A193" s="39">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35">
      <c r="A194" s="39">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35">
      <c r="A195" s="39">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35">
      <c r="A196" s="39">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35">
      <c r="A197" s="39">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35">
      <c r="A198" s="39">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35">
      <c r="A199" s="39">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35">
      <c r="A200" s="39">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35">
      <c r="A201" s="39">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35">
      <c r="A202" s="39">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35">
      <c r="A203" s="39">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35">
      <c r="A204" s="39">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35">
      <c r="A205" s="39">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35">
      <c r="A206" s="39">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35">
      <c r="A207" s="39">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35">
      <c r="A208" s="39">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35">
      <c r="A209" s="39">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35">
      <c r="A210" s="39">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35">
      <c r="A211" s="39">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35">
      <c r="A212" s="39">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35">
      <c r="A213" s="39">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35">
      <c r="A214" s="39">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35">
      <c r="A215" s="39">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35">
      <c r="A216" s="39">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35">
      <c r="A217" s="39">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35">
      <c r="A218" s="39">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35">
      <c r="A219" s="39">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35">
      <c r="A220" s="39">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35">
      <c r="A221" s="39">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35">
      <c r="A222" s="39">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35">
      <c r="A223" s="39">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35">
      <c r="A224" s="39">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35">
      <c r="A225" s="39">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35">
      <c r="A226" s="39">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35">
      <c r="A227" s="39">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35">
      <c r="A228" s="39">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35">
      <c r="A229" s="39">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35">
      <c r="A230" s="39">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35">
      <c r="A231" s="39">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35">
      <c r="A232" s="39">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35">
      <c r="A233" s="39">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35">
      <c r="A234" s="39">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35">
      <c r="A235" s="39">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35">
      <c r="A236" s="39">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35">
      <c r="A237" s="39">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35">
      <c r="A238" s="39">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35">
      <c r="A239" s="39">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35">
      <c r="A240" s="39">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35">
      <c r="A241" s="39">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35">
      <c r="A242" s="39">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35">
      <c r="A243" s="39">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35">
      <c r="A244" s="39">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35">
      <c r="A245" s="39">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35">
      <c r="A246" s="39">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35">
      <c r="A247" s="39">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35">
      <c r="A248" s="39">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35">
      <c r="A249" s="39">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35">
      <c r="A250" s="39">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35">
      <c r="A251" s="39">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35">
      <c r="A252" s="39">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35">
      <c r="A253" s="39">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35">
      <c r="A254" s="39">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35">
      <c r="A255" s="39">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35">
      <c r="A256" s="39">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35">
      <c r="A257" s="39">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35">
      <c r="A258" s="39">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35">
      <c r="A259" s="39">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35">
      <c r="A260" s="39">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35">
      <c r="A261" s="39">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35">
      <c r="A262" s="39">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35">
      <c r="A263" s="39">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35">
      <c r="A264" s="39">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35">
      <c r="A265" s="39">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35">
      <c r="A266" s="39">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35">
      <c r="A267" s="39">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35">
      <c r="A268" s="39">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35">
      <c r="A269" s="39">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35">
      <c r="A270" s="39">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35">
      <c r="A271" s="39">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35">
      <c r="A272" s="39">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35">
      <c r="A273" s="39">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35">
      <c r="A274" s="39">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35">
      <c r="A275" s="39">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35">
      <c r="A276" s="39">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35">
      <c r="A277" s="39">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35">
      <c r="A278" s="39">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35">
      <c r="A279" s="39">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35">
      <c r="A280" s="39">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35">
      <c r="A281" s="39">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35">
      <c r="A282" s="39">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35">
      <c r="A283" s="39">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35">
      <c r="A284" s="39">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35">
      <c r="A285" s="39">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35">
      <c r="A286" s="39">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35">
      <c r="A287" s="39">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35">
      <c r="A288" s="39">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35">
      <c r="A289" s="39">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35">
      <c r="A290" s="39">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35">
      <c r="A291" s="39">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35">
      <c r="A292" s="39">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35">
      <c r="A293" s="39">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35">
      <c r="A294" s="39">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35">
      <c r="A295" s="39">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35">
      <c r="A296" s="39">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35">
      <c r="A297" s="39">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35">
      <c r="A298" s="39">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35">
      <c r="A299" s="39">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35">
      <c r="A300" s="39">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35">
      <c r="A301" s="39">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35">
      <c r="A302" s="39">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35">
      <c r="A303" s="39">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35">
      <c r="A304" s="39">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35">
      <c r="A305" s="39">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35">
      <c r="A306" s="39">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35">
      <c r="A307" s="39">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35">
      <c r="A308" s="39">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35">
      <c r="A309" s="39">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35">
      <c r="A310" s="39">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35">
      <c r="A311" s="39">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35">
      <c r="A312" s="39">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35">
      <c r="A313" s="39">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35">
      <c r="A314" s="39">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35">
      <c r="A315" s="39">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35">
      <c r="A316" s="39">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35">
      <c r="A317" s="39">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35">
      <c r="A318" s="39">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35">
      <c r="A319" s="39">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35">
      <c r="A320" s="39">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35">
      <c r="A321" s="39">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35">
      <c r="A322" s="39">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35">
      <c r="A323" s="39">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35">
      <c r="A324" s="39">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35">
      <c r="A325" s="39">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35">
      <c r="A326" s="39">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35">
      <c r="A327" s="39">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35">
      <c r="A328" s="39">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35">
      <c r="A329" s="39">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35">
      <c r="A330" s="39">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35">
      <c r="A331" s="39">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35">
      <c r="A332" s="39">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35">
      <c r="A333" s="39">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35">
      <c r="A334" s="39">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35">
      <c r="A335" s="39">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35">
      <c r="A336" s="39">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35">
      <c r="A337" s="39">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35">
      <c r="A338" s="39">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35">
      <c r="A339" s="39">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35">
      <c r="A340" s="39">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35">
      <c r="A341" s="39">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35">
      <c r="A342" s="39">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35">
      <c r="A343" s="39">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35">
      <c r="A344" s="39">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35">
      <c r="A345" s="39">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35">
      <c r="A346" s="39">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35">
      <c r="A347" s="39">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35">
      <c r="A348" s="39">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35">
      <c r="A349" s="39">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35">
      <c r="A350" s="39">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35">
      <c r="A351" s="39">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35">
      <c r="A352" s="39">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35">
      <c r="A353" s="39">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35">
      <c r="A354" s="39">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35">
      <c r="A355" s="39">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35">
      <c r="A356" s="39">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35">
      <c r="A357" s="39">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35">
      <c r="A358" s="39">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35">
      <c r="A359" s="39">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35">
      <c r="A360" s="39">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35">
      <c r="A361" s="39">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35">
      <c r="A362" s="39">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35">
      <c r="A363" s="39">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35">
      <c r="A364" s="39">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35">
      <c r="A365" s="39">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35">
      <c r="A366" s="39">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35">
      <c r="A367" s="39">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35">
      <c r="A368" s="39">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35">
      <c r="A369" s="39">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35">
      <c r="A370" s="39">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35">
      <c r="A371" s="39">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35">
      <c r="A372" s="39">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35">
      <c r="A373" s="39">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35">
      <c r="A374" s="39">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35">
      <c r="A375" s="39">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35">
      <c r="A376" s="39">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35">
      <c r="A377" s="39">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35">
      <c r="A378" s="39">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35">
      <c r="A379" s="39">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35">
      <c r="A380" s="39">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35">
      <c r="A381" s="39">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35">
      <c r="A382" s="39">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35">
      <c r="A383" s="39">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35">
      <c r="A384" s="39">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35">
      <c r="A385" s="39">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35">
      <c r="A386" s="39">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35">
      <c r="A387" s="39">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35">
      <c r="A388" s="39">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35">
      <c r="A389" s="39">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35">
      <c r="A390" s="39">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35">
      <c r="A391" s="39">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35">
      <c r="A392" s="39">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35">
      <c r="A393" s="39">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35">
      <c r="A394" s="39">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35">
      <c r="A395" s="39">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35">
      <c r="A396" s="39">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35">
      <c r="A397" s="39">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35">
      <c r="A398" s="39">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35">
      <c r="A399" s="39">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35">
      <c r="A400" s="39">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35">
      <c r="A401" s="39">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35">
      <c r="A402" s="39">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35">
      <c r="A403" s="39">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35">
      <c r="A404" s="39">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35">
      <c r="A405" s="39">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35">
      <c r="A406" s="39">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35">
      <c r="A407" s="39">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35">
      <c r="A408" s="39">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35">
      <c r="A409" s="39">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35">
      <c r="A410" s="39">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35">
      <c r="A411" s="39">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35">
      <c r="A412" s="39">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35">
      <c r="A413" s="39">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35">
      <c r="A414" s="39">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35">
      <c r="A415" s="39">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35">
      <c r="A416" s="39">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35">
      <c r="A417" s="39">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35">
      <c r="A418" s="39">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35">
      <c r="A419" s="39">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35">
      <c r="A420" s="39">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35">
      <c r="A421" s="39">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35">
      <c r="A422" s="39">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35">
      <c r="A423" s="39">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35">
      <c r="A424" s="39">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35">
      <c r="A425" s="39">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35">
      <c r="A426" s="39">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35">
      <c r="A427" s="39">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35">
      <c r="A428" s="39">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35">
      <c r="A429" s="39">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35">
      <c r="A430" s="39">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35">
      <c r="A431" s="39">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35">
      <c r="A432" s="39">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35">
      <c r="A433" s="39">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35">
      <c r="A434" s="39">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35">
      <c r="A435" s="39">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35">
      <c r="A436" s="39">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35">
      <c r="A437" s="39">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35">
      <c r="A438" s="39">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35">
      <c r="A439" s="39">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35">
      <c r="A440" s="39">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35">
      <c r="A441" s="39">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35">
      <c r="A442" s="39">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35">
      <c r="A443" s="39">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35">
      <c r="A444" s="39">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35">
      <c r="A445" s="39">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35">
      <c r="A446" s="39">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35">
      <c r="A447" s="39">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35">
      <c r="A448" s="39">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35">
      <c r="A449" s="39">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35">
      <c r="A450" s="39">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35">
      <c r="A451" s="39">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35">
      <c r="A452" s="39">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35">
      <c r="A453" s="39">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35">
      <c r="A454" s="39">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35">
      <c r="A455" s="39">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35">
      <c r="A456" s="39">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35">
      <c r="A457" s="39">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35">
      <c r="A458" s="39">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35">
      <c r="A459" s="39">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35">
      <c r="A460" s="39">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35">
      <c r="A461" s="39">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35">
      <c r="A462" s="39">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35">
      <c r="A463" s="39">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35">
      <c r="A464" s="39">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35">
      <c r="A465" s="39">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35">
      <c r="A466" s="39">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35">
      <c r="A467" s="39">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35">
      <c r="A468" s="39">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35">
      <c r="A469" s="39">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35">
      <c r="A470" s="39">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35">
      <c r="A471" s="39">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35">
      <c r="A472" s="39">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35">
      <c r="A473" s="39">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35">
      <c r="A474" s="39">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35">
      <c r="A475" s="39">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35">
      <c r="A476" s="39">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35">
      <c r="A477" s="39">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35">
      <c r="A478" s="39">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35">
      <c r="A479" s="39">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35">
      <c r="A480" s="39">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35">
      <c r="A481" s="39">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35">
      <c r="A482" s="39" t="s">
        <v>1951</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35">
      <c r="A483" s="39" t="s">
        <v>1951</v>
      </c>
      <c r="B483">
        <v>2</v>
      </c>
      <c r="C483" s="4">
        <v>318.83707675999955</v>
      </c>
      <c r="D483" s="4">
        <v>228.81199618968589</v>
      </c>
      <c r="E483" s="4">
        <v>366.3034128133778</v>
      </c>
      <c r="F483" s="4">
        <v>387.18067430256775</v>
      </c>
      <c r="G483" s="4">
        <v>324.81818698659112</v>
      </c>
      <c r="H483" s="4">
        <v>508.76070259938382</v>
      </c>
      <c r="I483" s="4">
        <v>302.74939037313339</v>
      </c>
      <c r="J483" s="4">
        <v>517.8938366095997</v>
      </c>
      <c r="K483" s="4">
        <v>339.19674703993957</v>
      </c>
      <c r="L483" s="4">
        <v>258.08702074463127</v>
      </c>
      <c r="M483" s="4">
        <v>2583.8987930466542</v>
      </c>
      <c r="N483" s="4">
        <v>137.87363594911372</v>
      </c>
    </row>
    <row r="484" spans="1:14" x14ac:dyDescent="0.35">
      <c r="A484" s="39" t="s">
        <v>1951</v>
      </c>
      <c r="B484">
        <v>3</v>
      </c>
      <c r="C484" s="4">
        <v>494.24965669639482</v>
      </c>
      <c r="D484" s="4">
        <v>448.73962272738669</v>
      </c>
      <c r="E484" s="4">
        <v>625.9493435399902</v>
      </c>
      <c r="F484" s="4">
        <v>642.23055197389635</v>
      </c>
      <c r="G484" s="4">
        <v>526.66807023613228</v>
      </c>
      <c r="H484" s="4">
        <v>602.54292303852594</v>
      </c>
      <c r="I484" s="4">
        <v>646.92114736502469</v>
      </c>
      <c r="J484" s="4">
        <v>749.04636301419407</v>
      </c>
      <c r="K484" s="4">
        <v>385.29536655218152</v>
      </c>
      <c r="L484" s="4">
        <v>409.31013970178225</v>
      </c>
      <c r="M484" s="4">
        <v>5912.1076566959273</v>
      </c>
      <c r="N484" s="4">
        <v>119.77269704216025</v>
      </c>
    </row>
    <row r="485" spans="1:14" x14ac:dyDescent="0.35">
      <c r="A485" s="39" t="s">
        <v>1951</v>
      </c>
      <c r="B485">
        <v>4</v>
      </c>
      <c r="C485" s="4">
        <v>536.89983202295718</v>
      </c>
      <c r="D485" s="4">
        <v>452.76531630601676</v>
      </c>
      <c r="E485" s="4">
        <v>688.94801313443202</v>
      </c>
      <c r="F485" s="4">
        <v>738.80059313826803</v>
      </c>
      <c r="G485" s="4">
        <v>370.92481599732321</v>
      </c>
      <c r="H485" s="4">
        <v>713.75443910939123</v>
      </c>
      <c r="I485" s="4">
        <v>765.61536892198023</v>
      </c>
      <c r="J485" s="4">
        <v>688.93701373737429</v>
      </c>
      <c r="K485" s="4">
        <v>443.26267985602766</v>
      </c>
      <c r="L485" s="4">
        <v>401.19509121995856</v>
      </c>
      <c r="M485" s="4">
        <v>7955.6469824413298</v>
      </c>
      <c r="N485" s="4">
        <v>508.72494547085307</v>
      </c>
    </row>
    <row r="486" spans="1:14" x14ac:dyDescent="0.35">
      <c r="A486" s="39" t="s">
        <v>1951</v>
      </c>
      <c r="B486">
        <v>5</v>
      </c>
      <c r="C486" s="4">
        <v>488.92356279778824</v>
      </c>
      <c r="D486" s="4">
        <v>422.14241463187597</v>
      </c>
      <c r="E486" s="4">
        <v>618.66265743773397</v>
      </c>
      <c r="F486" s="4">
        <v>634.20170260480813</v>
      </c>
      <c r="G486" s="4">
        <v>622.65225608822334</v>
      </c>
      <c r="H486" s="4">
        <v>912.07601330759678</v>
      </c>
      <c r="I486" s="4">
        <v>537.53320783316838</v>
      </c>
      <c r="J486" s="4">
        <v>984.94912722825882</v>
      </c>
      <c r="K486" s="4">
        <v>466.94637965959873</v>
      </c>
      <c r="L486" s="4">
        <v>133.01874783292186</v>
      </c>
      <c r="M486" s="4">
        <v>5780.0370657017093</v>
      </c>
      <c r="N486" s="4">
        <v>98.391384688707888</v>
      </c>
    </row>
    <row r="487" spans="1:14" x14ac:dyDescent="0.35">
      <c r="A487" s="39" t="s">
        <v>1951</v>
      </c>
      <c r="B487">
        <v>6</v>
      </c>
      <c r="C487" s="4">
        <v>379.36264735473861</v>
      </c>
      <c r="D487" s="4">
        <v>288.2290763325006</v>
      </c>
      <c r="E487" s="4">
        <v>494.28388868278535</v>
      </c>
      <c r="F487" s="4">
        <v>529.56940562792738</v>
      </c>
      <c r="G487" s="4">
        <v>533.52788572279451</v>
      </c>
      <c r="H487" s="4">
        <v>677.34827655261461</v>
      </c>
      <c r="I487" s="4">
        <v>293.74969781373392</v>
      </c>
      <c r="J487" s="4">
        <v>821.00483366270782</v>
      </c>
      <c r="K487" s="4">
        <v>400.57800206831581</v>
      </c>
      <c r="L487" s="4">
        <v>170.50673413572974</v>
      </c>
      <c r="M487" s="4">
        <v>3537.4698684264749</v>
      </c>
      <c r="N487" s="4">
        <v>378.36156053962725</v>
      </c>
    </row>
    <row r="488" spans="1:14" x14ac:dyDescent="0.35">
      <c r="A488" s="39" t="s">
        <v>1951</v>
      </c>
      <c r="B488">
        <v>7</v>
      </c>
      <c r="C488" s="4">
        <v>364.90501458228016</v>
      </c>
      <c r="D488" s="4">
        <v>342.21047829629805</v>
      </c>
      <c r="E488" s="4">
        <v>447.40445877010205</v>
      </c>
      <c r="F488" s="4">
        <v>483.94887124307513</v>
      </c>
      <c r="G488" s="4">
        <v>256.16082470974322</v>
      </c>
      <c r="H488" s="4">
        <v>530.65717902248286</v>
      </c>
      <c r="I488" s="4">
        <v>277.08186297035166</v>
      </c>
      <c r="J488" s="4">
        <v>521.63303462313684</v>
      </c>
      <c r="K488" s="4">
        <v>467.45011513746419</v>
      </c>
      <c r="L488" s="4">
        <v>243.58567694974624</v>
      </c>
      <c r="M488" s="4">
        <v>3371.6439272584471</v>
      </c>
      <c r="N488" s="4">
        <v>63.591386493062252</v>
      </c>
    </row>
    <row r="489" spans="1:14" x14ac:dyDescent="0.35">
      <c r="A489" s="39" t="s">
        <v>1951</v>
      </c>
      <c r="B489">
        <v>8</v>
      </c>
      <c r="C489" s="4">
        <v>291.42825256960992</v>
      </c>
      <c r="D489" s="4">
        <v>288.02985697881786</v>
      </c>
      <c r="E489" s="4">
        <v>322.08126638647724</v>
      </c>
      <c r="F489" s="4">
        <v>344.37665797837735</v>
      </c>
      <c r="G489" s="4">
        <v>185.1997688621116</v>
      </c>
      <c r="H489" s="4">
        <v>459.31162929347818</v>
      </c>
      <c r="I489" s="4">
        <v>270.15901339202514</v>
      </c>
      <c r="J489" s="4">
        <v>395.66691250552464</v>
      </c>
      <c r="K489" s="4">
        <v>269.18825762391612</v>
      </c>
      <c r="L489" s="4">
        <v>159.37940406077419</v>
      </c>
      <c r="M489" s="4">
        <v>2727.1536068089945</v>
      </c>
      <c r="N489" s="4">
        <v>10.402045606271006</v>
      </c>
    </row>
    <row r="490" spans="1:14" x14ac:dyDescent="0.35">
      <c r="A490" s="39" t="s">
        <v>1951</v>
      </c>
      <c r="B490">
        <v>9</v>
      </c>
      <c r="C490" s="4">
        <v>331.64200241775205</v>
      </c>
      <c r="D490" s="4">
        <v>374.76442150085103</v>
      </c>
      <c r="E490" s="4">
        <v>375.56344799033764</v>
      </c>
      <c r="F490" s="4">
        <v>406.96841173180314</v>
      </c>
      <c r="G490" s="4">
        <v>228.68563674781197</v>
      </c>
      <c r="H490" s="4">
        <v>547.44542276509969</v>
      </c>
      <c r="I490" s="4">
        <v>235.96933739498633</v>
      </c>
      <c r="J490" s="4">
        <v>526.14930353879151</v>
      </c>
      <c r="K490" s="4">
        <v>230.60009050068584</v>
      </c>
      <c r="L490" s="4">
        <v>109.88298635467343</v>
      </c>
      <c r="M490" s="4">
        <v>3767.4312903571195</v>
      </c>
      <c r="N490" s="4">
        <v>30.479366698218758</v>
      </c>
    </row>
    <row r="491" spans="1:14" x14ac:dyDescent="0.35">
      <c r="A491" s="39" t="s">
        <v>1951</v>
      </c>
      <c r="B491">
        <v>10</v>
      </c>
      <c r="C491" s="4">
        <v>340.44588188252607</v>
      </c>
      <c r="D491" s="4">
        <v>244.72467736085019</v>
      </c>
      <c r="E491" s="4">
        <v>391.26274672396835</v>
      </c>
      <c r="F491" s="4">
        <v>413.11860459940618</v>
      </c>
      <c r="G491" s="4">
        <v>244.15280473168178</v>
      </c>
      <c r="H491" s="4">
        <v>765.28295973692207</v>
      </c>
      <c r="I491" s="4">
        <v>292.61028628473139</v>
      </c>
      <c r="J491" s="4">
        <v>726.0457578905299</v>
      </c>
      <c r="K491" s="4">
        <v>325.18023455454329</v>
      </c>
      <c r="L491" s="4">
        <v>126.88316823247118</v>
      </c>
      <c r="M491" s="4">
        <v>2558.2798789458197</v>
      </c>
      <c r="N491" s="4">
        <v>65.697110923301793</v>
      </c>
    </row>
    <row r="492" spans="1:14" x14ac:dyDescent="0.35">
      <c r="A492" s="39" t="s">
        <v>1951</v>
      </c>
      <c r="B492">
        <v>11</v>
      </c>
      <c r="C492" s="4">
        <v>336.51804409827321</v>
      </c>
      <c r="D492" s="4">
        <v>261.6806009177123</v>
      </c>
      <c r="E492" s="4">
        <v>396.77828853032747</v>
      </c>
      <c r="F492" s="4">
        <v>417.42352157373278</v>
      </c>
      <c r="G492" s="4">
        <v>294.16563238218993</v>
      </c>
      <c r="H492" s="4">
        <v>565.06192032357296</v>
      </c>
      <c r="I492" s="4">
        <v>274.21842535047182</v>
      </c>
      <c r="J492" s="4">
        <v>633.17045795840784</v>
      </c>
      <c r="K492" s="4">
        <v>311.30019054900725</v>
      </c>
      <c r="L492" s="4">
        <v>101.981893111026</v>
      </c>
      <c r="M492" s="4">
        <v>3178.6687399548514</v>
      </c>
      <c r="N492" s="4">
        <v>30.859374253824328</v>
      </c>
    </row>
    <row r="493" spans="1:14" x14ac:dyDescent="0.35">
      <c r="A493" s="39" t="s">
        <v>1951</v>
      </c>
      <c r="B493">
        <v>12</v>
      </c>
      <c r="C493" s="4">
        <v>359.15684757680236</v>
      </c>
      <c r="D493" s="4">
        <v>247.62309997785465</v>
      </c>
      <c r="E493" s="4">
        <v>358.45486434456052</v>
      </c>
      <c r="F493" s="4">
        <v>384.91154074332422</v>
      </c>
      <c r="G493" s="4">
        <v>222.85368932496701</v>
      </c>
      <c r="H493" s="4">
        <v>653.26962812404554</v>
      </c>
      <c r="I493" s="4">
        <v>250.07173514447129</v>
      </c>
      <c r="J493" s="4">
        <v>467.67266216914419</v>
      </c>
      <c r="K493" s="4">
        <v>379.42573471981819</v>
      </c>
      <c r="L493" s="4">
        <v>344.03359897803705</v>
      </c>
      <c r="M493" s="4">
        <v>3115.9806286096605</v>
      </c>
      <c r="N493" s="4">
        <v>62.747253467424237</v>
      </c>
    </row>
    <row r="494" spans="1:14" x14ac:dyDescent="0.35">
      <c r="A494" s="39" t="s">
        <v>2361</v>
      </c>
      <c r="B494">
        <v>1</v>
      </c>
      <c r="C494" s="4">
        <v>343.19596003506388</v>
      </c>
      <c r="D494" s="4">
        <v>302.97042549943427</v>
      </c>
      <c r="E494" s="4">
        <v>424.12344871313798</v>
      </c>
      <c r="F494" s="4">
        <v>471.48521988611986</v>
      </c>
      <c r="G494" s="4">
        <v>232.61297092864424</v>
      </c>
      <c r="H494" s="4">
        <v>681.99858524537683</v>
      </c>
      <c r="I494" s="4">
        <v>282.72907799781467</v>
      </c>
      <c r="J494" s="4">
        <v>447.16510567344022</v>
      </c>
      <c r="K494" s="4">
        <v>486.47806751928681</v>
      </c>
      <c r="L494" s="4">
        <v>245.44705723383882</v>
      </c>
      <c r="M494" s="4">
        <v>2244.0960861502485</v>
      </c>
      <c r="N494" s="4">
        <v>70.603719633138425</v>
      </c>
    </row>
    <row r="495" spans="1:14" x14ac:dyDescent="0.35">
      <c r="A495" s="39" t="s">
        <v>2361</v>
      </c>
      <c r="B495">
        <v>2</v>
      </c>
      <c r="C495" s="4">
        <v>345.20414406345708</v>
      </c>
      <c r="D495" s="4">
        <v>254.56099610100017</v>
      </c>
      <c r="E495" s="4">
        <v>421.3924969997401</v>
      </c>
      <c r="F495" s="4">
        <v>468.80934892218579</v>
      </c>
      <c r="G495" s="4">
        <v>182.4846659209351</v>
      </c>
      <c r="H495" s="4">
        <v>543.41014556414507</v>
      </c>
      <c r="I495" s="4">
        <v>228.78733058009288</v>
      </c>
      <c r="J495" s="4">
        <v>341.24036574251534</v>
      </c>
      <c r="K495" s="4">
        <v>446.43904358428711</v>
      </c>
      <c r="L495" s="4">
        <v>159.87944939523348</v>
      </c>
      <c r="M495" s="4">
        <v>3049.4145338531357</v>
      </c>
      <c r="N495" s="4">
        <v>75.256188017788318</v>
      </c>
    </row>
    <row r="496" spans="1:14" x14ac:dyDescent="0.35">
      <c r="A496" s="39" t="s">
        <v>2361</v>
      </c>
      <c r="B496">
        <v>3</v>
      </c>
      <c r="C496" s="4">
        <v>388.70267898034103</v>
      </c>
      <c r="D496" s="4">
        <v>271.22669923558664</v>
      </c>
      <c r="E496" s="4">
        <v>366.15028851804658</v>
      </c>
      <c r="F496" s="4">
        <v>397.92815413896471</v>
      </c>
      <c r="G496" s="4">
        <v>221.16314193010118</v>
      </c>
      <c r="H496" s="4">
        <v>458.30478632680496</v>
      </c>
      <c r="I496" s="4">
        <v>643.49907385980111</v>
      </c>
      <c r="J496" s="4">
        <v>343.8425611907096</v>
      </c>
      <c r="K496" s="4">
        <v>435.24356410778267</v>
      </c>
      <c r="L496" s="4">
        <v>491.96596061972582</v>
      </c>
      <c r="M496" s="4">
        <v>2144.5534358235373</v>
      </c>
      <c r="N496" s="4">
        <v>214.05745153654183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I12"/>
  <sheetViews>
    <sheetView workbookViewId="0">
      <selection activeCell="E3" sqref="E3"/>
    </sheetView>
  </sheetViews>
  <sheetFormatPr defaultRowHeight="14.5" x14ac:dyDescent="0.35"/>
  <cols>
    <col min="1" max="1" width="16.1796875" bestFit="1" customWidth="1"/>
    <col min="2" max="2" width="10.7265625" bestFit="1" customWidth="1"/>
    <col min="4" max="4" width="19.54296875" bestFit="1" customWidth="1"/>
    <col min="5" max="5" width="10.7265625" bestFit="1" customWidth="1"/>
  </cols>
  <sheetData>
    <row r="2" spans="1:9" x14ac:dyDescent="0.35">
      <c r="A2" s="33" t="s">
        <v>2360</v>
      </c>
      <c r="B2" s="6">
        <v>46134</v>
      </c>
      <c r="D2" s="33" t="s">
        <v>2537</v>
      </c>
      <c r="E2" s="6">
        <v>46191</v>
      </c>
      <c r="I2" t="s">
        <v>2250</v>
      </c>
    </row>
    <row r="4" spans="1:9" x14ac:dyDescent="0.35">
      <c r="A4" t="s">
        <v>1834</v>
      </c>
      <c r="D4" t="s">
        <v>1834</v>
      </c>
      <c r="I4" t="s">
        <v>2293</v>
      </c>
    </row>
    <row r="5" spans="1:9" x14ac:dyDescent="0.35">
      <c r="A5" t="str">
        <f t="shared" ref="A5:A8" si="0">TEXT(B5,"dddd")</f>
        <v>Thursday</v>
      </c>
      <c r="B5" s="6">
        <f t="shared" ref="B5:B7" si="1">IF(A6="Monday",B6-3,B6-1)</f>
        <v>46128</v>
      </c>
      <c r="D5" t="str">
        <f t="shared" ref="D5:D8" si="2">TEXT(E5,"dddd")</f>
        <v>Friday</v>
      </c>
      <c r="E5" s="6">
        <f t="shared" ref="E5:E7" si="3">IF(D6="Monday",E6-3,E6-1)</f>
        <v>46185</v>
      </c>
    </row>
    <row r="6" spans="1:9" x14ac:dyDescent="0.35">
      <c r="A6" t="str">
        <f t="shared" si="0"/>
        <v>Friday</v>
      </c>
      <c r="B6" s="6">
        <f t="shared" si="1"/>
        <v>46129</v>
      </c>
      <c r="D6" t="str">
        <f t="shared" si="2"/>
        <v>Monday</v>
      </c>
      <c r="E6" s="6">
        <f t="shared" si="3"/>
        <v>46188</v>
      </c>
    </row>
    <row r="7" spans="1:9" x14ac:dyDescent="0.35">
      <c r="A7" t="str">
        <f t="shared" si="0"/>
        <v>Monday</v>
      </c>
      <c r="B7" s="6">
        <f t="shared" si="1"/>
        <v>46132</v>
      </c>
      <c r="D7" t="str">
        <f t="shared" si="2"/>
        <v>Tuesday</v>
      </c>
      <c r="E7" s="6">
        <f t="shared" si="3"/>
        <v>46189</v>
      </c>
    </row>
    <row r="8" spans="1:9" x14ac:dyDescent="0.35">
      <c r="A8" t="str">
        <f t="shared" si="0"/>
        <v>Tuesday</v>
      </c>
      <c r="B8" s="6">
        <f>IF(A9="Monday",B9-3,B9-1)</f>
        <v>46133</v>
      </c>
      <c r="D8" t="str">
        <f t="shared" si="2"/>
        <v>Wednesday</v>
      </c>
      <c r="E8" s="6">
        <f>IF(D9="Monday",E9-3,E9-1)</f>
        <v>46190</v>
      </c>
    </row>
    <row r="9" spans="1:9" x14ac:dyDescent="0.35">
      <c r="A9" t="str">
        <f>TEXT(B9,"dddd")</f>
        <v>Wednesday</v>
      </c>
      <c r="B9" s="6">
        <f>B2</f>
        <v>46134</v>
      </c>
      <c r="D9" t="str">
        <f>TEXT(E9,"dddd")</f>
        <v>Thursday</v>
      </c>
      <c r="E9" s="6">
        <f>E2</f>
        <v>46191</v>
      </c>
    </row>
    <row r="11" spans="1:9" x14ac:dyDescent="0.35">
      <c r="B11" s="34" t="str">
        <f>TEXT(B9,"dd mmm yyyy")</f>
        <v>22 Apr 2026</v>
      </c>
      <c r="E11" s="34" t="str">
        <f>TEXT(E9,"dd mmm yyyy")</f>
        <v>18 Jun 2026</v>
      </c>
    </row>
    <row r="12" spans="1:9" x14ac:dyDescent="0.35">
      <c r="A12" t="str">
        <f>"15 working days to "&amp;B11</f>
        <v>15 working days to 22 Apr 2026</v>
      </c>
      <c r="D12" t="str">
        <f>"15 working days to "&amp;E11</f>
        <v>15 working days to 18 Jun 2026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EO77"/>
  <sheetViews>
    <sheetView workbookViewId="0">
      <pane xSplit="1" ySplit="4" topLeftCell="DN40" activePane="bottomRight" state="frozen"/>
      <selection activeCell="O33" sqref="O33"/>
      <selection pane="topRight" activeCell="O33" sqref="O33"/>
      <selection pane="bottomLeft" activeCell="O33" sqref="O33"/>
      <selection pane="bottomRight" activeCell="CN53" sqref="CN53"/>
    </sheetView>
  </sheetViews>
  <sheetFormatPr defaultRowHeight="14.5" x14ac:dyDescent="0.35"/>
  <cols>
    <col min="1" max="50" width="10.7265625" bestFit="1" customWidth="1"/>
    <col min="53" max="145" width="10.7265625" bestFit="1" customWidth="1"/>
  </cols>
  <sheetData>
    <row r="1" spans="1:145" x14ac:dyDescent="0.35">
      <c r="A1" s="35" t="str">
        <f>'Market pricing dates'!A2</f>
        <v>April 2026 MPR</v>
      </c>
      <c r="C1" t="str">
        <f>'Market pricing dates'!A12</f>
        <v>15 working days to 22 Apr 2026</v>
      </c>
      <c r="BA1" s="35" t="str">
        <f>'Market pricing dates'!D2</f>
        <v>Current market curve</v>
      </c>
      <c r="BC1" t="str">
        <f>'Market pricing dates'!D12</f>
        <v>15 working days to 18 Jun 2026</v>
      </c>
    </row>
    <row r="2" spans="1:145" x14ac:dyDescent="0.35">
      <c r="A2" t="s">
        <v>943</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943</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45" x14ac:dyDescent="0.35">
      <c r="A3" t="s">
        <v>944</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944</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45" x14ac:dyDescent="0.35">
      <c r="A4" t="s">
        <v>945</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945</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45" x14ac:dyDescent="0.35">
      <c r="A5" s="8" t="s">
        <v>946</v>
      </c>
      <c r="BA5" s="8" t="s">
        <v>946</v>
      </c>
    </row>
    <row r="6" spans="1:145" x14ac:dyDescent="0.35">
      <c r="A6" s="6">
        <f t="shared" ref="A6:A14" si="94">A11-7</f>
        <v>46114</v>
      </c>
      <c r="B6" s="6">
        <f>A6</f>
        <v>46114</v>
      </c>
      <c r="C6" s="6">
        <f>$B6+C$4</f>
        <v>46144.416666700003</v>
      </c>
      <c r="D6" s="6">
        <f t="shared" ref="D6:AX10" si="95">$B6+D$4</f>
        <v>46174.833333399998</v>
      </c>
      <c r="E6" s="6">
        <f t="shared" si="95"/>
        <v>46205.250000100001</v>
      </c>
      <c r="F6" s="6">
        <f t="shared" si="95"/>
        <v>46235.666666800003</v>
      </c>
      <c r="G6" s="6">
        <f t="shared" si="95"/>
        <v>46266.083333499999</v>
      </c>
      <c r="H6" s="6">
        <f t="shared" si="95"/>
        <v>46296.500000200002</v>
      </c>
      <c r="I6" s="6">
        <f t="shared" si="95"/>
        <v>46326.916666899997</v>
      </c>
      <c r="J6" s="6">
        <f t="shared" si="95"/>
        <v>46357.3333336</v>
      </c>
      <c r="K6" s="6">
        <f t="shared" si="95"/>
        <v>46387.750000300002</v>
      </c>
      <c r="L6" s="6">
        <f t="shared" si="95"/>
        <v>46418.166666999998</v>
      </c>
      <c r="M6" s="6">
        <f t="shared" si="95"/>
        <v>46448.5833337</v>
      </c>
      <c r="N6" s="6">
        <f t="shared" si="95"/>
        <v>46479.000000400003</v>
      </c>
      <c r="O6" s="6">
        <f t="shared" si="95"/>
        <v>46509.416667099998</v>
      </c>
      <c r="P6" s="6">
        <f t="shared" si="95"/>
        <v>46539.833333800001</v>
      </c>
      <c r="Q6" s="6">
        <f t="shared" si="95"/>
        <v>46570.250000499997</v>
      </c>
      <c r="R6" s="6">
        <f t="shared" si="95"/>
        <v>46600.666667199999</v>
      </c>
      <c r="S6" s="6">
        <f t="shared" si="95"/>
        <v>46631.083333900002</v>
      </c>
      <c r="T6" s="6">
        <f t="shared" si="95"/>
        <v>46661.500000599997</v>
      </c>
      <c r="U6" s="6">
        <f t="shared" si="95"/>
        <v>46691.9166673</v>
      </c>
      <c r="V6" s="6">
        <f t="shared" si="95"/>
        <v>46722.333334000003</v>
      </c>
      <c r="W6" s="6">
        <f t="shared" si="95"/>
        <v>46752.750000699998</v>
      </c>
      <c r="X6" s="6">
        <f t="shared" si="95"/>
        <v>46783.166667400001</v>
      </c>
      <c r="Y6" s="6">
        <f t="shared" si="95"/>
        <v>46813.583334099996</v>
      </c>
      <c r="Z6" s="6">
        <f t="shared" si="95"/>
        <v>46844.000000799999</v>
      </c>
      <c r="AA6" s="6">
        <f t="shared" si="95"/>
        <v>46874.416667500001</v>
      </c>
      <c r="AB6" s="6">
        <f t="shared" si="95"/>
        <v>46904.833334199997</v>
      </c>
      <c r="AC6" s="6">
        <f t="shared" si="95"/>
        <v>46935.2500009</v>
      </c>
      <c r="AD6" s="6">
        <f t="shared" si="95"/>
        <v>46965.666667600002</v>
      </c>
      <c r="AE6" s="6">
        <f t="shared" si="95"/>
        <v>46996.083334299998</v>
      </c>
      <c r="AF6" s="6">
        <f t="shared" si="95"/>
        <v>47026.500001</v>
      </c>
      <c r="AG6" s="6">
        <f t="shared" si="95"/>
        <v>47056.916667700003</v>
      </c>
      <c r="AH6" s="6">
        <f t="shared" si="95"/>
        <v>47087.333334399998</v>
      </c>
      <c r="AI6" s="6">
        <f t="shared" si="95"/>
        <v>47117.750001100001</v>
      </c>
      <c r="AJ6" s="6">
        <f t="shared" si="95"/>
        <v>47148.166667799997</v>
      </c>
      <c r="AK6" s="6">
        <f t="shared" si="95"/>
        <v>47178.583334499999</v>
      </c>
      <c r="AL6" s="6">
        <f t="shared" si="95"/>
        <v>47209.000001200002</v>
      </c>
      <c r="AM6" s="6">
        <f t="shared" si="95"/>
        <v>47239.416667899997</v>
      </c>
      <c r="AN6" s="6">
        <f t="shared" si="95"/>
        <v>47269.8333346</v>
      </c>
      <c r="AO6" s="6">
        <f t="shared" si="95"/>
        <v>47300.250001299995</v>
      </c>
      <c r="AP6" s="6">
        <f t="shared" si="95"/>
        <v>47330.666667999998</v>
      </c>
      <c r="AQ6" s="6">
        <f t="shared" si="95"/>
        <v>47361.083334700001</v>
      </c>
      <c r="AR6" s="6">
        <f t="shared" si="95"/>
        <v>47391.500001399996</v>
      </c>
      <c r="AS6" s="6">
        <f t="shared" si="95"/>
        <v>47421.916668099999</v>
      </c>
      <c r="AT6" s="6">
        <f t="shared" si="95"/>
        <v>47452.333334800001</v>
      </c>
      <c r="AU6" s="6">
        <f t="shared" si="95"/>
        <v>47482.750001499997</v>
      </c>
      <c r="AV6" s="6">
        <f t="shared" si="95"/>
        <v>47513.1666682</v>
      </c>
      <c r="AW6" s="6">
        <f t="shared" si="95"/>
        <v>47543.583334900002</v>
      </c>
      <c r="AX6" s="6">
        <f t="shared" si="95"/>
        <v>47574.000001599998</v>
      </c>
      <c r="BA6" s="6">
        <f t="shared" ref="BA6:BA14" si="96">BA11-7</f>
        <v>46171</v>
      </c>
      <c r="BB6" s="6">
        <f>BA6</f>
        <v>46171</v>
      </c>
      <c r="BC6" s="6">
        <f>$BA6+BC$4</f>
        <v>46201.416666700003</v>
      </c>
      <c r="BD6" s="6">
        <f t="shared" ref="BD6:CX10" si="97">$BA6+BD$4</f>
        <v>46231.833333399998</v>
      </c>
      <c r="BE6" s="6">
        <f t="shared" si="97"/>
        <v>46262.250000100001</v>
      </c>
      <c r="BF6" s="6">
        <f t="shared" si="97"/>
        <v>46292.666666800003</v>
      </c>
      <c r="BG6" s="6">
        <f t="shared" si="97"/>
        <v>46323.083333499999</v>
      </c>
      <c r="BH6" s="6">
        <f t="shared" si="97"/>
        <v>46353.500000200002</v>
      </c>
      <c r="BI6" s="6">
        <f t="shared" si="97"/>
        <v>46383.916666899997</v>
      </c>
      <c r="BJ6" s="6">
        <f t="shared" si="97"/>
        <v>46414.3333336</v>
      </c>
      <c r="BK6" s="6">
        <f t="shared" si="97"/>
        <v>46444.750000300002</v>
      </c>
      <c r="BL6" s="6">
        <f t="shared" si="97"/>
        <v>46475.166666999998</v>
      </c>
      <c r="BM6" s="6">
        <f t="shared" si="97"/>
        <v>46505.5833337</v>
      </c>
      <c r="BN6" s="6">
        <f t="shared" si="97"/>
        <v>46536.000000400003</v>
      </c>
      <c r="BO6" s="6">
        <f t="shared" si="97"/>
        <v>46566.416667099998</v>
      </c>
      <c r="BP6" s="6">
        <f t="shared" si="97"/>
        <v>46596.833333800001</v>
      </c>
      <c r="BQ6" s="6">
        <f t="shared" si="97"/>
        <v>46627.250000499997</v>
      </c>
      <c r="BR6" s="6">
        <f t="shared" si="97"/>
        <v>46657.666667199999</v>
      </c>
      <c r="BS6" s="6">
        <f t="shared" si="97"/>
        <v>46688.083333900002</v>
      </c>
      <c r="BT6" s="6">
        <f t="shared" si="97"/>
        <v>46718.500000599997</v>
      </c>
      <c r="BU6" s="6">
        <f t="shared" si="97"/>
        <v>46748.9166673</v>
      </c>
      <c r="BV6" s="6">
        <f t="shared" si="97"/>
        <v>46779.333334000003</v>
      </c>
      <c r="BW6" s="6">
        <f t="shared" si="97"/>
        <v>46809.750000699998</v>
      </c>
      <c r="BX6" s="6">
        <f t="shared" si="97"/>
        <v>46840.166667400001</v>
      </c>
      <c r="BY6" s="6">
        <f t="shared" si="97"/>
        <v>46870.583334099996</v>
      </c>
      <c r="BZ6" s="6">
        <f t="shared" si="97"/>
        <v>46901.000000799999</v>
      </c>
      <c r="CA6" s="6">
        <f t="shared" si="97"/>
        <v>46931.416667500001</v>
      </c>
      <c r="CB6" s="6">
        <f t="shared" si="97"/>
        <v>46961.833334199997</v>
      </c>
      <c r="CC6" s="6">
        <f t="shared" si="97"/>
        <v>46992.2500009</v>
      </c>
      <c r="CD6" s="6">
        <f t="shared" si="97"/>
        <v>47022.666667600002</v>
      </c>
      <c r="CE6" s="6">
        <f t="shared" si="97"/>
        <v>47053.083334299998</v>
      </c>
      <c r="CF6" s="6">
        <f t="shared" si="97"/>
        <v>47083.500001</v>
      </c>
      <c r="CG6" s="6">
        <f t="shared" si="97"/>
        <v>47113.916667700003</v>
      </c>
      <c r="CH6" s="6">
        <f t="shared" si="97"/>
        <v>47144.333334399998</v>
      </c>
      <c r="CI6" s="6">
        <f t="shared" si="97"/>
        <v>47174.750001100001</v>
      </c>
      <c r="CJ6" s="6">
        <f t="shared" si="97"/>
        <v>47205.166667799997</v>
      </c>
      <c r="CK6" s="6">
        <f t="shared" si="97"/>
        <v>47235.583334499999</v>
      </c>
      <c r="CL6" s="6">
        <f t="shared" si="97"/>
        <v>47266.000001200002</v>
      </c>
      <c r="CM6" s="6">
        <f t="shared" si="97"/>
        <v>47296.416667899997</v>
      </c>
      <c r="CN6" s="6">
        <f t="shared" si="97"/>
        <v>47326.8333346</v>
      </c>
      <c r="CO6" s="6">
        <f t="shared" si="97"/>
        <v>47357.250001299995</v>
      </c>
      <c r="CP6" s="6">
        <f t="shared" si="97"/>
        <v>47387.666667999998</v>
      </c>
      <c r="CQ6" s="6">
        <f t="shared" si="97"/>
        <v>47418.083334700001</v>
      </c>
      <c r="CR6" s="6">
        <f t="shared" si="97"/>
        <v>47448.500001399996</v>
      </c>
      <c r="CS6" s="6">
        <f t="shared" si="97"/>
        <v>47478.916668099999</v>
      </c>
      <c r="CT6" s="6">
        <f t="shared" si="97"/>
        <v>47509.333334800001</v>
      </c>
      <c r="CU6" s="6">
        <f t="shared" si="97"/>
        <v>47539.750001499997</v>
      </c>
      <c r="CV6" s="6">
        <f t="shared" si="97"/>
        <v>47570.1666682</v>
      </c>
      <c r="CW6" s="6">
        <f t="shared" si="97"/>
        <v>47600.583334900002</v>
      </c>
      <c r="CX6" s="6">
        <f t="shared" si="97"/>
        <v>47631.000001599998</v>
      </c>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row>
    <row r="7" spans="1:145" x14ac:dyDescent="0.35">
      <c r="A7" s="6">
        <f t="shared" si="94"/>
        <v>46115</v>
      </c>
      <c r="B7" s="6">
        <f t="shared" ref="B7:B18" si="98">A7</f>
        <v>46115</v>
      </c>
      <c r="C7" s="6">
        <f t="shared" ref="C7:R20" si="99">$B7+C$4</f>
        <v>46145.416666700003</v>
      </c>
      <c r="D7" s="6">
        <f t="shared" si="95"/>
        <v>46175.833333399998</v>
      </c>
      <c r="E7" s="6">
        <f t="shared" si="95"/>
        <v>46206.250000100001</v>
      </c>
      <c r="F7" s="6">
        <f t="shared" si="95"/>
        <v>46236.666666800003</v>
      </c>
      <c r="G7" s="6">
        <f t="shared" si="95"/>
        <v>46267.083333499999</v>
      </c>
      <c r="H7" s="6">
        <f t="shared" si="95"/>
        <v>46297.500000200002</v>
      </c>
      <c r="I7" s="6">
        <f t="shared" si="95"/>
        <v>46327.916666899997</v>
      </c>
      <c r="J7" s="6">
        <f t="shared" si="95"/>
        <v>46358.3333336</v>
      </c>
      <c r="K7" s="6">
        <f t="shared" si="95"/>
        <v>46388.750000300002</v>
      </c>
      <c r="L7" s="6">
        <f t="shared" si="95"/>
        <v>46419.166666999998</v>
      </c>
      <c r="M7" s="6">
        <f t="shared" si="95"/>
        <v>46449.5833337</v>
      </c>
      <c r="N7" s="6">
        <f t="shared" si="95"/>
        <v>46480.000000400003</v>
      </c>
      <c r="O7" s="6">
        <f t="shared" si="95"/>
        <v>46510.416667099998</v>
      </c>
      <c r="P7" s="6">
        <f t="shared" si="95"/>
        <v>46540.833333800001</v>
      </c>
      <c r="Q7" s="6">
        <f t="shared" si="95"/>
        <v>46571.250000499997</v>
      </c>
      <c r="R7" s="6">
        <f t="shared" si="95"/>
        <v>46601.666667199999</v>
      </c>
      <c r="S7" s="6">
        <f t="shared" si="95"/>
        <v>46632.083333900002</v>
      </c>
      <c r="T7" s="6">
        <f t="shared" si="95"/>
        <v>46662.500000599997</v>
      </c>
      <c r="U7" s="6">
        <f t="shared" si="95"/>
        <v>46692.9166673</v>
      </c>
      <c r="V7" s="6">
        <f t="shared" si="95"/>
        <v>46723.333334000003</v>
      </c>
      <c r="W7" s="6">
        <f t="shared" si="95"/>
        <v>46753.750000699998</v>
      </c>
      <c r="X7" s="6">
        <f t="shared" si="95"/>
        <v>46784.166667400001</v>
      </c>
      <c r="Y7" s="6">
        <f t="shared" si="95"/>
        <v>46814.583334099996</v>
      </c>
      <c r="Z7" s="6">
        <f t="shared" si="95"/>
        <v>46845.000000799999</v>
      </c>
      <c r="AA7" s="6">
        <f t="shared" si="95"/>
        <v>46875.416667500001</v>
      </c>
      <c r="AB7" s="6">
        <f t="shared" si="95"/>
        <v>46905.833334199997</v>
      </c>
      <c r="AC7" s="6">
        <f t="shared" si="95"/>
        <v>46936.2500009</v>
      </c>
      <c r="AD7" s="6">
        <f t="shared" si="95"/>
        <v>46966.666667600002</v>
      </c>
      <c r="AE7" s="6">
        <f t="shared" si="95"/>
        <v>46997.083334299998</v>
      </c>
      <c r="AF7" s="6">
        <f t="shared" si="95"/>
        <v>47027.500001</v>
      </c>
      <c r="AG7" s="6">
        <f t="shared" si="95"/>
        <v>47057.916667700003</v>
      </c>
      <c r="AH7" s="6">
        <f t="shared" si="95"/>
        <v>47088.333334399998</v>
      </c>
      <c r="AI7" s="6">
        <f t="shared" si="95"/>
        <v>47118.750001100001</v>
      </c>
      <c r="AJ7" s="6">
        <f t="shared" si="95"/>
        <v>47149.166667799997</v>
      </c>
      <c r="AK7" s="6">
        <f t="shared" si="95"/>
        <v>47179.583334499999</v>
      </c>
      <c r="AL7" s="6">
        <f t="shared" si="95"/>
        <v>47210.000001200002</v>
      </c>
      <c r="AM7" s="6">
        <f t="shared" si="95"/>
        <v>47240.416667899997</v>
      </c>
      <c r="AN7" s="6">
        <f t="shared" si="95"/>
        <v>47270.8333346</v>
      </c>
      <c r="AO7" s="6">
        <f t="shared" si="95"/>
        <v>47301.250001299995</v>
      </c>
      <c r="AP7" s="6">
        <f t="shared" si="95"/>
        <v>47331.666667999998</v>
      </c>
      <c r="AQ7" s="6">
        <f t="shared" si="95"/>
        <v>47362.083334700001</v>
      </c>
      <c r="AR7" s="6">
        <f t="shared" si="95"/>
        <v>47392.500001399996</v>
      </c>
      <c r="AS7" s="6">
        <f t="shared" si="95"/>
        <v>47422.916668099999</v>
      </c>
      <c r="AT7" s="6">
        <f t="shared" si="95"/>
        <v>47453.333334800001</v>
      </c>
      <c r="AU7" s="6">
        <f t="shared" si="95"/>
        <v>47483.750001499997</v>
      </c>
      <c r="AV7" s="6">
        <f t="shared" si="95"/>
        <v>47514.1666682</v>
      </c>
      <c r="AW7" s="6">
        <f t="shared" si="95"/>
        <v>47544.583334900002</v>
      </c>
      <c r="AX7" s="6">
        <f t="shared" si="95"/>
        <v>47575.000001599998</v>
      </c>
      <c r="BA7" s="6">
        <f t="shared" si="96"/>
        <v>46174</v>
      </c>
      <c r="BB7" s="6">
        <f t="shared" ref="BB7:BB18" si="100">BA7</f>
        <v>46174</v>
      </c>
      <c r="BC7" s="6">
        <f t="shared" ref="BC7:BR20" si="101">$BA7+BC$4</f>
        <v>46204.416666700003</v>
      </c>
      <c r="BD7" s="6">
        <f t="shared" si="101"/>
        <v>46234.833333399998</v>
      </c>
      <c r="BE7" s="6">
        <f t="shared" si="101"/>
        <v>46265.250000100001</v>
      </c>
      <c r="BF7" s="6">
        <f t="shared" si="101"/>
        <v>46295.666666800003</v>
      </c>
      <c r="BG7" s="6">
        <f t="shared" si="101"/>
        <v>46326.083333499999</v>
      </c>
      <c r="BH7" s="6">
        <f t="shared" si="101"/>
        <v>46356.500000200002</v>
      </c>
      <c r="BI7" s="6">
        <f t="shared" si="101"/>
        <v>46386.916666899997</v>
      </c>
      <c r="BJ7" s="6">
        <f t="shared" si="101"/>
        <v>46417.3333336</v>
      </c>
      <c r="BK7" s="6">
        <f t="shared" si="101"/>
        <v>46447.750000300002</v>
      </c>
      <c r="BL7" s="6">
        <f t="shared" si="101"/>
        <v>46478.166666999998</v>
      </c>
      <c r="BM7" s="6">
        <f t="shared" si="101"/>
        <v>46508.5833337</v>
      </c>
      <c r="BN7" s="6">
        <f t="shared" si="101"/>
        <v>46539.000000400003</v>
      </c>
      <c r="BO7" s="6">
        <f t="shared" si="101"/>
        <v>46569.416667099998</v>
      </c>
      <c r="BP7" s="6">
        <f t="shared" si="101"/>
        <v>46599.833333800001</v>
      </c>
      <c r="BQ7" s="6">
        <f t="shared" si="101"/>
        <v>46630.250000499997</v>
      </c>
      <c r="BR7" s="6">
        <f t="shared" si="101"/>
        <v>46660.666667199999</v>
      </c>
      <c r="BS7" s="6">
        <f t="shared" si="97"/>
        <v>46691.083333900002</v>
      </c>
      <c r="BT7" s="6">
        <f t="shared" si="97"/>
        <v>46721.500000599997</v>
      </c>
      <c r="BU7" s="6">
        <f t="shared" si="97"/>
        <v>46751.9166673</v>
      </c>
      <c r="BV7" s="6">
        <f t="shared" si="97"/>
        <v>46782.333334000003</v>
      </c>
      <c r="BW7" s="6">
        <f t="shared" si="97"/>
        <v>46812.750000699998</v>
      </c>
      <c r="BX7" s="6">
        <f t="shared" si="97"/>
        <v>46843.166667400001</v>
      </c>
      <c r="BY7" s="6">
        <f t="shared" si="97"/>
        <v>46873.583334099996</v>
      </c>
      <c r="BZ7" s="6">
        <f t="shared" si="97"/>
        <v>46904.000000799999</v>
      </c>
      <c r="CA7" s="6">
        <f t="shared" si="97"/>
        <v>46934.416667500001</v>
      </c>
      <c r="CB7" s="6">
        <f t="shared" si="97"/>
        <v>46964.833334199997</v>
      </c>
      <c r="CC7" s="6">
        <f t="shared" si="97"/>
        <v>46995.2500009</v>
      </c>
      <c r="CD7" s="6">
        <f t="shared" si="97"/>
        <v>47025.666667600002</v>
      </c>
      <c r="CE7" s="6">
        <f t="shared" si="97"/>
        <v>47056.083334299998</v>
      </c>
      <c r="CF7" s="6">
        <f t="shared" si="97"/>
        <v>47086.500001</v>
      </c>
      <c r="CG7" s="6">
        <f t="shared" si="97"/>
        <v>47116.916667700003</v>
      </c>
      <c r="CH7" s="6">
        <f t="shared" si="97"/>
        <v>47147.333334399998</v>
      </c>
      <c r="CI7" s="6">
        <f t="shared" si="97"/>
        <v>47177.750001100001</v>
      </c>
      <c r="CJ7" s="6">
        <f t="shared" si="97"/>
        <v>47208.166667799997</v>
      </c>
      <c r="CK7" s="6">
        <f t="shared" si="97"/>
        <v>47238.583334499999</v>
      </c>
      <c r="CL7" s="6">
        <f t="shared" si="97"/>
        <v>47269.000001200002</v>
      </c>
      <c r="CM7" s="6">
        <f t="shared" si="97"/>
        <v>47299.416667899997</v>
      </c>
      <c r="CN7" s="6">
        <f t="shared" si="97"/>
        <v>47329.8333346</v>
      </c>
      <c r="CO7" s="6">
        <f t="shared" si="97"/>
        <v>47360.250001299995</v>
      </c>
      <c r="CP7" s="6">
        <f t="shared" si="97"/>
        <v>47390.666667999998</v>
      </c>
      <c r="CQ7" s="6">
        <f t="shared" si="97"/>
        <v>47421.083334700001</v>
      </c>
      <c r="CR7" s="6">
        <f t="shared" si="97"/>
        <v>47451.500001399996</v>
      </c>
      <c r="CS7" s="6">
        <f t="shared" si="97"/>
        <v>47481.916668099999</v>
      </c>
      <c r="CT7" s="6">
        <f t="shared" si="97"/>
        <v>47512.333334800001</v>
      </c>
      <c r="CU7" s="6">
        <f t="shared" si="97"/>
        <v>47542.750001499997</v>
      </c>
      <c r="CV7" s="6">
        <f t="shared" si="97"/>
        <v>47573.1666682</v>
      </c>
      <c r="CW7" s="6">
        <f t="shared" si="97"/>
        <v>47603.583334900002</v>
      </c>
      <c r="CX7" s="6">
        <f t="shared" si="97"/>
        <v>47634.000001599998</v>
      </c>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row>
    <row r="8" spans="1:145" x14ac:dyDescent="0.35">
      <c r="A8" s="6">
        <f t="shared" si="94"/>
        <v>46118</v>
      </c>
      <c r="B8" s="6">
        <f t="shared" si="98"/>
        <v>46118</v>
      </c>
      <c r="C8" s="6">
        <f t="shared" si="99"/>
        <v>46148.416666700003</v>
      </c>
      <c r="D8" s="6">
        <f t="shared" si="95"/>
        <v>46178.833333399998</v>
      </c>
      <c r="E8" s="6">
        <f t="shared" si="95"/>
        <v>46209.250000100001</v>
      </c>
      <c r="F8" s="6">
        <f t="shared" si="95"/>
        <v>46239.666666800003</v>
      </c>
      <c r="G8" s="6">
        <f t="shared" si="95"/>
        <v>46270.083333499999</v>
      </c>
      <c r="H8" s="6">
        <f t="shared" si="95"/>
        <v>46300.500000200002</v>
      </c>
      <c r="I8" s="6">
        <f t="shared" si="95"/>
        <v>46330.916666899997</v>
      </c>
      <c r="J8" s="6">
        <f t="shared" si="95"/>
        <v>46361.3333336</v>
      </c>
      <c r="K8" s="6">
        <f t="shared" si="95"/>
        <v>46391.750000300002</v>
      </c>
      <c r="L8" s="6">
        <f t="shared" si="95"/>
        <v>46422.166666999998</v>
      </c>
      <c r="M8" s="6">
        <f t="shared" si="95"/>
        <v>46452.5833337</v>
      </c>
      <c r="N8" s="6">
        <f t="shared" si="95"/>
        <v>46483.000000400003</v>
      </c>
      <c r="O8" s="6">
        <f t="shared" si="95"/>
        <v>46513.416667099998</v>
      </c>
      <c r="P8" s="6">
        <f t="shared" si="95"/>
        <v>46543.833333800001</v>
      </c>
      <c r="Q8" s="6">
        <f t="shared" si="95"/>
        <v>46574.250000499997</v>
      </c>
      <c r="R8" s="6">
        <f t="shared" si="95"/>
        <v>46604.666667199999</v>
      </c>
      <c r="S8" s="6">
        <f t="shared" si="95"/>
        <v>46635.083333900002</v>
      </c>
      <c r="T8" s="6">
        <f t="shared" si="95"/>
        <v>46665.500000599997</v>
      </c>
      <c r="U8" s="6">
        <f t="shared" si="95"/>
        <v>46695.9166673</v>
      </c>
      <c r="V8" s="6">
        <f t="shared" si="95"/>
        <v>46726.333334000003</v>
      </c>
      <c r="W8" s="6">
        <f t="shared" si="95"/>
        <v>46756.750000699998</v>
      </c>
      <c r="X8" s="6">
        <f t="shared" si="95"/>
        <v>46787.166667400001</v>
      </c>
      <c r="Y8" s="6">
        <f t="shared" si="95"/>
        <v>46817.583334099996</v>
      </c>
      <c r="Z8" s="6">
        <f t="shared" si="95"/>
        <v>46848.000000799999</v>
      </c>
      <c r="AA8" s="6">
        <f t="shared" si="95"/>
        <v>46878.416667500001</v>
      </c>
      <c r="AB8" s="6">
        <f t="shared" si="95"/>
        <v>46908.833334199997</v>
      </c>
      <c r="AC8" s="6">
        <f t="shared" si="95"/>
        <v>46939.2500009</v>
      </c>
      <c r="AD8" s="6">
        <f t="shared" si="95"/>
        <v>46969.666667600002</v>
      </c>
      <c r="AE8" s="6">
        <f t="shared" si="95"/>
        <v>47000.083334299998</v>
      </c>
      <c r="AF8" s="6">
        <f t="shared" si="95"/>
        <v>47030.500001</v>
      </c>
      <c r="AG8" s="6">
        <f t="shared" si="95"/>
        <v>47060.916667700003</v>
      </c>
      <c r="AH8" s="6">
        <f t="shared" si="95"/>
        <v>47091.333334399998</v>
      </c>
      <c r="AI8" s="6">
        <f t="shared" si="95"/>
        <v>47121.750001100001</v>
      </c>
      <c r="AJ8" s="6">
        <f t="shared" si="95"/>
        <v>47152.166667799997</v>
      </c>
      <c r="AK8" s="6">
        <f t="shared" si="95"/>
        <v>47182.583334499999</v>
      </c>
      <c r="AL8" s="6">
        <f t="shared" si="95"/>
        <v>47213.000001200002</v>
      </c>
      <c r="AM8" s="6">
        <f t="shared" si="95"/>
        <v>47243.416667899997</v>
      </c>
      <c r="AN8" s="6">
        <f t="shared" si="95"/>
        <v>47273.8333346</v>
      </c>
      <c r="AO8" s="6">
        <f t="shared" si="95"/>
        <v>47304.250001299995</v>
      </c>
      <c r="AP8" s="6">
        <f t="shared" si="95"/>
        <v>47334.666667999998</v>
      </c>
      <c r="AQ8" s="6">
        <f t="shared" si="95"/>
        <v>47365.083334700001</v>
      </c>
      <c r="AR8" s="6">
        <f t="shared" si="95"/>
        <v>47395.500001399996</v>
      </c>
      <c r="AS8" s="6">
        <f t="shared" si="95"/>
        <v>47425.916668099999</v>
      </c>
      <c r="AT8" s="6">
        <f t="shared" si="95"/>
        <v>47456.333334800001</v>
      </c>
      <c r="AU8" s="6">
        <f t="shared" si="95"/>
        <v>47486.750001499997</v>
      </c>
      <c r="AV8" s="6">
        <f t="shared" si="95"/>
        <v>47517.1666682</v>
      </c>
      <c r="AW8" s="6">
        <f t="shared" si="95"/>
        <v>47547.583334900002</v>
      </c>
      <c r="AX8" s="6">
        <f t="shared" si="95"/>
        <v>47578.000001599998</v>
      </c>
      <c r="BA8" s="6">
        <f t="shared" si="96"/>
        <v>46175</v>
      </c>
      <c r="BB8" s="6">
        <f t="shared" si="100"/>
        <v>46175</v>
      </c>
      <c r="BC8" s="6">
        <f t="shared" si="101"/>
        <v>46205.416666700003</v>
      </c>
      <c r="BD8" s="6">
        <f t="shared" si="97"/>
        <v>46235.833333399998</v>
      </c>
      <c r="BE8" s="6">
        <f t="shared" si="97"/>
        <v>46266.250000100001</v>
      </c>
      <c r="BF8" s="6">
        <f t="shared" si="97"/>
        <v>46296.666666800003</v>
      </c>
      <c r="BG8" s="6">
        <f t="shared" si="97"/>
        <v>46327.083333499999</v>
      </c>
      <c r="BH8" s="6">
        <f t="shared" si="97"/>
        <v>46357.500000200002</v>
      </c>
      <c r="BI8" s="6">
        <f t="shared" si="97"/>
        <v>46387.916666899997</v>
      </c>
      <c r="BJ8" s="6">
        <f t="shared" si="97"/>
        <v>46418.3333336</v>
      </c>
      <c r="BK8" s="6">
        <f t="shared" si="97"/>
        <v>46448.750000300002</v>
      </c>
      <c r="BL8" s="6">
        <f t="shared" si="97"/>
        <v>46479.166666999998</v>
      </c>
      <c r="BM8" s="6">
        <f t="shared" si="97"/>
        <v>46509.5833337</v>
      </c>
      <c r="BN8" s="6">
        <f t="shared" si="97"/>
        <v>46540.000000400003</v>
      </c>
      <c r="BO8" s="6">
        <f t="shared" si="97"/>
        <v>46570.416667099998</v>
      </c>
      <c r="BP8" s="6">
        <f t="shared" si="97"/>
        <v>46600.833333800001</v>
      </c>
      <c r="BQ8" s="6">
        <f t="shared" si="97"/>
        <v>46631.250000499997</v>
      </c>
      <c r="BR8" s="6">
        <f t="shared" si="97"/>
        <v>46661.666667199999</v>
      </c>
      <c r="BS8" s="6">
        <f t="shared" si="97"/>
        <v>46692.083333900002</v>
      </c>
      <c r="BT8" s="6">
        <f t="shared" si="97"/>
        <v>46722.500000599997</v>
      </c>
      <c r="BU8" s="6">
        <f t="shared" si="97"/>
        <v>46752.9166673</v>
      </c>
      <c r="BV8" s="6">
        <f t="shared" si="97"/>
        <v>46783.333334000003</v>
      </c>
      <c r="BW8" s="6">
        <f t="shared" si="97"/>
        <v>46813.750000699998</v>
      </c>
      <c r="BX8" s="6">
        <f t="shared" si="97"/>
        <v>46844.166667400001</v>
      </c>
      <c r="BY8" s="6">
        <f t="shared" si="97"/>
        <v>46874.583334099996</v>
      </c>
      <c r="BZ8" s="6">
        <f t="shared" si="97"/>
        <v>46905.000000799999</v>
      </c>
      <c r="CA8" s="6">
        <f t="shared" si="97"/>
        <v>46935.416667500001</v>
      </c>
      <c r="CB8" s="6">
        <f t="shared" si="97"/>
        <v>46965.833334199997</v>
      </c>
      <c r="CC8" s="6">
        <f t="shared" si="97"/>
        <v>46996.2500009</v>
      </c>
      <c r="CD8" s="6">
        <f t="shared" si="97"/>
        <v>47026.666667600002</v>
      </c>
      <c r="CE8" s="6">
        <f t="shared" si="97"/>
        <v>47057.083334299998</v>
      </c>
      <c r="CF8" s="6">
        <f t="shared" si="97"/>
        <v>47087.500001</v>
      </c>
      <c r="CG8" s="6">
        <f t="shared" si="97"/>
        <v>47117.916667700003</v>
      </c>
      <c r="CH8" s="6">
        <f t="shared" si="97"/>
        <v>47148.333334399998</v>
      </c>
      <c r="CI8" s="6">
        <f t="shared" si="97"/>
        <v>47178.750001100001</v>
      </c>
      <c r="CJ8" s="6">
        <f t="shared" si="97"/>
        <v>47209.166667799997</v>
      </c>
      <c r="CK8" s="6">
        <f t="shared" si="97"/>
        <v>47239.583334499999</v>
      </c>
      <c r="CL8" s="6">
        <f t="shared" si="97"/>
        <v>47270.000001200002</v>
      </c>
      <c r="CM8" s="6">
        <f t="shared" si="97"/>
        <v>47300.416667899997</v>
      </c>
      <c r="CN8" s="6">
        <f t="shared" si="97"/>
        <v>47330.8333346</v>
      </c>
      <c r="CO8" s="6">
        <f t="shared" si="97"/>
        <v>47361.250001299995</v>
      </c>
      <c r="CP8" s="6">
        <f t="shared" si="97"/>
        <v>47391.666667999998</v>
      </c>
      <c r="CQ8" s="6">
        <f t="shared" si="97"/>
        <v>47422.083334700001</v>
      </c>
      <c r="CR8" s="6">
        <f t="shared" si="97"/>
        <v>47452.500001399996</v>
      </c>
      <c r="CS8" s="6">
        <f t="shared" si="97"/>
        <v>47482.916668099999</v>
      </c>
      <c r="CT8" s="6">
        <f t="shared" si="97"/>
        <v>47513.333334800001</v>
      </c>
      <c r="CU8" s="6">
        <f t="shared" si="97"/>
        <v>47543.750001499997</v>
      </c>
      <c r="CV8" s="6">
        <f t="shared" si="97"/>
        <v>47574.1666682</v>
      </c>
      <c r="CW8" s="6">
        <f t="shared" si="97"/>
        <v>47604.583334900002</v>
      </c>
      <c r="CX8" s="6">
        <f t="shared" si="97"/>
        <v>47635.000001599998</v>
      </c>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row>
    <row r="9" spans="1:145" x14ac:dyDescent="0.35">
      <c r="A9" s="6">
        <f t="shared" si="94"/>
        <v>46119</v>
      </c>
      <c r="B9" s="6">
        <f t="shared" si="98"/>
        <v>46119</v>
      </c>
      <c r="C9" s="6">
        <f t="shared" si="99"/>
        <v>46149.416666700003</v>
      </c>
      <c r="D9" s="6">
        <f t="shared" si="95"/>
        <v>46179.833333399998</v>
      </c>
      <c r="E9" s="6">
        <f t="shared" si="95"/>
        <v>46210.250000100001</v>
      </c>
      <c r="F9" s="6">
        <f t="shared" si="95"/>
        <v>46240.666666800003</v>
      </c>
      <c r="G9" s="6">
        <f t="shared" si="95"/>
        <v>46271.083333499999</v>
      </c>
      <c r="H9" s="6">
        <f t="shared" si="95"/>
        <v>46301.500000200002</v>
      </c>
      <c r="I9" s="6">
        <f t="shared" si="95"/>
        <v>46331.916666899997</v>
      </c>
      <c r="J9" s="6">
        <f t="shared" si="95"/>
        <v>46362.3333336</v>
      </c>
      <c r="K9" s="6">
        <f t="shared" si="95"/>
        <v>46392.750000300002</v>
      </c>
      <c r="L9" s="6">
        <f t="shared" si="95"/>
        <v>46423.166666999998</v>
      </c>
      <c r="M9" s="6">
        <f t="shared" si="95"/>
        <v>46453.5833337</v>
      </c>
      <c r="N9" s="6">
        <f t="shared" si="95"/>
        <v>46484.000000400003</v>
      </c>
      <c r="O9" s="6">
        <f t="shared" si="95"/>
        <v>46514.416667099998</v>
      </c>
      <c r="P9" s="6">
        <f t="shared" si="95"/>
        <v>46544.833333800001</v>
      </c>
      <c r="Q9" s="6">
        <f t="shared" si="95"/>
        <v>46575.250000499997</v>
      </c>
      <c r="R9" s="6">
        <f t="shared" si="95"/>
        <v>46605.666667199999</v>
      </c>
      <c r="S9" s="6">
        <f t="shared" si="95"/>
        <v>46636.083333900002</v>
      </c>
      <c r="T9" s="6">
        <f t="shared" si="95"/>
        <v>46666.500000599997</v>
      </c>
      <c r="U9" s="6">
        <f t="shared" si="95"/>
        <v>46696.9166673</v>
      </c>
      <c r="V9" s="6">
        <f t="shared" si="95"/>
        <v>46727.333334000003</v>
      </c>
      <c r="W9" s="6">
        <f t="shared" si="95"/>
        <v>46757.750000699998</v>
      </c>
      <c r="X9" s="6">
        <f t="shared" si="95"/>
        <v>46788.166667400001</v>
      </c>
      <c r="Y9" s="6">
        <f t="shared" si="95"/>
        <v>46818.583334099996</v>
      </c>
      <c r="Z9" s="6">
        <f t="shared" si="95"/>
        <v>46849.000000799999</v>
      </c>
      <c r="AA9" s="6">
        <f t="shared" si="95"/>
        <v>46879.416667500001</v>
      </c>
      <c r="AB9" s="6">
        <f t="shared" si="95"/>
        <v>46909.833334199997</v>
      </c>
      <c r="AC9" s="6">
        <f t="shared" si="95"/>
        <v>46940.2500009</v>
      </c>
      <c r="AD9" s="6">
        <f t="shared" si="95"/>
        <v>46970.666667600002</v>
      </c>
      <c r="AE9" s="6">
        <f t="shared" si="95"/>
        <v>47001.083334299998</v>
      </c>
      <c r="AF9" s="6">
        <f t="shared" si="95"/>
        <v>47031.500001</v>
      </c>
      <c r="AG9" s="6">
        <f t="shared" si="95"/>
        <v>47061.916667700003</v>
      </c>
      <c r="AH9" s="6">
        <f t="shared" si="95"/>
        <v>47092.333334399998</v>
      </c>
      <c r="AI9" s="6">
        <f t="shared" si="95"/>
        <v>47122.750001100001</v>
      </c>
      <c r="AJ9" s="6">
        <f t="shared" si="95"/>
        <v>47153.166667799997</v>
      </c>
      <c r="AK9" s="6">
        <f t="shared" si="95"/>
        <v>47183.583334499999</v>
      </c>
      <c r="AL9" s="6">
        <f t="shared" si="95"/>
        <v>47214.000001200002</v>
      </c>
      <c r="AM9" s="6">
        <f t="shared" si="95"/>
        <v>47244.416667899997</v>
      </c>
      <c r="AN9" s="6">
        <f t="shared" si="95"/>
        <v>47274.8333346</v>
      </c>
      <c r="AO9" s="6">
        <f t="shared" si="95"/>
        <v>47305.250001299995</v>
      </c>
      <c r="AP9" s="6">
        <f t="shared" si="95"/>
        <v>47335.666667999998</v>
      </c>
      <c r="AQ9" s="6">
        <f t="shared" si="95"/>
        <v>47366.083334700001</v>
      </c>
      <c r="AR9" s="6">
        <f t="shared" si="95"/>
        <v>47396.500001399996</v>
      </c>
      <c r="AS9" s="6">
        <f t="shared" si="95"/>
        <v>47426.916668099999</v>
      </c>
      <c r="AT9" s="6">
        <f t="shared" si="95"/>
        <v>47457.333334800001</v>
      </c>
      <c r="AU9" s="6">
        <f t="shared" si="95"/>
        <v>47487.750001499997</v>
      </c>
      <c r="AV9" s="6">
        <f t="shared" si="95"/>
        <v>47518.1666682</v>
      </c>
      <c r="AW9" s="6">
        <f t="shared" si="95"/>
        <v>47548.583334900002</v>
      </c>
      <c r="AX9" s="6">
        <f t="shared" si="95"/>
        <v>47579.000001599998</v>
      </c>
      <c r="BA9" s="6">
        <f t="shared" si="96"/>
        <v>46176</v>
      </c>
      <c r="BB9" s="6">
        <f t="shared" si="100"/>
        <v>46176</v>
      </c>
      <c r="BC9" s="6">
        <f t="shared" si="101"/>
        <v>46206.416666700003</v>
      </c>
      <c r="BD9" s="6">
        <f t="shared" si="97"/>
        <v>46236.833333399998</v>
      </c>
      <c r="BE9" s="6">
        <f t="shared" si="97"/>
        <v>46267.250000100001</v>
      </c>
      <c r="BF9" s="6">
        <f t="shared" si="97"/>
        <v>46297.666666800003</v>
      </c>
      <c r="BG9" s="6">
        <f t="shared" si="97"/>
        <v>46328.083333499999</v>
      </c>
      <c r="BH9" s="6">
        <f t="shared" si="97"/>
        <v>46358.500000200002</v>
      </c>
      <c r="BI9" s="6">
        <f t="shared" si="97"/>
        <v>46388.916666899997</v>
      </c>
      <c r="BJ9" s="6">
        <f t="shared" si="97"/>
        <v>46419.3333336</v>
      </c>
      <c r="BK9" s="6">
        <f t="shared" si="97"/>
        <v>46449.750000300002</v>
      </c>
      <c r="BL9" s="6">
        <f t="shared" si="97"/>
        <v>46480.166666999998</v>
      </c>
      <c r="BM9" s="6">
        <f t="shared" si="97"/>
        <v>46510.5833337</v>
      </c>
      <c r="BN9" s="6">
        <f t="shared" si="97"/>
        <v>46541.000000400003</v>
      </c>
      <c r="BO9" s="6">
        <f t="shared" si="97"/>
        <v>46571.416667099998</v>
      </c>
      <c r="BP9" s="6">
        <f t="shared" si="97"/>
        <v>46601.833333800001</v>
      </c>
      <c r="BQ9" s="6">
        <f t="shared" si="97"/>
        <v>46632.250000499997</v>
      </c>
      <c r="BR9" s="6">
        <f t="shared" si="97"/>
        <v>46662.666667199999</v>
      </c>
      <c r="BS9" s="6">
        <f t="shared" si="97"/>
        <v>46693.083333900002</v>
      </c>
      <c r="BT9" s="6">
        <f t="shared" si="97"/>
        <v>46723.500000599997</v>
      </c>
      <c r="BU9" s="6">
        <f t="shared" si="97"/>
        <v>46753.9166673</v>
      </c>
      <c r="BV9" s="6">
        <f t="shared" si="97"/>
        <v>46784.333334000003</v>
      </c>
      <c r="BW9" s="6">
        <f t="shared" si="97"/>
        <v>46814.750000699998</v>
      </c>
      <c r="BX9" s="6">
        <f t="shared" si="97"/>
        <v>46845.166667400001</v>
      </c>
      <c r="BY9" s="6">
        <f t="shared" si="97"/>
        <v>46875.583334099996</v>
      </c>
      <c r="BZ9" s="6">
        <f t="shared" si="97"/>
        <v>46906.000000799999</v>
      </c>
      <c r="CA9" s="6">
        <f t="shared" si="97"/>
        <v>46936.416667500001</v>
      </c>
      <c r="CB9" s="6">
        <f t="shared" si="97"/>
        <v>46966.833334199997</v>
      </c>
      <c r="CC9" s="6">
        <f t="shared" si="97"/>
        <v>46997.2500009</v>
      </c>
      <c r="CD9" s="6">
        <f t="shared" si="97"/>
        <v>47027.666667600002</v>
      </c>
      <c r="CE9" s="6">
        <f t="shared" si="97"/>
        <v>47058.083334299998</v>
      </c>
      <c r="CF9" s="6">
        <f t="shared" si="97"/>
        <v>47088.500001</v>
      </c>
      <c r="CG9" s="6">
        <f t="shared" si="97"/>
        <v>47118.916667700003</v>
      </c>
      <c r="CH9" s="6">
        <f t="shared" si="97"/>
        <v>47149.333334399998</v>
      </c>
      <c r="CI9" s="6">
        <f t="shared" si="97"/>
        <v>47179.750001100001</v>
      </c>
      <c r="CJ9" s="6">
        <f t="shared" si="97"/>
        <v>47210.166667799997</v>
      </c>
      <c r="CK9" s="6">
        <f t="shared" si="97"/>
        <v>47240.583334499999</v>
      </c>
      <c r="CL9" s="6">
        <f t="shared" si="97"/>
        <v>47271.000001200002</v>
      </c>
      <c r="CM9" s="6">
        <f t="shared" si="97"/>
        <v>47301.416667899997</v>
      </c>
      <c r="CN9" s="6">
        <f t="shared" si="97"/>
        <v>47331.8333346</v>
      </c>
      <c r="CO9" s="6">
        <f t="shared" si="97"/>
        <v>47362.250001299995</v>
      </c>
      <c r="CP9" s="6">
        <f t="shared" si="97"/>
        <v>47392.666667999998</v>
      </c>
      <c r="CQ9" s="6">
        <f t="shared" si="97"/>
        <v>47423.083334700001</v>
      </c>
      <c r="CR9" s="6">
        <f t="shared" si="97"/>
        <v>47453.500001399996</v>
      </c>
      <c r="CS9" s="6">
        <f t="shared" si="97"/>
        <v>47483.916668099999</v>
      </c>
      <c r="CT9" s="6">
        <f t="shared" si="97"/>
        <v>47514.333334800001</v>
      </c>
      <c r="CU9" s="6">
        <f t="shared" si="97"/>
        <v>47544.750001499997</v>
      </c>
      <c r="CV9" s="6">
        <f t="shared" si="97"/>
        <v>47575.1666682</v>
      </c>
      <c r="CW9" s="6">
        <f t="shared" si="97"/>
        <v>47605.583334900002</v>
      </c>
      <c r="CX9" s="6">
        <f t="shared" si="97"/>
        <v>47636.000001599998</v>
      </c>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row>
    <row r="10" spans="1:145" x14ac:dyDescent="0.35">
      <c r="A10" s="6">
        <f t="shared" si="94"/>
        <v>46120</v>
      </c>
      <c r="B10" s="6">
        <f t="shared" si="98"/>
        <v>46120</v>
      </c>
      <c r="C10" s="6">
        <f t="shared" si="99"/>
        <v>46150.416666700003</v>
      </c>
      <c r="D10" s="6">
        <f t="shared" si="95"/>
        <v>46180.833333399998</v>
      </c>
      <c r="E10" s="6">
        <f t="shared" si="95"/>
        <v>46211.250000100001</v>
      </c>
      <c r="F10" s="6">
        <f t="shared" si="95"/>
        <v>46241.666666800003</v>
      </c>
      <c r="G10" s="6">
        <f t="shared" si="95"/>
        <v>46272.083333499999</v>
      </c>
      <c r="H10" s="6">
        <f t="shared" si="95"/>
        <v>46302.500000200002</v>
      </c>
      <c r="I10" s="6">
        <f t="shared" si="95"/>
        <v>46332.916666899997</v>
      </c>
      <c r="J10" s="6">
        <f t="shared" si="95"/>
        <v>46363.3333336</v>
      </c>
      <c r="K10" s="6">
        <f t="shared" si="95"/>
        <v>46393.750000300002</v>
      </c>
      <c r="L10" s="6">
        <f t="shared" si="95"/>
        <v>46424.166666999998</v>
      </c>
      <c r="M10" s="6">
        <f t="shared" si="95"/>
        <v>46454.5833337</v>
      </c>
      <c r="N10" s="6">
        <f t="shared" si="95"/>
        <v>46485.000000400003</v>
      </c>
      <c r="O10" s="6">
        <f t="shared" si="95"/>
        <v>46515.416667099998</v>
      </c>
      <c r="P10" s="6">
        <f t="shared" si="95"/>
        <v>46545.833333800001</v>
      </c>
      <c r="Q10" s="6">
        <f t="shared" si="95"/>
        <v>46576.250000499997</v>
      </c>
      <c r="R10" s="6">
        <f t="shared" si="95"/>
        <v>46606.666667199999</v>
      </c>
      <c r="S10" s="6">
        <f t="shared" si="95"/>
        <v>46637.083333900002</v>
      </c>
      <c r="T10" s="6">
        <f t="shared" si="95"/>
        <v>46667.500000599997</v>
      </c>
      <c r="U10" s="6">
        <f t="shared" si="95"/>
        <v>46697.9166673</v>
      </c>
      <c r="V10" s="6">
        <f t="shared" si="95"/>
        <v>46728.333334000003</v>
      </c>
      <c r="W10" s="6">
        <f t="shared" si="95"/>
        <v>46758.750000699998</v>
      </c>
      <c r="X10" s="6">
        <f t="shared" si="95"/>
        <v>46789.166667400001</v>
      </c>
      <c r="Y10" s="6">
        <f t="shared" si="95"/>
        <v>46819.583334099996</v>
      </c>
      <c r="Z10" s="6">
        <f t="shared" si="95"/>
        <v>46850.000000799999</v>
      </c>
      <c r="AA10" s="6">
        <f t="shared" si="95"/>
        <v>46880.416667500001</v>
      </c>
      <c r="AB10" s="6">
        <f t="shared" si="95"/>
        <v>46910.833334199997</v>
      </c>
      <c r="AC10" s="6">
        <f t="shared" si="95"/>
        <v>46941.2500009</v>
      </c>
      <c r="AD10" s="6">
        <f t="shared" si="95"/>
        <v>46971.666667600002</v>
      </c>
      <c r="AE10" s="6">
        <f t="shared" si="95"/>
        <v>47002.083334299998</v>
      </c>
      <c r="AF10" s="6">
        <f t="shared" si="95"/>
        <v>47032.500001</v>
      </c>
      <c r="AG10" s="6">
        <f t="shared" si="95"/>
        <v>47062.916667700003</v>
      </c>
      <c r="AH10" s="6">
        <f t="shared" si="95"/>
        <v>47093.333334399998</v>
      </c>
      <c r="AI10" s="6">
        <f t="shared" si="95"/>
        <v>47123.750001100001</v>
      </c>
      <c r="AJ10" s="6">
        <f t="shared" si="95"/>
        <v>47154.166667799997</v>
      </c>
      <c r="AK10" s="6">
        <f t="shared" si="95"/>
        <v>47184.583334499999</v>
      </c>
      <c r="AL10" s="6">
        <f t="shared" si="95"/>
        <v>47215.000001200002</v>
      </c>
      <c r="AM10" s="6">
        <f t="shared" ref="AM10:AX10" si="102">$B10+AM$4</f>
        <v>47245.416667899997</v>
      </c>
      <c r="AN10" s="6">
        <f t="shared" si="102"/>
        <v>47275.8333346</v>
      </c>
      <c r="AO10" s="6">
        <f t="shared" si="102"/>
        <v>47306.250001299995</v>
      </c>
      <c r="AP10" s="6">
        <f t="shared" si="102"/>
        <v>47336.666667999998</v>
      </c>
      <c r="AQ10" s="6">
        <f t="shared" si="102"/>
        <v>47367.083334700001</v>
      </c>
      <c r="AR10" s="6">
        <f t="shared" si="102"/>
        <v>47397.500001399996</v>
      </c>
      <c r="AS10" s="6">
        <f t="shared" si="102"/>
        <v>47427.916668099999</v>
      </c>
      <c r="AT10" s="6">
        <f t="shared" si="102"/>
        <v>47458.333334800001</v>
      </c>
      <c r="AU10" s="6">
        <f t="shared" si="102"/>
        <v>47488.750001499997</v>
      </c>
      <c r="AV10" s="6">
        <f t="shared" si="102"/>
        <v>47519.1666682</v>
      </c>
      <c r="AW10" s="6">
        <f t="shared" si="102"/>
        <v>47549.583334900002</v>
      </c>
      <c r="AX10" s="6">
        <f t="shared" si="102"/>
        <v>47580.000001599998</v>
      </c>
      <c r="BA10" s="6">
        <f t="shared" si="96"/>
        <v>46177</v>
      </c>
      <c r="BB10" s="6">
        <f t="shared" si="100"/>
        <v>46177</v>
      </c>
      <c r="BC10" s="6">
        <f t="shared" si="101"/>
        <v>46207.416666700003</v>
      </c>
      <c r="BD10" s="6">
        <f t="shared" si="97"/>
        <v>46237.833333399998</v>
      </c>
      <c r="BE10" s="6">
        <f t="shared" si="97"/>
        <v>46268.250000100001</v>
      </c>
      <c r="BF10" s="6">
        <f t="shared" si="97"/>
        <v>46298.666666800003</v>
      </c>
      <c r="BG10" s="6">
        <f t="shared" si="97"/>
        <v>46329.083333499999</v>
      </c>
      <c r="BH10" s="6">
        <f t="shared" si="97"/>
        <v>46359.500000200002</v>
      </c>
      <c r="BI10" s="6">
        <f t="shared" si="97"/>
        <v>46389.916666899997</v>
      </c>
      <c r="BJ10" s="6">
        <f t="shared" si="97"/>
        <v>46420.3333336</v>
      </c>
      <c r="BK10" s="6">
        <f t="shared" si="97"/>
        <v>46450.750000300002</v>
      </c>
      <c r="BL10" s="6">
        <f t="shared" si="97"/>
        <v>46481.166666999998</v>
      </c>
      <c r="BM10" s="6">
        <f t="shared" si="97"/>
        <v>46511.5833337</v>
      </c>
      <c r="BN10" s="6">
        <f t="shared" si="97"/>
        <v>46542.000000400003</v>
      </c>
      <c r="BO10" s="6">
        <f t="shared" si="97"/>
        <v>46572.416667099998</v>
      </c>
      <c r="BP10" s="6">
        <f t="shared" si="97"/>
        <v>46602.833333800001</v>
      </c>
      <c r="BQ10" s="6">
        <f t="shared" si="97"/>
        <v>46633.250000499997</v>
      </c>
      <c r="BR10" s="6">
        <f t="shared" si="97"/>
        <v>46663.666667199999</v>
      </c>
      <c r="BS10" s="6">
        <f t="shared" si="97"/>
        <v>46694.083333900002</v>
      </c>
      <c r="BT10" s="6">
        <f t="shared" si="97"/>
        <v>46724.500000599997</v>
      </c>
      <c r="BU10" s="6">
        <f t="shared" si="97"/>
        <v>46754.9166673</v>
      </c>
      <c r="BV10" s="6">
        <f t="shared" si="97"/>
        <v>46785.333334000003</v>
      </c>
      <c r="BW10" s="6">
        <f t="shared" si="97"/>
        <v>46815.750000699998</v>
      </c>
      <c r="BX10" s="6">
        <f t="shared" si="97"/>
        <v>46846.166667400001</v>
      </c>
      <c r="BY10" s="6">
        <f t="shared" si="97"/>
        <v>46876.583334099996</v>
      </c>
      <c r="BZ10" s="6">
        <f t="shared" si="97"/>
        <v>46907.000000799999</v>
      </c>
      <c r="CA10" s="6">
        <f t="shared" si="97"/>
        <v>46937.416667500001</v>
      </c>
      <c r="CB10" s="6">
        <f t="shared" si="97"/>
        <v>46967.833334199997</v>
      </c>
      <c r="CC10" s="6">
        <f t="shared" si="97"/>
        <v>46998.2500009</v>
      </c>
      <c r="CD10" s="6">
        <f t="shared" si="97"/>
        <v>47028.666667600002</v>
      </c>
      <c r="CE10" s="6">
        <f t="shared" si="97"/>
        <v>47059.083334299998</v>
      </c>
      <c r="CF10" s="6">
        <f t="shared" si="97"/>
        <v>47089.500001</v>
      </c>
      <c r="CG10" s="6">
        <f t="shared" si="97"/>
        <v>47119.916667700003</v>
      </c>
      <c r="CH10" s="6">
        <f t="shared" si="97"/>
        <v>47150.333334399998</v>
      </c>
      <c r="CI10" s="6">
        <f t="shared" si="97"/>
        <v>47180.750001100001</v>
      </c>
      <c r="CJ10" s="6">
        <f t="shared" si="97"/>
        <v>47211.166667799997</v>
      </c>
      <c r="CK10" s="6">
        <f t="shared" si="97"/>
        <v>47241.583334499999</v>
      </c>
      <c r="CL10" s="6">
        <f t="shared" si="97"/>
        <v>47272.000001200002</v>
      </c>
      <c r="CM10" s="6">
        <f t="shared" si="97"/>
        <v>47302.416667899997</v>
      </c>
      <c r="CN10" s="6">
        <f t="shared" si="97"/>
        <v>47332.8333346</v>
      </c>
      <c r="CO10" s="6">
        <f t="shared" si="97"/>
        <v>47363.250001299995</v>
      </c>
      <c r="CP10" s="6">
        <f t="shared" si="97"/>
        <v>47393.666667999998</v>
      </c>
      <c r="CQ10" s="6">
        <f t="shared" si="97"/>
        <v>47424.083334700001</v>
      </c>
      <c r="CR10" s="6">
        <f t="shared" si="97"/>
        <v>47454.500001399996</v>
      </c>
      <c r="CS10" s="6">
        <f t="shared" si="97"/>
        <v>47484.916668099999</v>
      </c>
      <c r="CT10" s="6">
        <f t="shared" si="97"/>
        <v>47515.333334800001</v>
      </c>
      <c r="CU10" s="6">
        <f t="shared" si="97"/>
        <v>47545.750001499997</v>
      </c>
      <c r="CV10" s="6">
        <f t="shared" si="97"/>
        <v>47576.1666682</v>
      </c>
      <c r="CW10" s="6">
        <f t="shared" si="97"/>
        <v>47606.583334900002</v>
      </c>
      <c r="CX10" s="6">
        <f t="shared" si="97"/>
        <v>47637.000001599998</v>
      </c>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row>
    <row r="11" spans="1:145" x14ac:dyDescent="0.35">
      <c r="A11" s="6">
        <f t="shared" si="94"/>
        <v>46121</v>
      </c>
      <c r="B11" s="6">
        <f t="shared" si="98"/>
        <v>46121</v>
      </c>
      <c r="C11" s="6">
        <f t="shared" si="99"/>
        <v>46151.416666700003</v>
      </c>
      <c r="D11" s="6">
        <f t="shared" si="99"/>
        <v>46181.833333399998</v>
      </c>
      <c r="E11" s="6">
        <f t="shared" si="99"/>
        <v>46212.250000100001</v>
      </c>
      <c r="F11" s="6">
        <f t="shared" si="99"/>
        <v>46242.666666800003</v>
      </c>
      <c r="G11" s="6">
        <f t="shared" si="99"/>
        <v>46273.083333499999</v>
      </c>
      <c r="H11" s="6">
        <f t="shared" si="99"/>
        <v>46303.500000200002</v>
      </c>
      <c r="I11" s="6">
        <f t="shared" si="99"/>
        <v>46333.916666899997</v>
      </c>
      <c r="J11" s="6">
        <f t="shared" si="99"/>
        <v>46364.3333336</v>
      </c>
      <c r="K11" s="6">
        <f t="shared" si="99"/>
        <v>46394.750000300002</v>
      </c>
      <c r="L11" s="6">
        <f t="shared" si="99"/>
        <v>46425.166666999998</v>
      </c>
      <c r="M11" s="6">
        <f t="shared" si="99"/>
        <v>46455.5833337</v>
      </c>
      <c r="N11" s="6">
        <f t="shared" si="99"/>
        <v>46486.000000400003</v>
      </c>
      <c r="O11" s="6">
        <f t="shared" si="99"/>
        <v>46516.416667099998</v>
      </c>
      <c r="P11" s="6">
        <f t="shared" si="99"/>
        <v>46546.833333800001</v>
      </c>
      <c r="Q11" s="6">
        <f t="shared" si="99"/>
        <v>46577.250000499997</v>
      </c>
      <c r="R11" s="6">
        <f t="shared" si="99"/>
        <v>46607.666667199999</v>
      </c>
      <c r="S11" s="6">
        <f t="shared" ref="S11:AH20" si="103">$B11+S$4</f>
        <v>46638.083333900002</v>
      </c>
      <c r="T11" s="6">
        <f t="shared" si="103"/>
        <v>46668.500000599997</v>
      </c>
      <c r="U11" s="6">
        <f t="shared" si="103"/>
        <v>46698.9166673</v>
      </c>
      <c r="V11" s="6">
        <f t="shared" si="103"/>
        <v>46729.333334000003</v>
      </c>
      <c r="W11" s="6">
        <f t="shared" si="103"/>
        <v>46759.750000699998</v>
      </c>
      <c r="X11" s="6">
        <f t="shared" si="103"/>
        <v>46790.166667400001</v>
      </c>
      <c r="Y11" s="6">
        <f t="shared" si="103"/>
        <v>46820.583334099996</v>
      </c>
      <c r="Z11" s="6">
        <f t="shared" si="103"/>
        <v>46851.000000799999</v>
      </c>
      <c r="AA11" s="6">
        <f t="shared" si="103"/>
        <v>46881.416667500001</v>
      </c>
      <c r="AB11" s="6">
        <f t="shared" si="103"/>
        <v>46911.833334199997</v>
      </c>
      <c r="AC11" s="6">
        <f t="shared" si="103"/>
        <v>46942.2500009</v>
      </c>
      <c r="AD11" s="6">
        <f t="shared" si="103"/>
        <v>46972.666667600002</v>
      </c>
      <c r="AE11" s="6">
        <f t="shared" si="103"/>
        <v>47003.083334299998</v>
      </c>
      <c r="AF11" s="6">
        <f t="shared" si="103"/>
        <v>47033.500001</v>
      </c>
      <c r="AG11" s="6">
        <f t="shared" si="103"/>
        <v>47063.916667700003</v>
      </c>
      <c r="AH11" s="6">
        <f t="shared" si="103"/>
        <v>47094.333334399998</v>
      </c>
      <c r="AI11" s="6">
        <f t="shared" ref="AI11:AX20" si="104">$B11+AI$4</f>
        <v>47124.750001100001</v>
      </c>
      <c r="AJ11" s="6">
        <f t="shared" si="104"/>
        <v>47155.166667799997</v>
      </c>
      <c r="AK11" s="6">
        <f t="shared" si="104"/>
        <v>47185.583334499999</v>
      </c>
      <c r="AL11" s="6">
        <f t="shared" si="104"/>
        <v>47216.000001200002</v>
      </c>
      <c r="AM11" s="6">
        <f t="shared" si="104"/>
        <v>47246.416667899997</v>
      </c>
      <c r="AN11" s="6">
        <f t="shared" si="104"/>
        <v>47276.8333346</v>
      </c>
      <c r="AO11" s="6">
        <f t="shared" si="104"/>
        <v>47307.250001299995</v>
      </c>
      <c r="AP11" s="6">
        <f t="shared" si="104"/>
        <v>47337.666667999998</v>
      </c>
      <c r="AQ11" s="6">
        <f t="shared" si="104"/>
        <v>47368.083334700001</v>
      </c>
      <c r="AR11" s="6">
        <f t="shared" si="104"/>
        <v>47398.500001399996</v>
      </c>
      <c r="AS11" s="6">
        <f t="shared" si="104"/>
        <v>47428.916668099999</v>
      </c>
      <c r="AT11" s="6">
        <f t="shared" si="104"/>
        <v>47459.333334800001</v>
      </c>
      <c r="AU11" s="6">
        <f t="shared" si="104"/>
        <v>47489.750001499997</v>
      </c>
      <c r="AV11" s="6">
        <f t="shared" si="104"/>
        <v>47520.1666682</v>
      </c>
      <c r="AW11" s="6">
        <f t="shared" si="104"/>
        <v>47550.583334900002</v>
      </c>
      <c r="AX11" s="6">
        <f t="shared" si="104"/>
        <v>47581.000001599998</v>
      </c>
      <c r="BA11" s="6">
        <f t="shared" si="96"/>
        <v>46178</v>
      </c>
      <c r="BB11" s="6">
        <f t="shared" si="100"/>
        <v>46178</v>
      </c>
      <c r="BC11" s="6">
        <f t="shared" si="101"/>
        <v>46208.416666700003</v>
      </c>
      <c r="BD11" s="6">
        <f t="shared" ref="BD11:CX15" si="105">$BA11+BD$4</f>
        <v>46238.833333399998</v>
      </c>
      <c r="BE11" s="6">
        <f t="shared" si="105"/>
        <v>46269.250000100001</v>
      </c>
      <c r="BF11" s="6">
        <f t="shared" si="105"/>
        <v>46299.666666800003</v>
      </c>
      <c r="BG11" s="6">
        <f t="shared" si="105"/>
        <v>46330.083333499999</v>
      </c>
      <c r="BH11" s="6">
        <f t="shared" si="105"/>
        <v>46360.500000200002</v>
      </c>
      <c r="BI11" s="6">
        <f t="shared" si="105"/>
        <v>46390.916666899997</v>
      </c>
      <c r="BJ11" s="6">
        <f t="shared" si="105"/>
        <v>46421.3333336</v>
      </c>
      <c r="BK11" s="6">
        <f t="shared" si="105"/>
        <v>46451.750000300002</v>
      </c>
      <c r="BL11" s="6">
        <f t="shared" si="105"/>
        <v>46482.166666999998</v>
      </c>
      <c r="BM11" s="6">
        <f t="shared" si="105"/>
        <v>46512.5833337</v>
      </c>
      <c r="BN11" s="6">
        <f t="shared" si="105"/>
        <v>46543.000000400003</v>
      </c>
      <c r="BO11" s="6">
        <f t="shared" si="105"/>
        <v>46573.416667099998</v>
      </c>
      <c r="BP11" s="6">
        <f t="shared" si="105"/>
        <v>46603.833333800001</v>
      </c>
      <c r="BQ11" s="6">
        <f t="shared" si="105"/>
        <v>46634.250000499997</v>
      </c>
      <c r="BR11" s="6">
        <f t="shared" si="105"/>
        <v>46664.666667199999</v>
      </c>
      <c r="BS11" s="6">
        <f t="shared" si="105"/>
        <v>46695.083333900002</v>
      </c>
      <c r="BT11" s="6">
        <f t="shared" si="105"/>
        <v>46725.500000599997</v>
      </c>
      <c r="BU11" s="6">
        <f t="shared" si="105"/>
        <v>46755.9166673</v>
      </c>
      <c r="BV11" s="6">
        <f t="shared" si="105"/>
        <v>46786.333334000003</v>
      </c>
      <c r="BW11" s="6">
        <f t="shared" si="105"/>
        <v>46816.750000699998</v>
      </c>
      <c r="BX11" s="6">
        <f t="shared" si="105"/>
        <v>46847.166667400001</v>
      </c>
      <c r="BY11" s="6">
        <f t="shared" si="105"/>
        <v>46877.583334099996</v>
      </c>
      <c r="BZ11" s="6">
        <f t="shared" si="105"/>
        <v>46908.000000799999</v>
      </c>
      <c r="CA11" s="6">
        <f t="shared" si="105"/>
        <v>46938.416667500001</v>
      </c>
      <c r="CB11" s="6">
        <f t="shared" si="105"/>
        <v>46968.833334199997</v>
      </c>
      <c r="CC11" s="6">
        <f t="shared" si="105"/>
        <v>46999.2500009</v>
      </c>
      <c r="CD11" s="6">
        <f t="shared" si="105"/>
        <v>47029.666667600002</v>
      </c>
      <c r="CE11" s="6">
        <f t="shared" si="105"/>
        <v>47060.083334299998</v>
      </c>
      <c r="CF11" s="6">
        <f t="shared" si="105"/>
        <v>47090.500001</v>
      </c>
      <c r="CG11" s="6">
        <f t="shared" si="105"/>
        <v>47120.916667700003</v>
      </c>
      <c r="CH11" s="6">
        <f t="shared" si="105"/>
        <v>47151.333334399998</v>
      </c>
      <c r="CI11" s="6">
        <f t="shared" si="105"/>
        <v>47181.750001100001</v>
      </c>
      <c r="CJ11" s="6">
        <f t="shared" si="105"/>
        <v>47212.166667799997</v>
      </c>
      <c r="CK11" s="6">
        <f t="shared" si="105"/>
        <v>47242.583334499999</v>
      </c>
      <c r="CL11" s="6">
        <f t="shared" si="105"/>
        <v>47273.000001200002</v>
      </c>
      <c r="CM11" s="6">
        <f t="shared" si="105"/>
        <v>47303.416667899997</v>
      </c>
      <c r="CN11" s="6">
        <f t="shared" si="105"/>
        <v>47333.8333346</v>
      </c>
      <c r="CO11" s="6">
        <f t="shared" si="105"/>
        <v>47364.250001299995</v>
      </c>
      <c r="CP11" s="6">
        <f t="shared" si="105"/>
        <v>47394.666667999998</v>
      </c>
      <c r="CQ11" s="6">
        <f t="shared" si="105"/>
        <v>47425.083334700001</v>
      </c>
      <c r="CR11" s="6">
        <f t="shared" si="105"/>
        <v>47455.500001399996</v>
      </c>
      <c r="CS11" s="6">
        <f t="shared" si="105"/>
        <v>47485.916668099999</v>
      </c>
      <c r="CT11" s="6">
        <f t="shared" si="105"/>
        <v>47516.333334800001</v>
      </c>
      <c r="CU11" s="6">
        <f t="shared" si="105"/>
        <v>47546.750001499997</v>
      </c>
      <c r="CV11" s="6">
        <f t="shared" si="105"/>
        <v>47577.1666682</v>
      </c>
      <c r="CW11" s="6">
        <f t="shared" si="105"/>
        <v>47607.583334900002</v>
      </c>
      <c r="CX11" s="6">
        <f t="shared" si="105"/>
        <v>47638.000001599998</v>
      </c>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row>
    <row r="12" spans="1:145" x14ac:dyDescent="0.35">
      <c r="A12" s="6">
        <f t="shared" si="94"/>
        <v>46122</v>
      </c>
      <c r="B12" s="6">
        <f t="shared" si="98"/>
        <v>46122</v>
      </c>
      <c r="C12" s="6">
        <f t="shared" si="99"/>
        <v>46152.416666700003</v>
      </c>
      <c r="D12" s="6">
        <f t="shared" si="99"/>
        <v>46182.833333399998</v>
      </c>
      <c r="E12" s="6">
        <f t="shared" si="99"/>
        <v>46213.250000100001</v>
      </c>
      <c r="F12" s="6">
        <f t="shared" si="99"/>
        <v>46243.666666800003</v>
      </c>
      <c r="G12" s="6">
        <f t="shared" si="99"/>
        <v>46274.083333499999</v>
      </c>
      <c r="H12" s="6">
        <f t="shared" si="99"/>
        <v>46304.500000200002</v>
      </c>
      <c r="I12" s="6">
        <f t="shared" si="99"/>
        <v>46334.916666899997</v>
      </c>
      <c r="J12" s="6">
        <f t="shared" si="99"/>
        <v>46365.3333336</v>
      </c>
      <c r="K12" s="6">
        <f t="shared" si="99"/>
        <v>46395.750000300002</v>
      </c>
      <c r="L12" s="6">
        <f t="shared" si="99"/>
        <v>46426.166666999998</v>
      </c>
      <c r="M12" s="6">
        <f t="shared" si="99"/>
        <v>46456.5833337</v>
      </c>
      <c r="N12" s="6">
        <f t="shared" si="99"/>
        <v>46487.000000400003</v>
      </c>
      <c r="O12" s="6">
        <f t="shared" si="99"/>
        <v>46517.416667099998</v>
      </c>
      <c r="P12" s="6">
        <f t="shared" si="99"/>
        <v>46547.833333800001</v>
      </c>
      <c r="Q12" s="6">
        <f t="shared" si="99"/>
        <v>46578.250000499997</v>
      </c>
      <c r="R12" s="6">
        <f t="shared" si="99"/>
        <v>46608.666667199999</v>
      </c>
      <c r="S12" s="6">
        <f t="shared" si="103"/>
        <v>46639.083333900002</v>
      </c>
      <c r="T12" s="6">
        <f t="shared" si="103"/>
        <v>46669.500000599997</v>
      </c>
      <c r="U12" s="6">
        <f t="shared" si="103"/>
        <v>46699.9166673</v>
      </c>
      <c r="V12" s="6">
        <f t="shared" si="103"/>
        <v>46730.333334000003</v>
      </c>
      <c r="W12" s="6">
        <f t="shared" si="103"/>
        <v>46760.750000699998</v>
      </c>
      <c r="X12" s="6">
        <f t="shared" si="103"/>
        <v>46791.166667400001</v>
      </c>
      <c r="Y12" s="6">
        <f t="shared" si="103"/>
        <v>46821.583334099996</v>
      </c>
      <c r="Z12" s="6">
        <f t="shared" si="103"/>
        <v>46852.000000799999</v>
      </c>
      <c r="AA12" s="6">
        <f t="shared" si="103"/>
        <v>46882.416667500001</v>
      </c>
      <c r="AB12" s="6">
        <f t="shared" si="103"/>
        <v>46912.833334199997</v>
      </c>
      <c r="AC12" s="6">
        <f t="shared" si="103"/>
        <v>46943.2500009</v>
      </c>
      <c r="AD12" s="6">
        <f t="shared" si="103"/>
        <v>46973.666667600002</v>
      </c>
      <c r="AE12" s="6">
        <f t="shared" si="103"/>
        <v>47004.083334299998</v>
      </c>
      <c r="AF12" s="6">
        <f t="shared" si="103"/>
        <v>47034.500001</v>
      </c>
      <c r="AG12" s="6">
        <f t="shared" si="103"/>
        <v>47064.916667700003</v>
      </c>
      <c r="AH12" s="6">
        <f t="shared" si="103"/>
        <v>47095.333334399998</v>
      </c>
      <c r="AI12" s="6">
        <f t="shared" si="104"/>
        <v>47125.750001100001</v>
      </c>
      <c r="AJ12" s="6">
        <f t="shared" si="104"/>
        <v>47156.166667799997</v>
      </c>
      <c r="AK12" s="6">
        <f t="shared" si="104"/>
        <v>47186.583334499999</v>
      </c>
      <c r="AL12" s="6">
        <f t="shared" si="104"/>
        <v>47217.000001200002</v>
      </c>
      <c r="AM12" s="6">
        <f t="shared" si="104"/>
        <v>47247.416667899997</v>
      </c>
      <c r="AN12" s="6">
        <f t="shared" si="104"/>
        <v>47277.8333346</v>
      </c>
      <c r="AO12" s="6">
        <f t="shared" si="104"/>
        <v>47308.250001299995</v>
      </c>
      <c r="AP12" s="6">
        <f t="shared" si="104"/>
        <v>47338.666667999998</v>
      </c>
      <c r="AQ12" s="6">
        <f t="shared" si="104"/>
        <v>47369.083334700001</v>
      </c>
      <c r="AR12" s="6">
        <f t="shared" si="104"/>
        <v>47399.500001399996</v>
      </c>
      <c r="AS12" s="6">
        <f t="shared" si="104"/>
        <v>47429.916668099999</v>
      </c>
      <c r="AT12" s="6">
        <f t="shared" si="104"/>
        <v>47460.333334800001</v>
      </c>
      <c r="AU12" s="6">
        <f t="shared" si="104"/>
        <v>47490.750001499997</v>
      </c>
      <c r="AV12" s="6">
        <f t="shared" si="104"/>
        <v>47521.1666682</v>
      </c>
      <c r="AW12" s="6">
        <f t="shared" si="104"/>
        <v>47551.583334900002</v>
      </c>
      <c r="AX12" s="6">
        <f t="shared" si="104"/>
        <v>47582.000001599998</v>
      </c>
      <c r="BA12" s="6">
        <f t="shared" si="96"/>
        <v>46181</v>
      </c>
      <c r="BB12" s="6">
        <f t="shared" si="100"/>
        <v>46181</v>
      </c>
      <c r="BC12" s="6">
        <f t="shared" si="101"/>
        <v>46211.416666700003</v>
      </c>
      <c r="BD12" s="6">
        <f t="shared" si="105"/>
        <v>46241.833333399998</v>
      </c>
      <c r="BE12" s="6">
        <f t="shared" si="105"/>
        <v>46272.250000100001</v>
      </c>
      <c r="BF12" s="6">
        <f t="shared" si="105"/>
        <v>46302.666666800003</v>
      </c>
      <c r="BG12" s="6">
        <f t="shared" si="105"/>
        <v>46333.083333499999</v>
      </c>
      <c r="BH12" s="6">
        <f t="shared" si="105"/>
        <v>46363.500000200002</v>
      </c>
      <c r="BI12" s="6">
        <f t="shared" si="105"/>
        <v>46393.916666899997</v>
      </c>
      <c r="BJ12" s="6">
        <f t="shared" si="105"/>
        <v>46424.3333336</v>
      </c>
      <c r="BK12" s="6">
        <f t="shared" si="105"/>
        <v>46454.750000300002</v>
      </c>
      <c r="BL12" s="6">
        <f t="shared" si="105"/>
        <v>46485.166666999998</v>
      </c>
      <c r="BM12" s="6">
        <f t="shared" si="105"/>
        <v>46515.5833337</v>
      </c>
      <c r="BN12" s="6">
        <f t="shared" si="105"/>
        <v>46546.000000400003</v>
      </c>
      <c r="BO12" s="6">
        <f t="shared" si="105"/>
        <v>46576.416667099998</v>
      </c>
      <c r="BP12" s="6">
        <f t="shared" si="105"/>
        <v>46606.833333800001</v>
      </c>
      <c r="BQ12" s="6">
        <f t="shared" si="105"/>
        <v>46637.250000499997</v>
      </c>
      <c r="BR12" s="6">
        <f t="shared" si="105"/>
        <v>46667.666667199999</v>
      </c>
      <c r="BS12" s="6">
        <f t="shared" si="105"/>
        <v>46698.083333900002</v>
      </c>
      <c r="BT12" s="6">
        <f t="shared" si="105"/>
        <v>46728.500000599997</v>
      </c>
      <c r="BU12" s="6">
        <f t="shared" si="105"/>
        <v>46758.9166673</v>
      </c>
      <c r="BV12" s="6">
        <f t="shared" si="105"/>
        <v>46789.333334000003</v>
      </c>
      <c r="BW12" s="6">
        <f t="shared" si="105"/>
        <v>46819.750000699998</v>
      </c>
      <c r="BX12" s="6">
        <f t="shared" si="105"/>
        <v>46850.166667400001</v>
      </c>
      <c r="BY12" s="6">
        <f t="shared" si="105"/>
        <v>46880.583334099996</v>
      </c>
      <c r="BZ12" s="6">
        <f t="shared" si="105"/>
        <v>46911.000000799999</v>
      </c>
      <c r="CA12" s="6">
        <f t="shared" si="105"/>
        <v>46941.416667500001</v>
      </c>
      <c r="CB12" s="6">
        <f t="shared" si="105"/>
        <v>46971.833334199997</v>
      </c>
      <c r="CC12" s="6">
        <f t="shared" si="105"/>
        <v>47002.2500009</v>
      </c>
      <c r="CD12" s="6">
        <f t="shared" si="105"/>
        <v>47032.666667600002</v>
      </c>
      <c r="CE12" s="6">
        <f t="shared" si="105"/>
        <v>47063.083334299998</v>
      </c>
      <c r="CF12" s="6">
        <f t="shared" si="105"/>
        <v>47093.500001</v>
      </c>
      <c r="CG12" s="6">
        <f t="shared" si="105"/>
        <v>47123.916667700003</v>
      </c>
      <c r="CH12" s="6">
        <f t="shared" si="105"/>
        <v>47154.333334399998</v>
      </c>
      <c r="CI12" s="6">
        <f t="shared" si="105"/>
        <v>47184.750001100001</v>
      </c>
      <c r="CJ12" s="6">
        <f t="shared" si="105"/>
        <v>47215.166667799997</v>
      </c>
      <c r="CK12" s="6">
        <f t="shared" si="105"/>
        <v>47245.583334499999</v>
      </c>
      <c r="CL12" s="6">
        <f t="shared" si="105"/>
        <v>47276.000001200002</v>
      </c>
      <c r="CM12" s="6">
        <f t="shared" si="105"/>
        <v>47306.416667899997</v>
      </c>
      <c r="CN12" s="6">
        <f t="shared" si="105"/>
        <v>47336.8333346</v>
      </c>
      <c r="CO12" s="6">
        <f t="shared" si="105"/>
        <v>47367.250001299995</v>
      </c>
      <c r="CP12" s="6">
        <f t="shared" si="105"/>
        <v>47397.666667999998</v>
      </c>
      <c r="CQ12" s="6">
        <f t="shared" si="105"/>
        <v>47428.083334700001</v>
      </c>
      <c r="CR12" s="6">
        <f t="shared" si="105"/>
        <v>47458.500001399996</v>
      </c>
      <c r="CS12" s="6">
        <f t="shared" si="105"/>
        <v>47488.916668099999</v>
      </c>
      <c r="CT12" s="6">
        <f t="shared" si="105"/>
        <v>47519.333334800001</v>
      </c>
      <c r="CU12" s="6">
        <f t="shared" si="105"/>
        <v>47549.750001499997</v>
      </c>
      <c r="CV12" s="6">
        <f t="shared" si="105"/>
        <v>47580.1666682</v>
      </c>
      <c r="CW12" s="6">
        <f t="shared" si="105"/>
        <v>47610.583334900002</v>
      </c>
      <c r="CX12" s="6">
        <f t="shared" si="105"/>
        <v>47641.000001599998</v>
      </c>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row>
    <row r="13" spans="1:145" x14ac:dyDescent="0.35">
      <c r="A13" s="6">
        <f t="shared" si="94"/>
        <v>46125</v>
      </c>
      <c r="B13" s="6">
        <f t="shared" si="98"/>
        <v>46125</v>
      </c>
      <c r="C13" s="6">
        <f t="shared" si="99"/>
        <v>46155.416666700003</v>
      </c>
      <c r="D13" s="6">
        <f t="shared" si="99"/>
        <v>46185.833333399998</v>
      </c>
      <c r="E13" s="6">
        <f t="shared" si="99"/>
        <v>46216.250000100001</v>
      </c>
      <c r="F13" s="6">
        <f t="shared" si="99"/>
        <v>46246.666666800003</v>
      </c>
      <c r="G13" s="6">
        <f t="shared" si="99"/>
        <v>46277.083333499999</v>
      </c>
      <c r="H13" s="6">
        <f t="shared" si="99"/>
        <v>46307.500000200002</v>
      </c>
      <c r="I13" s="6">
        <f t="shared" si="99"/>
        <v>46337.916666899997</v>
      </c>
      <c r="J13" s="6">
        <f t="shared" si="99"/>
        <v>46368.3333336</v>
      </c>
      <c r="K13" s="6">
        <f t="shared" si="99"/>
        <v>46398.750000300002</v>
      </c>
      <c r="L13" s="6">
        <f t="shared" si="99"/>
        <v>46429.166666999998</v>
      </c>
      <c r="M13" s="6">
        <f t="shared" si="99"/>
        <v>46459.5833337</v>
      </c>
      <c r="N13" s="6">
        <f t="shared" si="99"/>
        <v>46490.000000400003</v>
      </c>
      <c r="O13" s="6">
        <f t="shared" si="99"/>
        <v>46520.416667099998</v>
      </c>
      <c r="P13" s="6">
        <f t="shared" si="99"/>
        <v>46550.833333800001</v>
      </c>
      <c r="Q13" s="6">
        <f t="shared" si="99"/>
        <v>46581.250000499997</v>
      </c>
      <c r="R13" s="6">
        <f t="shared" si="99"/>
        <v>46611.666667199999</v>
      </c>
      <c r="S13" s="6">
        <f t="shared" si="103"/>
        <v>46642.083333900002</v>
      </c>
      <c r="T13" s="6">
        <f t="shared" si="103"/>
        <v>46672.500000599997</v>
      </c>
      <c r="U13" s="6">
        <f t="shared" si="103"/>
        <v>46702.9166673</v>
      </c>
      <c r="V13" s="6">
        <f t="shared" si="103"/>
        <v>46733.333334000003</v>
      </c>
      <c r="W13" s="6">
        <f t="shared" si="103"/>
        <v>46763.750000699998</v>
      </c>
      <c r="X13" s="6">
        <f t="shared" si="103"/>
        <v>46794.166667400001</v>
      </c>
      <c r="Y13" s="6">
        <f t="shared" si="103"/>
        <v>46824.583334099996</v>
      </c>
      <c r="Z13" s="6">
        <f t="shared" si="103"/>
        <v>46855.000000799999</v>
      </c>
      <c r="AA13" s="6">
        <f t="shared" si="103"/>
        <v>46885.416667500001</v>
      </c>
      <c r="AB13" s="6">
        <f t="shared" si="103"/>
        <v>46915.833334199997</v>
      </c>
      <c r="AC13" s="6">
        <f t="shared" si="103"/>
        <v>46946.2500009</v>
      </c>
      <c r="AD13" s="6">
        <f t="shared" si="103"/>
        <v>46976.666667600002</v>
      </c>
      <c r="AE13" s="6">
        <f t="shared" si="103"/>
        <v>47007.083334299998</v>
      </c>
      <c r="AF13" s="6">
        <f t="shared" si="103"/>
        <v>47037.500001</v>
      </c>
      <c r="AG13" s="6">
        <f t="shared" si="103"/>
        <v>47067.916667700003</v>
      </c>
      <c r="AH13" s="6">
        <f t="shared" si="103"/>
        <v>47098.333334399998</v>
      </c>
      <c r="AI13" s="6">
        <f t="shared" si="104"/>
        <v>47128.750001100001</v>
      </c>
      <c r="AJ13" s="6">
        <f t="shared" si="104"/>
        <v>47159.166667799997</v>
      </c>
      <c r="AK13" s="6">
        <f t="shared" si="104"/>
        <v>47189.583334499999</v>
      </c>
      <c r="AL13" s="6">
        <f t="shared" si="104"/>
        <v>47220.000001200002</v>
      </c>
      <c r="AM13" s="6">
        <f t="shared" si="104"/>
        <v>47250.416667899997</v>
      </c>
      <c r="AN13" s="6">
        <f t="shared" si="104"/>
        <v>47280.8333346</v>
      </c>
      <c r="AO13" s="6">
        <f t="shared" si="104"/>
        <v>47311.250001299995</v>
      </c>
      <c r="AP13" s="6">
        <f t="shared" si="104"/>
        <v>47341.666667999998</v>
      </c>
      <c r="AQ13" s="6">
        <f t="shared" si="104"/>
        <v>47372.083334700001</v>
      </c>
      <c r="AR13" s="6">
        <f t="shared" si="104"/>
        <v>47402.500001399996</v>
      </c>
      <c r="AS13" s="6">
        <f t="shared" si="104"/>
        <v>47432.916668099999</v>
      </c>
      <c r="AT13" s="6">
        <f t="shared" si="104"/>
        <v>47463.333334800001</v>
      </c>
      <c r="AU13" s="6">
        <f t="shared" si="104"/>
        <v>47493.750001499997</v>
      </c>
      <c r="AV13" s="6">
        <f t="shared" si="104"/>
        <v>47524.1666682</v>
      </c>
      <c r="AW13" s="6">
        <f t="shared" si="104"/>
        <v>47554.583334900002</v>
      </c>
      <c r="AX13" s="6">
        <f t="shared" si="104"/>
        <v>47585.000001599998</v>
      </c>
      <c r="BA13" s="6">
        <f t="shared" si="96"/>
        <v>46182</v>
      </c>
      <c r="BB13" s="6">
        <f t="shared" si="100"/>
        <v>46182</v>
      </c>
      <c r="BC13" s="6">
        <f t="shared" si="101"/>
        <v>46212.416666700003</v>
      </c>
      <c r="BD13" s="6">
        <f t="shared" si="105"/>
        <v>46242.833333399998</v>
      </c>
      <c r="BE13" s="6">
        <f t="shared" si="105"/>
        <v>46273.250000100001</v>
      </c>
      <c r="BF13" s="6">
        <f t="shared" si="105"/>
        <v>46303.666666800003</v>
      </c>
      <c r="BG13" s="6">
        <f t="shared" si="105"/>
        <v>46334.083333499999</v>
      </c>
      <c r="BH13" s="6">
        <f t="shared" si="105"/>
        <v>46364.500000200002</v>
      </c>
      <c r="BI13" s="6">
        <f t="shared" si="105"/>
        <v>46394.916666899997</v>
      </c>
      <c r="BJ13" s="6">
        <f t="shared" si="105"/>
        <v>46425.3333336</v>
      </c>
      <c r="BK13" s="6">
        <f t="shared" si="105"/>
        <v>46455.750000300002</v>
      </c>
      <c r="BL13" s="6">
        <f t="shared" si="105"/>
        <v>46486.166666999998</v>
      </c>
      <c r="BM13" s="6">
        <f t="shared" si="105"/>
        <v>46516.5833337</v>
      </c>
      <c r="BN13" s="6">
        <f t="shared" si="105"/>
        <v>46547.000000400003</v>
      </c>
      <c r="BO13" s="6">
        <f t="shared" si="105"/>
        <v>46577.416667099998</v>
      </c>
      <c r="BP13" s="6">
        <f t="shared" si="105"/>
        <v>46607.833333800001</v>
      </c>
      <c r="BQ13" s="6">
        <f t="shared" si="105"/>
        <v>46638.250000499997</v>
      </c>
      <c r="BR13" s="6">
        <f t="shared" si="105"/>
        <v>46668.666667199999</v>
      </c>
      <c r="BS13" s="6">
        <f t="shared" si="105"/>
        <v>46699.083333900002</v>
      </c>
      <c r="BT13" s="6">
        <f t="shared" si="105"/>
        <v>46729.500000599997</v>
      </c>
      <c r="BU13" s="6">
        <f t="shared" si="105"/>
        <v>46759.9166673</v>
      </c>
      <c r="BV13" s="6">
        <f t="shared" si="105"/>
        <v>46790.333334000003</v>
      </c>
      <c r="BW13" s="6">
        <f t="shared" si="105"/>
        <v>46820.750000699998</v>
      </c>
      <c r="BX13" s="6">
        <f t="shared" si="105"/>
        <v>46851.166667400001</v>
      </c>
      <c r="BY13" s="6">
        <f t="shared" si="105"/>
        <v>46881.583334099996</v>
      </c>
      <c r="BZ13" s="6">
        <f t="shared" si="105"/>
        <v>46912.000000799999</v>
      </c>
      <c r="CA13" s="6">
        <f t="shared" si="105"/>
        <v>46942.416667500001</v>
      </c>
      <c r="CB13" s="6">
        <f t="shared" si="105"/>
        <v>46972.833334199997</v>
      </c>
      <c r="CC13" s="6">
        <f t="shared" si="105"/>
        <v>47003.2500009</v>
      </c>
      <c r="CD13" s="6">
        <f t="shared" si="105"/>
        <v>47033.666667600002</v>
      </c>
      <c r="CE13" s="6">
        <f t="shared" si="105"/>
        <v>47064.083334299998</v>
      </c>
      <c r="CF13" s="6">
        <f t="shared" si="105"/>
        <v>47094.500001</v>
      </c>
      <c r="CG13" s="6">
        <f t="shared" si="105"/>
        <v>47124.916667700003</v>
      </c>
      <c r="CH13" s="6">
        <f t="shared" si="105"/>
        <v>47155.333334399998</v>
      </c>
      <c r="CI13" s="6">
        <f t="shared" si="105"/>
        <v>47185.750001100001</v>
      </c>
      <c r="CJ13" s="6">
        <f t="shared" si="105"/>
        <v>47216.166667799997</v>
      </c>
      <c r="CK13" s="6">
        <f t="shared" si="105"/>
        <v>47246.583334499999</v>
      </c>
      <c r="CL13" s="6">
        <f t="shared" si="105"/>
        <v>47277.000001200002</v>
      </c>
      <c r="CM13" s="6">
        <f t="shared" si="105"/>
        <v>47307.416667899997</v>
      </c>
      <c r="CN13" s="6">
        <f t="shared" si="105"/>
        <v>47337.8333346</v>
      </c>
      <c r="CO13" s="6">
        <f t="shared" si="105"/>
        <v>47368.250001299995</v>
      </c>
      <c r="CP13" s="6">
        <f t="shared" si="105"/>
        <v>47398.666667999998</v>
      </c>
      <c r="CQ13" s="6">
        <f t="shared" si="105"/>
        <v>47429.083334700001</v>
      </c>
      <c r="CR13" s="6">
        <f t="shared" si="105"/>
        <v>47459.500001399996</v>
      </c>
      <c r="CS13" s="6">
        <f t="shared" si="105"/>
        <v>47489.916668099999</v>
      </c>
      <c r="CT13" s="6">
        <f t="shared" si="105"/>
        <v>47520.333334800001</v>
      </c>
      <c r="CU13" s="6">
        <f t="shared" si="105"/>
        <v>47550.750001499997</v>
      </c>
      <c r="CV13" s="6">
        <f t="shared" si="105"/>
        <v>47581.1666682</v>
      </c>
      <c r="CW13" s="6">
        <f t="shared" si="105"/>
        <v>47611.583334900002</v>
      </c>
      <c r="CX13" s="6">
        <f t="shared" si="105"/>
        <v>47642.000001599998</v>
      </c>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row>
    <row r="14" spans="1:145" x14ac:dyDescent="0.35">
      <c r="A14" s="6">
        <f t="shared" si="94"/>
        <v>46126</v>
      </c>
      <c r="B14" s="6">
        <f t="shared" si="98"/>
        <v>46126</v>
      </c>
      <c r="C14" s="6">
        <f t="shared" si="99"/>
        <v>46156.416666700003</v>
      </c>
      <c r="D14" s="6">
        <f t="shared" si="99"/>
        <v>46186.833333399998</v>
      </c>
      <c r="E14" s="6">
        <f t="shared" si="99"/>
        <v>46217.250000100001</v>
      </c>
      <c r="F14" s="6">
        <f t="shared" si="99"/>
        <v>46247.666666800003</v>
      </c>
      <c r="G14" s="6">
        <f t="shared" si="99"/>
        <v>46278.083333499999</v>
      </c>
      <c r="H14" s="6">
        <f t="shared" si="99"/>
        <v>46308.500000200002</v>
      </c>
      <c r="I14" s="6">
        <f t="shared" si="99"/>
        <v>46338.916666899997</v>
      </c>
      <c r="J14" s="6">
        <f t="shared" si="99"/>
        <v>46369.3333336</v>
      </c>
      <c r="K14" s="6">
        <f t="shared" si="99"/>
        <v>46399.750000300002</v>
      </c>
      <c r="L14" s="6">
        <f t="shared" si="99"/>
        <v>46430.166666999998</v>
      </c>
      <c r="M14" s="6">
        <f t="shared" si="99"/>
        <v>46460.5833337</v>
      </c>
      <c r="N14" s="6">
        <f t="shared" si="99"/>
        <v>46491.000000400003</v>
      </c>
      <c r="O14" s="6">
        <f t="shared" si="99"/>
        <v>46521.416667099998</v>
      </c>
      <c r="P14" s="6">
        <f t="shared" si="99"/>
        <v>46551.833333800001</v>
      </c>
      <c r="Q14" s="6">
        <f t="shared" si="99"/>
        <v>46582.250000499997</v>
      </c>
      <c r="R14" s="6">
        <f t="shared" si="99"/>
        <v>46612.666667199999</v>
      </c>
      <c r="S14" s="6">
        <f t="shared" si="103"/>
        <v>46643.083333900002</v>
      </c>
      <c r="T14" s="6">
        <f t="shared" si="103"/>
        <v>46673.500000599997</v>
      </c>
      <c r="U14" s="6">
        <f t="shared" si="103"/>
        <v>46703.9166673</v>
      </c>
      <c r="V14" s="6">
        <f t="shared" si="103"/>
        <v>46734.333334000003</v>
      </c>
      <c r="W14" s="6">
        <f t="shared" si="103"/>
        <v>46764.750000699998</v>
      </c>
      <c r="X14" s="6">
        <f t="shared" si="103"/>
        <v>46795.166667400001</v>
      </c>
      <c r="Y14" s="6">
        <f t="shared" si="103"/>
        <v>46825.583334099996</v>
      </c>
      <c r="Z14" s="6">
        <f t="shared" si="103"/>
        <v>46856.000000799999</v>
      </c>
      <c r="AA14" s="6">
        <f t="shared" si="103"/>
        <v>46886.416667500001</v>
      </c>
      <c r="AB14" s="6">
        <f t="shared" si="103"/>
        <v>46916.833334199997</v>
      </c>
      <c r="AC14" s="6">
        <f t="shared" si="103"/>
        <v>46947.2500009</v>
      </c>
      <c r="AD14" s="6">
        <f t="shared" si="103"/>
        <v>46977.666667600002</v>
      </c>
      <c r="AE14" s="6">
        <f t="shared" si="103"/>
        <v>47008.083334299998</v>
      </c>
      <c r="AF14" s="6">
        <f t="shared" si="103"/>
        <v>47038.500001</v>
      </c>
      <c r="AG14" s="6">
        <f t="shared" si="103"/>
        <v>47068.916667700003</v>
      </c>
      <c r="AH14" s="6">
        <f t="shared" si="103"/>
        <v>47099.333334399998</v>
      </c>
      <c r="AI14" s="6">
        <f t="shared" si="104"/>
        <v>47129.750001100001</v>
      </c>
      <c r="AJ14" s="6">
        <f t="shared" si="104"/>
        <v>47160.166667799997</v>
      </c>
      <c r="AK14" s="6">
        <f t="shared" si="104"/>
        <v>47190.583334499999</v>
      </c>
      <c r="AL14" s="6">
        <f t="shared" si="104"/>
        <v>47221.000001200002</v>
      </c>
      <c r="AM14" s="6">
        <f t="shared" si="104"/>
        <v>47251.416667899997</v>
      </c>
      <c r="AN14" s="6">
        <f t="shared" si="104"/>
        <v>47281.8333346</v>
      </c>
      <c r="AO14" s="6">
        <f t="shared" si="104"/>
        <v>47312.250001299995</v>
      </c>
      <c r="AP14" s="6">
        <f t="shared" si="104"/>
        <v>47342.666667999998</v>
      </c>
      <c r="AQ14" s="6">
        <f t="shared" si="104"/>
        <v>47373.083334700001</v>
      </c>
      <c r="AR14" s="6">
        <f t="shared" si="104"/>
        <v>47403.500001399996</v>
      </c>
      <c r="AS14" s="6">
        <f t="shared" si="104"/>
        <v>47433.916668099999</v>
      </c>
      <c r="AT14" s="6">
        <f t="shared" si="104"/>
        <v>47464.333334800001</v>
      </c>
      <c r="AU14" s="6">
        <f t="shared" si="104"/>
        <v>47494.750001499997</v>
      </c>
      <c r="AV14" s="6">
        <f t="shared" si="104"/>
        <v>47525.1666682</v>
      </c>
      <c r="AW14" s="6">
        <f t="shared" si="104"/>
        <v>47555.583334900002</v>
      </c>
      <c r="AX14" s="6">
        <f t="shared" si="104"/>
        <v>47586.000001599998</v>
      </c>
      <c r="BA14" s="6">
        <f t="shared" si="96"/>
        <v>46183</v>
      </c>
      <c r="BB14" s="6">
        <f t="shared" si="100"/>
        <v>46183</v>
      </c>
      <c r="BC14" s="6">
        <f t="shared" si="101"/>
        <v>46213.416666700003</v>
      </c>
      <c r="BD14" s="6">
        <f t="shared" si="105"/>
        <v>46243.833333399998</v>
      </c>
      <c r="BE14" s="6">
        <f t="shared" si="105"/>
        <v>46274.250000100001</v>
      </c>
      <c r="BF14" s="6">
        <f t="shared" si="105"/>
        <v>46304.666666800003</v>
      </c>
      <c r="BG14" s="6">
        <f t="shared" si="105"/>
        <v>46335.083333499999</v>
      </c>
      <c r="BH14" s="6">
        <f t="shared" si="105"/>
        <v>46365.500000200002</v>
      </c>
      <c r="BI14" s="6">
        <f t="shared" si="105"/>
        <v>46395.916666899997</v>
      </c>
      <c r="BJ14" s="6">
        <f t="shared" si="105"/>
        <v>46426.3333336</v>
      </c>
      <c r="BK14" s="6">
        <f t="shared" si="105"/>
        <v>46456.750000300002</v>
      </c>
      <c r="BL14" s="6">
        <f t="shared" si="105"/>
        <v>46487.166666999998</v>
      </c>
      <c r="BM14" s="6">
        <f t="shared" si="105"/>
        <v>46517.5833337</v>
      </c>
      <c r="BN14" s="6">
        <f t="shared" si="105"/>
        <v>46548.000000400003</v>
      </c>
      <c r="BO14" s="6">
        <f t="shared" si="105"/>
        <v>46578.416667099998</v>
      </c>
      <c r="BP14" s="6">
        <f t="shared" si="105"/>
        <v>46608.833333800001</v>
      </c>
      <c r="BQ14" s="6">
        <f t="shared" si="105"/>
        <v>46639.250000499997</v>
      </c>
      <c r="BR14" s="6">
        <f t="shared" si="105"/>
        <v>46669.666667199999</v>
      </c>
      <c r="BS14" s="6">
        <f t="shared" si="105"/>
        <v>46700.083333900002</v>
      </c>
      <c r="BT14" s="6">
        <f t="shared" si="105"/>
        <v>46730.500000599997</v>
      </c>
      <c r="BU14" s="6">
        <f t="shared" si="105"/>
        <v>46760.9166673</v>
      </c>
      <c r="BV14" s="6">
        <f t="shared" si="105"/>
        <v>46791.333334000003</v>
      </c>
      <c r="BW14" s="6">
        <f t="shared" si="105"/>
        <v>46821.750000699998</v>
      </c>
      <c r="BX14" s="6">
        <f t="shared" si="105"/>
        <v>46852.166667400001</v>
      </c>
      <c r="BY14" s="6">
        <f t="shared" si="105"/>
        <v>46882.583334099996</v>
      </c>
      <c r="BZ14" s="6">
        <f t="shared" si="105"/>
        <v>46913.000000799999</v>
      </c>
      <c r="CA14" s="6">
        <f t="shared" si="105"/>
        <v>46943.416667500001</v>
      </c>
      <c r="CB14" s="6">
        <f t="shared" si="105"/>
        <v>46973.833334199997</v>
      </c>
      <c r="CC14" s="6">
        <f t="shared" si="105"/>
        <v>47004.2500009</v>
      </c>
      <c r="CD14" s="6">
        <f t="shared" si="105"/>
        <v>47034.666667600002</v>
      </c>
      <c r="CE14" s="6">
        <f t="shared" si="105"/>
        <v>47065.083334299998</v>
      </c>
      <c r="CF14" s="6">
        <f t="shared" si="105"/>
        <v>47095.500001</v>
      </c>
      <c r="CG14" s="6">
        <f t="shared" si="105"/>
        <v>47125.916667700003</v>
      </c>
      <c r="CH14" s="6">
        <f t="shared" si="105"/>
        <v>47156.333334399998</v>
      </c>
      <c r="CI14" s="6">
        <f t="shared" si="105"/>
        <v>47186.750001100001</v>
      </c>
      <c r="CJ14" s="6">
        <f t="shared" si="105"/>
        <v>47217.166667799997</v>
      </c>
      <c r="CK14" s="6">
        <f t="shared" si="105"/>
        <v>47247.583334499999</v>
      </c>
      <c r="CL14" s="6">
        <f t="shared" si="105"/>
        <v>47278.000001200002</v>
      </c>
      <c r="CM14" s="6">
        <f t="shared" si="105"/>
        <v>47308.416667899997</v>
      </c>
      <c r="CN14" s="6">
        <f t="shared" si="105"/>
        <v>47338.8333346</v>
      </c>
      <c r="CO14" s="6">
        <f t="shared" si="105"/>
        <v>47369.250001299995</v>
      </c>
      <c r="CP14" s="6">
        <f t="shared" si="105"/>
        <v>47399.666667999998</v>
      </c>
      <c r="CQ14" s="6">
        <f t="shared" si="105"/>
        <v>47430.083334700001</v>
      </c>
      <c r="CR14" s="6">
        <f t="shared" si="105"/>
        <v>47460.500001399996</v>
      </c>
      <c r="CS14" s="6">
        <f t="shared" si="105"/>
        <v>47490.916668099999</v>
      </c>
      <c r="CT14" s="6">
        <f t="shared" si="105"/>
        <v>47521.333334800001</v>
      </c>
      <c r="CU14" s="6">
        <f t="shared" si="105"/>
        <v>47551.750001499997</v>
      </c>
      <c r="CV14" s="6">
        <f t="shared" si="105"/>
        <v>47582.1666682</v>
      </c>
      <c r="CW14" s="6">
        <f t="shared" si="105"/>
        <v>47612.583334900002</v>
      </c>
      <c r="CX14" s="6">
        <f t="shared" si="105"/>
        <v>47643.000001599998</v>
      </c>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row>
    <row r="15" spans="1:145" x14ac:dyDescent="0.35">
      <c r="A15" s="6">
        <f>A20-7</f>
        <v>46127</v>
      </c>
      <c r="B15" s="6">
        <f t="shared" si="98"/>
        <v>46127</v>
      </c>
      <c r="C15" s="6">
        <f t="shared" si="99"/>
        <v>46157.416666700003</v>
      </c>
      <c r="D15" s="6">
        <f t="shared" si="99"/>
        <v>46187.833333399998</v>
      </c>
      <c r="E15" s="6">
        <f t="shared" si="99"/>
        <v>46218.250000100001</v>
      </c>
      <c r="F15" s="6">
        <f t="shared" si="99"/>
        <v>46248.666666800003</v>
      </c>
      <c r="G15" s="6">
        <f t="shared" si="99"/>
        <v>46279.083333499999</v>
      </c>
      <c r="H15" s="6">
        <f t="shared" si="99"/>
        <v>46309.500000200002</v>
      </c>
      <c r="I15" s="6">
        <f t="shared" si="99"/>
        <v>46339.916666899997</v>
      </c>
      <c r="J15" s="6">
        <f t="shared" si="99"/>
        <v>46370.3333336</v>
      </c>
      <c r="K15" s="6">
        <f t="shared" si="99"/>
        <v>46400.750000300002</v>
      </c>
      <c r="L15" s="6">
        <f t="shared" si="99"/>
        <v>46431.166666999998</v>
      </c>
      <c r="M15" s="6">
        <f t="shared" si="99"/>
        <v>46461.5833337</v>
      </c>
      <c r="N15" s="6">
        <f t="shared" si="99"/>
        <v>46492.000000400003</v>
      </c>
      <c r="O15" s="6">
        <f t="shared" si="99"/>
        <v>46522.416667099998</v>
      </c>
      <c r="P15" s="6">
        <f t="shared" si="99"/>
        <v>46552.833333800001</v>
      </c>
      <c r="Q15" s="6">
        <f t="shared" si="99"/>
        <v>46583.250000499997</v>
      </c>
      <c r="R15" s="6">
        <f t="shared" si="99"/>
        <v>46613.666667199999</v>
      </c>
      <c r="S15" s="6">
        <f t="shared" si="103"/>
        <v>46644.083333900002</v>
      </c>
      <c r="T15" s="6">
        <f t="shared" si="103"/>
        <v>46674.500000599997</v>
      </c>
      <c r="U15" s="6">
        <f t="shared" si="103"/>
        <v>46704.9166673</v>
      </c>
      <c r="V15" s="6">
        <f t="shared" si="103"/>
        <v>46735.333334000003</v>
      </c>
      <c r="W15" s="6">
        <f t="shared" si="103"/>
        <v>46765.750000699998</v>
      </c>
      <c r="X15" s="6">
        <f t="shared" si="103"/>
        <v>46796.166667400001</v>
      </c>
      <c r="Y15" s="6">
        <f t="shared" si="103"/>
        <v>46826.583334099996</v>
      </c>
      <c r="Z15" s="6">
        <f t="shared" si="103"/>
        <v>46857.000000799999</v>
      </c>
      <c r="AA15" s="6">
        <f t="shared" si="103"/>
        <v>46887.416667500001</v>
      </c>
      <c r="AB15" s="6">
        <f t="shared" si="103"/>
        <v>46917.833334199997</v>
      </c>
      <c r="AC15" s="6">
        <f t="shared" si="103"/>
        <v>46948.2500009</v>
      </c>
      <c r="AD15" s="6">
        <f t="shared" si="103"/>
        <v>46978.666667600002</v>
      </c>
      <c r="AE15" s="6">
        <f t="shared" si="103"/>
        <v>47009.083334299998</v>
      </c>
      <c r="AF15" s="6">
        <f t="shared" si="103"/>
        <v>47039.500001</v>
      </c>
      <c r="AG15" s="6">
        <f t="shared" si="103"/>
        <v>47069.916667700003</v>
      </c>
      <c r="AH15" s="6">
        <f t="shared" si="103"/>
        <v>47100.333334399998</v>
      </c>
      <c r="AI15" s="6">
        <f t="shared" si="104"/>
        <v>47130.750001100001</v>
      </c>
      <c r="AJ15" s="6">
        <f t="shared" si="104"/>
        <v>47161.166667799997</v>
      </c>
      <c r="AK15" s="6">
        <f t="shared" si="104"/>
        <v>47191.583334499999</v>
      </c>
      <c r="AL15" s="6">
        <f t="shared" si="104"/>
        <v>47222.000001200002</v>
      </c>
      <c r="AM15" s="6">
        <f t="shared" si="104"/>
        <v>47252.416667899997</v>
      </c>
      <c r="AN15" s="6">
        <f t="shared" si="104"/>
        <v>47282.8333346</v>
      </c>
      <c r="AO15" s="6">
        <f t="shared" si="104"/>
        <v>47313.250001299995</v>
      </c>
      <c r="AP15" s="6">
        <f t="shared" si="104"/>
        <v>47343.666667999998</v>
      </c>
      <c r="AQ15" s="6">
        <f t="shared" si="104"/>
        <v>47374.083334700001</v>
      </c>
      <c r="AR15" s="6">
        <f t="shared" si="104"/>
        <v>47404.500001399996</v>
      </c>
      <c r="AS15" s="6">
        <f t="shared" si="104"/>
        <v>47434.916668099999</v>
      </c>
      <c r="AT15" s="6">
        <f t="shared" si="104"/>
        <v>47465.333334800001</v>
      </c>
      <c r="AU15" s="6">
        <f t="shared" si="104"/>
        <v>47495.750001499997</v>
      </c>
      <c r="AV15" s="6">
        <f t="shared" si="104"/>
        <v>47526.1666682</v>
      </c>
      <c r="AW15" s="6">
        <f t="shared" si="104"/>
        <v>47556.583334900002</v>
      </c>
      <c r="AX15" s="6">
        <f t="shared" si="104"/>
        <v>47587.000001599998</v>
      </c>
      <c r="BA15" s="6">
        <f>BA20-7</f>
        <v>46184</v>
      </c>
      <c r="BB15" s="6">
        <f t="shared" si="100"/>
        <v>46184</v>
      </c>
      <c r="BC15" s="6">
        <f t="shared" si="101"/>
        <v>46214.416666700003</v>
      </c>
      <c r="BD15" s="6">
        <f t="shared" si="105"/>
        <v>46244.833333399998</v>
      </c>
      <c r="BE15" s="6">
        <f t="shared" si="105"/>
        <v>46275.250000100001</v>
      </c>
      <c r="BF15" s="6">
        <f t="shared" si="105"/>
        <v>46305.666666800003</v>
      </c>
      <c r="BG15" s="6">
        <f t="shared" si="105"/>
        <v>46336.083333499999</v>
      </c>
      <c r="BH15" s="6">
        <f t="shared" si="105"/>
        <v>46366.500000200002</v>
      </c>
      <c r="BI15" s="6">
        <f t="shared" si="105"/>
        <v>46396.916666899997</v>
      </c>
      <c r="BJ15" s="6">
        <f t="shared" si="105"/>
        <v>46427.3333336</v>
      </c>
      <c r="BK15" s="6">
        <f t="shared" si="105"/>
        <v>46457.750000300002</v>
      </c>
      <c r="BL15" s="6">
        <f t="shared" si="105"/>
        <v>46488.166666999998</v>
      </c>
      <c r="BM15" s="6">
        <f t="shared" si="105"/>
        <v>46518.5833337</v>
      </c>
      <c r="BN15" s="6">
        <f t="shared" si="105"/>
        <v>46549.000000400003</v>
      </c>
      <c r="BO15" s="6">
        <f t="shared" si="105"/>
        <v>46579.416667099998</v>
      </c>
      <c r="BP15" s="6">
        <f t="shared" si="105"/>
        <v>46609.833333800001</v>
      </c>
      <c r="BQ15" s="6">
        <f t="shared" si="105"/>
        <v>46640.250000499997</v>
      </c>
      <c r="BR15" s="6">
        <f t="shared" si="105"/>
        <v>46670.666667199999</v>
      </c>
      <c r="BS15" s="6">
        <f t="shared" si="105"/>
        <v>46701.083333900002</v>
      </c>
      <c r="BT15" s="6">
        <f t="shared" si="105"/>
        <v>46731.500000599997</v>
      </c>
      <c r="BU15" s="6">
        <f t="shared" si="105"/>
        <v>46761.9166673</v>
      </c>
      <c r="BV15" s="6">
        <f t="shared" si="105"/>
        <v>46792.333334000003</v>
      </c>
      <c r="BW15" s="6">
        <f t="shared" si="105"/>
        <v>46822.750000699998</v>
      </c>
      <c r="BX15" s="6">
        <f t="shared" si="105"/>
        <v>46853.166667400001</v>
      </c>
      <c r="BY15" s="6">
        <f t="shared" si="105"/>
        <v>46883.583334099996</v>
      </c>
      <c r="BZ15" s="6">
        <f t="shared" si="105"/>
        <v>46914.000000799999</v>
      </c>
      <c r="CA15" s="6">
        <f t="shared" si="105"/>
        <v>46944.416667500001</v>
      </c>
      <c r="CB15" s="6">
        <f t="shared" si="105"/>
        <v>46974.833334199997</v>
      </c>
      <c r="CC15" s="6">
        <f t="shared" si="105"/>
        <v>47005.2500009</v>
      </c>
      <c r="CD15" s="6">
        <f t="shared" si="105"/>
        <v>47035.666667600002</v>
      </c>
      <c r="CE15" s="6">
        <f t="shared" si="105"/>
        <v>47066.083334299998</v>
      </c>
      <c r="CF15" s="6">
        <f t="shared" si="105"/>
        <v>47096.500001</v>
      </c>
      <c r="CG15" s="6">
        <f t="shared" si="105"/>
        <v>47126.916667700003</v>
      </c>
      <c r="CH15" s="6">
        <f t="shared" ref="BD15:CX20" si="106">$BA15+CH$4</f>
        <v>47157.333334399998</v>
      </c>
      <c r="CI15" s="6">
        <f t="shared" si="106"/>
        <v>47187.750001100001</v>
      </c>
      <c r="CJ15" s="6">
        <f t="shared" si="106"/>
        <v>47218.166667799997</v>
      </c>
      <c r="CK15" s="6">
        <f t="shared" si="106"/>
        <v>47248.583334499999</v>
      </c>
      <c r="CL15" s="6">
        <f t="shared" si="106"/>
        <v>47279.000001200002</v>
      </c>
      <c r="CM15" s="6">
        <f t="shared" si="106"/>
        <v>47309.416667899997</v>
      </c>
      <c r="CN15" s="6">
        <f t="shared" si="106"/>
        <v>47339.8333346</v>
      </c>
      <c r="CO15" s="6">
        <f t="shared" si="106"/>
        <v>47370.250001299995</v>
      </c>
      <c r="CP15" s="6">
        <f t="shared" si="106"/>
        <v>47400.666667999998</v>
      </c>
      <c r="CQ15" s="6">
        <f t="shared" si="106"/>
        <v>47431.083334700001</v>
      </c>
      <c r="CR15" s="6">
        <f t="shared" si="106"/>
        <v>47461.500001399996</v>
      </c>
      <c r="CS15" s="6">
        <f t="shared" si="106"/>
        <v>47491.916668099999</v>
      </c>
      <c r="CT15" s="6">
        <f t="shared" si="106"/>
        <v>47522.333334800001</v>
      </c>
      <c r="CU15" s="6">
        <f t="shared" si="106"/>
        <v>47552.750001499997</v>
      </c>
      <c r="CV15" s="6">
        <f t="shared" si="106"/>
        <v>47583.1666682</v>
      </c>
      <c r="CW15" s="6">
        <f t="shared" si="106"/>
        <v>47613.583334900002</v>
      </c>
      <c r="CX15" s="6">
        <f t="shared" si="106"/>
        <v>47644.000001599998</v>
      </c>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row>
    <row r="16" spans="1:145" x14ac:dyDescent="0.35">
      <c r="A16" s="12">
        <f>'Market pricing dates'!B5</f>
        <v>46128</v>
      </c>
      <c r="B16" s="6">
        <f t="shared" si="98"/>
        <v>46128</v>
      </c>
      <c r="C16" s="6">
        <f t="shared" si="99"/>
        <v>46158.416666700003</v>
      </c>
      <c r="D16" s="6">
        <f t="shared" si="99"/>
        <v>46188.833333399998</v>
      </c>
      <c r="E16" s="6">
        <f t="shared" si="99"/>
        <v>46219.250000100001</v>
      </c>
      <c r="F16" s="6">
        <f t="shared" si="99"/>
        <v>46249.666666800003</v>
      </c>
      <c r="G16" s="6">
        <f t="shared" si="99"/>
        <v>46280.083333499999</v>
      </c>
      <c r="H16" s="6">
        <f t="shared" si="99"/>
        <v>46310.500000200002</v>
      </c>
      <c r="I16" s="6">
        <f t="shared" si="99"/>
        <v>46340.916666899997</v>
      </c>
      <c r="J16" s="6">
        <f t="shared" si="99"/>
        <v>46371.3333336</v>
      </c>
      <c r="K16" s="6">
        <f t="shared" si="99"/>
        <v>46401.750000300002</v>
      </c>
      <c r="L16" s="6">
        <f t="shared" si="99"/>
        <v>46432.166666999998</v>
      </c>
      <c r="M16" s="6">
        <f t="shared" si="99"/>
        <v>46462.5833337</v>
      </c>
      <c r="N16" s="6">
        <f t="shared" si="99"/>
        <v>46493.000000400003</v>
      </c>
      <c r="O16" s="6">
        <f t="shared" si="99"/>
        <v>46523.416667099998</v>
      </c>
      <c r="P16" s="6">
        <f t="shared" si="99"/>
        <v>46553.833333800001</v>
      </c>
      <c r="Q16" s="6">
        <f t="shared" si="99"/>
        <v>46584.250000499997</v>
      </c>
      <c r="R16" s="6">
        <f t="shared" si="99"/>
        <v>46614.666667199999</v>
      </c>
      <c r="S16" s="6">
        <f t="shared" si="103"/>
        <v>46645.083333900002</v>
      </c>
      <c r="T16" s="6">
        <f t="shared" si="103"/>
        <v>46675.500000599997</v>
      </c>
      <c r="U16" s="6">
        <f t="shared" si="103"/>
        <v>46705.9166673</v>
      </c>
      <c r="V16" s="6">
        <f t="shared" si="103"/>
        <v>46736.333334000003</v>
      </c>
      <c r="W16" s="6">
        <f t="shared" si="103"/>
        <v>46766.750000699998</v>
      </c>
      <c r="X16" s="6">
        <f t="shared" si="103"/>
        <v>46797.166667400001</v>
      </c>
      <c r="Y16" s="6">
        <f t="shared" si="103"/>
        <v>46827.583334099996</v>
      </c>
      <c r="Z16" s="6">
        <f t="shared" si="103"/>
        <v>46858.000000799999</v>
      </c>
      <c r="AA16" s="6">
        <f t="shared" si="103"/>
        <v>46888.416667500001</v>
      </c>
      <c r="AB16" s="6">
        <f t="shared" si="103"/>
        <v>46918.833334199997</v>
      </c>
      <c r="AC16" s="6">
        <f t="shared" si="103"/>
        <v>46949.2500009</v>
      </c>
      <c r="AD16" s="6">
        <f t="shared" si="103"/>
        <v>46979.666667600002</v>
      </c>
      <c r="AE16" s="6">
        <f t="shared" si="103"/>
        <v>47010.083334299998</v>
      </c>
      <c r="AF16" s="6">
        <f t="shared" si="103"/>
        <v>47040.500001</v>
      </c>
      <c r="AG16" s="6">
        <f t="shared" si="103"/>
        <v>47070.916667700003</v>
      </c>
      <c r="AH16" s="6">
        <f t="shared" si="103"/>
        <v>47101.333334399998</v>
      </c>
      <c r="AI16" s="6">
        <f t="shared" si="104"/>
        <v>47131.750001100001</v>
      </c>
      <c r="AJ16" s="6">
        <f t="shared" si="104"/>
        <v>47162.166667799997</v>
      </c>
      <c r="AK16" s="6">
        <f t="shared" si="104"/>
        <v>47192.583334499999</v>
      </c>
      <c r="AL16" s="6">
        <f t="shared" si="104"/>
        <v>47223.000001200002</v>
      </c>
      <c r="AM16" s="6">
        <f t="shared" si="104"/>
        <v>47253.416667899997</v>
      </c>
      <c r="AN16" s="6">
        <f t="shared" si="104"/>
        <v>47283.8333346</v>
      </c>
      <c r="AO16" s="6">
        <f t="shared" si="104"/>
        <v>47314.250001299995</v>
      </c>
      <c r="AP16" s="6">
        <f t="shared" si="104"/>
        <v>47344.666667999998</v>
      </c>
      <c r="AQ16" s="6">
        <f t="shared" si="104"/>
        <v>47375.083334700001</v>
      </c>
      <c r="AR16" s="6">
        <f t="shared" si="104"/>
        <v>47405.500001399996</v>
      </c>
      <c r="AS16" s="6">
        <f t="shared" si="104"/>
        <v>47435.916668099999</v>
      </c>
      <c r="AT16" s="6">
        <f t="shared" si="104"/>
        <v>47466.333334800001</v>
      </c>
      <c r="AU16" s="6">
        <f t="shared" si="104"/>
        <v>47496.750001499997</v>
      </c>
      <c r="AV16" s="6">
        <f t="shared" si="104"/>
        <v>47527.1666682</v>
      </c>
      <c r="AW16" s="6">
        <f t="shared" si="104"/>
        <v>47557.583334900002</v>
      </c>
      <c r="AX16" s="6">
        <f t="shared" si="104"/>
        <v>47588.000001599998</v>
      </c>
      <c r="BA16" s="12">
        <f>'Market pricing dates'!E5</f>
        <v>46185</v>
      </c>
      <c r="BB16" s="6">
        <f t="shared" si="100"/>
        <v>46185</v>
      </c>
      <c r="BC16" s="6">
        <f t="shared" si="101"/>
        <v>46215.416666700003</v>
      </c>
      <c r="BD16" s="6">
        <f t="shared" si="106"/>
        <v>46245.833333399998</v>
      </c>
      <c r="BE16" s="6">
        <f t="shared" si="106"/>
        <v>46276.250000100001</v>
      </c>
      <c r="BF16" s="6">
        <f t="shared" si="106"/>
        <v>46306.666666800003</v>
      </c>
      <c r="BG16" s="6">
        <f t="shared" si="106"/>
        <v>46337.083333499999</v>
      </c>
      <c r="BH16" s="6">
        <f t="shared" si="106"/>
        <v>46367.500000200002</v>
      </c>
      <c r="BI16" s="6">
        <f t="shared" si="106"/>
        <v>46397.916666899997</v>
      </c>
      <c r="BJ16" s="6">
        <f t="shared" si="106"/>
        <v>46428.3333336</v>
      </c>
      <c r="BK16" s="6">
        <f t="shared" si="106"/>
        <v>46458.750000300002</v>
      </c>
      <c r="BL16" s="6">
        <f t="shared" si="106"/>
        <v>46489.166666999998</v>
      </c>
      <c r="BM16" s="6">
        <f t="shared" si="106"/>
        <v>46519.5833337</v>
      </c>
      <c r="BN16" s="6">
        <f t="shared" si="106"/>
        <v>46550.000000400003</v>
      </c>
      <c r="BO16" s="6">
        <f t="shared" si="106"/>
        <v>46580.416667099998</v>
      </c>
      <c r="BP16" s="6">
        <f t="shared" si="106"/>
        <v>46610.833333800001</v>
      </c>
      <c r="BQ16" s="6">
        <f t="shared" si="106"/>
        <v>46641.250000499997</v>
      </c>
      <c r="BR16" s="6">
        <f t="shared" si="106"/>
        <v>46671.666667199999</v>
      </c>
      <c r="BS16" s="6">
        <f t="shared" si="106"/>
        <v>46702.083333900002</v>
      </c>
      <c r="BT16" s="6">
        <f t="shared" si="106"/>
        <v>46732.500000599997</v>
      </c>
      <c r="BU16" s="6">
        <f t="shared" si="106"/>
        <v>46762.9166673</v>
      </c>
      <c r="BV16" s="6">
        <f t="shared" si="106"/>
        <v>46793.333334000003</v>
      </c>
      <c r="BW16" s="6">
        <f t="shared" si="106"/>
        <v>46823.750000699998</v>
      </c>
      <c r="BX16" s="6">
        <f t="shared" si="106"/>
        <v>46854.166667400001</v>
      </c>
      <c r="BY16" s="6">
        <f t="shared" si="106"/>
        <v>46884.583334099996</v>
      </c>
      <c r="BZ16" s="6">
        <f t="shared" si="106"/>
        <v>46915.000000799999</v>
      </c>
      <c r="CA16" s="6">
        <f t="shared" si="106"/>
        <v>46945.416667500001</v>
      </c>
      <c r="CB16" s="6">
        <f t="shared" si="106"/>
        <v>46975.833334199997</v>
      </c>
      <c r="CC16" s="6">
        <f t="shared" si="106"/>
        <v>47006.2500009</v>
      </c>
      <c r="CD16" s="6">
        <f t="shared" si="106"/>
        <v>47036.666667600002</v>
      </c>
      <c r="CE16" s="6">
        <f t="shared" si="106"/>
        <v>47067.083334299998</v>
      </c>
      <c r="CF16" s="6">
        <f t="shared" si="106"/>
        <v>47097.500001</v>
      </c>
      <c r="CG16" s="6">
        <f t="shared" si="106"/>
        <v>47127.916667700003</v>
      </c>
      <c r="CH16" s="6">
        <f t="shared" si="106"/>
        <v>47158.333334399998</v>
      </c>
      <c r="CI16" s="6">
        <f t="shared" si="106"/>
        <v>47188.750001100001</v>
      </c>
      <c r="CJ16" s="6">
        <f t="shared" si="106"/>
        <v>47219.166667799997</v>
      </c>
      <c r="CK16" s="6">
        <f t="shared" si="106"/>
        <v>47249.583334499999</v>
      </c>
      <c r="CL16" s="6">
        <f t="shared" si="106"/>
        <v>47280.000001200002</v>
      </c>
      <c r="CM16" s="6">
        <f t="shared" si="106"/>
        <v>47310.416667899997</v>
      </c>
      <c r="CN16" s="6">
        <f t="shared" si="106"/>
        <v>47340.8333346</v>
      </c>
      <c r="CO16" s="6">
        <f t="shared" si="106"/>
        <v>47371.250001299995</v>
      </c>
      <c r="CP16" s="6">
        <f t="shared" si="106"/>
        <v>47401.666667999998</v>
      </c>
      <c r="CQ16" s="6">
        <f t="shared" si="106"/>
        <v>47432.083334700001</v>
      </c>
      <c r="CR16" s="6">
        <f t="shared" si="106"/>
        <v>47462.500001399996</v>
      </c>
      <c r="CS16" s="6">
        <f t="shared" si="106"/>
        <v>47492.916668099999</v>
      </c>
      <c r="CT16" s="6">
        <f t="shared" si="106"/>
        <v>47523.333334800001</v>
      </c>
      <c r="CU16" s="6">
        <f t="shared" si="106"/>
        <v>47553.750001499997</v>
      </c>
      <c r="CV16" s="6">
        <f t="shared" si="106"/>
        <v>47584.1666682</v>
      </c>
      <c r="CW16" s="6">
        <f t="shared" si="106"/>
        <v>47614.583334900002</v>
      </c>
      <c r="CX16" s="6">
        <f t="shared" si="106"/>
        <v>47645.000001599998</v>
      </c>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row>
    <row r="17" spans="1:145" x14ac:dyDescent="0.35">
      <c r="A17" s="12">
        <f>'Market pricing dates'!B6</f>
        <v>46129</v>
      </c>
      <c r="B17" s="6">
        <f t="shared" si="98"/>
        <v>46129</v>
      </c>
      <c r="C17" s="6">
        <f t="shared" si="99"/>
        <v>46159.416666700003</v>
      </c>
      <c r="D17" s="6">
        <f t="shared" si="99"/>
        <v>46189.833333399998</v>
      </c>
      <c r="E17" s="6">
        <f t="shared" si="99"/>
        <v>46220.250000100001</v>
      </c>
      <c r="F17" s="6">
        <f t="shared" si="99"/>
        <v>46250.666666800003</v>
      </c>
      <c r="G17" s="6">
        <f t="shared" si="99"/>
        <v>46281.083333499999</v>
      </c>
      <c r="H17" s="6">
        <f t="shared" si="99"/>
        <v>46311.500000200002</v>
      </c>
      <c r="I17" s="6">
        <f t="shared" si="99"/>
        <v>46341.916666899997</v>
      </c>
      <c r="J17" s="6">
        <f t="shared" si="99"/>
        <v>46372.3333336</v>
      </c>
      <c r="K17" s="6">
        <f t="shared" si="99"/>
        <v>46402.750000300002</v>
      </c>
      <c r="L17" s="6">
        <f t="shared" si="99"/>
        <v>46433.166666999998</v>
      </c>
      <c r="M17" s="6">
        <f t="shared" si="99"/>
        <v>46463.5833337</v>
      </c>
      <c r="N17" s="6">
        <f t="shared" si="99"/>
        <v>46494.000000400003</v>
      </c>
      <c r="O17" s="6">
        <f t="shared" si="99"/>
        <v>46524.416667099998</v>
      </c>
      <c r="P17" s="6">
        <f t="shared" si="99"/>
        <v>46554.833333800001</v>
      </c>
      <c r="Q17" s="6">
        <f t="shared" si="99"/>
        <v>46585.250000499997</v>
      </c>
      <c r="R17" s="6">
        <f t="shared" si="99"/>
        <v>46615.666667199999</v>
      </c>
      <c r="S17" s="6">
        <f t="shared" si="103"/>
        <v>46646.083333900002</v>
      </c>
      <c r="T17" s="6">
        <f t="shared" si="103"/>
        <v>46676.500000599997</v>
      </c>
      <c r="U17" s="6">
        <f t="shared" si="103"/>
        <v>46706.9166673</v>
      </c>
      <c r="V17" s="6">
        <f t="shared" si="103"/>
        <v>46737.333334000003</v>
      </c>
      <c r="W17" s="6">
        <f t="shared" si="103"/>
        <v>46767.750000699998</v>
      </c>
      <c r="X17" s="6">
        <f t="shared" si="103"/>
        <v>46798.166667400001</v>
      </c>
      <c r="Y17" s="6">
        <f t="shared" si="103"/>
        <v>46828.583334099996</v>
      </c>
      <c r="Z17" s="6">
        <f t="shared" si="103"/>
        <v>46859.000000799999</v>
      </c>
      <c r="AA17" s="6">
        <f t="shared" si="103"/>
        <v>46889.416667500001</v>
      </c>
      <c r="AB17" s="6">
        <f t="shared" si="103"/>
        <v>46919.833334199997</v>
      </c>
      <c r="AC17" s="6">
        <f t="shared" si="103"/>
        <v>46950.2500009</v>
      </c>
      <c r="AD17" s="6">
        <f t="shared" si="103"/>
        <v>46980.666667600002</v>
      </c>
      <c r="AE17" s="6">
        <f t="shared" si="103"/>
        <v>47011.083334299998</v>
      </c>
      <c r="AF17" s="6">
        <f t="shared" si="103"/>
        <v>47041.500001</v>
      </c>
      <c r="AG17" s="6">
        <f t="shared" si="103"/>
        <v>47071.916667700003</v>
      </c>
      <c r="AH17" s="6">
        <f t="shared" si="103"/>
        <v>47102.333334399998</v>
      </c>
      <c r="AI17" s="6">
        <f t="shared" si="104"/>
        <v>47132.750001100001</v>
      </c>
      <c r="AJ17" s="6">
        <f t="shared" si="104"/>
        <v>47163.166667799997</v>
      </c>
      <c r="AK17" s="6">
        <f t="shared" si="104"/>
        <v>47193.583334499999</v>
      </c>
      <c r="AL17" s="6">
        <f t="shared" si="104"/>
        <v>47224.000001200002</v>
      </c>
      <c r="AM17" s="6">
        <f t="shared" si="104"/>
        <v>47254.416667899997</v>
      </c>
      <c r="AN17" s="6">
        <f t="shared" si="104"/>
        <v>47284.8333346</v>
      </c>
      <c r="AO17" s="6">
        <f t="shared" si="104"/>
        <v>47315.250001299995</v>
      </c>
      <c r="AP17" s="6">
        <f t="shared" si="104"/>
        <v>47345.666667999998</v>
      </c>
      <c r="AQ17" s="6">
        <f t="shared" si="104"/>
        <v>47376.083334700001</v>
      </c>
      <c r="AR17" s="6">
        <f t="shared" si="104"/>
        <v>47406.500001399996</v>
      </c>
      <c r="AS17" s="6">
        <f t="shared" si="104"/>
        <v>47436.916668099999</v>
      </c>
      <c r="AT17" s="6">
        <f t="shared" si="104"/>
        <v>47467.333334800001</v>
      </c>
      <c r="AU17" s="6">
        <f t="shared" si="104"/>
        <v>47497.750001499997</v>
      </c>
      <c r="AV17" s="6">
        <f t="shared" si="104"/>
        <v>47528.1666682</v>
      </c>
      <c r="AW17" s="6">
        <f t="shared" si="104"/>
        <v>47558.583334900002</v>
      </c>
      <c r="AX17" s="6">
        <f t="shared" si="104"/>
        <v>47589.000001599998</v>
      </c>
      <c r="BA17" s="12">
        <f>'Market pricing dates'!E6</f>
        <v>46188</v>
      </c>
      <c r="BB17" s="6">
        <f t="shared" si="100"/>
        <v>46188</v>
      </c>
      <c r="BC17" s="6">
        <f t="shared" si="101"/>
        <v>46218.416666700003</v>
      </c>
      <c r="BD17" s="6">
        <f t="shared" si="106"/>
        <v>46248.833333399998</v>
      </c>
      <c r="BE17" s="6">
        <f t="shared" si="106"/>
        <v>46279.250000100001</v>
      </c>
      <c r="BF17" s="6">
        <f t="shared" si="106"/>
        <v>46309.666666800003</v>
      </c>
      <c r="BG17" s="6">
        <f t="shared" si="106"/>
        <v>46340.083333499999</v>
      </c>
      <c r="BH17" s="6">
        <f t="shared" si="106"/>
        <v>46370.500000200002</v>
      </c>
      <c r="BI17" s="6">
        <f t="shared" si="106"/>
        <v>46400.916666899997</v>
      </c>
      <c r="BJ17" s="6">
        <f t="shared" si="106"/>
        <v>46431.3333336</v>
      </c>
      <c r="BK17" s="6">
        <f t="shared" si="106"/>
        <v>46461.750000300002</v>
      </c>
      <c r="BL17" s="6">
        <f t="shared" si="106"/>
        <v>46492.166666999998</v>
      </c>
      <c r="BM17" s="6">
        <f t="shared" si="106"/>
        <v>46522.5833337</v>
      </c>
      <c r="BN17" s="6">
        <f t="shared" si="106"/>
        <v>46553.000000400003</v>
      </c>
      <c r="BO17" s="6">
        <f t="shared" si="106"/>
        <v>46583.416667099998</v>
      </c>
      <c r="BP17" s="6">
        <f t="shared" si="106"/>
        <v>46613.833333800001</v>
      </c>
      <c r="BQ17" s="6">
        <f t="shared" si="106"/>
        <v>46644.250000499997</v>
      </c>
      <c r="BR17" s="6">
        <f t="shared" si="106"/>
        <v>46674.666667199999</v>
      </c>
      <c r="BS17" s="6">
        <f t="shared" si="106"/>
        <v>46705.083333900002</v>
      </c>
      <c r="BT17" s="6">
        <f t="shared" si="106"/>
        <v>46735.500000599997</v>
      </c>
      <c r="BU17" s="6">
        <f t="shared" si="106"/>
        <v>46765.9166673</v>
      </c>
      <c r="BV17" s="6">
        <f t="shared" si="106"/>
        <v>46796.333334000003</v>
      </c>
      <c r="BW17" s="6">
        <f t="shared" si="106"/>
        <v>46826.750000699998</v>
      </c>
      <c r="BX17" s="6">
        <f t="shared" si="106"/>
        <v>46857.166667400001</v>
      </c>
      <c r="BY17" s="6">
        <f t="shared" si="106"/>
        <v>46887.583334099996</v>
      </c>
      <c r="BZ17" s="6">
        <f t="shared" si="106"/>
        <v>46918.000000799999</v>
      </c>
      <c r="CA17" s="6">
        <f t="shared" si="106"/>
        <v>46948.416667500001</v>
      </c>
      <c r="CB17" s="6">
        <f t="shared" si="106"/>
        <v>46978.833334199997</v>
      </c>
      <c r="CC17" s="6">
        <f t="shared" si="106"/>
        <v>47009.2500009</v>
      </c>
      <c r="CD17" s="6">
        <f t="shared" si="106"/>
        <v>47039.666667600002</v>
      </c>
      <c r="CE17" s="6">
        <f t="shared" si="106"/>
        <v>47070.083334299998</v>
      </c>
      <c r="CF17" s="6">
        <f t="shared" si="106"/>
        <v>47100.500001</v>
      </c>
      <c r="CG17" s="6">
        <f t="shared" si="106"/>
        <v>47130.916667700003</v>
      </c>
      <c r="CH17" s="6">
        <f t="shared" si="106"/>
        <v>47161.333334399998</v>
      </c>
      <c r="CI17" s="6">
        <f t="shared" si="106"/>
        <v>47191.750001100001</v>
      </c>
      <c r="CJ17" s="6">
        <f t="shared" si="106"/>
        <v>47222.166667799997</v>
      </c>
      <c r="CK17" s="6">
        <f t="shared" si="106"/>
        <v>47252.583334499999</v>
      </c>
      <c r="CL17" s="6">
        <f t="shared" si="106"/>
        <v>47283.000001200002</v>
      </c>
      <c r="CM17" s="6">
        <f t="shared" si="106"/>
        <v>47313.416667899997</v>
      </c>
      <c r="CN17" s="6">
        <f t="shared" si="106"/>
        <v>47343.8333346</v>
      </c>
      <c r="CO17" s="6">
        <f t="shared" si="106"/>
        <v>47374.250001299995</v>
      </c>
      <c r="CP17" s="6">
        <f t="shared" si="106"/>
        <v>47404.666667999998</v>
      </c>
      <c r="CQ17" s="6">
        <f t="shared" si="106"/>
        <v>47435.083334700001</v>
      </c>
      <c r="CR17" s="6">
        <f t="shared" si="106"/>
        <v>47465.500001399996</v>
      </c>
      <c r="CS17" s="6">
        <f t="shared" si="106"/>
        <v>47495.916668099999</v>
      </c>
      <c r="CT17" s="6">
        <f t="shared" si="106"/>
        <v>47526.333334800001</v>
      </c>
      <c r="CU17" s="6">
        <f t="shared" si="106"/>
        <v>47556.750001499997</v>
      </c>
      <c r="CV17" s="6">
        <f t="shared" si="106"/>
        <v>47587.1666682</v>
      </c>
      <c r="CW17" s="6">
        <f t="shared" si="106"/>
        <v>47617.583334900002</v>
      </c>
      <c r="CX17" s="6">
        <f t="shared" si="106"/>
        <v>47648.000001599998</v>
      </c>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row>
    <row r="18" spans="1:145" x14ac:dyDescent="0.35">
      <c r="A18" s="12">
        <f>'Market pricing dates'!B7</f>
        <v>46132</v>
      </c>
      <c r="B18" s="6">
        <f t="shared" si="98"/>
        <v>46132</v>
      </c>
      <c r="C18" s="6">
        <f t="shared" si="99"/>
        <v>46162.416666700003</v>
      </c>
      <c r="D18" s="6">
        <f t="shared" si="99"/>
        <v>46192.833333399998</v>
      </c>
      <c r="E18" s="6">
        <f t="shared" si="99"/>
        <v>46223.250000100001</v>
      </c>
      <c r="F18" s="6">
        <f t="shared" si="99"/>
        <v>46253.666666800003</v>
      </c>
      <c r="G18" s="6">
        <f t="shared" si="99"/>
        <v>46284.083333499999</v>
      </c>
      <c r="H18" s="6">
        <f t="shared" si="99"/>
        <v>46314.500000200002</v>
      </c>
      <c r="I18" s="6">
        <f t="shared" si="99"/>
        <v>46344.916666899997</v>
      </c>
      <c r="J18" s="6">
        <f t="shared" si="99"/>
        <v>46375.3333336</v>
      </c>
      <c r="K18" s="6">
        <f t="shared" si="99"/>
        <v>46405.750000300002</v>
      </c>
      <c r="L18" s="6">
        <f t="shared" si="99"/>
        <v>46436.166666999998</v>
      </c>
      <c r="M18" s="6">
        <f t="shared" si="99"/>
        <v>46466.5833337</v>
      </c>
      <c r="N18" s="6">
        <f t="shared" si="99"/>
        <v>46497.000000400003</v>
      </c>
      <c r="O18" s="6">
        <f t="shared" si="99"/>
        <v>46527.416667099998</v>
      </c>
      <c r="P18" s="6">
        <f t="shared" si="99"/>
        <v>46557.833333800001</v>
      </c>
      <c r="Q18" s="6">
        <f t="shared" si="99"/>
        <v>46588.250000499997</v>
      </c>
      <c r="R18" s="6">
        <f t="shared" si="99"/>
        <v>46618.666667199999</v>
      </c>
      <c r="S18" s="6">
        <f t="shared" si="103"/>
        <v>46649.083333900002</v>
      </c>
      <c r="T18" s="6">
        <f t="shared" si="103"/>
        <v>46679.500000599997</v>
      </c>
      <c r="U18" s="6">
        <f t="shared" si="103"/>
        <v>46709.9166673</v>
      </c>
      <c r="V18" s="6">
        <f t="shared" si="103"/>
        <v>46740.333334000003</v>
      </c>
      <c r="W18" s="6">
        <f t="shared" si="103"/>
        <v>46770.750000699998</v>
      </c>
      <c r="X18" s="6">
        <f t="shared" si="103"/>
        <v>46801.166667400001</v>
      </c>
      <c r="Y18" s="6">
        <f t="shared" si="103"/>
        <v>46831.583334099996</v>
      </c>
      <c r="Z18" s="6">
        <f t="shared" si="103"/>
        <v>46862.000000799999</v>
      </c>
      <c r="AA18" s="6">
        <f t="shared" si="103"/>
        <v>46892.416667500001</v>
      </c>
      <c r="AB18" s="6">
        <f t="shared" si="103"/>
        <v>46922.833334199997</v>
      </c>
      <c r="AC18" s="6">
        <f t="shared" si="103"/>
        <v>46953.2500009</v>
      </c>
      <c r="AD18" s="6">
        <f t="shared" si="103"/>
        <v>46983.666667600002</v>
      </c>
      <c r="AE18" s="6">
        <f t="shared" si="103"/>
        <v>47014.083334299998</v>
      </c>
      <c r="AF18" s="6">
        <f t="shared" si="103"/>
        <v>47044.500001</v>
      </c>
      <c r="AG18" s="6">
        <f t="shared" si="103"/>
        <v>47074.916667700003</v>
      </c>
      <c r="AH18" s="6">
        <f t="shared" si="103"/>
        <v>47105.333334399998</v>
      </c>
      <c r="AI18" s="6">
        <f t="shared" si="104"/>
        <v>47135.750001100001</v>
      </c>
      <c r="AJ18" s="6">
        <f t="shared" si="104"/>
        <v>47166.166667799997</v>
      </c>
      <c r="AK18" s="6">
        <f t="shared" si="104"/>
        <v>47196.583334499999</v>
      </c>
      <c r="AL18" s="6">
        <f t="shared" si="104"/>
        <v>47227.000001200002</v>
      </c>
      <c r="AM18" s="6">
        <f t="shared" si="104"/>
        <v>47257.416667899997</v>
      </c>
      <c r="AN18" s="6">
        <f t="shared" si="104"/>
        <v>47287.8333346</v>
      </c>
      <c r="AO18" s="6">
        <f t="shared" si="104"/>
        <v>47318.250001299995</v>
      </c>
      <c r="AP18" s="6">
        <f t="shared" si="104"/>
        <v>47348.666667999998</v>
      </c>
      <c r="AQ18" s="6">
        <f t="shared" si="104"/>
        <v>47379.083334700001</v>
      </c>
      <c r="AR18" s="6">
        <f t="shared" si="104"/>
        <v>47409.500001399996</v>
      </c>
      <c r="AS18" s="6">
        <f t="shared" si="104"/>
        <v>47439.916668099999</v>
      </c>
      <c r="AT18" s="6">
        <f t="shared" si="104"/>
        <v>47470.333334800001</v>
      </c>
      <c r="AU18" s="6">
        <f t="shared" si="104"/>
        <v>47500.750001499997</v>
      </c>
      <c r="AV18" s="6">
        <f t="shared" si="104"/>
        <v>47531.1666682</v>
      </c>
      <c r="AW18" s="6">
        <f t="shared" si="104"/>
        <v>47561.583334900002</v>
      </c>
      <c r="AX18" s="6">
        <f t="shared" si="104"/>
        <v>47592.000001599998</v>
      </c>
      <c r="BA18" s="12">
        <f>'Market pricing dates'!E7</f>
        <v>46189</v>
      </c>
      <c r="BB18" s="6">
        <f t="shared" si="100"/>
        <v>46189</v>
      </c>
      <c r="BC18" s="6">
        <f t="shared" si="101"/>
        <v>46219.416666700003</v>
      </c>
      <c r="BD18" s="6">
        <f t="shared" si="106"/>
        <v>46249.833333399998</v>
      </c>
      <c r="BE18" s="6">
        <f t="shared" si="106"/>
        <v>46280.250000100001</v>
      </c>
      <c r="BF18" s="6">
        <f t="shared" si="106"/>
        <v>46310.666666800003</v>
      </c>
      <c r="BG18" s="6">
        <f t="shared" si="106"/>
        <v>46341.083333499999</v>
      </c>
      <c r="BH18" s="6">
        <f t="shared" si="106"/>
        <v>46371.500000200002</v>
      </c>
      <c r="BI18" s="6">
        <f t="shared" si="106"/>
        <v>46401.916666899997</v>
      </c>
      <c r="BJ18" s="6">
        <f t="shared" si="106"/>
        <v>46432.3333336</v>
      </c>
      <c r="BK18" s="6">
        <f t="shared" si="106"/>
        <v>46462.750000300002</v>
      </c>
      <c r="BL18" s="6">
        <f t="shared" si="106"/>
        <v>46493.166666999998</v>
      </c>
      <c r="BM18" s="6">
        <f t="shared" si="106"/>
        <v>46523.5833337</v>
      </c>
      <c r="BN18" s="6">
        <f t="shared" si="106"/>
        <v>46554.000000400003</v>
      </c>
      <c r="BO18" s="6">
        <f t="shared" si="106"/>
        <v>46584.416667099998</v>
      </c>
      <c r="BP18" s="6">
        <f t="shared" si="106"/>
        <v>46614.833333800001</v>
      </c>
      <c r="BQ18" s="6">
        <f t="shared" si="106"/>
        <v>46645.250000499997</v>
      </c>
      <c r="BR18" s="6">
        <f t="shared" si="106"/>
        <v>46675.666667199999</v>
      </c>
      <c r="BS18" s="6">
        <f t="shared" si="106"/>
        <v>46706.083333900002</v>
      </c>
      <c r="BT18" s="6">
        <f t="shared" si="106"/>
        <v>46736.500000599997</v>
      </c>
      <c r="BU18" s="6">
        <f t="shared" si="106"/>
        <v>46766.9166673</v>
      </c>
      <c r="BV18" s="6">
        <f t="shared" si="106"/>
        <v>46797.333334000003</v>
      </c>
      <c r="BW18" s="6">
        <f t="shared" si="106"/>
        <v>46827.750000699998</v>
      </c>
      <c r="BX18" s="6">
        <f t="shared" si="106"/>
        <v>46858.166667400001</v>
      </c>
      <c r="BY18" s="6">
        <f t="shared" si="106"/>
        <v>46888.583334099996</v>
      </c>
      <c r="BZ18" s="6">
        <f t="shared" si="106"/>
        <v>46919.000000799999</v>
      </c>
      <c r="CA18" s="6">
        <f t="shared" si="106"/>
        <v>46949.416667500001</v>
      </c>
      <c r="CB18" s="6">
        <f t="shared" si="106"/>
        <v>46979.833334199997</v>
      </c>
      <c r="CC18" s="6">
        <f t="shared" si="106"/>
        <v>47010.2500009</v>
      </c>
      <c r="CD18" s="6">
        <f t="shared" si="106"/>
        <v>47040.666667600002</v>
      </c>
      <c r="CE18" s="6">
        <f t="shared" si="106"/>
        <v>47071.083334299998</v>
      </c>
      <c r="CF18" s="6">
        <f t="shared" si="106"/>
        <v>47101.500001</v>
      </c>
      <c r="CG18" s="6">
        <f t="shared" si="106"/>
        <v>47131.916667700003</v>
      </c>
      <c r="CH18" s="6">
        <f t="shared" si="106"/>
        <v>47162.333334399998</v>
      </c>
      <c r="CI18" s="6">
        <f t="shared" si="106"/>
        <v>47192.750001100001</v>
      </c>
      <c r="CJ18" s="6">
        <f t="shared" si="106"/>
        <v>47223.166667799997</v>
      </c>
      <c r="CK18" s="6">
        <f t="shared" si="106"/>
        <v>47253.583334499999</v>
      </c>
      <c r="CL18" s="6">
        <f t="shared" si="106"/>
        <v>47284.000001200002</v>
      </c>
      <c r="CM18" s="6">
        <f t="shared" si="106"/>
        <v>47314.416667899997</v>
      </c>
      <c r="CN18" s="6">
        <f t="shared" si="106"/>
        <v>47344.8333346</v>
      </c>
      <c r="CO18" s="6">
        <f t="shared" si="106"/>
        <v>47375.250001299995</v>
      </c>
      <c r="CP18" s="6">
        <f t="shared" si="106"/>
        <v>47405.666667999998</v>
      </c>
      <c r="CQ18" s="6">
        <f t="shared" si="106"/>
        <v>47436.083334700001</v>
      </c>
      <c r="CR18" s="6">
        <f t="shared" si="106"/>
        <v>47466.500001399996</v>
      </c>
      <c r="CS18" s="6">
        <f t="shared" si="106"/>
        <v>47496.916668099999</v>
      </c>
      <c r="CT18" s="6">
        <f t="shared" si="106"/>
        <v>47527.333334800001</v>
      </c>
      <c r="CU18" s="6">
        <f t="shared" si="106"/>
        <v>47557.750001499997</v>
      </c>
      <c r="CV18" s="6">
        <f t="shared" si="106"/>
        <v>47588.1666682</v>
      </c>
      <c r="CW18" s="6">
        <f t="shared" si="106"/>
        <v>47618.583334900002</v>
      </c>
      <c r="CX18" s="6">
        <f t="shared" si="106"/>
        <v>47649.000001599998</v>
      </c>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row>
    <row r="19" spans="1:145" x14ac:dyDescent="0.35">
      <c r="A19" s="12">
        <f>'Market pricing dates'!B8</f>
        <v>46133</v>
      </c>
      <c r="B19" s="6">
        <f>A19</f>
        <v>46133</v>
      </c>
      <c r="C19" s="6">
        <f>$B19+C$4</f>
        <v>46163.416666700003</v>
      </c>
      <c r="D19" s="6">
        <f t="shared" si="99"/>
        <v>46193.833333399998</v>
      </c>
      <c r="E19" s="6">
        <f t="shared" si="99"/>
        <v>46224.250000100001</v>
      </c>
      <c r="F19" s="6">
        <f t="shared" si="99"/>
        <v>46254.666666800003</v>
      </c>
      <c r="G19" s="6">
        <f t="shared" si="99"/>
        <v>46285.083333499999</v>
      </c>
      <c r="H19" s="6">
        <f t="shared" si="99"/>
        <v>46315.500000200002</v>
      </c>
      <c r="I19" s="6">
        <f t="shared" si="99"/>
        <v>46345.916666899997</v>
      </c>
      <c r="J19" s="6">
        <f t="shared" si="99"/>
        <v>46376.3333336</v>
      </c>
      <c r="K19" s="6">
        <f t="shared" si="99"/>
        <v>46406.750000300002</v>
      </c>
      <c r="L19" s="6">
        <f t="shared" si="99"/>
        <v>46437.166666999998</v>
      </c>
      <c r="M19" s="6">
        <f t="shared" si="99"/>
        <v>46467.5833337</v>
      </c>
      <c r="N19" s="6">
        <f t="shared" si="99"/>
        <v>46498.000000400003</v>
      </c>
      <c r="O19" s="6">
        <f t="shared" si="99"/>
        <v>46528.416667099998</v>
      </c>
      <c r="P19" s="6">
        <f t="shared" si="99"/>
        <v>46558.833333800001</v>
      </c>
      <c r="Q19" s="6">
        <f t="shared" si="99"/>
        <v>46589.250000499997</v>
      </c>
      <c r="R19" s="6">
        <f t="shared" si="99"/>
        <v>46619.666667199999</v>
      </c>
      <c r="S19" s="6">
        <f t="shared" si="103"/>
        <v>46650.083333900002</v>
      </c>
      <c r="T19" s="6">
        <f t="shared" si="103"/>
        <v>46680.500000599997</v>
      </c>
      <c r="U19" s="6">
        <f t="shared" si="103"/>
        <v>46710.9166673</v>
      </c>
      <c r="V19" s="6">
        <f t="shared" si="103"/>
        <v>46741.333334000003</v>
      </c>
      <c r="W19" s="6">
        <f t="shared" si="103"/>
        <v>46771.750000699998</v>
      </c>
      <c r="X19" s="6">
        <f t="shared" si="103"/>
        <v>46802.166667400001</v>
      </c>
      <c r="Y19" s="6">
        <f t="shared" si="103"/>
        <v>46832.583334099996</v>
      </c>
      <c r="Z19" s="6">
        <f t="shared" si="103"/>
        <v>46863.000000799999</v>
      </c>
      <c r="AA19" s="6">
        <f t="shared" si="103"/>
        <v>46893.416667500001</v>
      </c>
      <c r="AB19" s="6">
        <f t="shared" si="103"/>
        <v>46923.833334199997</v>
      </c>
      <c r="AC19" s="6">
        <f t="shared" si="103"/>
        <v>46954.2500009</v>
      </c>
      <c r="AD19" s="6">
        <f t="shared" si="103"/>
        <v>46984.666667600002</v>
      </c>
      <c r="AE19" s="6">
        <f t="shared" si="103"/>
        <v>47015.083334299998</v>
      </c>
      <c r="AF19" s="6">
        <f t="shared" si="103"/>
        <v>47045.500001</v>
      </c>
      <c r="AG19" s="6">
        <f t="shared" si="103"/>
        <v>47075.916667700003</v>
      </c>
      <c r="AH19" s="6">
        <f t="shared" si="103"/>
        <v>47106.333334399998</v>
      </c>
      <c r="AI19" s="6">
        <f t="shared" si="104"/>
        <v>47136.750001100001</v>
      </c>
      <c r="AJ19" s="6">
        <f t="shared" si="104"/>
        <v>47167.166667799997</v>
      </c>
      <c r="AK19" s="6">
        <f t="shared" si="104"/>
        <v>47197.583334499999</v>
      </c>
      <c r="AL19" s="6">
        <f t="shared" si="104"/>
        <v>47228.000001200002</v>
      </c>
      <c r="AM19" s="6">
        <f t="shared" si="104"/>
        <v>47258.416667899997</v>
      </c>
      <c r="AN19" s="6">
        <f t="shared" si="104"/>
        <v>47288.8333346</v>
      </c>
      <c r="AO19" s="6">
        <f t="shared" si="104"/>
        <v>47319.250001299995</v>
      </c>
      <c r="AP19" s="6">
        <f t="shared" si="104"/>
        <v>47349.666667999998</v>
      </c>
      <c r="AQ19" s="6">
        <f t="shared" si="104"/>
        <v>47380.083334700001</v>
      </c>
      <c r="AR19" s="6">
        <f t="shared" si="104"/>
        <v>47410.500001399996</v>
      </c>
      <c r="AS19" s="6">
        <f t="shared" si="104"/>
        <v>47440.916668099999</v>
      </c>
      <c r="AT19" s="6">
        <f t="shared" si="104"/>
        <v>47471.333334800001</v>
      </c>
      <c r="AU19" s="6">
        <f t="shared" si="104"/>
        <v>47501.750001499997</v>
      </c>
      <c r="AV19" s="6">
        <f t="shared" si="104"/>
        <v>47532.1666682</v>
      </c>
      <c r="AW19" s="6">
        <f t="shared" si="104"/>
        <v>47562.583334900002</v>
      </c>
      <c r="AX19" s="6">
        <f t="shared" si="104"/>
        <v>47593.000001599998</v>
      </c>
      <c r="BA19" s="12">
        <f>'Market pricing dates'!E8</f>
        <v>46190</v>
      </c>
      <c r="BB19" s="6">
        <f>BA19</f>
        <v>46190</v>
      </c>
      <c r="BC19" s="6">
        <f t="shared" si="101"/>
        <v>46220.416666700003</v>
      </c>
      <c r="BD19" s="6">
        <f t="shared" si="106"/>
        <v>46250.833333399998</v>
      </c>
      <c r="BE19" s="6">
        <f t="shared" si="106"/>
        <v>46281.250000100001</v>
      </c>
      <c r="BF19" s="6">
        <f t="shared" si="106"/>
        <v>46311.666666800003</v>
      </c>
      <c r="BG19" s="6">
        <f t="shared" si="106"/>
        <v>46342.083333499999</v>
      </c>
      <c r="BH19" s="6">
        <f t="shared" si="106"/>
        <v>46372.500000200002</v>
      </c>
      <c r="BI19" s="6">
        <f t="shared" si="106"/>
        <v>46402.916666899997</v>
      </c>
      <c r="BJ19" s="6">
        <f t="shared" si="106"/>
        <v>46433.3333336</v>
      </c>
      <c r="BK19" s="6">
        <f t="shared" si="106"/>
        <v>46463.750000300002</v>
      </c>
      <c r="BL19" s="6">
        <f t="shared" si="106"/>
        <v>46494.166666999998</v>
      </c>
      <c r="BM19" s="6">
        <f t="shared" si="106"/>
        <v>46524.5833337</v>
      </c>
      <c r="BN19" s="6">
        <f t="shared" si="106"/>
        <v>46555.000000400003</v>
      </c>
      <c r="BO19" s="6">
        <f t="shared" si="106"/>
        <v>46585.416667099998</v>
      </c>
      <c r="BP19" s="6">
        <f t="shared" si="106"/>
        <v>46615.833333800001</v>
      </c>
      <c r="BQ19" s="6">
        <f t="shared" si="106"/>
        <v>46646.250000499997</v>
      </c>
      <c r="BR19" s="6">
        <f t="shared" si="106"/>
        <v>46676.666667199999</v>
      </c>
      <c r="BS19" s="6">
        <f t="shared" si="106"/>
        <v>46707.083333900002</v>
      </c>
      <c r="BT19" s="6">
        <f t="shared" si="106"/>
        <v>46737.500000599997</v>
      </c>
      <c r="BU19" s="6">
        <f t="shared" si="106"/>
        <v>46767.9166673</v>
      </c>
      <c r="BV19" s="6">
        <f t="shared" si="106"/>
        <v>46798.333334000003</v>
      </c>
      <c r="BW19" s="6">
        <f t="shared" si="106"/>
        <v>46828.750000699998</v>
      </c>
      <c r="BX19" s="6">
        <f t="shared" si="106"/>
        <v>46859.166667400001</v>
      </c>
      <c r="BY19" s="6">
        <f t="shared" si="106"/>
        <v>46889.583334099996</v>
      </c>
      <c r="BZ19" s="6">
        <f t="shared" si="106"/>
        <v>46920.000000799999</v>
      </c>
      <c r="CA19" s="6">
        <f t="shared" si="106"/>
        <v>46950.416667500001</v>
      </c>
      <c r="CB19" s="6">
        <f t="shared" si="106"/>
        <v>46980.833334199997</v>
      </c>
      <c r="CC19" s="6">
        <f t="shared" si="106"/>
        <v>47011.2500009</v>
      </c>
      <c r="CD19" s="6">
        <f t="shared" si="106"/>
        <v>47041.666667600002</v>
      </c>
      <c r="CE19" s="6">
        <f t="shared" si="106"/>
        <v>47072.083334299998</v>
      </c>
      <c r="CF19" s="6">
        <f t="shared" si="106"/>
        <v>47102.500001</v>
      </c>
      <c r="CG19" s="6">
        <f t="shared" si="106"/>
        <v>47132.916667700003</v>
      </c>
      <c r="CH19" s="6">
        <f t="shared" si="106"/>
        <v>47163.333334399998</v>
      </c>
      <c r="CI19" s="6">
        <f t="shared" si="106"/>
        <v>47193.750001100001</v>
      </c>
      <c r="CJ19" s="6">
        <f t="shared" si="106"/>
        <v>47224.166667799997</v>
      </c>
      <c r="CK19" s="6">
        <f t="shared" si="106"/>
        <v>47254.583334499999</v>
      </c>
      <c r="CL19" s="6">
        <f t="shared" si="106"/>
        <v>47285.000001200002</v>
      </c>
      <c r="CM19" s="6">
        <f t="shared" si="106"/>
        <v>47315.416667899997</v>
      </c>
      <c r="CN19" s="6">
        <f t="shared" si="106"/>
        <v>47345.8333346</v>
      </c>
      <c r="CO19" s="6">
        <f t="shared" si="106"/>
        <v>47376.250001299995</v>
      </c>
      <c r="CP19" s="6">
        <f t="shared" si="106"/>
        <v>47406.666667999998</v>
      </c>
      <c r="CQ19" s="6">
        <f t="shared" si="106"/>
        <v>47437.083334700001</v>
      </c>
      <c r="CR19" s="6">
        <f t="shared" si="106"/>
        <v>47467.500001399996</v>
      </c>
      <c r="CS19" s="6">
        <f t="shared" si="106"/>
        <v>47497.916668099999</v>
      </c>
      <c r="CT19" s="6">
        <f t="shared" si="106"/>
        <v>47528.333334800001</v>
      </c>
      <c r="CU19" s="6">
        <f t="shared" si="106"/>
        <v>47558.750001499997</v>
      </c>
      <c r="CV19" s="6">
        <f t="shared" si="106"/>
        <v>47589.1666682</v>
      </c>
      <c r="CW19" s="6">
        <f t="shared" si="106"/>
        <v>47619.583334900002</v>
      </c>
      <c r="CX19" s="6">
        <f t="shared" si="106"/>
        <v>47650.000001599998</v>
      </c>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row>
    <row r="20" spans="1:145" x14ac:dyDescent="0.35">
      <c r="A20" s="12">
        <f>'Market pricing dates'!B9</f>
        <v>46134</v>
      </c>
      <c r="B20" s="6">
        <f t="shared" ref="B20" si="107">A20</f>
        <v>46134</v>
      </c>
      <c r="C20" s="6">
        <f t="shared" si="99"/>
        <v>46164.416666700003</v>
      </c>
      <c r="D20" s="6">
        <f t="shared" si="99"/>
        <v>46194.833333399998</v>
      </c>
      <c r="E20" s="6">
        <f t="shared" si="99"/>
        <v>46225.250000100001</v>
      </c>
      <c r="F20" s="6">
        <f t="shared" si="99"/>
        <v>46255.666666800003</v>
      </c>
      <c r="G20" s="6">
        <f t="shared" si="99"/>
        <v>46286.083333499999</v>
      </c>
      <c r="H20" s="6">
        <f t="shared" si="99"/>
        <v>46316.500000200002</v>
      </c>
      <c r="I20" s="6">
        <f t="shared" si="99"/>
        <v>46346.916666899997</v>
      </c>
      <c r="J20" s="6">
        <f t="shared" si="99"/>
        <v>46377.3333336</v>
      </c>
      <c r="K20" s="6">
        <f t="shared" si="99"/>
        <v>46407.750000300002</v>
      </c>
      <c r="L20" s="6">
        <f t="shared" si="99"/>
        <v>46438.166666999998</v>
      </c>
      <c r="M20" s="6">
        <f t="shared" si="99"/>
        <v>46468.5833337</v>
      </c>
      <c r="N20" s="6">
        <f t="shared" si="99"/>
        <v>46499.000000400003</v>
      </c>
      <c r="O20" s="6">
        <f t="shared" si="99"/>
        <v>46529.416667099998</v>
      </c>
      <c r="P20" s="6">
        <f t="shared" si="99"/>
        <v>46559.833333800001</v>
      </c>
      <c r="Q20" s="6">
        <f t="shared" si="99"/>
        <v>46590.250000499997</v>
      </c>
      <c r="R20" s="6">
        <f t="shared" si="99"/>
        <v>46620.666667199999</v>
      </c>
      <c r="S20" s="6">
        <f t="shared" si="103"/>
        <v>46651.083333900002</v>
      </c>
      <c r="T20" s="6">
        <f t="shared" si="103"/>
        <v>46681.500000599997</v>
      </c>
      <c r="U20" s="6">
        <f t="shared" si="103"/>
        <v>46711.9166673</v>
      </c>
      <c r="V20" s="6">
        <f t="shared" si="103"/>
        <v>46742.333334000003</v>
      </c>
      <c r="W20" s="6">
        <f t="shared" si="103"/>
        <v>46772.750000699998</v>
      </c>
      <c r="X20" s="6">
        <f t="shared" si="103"/>
        <v>46803.166667400001</v>
      </c>
      <c r="Y20" s="6">
        <f t="shared" si="103"/>
        <v>46833.583334099996</v>
      </c>
      <c r="Z20" s="6">
        <f t="shared" si="103"/>
        <v>46864.000000799999</v>
      </c>
      <c r="AA20" s="6">
        <f t="shared" si="103"/>
        <v>46894.416667500001</v>
      </c>
      <c r="AB20" s="6">
        <f t="shared" si="103"/>
        <v>46924.833334199997</v>
      </c>
      <c r="AC20" s="6">
        <f t="shared" si="103"/>
        <v>46955.2500009</v>
      </c>
      <c r="AD20" s="6">
        <f t="shared" si="103"/>
        <v>46985.666667600002</v>
      </c>
      <c r="AE20" s="6">
        <f t="shared" si="103"/>
        <v>47016.083334299998</v>
      </c>
      <c r="AF20" s="6">
        <f t="shared" si="103"/>
        <v>47046.500001</v>
      </c>
      <c r="AG20" s="6">
        <f t="shared" si="103"/>
        <v>47076.916667700003</v>
      </c>
      <c r="AH20" s="6">
        <f t="shared" si="103"/>
        <v>47107.333334399998</v>
      </c>
      <c r="AI20" s="6">
        <f t="shared" si="104"/>
        <v>47137.750001100001</v>
      </c>
      <c r="AJ20" s="6">
        <f t="shared" si="104"/>
        <v>47168.166667799997</v>
      </c>
      <c r="AK20" s="6">
        <f t="shared" si="104"/>
        <v>47198.583334499999</v>
      </c>
      <c r="AL20" s="6">
        <f t="shared" si="104"/>
        <v>47229.000001200002</v>
      </c>
      <c r="AM20" s="6">
        <f t="shared" si="104"/>
        <v>47259.416667899997</v>
      </c>
      <c r="AN20" s="6">
        <f t="shared" si="104"/>
        <v>47289.8333346</v>
      </c>
      <c r="AO20" s="6">
        <f t="shared" si="104"/>
        <v>47320.250001299995</v>
      </c>
      <c r="AP20" s="6">
        <f t="shared" si="104"/>
        <v>47350.666667999998</v>
      </c>
      <c r="AQ20" s="6">
        <f t="shared" si="104"/>
        <v>47381.083334700001</v>
      </c>
      <c r="AR20" s="6">
        <f t="shared" si="104"/>
        <v>47411.500001399996</v>
      </c>
      <c r="AS20" s="6">
        <f t="shared" si="104"/>
        <v>47441.916668099999</v>
      </c>
      <c r="AT20" s="6">
        <f t="shared" si="104"/>
        <v>47472.333334800001</v>
      </c>
      <c r="AU20" s="6">
        <f t="shared" si="104"/>
        <v>47502.750001499997</v>
      </c>
      <c r="AV20" s="6">
        <f t="shared" si="104"/>
        <v>47533.1666682</v>
      </c>
      <c r="AW20" s="6">
        <f t="shared" si="104"/>
        <v>47563.583334900002</v>
      </c>
      <c r="AX20" s="6">
        <f t="shared" si="104"/>
        <v>47594.000001599998</v>
      </c>
      <c r="BA20" s="12">
        <f>'Market pricing dates'!E9</f>
        <v>46191</v>
      </c>
      <c r="BB20" s="6">
        <f t="shared" ref="BB20" si="108">BA20</f>
        <v>46191</v>
      </c>
      <c r="BC20" s="6">
        <f t="shared" si="101"/>
        <v>46221.416666700003</v>
      </c>
      <c r="BD20" s="6">
        <f t="shared" si="106"/>
        <v>46251.833333399998</v>
      </c>
      <c r="BE20" s="6">
        <f t="shared" si="106"/>
        <v>46282.250000100001</v>
      </c>
      <c r="BF20" s="6">
        <f t="shared" si="106"/>
        <v>46312.666666800003</v>
      </c>
      <c r="BG20" s="6">
        <f t="shared" si="106"/>
        <v>46343.083333499999</v>
      </c>
      <c r="BH20" s="6">
        <f t="shared" si="106"/>
        <v>46373.500000200002</v>
      </c>
      <c r="BI20" s="6">
        <f t="shared" si="106"/>
        <v>46403.916666899997</v>
      </c>
      <c r="BJ20" s="6">
        <f t="shared" si="106"/>
        <v>46434.3333336</v>
      </c>
      <c r="BK20" s="6">
        <f t="shared" si="106"/>
        <v>46464.750000300002</v>
      </c>
      <c r="BL20" s="6">
        <f t="shared" si="106"/>
        <v>46495.166666999998</v>
      </c>
      <c r="BM20" s="6">
        <f t="shared" si="106"/>
        <v>46525.5833337</v>
      </c>
      <c r="BN20" s="6">
        <f t="shared" ref="BN20:CX20" si="109">$BA20+BN$4</f>
        <v>46556.000000400003</v>
      </c>
      <c r="BO20" s="6">
        <f t="shared" si="109"/>
        <v>46586.416667099998</v>
      </c>
      <c r="BP20" s="6">
        <f t="shared" si="109"/>
        <v>46616.833333800001</v>
      </c>
      <c r="BQ20" s="6">
        <f t="shared" si="109"/>
        <v>46647.250000499997</v>
      </c>
      <c r="BR20" s="6">
        <f t="shared" si="109"/>
        <v>46677.666667199999</v>
      </c>
      <c r="BS20" s="6">
        <f t="shared" si="109"/>
        <v>46708.083333900002</v>
      </c>
      <c r="BT20" s="6">
        <f t="shared" si="109"/>
        <v>46738.500000599997</v>
      </c>
      <c r="BU20" s="6">
        <f t="shared" si="109"/>
        <v>46768.9166673</v>
      </c>
      <c r="BV20" s="6">
        <f t="shared" si="109"/>
        <v>46799.333334000003</v>
      </c>
      <c r="BW20" s="6">
        <f t="shared" si="109"/>
        <v>46829.750000699998</v>
      </c>
      <c r="BX20" s="6">
        <f t="shared" si="109"/>
        <v>46860.166667400001</v>
      </c>
      <c r="BY20" s="6">
        <f t="shared" si="109"/>
        <v>46890.583334099996</v>
      </c>
      <c r="BZ20" s="6">
        <f t="shared" si="109"/>
        <v>46921.000000799999</v>
      </c>
      <c r="CA20" s="6">
        <f t="shared" si="109"/>
        <v>46951.416667500001</v>
      </c>
      <c r="CB20" s="6">
        <f t="shared" si="109"/>
        <v>46981.833334199997</v>
      </c>
      <c r="CC20" s="6">
        <f t="shared" si="109"/>
        <v>47012.2500009</v>
      </c>
      <c r="CD20" s="6">
        <f t="shared" si="109"/>
        <v>47042.666667600002</v>
      </c>
      <c r="CE20" s="6">
        <f t="shared" si="109"/>
        <v>47073.083334299998</v>
      </c>
      <c r="CF20" s="6">
        <f t="shared" si="109"/>
        <v>47103.500001</v>
      </c>
      <c r="CG20" s="6">
        <f t="shared" si="109"/>
        <v>47133.916667700003</v>
      </c>
      <c r="CH20" s="6">
        <f t="shared" si="109"/>
        <v>47164.333334399998</v>
      </c>
      <c r="CI20" s="6">
        <f t="shared" si="109"/>
        <v>47194.750001100001</v>
      </c>
      <c r="CJ20" s="6">
        <f t="shared" si="109"/>
        <v>47225.166667799997</v>
      </c>
      <c r="CK20" s="6">
        <f t="shared" si="109"/>
        <v>47255.583334499999</v>
      </c>
      <c r="CL20" s="6">
        <f t="shared" si="109"/>
        <v>47286.000001200002</v>
      </c>
      <c r="CM20" s="6">
        <f t="shared" si="109"/>
        <v>47316.416667899997</v>
      </c>
      <c r="CN20" s="6">
        <f t="shared" si="109"/>
        <v>47346.8333346</v>
      </c>
      <c r="CO20" s="6">
        <f t="shared" si="109"/>
        <v>47377.250001299995</v>
      </c>
      <c r="CP20" s="6">
        <f t="shared" si="109"/>
        <v>47407.666667999998</v>
      </c>
      <c r="CQ20" s="6">
        <f t="shared" si="109"/>
        <v>47438.083334700001</v>
      </c>
      <c r="CR20" s="6">
        <f t="shared" si="109"/>
        <v>47468.500001399996</v>
      </c>
      <c r="CS20" s="6">
        <f t="shared" si="109"/>
        <v>47498.916668099999</v>
      </c>
      <c r="CT20" s="6">
        <f t="shared" si="109"/>
        <v>47529.333334800001</v>
      </c>
      <c r="CU20" s="6">
        <f t="shared" si="109"/>
        <v>47559.750001499997</v>
      </c>
      <c r="CV20" s="6">
        <f t="shared" si="109"/>
        <v>47590.1666682</v>
      </c>
      <c r="CW20" s="6">
        <f t="shared" si="109"/>
        <v>47620.583334900002</v>
      </c>
      <c r="CX20" s="6">
        <f t="shared" si="109"/>
        <v>47651.000001599998</v>
      </c>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row>
    <row r="22" spans="1:145" x14ac:dyDescent="0.35">
      <c r="A22" s="8" t="s">
        <v>947</v>
      </c>
      <c r="BA22" s="8" t="s">
        <v>947</v>
      </c>
    </row>
    <row r="23" spans="1:145" x14ac:dyDescent="0.35">
      <c r="A23" s="6">
        <f t="shared" ref="A23:A37" si="110">A6</f>
        <v>46114</v>
      </c>
      <c r="B23" s="7">
        <f>VLOOKUP($A23,HAVERD!$A:$BS,B$2,FALSE)</f>
        <v>3.73</v>
      </c>
      <c r="C23" s="7">
        <f>VLOOKUP($A23,HAVERD!$A:$BS,C$2,FALSE)</f>
        <v>3.7535959999999999</v>
      </c>
      <c r="D23" s="7">
        <f>VLOOKUP($A23,HAVERD!$A:$BS,D$2,FALSE)</f>
        <v>3.8469902</v>
      </c>
      <c r="E23" s="7">
        <f>VLOOKUP($A23,HAVERD!$A:$BS,E$2,FALSE)</f>
        <v>3.9435361000000002</v>
      </c>
      <c r="F23" s="7">
        <f>VLOOKUP($A23,HAVERD!$A:$BS,F$2,FALSE)</f>
        <v>4.0349472999999998</v>
      </c>
      <c r="G23" s="7">
        <f>VLOOKUP($A23,HAVERD!$A:$BS,G$2,FALSE)</f>
        <v>4.1107531000000002</v>
      </c>
      <c r="H23" s="7">
        <f>VLOOKUP($A23,HAVERD!$A:$BS,H$2,FALSE)</f>
        <v>4.1657421000000001</v>
      </c>
      <c r="I23" s="7">
        <f>VLOOKUP($A23,HAVERD!$A:$BS,I$2,FALSE)</f>
        <v>4.2050498000000003</v>
      </c>
      <c r="J23" s="7">
        <f>VLOOKUP($A23,HAVERD!$A:$BS,J$2,FALSE)</f>
        <v>4.2327572</v>
      </c>
      <c r="K23" s="7">
        <f>VLOOKUP($A23,HAVERD!$A:$BS,K$2,FALSE)</f>
        <v>4.2538675000000001</v>
      </c>
      <c r="L23" s="7">
        <f>VLOOKUP($A23,HAVERD!$A:$BS,L$2,FALSE)</f>
        <v>4.2711952999999996</v>
      </c>
      <c r="M23" s="7">
        <f>VLOOKUP($A23,HAVERD!$A:$BS,M$2,FALSE)</f>
        <v>4.2852537000000002</v>
      </c>
      <c r="N23" s="7">
        <f>VLOOKUP($A23,HAVERD!$A:$BS,N$2,FALSE)</f>
        <v>4.2949796999999998</v>
      </c>
      <c r="O23" s="7">
        <f>VLOOKUP($A23,HAVERD!$A:$BS,O$2,FALSE)</f>
        <v>4.2986136000000004</v>
      </c>
      <c r="P23" s="7">
        <f>VLOOKUP($A23,HAVERD!$A:$BS,P$2,FALSE)</f>
        <v>4.2963149999999999</v>
      </c>
      <c r="Q23" s="7">
        <f>VLOOKUP($A23,HAVERD!$A:$BS,Q$2,FALSE)</f>
        <v>4.2887814000000004</v>
      </c>
      <c r="R23" s="7">
        <f>VLOOKUP($A23,HAVERD!$A:$BS,R$2,FALSE)</f>
        <v>4.2767106000000004</v>
      </c>
      <c r="S23" s="7">
        <f>VLOOKUP($A23,HAVERD!$A:$BS,S$2,FALSE)</f>
        <v>4.2607996999999997</v>
      </c>
      <c r="T23" s="7">
        <f>VLOOKUP($A23,HAVERD!$A:$BS,T$2,FALSE)</f>
        <v>4.2417467000000002</v>
      </c>
      <c r="U23" s="7">
        <f>VLOOKUP($A23,HAVERD!$A:$BS,U$2,FALSE)</f>
        <v>4.2202549999999999</v>
      </c>
      <c r="V23" s="7">
        <f>VLOOKUP($A23,HAVERD!$A:$BS,V$2,FALSE)</f>
        <v>4.1970584999999998</v>
      </c>
      <c r="W23" s="7">
        <f>VLOOKUP($A23,HAVERD!$A:$BS,W$2,FALSE)</f>
        <v>4.1729016000000003</v>
      </c>
      <c r="X23" s="7">
        <f>VLOOKUP($A23,HAVERD!$A:$BS,X$2,FALSE)</f>
        <v>4.1485279000000004</v>
      </c>
      <c r="Y23" s="7">
        <f>VLOOKUP($A23,HAVERD!$A:$BS,Y$2,FALSE)</f>
        <v>4.1246812999999998</v>
      </c>
      <c r="Z23" s="7">
        <f>VLOOKUP($A23,HAVERD!$A:$BS,Z$2,FALSE)</f>
        <v>4.102106</v>
      </c>
      <c r="AA23" s="7">
        <f>VLOOKUP($A23,HAVERD!$A:$BS,AA$2,FALSE)</f>
        <v>4.0814383000000003</v>
      </c>
      <c r="AB23" s="7">
        <f>VLOOKUP($A23,HAVERD!$A:$BS,AB$2,FALSE)</f>
        <v>4.0627895000000001</v>
      </c>
      <c r="AC23" s="7">
        <f>VLOOKUP($A23,HAVERD!$A:$BS,AC$2,FALSE)</f>
        <v>4.0461124000000002</v>
      </c>
      <c r="AD23" s="7">
        <f>VLOOKUP($A23,HAVERD!$A:$BS,AD$2,FALSE)</f>
        <v>4.0313587000000002</v>
      </c>
      <c r="AE23" s="7">
        <f>VLOOKUP($A23,HAVERD!$A:$BS,AE$2,FALSE)</f>
        <v>4.0184804999999999</v>
      </c>
      <c r="AF23" s="7">
        <f>VLOOKUP($A23,HAVERD!$A:$BS,AF$2,FALSE)</f>
        <v>4.0074300999999997</v>
      </c>
      <c r="AG23" s="7">
        <f>VLOOKUP($A23,HAVERD!$A:$BS,AG$2,FALSE)</f>
        <v>3.9981594999999999</v>
      </c>
      <c r="AH23" s="7">
        <f>VLOOKUP($A23,HAVERD!$A:$BS,AH$2,FALSE)</f>
        <v>3.9906207999999999</v>
      </c>
      <c r="AI23" s="7">
        <f>VLOOKUP($A23,HAVERD!$A:$BS,AI$2,FALSE)</f>
        <v>3.9847660999999999</v>
      </c>
      <c r="AJ23" s="7">
        <f>VLOOKUP($A23,HAVERD!$A:$BS,AJ$2,FALSE)</f>
        <v>3.9805476</v>
      </c>
      <c r="AK23" s="7">
        <f>VLOOKUP($A23,HAVERD!$A:$BS,AK$2,FALSE)</f>
        <v>3.9779173000000001</v>
      </c>
      <c r="AL23" s="7">
        <f>VLOOKUP($A23,HAVERD!$A:$BS,AL$2,FALSE)</f>
        <v>3.9768273999999999</v>
      </c>
      <c r="AM23" s="7">
        <f>VLOOKUP($A23,HAVERD!$A:$BS,AM$2,FALSE)</f>
        <v>3.9772242000000002</v>
      </c>
      <c r="AN23" s="7">
        <f>VLOOKUP($A23,HAVERD!$A:$BS,AN$2,FALSE)</f>
        <v>3.9790264</v>
      </c>
      <c r="AO23" s="7">
        <f>VLOOKUP($A23,HAVERD!$A:$BS,AO$2,FALSE)</f>
        <v>3.9821442</v>
      </c>
      <c r="AP23" s="7">
        <f>VLOOKUP($A23,HAVERD!$A:$BS,AP$2,FALSE)</f>
        <v>3.9864879000000002</v>
      </c>
      <c r="AQ23" s="7">
        <f>VLOOKUP($A23,HAVERD!$A:$BS,AQ$2,FALSE)</f>
        <v>3.9919677</v>
      </c>
      <c r="AR23" s="7">
        <f>VLOOKUP($A23,HAVERD!$A:$BS,AR$2,FALSE)</f>
        <v>3.9984936000000002</v>
      </c>
      <c r="AS23" s="7">
        <f>VLOOKUP($A23,HAVERD!$A:$BS,AS$2,FALSE)</f>
        <v>4.0059759000000001</v>
      </c>
      <c r="AT23" s="7">
        <f>VLOOKUP($A23,HAVERD!$A:$BS,AT$2,FALSE)</f>
        <v>4.0143250000000004</v>
      </c>
      <c r="AU23" s="7">
        <f>VLOOKUP($A23,HAVERD!$A:$BS,AU$2,FALSE)</f>
        <v>4.0234509000000003</v>
      </c>
      <c r="AV23" s="7">
        <f>VLOOKUP($A23,HAVERD!$A:$BS,AV$2,FALSE)</f>
        <v>4.0332638000000003</v>
      </c>
      <c r="AW23" s="7">
        <f>VLOOKUP($A23,HAVERD!$A:$BS,AW$2,FALSE)</f>
        <v>4.0436740000000002</v>
      </c>
      <c r="AX23" s="7">
        <f>VLOOKUP($A23,HAVERD!$A:$BS,AX$2,FALSE)</f>
        <v>4.0545916999999996</v>
      </c>
      <c r="BA23" s="6">
        <f t="shared" ref="BA23:BA37" si="111">BA6</f>
        <v>46171</v>
      </c>
      <c r="BB23" s="7">
        <f>_xlfn.IFNA(VLOOKUP($BA23,HAVERD!$A:$BS,BB$2,FALSE),"")</f>
        <v>3.7302</v>
      </c>
      <c r="BC23" s="7">
        <f>_xlfn.IFNA(VLOOKUP($BA23,HAVERD!$A:$BS,BC$2,FALSE),"")</f>
        <v>3.7243672000000001</v>
      </c>
      <c r="BD23" s="7">
        <f>_xlfn.IFNA(VLOOKUP($BA23,HAVERD!$A:$BS,BD$2,FALSE),"")</f>
        <v>3.7749218999999998</v>
      </c>
      <c r="BE23" s="7">
        <f>_xlfn.IFNA(VLOOKUP($BA23,HAVERD!$A:$BS,BE$2,FALSE),"")</f>
        <v>3.8312141</v>
      </c>
      <c r="BF23" s="7">
        <f>_xlfn.IFNA(VLOOKUP($BA23,HAVERD!$A:$BS,BF$2,FALSE),"")</f>
        <v>3.8889022</v>
      </c>
      <c r="BG23" s="7">
        <f>_xlfn.IFNA(VLOOKUP($BA23,HAVERD!$A:$BS,BG$2,FALSE),"")</f>
        <v>3.943111</v>
      </c>
      <c r="BH23" s="7">
        <f>_xlfn.IFNA(VLOOKUP($BA23,HAVERD!$A:$BS,BH$2,FALSE),"")</f>
        <v>3.9896254</v>
      </c>
      <c r="BI23" s="7">
        <f>_xlfn.IFNA(VLOOKUP($BA23,HAVERD!$A:$BS,BI$2,FALSE),"")</f>
        <v>4.0277687999999996</v>
      </c>
      <c r="BJ23" s="7">
        <f>_xlfn.IFNA(VLOOKUP($BA23,HAVERD!$A:$BS,BJ$2,FALSE),"")</f>
        <v>4.0581659999999999</v>
      </c>
      <c r="BK23" s="7">
        <f>_xlfn.IFNA(VLOOKUP($BA23,HAVERD!$A:$BS,BK$2,FALSE),"")</f>
        <v>4.0821904</v>
      </c>
      <c r="BL23" s="7">
        <f>_xlfn.IFNA(VLOOKUP($BA23,HAVERD!$A:$BS,BL$2,FALSE),"")</f>
        <v>4.1012266999999998</v>
      </c>
      <c r="BM23" s="7">
        <f>_xlfn.IFNA(VLOOKUP($BA23,HAVERD!$A:$BS,BM$2,FALSE),"")</f>
        <v>4.1154001999999998</v>
      </c>
      <c r="BN23" s="7">
        <f>_xlfn.IFNA(VLOOKUP($BA23,HAVERD!$A:$BS,BN$2,FALSE),"")</f>
        <v>4.1248244999999999</v>
      </c>
      <c r="BO23" s="7">
        <f>_xlfn.IFNA(VLOOKUP($BA23,HAVERD!$A:$BS,BO$2,FALSE),"")</f>
        <v>4.1291039999999999</v>
      </c>
      <c r="BP23" s="7">
        <f>_xlfn.IFNA(VLOOKUP($BA23,HAVERD!$A:$BS,BP$2,FALSE),"")</f>
        <v>4.1287266000000002</v>
      </c>
      <c r="BQ23" s="7">
        <f>_xlfn.IFNA(VLOOKUP($BA23,HAVERD!$A:$BS,BQ$2,FALSE),"")</f>
        <v>4.1245545999999997</v>
      </c>
      <c r="BR23" s="7">
        <f>_xlfn.IFNA(VLOOKUP($BA23,HAVERD!$A:$BS,BR$2,FALSE),"")</f>
        <v>4.1174505000000003</v>
      </c>
      <c r="BS23" s="7">
        <f>_xlfn.IFNA(VLOOKUP($BA23,HAVERD!$A:$BS,BS$2,FALSE),"")</f>
        <v>4.1082765999999999</v>
      </c>
      <c r="BT23" s="7">
        <f>_xlfn.IFNA(VLOOKUP($BA23,HAVERD!$A:$BS,BT$2,FALSE),"")</f>
        <v>4.0978956000000002</v>
      </c>
      <c r="BU23" s="7">
        <f>_xlfn.IFNA(VLOOKUP($BA23,HAVERD!$A:$BS,BU$2,FALSE),"")</f>
        <v>4.0870921999999998</v>
      </c>
      <c r="BV23" s="7">
        <f>_xlfn.IFNA(VLOOKUP($BA23,HAVERD!$A:$BS,BV$2,FALSE),"")</f>
        <v>4.0762897999999996</v>
      </c>
      <c r="BW23" s="7">
        <f>_xlfn.IFNA(VLOOKUP($BA23,HAVERD!$A:$BS,BW$2,FALSE),"")</f>
        <v>4.0658079000000003</v>
      </c>
      <c r="BX23" s="7">
        <f>_xlfn.IFNA(VLOOKUP($BA23,HAVERD!$A:$BS,BX$2,FALSE),"")</f>
        <v>4.0559653999999998</v>
      </c>
      <c r="BY23" s="7">
        <f>_xlfn.IFNA(VLOOKUP($BA23,HAVERD!$A:$BS,BY$2,FALSE),"")</f>
        <v>4.0470813000000003</v>
      </c>
      <c r="BZ23" s="7">
        <f>_xlfn.IFNA(VLOOKUP($BA23,HAVERD!$A:$BS,BZ$2,FALSE),"")</f>
        <v>4.0394750000000004</v>
      </c>
      <c r="CA23" s="7">
        <f>_xlfn.IFNA(VLOOKUP($BA23,HAVERD!$A:$BS,CA$2,FALSE),"")</f>
        <v>4.0334098999999997</v>
      </c>
      <c r="CB23" s="7">
        <f>_xlfn.IFNA(VLOOKUP($BA23,HAVERD!$A:$BS,CB$2,FALSE),"")</f>
        <v>4.0288789999999999</v>
      </c>
      <c r="CC23" s="7">
        <f>_xlfn.IFNA(VLOOKUP($BA23,HAVERD!$A:$BS,CC$2,FALSE),"")</f>
        <v>4.0257931999999998</v>
      </c>
      <c r="CD23" s="7">
        <f>_xlfn.IFNA(VLOOKUP($BA23,HAVERD!$A:$BS,CD$2,FALSE),"")</f>
        <v>4.0240631000000002</v>
      </c>
      <c r="CE23" s="7">
        <f>_xlfn.IFNA(VLOOKUP($BA23,HAVERD!$A:$BS,CE$2,FALSE),"")</f>
        <v>4.0235995000000004</v>
      </c>
      <c r="CF23" s="7">
        <f>_xlfn.IFNA(VLOOKUP($BA23,HAVERD!$A:$BS,CF$2,FALSE),"")</f>
        <v>4.0243130999999996</v>
      </c>
      <c r="CG23" s="7">
        <f>_xlfn.IFNA(VLOOKUP($BA23,HAVERD!$A:$BS,CG$2,FALSE),"")</f>
        <v>4.0261146999999999</v>
      </c>
      <c r="CH23" s="7">
        <f>_xlfn.IFNA(VLOOKUP($BA23,HAVERD!$A:$BS,CH$2,FALSE),"")</f>
        <v>4.0289149000000002</v>
      </c>
      <c r="CI23" s="7">
        <f>_xlfn.IFNA(VLOOKUP($BA23,HAVERD!$A:$BS,CI$2,FALSE),"")</f>
        <v>4.0326244000000004</v>
      </c>
      <c r="CJ23" s="7">
        <f>_xlfn.IFNA(VLOOKUP($BA23,HAVERD!$A:$BS,CJ$2,FALSE),"")</f>
        <v>4.0371541000000004</v>
      </c>
      <c r="CK23" s="7">
        <f>_xlfn.IFNA(VLOOKUP($BA23,HAVERD!$A:$BS,CK$2,FALSE),"")</f>
        <v>4.0424147000000001</v>
      </c>
      <c r="CL23" s="7">
        <f>_xlfn.IFNA(VLOOKUP($BA23,HAVERD!$A:$BS,CL$2,FALSE),"")</f>
        <v>4.0483167</v>
      </c>
      <c r="CM23" s="7">
        <f>_xlfn.IFNA(VLOOKUP($BA23,HAVERD!$A:$BS,CM$2,FALSE),"")</f>
        <v>4.0547794000000001</v>
      </c>
      <c r="CN23" s="7">
        <f>_xlfn.IFNA(VLOOKUP($BA23,HAVERD!$A:$BS,CN$2,FALSE),"")</f>
        <v>4.0617589000000001</v>
      </c>
      <c r="CO23" s="7">
        <f>_xlfn.IFNA(VLOOKUP($BA23,HAVERD!$A:$BS,CO$2,FALSE),"")</f>
        <v>4.0692212999999997</v>
      </c>
      <c r="CP23" s="7">
        <f>_xlfn.IFNA(VLOOKUP($BA23,HAVERD!$A:$BS,CP$2,FALSE),"")</f>
        <v>4.0771329999999999</v>
      </c>
      <c r="CQ23" s="7">
        <f>_xlfn.IFNA(VLOOKUP($BA23,HAVERD!$A:$BS,CQ$2,FALSE),"")</f>
        <v>4.0854603999999997</v>
      </c>
      <c r="CR23" s="7">
        <f>_xlfn.IFNA(VLOOKUP($BA23,HAVERD!$A:$BS,CR$2,FALSE),"")</f>
        <v>4.0941695999999999</v>
      </c>
      <c r="CS23" s="7">
        <f>_xlfn.IFNA(VLOOKUP($BA23,HAVERD!$A:$BS,CS$2,FALSE),"")</f>
        <v>4.1032269000000001</v>
      </c>
      <c r="CT23" s="7">
        <f>_xlfn.IFNA(VLOOKUP($BA23,HAVERD!$A:$BS,CT$2,FALSE),"")</f>
        <v>4.1125987999999998</v>
      </c>
      <c r="CU23" s="7">
        <f>_xlfn.IFNA(VLOOKUP($BA23,HAVERD!$A:$BS,CU$2,FALSE),"")</f>
        <v>4.1222513000000003</v>
      </c>
      <c r="CV23" s="7">
        <f>_xlfn.IFNA(VLOOKUP($BA23,HAVERD!$A:$BS,CV$2,FALSE),"")</f>
        <v>4.1321507000000004</v>
      </c>
      <c r="CW23" s="7">
        <f>_xlfn.IFNA(VLOOKUP($BA23,HAVERD!$A:$BS,CW$2,FALSE),"")</f>
        <v>4.1422635999999997</v>
      </c>
      <c r="CX23" s="7">
        <f>_xlfn.IFNA(VLOOKUP($BA23,HAVERD!$A:$BS,CX$2,FALSE),"")</f>
        <v>4.1525559000000003</v>
      </c>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row>
    <row r="24" spans="1:145" x14ac:dyDescent="0.35">
      <c r="A24" s="6">
        <f t="shared" si="110"/>
        <v>46115</v>
      </c>
      <c r="B24" s="7" t="e">
        <f>VLOOKUP($A24,HAVERD!$A:$BS,B$2,FALSE)</f>
        <v>#N/A</v>
      </c>
      <c r="C24" s="7" t="e">
        <f>VLOOKUP($A24,HAVERD!$A:$BS,C$2,FALSE)</f>
        <v>#N/A</v>
      </c>
      <c r="D24" s="7" t="e">
        <f>VLOOKUP($A24,HAVERD!$A:$BS,D$2,FALSE)</f>
        <v>#N/A</v>
      </c>
      <c r="E24" s="7" t="e">
        <f>VLOOKUP($A24,HAVERD!$A:$BS,E$2,FALSE)</f>
        <v>#N/A</v>
      </c>
      <c r="F24" s="7" t="e">
        <f>VLOOKUP($A24,HAVERD!$A:$BS,F$2,FALSE)</f>
        <v>#N/A</v>
      </c>
      <c r="G24" s="7" t="e">
        <f>VLOOKUP($A24,HAVERD!$A:$BS,G$2,FALSE)</f>
        <v>#N/A</v>
      </c>
      <c r="H24" s="7" t="e">
        <f>VLOOKUP($A24,HAVERD!$A:$BS,H$2,FALSE)</f>
        <v>#N/A</v>
      </c>
      <c r="I24" s="7" t="e">
        <f>VLOOKUP($A24,HAVERD!$A:$BS,I$2,FALSE)</f>
        <v>#N/A</v>
      </c>
      <c r="J24" s="7" t="e">
        <f>VLOOKUP($A24,HAVERD!$A:$BS,J$2,FALSE)</f>
        <v>#N/A</v>
      </c>
      <c r="K24" s="7" t="e">
        <f>VLOOKUP($A24,HAVERD!$A:$BS,K$2,FALSE)</f>
        <v>#N/A</v>
      </c>
      <c r="L24" s="7" t="e">
        <f>VLOOKUP($A24,HAVERD!$A:$BS,L$2,FALSE)</f>
        <v>#N/A</v>
      </c>
      <c r="M24" s="7" t="e">
        <f>VLOOKUP($A24,HAVERD!$A:$BS,M$2,FALSE)</f>
        <v>#N/A</v>
      </c>
      <c r="N24" s="7" t="e">
        <f>VLOOKUP($A24,HAVERD!$A:$BS,N$2,FALSE)</f>
        <v>#N/A</v>
      </c>
      <c r="O24" s="7" t="e">
        <f>VLOOKUP($A24,HAVERD!$A:$BS,O$2,FALSE)</f>
        <v>#N/A</v>
      </c>
      <c r="P24" s="7" t="e">
        <f>VLOOKUP($A24,HAVERD!$A:$BS,P$2,FALSE)</f>
        <v>#N/A</v>
      </c>
      <c r="Q24" s="7" t="e">
        <f>VLOOKUP($A24,HAVERD!$A:$BS,Q$2,FALSE)</f>
        <v>#N/A</v>
      </c>
      <c r="R24" s="7" t="e">
        <f>VLOOKUP($A24,HAVERD!$A:$BS,R$2,FALSE)</f>
        <v>#N/A</v>
      </c>
      <c r="S24" s="7" t="e">
        <f>VLOOKUP($A24,HAVERD!$A:$BS,S$2,FALSE)</f>
        <v>#N/A</v>
      </c>
      <c r="T24" s="7" t="e">
        <f>VLOOKUP($A24,HAVERD!$A:$BS,T$2,FALSE)</f>
        <v>#N/A</v>
      </c>
      <c r="U24" s="7" t="e">
        <f>VLOOKUP($A24,HAVERD!$A:$BS,U$2,FALSE)</f>
        <v>#N/A</v>
      </c>
      <c r="V24" s="7" t="e">
        <f>VLOOKUP($A24,HAVERD!$A:$BS,V$2,FALSE)</f>
        <v>#N/A</v>
      </c>
      <c r="W24" s="7" t="e">
        <f>VLOOKUP($A24,HAVERD!$A:$BS,W$2,FALSE)</f>
        <v>#N/A</v>
      </c>
      <c r="X24" s="7" t="e">
        <f>VLOOKUP($A24,HAVERD!$A:$BS,X$2,FALSE)</f>
        <v>#N/A</v>
      </c>
      <c r="Y24" s="7" t="e">
        <f>VLOOKUP($A24,HAVERD!$A:$BS,Y$2,FALSE)</f>
        <v>#N/A</v>
      </c>
      <c r="Z24" s="7" t="e">
        <f>VLOOKUP($A24,HAVERD!$A:$BS,Z$2,FALSE)</f>
        <v>#N/A</v>
      </c>
      <c r="AA24" s="7" t="e">
        <f>VLOOKUP($A24,HAVERD!$A:$BS,AA$2,FALSE)</f>
        <v>#N/A</v>
      </c>
      <c r="AB24" s="7" t="e">
        <f>VLOOKUP($A24,HAVERD!$A:$BS,AB$2,FALSE)</f>
        <v>#N/A</v>
      </c>
      <c r="AC24" s="7" t="e">
        <f>VLOOKUP($A24,HAVERD!$A:$BS,AC$2,FALSE)</f>
        <v>#N/A</v>
      </c>
      <c r="AD24" s="7" t="e">
        <f>VLOOKUP($A24,HAVERD!$A:$BS,AD$2,FALSE)</f>
        <v>#N/A</v>
      </c>
      <c r="AE24" s="7" t="e">
        <f>VLOOKUP($A24,HAVERD!$A:$BS,AE$2,FALSE)</f>
        <v>#N/A</v>
      </c>
      <c r="AF24" s="7" t="e">
        <f>VLOOKUP($A24,HAVERD!$A:$BS,AF$2,FALSE)</f>
        <v>#N/A</v>
      </c>
      <c r="AG24" s="7" t="e">
        <f>VLOOKUP($A24,HAVERD!$A:$BS,AG$2,FALSE)</f>
        <v>#N/A</v>
      </c>
      <c r="AH24" s="7" t="e">
        <f>VLOOKUP($A24,HAVERD!$A:$BS,AH$2,FALSE)</f>
        <v>#N/A</v>
      </c>
      <c r="AI24" s="7" t="e">
        <f>VLOOKUP($A24,HAVERD!$A:$BS,AI$2,FALSE)</f>
        <v>#N/A</v>
      </c>
      <c r="AJ24" s="7" t="e">
        <f>VLOOKUP($A24,HAVERD!$A:$BS,AJ$2,FALSE)</f>
        <v>#N/A</v>
      </c>
      <c r="AK24" s="7" t="e">
        <f>VLOOKUP($A24,HAVERD!$A:$BS,AK$2,FALSE)</f>
        <v>#N/A</v>
      </c>
      <c r="AL24" s="7" t="e">
        <f>VLOOKUP($A24,HAVERD!$A:$BS,AL$2,FALSE)</f>
        <v>#N/A</v>
      </c>
      <c r="AM24" s="7" t="e">
        <f>VLOOKUP($A24,HAVERD!$A:$BS,AM$2,FALSE)</f>
        <v>#N/A</v>
      </c>
      <c r="AN24" s="7" t="e">
        <f>VLOOKUP($A24,HAVERD!$A:$BS,AN$2,FALSE)</f>
        <v>#N/A</v>
      </c>
      <c r="AO24" s="7" t="e">
        <f>VLOOKUP($A24,HAVERD!$A:$BS,AO$2,FALSE)</f>
        <v>#N/A</v>
      </c>
      <c r="AP24" s="7" t="e">
        <f>VLOOKUP($A24,HAVERD!$A:$BS,AP$2,FALSE)</f>
        <v>#N/A</v>
      </c>
      <c r="AQ24" s="7" t="e">
        <f>VLOOKUP($A24,HAVERD!$A:$BS,AQ$2,FALSE)</f>
        <v>#N/A</v>
      </c>
      <c r="AR24" s="7" t="e">
        <f>VLOOKUP($A24,HAVERD!$A:$BS,AR$2,FALSE)</f>
        <v>#N/A</v>
      </c>
      <c r="AS24" s="7" t="e">
        <f>VLOOKUP($A24,HAVERD!$A:$BS,AS$2,FALSE)</f>
        <v>#N/A</v>
      </c>
      <c r="AT24" s="7" t="e">
        <f>VLOOKUP($A24,HAVERD!$A:$BS,AT$2,FALSE)</f>
        <v>#N/A</v>
      </c>
      <c r="AU24" s="7" t="e">
        <f>VLOOKUP($A24,HAVERD!$A:$BS,AU$2,FALSE)</f>
        <v>#N/A</v>
      </c>
      <c r="AV24" s="7" t="e">
        <f>VLOOKUP($A24,HAVERD!$A:$BS,AV$2,FALSE)</f>
        <v>#N/A</v>
      </c>
      <c r="AW24" s="7" t="e">
        <f>VLOOKUP($A24,HAVERD!$A:$BS,AW$2,FALSE)</f>
        <v>#N/A</v>
      </c>
      <c r="AX24" s="7" t="e">
        <f>VLOOKUP($A24,HAVERD!$A:$BS,AX$2,FALSE)</f>
        <v>#N/A</v>
      </c>
      <c r="BA24" s="6">
        <f t="shared" si="111"/>
        <v>46174</v>
      </c>
      <c r="BB24" s="7">
        <f>_xlfn.IFNA(VLOOKUP($BA24,HAVERD!$A:$BS,BB$2,FALSE),"")</f>
        <v>3.7290999999999999</v>
      </c>
      <c r="BC24" s="7">
        <f>_xlfn.IFNA(VLOOKUP($BA24,HAVERD!$A:$BS,BC$2,FALSE),"")</f>
        <v>3.7269076999999999</v>
      </c>
      <c r="BD24" s="7">
        <f>_xlfn.IFNA(VLOOKUP($BA24,HAVERD!$A:$BS,BD$2,FALSE),"")</f>
        <v>3.7962167999999998</v>
      </c>
      <c r="BE24" s="7">
        <f>_xlfn.IFNA(VLOOKUP($BA24,HAVERD!$A:$BS,BE$2,FALSE),"")</f>
        <v>3.8711315000000002</v>
      </c>
      <c r="BF24" s="7">
        <f>_xlfn.IFNA(VLOOKUP($BA24,HAVERD!$A:$BS,BF$2,FALSE),"")</f>
        <v>3.9489032000000002</v>
      </c>
      <c r="BG24" s="7">
        <f>_xlfn.IFNA(VLOOKUP($BA24,HAVERD!$A:$BS,BG$2,FALSE),"")</f>
        <v>4.0255473000000004</v>
      </c>
      <c r="BH24" s="7">
        <f>_xlfn.IFNA(VLOOKUP($BA24,HAVERD!$A:$BS,BH$2,FALSE),"")</f>
        <v>4.0943756000000002</v>
      </c>
      <c r="BI24" s="7">
        <f>_xlfn.IFNA(VLOOKUP($BA24,HAVERD!$A:$BS,BI$2,FALSE),"")</f>
        <v>4.1529886999999999</v>
      </c>
      <c r="BJ24" s="7">
        <f>_xlfn.IFNA(VLOOKUP($BA24,HAVERD!$A:$BS,BJ$2,FALSE),"")</f>
        <v>4.2009505999999996</v>
      </c>
      <c r="BK24" s="7">
        <f>_xlfn.IFNA(VLOOKUP($BA24,HAVERD!$A:$BS,BK$2,FALSE),"")</f>
        <v>4.2382605</v>
      </c>
      <c r="BL24" s="7">
        <f>_xlfn.IFNA(VLOOKUP($BA24,HAVERD!$A:$BS,BL$2,FALSE),"")</f>
        <v>4.2674893000000003</v>
      </c>
      <c r="BM24" s="7">
        <f>_xlfn.IFNA(VLOOKUP($BA24,HAVERD!$A:$BS,BM$2,FALSE),"")</f>
        <v>4.2891975000000002</v>
      </c>
      <c r="BN24" s="7">
        <f>_xlfn.IFNA(VLOOKUP($BA24,HAVERD!$A:$BS,BN$2,FALSE),"")</f>
        <v>4.3038365000000001</v>
      </c>
      <c r="BO24" s="7">
        <f>_xlfn.IFNA(VLOOKUP($BA24,HAVERD!$A:$BS,BO$2,FALSE),"")</f>
        <v>4.3117748000000002</v>
      </c>
      <c r="BP24" s="7">
        <f>_xlfn.IFNA(VLOOKUP($BA24,HAVERD!$A:$BS,BP$2,FALSE),"")</f>
        <v>4.3137723000000001</v>
      </c>
      <c r="BQ24" s="7">
        <f>_xlfn.IFNA(VLOOKUP($BA24,HAVERD!$A:$BS,BQ$2,FALSE),"")</f>
        <v>4.3107177999999999</v>
      </c>
      <c r="BR24" s="7">
        <f>_xlfn.IFNA(VLOOKUP($BA24,HAVERD!$A:$BS,BR$2,FALSE),"")</f>
        <v>4.3034998</v>
      </c>
      <c r="BS24" s="7">
        <f>_xlfn.IFNA(VLOOKUP($BA24,HAVERD!$A:$BS,BS$2,FALSE),"")</f>
        <v>4.2930070000000002</v>
      </c>
      <c r="BT24" s="7">
        <f>_xlfn.IFNA(VLOOKUP($BA24,HAVERD!$A:$BS,BT$2,FALSE),"")</f>
        <v>4.2801280999999998</v>
      </c>
      <c r="BU24" s="7">
        <f>_xlfn.IFNA(VLOOKUP($BA24,HAVERD!$A:$BS,BU$2,FALSE),"")</f>
        <v>4.2656885000000004</v>
      </c>
      <c r="BV24" s="7">
        <f>_xlfn.IFNA(VLOOKUP($BA24,HAVERD!$A:$BS,BV$2,FALSE),"")</f>
        <v>4.2502485999999999</v>
      </c>
      <c r="BW24" s="7">
        <f>_xlfn.IFNA(VLOOKUP($BA24,HAVERD!$A:$BS,BW$2,FALSE),"")</f>
        <v>4.2342988000000004</v>
      </c>
      <c r="BX24" s="7">
        <f>_xlfn.IFNA(VLOOKUP($BA24,HAVERD!$A:$BS,BX$2,FALSE),"")</f>
        <v>4.2183295999999997</v>
      </c>
      <c r="BY24" s="7">
        <f>_xlfn.IFNA(VLOOKUP($BA24,HAVERD!$A:$BS,BY$2,FALSE),"")</f>
        <v>4.2028316999999999</v>
      </c>
      <c r="BZ24" s="7">
        <f>_xlfn.IFNA(VLOOKUP($BA24,HAVERD!$A:$BS,BZ$2,FALSE),"")</f>
        <v>4.1882954999999997</v>
      </c>
      <c r="CA24" s="7">
        <f>_xlfn.IFNA(VLOOKUP($BA24,HAVERD!$A:$BS,CA$2,FALSE),"")</f>
        <v>4.1751306000000001</v>
      </c>
      <c r="CB24" s="7">
        <f>_xlfn.IFNA(VLOOKUP($BA24,HAVERD!$A:$BS,CB$2,FALSE),"")</f>
        <v>4.1633886999999996</v>
      </c>
      <c r="CC24" s="7">
        <f>_xlfn.IFNA(VLOOKUP($BA24,HAVERD!$A:$BS,CC$2,FALSE),"")</f>
        <v>4.1530230000000001</v>
      </c>
      <c r="CD24" s="7">
        <f>_xlfn.IFNA(VLOOKUP($BA24,HAVERD!$A:$BS,CD$2,FALSE),"")</f>
        <v>4.1439864000000002</v>
      </c>
      <c r="CE24" s="7">
        <f>_xlfn.IFNA(VLOOKUP($BA24,HAVERD!$A:$BS,CE$2,FALSE),"")</f>
        <v>4.1362321</v>
      </c>
      <c r="CF24" s="7">
        <f>_xlfn.IFNA(VLOOKUP($BA24,HAVERD!$A:$BS,CF$2,FALSE),"")</f>
        <v>4.1297131</v>
      </c>
      <c r="CG24" s="7">
        <f>_xlfn.IFNA(VLOOKUP($BA24,HAVERD!$A:$BS,CG$2,FALSE),"")</f>
        <v>4.1243825000000003</v>
      </c>
      <c r="CH24" s="7">
        <f>_xlfn.IFNA(VLOOKUP($BA24,HAVERD!$A:$BS,CH$2,FALSE),"")</f>
        <v>4.1201933999999998</v>
      </c>
      <c r="CI24" s="7">
        <f>_xlfn.IFNA(VLOOKUP($BA24,HAVERD!$A:$BS,CI$2,FALSE),"")</f>
        <v>4.1170987999999999</v>
      </c>
      <c r="CJ24" s="7">
        <f>_xlfn.IFNA(VLOOKUP($BA24,HAVERD!$A:$BS,CJ$2,FALSE),"")</f>
        <v>4.1150519000000001</v>
      </c>
      <c r="CK24" s="7">
        <f>_xlfn.IFNA(VLOOKUP($BA24,HAVERD!$A:$BS,CK$2,FALSE),"")</f>
        <v>4.1140058000000002</v>
      </c>
      <c r="CL24" s="7">
        <f>_xlfn.IFNA(VLOOKUP($BA24,HAVERD!$A:$BS,CL$2,FALSE),"")</f>
        <v>4.1139133000000001</v>
      </c>
      <c r="CM24" s="7">
        <f>_xlfn.IFNA(VLOOKUP($BA24,HAVERD!$A:$BS,CM$2,FALSE),"")</f>
        <v>4.1147293999999999</v>
      </c>
      <c r="CN24" s="7">
        <f>_xlfn.IFNA(VLOOKUP($BA24,HAVERD!$A:$BS,CN$2,FALSE),"")</f>
        <v>4.1164154000000002</v>
      </c>
      <c r="CO24" s="7">
        <f>_xlfn.IFNA(VLOOKUP($BA24,HAVERD!$A:$BS,CO$2,FALSE),"")</f>
        <v>4.1189349000000002</v>
      </c>
      <c r="CP24" s="7">
        <f>_xlfn.IFNA(VLOOKUP($BA24,HAVERD!$A:$BS,CP$2,FALSE),"")</f>
        <v>4.1222513000000003</v>
      </c>
      <c r="CQ24" s="7">
        <f>_xlfn.IFNA(VLOOKUP($BA24,HAVERD!$A:$BS,CQ$2,FALSE),"")</f>
        <v>4.1263282999999999</v>
      </c>
      <c r="CR24" s="7">
        <f>_xlfn.IFNA(VLOOKUP($BA24,HAVERD!$A:$BS,CR$2,FALSE),"")</f>
        <v>4.1311290999999999</v>
      </c>
      <c r="CS24" s="7">
        <f>_xlfn.IFNA(VLOOKUP($BA24,HAVERD!$A:$BS,CS$2,FALSE),"")</f>
        <v>4.1366173000000002</v>
      </c>
      <c r="CT24" s="7">
        <f>_xlfn.IFNA(VLOOKUP($BA24,HAVERD!$A:$BS,CT$2,FALSE),"")</f>
        <v>4.1427565</v>
      </c>
      <c r="CU24" s="7">
        <f>_xlfn.IFNA(VLOOKUP($BA24,HAVERD!$A:$BS,CU$2,FALSE),"")</f>
        <v>4.1495100000000003</v>
      </c>
      <c r="CV24" s="7">
        <f>_xlfn.IFNA(VLOOKUP($BA24,HAVERD!$A:$BS,CV$2,FALSE),"")</f>
        <v>4.1568413</v>
      </c>
      <c r="CW24" s="7">
        <f>_xlfn.IFNA(VLOOKUP($BA24,HAVERD!$A:$BS,CW$2,FALSE),"")</f>
        <v>4.164714</v>
      </c>
      <c r="CX24" s="7">
        <f>_xlfn.IFNA(VLOOKUP($BA24,HAVERD!$A:$BS,CX$2,FALSE),"")</f>
        <v>4.1730915</v>
      </c>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row>
    <row r="25" spans="1:145" x14ac:dyDescent="0.35">
      <c r="A25" s="6">
        <f t="shared" si="110"/>
        <v>46118</v>
      </c>
      <c r="B25" s="7" t="e">
        <f>VLOOKUP($A25,HAVERD!$A:$BS,B$2,FALSE)</f>
        <v>#N/A</v>
      </c>
      <c r="C25" s="7" t="e">
        <f>VLOOKUP($A25,HAVERD!$A:$BS,C$2,FALSE)</f>
        <v>#N/A</v>
      </c>
      <c r="D25" s="7" t="e">
        <f>VLOOKUP($A25,HAVERD!$A:$BS,D$2,FALSE)</f>
        <v>#N/A</v>
      </c>
      <c r="E25" s="7" t="e">
        <f>VLOOKUP($A25,HAVERD!$A:$BS,E$2,FALSE)</f>
        <v>#N/A</v>
      </c>
      <c r="F25" s="7" t="e">
        <f>VLOOKUP($A25,HAVERD!$A:$BS,F$2,FALSE)</f>
        <v>#N/A</v>
      </c>
      <c r="G25" s="7" t="e">
        <f>VLOOKUP($A25,HAVERD!$A:$BS,G$2,FALSE)</f>
        <v>#N/A</v>
      </c>
      <c r="H25" s="7" t="e">
        <f>VLOOKUP($A25,HAVERD!$A:$BS,H$2,FALSE)</f>
        <v>#N/A</v>
      </c>
      <c r="I25" s="7" t="e">
        <f>VLOOKUP($A25,HAVERD!$A:$BS,I$2,FALSE)</f>
        <v>#N/A</v>
      </c>
      <c r="J25" s="7" t="e">
        <f>VLOOKUP($A25,HAVERD!$A:$BS,J$2,FALSE)</f>
        <v>#N/A</v>
      </c>
      <c r="K25" s="7" t="e">
        <f>VLOOKUP($A25,HAVERD!$A:$BS,K$2,FALSE)</f>
        <v>#N/A</v>
      </c>
      <c r="L25" s="7" t="e">
        <f>VLOOKUP($A25,HAVERD!$A:$BS,L$2,FALSE)</f>
        <v>#N/A</v>
      </c>
      <c r="M25" s="7" t="e">
        <f>VLOOKUP($A25,HAVERD!$A:$BS,M$2,FALSE)</f>
        <v>#N/A</v>
      </c>
      <c r="N25" s="7" t="e">
        <f>VLOOKUP($A25,HAVERD!$A:$BS,N$2,FALSE)</f>
        <v>#N/A</v>
      </c>
      <c r="O25" s="7" t="e">
        <f>VLOOKUP($A25,HAVERD!$A:$BS,O$2,FALSE)</f>
        <v>#N/A</v>
      </c>
      <c r="P25" s="7" t="e">
        <f>VLOOKUP($A25,HAVERD!$A:$BS,P$2,FALSE)</f>
        <v>#N/A</v>
      </c>
      <c r="Q25" s="7" t="e">
        <f>VLOOKUP($A25,HAVERD!$A:$BS,Q$2,FALSE)</f>
        <v>#N/A</v>
      </c>
      <c r="R25" s="7" t="e">
        <f>VLOOKUP($A25,HAVERD!$A:$BS,R$2,FALSE)</f>
        <v>#N/A</v>
      </c>
      <c r="S25" s="7" t="e">
        <f>VLOOKUP($A25,HAVERD!$A:$BS,S$2,FALSE)</f>
        <v>#N/A</v>
      </c>
      <c r="T25" s="7" t="e">
        <f>VLOOKUP($A25,HAVERD!$A:$BS,T$2,FALSE)</f>
        <v>#N/A</v>
      </c>
      <c r="U25" s="7" t="e">
        <f>VLOOKUP($A25,HAVERD!$A:$BS,U$2,FALSE)</f>
        <v>#N/A</v>
      </c>
      <c r="V25" s="7" t="e">
        <f>VLOOKUP($A25,HAVERD!$A:$BS,V$2,FALSE)</f>
        <v>#N/A</v>
      </c>
      <c r="W25" s="7" t="e">
        <f>VLOOKUP($A25,HAVERD!$A:$BS,W$2,FALSE)</f>
        <v>#N/A</v>
      </c>
      <c r="X25" s="7" t="e">
        <f>VLOOKUP($A25,HAVERD!$A:$BS,X$2,FALSE)</f>
        <v>#N/A</v>
      </c>
      <c r="Y25" s="7" t="e">
        <f>VLOOKUP($A25,HAVERD!$A:$BS,Y$2,FALSE)</f>
        <v>#N/A</v>
      </c>
      <c r="Z25" s="7" t="e">
        <f>VLOOKUP($A25,HAVERD!$A:$BS,Z$2,FALSE)</f>
        <v>#N/A</v>
      </c>
      <c r="AA25" s="7" t="e">
        <f>VLOOKUP($A25,HAVERD!$A:$BS,AA$2,FALSE)</f>
        <v>#N/A</v>
      </c>
      <c r="AB25" s="7" t="e">
        <f>VLOOKUP($A25,HAVERD!$A:$BS,AB$2,FALSE)</f>
        <v>#N/A</v>
      </c>
      <c r="AC25" s="7" t="e">
        <f>VLOOKUP($A25,HAVERD!$A:$BS,AC$2,FALSE)</f>
        <v>#N/A</v>
      </c>
      <c r="AD25" s="7" t="e">
        <f>VLOOKUP($A25,HAVERD!$A:$BS,AD$2,FALSE)</f>
        <v>#N/A</v>
      </c>
      <c r="AE25" s="7" t="e">
        <f>VLOOKUP($A25,HAVERD!$A:$BS,AE$2,FALSE)</f>
        <v>#N/A</v>
      </c>
      <c r="AF25" s="7" t="e">
        <f>VLOOKUP($A25,HAVERD!$A:$BS,AF$2,FALSE)</f>
        <v>#N/A</v>
      </c>
      <c r="AG25" s="7" t="e">
        <f>VLOOKUP($A25,HAVERD!$A:$BS,AG$2,FALSE)</f>
        <v>#N/A</v>
      </c>
      <c r="AH25" s="7" t="e">
        <f>VLOOKUP($A25,HAVERD!$A:$BS,AH$2,FALSE)</f>
        <v>#N/A</v>
      </c>
      <c r="AI25" s="7" t="e">
        <f>VLOOKUP($A25,HAVERD!$A:$BS,AI$2,FALSE)</f>
        <v>#N/A</v>
      </c>
      <c r="AJ25" s="7" t="e">
        <f>VLOOKUP($A25,HAVERD!$A:$BS,AJ$2,FALSE)</f>
        <v>#N/A</v>
      </c>
      <c r="AK25" s="7" t="e">
        <f>VLOOKUP($A25,HAVERD!$A:$BS,AK$2,FALSE)</f>
        <v>#N/A</v>
      </c>
      <c r="AL25" s="7" t="e">
        <f>VLOOKUP($A25,HAVERD!$A:$BS,AL$2,FALSE)</f>
        <v>#N/A</v>
      </c>
      <c r="AM25" s="7" t="e">
        <f>VLOOKUP($A25,HAVERD!$A:$BS,AM$2,FALSE)</f>
        <v>#N/A</v>
      </c>
      <c r="AN25" s="7" t="e">
        <f>VLOOKUP($A25,HAVERD!$A:$BS,AN$2,FALSE)</f>
        <v>#N/A</v>
      </c>
      <c r="AO25" s="7" t="e">
        <f>VLOOKUP($A25,HAVERD!$A:$BS,AO$2,FALSE)</f>
        <v>#N/A</v>
      </c>
      <c r="AP25" s="7" t="e">
        <f>VLOOKUP($A25,HAVERD!$A:$BS,AP$2,FALSE)</f>
        <v>#N/A</v>
      </c>
      <c r="AQ25" s="7" t="e">
        <f>VLOOKUP($A25,HAVERD!$A:$BS,AQ$2,FALSE)</f>
        <v>#N/A</v>
      </c>
      <c r="AR25" s="7" t="e">
        <f>VLOOKUP($A25,HAVERD!$A:$BS,AR$2,FALSE)</f>
        <v>#N/A</v>
      </c>
      <c r="AS25" s="7" t="e">
        <f>VLOOKUP($A25,HAVERD!$A:$BS,AS$2,FALSE)</f>
        <v>#N/A</v>
      </c>
      <c r="AT25" s="7" t="e">
        <f>VLOOKUP($A25,HAVERD!$A:$BS,AT$2,FALSE)</f>
        <v>#N/A</v>
      </c>
      <c r="AU25" s="7" t="e">
        <f>VLOOKUP($A25,HAVERD!$A:$BS,AU$2,FALSE)</f>
        <v>#N/A</v>
      </c>
      <c r="AV25" s="7" t="e">
        <f>VLOOKUP($A25,HAVERD!$A:$BS,AV$2,FALSE)</f>
        <v>#N/A</v>
      </c>
      <c r="AW25" s="7" t="e">
        <f>VLOOKUP($A25,HAVERD!$A:$BS,AW$2,FALSE)</f>
        <v>#N/A</v>
      </c>
      <c r="AX25" s="7" t="e">
        <f>VLOOKUP($A25,HAVERD!$A:$BS,AX$2,FALSE)</f>
        <v>#N/A</v>
      </c>
      <c r="BA25" s="6">
        <f t="shared" si="111"/>
        <v>46175</v>
      </c>
      <c r="BB25" s="7">
        <f>_xlfn.IFNA(VLOOKUP($BA25,HAVERD!$A:$BS,BB$2,FALSE),"")</f>
        <v>3.7307999999999999</v>
      </c>
      <c r="BC25" s="7">
        <f>_xlfn.IFNA(VLOOKUP($BA25,HAVERD!$A:$BS,BC$2,FALSE),"")</f>
        <v>3.7471876000000002</v>
      </c>
      <c r="BD25" s="7">
        <f>_xlfn.IFNA(VLOOKUP($BA25,HAVERD!$A:$BS,BD$2,FALSE),"")</f>
        <v>3.8232401999999999</v>
      </c>
      <c r="BE25" s="7">
        <f>_xlfn.IFNA(VLOOKUP($BA25,HAVERD!$A:$BS,BE$2,FALSE),"")</f>
        <v>3.9025245000000002</v>
      </c>
      <c r="BF25" s="7">
        <f>_xlfn.IFNA(VLOOKUP($BA25,HAVERD!$A:$BS,BF$2,FALSE),"")</f>
        <v>3.9810069000000001</v>
      </c>
      <c r="BG25" s="7">
        <f>_xlfn.IFNA(VLOOKUP($BA25,HAVERD!$A:$BS,BG$2,FALSE),"")</f>
        <v>4.0551903999999999</v>
      </c>
      <c r="BH25" s="7">
        <f>_xlfn.IFNA(VLOOKUP($BA25,HAVERD!$A:$BS,BH$2,FALSE),"")</f>
        <v>4.1202376000000003</v>
      </c>
      <c r="BI25" s="7">
        <f>_xlfn.IFNA(VLOOKUP($BA25,HAVERD!$A:$BS,BI$2,FALSE),"")</f>
        <v>4.1750159</v>
      </c>
      <c r="BJ25" s="7">
        <f>_xlfn.IFNA(VLOOKUP($BA25,HAVERD!$A:$BS,BJ$2,FALSE),"")</f>
        <v>4.2195407999999999</v>
      </c>
      <c r="BK25" s="7">
        <f>_xlfn.IFNA(VLOOKUP($BA25,HAVERD!$A:$BS,BK$2,FALSE),"")</f>
        <v>4.2544912999999998</v>
      </c>
      <c r="BL25" s="7">
        <f>_xlfn.IFNA(VLOOKUP($BA25,HAVERD!$A:$BS,BL$2,FALSE),"")</f>
        <v>4.2821911000000004</v>
      </c>
      <c r="BM25" s="7">
        <f>_xlfn.IFNA(VLOOKUP($BA25,HAVERD!$A:$BS,BM$2,FALSE),"")</f>
        <v>4.3029051999999997</v>
      </c>
      <c r="BN25" s="7">
        <f>_xlfn.IFNA(VLOOKUP($BA25,HAVERD!$A:$BS,BN$2,FALSE),"")</f>
        <v>4.3167327999999996</v>
      </c>
      <c r="BO25" s="7">
        <f>_xlfn.IFNA(VLOOKUP($BA25,HAVERD!$A:$BS,BO$2,FALSE),"")</f>
        <v>4.3237557999999998</v>
      </c>
      <c r="BP25" s="7">
        <f>_xlfn.IFNA(VLOOKUP($BA25,HAVERD!$A:$BS,BP$2,FALSE),"")</f>
        <v>4.3246899000000001</v>
      </c>
      <c r="BQ25" s="7">
        <f>_xlfn.IFNA(VLOOKUP($BA25,HAVERD!$A:$BS,BQ$2,FALSE),"")</f>
        <v>4.3204339999999997</v>
      </c>
      <c r="BR25" s="7">
        <f>_xlfn.IFNA(VLOOKUP($BA25,HAVERD!$A:$BS,BR$2,FALSE),"")</f>
        <v>4.3118869999999996</v>
      </c>
      <c r="BS25" s="7">
        <f>_xlfn.IFNA(VLOOKUP($BA25,HAVERD!$A:$BS,BS$2,FALSE),"")</f>
        <v>4.2999479000000003</v>
      </c>
      <c r="BT25" s="7">
        <f>_xlfn.IFNA(VLOOKUP($BA25,HAVERD!$A:$BS,BT$2,FALSE),"")</f>
        <v>4.2855156000000001</v>
      </c>
      <c r="BU25" s="7">
        <f>_xlfn.IFNA(VLOOKUP($BA25,HAVERD!$A:$BS,BU$2,FALSE),"")</f>
        <v>4.2694264999999998</v>
      </c>
      <c r="BV25" s="7">
        <f>_xlfn.IFNA(VLOOKUP($BA25,HAVERD!$A:$BS,BV$2,FALSE),"")</f>
        <v>4.2522546999999999</v>
      </c>
      <c r="BW25" s="7">
        <f>_xlfn.IFNA(VLOOKUP($BA25,HAVERD!$A:$BS,BW$2,FALSE),"")</f>
        <v>4.2345050999999998</v>
      </c>
      <c r="BX25" s="7">
        <f>_xlfn.IFNA(VLOOKUP($BA25,HAVERD!$A:$BS,BX$2,FALSE),"")</f>
        <v>4.2166826999999998</v>
      </c>
      <c r="BY25" s="7">
        <f>_xlfn.IFNA(VLOOKUP($BA25,HAVERD!$A:$BS,BY$2,FALSE),"")</f>
        <v>4.1992925999999997</v>
      </c>
      <c r="BZ25" s="7">
        <f>_xlfn.IFNA(VLOOKUP($BA25,HAVERD!$A:$BS,BZ$2,FALSE),"")</f>
        <v>4.1828398</v>
      </c>
      <c r="CA25" s="7">
        <f>_xlfn.IFNA(VLOOKUP($BA25,HAVERD!$A:$BS,CA$2,FALSE),"")</f>
        <v>4.1677495999999996</v>
      </c>
      <c r="CB25" s="7">
        <f>_xlfn.IFNA(VLOOKUP($BA25,HAVERD!$A:$BS,CB$2,FALSE),"")</f>
        <v>4.1540958999999997</v>
      </c>
      <c r="CC25" s="7">
        <f>_xlfn.IFNA(VLOOKUP($BA25,HAVERD!$A:$BS,CC$2,FALSE),"")</f>
        <v>4.1418552000000002</v>
      </c>
      <c r="CD25" s="7">
        <f>_xlfn.IFNA(VLOOKUP($BA25,HAVERD!$A:$BS,CD$2,FALSE),"")</f>
        <v>4.1310042999999999</v>
      </c>
      <c r="CE25" s="7">
        <f>_xlfn.IFNA(VLOOKUP($BA25,HAVERD!$A:$BS,CE$2,FALSE),"")</f>
        <v>4.1215200000000003</v>
      </c>
      <c r="CF25" s="7">
        <f>_xlfn.IFNA(VLOOKUP($BA25,HAVERD!$A:$BS,CF$2,FALSE),"")</f>
        <v>4.1133787999999996</v>
      </c>
      <c r="CG25" s="7">
        <f>_xlfn.IFNA(VLOOKUP($BA25,HAVERD!$A:$BS,CG$2,FALSE),"")</f>
        <v>4.1065576000000004</v>
      </c>
      <c r="CH25" s="7">
        <f>_xlfn.IFNA(VLOOKUP($BA25,HAVERD!$A:$BS,CH$2,FALSE),"")</f>
        <v>4.1010330000000002</v>
      </c>
      <c r="CI25" s="7">
        <f>_xlfn.IFNA(VLOOKUP($BA25,HAVERD!$A:$BS,CI$2,FALSE),"")</f>
        <v>4.0967817000000002</v>
      </c>
      <c r="CJ25" s="7">
        <f>_xlfn.IFNA(VLOOKUP($BA25,HAVERD!$A:$BS,CJ$2,FALSE),"")</f>
        <v>4.0937805000000003</v>
      </c>
      <c r="CK25" s="7">
        <f>_xlfn.IFNA(VLOOKUP($BA25,HAVERD!$A:$BS,CK$2,FALSE),"")</f>
        <v>4.0920059999999996</v>
      </c>
      <c r="CL25" s="7">
        <f>_xlfn.IFNA(VLOOKUP($BA25,HAVERD!$A:$BS,CL$2,FALSE),"")</f>
        <v>4.0914349999999997</v>
      </c>
      <c r="CM25" s="7">
        <f>_xlfn.IFNA(VLOOKUP($BA25,HAVERD!$A:$BS,CM$2,FALSE),"")</f>
        <v>4.0920398000000002</v>
      </c>
      <c r="CN25" s="7">
        <f>_xlfn.IFNA(VLOOKUP($BA25,HAVERD!$A:$BS,CN$2,FALSE),"")</f>
        <v>4.0937694000000002</v>
      </c>
      <c r="CO25" s="7">
        <f>_xlfn.IFNA(VLOOKUP($BA25,HAVERD!$A:$BS,CO$2,FALSE),"")</f>
        <v>4.096565</v>
      </c>
      <c r="CP25" s="7">
        <f>_xlfn.IFNA(VLOOKUP($BA25,HAVERD!$A:$BS,CP$2,FALSE),"")</f>
        <v>4.1003676999999996</v>
      </c>
      <c r="CQ25" s="7">
        <f>_xlfn.IFNA(VLOOKUP($BA25,HAVERD!$A:$BS,CQ$2,FALSE),"")</f>
        <v>4.1051186</v>
      </c>
      <c r="CR25" s="7">
        <f>_xlfn.IFNA(VLOOKUP($BA25,HAVERD!$A:$BS,CR$2,FALSE),"")</f>
        <v>4.1107589999999998</v>
      </c>
      <c r="CS25" s="7">
        <f>_xlfn.IFNA(VLOOKUP($BA25,HAVERD!$A:$BS,CS$2,FALSE),"")</f>
        <v>4.1172300000000002</v>
      </c>
      <c r="CT25" s="7">
        <f>_xlfn.IFNA(VLOOKUP($BA25,HAVERD!$A:$BS,CT$2,FALSE),"")</f>
        <v>4.1244727000000001</v>
      </c>
      <c r="CU25" s="7">
        <f>_xlfn.IFNA(VLOOKUP($BA25,HAVERD!$A:$BS,CU$2,FALSE),"")</f>
        <v>4.1324281999999997</v>
      </c>
      <c r="CV25" s="7">
        <f>_xlfn.IFNA(VLOOKUP($BA25,HAVERD!$A:$BS,CV$2,FALSE),"")</f>
        <v>4.1410378000000003</v>
      </c>
      <c r="CW25" s="7">
        <f>_xlfn.IFNA(VLOOKUP($BA25,HAVERD!$A:$BS,CW$2,FALSE),"")</f>
        <v>4.1502425000000001</v>
      </c>
      <c r="CX25" s="7">
        <f>_xlfn.IFNA(VLOOKUP($BA25,HAVERD!$A:$BS,CX$2,FALSE),"")</f>
        <v>4.1599836000000003</v>
      </c>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row>
    <row r="26" spans="1:145" x14ac:dyDescent="0.35">
      <c r="A26" s="6">
        <f t="shared" si="110"/>
        <v>46119</v>
      </c>
      <c r="B26" s="7">
        <f>VLOOKUP($A26,HAVERD!$A:$BS,B$2,FALSE)</f>
        <v>3.7294</v>
      </c>
      <c r="C26" s="7">
        <f>VLOOKUP($A26,HAVERD!$A:$BS,C$2,FALSE)</f>
        <v>3.7765040000000001</v>
      </c>
      <c r="D26" s="7">
        <f>VLOOKUP($A26,HAVERD!$A:$BS,D$2,FALSE)</f>
        <v>3.8867148999999999</v>
      </c>
      <c r="E26" s="7">
        <f>VLOOKUP($A26,HAVERD!$A:$BS,E$2,FALSE)</f>
        <v>3.9978867</v>
      </c>
      <c r="F26" s="7">
        <f>VLOOKUP($A26,HAVERD!$A:$BS,F$2,FALSE)</f>
        <v>4.1000883999999997</v>
      </c>
      <c r="G26" s="7">
        <f>VLOOKUP($A26,HAVERD!$A:$BS,G$2,FALSE)</f>
        <v>4.1832075</v>
      </c>
      <c r="H26" s="7">
        <f>VLOOKUP($A26,HAVERD!$A:$BS,H$2,FALSE)</f>
        <v>4.2431025</v>
      </c>
      <c r="I26" s="7">
        <f>VLOOKUP($A26,HAVERD!$A:$BS,I$2,FALSE)</f>
        <v>4.2850013000000002</v>
      </c>
      <c r="J26" s="7">
        <f>VLOOKUP($A26,HAVERD!$A:$BS,J$2,FALSE)</f>
        <v>4.3136263000000001</v>
      </c>
      <c r="K26" s="7">
        <f>VLOOKUP($A26,HAVERD!$A:$BS,K$2,FALSE)</f>
        <v>4.3339721000000004</v>
      </c>
      <c r="L26" s="7">
        <f>VLOOKUP($A26,HAVERD!$A:$BS,L$2,FALSE)</f>
        <v>4.3498555000000003</v>
      </c>
      <c r="M26" s="7">
        <f>VLOOKUP($A26,HAVERD!$A:$BS,M$2,FALSE)</f>
        <v>4.3623349999999999</v>
      </c>
      <c r="N26" s="7">
        <f>VLOOKUP($A26,HAVERD!$A:$BS,N$2,FALSE)</f>
        <v>4.3707227</v>
      </c>
      <c r="O26" s="7">
        <f>VLOOKUP($A26,HAVERD!$A:$BS,O$2,FALSE)</f>
        <v>4.3734498999999998</v>
      </c>
      <c r="P26" s="7">
        <f>VLOOKUP($A26,HAVERD!$A:$BS,P$2,FALSE)</f>
        <v>4.3706671999999998</v>
      </c>
      <c r="Q26" s="7">
        <f>VLOOKUP($A26,HAVERD!$A:$BS,Q$2,FALSE)</f>
        <v>4.3630278999999996</v>
      </c>
      <c r="R26" s="7">
        <f>VLOOKUP($A26,HAVERD!$A:$BS,R$2,FALSE)</f>
        <v>4.3511851000000004</v>
      </c>
      <c r="S26" s="7">
        <f>VLOOKUP($A26,HAVERD!$A:$BS,S$2,FALSE)</f>
        <v>4.3357915</v>
      </c>
      <c r="T26" s="7">
        <f>VLOOKUP($A26,HAVERD!$A:$BS,T$2,FALSE)</f>
        <v>4.3175005999999998</v>
      </c>
      <c r="U26" s="7">
        <f>VLOOKUP($A26,HAVERD!$A:$BS,U$2,FALSE)</f>
        <v>4.2969613000000004</v>
      </c>
      <c r="V26" s="7">
        <f>VLOOKUP($A26,HAVERD!$A:$BS,V$2,FALSE)</f>
        <v>4.2748049999999997</v>
      </c>
      <c r="W26" s="7">
        <f>VLOOKUP($A26,HAVERD!$A:$BS,W$2,FALSE)</f>
        <v>4.2516594000000003</v>
      </c>
      <c r="X26" s="7">
        <f>VLOOKUP($A26,HAVERD!$A:$BS,X$2,FALSE)</f>
        <v>4.2281516000000003</v>
      </c>
      <c r="Y26" s="7">
        <f>VLOOKUP($A26,HAVERD!$A:$BS,Y$2,FALSE)</f>
        <v>4.2049082999999996</v>
      </c>
      <c r="Z26" s="7">
        <f>VLOOKUP($A26,HAVERD!$A:$BS,Z$2,FALSE)</f>
        <v>4.1825574000000003</v>
      </c>
      <c r="AA26" s="7">
        <f>VLOOKUP($A26,HAVERD!$A:$BS,AA$2,FALSE)</f>
        <v>4.1616323</v>
      </c>
      <c r="AB26" s="7">
        <f>VLOOKUP($A26,HAVERD!$A:$BS,AB$2,FALSE)</f>
        <v>4.1422534000000004</v>
      </c>
      <c r="AC26" s="7">
        <f>VLOOKUP($A26,HAVERD!$A:$BS,AC$2,FALSE)</f>
        <v>4.1244281000000003</v>
      </c>
      <c r="AD26" s="7">
        <f>VLOOKUP($A26,HAVERD!$A:$BS,AD$2,FALSE)</f>
        <v>4.1081629</v>
      </c>
      <c r="AE26" s="7">
        <f>VLOOKUP($A26,HAVERD!$A:$BS,AE$2,FALSE)</f>
        <v>4.0934644000000002</v>
      </c>
      <c r="AF26" s="7">
        <f>VLOOKUP($A26,HAVERD!$A:$BS,AF$2,FALSE)</f>
        <v>4.0803398</v>
      </c>
      <c r="AG26" s="7">
        <f>VLOOKUP($A26,HAVERD!$A:$BS,AG$2,FALSE)</f>
        <v>4.0687956999999999</v>
      </c>
      <c r="AH26" s="7">
        <f>VLOOKUP($A26,HAVERD!$A:$BS,AH$2,FALSE)</f>
        <v>4.0588388000000002</v>
      </c>
      <c r="AI26" s="7">
        <f>VLOOKUP($A26,HAVERD!$A:$BS,AI$2,FALSE)</f>
        <v>4.0504761</v>
      </c>
      <c r="AJ26" s="7">
        <f>VLOOKUP($A26,HAVERD!$A:$BS,AJ$2,FALSE)</f>
        <v>4.0437143000000004</v>
      </c>
      <c r="AK26" s="7">
        <f>VLOOKUP($A26,HAVERD!$A:$BS,AK$2,FALSE)</f>
        <v>4.0385600999999998</v>
      </c>
      <c r="AL26" s="7">
        <f>VLOOKUP($A26,HAVERD!$A:$BS,AL$2,FALSE)</f>
        <v>4.0350204999999999</v>
      </c>
      <c r="AM26" s="7">
        <f>VLOOKUP($A26,HAVERD!$A:$BS,AM$2,FALSE)</f>
        <v>4.0330909000000004</v>
      </c>
      <c r="AN26" s="7">
        <f>VLOOKUP($A26,HAVERD!$A:$BS,AN$2,FALSE)</f>
        <v>4.0327064000000004</v>
      </c>
      <c r="AO26" s="7">
        <f>VLOOKUP($A26,HAVERD!$A:$BS,AO$2,FALSE)</f>
        <v>4.0337813999999996</v>
      </c>
      <c r="AP26" s="7">
        <f>VLOOKUP($A26,HAVERD!$A:$BS,AP$2,FALSE)</f>
        <v>4.0362306999999999</v>
      </c>
      <c r="AQ26" s="7">
        <f>VLOOKUP($A26,HAVERD!$A:$BS,AQ$2,FALSE)</f>
        <v>4.0399688999999999</v>
      </c>
      <c r="AR26" s="7">
        <f>VLOOKUP($A26,HAVERD!$A:$BS,AR$2,FALSE)</f>
        <v>4.0449105000000003</v>
      </c>
      <c r="AS26" s="7">
        <f>VLOOKUP($A26,HAVERD!$A:$BS,AS$2,FALSE)</f>
        <v>4.0509700999999998</v>
      </c>
      <c r="AT26" s="7">
        <f>VLOOKUP($A26,HAVERD!$A:$BS,AT$2,FALSE)</f>
        <v>4.0580625000000001</v>
      </c>
      <c r="AU26" s="7">
        <f>VLOOKUP($A26,HAVERD!$A:$BS,AU$2,FALSE)</f>
        <v>4.0661022000000004</v>
      </c>
      <c r="AV26" s="7">
        <f>VLOOKUP($A26,HAVERD!$A:$BS,AV$2,FALSE)</f>
        <v>4.0750036999999999</v>
      </c>
      <c r="AW26" s="7">
        <f>VLOOKUP($A26,HAVERD!$A:$BS,AW$2,FALSE)</f>
        <v>4.0846818999999996</v>
      </c>
      <c r="AX26" s="7">
        <f>VLOOKUP($A26,HAVERD!$A:$BS,AX$2,FALSE)</f>
        <v>4.0950511000000001</v>
      </c>
      <c r="BA26" s="6">
        <f t="shared" si="111"/>
        <v>46176</v>
      </c>
      <c r="BB26" s="7">
        <f>_xlfn.IFNA(VLOOKUP($BA26,HAVERD!$A:$BS,BB$2,FALSE),"")</f>
        <v>3.7305999999999999</v>
      </c>
      <c r="BC26" s="7">
        <f>_xlfn.IFNA(VLOOKUP($BA26,HAVERD!$A:$BS,BC$2,FALSE),"")</f>
        <v>3.7352615</v>
      </c>
      <c r="BD26" s="7">
        <f>_xlfn.IFNA(VLOOKUP($BA26,HAVERD!$A:$BS,BD$2,FALSE),"")</f>
        <v>3.8189074000000001</v>
      </c>
      <c r="BE26" s="7">
        <f>_xlfn.IFNA(VLOOKUP($BA26,HAVERD!$A:$BS,BE$2,FALSE),"")</f>
        <v>3.9058850999999999</v>
      </c>
      <c r="BF26" s="7">
        <f>_xlfn.IFNA(VLOOKUP($BA26,HAVERD!$A:$BS,BF$2,FALSE),"")</f>
        <v>3.9920060999999998</v>
      </c>
      <c r="BG26" s="7">
        <f>_xlfn.IFNA(VLOOKUP($BA26,HAVERD!$A:$BS,BG$2,FALSE),"")</f>
        <v>4.0733446999999998</v>
      </c>
      <c r="BH26" s="7">
        <f>_xlfn.IFNA(VLOOKUP($BA26,HAVERD!$A:$BS,BH$2,FALSE),"")</f>
        <v>4.1445300999999999</v>
      </c>
      <c r="BI26" s="7">
        <f>_xlfn.IFNA(VLOOKUP($BA26,HAVERD!$A:$BS,BI$2,FALSE),"")</f>
        <v>4.2046457000000004</v>
      </c>
      <c r="BJ26" s="7">
        <f>_xlfn.IFNA(VLOOKUP($BA26,HAVERD!$A:$BS,BJ$2,FALSE),"")</f>
        <v>4.2536176000000001</v>
      </c>
      <c r="BK26" s="7">
        <f>_xlfn.IFNA(VLOOKUP($BA26,HAVERD!$A:$BS,BK$2,FALSE),"")</f>
        <v>4.2925250000000004</v>
      </c>
      <c r="BL26" s="7">
        <f>_xlfn.IFNA(VLOOKUP($BA26,HAVERD!$A:$BS,BL$2,FALSE),"")</f>
        <v>4.3237031000000004</v>
      </c>
      <c r="BM26" s="7">
        <f>_xlfn.IFNA(VLOOKUP($BA26,HAVERD!$A:$BS,BM$2,FALSE),"")</f>
        <v>4.3475321999999998</v>
      </c>
      <c r="BN26" s="7">
        <f>_xlfn.IFNA(VLOOKUP($BA26,HAVERD!$A:$BS,BN$2,FALSE),"")</f>
        <v>4.3637908000000003</v>
      </c>
      <c r="BO26" s="7">
        <f>_xlfn.IFNA(VLOOKUP($BA26,HAVERD!$A:$BS,BO$2,FALSE),"")</f>
        <v>4.3723426999999999</v>
      </c>
      <c r="BP26" s="7">
        <f>_xlfn.IFNA(VLOOKUP($BA26,HAVERD!$A:$BS,BP$2,FALSE),"")</f>
        <v>4.3739610000000004</v>
      </c>
      <c r="BQ26" s="7">
        <f>_xlfn.IFNA(VLOOKUP($BA26,HAVERD!$A:$BS,BQ$2,FALSE),"")</f>
        <v>4.3696561000000003</v>
      </c>
      <c r="BR26" s="7">
        <f>_xlfn.IFNA(VLOOKUP($BA26,HAVERD!$A:$BS,BR$2,FALSE),"")</f>
        <v>4.3604383999999996</v>
      </c>
      <c r="BS26" s="7">
        <f>_xlfn.IFNA(VLOOKUP($BA26,HAVERD!$A:$BS,BS$2,FALSE),"")</f>
        <v>4.3473182000000001</v>
      </c>
      <c r="BT26" s="7">
        <f>_xlfn.IFNA(VLOOKUP($BA26,HAVERD!$A:$BS,BT$2,FALSE),"")</f>
        <v>4.3313060999999999</v>
      </c>
      <c r="BU26" s="7">
        <f>_xlfn.IFNA(VLOOKUP($BA26,HAVERD!$A:$BS,BU$2,FALSE),"")</f>
        <v>4.3133540000000004</v>
      </c>
      <c r="BV26" s="7">
        <f>_xlfn.IFNA(VLOOKUP($BA26,HAVERD!$A:$BS,BV$2,FALSE),"")</f>
        <v>4.2941693000000001</v>
      </c>
      <c r="BW26" s="7">
        <f>_xlfn.IFNA(VLOOKUP($BA26,HAVERD!$A:$BS,BW$2,FALSE),"")</f>
        <v>4.2743950999999996</v>
      </c>
      <c r="BX26" s="7">
        <f>_xlfn.IFNA(VLOOKUP($BA26,HAVERD!$A:$BS,BX$2,FALSE),"")</f>
        <v>4.2546742999999996</v>
      </c>
      <c r="BY26" s="7">
        <f>_xlfn.IFNA(VLOOKUP($BA26,HAVERD!$A:$BS,BY$2,FALSE),"")</f>
        <v>4.2356499999999997</v>
      </c>
      <c r="BZ26" s="7">
        <f>_xlfn.IFNA(VLOOKUP($BA26,HAVERD!$A:$BS,BZ$2,FALSE),"")</f>
        <v>4.2179652000000001</v>
      </c>
      <c r="CA26" s="7">
        <f>_xlfn.IFNA(VLOOKUP($BA26,HAVERD!$A:$BS,CA$2,FALSE),"")</f>
        <v>4.2021753999999998</v>
      </c>
      <c r="CB26" s="7">
        <f>_xlfn.IFNA(VLOOKUP($BA26,HAVERD!$A:$BS,CB$2,FALSE),"")</f>
        <v>4.1883644000000002</v>
      </c>
      <c r="CC26" s="7">
        <f>_xlfn.IFNA(VLOOKUP($BA26,HAVERD!$A:$BS,CC$2,FALSE),"")</f>
        <v>4.1764581999999999</v>
      </c>
      <c r="CD26" s="7">
        <f>_xlfn.IFNA(VLOOKUP($BA26,HAVERD!$A:$BS,CD$2,FALSE),"")</f>
        <v>4.1663823999999998</v>
      </c>
      <c r="CE26" s="7">
        <f>_xlfn.IFNA(VLOOKUP($BA26,HAVERD!$A:$BS,CE$2,FALSE),"")</f>
        <v>4.1580627000000003</v>
      </c>
      <c r="CF26" s="7">
        <f>_xlfn.IFNA(VLOOKUP($BA26,HAVERD!$A:$BS,CF$2,FALSE),"")</f>
        <v>4.1514249000000003</v>
      </c>
      <c r="CG26" s="7">
        <f>_xlfn.IFNA(VLOOKUP($BA26,HAVERD!$A:$BS,CG$2,FALSE),"")</f>
        <v>4.1463947000000001</v>
      </c>
      <c r="CH26" s="7">
        <f>_xlfn.IFNA(VLOOKUP($BA26,HAVERD!$A:$BS,CH$2,FALSE),"")</f>
        <v>4.1428979000000004</v>
      </c>
      <c r="CI26" s="7">
        <f>_xlfn.IFNA(VLOOKUP($BA26,HAVERD!$A:$BS,CI$2,FALSE),"")</f>
        <v>4.14086</v>
      </c>
      <c r="CJ26" s="7">
        <f>_xlfn.IFNA(VLOOKUP($BA26,HAVERD!$A:$BS,CJ$2,FALSE),"")</f>
        <v>4.1402068999999999</v>
      </c>
      <c r="CK26" s="7">
        <f>_xlfn.IFNA(VLOOKUP($BA26,HAVERD!$A:$BS,CK$2,FALSE),"")</f>
        <v>4.1408642999999996</v>
      </c>
      <c r="CL26" s="7">
        <f>_xlfn.IFNA(VLOOKUP($BA26,HAVERD!$A:$BS,CL$2,FALSE),"")</f>
        <v>4.1427578</v>
      </c>
      <c r="CM26" s="7">
        <f>_xlfn.IFNA(VLOOKUP($BA26,HAVERD!$A:$BS,CM$2,FALSE),"")</f>
        <v>4.1458135</v>
      </c>
      <c r="CN26" s="7">
        <f>_xlfn.IFNA(VLOOKUP($BA26,HAVERD!$A:$BS,CN$2,FALSE),"")</f>
        <v>4.1499585000000003</v>
      </c>
      <c r="CO26" s="7">
        <f>_xlfn.IFNA(VLOOKUP($BA26,HAVERD!$A:$BS,CO$2,FALSE),"")</f>
        <v>4.1551204999999998</v>
      </c>
      <c r="CP26" s="7">
        <f>_xlfn.IFNA(VLOOKUP($BA26,HAVERD!$A:$BS,CP$2,FALSE),"")</f>
        <v>4.1612269</v>
      </c>
      <c r="CQ26" s="7">
        <f>_xlfn.IFNA(VLOOKUP($BA26,HAVERD!$A:$BS,CQ$2,FALSE),"")</f>
        <v>4.1682053000000003</v>
      </c>
      <c r="CR26" s="7">
        <f>_xlfn.IFNA(VLOOKUP($BA26,HAVERD!$A:$BS,CR$2,FALSE),"")</f>
        <v>4.1759833000000004</v>
      </c>
      <c r="CS26" s="7">
        <f>_xlfn.IFNA(VLOOKUP($BA26,HAVERD!$A:$BS,CS$2,FALSE),"")</f>
        <v>4.1844884999999996</v>
      </c>
      <c r="CT26" s="7">
        <f>_xlfn.IFNA(VLOOKUP($BA26,HAVERD!$A:$BS,CT$2,FALSE),"")</f>
        <v>4.1936483999999998</v>
      </c>
      <c r="CU26" s="7">
        <f>_xlfn.IFNA(VLOOKUP($BA26,HAVERD!$A:$BS,CU$2,FALSE),"")</f>
        <v>4.2033905000000003</v>
      </c>
      <c r="CV26" s="7">
        <f>_xlfn.IFNA(VLOOKUP($BA26,HAVERD!$A:$BS,CV$2,FALSE),"")</f>
        <v>4.2136424999999997</v>
      </c>
      <c r="CW26" s="7">
        <f>_xlfn.IFNA(VLOOKUP($BA26,HAVERD!$A:$BS,CW$2,FALSE),"")</f>
        <v>4.2243319000000001</v>
      </c>
      <c r="CX26" s="7">
        <f>_xlfn.IFNA(VLOOKUP($BA26,HAVERD!$A:$BS,CX$2,FALSE),"")</f>
        <v>4.2353861999999998</v>
      </c>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row>
    <row r="27" spans="1:145" x14ac:dyDescent="0.35">
      <c r="A27" s="6">
        <f t="shared" si="110"/>
        <v>46120</v>
      </c>
      <c r="B27" s="7">
        <f>VLOOKUP($A27,HAVERD!$A:$BS,B$2,FALSE)</f>
        <v>3.7286999999999999</v>
      </c>
      <c r="C27" s="7">
        <f>VLOOKUP($A27,HAVERD!$A:$BS,C$2,FALSE)</f>
        <v>3.7402462999999999</v>
      </c>
      <c r="D27" s="7">
        <f>VLOOKUP($A27,HAVERD!$A:$BS,D$2,FALSE)</f>
        <v>3.8095213000000001</v>
      </c>
      <c r="E27" s="7">
        <f>VLOOKUP($A27,HAVERD!$A:$BS,E$2,FALSE)</f>
        <v>3.8771331999999998</v>
      </c>
      <c r="F27" s="7">
        <f>VLOOKUP($A27,HAVERD!$A:$BS,F$2,FALSE)</f>
        <v>3.9363880999999998</v>
      </c>
      <c r="G27" s="7">
        <f>VLOOKUP($A27,HAVERD!$A:$BS,G$2,FALSE)</f>
        <v>3.9822784000000002</v>
      </c>
      <c r="H27" s="7">
        <f>VLOOKUP($A27,HAVERD!$A:$BS,H$2,FALSE)</f>
        <v>4.0134825999999997</v>
      </c>
      <c r="I27" s="7">
        <f>VLOOKUP($A27,HAVERD!$A:$BS,I$2,FALSE)</f>
        <v>4.0343722</v>
      </c>
      <c r="J27" s="7">
        <f>VLOOKUP($A27,HAVERD!$A:$BS,J$2,FALSE)</f>
        <v>4.0482728999999997</v>
      </c>
      <c r="K27" s="7">
        <f>VLOOKUP($A27,HAVERD!$A:$BS,K$2,FALSE)</f>
        <v>4.0587349000000001</v>
      </c>
      <c r="L27" s="7">
        <f>VLOOKUP($A27,HAVERD!$A:$BS,L$2,FALSE)</f>
        <v>4.0678187000000001</v>
      </c>
      <c r="M27" s="7">
        <f>VLOOKUP($A27,HAVERD!$A:$BS,M$2,FALSE)</f>
        <v>4.0757804000000002</v>
      </c>
      <c r="N27" s="7">
        <f>VLOOKUP($A27,HAVERD!$A:$BS,N$2,FALSE)</f>
        <v>4.0816258999999997</v>
      </c>
      <c r="O27" s="7">
        <f>VLOOKUP($A27,HAVERD!$A:$BS,O$2,FALSE)</f>
        <v>4.0835163000000003</v>
      </c>
      <c r="P27" s="7">
        <f>VLOOKUP($A27,HAVERD!$A:$BS,P$2,FALSE)</f>
        <v>4.0814073999999998</v>
      </c>
      <c r="Q27" s="7">
        <f>VLOOKUP($A27,HAVERD!$A:$BS,Q$2,FALSE)</f>
        <v>4.0757732999999998</v>
      </c>
      <c r="R27" s="7">
        <f>VLOOKUP($A27,HAVERD!$A:$BS,R$2,FALSE)</f>
        <v>4.0670881000000003</v>
      </c>
      <c r="S27" s="7">
        <f>VLOOKUP($A27,HAVERD!$A:$BS,S$2,FALSE)</f>
        <v>4.0558259000000003</v>
      </c>
      <c r="T27" s="7">
        <f>VLOOKUP($A27,HAVERD!$A:$BS,T$2,FALSE)</f>
        <v>4.0424610999999997</v>
      </c>
      <c r="U27" s="7">
        <f>VLOOKUP($A27,HAVERD!$A:$BS,U$2,FALSE)</f>
        <v>4.0274796000000004</v>
      </c>
      <c r="V27" s="7">
        <f>VLOOKUP($A27,HAVERD!$A:$BS,V$2,FALSE)</f>
        <v>4.0114166999999998</v>
      </c>
      <c r="W27" s="7">
        <f>VLOOKUP($A27,HAVERD!$A:$BS,W$2,FALSE)</f>
        <v>3.9948215</v>
      </c>
      <c r="X27" s="7">
        <f>VLOOKUP($A27,HAVERD!$A:$BS,X$2,FALSE)</f>
        <v>3.9782421000000001</v>
      </c>
      <c r="Y27" s="7">
        <f>VLOOKUP($A27,HAVERD!$A:$BS,Y$2,FALSE)</f>
        <v>3.9622269999999999</v>
      </c>
      <c r="Z27" s="7">
        <f>VLOOKUP($A27,HAVERD!$A:$BS,Z$2,FALSE)</f>
        <v>3.9473253000000001</v>
      </c>
      <c r="AA27" s="7">
        <f>VLOOKUP($A27,HAVERD!$A:$BS,AA$2,FALSE)</f>
        <v>3.9340117999999999</v>
      </c>
      <c r="AB27" s="7">
        <f>VLOOKUP($A27,HAVERD!$A:$BS,AB$2,FALSE)</f>
        <v>3.9223667</v>
      </c>
      <c r="AC27" s="7">
        <f>VLOOKUP($A27,HAVERD!$A:$BS,AC$2,FALSE)</f>
        <v>3.9123383999999999</v>
      </c>
      <c r="AD27" s="7">
        <f>VLOOKUP($A27,HAVERD!$A:$BS,AD$2,FALSE)</f>
        <v>3.9038743</v>
      </c>
      <c r="AE27" s="7">
        <f>VLOOKUP($A27,HAVERD!$A:$BS,AE$2,FALSE)</f>
        <v>3.8969222000000001</v>
      </c>
      <c r="AF27" s="7">
        <f>VLOOKUP($A27,HAVERD!$A:$BS,AF$2,FALSE)</f>
        <v>3.8914301999999998</v>
      </c>
      <c r="AG27" s="7">
        <f>VLOOKUP($A27,HAVERD!$A:$BS,AG$2,FALSE)</f>
        <v>3.887346</v>
      </c>
      <c r="AH27" s="7">
        <f>VLOOKUP($A27,HAVERD!$A:$BS,AH$2,FALSE)</f>
        <v>3.8846172999999999</v>
      </c>
      <c r="AI27" s="7">
        <f>VLOOKUP($A27,HAVERD!$A:$BS,AI$2,FALSE)</f>
        <v>3.8831918999999999</v>
      </c>
      <c r="AJ27" s="7">
        <f>VLOOKUP($A27,HAVERD!$A:$BS,AJ$2,FALSE)</f>
        <v>3.8830178000000002</v>
      </c>
      <c r="AK27" s="7">
        <f>VLOOKUP($A27,HAVERD!$A:$BS,AK$2,FALSE)</f>
        <v>3.8840427000000002</v>
      </c>
      <c r="AL27" s="7">
        <f>VLOOKUP($A27,HAVERD!$A:$BS,AL$2,FALSE)</f>
        <v>3.8862144000000001</v>
      </c>
      <c r="AM27" s="7">
        <f>VLOOKUP($A27,HAVERD!$A:$BS,AM$2,FALSE)</f>
        <v>3.8894785999999999</v>
      </c>
      <c r="AN27" s="7">
        <f>VLOOKUP($A27,HAVERD!$A:$BS,AN$2,FALSE)</f>
        <v>3.8937710999999999</v>
      </c>
      <c r="AO27" s="7">
        <f>VLOOKUP($A27,HAVERD!$A:$BS,AO$2,FALSE)</f>
        <v>3.8990243000000002</v>
      </c>
      <c r="AP27" s="7">
        <f>VLOOKUP($A27,HAVERD!$A:$BS,AP$2,FALSE)</f>
        <v>3.9051708000000001</v>
      </c>
      <c r="AQ27" s="7">
        <f>VLOOKUP($A27,HAVERD!$A:$BS,AQ$2,FALSE)</f>
        <v>3.9121432999999999</v>
      </c>
      <c r="AR27" s="7">
        <f>VLOOKUP($A27,HAVERD!$A:$BS,AR$2,FALSE)</f>
        <v>3.9198740999999999</v>
      </c>
      <c r="AS27" s="7">
        <f>VLOOKUP($A27,HAVERD!$A:$BS,AS$2,FALSE)</f>
        <v>3.928296</v>
      </c>
      <c r="AT27" s="7">
        <f>VLOOKUP($A27,HAVERD!$A:$BS,AT$2,FALSE)</f>
        <v>3.9373415</v>
      </c>
      <c r="AU27" s="7">
        <f>VLOOKUP($A27,HAVERD!$A:$BS,AU$2,FALSE)</f>
        <v>3.9469430999999999</v>
      </c>
      <c r="AV27" s="7">
        <f>VLOOKUP($A27,HAVERD!$A:$BS,AV$2,FALSE)</f>
        <v>3.9570333999999998</v>
      </c>
      <c r="AW27" s="7">
        <f>VLOOKUP($A27,HAVERD!$A:$BS,AW$2,FALSE)</f>
        <v>3.9675451000000002</v>
      </c>
      <c r="AX27" s="7">
        <f>VLOOKUP($A27,HAVERD!$A:$BS,AX$2,FALSE)</f>
        <v>3.9784106000000001</v>
      </c>
      <c r="BA27" s="6">
        <f t="shared" si="111"/>
        <v>46177</v>
      </c>
      <c r="BB27" s="7">
        <f>_xlfn.IFNA(VLOOKUP($BA27,HAVERD!$A:$BS,BB$2,FALSE),"")</f>
        <v>3.7307999999999999</v>
      </c>
      <c r="BC27" s="7">
        <f>_xlfn.IFNA(VLOOKUP($BA27,HAVERD!$A:$BS,BC$2,FALSE),"")</f>
        <v>3.7353573</v>
      </c>
      <c r="BD27" s="7">
        <f>_xlfn.IFNA(VLOOKUP($BA27,HAVERD!$A:$BS,BD$2,FALSE),"")</f>
        <v>3.8070084</v>
      </c>
      <c r="BE27" s="7">
        <f>_xlfn.IFNA(VLOOKUP($BA27,HAVERD!$A:$BS,BE$2,FALSE),"")</f>
        <v>3.8816701999999998</v>
      </c>
      <c r="BF27" s="7">
        <f>_xlfn.IFNA(VLOOKUP($BA27,HAVERD!$A:$BS,BF$2,FALSE),"")</f>
        <v>3.956035</v>
      </c>
      <c r="BG27" s="7">
        <f>_xlfn.IFNA(VLOOKUP($BA27,HAVERD!$A:$BS,BG$2,FALSE),"")</f>
        <v>4.0268347000000002</v>
      </c>
      <c r="BH27" s="7">
        <f>_xlfn.IFNA(VLOOKUP($BA27,HAVERD!$A:$BS,BH$2,FALSE),"")</f>
        <v>4.0893185000000001</v>
      </c>
      <c r="BI27" s="7">
        <f>_xlfn.IFNA(VLOOKUP($BA27,HAVERD!$A:$BS,BI$2,FALSE),"")</f>
        <v>4.1425209000000001</v>
      </c>
      <c r="BJ27" s="7">
        <f>_xlfn.IFNA(VLOOKUP($BA27,HAVERD!$A:$BS,BJ$2,FALSE),"")</f>
        <v>4.1862392000000002</v>
      </c>
      <c r="BK27" s="7">
        <f>_xlfn.IFNA(VLOOKUP($BA27,HAVERD!$A:$BS,BK$2,FALSE),"")</f>
        <v>4.2217177000000001</v>
      </c>
      <c r="BL27" s="7">
        <f>_xlfn.IFNA(VLOOKUP($BA27,HAVERD!$A:$BS,BL$2,FALSE),"")</f>
        <v>4.2509379000000003</v>
      </c>
      <c r="BM27" s="7">
        <f>_xlfn.IFNA(VLOOKUP($BA27,HAVERD!$A:$BS,BM$2,FALSE),"")</f>
        <v>4.2740378999999997</v>
      </c>
      <c r="BN27" s="7">
        <f>_xlfn.IFNA(VLOOKUP($BA27,HAVERD!$A:$BS,BN$2,FALSE),"")</f>
        <v>4.2908267999999996</v>
      </c>
      <c r="BO27" s="7">
        <f>_xlfn.IFNA(VLOOKUP($BA27,HAVERD!$A:$BS,BO$2,FALSE),"")</f>
        <v>4.3008077</v>
      </c>
      <c r="BP27" s="7">
        <f>_xlfn.IFNA(VLOOKUP($BA27,HAVERD!$A:$BS,BP$2,FALSE),"")</f>
        <v>4.3045102999999996</v>
      </c>
      <c r="BQ27" s="7">
        <f>_xlfn.IFNA(VLOOKUP($BA27,HAVERD!$A:$BS,BQ$2,FALSE),"")</f>
        <v>4.3027623999999998</v>
      </c>
      <c r="BR27" s="7">
        <f>_xlfn.IFNA(VLOOKUP($BA27,HAVERD!$A:$BS,BR$2,FALSE),"")</f>
        <v>4.2963915999999998</v>
      </c>
      <c r="BS27" s="7">
        <f>_xlfn.IFNA(VLOOKUP($BA27,HAVERD!$A:$BS,BS$2,FALSE),"")</f>
        <v>4.2862258000000004</v>
      </c>
      <c r="BT27" s="7">
        <f>_xlfn.IFNA(VLOOKUP($BA27,HAVERD!$A:$BS,BT$2,FALSE),"")</f>
        <v>4.2730927000000003</v>
      </c>
      <c r="BU27" s="7">
        <f>_xlfn.IFNA(VLOOKUP($BA27,HAVERD!$A:$BS,BU$2,FALSE),"")</f>
        <v>4.2578014</v>
      </c>
      <c r="BV27" s="7">
        <f>_xlfn.IFNA(VLOOKUP($BA27,HAVERD!$A:$BS,BV$2,FALSE),"")</f>
        <v>4.2410661000000003</v>
      </c>
      <c r="BW27" s="7">
        <f>_xlfn.IFNA(VLOOKUP($BA27,HAVERD!$A:$BS,BW$2,FALSE),"")</f>
        <v>4.2235700999999999</v>
      </c>
      <c r="BX27" s="7">
        <f>_xlfn.IFNA(VLOOKUP($BA27,HAVERD!$A:$BS,BX$2,FALSE),"")</f>
        <v>4.205997</v>
      </c>
      <c r="BY27" s="7">
        <f>_xlfn.IFNA(VLOOKUP($BA27,HAVERD!$A:$BS,BY$2,FALSE),"")</f>
        <v>4.1890302999999998</v>
      </c>
      <c r="BZ27" s="7">
        <f>_xlfn.IFNA(VLOOKUP($BA27,HAVERD!$A:$BS,BZ$2,FALSE),"")</f>
        <v>4.1733535000000002</v>
      </c>
      <c r="CA27" s="7">
        <f>_xlfn.IFNA(VLOOKUP($BA27,HAVERD!$A:$BS,CA$2,FALSE),"")</f>
        <v>4.1595461</v>
      </c>
      <c r="CB27" s="7">
        <f>_xlfn.IFNA(VLOOKUP($BA27,HAVERD!$A:$BS,CB$2,FALSE),"")</f>
        <v>4.1476794999999997</v>
      </c>
      <c r="CC27" s="7">
        <f>_xlfn.IFNA(VLOOKUP($BA27,HAVERD!$A:$BS,CC$2,FALSE),"")</f>
        <v>4.1376708000000004</v>
      </c>
      <c r="CD27" s="7">
        <f>_xlfn.IFNA(VLOOKUP($BA27,HAVERD!$A:$BS,CD$2,FALSE),"")</f>
        <v>4.1294370000000002</v>
      </c>
      <c r="CE27" s="7">
        <f>_xlfn.IFNA(VLOOKUP($BA27,HAVERD!$A:$BS,CE$2,FALSE),"")</f>
        <v>4.1228952000000003</v>
      </c>
      <c r="CF27" s="7">
        <f>_xlfn.IFNA(VLOOKUP($BA27,HAVERD!$A:$BS,CF$2,FALSE),"")</f>
        <v>4.1179625</v>
      </c>
      <c r="CG27" s="7">
        <f>_xlfn.IFNA(VLOOKUP($BA27,HAVERD!$A:$BS,CG$2,FALSE),"")</f>
        <v>4.1145557000000004</v>
      </c>
      <c r="CH27" s="7">
        <f>_xlfn.IFNA(VLOOKUP($BA27,HAVERD!$A:$BS,CH$2,FALSE),"")</f>
        <v>4.1125920999999996</v>
      </c>
      <c r="CI27" s="7">
        <f>_xlfn.IFNA(VLOOKUP($BA27,HAVERD!$A:$BS,CI$2,FALSE),"")</f>
        <v>4.1119886000000001</v>
      </c>
      <c r="CJ27" s="7">
        <f>_xlfn.IFNA(VLOOKUP($BA27,HAVERD!$A:$BS,CJ$2,FALSE),"")</f>
        <v>4.1126621999999999</v>
      </c>
      <c r="CK27" s="7">
        <f>_xlfn.IFNA(VLOOKUP($BA27,HAVERD!$A:$BS,CK$2,FALSE),"")</f>
        <v>4.1145299</v>
      </c>
      <c r="CL27" s="7">
        <f>_xlfn.IFNA(VLOOKUP($BA27,HAVERD!$A:$BS,CL$2,FALSE),"")</f>
        <v>4.1175088999999998</v>
      </c>
      <c r="CM27" s="7">
        <f>_xlfn.IFNA(VLOOKUP($BA27,HAVERD!$A:$BS,CM$2,FALSE),"")</f>
        <v>4.1215183</v>
      </c>
      <c r="CN27" s="7">
        <f>_xlfn.IFNA(VLOOKUP($BA27,HAVERD!$A:$BS,CN$2,FALSE),"")</f>
        <v>4.1264871000000003</v>
      </c>
      <c r="CO27" s="7">
        <f>_xlfn.IFNA(VLOOKUP($BA27,HAVERD!$A:$BS,CO$2,FALSE),"")</f>
        <v>4.1323467000000003</v>
      </c>
      <c r="CP27" s="7">
        <f>_xlfn.IFNA(VLOOKUP($BA27,HAVERD!$A:$BS,CP$2,FALSE),"")</f>
        <v>4.1390288999999996</v>
      </c>
      <c r="CQ27" s="7">
        <f>_xlfn.IFNA(VLOOKUP($BA27,HAVERD!$A:$BS,CQ$2,FALSE),"")</f>
        <v>4.1464653</v>
      </c>
      <c r="CR27" s="7">
        <f>_xlfn.IFNA(VLOOKUP($BA27,HAVERD!$A:$BS,CR$2,FALSE),"")</f>
        <v>4.1545873000000002</v>
      </c>
      <c r="CS27" s="7">
        <f>_xlfn.IFNA(VLOOKUP($BA27,HAVERD!$A:$BS,CS$2,FALSE),"")</f>
        <v>4.1633266999999998</v>
      </c>
      <c r="CT27" s="7">
        <f>_xlfn.IFNA(VLOOKUP($BA27,HAVERD!$A:$BS,CT$2,FALSE),"")</f>
        <v>4.1726149000000001</v>
      </c>
      <c r="CU27" s="7">
        <f>_xlfn.IFNA(VLOOKUP($BA27,HAVERD!$A:$BS,CU$2,FALSE),"")</f>
        <v>4.1823836999999999</v>
      </c>
      <c r="CV27" s="7">
        <f>_xlfn.IFNA(VLOOKUP($BA27,HAVERD!$A:$BS,CV$2,FALSE),"")</f>
        <v>4.1925644999999996</v>
      </c>
      <c r="CW27" s="7">
        <f>_xlfn.IFNA(VLOOKUP($BA27,HAVERD!$A:$BS,CW$2,FALSE),"")</f>
        <v>4.2030889</v>
      </c>
      <c r="CX27" s="7">
        <f>_xlfn.IFNA(VLOOKUP($BA27,HAVERD!$A:$BS,CX$2,FALSE),"")</f>
        <v>4.2138887</v>
      </c>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row>
    <row r="28" spans="1:145" x14ac:dyDescent="0.35">
      <c r="A28" s="6">
        <f t="shared" si="110"/>
        <v>46121</v>
      </c>
      <c r="B28" s="7">
        <f>VLOOKUP($A28,HAVERD!$A:$BS,B$2,FALSE)</f>
        <v>3.7294</v>
      </c>
      <c r="C28" s="7">
        <f>VLOOKUP($A28,HAVERD!$A:$BS,C$2,FALSE)</f>
        <v>3.7487876999999998</v>
      </c>
      <c r="D28" s="7">
        <f>VLOOKUP($A28,HAVERD!$A:$BS,D$2,FALSE)</f>
        <v>3.8110080000000002</v>
      </c>
      <c r="E28" s="7">
        <f>VLOOKUP($A28,HAVERD!$A:$BS,E$2,FALSE)</f>
        <v>3.8765784000000001</v>
      </c>
      <c r="F28" s="7">
        <f>VLOOKUP($A28,HAVERD!$A:$BS,F$2,FALSE)</f>
        <v>3.9370481000000002</v>
      </c>
      <c r="G28" s="7">
        <f>VLOOKUP($A28,HAVERD!$A:$BS,G$2,FALSE)</f>
        <v>3.9854790000000002</v>
      </c>
      <c r="H28" s="7">
        <f>VLOOKUP($A28,HAVERD!$A:$BS,H$2,FALSE)</f>
        <v>4.0194080999999997</v>
      </c>
      <c r="I28" s="7">
        <f>VLOOKUP($A28,HAVERD!$A:$BS,I$2,FALSE)</f>
        <v>4.0426574000000004</v>
      </c>
      <c r="J28" s="7">
        <f>VLOOKUP($A28,HAVERD!$A:$BS,J$2,FALSE)</f>
        <v>4.0582202000000001</v>
      </c>
      <c r="K28" s="7">
        <f>VLOOKUP($A28,HAVERD!$A:$BS,K$2,FALSE)</f>
        <v>4.0697463000000003</v>
      </c>
      <c r="L28" s="7">
        <f>VLOOKUP($A28,HAVERD!$A:$BS,L$2,FALSE)</f>
        <v>4.0792662000000002</v>
      </c>
      <c r="M28" s="7">
        <f>VLOOKUP($A28,HAVERD!$A:$BS,M$2,FALSE)</f>
        <v>4.0872013000000003</v>
      </c>
      <c r="N28" s="7">
        <f>VLOOKUP($A28,HAVERD!$A:$BS,N$2,FALSE)</f>
        <v>4.0928193999999998</v>
      </c>
      <c r="O28" s="7">
        <f>VLOOKUP($A28,HAVERD!$A:$BS,O$2,FALSE)</f>
        <v>4.0946369999999996</v>
      </c>
      <c r="P28" s="7">
        <f>VLOOKUP($A28,HAVERD!$A:$BS,P$2,FALSE)</f>
        <v>4.0926787999999998</v>
      </c>
      <c r="Q28" s="7">
        <f>VLOOKUP($A28,HAVERD!$A:$BS,Q$2,FALSE)</f>
        <v>4.0874071000000001</v>
      </c>
      <c r="R28" s="7">
        <f>VLOOKUP($A28,HAVERD!$A:$BS,R$2,FALSE)</f>
        <v>4.0792840999999997</v>
      </c>
      <c r="S28" s="7">
        <f>VLOOKUP($A28,HAVERD!$A:$BS,S$2,FALSE)</f>
        <v>4.0687718999999998</v>
      </c>
      <c r="T28" s="7">
        <f>VLOOKUP($A28,HAVERD!$A:$BS,T$2,FALSE)</f>
        <v>4.0563330999999998</v>
      </c>
      <c r="U28" s="7">
        <f>VLOOKUP($A28,HAVERD!$A:$BS,U$2,FALSE)</f>
        <v>4.0424414000000004</v>
      </c>
      <c r="V28" s="7">
        <f>VLOOKUP($A28,HAVERD!$A:$BS,V$2,FALSE)</f>
        <v>4.0276291999999998</v>
      </c>
      <c r="W28" s="7">
        <f>VLOOKUP($A28,HAVERD!$A:$BS,W$2,FALSE)</f>
        <v>4.0124485999999999</v>
      </c>
      <c r="X28" s="7">
        <f>VLOOKUP($A28,HAVERD!$A:$BS,X$2,FALSE)</f>
        <v>3.9974511000000001</v>
      </c>
      <c r="Y28" s="7">
        <f>VLOOKUP($A28,HAVERD!$A:$BS,Y$2,FALSE)</f>
        <v>3.9831881</v>
      </c>
      <c r="Z28" s="7">
        <f>VLOOKUP($A28,HAVERD!$A:$BS,Z$2,FALSE)</f>
        <v>3.9702115</v>
      </c>
      <c r="AA28" s="7">
        <f>VLOOKUP($A28,HAVERD!$A:$BS,AA$2,FALSE)</f>
        <v>3.9589872000000002</v>
      </c>
      <c r="AB28" s="7">
        <f>VLOOKUP($A28,HAVERD!$A:$BS,AB$2,FALSE)</f>
        <v>3.9495631000000002</v>
      </c>
      <c r="AC28" s="7">
        <f>VLOOKUP($A28,HAVERD!$A:$BS,AC$2,FALSE)</f>
        <v>3.9418603999999999</v>
      </c>
      <c r="AD28" s="7">
        <f>VLOOKUP($A28,HAVERD!$A:$BS,AD$2,FALSE)</f>
        <v>3.9357999000000001</v>
      </c>
      <c r="AE28" s="7">
        <f>VLOOKUP($A28,HAVERD!$A:$BS,AE$2,FALSE)</f>
        <v>3.9313025000000001</v>
      </c>
      <c r="AF28" s="7">
        <f>VLOOKUP($A28,HAVERD!$A:$BS,AF$2,FALSE)</f>
        <v>3.9282891000000002</v>
      </c>
      <c r="AG28" s="7">
        <f>VLOOKUP($A28,HAVERD!$A:$BS,AG$2,FALSE)</f>
        <v>3.9266806999999999</v>
      </c>
      <c r="AH28" s="7">
        <f>VLOOKUP($A28,HAVERD!$A:$BS,AH$2,FALSE)</f>
        <v>3.9263981999999999</v>
      </c>
      <c r="AI28" s="7">
        <f>VLOOKUP($A28,HAVERD!$A:$BS,AI$2,FALSE)</f>
        <v>3.9273625000000001</v>
      </c>
      <c r="AJ28" s="7">
        <f>VLOOKUP($A28,HAVERD!$A:$BS,AJ$2,FALSE)</f>
        <v>3.9294945999999999</v>
      </c>
      <c r="AK28" s="7">
        <f>VLOOKUP($A28,HAVERD!$A:$BS,AK$2,FALSE)</f>
        <v>3.9327152999999999</v>
      </c>
      <c r="AL28" s="7">
        <f>VLOOKUP($A28,HAVERD!$A:$BS,AL$2,FALSE)</f>
        <v>3.9369456</v>
      </c>
      <c r="AM28" s="7">
        <f>VLOOKUP($A28,HAVERD!$A:$BS,AM$2,FALSE)</f>
        <v>3.9421088000000002</v>
      </c>
      <c r="AN28" s="7">
        <f>VLOOKUP($A28,HAVERD!$A:$BS,AN$2,FALSE)</f>
        <v>3.9481392999999998</v>
      </c>
      <c r="AO28" s="7">
        <f>VLOOKUP($A28,HAVERD!$A:$BS,AO$2,FALSE)</f>
        <v>3.9549742000000001</v>
      </c>
      <c r="AP28" s="7">
        <f>VLOOKUP($A28,HAVERD!$A:$BS,AP$2,FALSE)</f>
        <v>3.9625506000000001</v>
      </c>
      <c r="AQ28" s="7">
        <f>VLOOKUP($A28,HAVERD!$A:$BS,AQ$2,FALSE)</f>
        <v>3.9708057999999999</v>
      </c>
      <c r="AR28" s="7">
        <f>VLOOKUP($A28,HAVERD!$A:$BS,AR$2,FALSE)</f>
        <v>3.9796770000000001</v>
      </c>
      <c r="AS28" s="7">
        <f>VLOOKUP($A28,HAVERD!$A:$BS,AS$2,FALSE)</f>
        <v>3.9891014</v>
      </c>
      <c r="AT28" s="7">
        <f>VLOOKUP($A28,HAVERD!$A:$BS,AT$2,FALSE)</f>
        <v>3.9990163999999999</v>
      </c>
      <c r="AU28" s="7">
        <f>VLOOKUP($A28,HAVERD!$A:$BS,AU$2,FALSE)</f>
        <v>4.0093588000000002</v>
      </c>
      <c r="AV28" s="7">
        <f>VLOOKUP($A28,HAVERD!$A:$BS,AV$2,FALSE)</f>
        <v>4.0200659999999999</v>
      </c>
      <c r="AW28" s="7">
        <f>VLOOKUP($A28,HAVERD!$A:$BS,AW$2,FALSE)</f>
        <v>4.0310753999999998</v>
      </c>
      <c r="AX28" s="7">
        <f>VLOOKUP($A28,HAVERD!$A:$BS,AX$2,FALSE)</f>
        <v>4.0423239000000004</v>
      </c>
      <c r="BA28" s="6">
        <f t="shared" si="111"/>
        <v>46178</v>
      </c>
      <c r="BB28" s="7">
        <f>_xlfn.IFNA(VLOOKUP($BA28,HAVERD!$A:$BS,BB$2,FALSE),"")</f>
        <v>3.7311999999999999</v>
      </c>
      <c r="BC28" s="7">
        <f>_xlfn.IFNA(VLOOKUP($BA28,HAVERD!$A:$BS,BC$2,FALSE),"")</f>
        <v>3.7290185</v>
      </c>
      <c r="BD28" s="7">
        <f>_xlfn.IFNA(VLOOKUP($BA28,HAVERD!$A:$BS,BD$2,FALSE),"")</f>
        <v>3.8007483</v>
      </c>
      <c r="BE28" s="7">
        <f>_xlfn.IFNA(VLOOKUP($BA28,HAVERD!$A:$BS,BE$2,FALSE),"")</f>
        <v>3.8776733000000001</v>
      </c>
      <c r="BF28" s="7">
        <f>_xlfn.IFNA(VLOOKUP($BA28,HAVERD!$A:$BS,BF$2,FALSE),"")</f>
        <v>3.9566783999999999</v>
      </c>
      <c r="BG28" s="7">
        <f>_xlfn.IFNA(VLOOKUP($BA28,HAVERD!$A:$BS,BG$2,FALSE),"")</f>
        <v>4.0331583000000002</v>
      </c>
      <c r="BH28" s="7">
        <f>_xlfn.IFNA(VLOOKUP($BA28,HAVERD!$A:$BS,BH$2,FALSE),"")</f>
        <v>4.1013571999999998</v>
      </c>
      <c r="BI28" s="7">
        <f>_xlfn.IFNA(VLOOKUP($BA28,HAVERD!$A:$BS,BI$2,FALSE),"")</f>
        <v>4.1588615999999998</v>
      </c>
      <c r="BJ28" s="7">
        <f>_xlfn.IFNA(VLOOKUP($BA28,HAVERD!$A:$BS,BJ$2,FALSE),"")</f>
        <v>4.2050264999999998</v>
      </c>
      <c r="BK28" s="7">
        <f>_xlfn.IFNA(VLOOKUP($BA28,HAVERD!$A:$BS,BK$2,FALSE),"")</f>
        <v>4.2402287000000003</v>
      </c>
      <c r="BL28" s="7">
        <f>_xlfn.IFNA(VLOOKUP($BA28,HAVERD!$A:$BS,BL$2,FALSE),"")</f>
        <v>4.2667773999999996</v>
      </c>
      <c r="BM28" s="7">
        <f>_xlfn.IFNA(VLOOKUP($BA28,HAVERD!$A:$BS,BM$2,FALSE),"")</f>
        <v>4.2850361000000001</v>
      </c>
      <c r="BN28" s="7">
        <f>_xlfn.IFNA(VLOOKUP($BA28,HAVERD!$A:$BS,BN$2,FALSE),"")</f>
        <v>4.2961159999999996</v>
      </c>
      <c r="BO28" s="7">
        <f>_xlfn.IFNA(VLOOKUP($BA28,HAVERD!$A:$BS,BO$2,FALSE),"")</f>
        <v>4.3009877999999997</v>
      </c>
      <c r="BP28" s="7">
        <f>_xlfn.IFNA(VLOOKUP($BA28,HAVERD!$A:$BS,BP$2,FALSE),"")</f>
        <v>4.3005472999999999</v>
      </c>
      <c r="BQ28" s="7">
        <f>_xlfn.IFNA(VLOOKUP($BA28,HAVERD!$A:$BS,BQ$2,FALSE),"")</f>
        <v>4.2957076000000001</v>
      </c>
      <c r="BR28" s="7">
        <f>_xlfn.IFNA(VLOOKUP($BA28,HAVERD!$A:$BS,BR$2,FALSE),"")</f>
        <v>4.2873815000000004</v>
      </c>
      <c r="BS28" s="7">
        <f>_xlfn.IFNA(VLOOKUP($BA28,HAVERD!$A:$BS,BS$2,FALSE),"")</f>
        <v>4.2764819999999997</v>
      </c>
      <c r="BT28" s="7">
        <f>_xlfn.IFNA(VLOOKUP($BA28,HAVERD!$A:$BS,BT$2,FALSE),"")</f>
        <v>4.2639221000000003</v>
      </c>
      <c r="BU28" s="7">
        <f>_xlfn.IFNA(VLOOKUP($BA28,HAVERD!$A:$BS,BU$2,FALSE),"")</f>
        <v>4.2505328000000002</v>
      </c>
      <c r="BV28" s="7">
        <f>_xlfn.IFNA(VLOOKUP($BA28,HAVERD!$A:$BS,BV$2,FALSE),"")</f>
        <v>4.2367651000000004</v>
      </c>
      <c r="BW28" s="7">
        <f>_xlfn.IFNA(VLOOKUP($BA28,HAVERD!$A:$BS,BW$2,FALSE),"")</f>
        <v>4.2229596999999996</v>
      </c>
      <c r="BX28" s="7">
        <f>_xlfn.IFNA(VLOOKUP($BA28,HAVERD!$A:$BS,BX$2,FALSE),"")</f>
        <v>4.2094573999999998</v>
      </c>
      <c r="BY28" s="7">
        <f>_xlfn.IFNA(VLOOKUP($BA28,HAVERD!$A:$BS,BY$2,FALSE),"")</f>
        <v>4.1965991999999996</v>
      </c>
      <c r="BZ28" s="7">
        <f>_xlfn.IFNA(VLOOKUP($BA28,HAVERD!$A:$BS,BZ$2,FALSE),"")</f>
        <v>4.1847257000000004</v>
      </c>
      <c r="CA28" s="7">
        <f>_xlfn.IFNA(VLOOKUP($BA28,HAVERD!$A:$BS,CA$2,FALSE),"")</f>
        <v>4.1741196</v>
      </c>
      <c r="CB28" s="7">
        <f>_xlfn.IFNA(VLOOKUP($BA28,HAVERD!$A:$BS,CB$2,FALSE),"")</f>
        <v>4.1648063000000004</v>
      </c>
      <c r="CC28" s="7">
        <f>_xlfn.IFNA(VLOOKUP($BA28,HAVERD!$A:$BS,CC$2,FALSE),"")</f>
        <v>4.1567401000000004</v>
      </c>
      <c r="CD28" s="7">
        <f>_xlfn.IFNA(VLOOKUP($BA28,HAVERD!$A:$BS,CD$2,FALSE),"")</f>
        <v>4.1498754</v>
      </c>
      <c r="CE28" s="7">
        <f>_xlfn.IFNA(VLOOKUP($BA28,HAVERD!$A:$BS,CE$2,FALSE),"")</f>
        <v>4.1441669000000001</v>
      </c>
      <c r="CF28" s="7">
        <f>_xlfn.IFNA(VLOOKUP($BA28,HAVERD!$A:$BS,CF$2,FALSE),"")</f>
        <v>4.1395686999999999</v>
      </c>
      <c r="CG28" s="7">
        <f>_xlfn.IFNA(VLOOKUP($BA28,HAVERD!$A:$BS,CG$2,FALSE),"")</f>
        <v>4.1360355000000002</v>
      </c>
      <c r="CH28" s="7">
        <f>_xlfn.IFNA(VLOOKUP($BA28,HAVERD!$A:$BS,CH$2,FALSE),"")</f>
        <v>4.1335215999999999</v>
      </c>
      <c r="CI28" s="7">
        <f>_xlfn.IFNA(VLOOKUP($BA28,HAVERD!$A:$BS,CI$2,FALSE),"")</f>
        <v>4.1319815000000002</v>
      </c>
      <c r="CJ28" s="7">
        <f>_xlfn.IFNA(VLOOKUP($BA28,HAVERD!$A:$BS,CJ$2,FALSE),"")</f>
        <v>4.1313694999999999</v>
      </c>
      <c r="CK28" s="7">
        <f>_xlfn.IFNA(VLOOKUP($BA28,HAVERD!$A:$BS,CK$2,FALSE),"")</f>
        <v>4.1316401999999997</v>
      </c>
      <c r="CL28" s="7">
        <f>_xlfn.IFNA(VLOOKUP($BA28,HAVERD!$A:$BS,CL$2,FALSE),"")</f>
        <v>4.1327479</v>
      </c>
      <c r="CM28" s="7">
        <f>_xlfn.IFNA(VLOOKUP($BA28,HAVERD!$A:$BS,CM$2,FALSE),"")</f>
        <v>4.1346483000000003</v>
      </c>
      <c r="CN28" s="7">
        <f>_xlfn.IFNA(VLOOKUP($BA28,HAVERD!$A:$BS,CN$2,FALSE),"")</f>
        <v>4.1373028999999999</v>
      </c>
      <c r="CO28" s="7">
        <f>_xlfn.IFNA(VLOOKUP($BA28,HAVERD!$A:$BS,CO$2,FALSE),"")</f>
        <v>4.1406742999999997</v>
      </c>
      <c r="CP28" s="7">
        <f>_xlfn.IFNA(VLOOKUP($BA28,HAVERD!$A:$BS,CP$2,FALSE),"")</f>
        <v>4.1447256000000001</v>
      </c>
      <c r="CQ28" s="7">
        <f>_xlfn.IFNA(VLOOKUP($BA28,HAVERD!$A:$BS,CQ$2,FALSE),"")</f>
        <v>4.1494194000000002</v>
      </c>
      <c r="CR28" s="7">
        <f>_xlfn.IFNA(VLOOKUP($BA28,HAVERD!$A:$BS,CR$2,FALSE),"")</f>
        <v>4.1547188000000004</v>
      </c>
      <c r="CS28" s="7">
        <f>_xlfn.IFNA(VLOOKUP($BA28,HAVERD!$A:$BS,CS$2,FALSE),"")</f>
        <v>4.1605865</v>
      </c>
      <c r="CT28" s="7">
        <f>_xlfn.IFNA(VLOOKUP($BA28,HAVERD!$A:$BS,CT$2,FALSE),"")</f>
        <v>4.1669853999999997</v>
      </c>
      <c r="CU28" s="7">
        <f>_xlfn.IFNA(VLOOKUP($BA28,HAVERD!$A:$BS,CU$2,FALSE),"")</f>
        <v>4.1738784000000004</v>
      </c>
      <c r="CV28" s="7">
        <f>_xlfn.IFNA(VLOOKUP($BA28,HAVERD!$A:$BS,CV$2,FALSE),"")</f>
        <v>4.1812282999999999</v>
      </c>
      <c r="CW28" s="7">
        <f>_xlfn.IFNA(VLOOKUP($BA28,HAVERD!$A:$BS,CW$2,FALSE),"")</f>
        <v>4.1889979999999998</v>
      </c>
      <c r="CX28" s="7">
        <f>_xlfn.IFNA(VLOOKUP($BA28,HAVERD!$A:$BS,CX$2,FALSE),"")</f>
        <v>4.1971502999999997</v>
      </c>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row>
    <row r="29" spans="1:145" x14ac:dyDescent="0.35">
      <c r="A29" s="6">
        <f t="shared" si="110"/>
        <v>46122</v>
      </c>
      <c r="B29" s="7">
        <f>VLOOKUP($A29,HAVERD!$A:$BS,B$2,FALSE)</f>
        <v>3.7294999999999998</v>
      </c>
      <c r="C29" s="7">
        <f>VLOOKUP($A29,HAVERD!$A:$BS,C$2,FALSE)</f>
        <v>3.7502304</v>
      </c>
      <c r="D29" s="7">
        <f>VLOOKUP($A29,HAVERD!$A:$BS,D$2,FALSE)</f>
        <v>3.8306290000000001</v>
      </c>
      <c r="E29" s="7">
        <f>VLOOKUP($A29,HAVERD!$A:$BS,E$2,FALSE)</f>
        <v>3.9132973</v>
      </c>
      <c r="F29" s="7">
        <f>VLOOKUP($A29,HAVERD!$A:$BS,F$2,FALSE)</f>
        <v>3.9903314000000001</v>
      </c>
      <c r="G29" s="7">
        <f>VLOOKUP($A29,HAVERD!$A:$BS,G$2,FALSE)</f>
        <v>4.0546616999999996</v>
      </c>
      <c r="H29" s="7">
        <f>VLOOKUP($A29,HAVERD!$A:$BS,H$2,FALSE)</f>
        <v>4.1031570000000004</v>
      </c>
      <c r="I29" s="7">
        <f>VLOOKUP($A29,HAVERD!$A:$BS,I$2,FALSE)</f>
        <v>4.1378235999999999</v>
      </c>
      <c r="J29" s="7">
        <f>VLOOKUP($A29,HAVERD!$A:$BS,J$2,FALSE)</f>
        <v>4.1609426000000003</v>
      </c>
      <c r="K29" s="7">
        <f>VLOOKUP($A29,HAVERD!$A:$BS,K$2,FALSE)</f>
        <v>4.1754062999999997</v>
      </c>
      <c r="L29" s="7">
        <f>VLOOKUP($A29,HAVERD!$A:$BS,L$2,FALSE)</f>
        <v>4.1839382000000001</v>
      </c>
      <c r="M29" s="7">
        <f>VLOOKUP($A29,HAVERD!$A:$BS,M$2,FALSE)</f>
        <v>4.1877370999999997</v>
      </c>
      <c r="N29" s="7">
        <f>VLOOKUP($A29,HAVERD!$A:$BS,N$2,FALSE)</f>
        <v>4.1874868000000003</v>
      </c>
      <c r="O29" s="7">
        <f>VLOOKUP($A29,HAVERD!$A:$BS,O$2,FALSE)</f>
        <v>4.1835620999999996</v>
      </c>
      <c r="P29" s="7">
        <f>VLOOKUP($A29,HAVERD!$A:$BS,P$2,FALSE)</f>
        <v>4.1764916000000003</v>
      </c>
      <c r="Q29" s="7">
        <f>VLOOKUP($A29,HAVERD!$A:$BS,Q$2,FALSE)</f>
        <v>4.1668775</v>
      </c>
      <c r="R29" s="7">
        <f>VLOOKUP($A29,HAVERD!$A:$BS,R$2,FALSE)</f>
        <v>4.1553218999999997</v>
      </c>
      <c r="S29" s="7">
        <f>VLOOKUP($A29,HAVERD!$A:$BS,S$2,FALSE)</f>
        <v>4.1424266000000003</v>
      </c>
      <c r="T29" s="7">
        <f>VLOOKUP($A29,HAVERD!$A:$BS,T$2,FALSE)</f>
        <v>4.1287940000000001</v>
      </c>
      <c r="U29" s="7">
        <f>VLOOKUP($A29,HAVERD!$A:$BS,U$2,FALSE)</f>
        <v>4.1149798999999998</v>
      </c>
      <c r="V29" s="7">
        <f>VLOOKUP($A29,HAVERD!$A:$BS,V$2,FALSE)</f>
        <v>4.1013248999999998</v>
      </c>
      <c r="W29" s="7">
        <f>VLOOKUP($A29,HAVERD!$A:$BS,W$2,FALSE)</f>
        <v>4.0881081999999997</v>
      </c>
      <c r="X29" s="7">
        <f>VLOOKUP($A29,HAVERD!$A:$BS,X$2,FALSE)</f>
        <v>4.0756081999999996</v>
      </c>
      <c r="Y29" s="7">
        <f>VLOOKUP($A29,HAVERD!$A:$BS,Y$2,FALSE)</f>
        <v>4.0641034999999999</v>
      </c>
      <c r="Z29" s="7">
        <f>VLOOKUP($A29,HAVERD!$A:$BS,Z$2,FALSE)</f>
        <v>4.0538732</v>
      </c>
      <c r="AA29" s="7">
        <f>VLOOKUP($A29,HAVERD!$A:$BS,AA$2,FALSE)</f>
        <v>4.0451430000000004</v>
      </c>
      <c r="AB29" s="7">
        <f>VLOOKUP($A29,HAVERD!$A:$BS,AB$2,FALSE)</f>
        <v>4.0379053000000003</v>
      </c>
      <c r="AC29" s="7">
        <f>VLOOKUP($A29,HAVERD!$A:$BS,AC$2,FALSE)</f>
        <v>4.0320885999999998</v>
      </c>
      <c r="AD29" s="7">
        <f>VLOOKUP($A29,HAVERD!$A:$BS,AD$2,FALSE)</f>
        <v>4.0276209999999999</v>
      </c>
      <c r="AE29" s="7">
        <f>VLOOKUP($A29,HAVERD!$A:$BS,AE$2,FALSE)</f>
        <v>4.0244305999999996</v>
      </c>
      <c r="AF29" s="7">
        <f>VLOOKUP($A29,HAVERD!$A:$BS,AF$2,FALSE)</f>
        <v>4.0224456999999996</v>
      </c>
      <c r="AG29" s="7">
        <f>VLOOKUP($A29,HAVERD!$A:$BS,AG$2,FALSE)</f>
        <v>4.0215946000000002</v>
      </c>
      <c r="AH29" s="7">
        <f>VLOOKUP($A29,HAVERD!$A:$BS,AH$2,FALSE)</f>
        <v>4.0218053999999999</v>
      </c>
      <c r="AI29" s="7">
        <f>VLOOKUP($A29,HAVERD!$A:$BS,AI$2,FALSE)</f>
        <v>4.0230063999999999</v>
      </c>
      <c r="AJ29" s="7">
        <f>VLOOKUP($A29,HAVERD!$A:$BS,AJ$2,FALSE)</f>
        <v>4.0251257999999996</v>
      </c>
      <c r="AK29" s="7">
        <f>VLOOKUP($A29,HAVERD!$A:$BS,AK$2,FALSE)</f>
        <v>4.0280917000000001</v>
      </c>
      <c r="AL29" s="7">
        <f>VLOOKUP($A29,HAVERD!$A:$BS,AL$2,FALSE)</f>
        <v>4.0318325000000002</v>
      </c>
      <c r="AM29" s="7">
        <f>VLOOKUP($A29,HAVERD!$A:$BS,AM$2,FALSE)</f>
        <v>4.0362812999999997</v>
      </c>
      <c r="AN29" s="7">
        <f>VLOOKUP($A29,HAVERD!$A:$BS,AN$2,FALSE)</f>
        <v>4.0413940000000004</v>
      </c>
      <c r="AO29" s="7">
        <f>VLOOKUP($A29,HAVERD!$A:$BS,AO$2,FALSE)</f>
        <v>4.0471322000000001</v>
      </c>
      <c r="AP29" s="7">
        <f>VLOOKUP($A29,HAVERD!$A:$BS,AP$2,FALSE)</f>
        <v>4.0534577000000001</v>
      </c>
      <c r="AQ29" s="7">
        <f>VLOOKUP($A29,HAVERD!$A:$BS,AQ$2,FALSE)</f>
        <v>4.0603325999999997</v>
      </c>
      <c r="AR29" s="7">
        <f>VLOOKUP($A29,HAVERD!$A:$BS,AR$2,FALSE)</f>
        <v>4.0677184000000004</v>
      </c>
      <c r="AS29" s="7">
        <f>VLOOKUP($A29,HAVERD!$A:$BS,AS$2,FALSE)</f>
        <v>4.0755771000000003</v>
      </c>
      <c r="AT29" s="7">
        <f>VLOOKUP($A29,HAVERD!$A:$BS,AT$2,FALSE)</f>
        <v>4.0838707000000003</v>
      </c>
      <c r="AU29" s="7">
        <f>VLOOKUP($A29,HAVERD!$A:$BS,AU$2,FALSE)</f>
        <v>4.0925605999999997</v>
      </c>
      <c r="AV29" s="7">
        <f>VLOOKUP($A29,HAVERD!$A:$BS,AV$2,FALSE)</f>
        <v>4.1016089999999998</v>
      </c>
      <c r="AW29" s="7">
        <f>VLOOKUP($A29,HAVERD!$A:$BS,AW$2,FALSE)</f>
        <v>4.1109776</v>
      </c>
      <c r="AX29" s="7">
        <f>VLOOKUP($A29,HAVERD!$A:$BS,AX$2,FALSE)</f>
        <v>4.1206281000000002</v>
      </c>
      <c r="BA29" s="6">
        <f t="shared" si="111"/>
        <v>46181</v>
      </c>
      <c r="BB29" s="7">
        <f>_xlfn.IFNA(VLOOKUP($BA29,HAVERD!$A:$BS,BB$2,FALSE),"")</f>
        <v>3.73</v>
      </c>
      <c r="BC29" s="7">
        <f>_xlfn.IFNA(VLOOKUP($BA29,HAVERD!$A:$BS,BC$2,FALSE),"")</f>
        <v>3.7428238</v>
      </c>
      <c r="BD29" s="7">
        <f>_xlfn.IFNA(VLOOKUP($BA29,HAVERD!$A:$BS,BD$2,FALSE),"")</f>
        <v>3.8224711999999998</v>
      </c>
      <c r="BE29" s="7">
        <f>_xlfn.IFNA(VLOOKUP($BA29,HAVERD!$A:$BS,BE$2,FALSE),"")</f>
        <v>3.9089257000000002</v>
      </c>
      <c r="BF29" s="7">
        <f>_xlfn.IFNA(VLOOKUP($BA29,HAVERD!$A:$BS,BF$2,FALSE),"")</f>
        <v>3.9978099</v>
      </c>
      <c r="BG29" s="7">
        <f>_xlfn.IFNA(VLOOKUP($BA29,HAVERD!$A:$BS,BG$2,FALSE),"")</f>
        <v>4.0822041000000002</v>
      </c>
      <c r="BH29" s="7">
        <f>_xlfn.IFNA(VLOOKUP($BA29,HAVERD!$A:$BS,BH$2,FALSE),"")</f>
        <v>4.1553974</v>
      </c>
      <c r="BI29" s="7">
        <f>_xlfn.IFNA(VLOOKUP($BA29,HAVERD!$A:$BS,BI$2,FALSE),"")</f>
        <v>4.2169743999999998</v>
      </c>
      <c r="BJ29" s="7">
        <f>_xlfn.IFNA(VLOOKUP($BA29,HAVERD!$A:$BS,BJ$2,FALSE),"")</f>
        <v>4.2672318000000002</v>
      </c>
      <c r="BK29" s="7">
        <f>_xlfn.IFNA(VLOOKUP($BA29,HAVERD!$A:$BS,BK$2,FALSE),"")</f>
        <v>4.3079792000000001</v>
      </c>
      <c r="BL29" s="7">
        <f>_xlfn.IFNA(VLOOKUP($BA29,HAVERD!$A:$BS,BL$2,FALSE),"")</f>
        <v>4.3416448000000001</v>
      </c>
      <c r="BM29" s="7">
        <f>_xlfn.IFNA(VLOOKUP($BA29,HAVERD!$A:$BS,BM$2,FALSE),"")</f>
        <v>4.3684652000000002</v>
      </c>
      <c r="BN29" s="7">
        <f>_xlfn.IFNA(VLOOKUP($BA29,HAVERD!$A:$BS,BN$2,FALSE),"")</f>
        <v>4.3883501999999996</v>
      </c>
      <c r="BO29" s="7">
        <f>_xlfn.IFNA(VLOOKUP($BA29,HAVERD!$A:$BS,BO$2,FALSE),"")</f>
        <v>4.4010945000000001</v>
      </c>
      <c r="BP29" s="7">
        <f>_xlfn.IFNA(VLOOKUP($BA29,HAVERD!$A:$BS,BP$2,FALSE),"")</f>
        <v>4.4073364000000002</v>
      </c>
      <c r="BQ29" s="7">
        <f>_xlfn.IFNA(VLOOKUP($BA29,HAVERD!$A:$BS,BQ$2,FALSE),"")</f>
        <v>4.4079572000000002</v>
      </c>
      <c r="BR29" s="7">
        <f>_xlfn.IFNA(VLOOKUP($BA29,HAVERD!$A:$BS,BR$2,FALSE),"")</f>
        <v>4.4038379000000001</v>
      </c>
      <c r="BS29" s="7">
        <f>_xlfn.IFNA(VLOOKUP($BA29,HAVERD!$A:$BS,BS$2,FALSE),"")</f>
        <v>4.3958598000000002</v>
      </c>
      <c r="BT29" s="7">
        <f>_xlfn.IFNA(VLOOKUP($BA29,HAVERD!$A:$BS,BT$2,FALSE),"")</f>
        <v>4.3849041</v>
      </c>
      <c r="BU29" s="7">
        <f>_xlfn.IFNA(VLOOKUP($BA29,HAVERD!$A:$BS,BU$2,FALSE),"")</f>
        <v>4.3718013999999998</v>
      </c>
      <c r="BV29" s="7">
        <f>_xlfn.IFNA(VLOOKUP($BA29,HAVERD!$A:$BS,BV$2,FALSE),"")</f>
        <v>4.3571711999999998</v>
      </c>
      <c r="BW29" s="7">
        <f>_xlfn.IFNA(VLOOKUP($BA29,HAVERD!$A:$BS,BW$2,FALSE),"")</f>
        <v>4.341577</v>
      </c>
      <c r="BX29" s="7">
        <f>_xlfn.IFNA(VLOOKUP($BA29,HAVERD!$A:$BS,BX$2,FALSE),"")</f>
        <v>4.3255827</v>
      </c>
      <c r="BY29" s="7">
        <f>_xlfn.IFNA(VLOOKUP($BA29,HAVERD!$A:$BS,BY$2,FALSE),"")</f>
        <v>4.3097517999999999</v>
      </c>
      <c r="BZ29" s="7">
        <f>_xlfn.IFNA(VLOOKUP($BA29,HAVERD!$A:$BS,BZ$2,FALSE),"")</f>
        <v>4.2946479999999996</v>
      </c>
      <c r="CA29" s="7">
        <f>_xlfn.IFNA(VLOOKUP($BA29,HAVERD!$A:$BS,CA$2,FALSE),"")</f>
        <v>4.2807459999999997</v>
      </c>
      <c r="CB29" s="7">
        <f>_xlfn.IFNA(VLOOKUP($BA29,HAVERD!$A:$BS,CB$2,FALSE),"")</f>
        <v>4.2681265000000002</v>
      </c>
      <c r="CC29" s="7">
        <f>_xlfn.IFNA(VLOOKUP($BA29,HAVERD!$A:$BS,CC$2,FALSE),"")</f>
        <v>4.2567618999999999</v>
      </c>
      <c r="CD29" s="7">
        <f>_xlfn.IFNA(VLOOKUP($BA29,HAVERD!$A:$BS,CD$2,FALSE),"")</f>
        <v>4.2466245000000002</v>
      </c>
      <c r="CE29" s="7">
        <f>_xlfn.IFNA(VLOOKUP($BA29,HAVERD!$A:$BS,CE$2,FALSE),"")</f>
        <v>4.2376866</v>
      </c>
      <c r="CF29" s="7">
        <f>_xlfn.IFNA(VLOOKUP($BA29,HAVERD!$A:$BS,CF$2,FALSE),"")</f>
        <v>4.2299205000000004</v>
      </c>
      <c r="CG29" s="7">
        <f>_xlfn.IFNA(VLOOKUP($BA29,HAVERD!$A:$BS,CG$2,FALSE),"")</f>
        <v>4.2232984</v>
      </c>
      <c r="CH29" s="7">
        <f>_xlfn.IFNA(VLOOKUP($BA29,HAVERD!$A:$BS,CH$2,FALSE),"")</f>
        <v>4.2177927999999998</v>
      </c>
      <c r="CI29" s="7">
        <f>_xlfn.IFNA(VLOOKUP($BA29,HAVERD!$A:$BS,CI$2,FALSE),"")</f>
        <v>4.2133759</v>
      </c>
      <c r="CJ29" s="7">
        <f>_xlfn.IFNA(VLOOKUP($BA29,HAVERD!$A:$BS,CJ$2,FALSE),"")</f>
        <v>4.2100198999999998</v>
      </c>
      <c r="CK29" s="7">
        <f>_xlfn.IFNA(VLOOKUP($BA29,HAVERD!$A:$BS,CK$2,FALSE),"")</f>
        <v>4.2076973000000004</v>
      </c>
      <c r="CL29" s="7">
        <f>_xlfn.IFNA(VLOOKUP($BA29,HAVERD!$A:$BS,CL$2,FALSE),"")</f>
        <v>4.2063801999999999</v>
      </c>
      <c r="CM29" s="7">
        <f>_xlfn.IFNA(VLOOKUP($BA29,HAVERD!$A:$BS,CM$2,FALSE),"")</f>
        <v>4.2060392999999996</v>
      </c>
      <c r="CN29" s="7">
        <f>_xlfn.IFNA(VLOOKUP($BA29,HAVERD!$A:$BS,CN$2,FALSE),"")</f>
        <v>4.2066369999999997</v>
      </c>
      <c r="CO29" s="7">
        <f>_xlfn.IFNA(VLOOKUP($BA29,HAVERD!$A:$BS,CO$2,FALSE),"")</f>
        <v>4.2081339</v>
      </c>
      <c r="CP29" s="7">
        <f>_xlfn.IFNA(VLOOKUP($BA29,HAVERD!$A:$BS,CP$2,FALSE),"")</f>
        <v>4.2104901999999997</v>
      </c>
      <c r="CQ29" s="7">
        <f>_xlfn.IFNA(VLOOKUP($BA29,HAVERD!$A:$BS,CQ$2,FALSE),"")</f>
        <v>4.2136664000000001</v>
      </c>
      <c r="CR29" s="7">
        <f>_xlfn.IFNA(VLOOKUP($BA29,HAVERD!$A:$BS,CR$2,FALSE),"")</f>
        <v>4.2176229999999997</v>
      </c>
      <c r="CS29" s="7">
        <f>_xlfn.IFNA(VLOOKUP($BA29,HAVERD!$A:$BS,CS$2,FALSE),"")</f>
        <v>4.2223202000000004</v>
      </c>
      <c r="CT29" s="7">
        <f>_xlfn.IFNA(VLOOKUP($BA29,HAVERD!$A:$BS,CT$2,FALSE),"")</f>
        <v>4.2277186000000002</v>
      </c>
      <c r="CU29" s="7">
        <f>_xlfn.IFNA(VLOOKUP($BA29,HAVERD!$A:$BS,CU$2,FALSE),"")</f>
        <v>4.2337784000000003</v>
      </c>
      <c r="CV29" s="7">
        <f>_xlfn.IFNA(VLOOKUP($BA29,HAVERD!$A:$BS,CV$2,FALSE),"")</f>
        <v>4.2404602000000002</v>
      </c>
      <c r="CW29" s="7">
        <f>_xlfn.IFNA(VLOOKUP($BA29,HAVERD!$A:$BS,CW$2,FALSE),"")</f>
        <v>4.2477242999999998</v>
      </c>
      <c r="CX29" s="7">
        <f>_xlfn.IFNA(VLOOKUP($BA29,HAVERD!$A:$BS,CX$2,FALSE),"")</f>
        <v>4.2555310999999998</v>
      </c>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row>
    <row r="30" spans="1:145" x14ac:dyDescent="0.35">
      <c r="A30" s="6">
        <f t="shared" si="110"/>
        <v>46125</v>
      </c>
      <c r="B30" s="7">
        <f>VLOOKUP($A30,HAVERD!$A:$BS,B$2,FALSE)</f>
        <v>3.7290000000000001</v>
      </c>
      <c r="C30" s="7">
        <f>VLOOKUP($A30,HAVERD!$A:$BS,C$2,FALSE)</f>
        <v>3.7481536000000002</v>
      </c>
      <c r="D30" s="7">
        <f>VLOOKUP($A30,HAVERD!$A:$BS,D$2,FALSE)</f>
        <v>3.8370223000000001</v>
      </c>
      <c r="E30" s="7">
        <f>VLOOKUP($A30,HAVERD!$A:$BS,E$2,FALSE)</f>
        <v>3.9245377000000001</v>
      </c>
      <c r="F30" s="7">
        <f>VLOOKUP($A30,HAVERD!$A:$BS,F$2,FALSE)</f>
        <v>4.0031863000000003</v>
      </c>
      <c r="G30" s="7">
        <f>VLOOKUP($A30,HAVERD!$A:$BS,G$2,FALSE)</f>
        <v>4.0679999000000002</v>
      </c>
      <c r="H30" s="7">
        <f>VLOOKUP($A30,HAVERD!$A:$BS,H$2,FALSE)</f>
        <v>4.1168947999999999</v>
      </c>
      <c r="I30" s="7">
        <f>VLOOKUP($A30,HAVERD!$A:$BS,I$2,FALSE)</f>
        <v>4.1529050999999999</v>
      </c>
      <c r="J30" s="7">
        <f>VLOOKUP($A30,HAVERD!$A:$BS,J$2,FALSE)</f>
        <v>4.1780605</v>
      </c>
      <c r="K30" s="7">
        <f>VLOOKUP($A30,HAVERD!$A:$BS,K$2,FALSE)</f>
        <v>4.1954402999999996</v>
      </c>
      <c r="L30" s="7">
        <f>VLOOKUP($A30,HAVERD!$A:$BS,L$2,FALSE)</f>
        <v>4.2077628000000002</v>
      </c>
      <c r="M30" s="7">
        <f>VLOOKUP($A30,HAVERD!$A:$BS,M$2,FALSE)</f>
        <v>4.2160647000000004</v>
      </c>
      <c r="N30" s="7">
        <f>VLOOKUP($A30,HAVERD!$A:$BS,N$2,FALSE)</f>
        <v>4.2201829000000002</v>
      </c>
      <c r="O30" s="7">
        <f>VLOOKUP($A30,HAVERD!$A:$BS,O$2,FALSE)</f>
        <v>4.2197788999999997</v>
      </c>
      <c r="P30" s="7">
        <f>VLOOKUP($A30,HAVERD!$A:$BS,P$2,FALSE)</f>
        <v>4.2152969999999996</v>
      </c>
      <c r="Q30" s="7">
        <f>VLOOKUP($A30,HAVERD!$A:$BS,Q$2,FALSE)</f>
        <v>4.2073840999999996</v>
      </c>
      <c r="R30" s="7">
        <f>VLOOKUP($A30,HAVERD!$A:$BS,R$2,FALSE)</f>
        <v>4.1966869000000004</v>
      </c>
      <c r="S30" s="7">
        <f>VLOOKUP($A30,HAVERD!$A:$BS,S$2,FALSE)</f>
        <v>4.1838518000000002</v>
      </c>
      <c r="T30" s="7">
        <f>VLOOKUP($A30,HAVERD!$A:$BS,T$2,FALSE)</f>
        <v>4.1695257999999997</v>
      </c>
      <c r="U30" s="7">
        <f>VLOOKUP($A30,HAVERD!$A:$BS,U$2,FALSE)</f>
        <v>4.1543140999999997</v>
      </c>
      <c r="V30" s="7">
        <f>VLOOKUP($A30,HAVERD!$A:$BS,V$2,FALSE)</f>
        <v>4.1386471</v>
      </c>
      <c r="W30" s="7">
        <f>VLOOKUP($A30,HAVERD!$A:$BS,W$2,FALSE)</f>
        <v>4.1229103</v>
      </c>
      <c r="X30" s="7">
        <f>VLOOKUP($A30,HAVERD!$A:$BS,X$2,FALSE)</f>
        <v>4.1074881999999997</v>
      </c>
      <c r="Y30" s="7">
        <f>VLOOKUP($A30,HAVERD!$A:$BS,Y$2,FALSE)</f>
        <v>4.0927657999999996</v>
      </c>
      <c r="Z30" s="7">
        <f>VLOOKUP($A30,HAVERD!$A:$BS,Z$2,FALSE)</f>
        <v>4.0791284000000001</v>
      </c>
      <c r="AA30" s="7">
        <f>VLOOKUP($A30,HAVERD!$A:$BS,AA$2,FALSE)</f>
        <v>4.0668955000000002</v>
      </c>
      <c r="AB30" s="7">
        <f>VLOOKUP($A30,HAVERD!$A:$BS,AB$2,FALSE)</f>
        <v>4.0560995000000002</v>
      </c>
      <c r="AC30" s="7">
        <f>VLOOKUP($A30,HAVERD!$A:$BS,AC$2,FALSE)</f>
        <v>4.0466937999999999</v>
      </c>
      <c r="AD30" s="7">
        <f>VLOOKUP($A30,HAVERD!$A:$BS,AD$2,FALSE)</f>
        <v>4.0386313999999999</v>
      </c>
      <c r="AE30" s="7">
        <f>VLOOKUP($A30,HAVERD!$A:$BS,AE$2,FALSE)</f>
        <v>4.0318652999999998</v>
      </c>
      <c r="AF30" s="7">
        <f>VLOOKUP($A30,HAVERD!$A:$BS,AF$2,FALSE)</f>
        <v>4.0263489000000003</v>
      </c>
      <c r="AG30" s="7">
        <f>VLOOKUP($A30,HAVERD!$A:$BS,AG$2,FALSE)</f>
        <v>4.0220351000000001</v>
      </c>
      <c r="AH30" s="7">
        <f>VLOOKUP($A30,HAVERD!$A:$BS,AH$2,FALSE)</f>
        <v>4.0188769999999998</v>
      </c>
      <c r="AI30" s="7">
        <f>VLOOKUP($A30,HAVERD!$A:$BS,AI$2,FALSE)</f>
        <v>4.0168280000000003</v>
      </c>
      <c r="AJ30" s="7">
        <f>VLOOKUP($A30,HAVERD!$A:$BS,AJ$2,FALSE)</f>
        <v>4.0158408999999997</v>
      </c>
      <c r="AK30" s="7">
        <f>VLOOKUP($A30,HAVERD!$A:$BS,AK$2,FALSE)</f>
        <v>4.0158690999999997</v>
      </c>
      <c r="AL30" s="7">
        <f>VLOOKUP($A30,HAVERD!$A:$BS,AL$2,FALSE)</f>
        <v>4.0168656</v>
      </c>
      <c r="AM30" s="7">
        <f>VLOOKUP($A30,HAVERD!$A:$BS,AM$2,FALSE)</f>
        <v>4.0187849</v>
      </c>
      <c r="AN30" s="7">
        <f>VLOOKUP($A30,HAVERD!$A:$BS,AN$2,FALSE)</f>
        <v>4.0215873999999996</v>
      </c>
      <c r="AO30" s="7">
        <f>VLOOKUP($A30,HAVERD!$A:$BS,AO$2,FALSE)</f>
        <v>4.0252352</v>
      </c>
      <c r="AP30" s="7">
        <f>VLOOKUP($A30,HAVERD!$A:$BS,AP$2,FALSE)</f>
        <v>4.0296903999999998</v>
      </c>
      <c r="AQ30" s="7">
        <f>VLOOKUP($A30,HAVERD!$A:$BS,AQ$2,FALSE)</f>
        <v>4.0349151000000001</v>
      </c>
      <c r="AR30" s="7">
        <f>VLOOKUP($A30,HAVERD!$A:$BS,AR$2,FALSE)</f>
        <v>4.0408714000000003</v>
      </c>
      <c r="AS30" s="7">
        <f>VLOOKUP($A30,HAVERD!$A:$BS,AS$2,FALSE)</f>
        <v>4.0475212000000003</v>
      </c>
      <c r="AT30" s="7">
        <f>VLOOKUP($A30,HAVERD!$A:$BS,AT$2,FALSE)</f>
        <v>4.0548267999999998</v>
      </c>
      <c r="AU30" s="7">
        <f>VLOOKUP($A30,HAVERD!$A:$BS,AU$2,FALSE)</f>
        <v>4.0627502</v>
      </c>
      <c r="AV30" s="7">
        <f>VLOOKUP($A30,HAVERD!$A:$BS,AV$2,FALSE)</f>
        <v>4.0712533999999998</v>
      </c>
      <c r="AW30" s="7">
        <f>VLOOKUP($A30,HAVERD!$A:$BS,AW$2,FALSE)</f>
        <v>4.0802987000000002</v>
      </c>
      <c r="AX30" s="7">
        <f>VLOOKUP($A30,HAVERD!$A:$BS,AX$2,FALSE)</f>
        <v>4.0898478999999996</v>
      </c>
      <c r="BA30" s="6">
        <f t="shared" si="111"/>
        <v>46182</v>
      </c>
      <c r="BB30" s="7">
        <f>_xlfn.IFNA(VLOOKUP($BA30,HAVERD!$A:$BS,BB$2,FALSE),"")</f>
        <v>3.7271000000000001</v>
      </c>
      <c r="BC30" s="7">
        <f>_xlfn.IFNA(VLOOKUP($BA30,HAVERD!$A:$BS,BC$2,FALSE),"")</f>
        <v>3.7368598999999998</v>
      </c>
      <c r="BD30" s="7">
        <f>_xlfn.IFNA(VLOOKUP($BA30,HAVERD!$A:$BS,BD$2,FALSE),"")</f>
        <v>3.8179601999999999</v>
      </c>
      <c r="BE30" s="7">
        <f>_xlfn.IFNA(VLOOKUP($BA30,HAVERD!$A:$BS,BE$2,FALSE),"")</f>
        <v>3.9003138000000002</v>
      </c>
      <c r="BF30" s="7">
        <f>_xlfn.IFNA(VLOOKUP($BA30,HAVERD!$A:$BS,BF$2,FALSE),"")</f>
        <v>3.9822958000000002</v>
      </c>
      <c r="BG30" s="7">
        <f>_xlfn.IFNA(VLOOKUP($BA30,HAVERD!$A:$BS,BG$2,FALSE),"")</f>
        <v>4.0596041999999999</v>
      </c>
      <c r="BH30" s="7">
        <f>_xlfn.IFNA(VLOOKUP($BA30,HAVERD!$A:$BS,BH$2,FALSE),"")</f>
        <v>4.1271485999999999</v>
      </c>
      <c r="BI30" s="7">
        <f>_xlfn.IFNA(VLOOKUP($BA30,HAVERD!$A:$BS,BI$2,FALSE),"")</f>
        <v>4.1841679000000003</v>
      </c>
      <c r="BJ30" s="7">
        <f>_xlfn.IFNA(VLOOKUP($BA30,HAVERD!$A:$BS,BJ$2,FALSE),"")</f>
        <v>4.2310451000000002</v>
      </c>
      <c r="BK30" s="7">
        <f>_xlfn.IFNA(VLOOKUP($BA30,HAVERD!$A:$BS,BK$2,FALSE),"")</f>
        <v>4.2689222999999998</v>
      </c>
      <c r="BL30" s="7">
        <f>_xlfn.IFNA(VLOOKUP($BA30,HAVERD!$A:$BS,BL$2,FALSE),"")</f>
        <v>4.3001535999999998</v>
      </c>
      <c r="BM30" s="7">
        <f>_xlfn.IFNA(VLOOKUP($BA30,HAVERD!$A:$BS,BM$2,FALSE),"")</f>
        <v>4.3249006000000003</v>
      </c>
      <c r="BN30" s="7">
        <f>_xlfn.IFNA(VLOOKUP($BA30,HAVERD!$A:$BS,BN$2,FALSE),"")</f>
        <v>4.343089</v>
      </c>
      <c r="BO30" s="7">
        <f>_xlfn.IFNA(VLOOKUP($BA30,HAVERD!$A:$BS,BO$2,FALSE),"")</f>
        <v>4.3544391999999998</v>
      </c>
      <c r="BP30" s="7">
        <f>_xlfn.IFNA(VLOOKUP($BA30,HAVERD!$A:$BS,BP$2,FALSE),"")</f>
        <v>4.3595573999999999</v>
      </c>
      <c r="BQ30" s="7">
        <f>_xlfn.IFNA(VLOOKUP($BA30,HAVERD!$A:$BS,BQ$2,FALSE),"")</f>
        <v>4.3593114999999996</v>
      </c>
      <c r="BR30" s="7">
        <f>_xlfn.IFNA(VLOOKUP($BA30,HAVERD!$A:$BS,BR$2,FALSE),"")</f>
        <v>4.3545688</v>
      </c>
      <c r="BS30" s="7">
        <f>_xlfn.IFNA(VLOOKUP($BA30,HAVERD!$A:$BS,BS$2,FALSE),"")</f>
        <v>4.3461971000000004</v>
      </c>
      <c r="BT30" s="7">
        <f>_xlfn.IFNA(VLOOKUP($BA30,HAVERD!$A:$BS,BT$2,FALSE),"")</f>
        <v>4.335064</v>
      </c>
      <c r="BU30" s="7">
        <f>_xlfn.IFNA(VLOOKUP($BA30,HAVERD!$A:$BS,BU$2,FALSE),"")</f>
        <v>4.3219821999999999</v>
      </c>
      <c r="BV30" s="7">
        <f>_xlfn.IFNA(VLOOKUP($BA30,HAVERD!$A:$BS,BV$2,FALSE),"")</f>
        <v>4.3075343000000004</v>
      </c>
      <c r="BW30" s="7">
        <f>_xlfn.IFNA(VLOOKUP($BA30,HAVERD!$A:$BS,BW$2,FALSE),"")</f>
        <v>4.2922421999999996</v>
      </c>
      <c r="BX30" s="7">
        <f>_xlfn.IFNA(VLOOKUP($BA30,HAVERD!$A:$BS,BX$2,FALSE),"")</f>
        <v>4.2766279000000003</v>
      </c>
      <c r="BY30" s="7">
        <f>_xlfn.IFNA(VLOOKUP($BA30,HAVERD!$A:$BS,BY$2,FALSE),"")</f>
        <v>4.2612132999999996</v>
      </c>
      <c r="BZ30" s="7">
        <f>_xlfn.IFNA(VLOOKUP($BA30,HAVERD!$A:$BS,BZ$2,FALSE),"")</f>
        <v>4.2465206000000002</v>
      </c>
      <c r="CA30" s="7">
        <f>_xlfn.IFNA(VLOOKUP($BA30,HAVERD!$A:$BS,CA$2,FALSE),"")</f>
        <v>4.2329911999999998</v>
      </c>
      <c r="CB30" s="7">
        <f>_xlfn.IFNA(VLOOKUP($BA30,HAVERD!$A:$BS,CB$2,FALSE),"")</f>
        <v>4.2207119999999998</v>
      </c>
      <c r="CC30" s="7">
        <f>_xlfn.IFNA(VLOOKUP($BA30,HAVERD!$A:$BS,CC$2,FALSE),"")</f>
        <v>4.2096716000000001</v>
      </c>
      <c r="CD30" s="7">
        <f>_xlfn.IFNA(VLOOKUP($BA30,HAVERD!$A:$BS,CD$2,FALSE),"")</f>
        <v>4.199859</v>
      </c>
      <c r="CE30" s="7">
        <f>_xlfn.IFNA(VLOOKUP($BA30,HAVERD!$A:$BS,CE$2,FALSE),"")</f>
        <v>4.1912628999999999</v>
      </c>
      <c r="CF30" s="7">
        <f>_xlfn.IFNA(VLOOKUP($BA30,HAVERD!$A:$BS,CF$2,FALSE),"")</f>
        <v>4.1838721999999997</v>
      </c>
      <c r="CG30" s="7">
        <f>_xlfn.IFNA(VLOOKUP($BA30,HAVERD!$A:$BS,CG$2,FALSE),"")</f>
        <v>4.1776755999999997</v>
      </c>
      <c r="CH30" s="7">
        <f>_xlfn.IFNA(VLOOKUP($BA30,HAVERD!$A:$BS,CH$2,FALSE),"")</f>
        <v>4.1726621000000002</v>
      </c>
      <c r="CI30" s="7">
        <f>_xlfn.IFNA(VLOOKUP($BA30,HAVERD!$A:$BS,CI$2,FALSE),"")</f>
        <v>4.1688203000000001</v>
      </c>
      <c r="CJ30" s="7">
        <f>_xlfn.IFNA(VLOOKUP($BA30,HAVERD!$A:$BS,CJ$2,FALSE),"")</f>
        <v>4.1661390999999997</v>
      </c>
      <c r="CK30" s="7">
        <f>_xlfn.IFNA(VLOOKUP($BA30,HAVERD!$A:$BS,CK$2,FALSE),"")</f>
        <v>4.1646074000000004</v>
      </c>
      <c r="CL30" s="7">
        <f>_xlfn.IFNA(VLOOKUP($BA30,HAVERD!$A:$BS,CL$2,FALSE),"")</f>
        <v>4.1642137999999997</v>
      </c>
      <c r="CM30" s="7">
        <f>_xlfn.IFNA(VLOOKUP($BA30,HAVERD!$A:$BS,CM$2,FALSE),"")</f>
        <v>4.1649418999999996</v>
      </c>
      <c r="CN30" s="7">
        <f>_xlfn.IFNA(VLOOKUP($BA30,HAVERD!$A:$BS,CN$2,FALSE),"")</f>
        <v>4.1667453999999999</v>
      </c>
      <c r="CO30" s="7">
        <f>_xlfn.IFNA(VLOOKUP($BA30,HAVERD!$A:$BS,CO$2,FALSE),"")</f>
        <v>4.1695684000000002</v>
      </c>
      <c r="CP30" s="7">
        <f>_xlfn.IFNA(VLOOKUP($BA30,HAVERD!$A:$BS,CP$2,FALSE),"")</f>
        <v>4.1733548000000003</v>
      </c>
      <c r="CQ30" s="7">
        <f>_xlfn.IFNA(VLOOKUP($BA30,HAVERD!$A:$BS,CQ$2,FALSE),"")</f>
        <v>4.1780486999999997</v>
      </c>
      <c r="CR30" s="7">
        <f>_xlfn.IFNA(VLOOKUP($BA30,HAVERD!$A:$BS,CR$2,FALSE),"")</f>
        <v>4.1835940000000003</v>
      </c>
      <c r="CS30" s="7">
        <f>_xlfn.IFNA(VLOOKUP($BA30,HAVERD!$A:$BS,CS$2,FALSE),"")</f>
        <v>4.1899347000000002</v>
      </c>
      <c r="CT30" s="7">
        <f>_xlfn.IFNA(VLOOKUP($BA30,HAVERD!$A:$BS,CT$2,FALSE),"")</f>
        <v>4.1970149000000001</v>
      </c>
      <c r="CU30" s="7">
        <f>_xlfn.IFNA(VLOOKUP($BA30,HAVERD!$A:$BS,CU$2,FALSE),"")</f>
        <v>4.2047784000000004</v>
      </c>
      <c r="CV30" s="7">
        <f>_xlfn.IFNA(VLOOKUP($BA30,HAVERD!$A:$BS,CV$2,FALSE),"")</f>
        <v>4.2131694</v>
      </c>
      <c r="CW30" s="7">
        <f>_xlfn.IFNA(VLOOKUP($BA30,HAVERD!$A:$BS,CW$2,FALSE),"")</f>
        <v>4.2221318999999999</v>
      </c>
      <c r="CX30" s="7">
        <f>_xlfn.IFNA(VLOOKUP($BA30,HAVERD!$A:$BS,CX$2,FALSE),"")</f>
        <v>4.2316096999999999</v>
      </c>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row>
    <row r="31" spans="1:145" x14ac:dyDescent="0.35">
      <c r="A31" s="6">
        <f t="shared" si="110"/>
        <v>46126</v>
      </c>
      <c r="B31" s="7">
        <f>VLOOKUP($A31,HAVERD!$A:$BS,B$2,FALSE)</f>
        <v>3.7292999999999998</v>
      </c>
      <c r="C31" s="7">
        <f>VLOOKUP($A31,HAVERD!$A:$BS,C$2,FALSE)</f>
        <v>3.7358758999999999</v>
      </c>
      <c r="D31" s="7">
        <f>VLOOKUP($A31,HAVERD!$A:$BS,D$2,FALSE)</f>
        <v>3.8031378999999998</v>
      </c>
      <c r="E31" s="7">
        <f>VLOOKUP($A31,HAVERD!$A:$BS,E$2,FALSE)</f>
        <v>3.8711445000000002</v>
      </c>
      <c r="F31" s="7">
        <f>VLOOKUP($A31,HAVERD!$A:$BS,F$2,FALSE)</f>
        <v>3.9338191</v>
      </c>
      <c r="G31" s="7">
        <f>VLOOKUP($A31,HAVERD!$A:$BS,G$2,FALSE)</f>
        <v>3.9861966</v>
      </c>
      <c r="H31" s="7">
        <f>VLOOKUP($A31,HAVERD!$A:$BS,H$2,FALSE)</f>
        <v>4.0254154</v>
      </c>
      <c r="I31" s="7">
        <f>VLOOKUP($A31,HAVERD!$A:$BS,I$2,FALSE)</f>
        <v>4.0534884</v>
      </c>
      <c r="J31" s="7">
        <f>VLOOKUP($A31,HAVERD!$A:$BS,J$2,FALSE)</f>
        <v>4.0726338000000002</v>
      </c>
      <c r="K31" s="7">
        <f>VLOOKUP($A31,HAVERD!$A:$BS,K$2,FALSE)</f>
        <v>4.0856444999999999</v>
      </c>
      <c r="L31" s="7">
        <f>VLOOKUP($A31,HAVERD!$A:$BS,L$2,FALSE)</f>
        <v>4.0950993999999996</v>
      </c>
      <c r="M31" s="7">
        <f>VLOOKUP($A31,HAVERD!$A:$BS,M$2,FALSE)</f>
        <v>4.1018571000000001</v>
      </c>
      <c r="N31" s="7">
        <f>VLOOKUP($A31,HAVERD!$A:$BS,N$2,FALSE)</f>
        <v>4.1056790000000003</v>
      </c>
      <c r="O31" s="7">
        <f>VLOOKUP($A31,HAVERD!$A:$BS,O$2,FALSE)</f>
        <v>4.1057287999999996</v>
      </c>
      <c r="P31" s="7">
        <f>VLOOKUP($A31,HAVERD!$A:$BS,P$2,FALSE)</f>
        <v>4.1021723000000003</v>
      </c>
      <c r="Q31" s="7">
        <f>VLOOKUP($A31,HAVERD!$A:$BS,Q$2,FALSE)</f>
        <v>4.0954737000000003</v>
      </c>
      <c r="R31" s="7">
        <f>VLOOKUP($A31,HAVERD!$A:$BS,R$2,FALSE)</f>
        <v>4.0860975000000002</v>
      </c>
      <c r="S31" s="7">
        <f>VLOOKUP($A31,HAVERD!$A:$BS,S$2,FALSE)</f>
        <v>4.0745079000000004</v>
      </c>
      <c r="T31" s="7">
        <f>VLOOKUP($A31,HAVERD!$A:$BS,T$2,FALSE)</f>
        <v>4.0611693999999998</v>
      </c>
      <c r="U31" s="7">
        <f>VLOOKUP($A31,HAVERD!$A:$BS,U$2,FALSE)</f>
        <v>4.0465504000000001</v>
      </c>
      <c r="V31" s="7">
        <f>VLOOKUP($A31,HAVERD!$A:$BS,V$2,FALSE)</f>
        <v>4.0311354000000001</v>
      </c>
      <c r="W31" s="7">
        <f>VLOOKUP($A31,HAVERD!$A:$BS,W$2,FALSE)</f>
        <v>4.0154141000000001</v>
      </c>
      <c r="X31" s="7">
        <f>VLOOKUP($A31,HAVERD!$A:$BS,X$2,FALSE)</f>
        <v>3.9998756000000002</v>
      </c>
      <c r="Y31" s="7">
        <f>VLOOKUP($A31,HAVERD!$A:$BS,Y$2,FALSE)</f>
        <v>3.9850089</v>
      </c>
      <c r="Z31" s="7">
        <f>VLOOKUP($A31,HAVERD!$A:$BS,Z$2,FALSE)</f>
        <v>3.9713037</v>
      </c>
      <c r="AA31" s="7">
        <f>VLOOKUP($A31,HAVERD!$A:$BS,AA$2,FALSE)</f>
        <v>3.9591961000000002</v>
      </c>
      <c r="AB31" s="7">
        <f>VLOOKUP($A31,HAVERD!$A:$BS,AB$2,FALSE)</f>
        <v>3.9487736</v>
      </c>
      <c r="AC31" s="7">
        <f>VLOOKUP($A31,HAVERD!$A:$BS,AC$2,FALSE)</f>
        <v>3.9399823999999999</v>
      </c>
      <c r="AD31" s="7">
        <f>VLOOKUP($A31,HAVERD!$A:$BS,AD$2,FALSE)</f>
        <v>3.9327681000000001</v>
      </c>
      <c r="AE31" s="7">
        <f>VLOOKUP($A31,HAVERD!$A:$BS,AE$2,FALSE)</f>
        <v>3.9270760999999998</v>
      </c>
      <c r="AF31" s="7">
        <f>VLOOKUP($A31,HAVERD!$A:$BS,AF$2,FALSE)</f>
        <v>3.9228524</v>
      </c>
      <c r="AG31" s="7">
        <f>VLOOKUP($A31,HAVERD!$A:$BS,AG$2,FALSE)</f>
        <v>3.9200425000000001</v>
      </c>
      <c r="AH31" s="7">
        <f>VLOOKUP($A31,HAVERD!$A:$BS,AH$2,FALSE)</f>
        <v>3.9185921000000001</v>
      </c>
      <c r="AI31" s="7">
        <f>VLOOKUP($A31,HAVERD!$A:$BS,AI$2,FALSE)</f>
        <v>3.9184467000000001</v>
      </c>
      <c r="AJ31" s="7">
        <f>VLOOKUP($A31,HAVERD!$A:$BS,AJ$2,FALSE)</f>
        <v>3.9195522</v>
      </c>
      <c r="AK31" s="7">
        <f>VLOOKUP($A31,HAVERD!$A:$BS,AK$2,FALSE)</f>
        <v>3.9218540000000002</v>
      </c>
      <c r="AL31" s="7">
        <f>VLOOKUP($A31,HAVERD!$A:$BS,AL$2,FALSE)</f>
        <v>3.9252980000000002</v>
      </c>
      <c r="AM31" s="7">
        <f>VLOOKUP($A31,HAVERD!$A:$BS,AM$2,FALSE)</f>
        <v>3.9298283999999999</v>
      </c>
      <c r="AN31" s="7">
        <f>VLOOKUP($A31,HAVERD!$A:$BS,AN$2,FALSE)</f>
        <v>3.9353831000000001</v>
      </c>
      <c r="AO31" s="7">
        <f>VLOOKUP($A31,HAVERD!$A:$BS,AO$2,FALSE)</f>
        <v>3.9418977000000002</v>
      </c>
      <c r="AP31" s="7">
        <f>VLOOKUP($A31,HAVERD!$A:$BS,AP$2,FALSE)</f>
        <v>3.9493078000000001</v>
      </c>
      <c r="AQ31" s="7">
        <f>VLOOKUP($A31,HAVERD!$A:$BS,AQ$2,FALSE)</f>
        <v>3.9575491</v>
      </c>
      <c r="AR31" s="7">
        <f>VLOOKUP($A31,HAVERD!$A:$BS,AR$2,FALSE)</f>
        <v>3.9665569999999999</v>
      </c>
      <c r="AS31" s="7">
        <f>VLOOKUP($A31,HAVERD!$A:$BS,AS$2,FALSE)</f>
        <v>3.9762670999999998</v>
      </c>
      <c r="AT31" s="7">
        <f>VLOOKUP($A31,HAVERD!$A:$BS,AT$2,FALSE)</f>
        <v>3.9866152000000001</v>
      </c>
      <c r="AU31" s="7">
        <f>VLOOKUP($A31,HAVERD!$A:$BS,AU$2,FALSE)</f>
        <v>3.9975366000000001</v>
      </c>
      <c r="AV31" s="7">
        <f>VLOOKUP($A31,HAVERD!$A:$BS,AV$2,FALSE)</f>
        <v>4.0089670999999996</v>
      </c>
      <c r="AW31" s="7">
        <f>VLOOKUP($A31,HAVERD!$A:$BS,AW$2,FALSE)</f>
        <v>4.0208424000000003</v>
      </c>
      <c r="AX31" s="7">
        <f>VLOOKUP($A31,HAVERD!$A:$BS,AX$2,FALSE)</f>
        <v>4.0330978000000002</v>
      </c>
      <c r="BA31" s="6">
        <f t="shared" si="111"/>
        <v>46183</v>
      </c>
      <c r="BB31" s="7">
        <f>_xlfn.IFNA(VLOOKUP($BA31,HAVERD!$A:$BS,BB$2,FALSE),"")</f>
        <v>3.7296</v>
      </c>
      <c r="BC31" s="7">
        <f>_xlfn.IFNA(VLOOKUP($BA31,HAVERD!$A:$BS,BC$2,FALSE),"")</f>
        <v>3.7446605000000002</v>
      </c>
      <c r="BD31" s="7">
        <f>_xlfn.IFNA(VLOOKUP($BA31,HAVERD!$A:$BS,BD$2,FALSE),"")</f>
        <v>3.8247854000000001</v>
      </c>
      <c r="BE31" s="7">
        <f>_xlfn.IFNA(VLOOKUP($BA31,HAVERD!$A:$BS,BE$2,FALSE),"")</f>
        <v>3.9106342999999999</v>
      </c>
      <c r="BF31" s="7">
        <f>_xlfn.IFNA(VLOOKUP($BA31,HAVERD!$A:$BS,BF$2,FALSE),"")</f>
        <v>3.9984229</v>
      </c>
      <c r="BG31" s="7">
        <f>_xlfn.IFNA(VLOOKUP($BA31,HAVERD!$A:$BS,BG$2,FALSE),"")</f>
        <v>4.0819714999999999</v>
      </c>
      <c r="BH31" s="7">
        <f>_xlfn.IFNA(VLOOKUP($BA31,HAVERD!$A:$BS,BH$2,FALSE),"")</f>
        <v>4.1549832000000002</v>
      </c>
      <c r="BI31" s="7">
        <f>_xlfn.IFNA(VLOOKUP($BA31,HAVERD!$A:$BS,BI$2,FALSE),"")</f>
        <v>4.2166663</v>
      </c>
      <c r="BJ31" s="7">
        <f>_xlfn.IFNA(VLOOKUP($BA31,HAVERD!$A:$BS,BJ$2,FALSE),"")</f>
        <v>4.2671131000000004</v>
      </c>
      <c r="BK31" s="7">
        <f>_xlfn.IFNA(VLOOKUP($BA31,HAVERD!$A:$BS,BK$2,FALSE),"")</f>
        <v>4.3076226999999996</v>
      </c>
      <c r="BL31" s="7">
        <f>_xlfn.IFNA(VLOOKUP($BA31,HAVERD!$A:$BS,BL$2,FALSE),"")</f>
        <v>4.3406294000000001</v>
      </c>
      <c r="BM31" s="7">
        <f>_xlfn.IFNA(VLOOKUP($BA31,HAVERD!$A:$BS,BM$2,FALSE),"")</f>
        <v>4.3665494999999996</v>
      </c>
      <c r="BN31" s="7">
        <f>_xlfn.IFNA(VLOOKUP($BA31,HAVERD!$A:$BS,BN$2,FALSE),"")</f>
        <v>4.3853078999999999</v>
      </c>
      <c r="BO31" s="7">
        <f>_xlfn.IFNA(VLOOKUP($BA31,HAVERD!$A:$BS,BO$2,FALSE),"")</f>
        <v>4.3967223999999998</v>
      </c>
      <c r="BP31" s="7">
        <f>_xlfn.IFNA(VLOOKUP($BA31,HAVERD!$A:$BS,BP$2,FALSE),"")</f>
        <v>4.4014673999999996</v>
      </c>
      <c r="BQ31" s="7">
        <f>_xlfn.IFNA(VLOOKUP($BA31,HAVERD!$A:$BS,BQ$2,FALSE),"")</f>
        <v>4.4004548999999997</v>
      </c>
      <c r="BR31" s="7">
        <f>_xlfn.IFNA(VLOOKUP($BA31,HAVERD!$A:$BS,BR$2,FALSE),"")</f>
        <v>4.3945971000000004</v>
      </c>
      <c r="BS31" s="7">
        <f>_xlfn.IFNA(VLOOKUP($BA31,HAVERD!$A:$BS,BS$2,FALSE),"")</f>
        <v>4.3848058999999999</v>
      </c>
      <c r="BT31" s="7">
        <f>_xlfn.IFNA(VLOOKUP($BA31,HAVERD!$A:$BS,BT$2,FALSE),"")</f>
        <v>4.3719937</v>
      </c>
      <c r="BU31" s="7">
        <f>_xlfn.IFNA(VLOOKUP($BA31,HAVERD!$A:$BS,BU$2,FALSE),"")</f>
        <v>4.3570263999999996</v>
      </c>
      <c r="BV31" s="7">
        <f>_xlfn.IFNA(VLOOKUP($BA31,HAVERD!$A:$BS,BV$2,FALSE),"")</f>
        <v>4.3405769999999997</v>
      </c>
      <c r="BW31" s="7">
        <f>_xlfn.IFNA(VLOOKUP($BA31,HAVERD!$A:$BS,BW$2,FALSE),"")</f>
        <v>4.3232678</v>
      </c>
      <c r="BX31" s="7">
        <f>_xlfn.IFNA(VLOOKUP($BA31,HAVERD!$A:$BS,BX$2,FALSE),"")</f>
        <v>4.3057208999999999</v>
      </c>
      <c r="BY31" s="7">
        <f>_xlfn.IFNA(VLOOKUP($BA31,HAVERD!$A:$BS,BY$2,FALSE),"")</f>
        <v>4.2885586</v>
      </c>
      <c r="BZ31" s="7">
        <f>_xlfn.IFNA(VLOOKUP($BA31,HAVERD!$A:$BS,BZ$2,FALSE),"")</f>
        <v>4.2724032000000003</v>
      </c>
      <c r="CA31" s="7">
        <f>_xlfn.IFNA(VLOOKUP($BA31,HAVERD!$A:$BS,CA$2,FALSE),"")</f>
        <v>4.2577949000000004</v>
      </c>
      <c r="CB31" s="7">
        <f>_xlfn.IFNA(VLOOKUP($BA31,HAVERD!$A:$BS,CB$2,FALSE),"")</f>
        <v>4.2448334000000001</v>
      </c>
      <c r="CC31" s="7">
        <f>_xlfn.IFNA(VLOOKUP($BA31,HAVERD!$A:$BS,CC$2,FALSE),"")</f>
        <v>4.2334705000000001</v>
      </c>
      <c r="CD31" s="7">
        <f>_xlfn.IFNA(VLOOKUP($BA31,HAVERD!$A:$BS,CD$2,FALSE),"")</f>
        <v>4.2236579000000001</v>
      </c>
      <c r="CE31" s="7">
        <f>_xlfn.IFNA(VLOOKUP($BA31,HAVERD!$A:$BS,CE$2,FALSE),"")</f>
        <v>4.2153473000000004</v>
      </c>
      <c r="CF31" s="7">
        <f>_xlfn.IFNA(VLOOKUP($BA31,HAVERD!$A:$BS,CF$2,FALSE),"")</f>
        <v>4.2084904999999999</v>
      </c>
      <c r="CG31" s="7">
        <f>_xlfn.IFNA(VLOOKUP($BA31,HAVERD!$A:$BS,CG$2,FALSE),"")</f>
        <v>4.2030392000000001</v>
      </c>
      <c r="CH31" s="7">
        <f>_xlfn.IFNA(VLOOKUP($BA31,HAVERD!$A:$BS,CH$2,FALSE),"")</f>
        <v>4.1989450000000001</v>
      </c>
      <c r="CI31" s="7">
        <f>_xlfn.IFNA(VLOOKUP($BA31,HAVERD!$A:$BS,CI$2,FALSE),"")</f>
        <v>4.1961598000000002</v>
      </c>
      <c r="CJ31" s="7">
        <f>_xlfn.IFNA(VLOOKUP($BA31,HAVERD!$A:$BS,CJ$2,FALSE),"")</f>
        <v>4.1946351000000002</v>
      </c>
      <c r="CK31" s="7">
        <f>_xlfn.IFNA(VLOOKUP($BA31,HAVERD!$A:$BS,CK$2,FALSE),"")</f>
        <v>4.1943228000000001</v>
      </c>
      <c r="CL31" s="7">
        <f>_xlfn.IFNA(VLOOKUP($BA31,HAVERD!$A:$BS,CL$2,FALSE),"")</f>
        <v>4.1951745999999996</v>
      </c>
      <c r="CM31" s="7">
        <f>_xlfn.IFNA(VLOOKUP($BA31,HAVERD!$A:$BS,CM$2,FALSE),"")</f>
        <v>4.1971398000000004</v>
      </c>
      <c r="CN31" s="7">
        <f>_xlfn.IFNA(VLOOKUP($BA31,HAVERD!$A:$BS,CN$2,FALSE),"")</f>
        <v>4.2001562999999997</v>
      </c>
      <c r="CO31" s="7">
        <f>_xlfn.IFNA(VLOOKUP($BA31,HAVERD!$A:$BS,CO$2,FALSE),"")</f>
        <v>4.2041585000000001</v>
      </c>
      <c r="CP31" s="7">
        <f>_xlfn.IFNA(VLOOKUP($BA31,HAVERD!$A:$BS,CP$2,FALSE),"")</f>
        <v>4.2090809</v>
      </c>
      <c r="CQ31" s="7">
        <f>_xlfn.IFNA(VLOOKUP($BA31,HAVERD!$A:$BS,CQ$2,FALSE),"")</f>
        <v>4.2148579000000002</v>
      </c>
      <c r="CR31" s="7">
        <f>_xlfn.IFNA(VLOOKUP($BA31,HAVERD!$A:$BS,CR$2,FALSE),"")</f>
        <v>4.2214238999999996</v>
      </c>
      <c r="CS31" s="7">
        <f>_xlfn.IFNA(VLOOKUP($BA31,HAVERD!$A:$BS,CS$2,FALSE),"")</f>
        <v>4.2287132999999999</v>
      </c>
      <c r="CT31" s="7">
        <f>_xlfn.IFNA(VLOOKUP($BA31,HAVERD!$A:$BS,CT$2,FALSE),"")</f>
        <v>4.2366606000000004</v>
      </c>
      <c r="CU31" s="7">
        <f>_xlfn.IFNA(VLOOKUP($BA31,HAVERD!$A:$BS,CU$2,FALSE),"")</f>
        <v>4.2452000999999999</v>
      </c>
      <c r="CV31" s="7">
        <f>_xlfn.IFNA(VLOOKUP($BA31,HAVERD!$A:$BS,CV$2,FALSE),"")</f>
        <v>4.2542663000000003</v>
      </c>
      <c r="CW31" s="7">
        <f>_xlfn.IFNA(VLOOKUP($BA31,HAVERD!$A:$BS,CW$2,FALSE),"")</f>
        <v>4.2637935000000002</v>
      </c>
      <c r="CX31" s="7">
        <f>_xlfn.IFNA(VLOOKUP($BA31,HAVERD!$A:$BS,CX$2,FALSE),"")</f>
        <v>4.2737163000000002</v>
      </c>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row>
    <row r="32" spans="1:145" x14ac:dyDescent="0.35">
      <c r="A32" s="6">
        <f t="shared" si="110"/>
        <v>46127</v>
      </c>
      <c r="B32" s="7">
        <f>VLOOKUP($A32,HAVERD!$A:$BS,B$2,FALSE)</f>
        <v>3.7301000000000002</v>
      </c>
      <c r="C32" s="7">
        <f>VLOOKUP($A32,HAVERD!$A:$BS,C$2,FALSE)</f>
        <v>3.7369514000000001</v>
      </c>
      <c r="D32" s="7">
        <f>VLOOKUP($A32,HAVERD!$A:$BS,D$2,FALSE)</f>
        <v>3.8144355000000001</v>
      </c>
      <c r="E32" s="7">
        <f>VLOOKUP($A32,HAVERD!$A:$BS,E$2,FALSE)</f>
        <v>3.8916902000000002</v>
      </c>
      <c r="F32" s="7">
        <f>VLOOKUP($A32,HAVERD!$A:$BS,F$2,FALSE)</f>
        <v>3.9615144</v>
      </c>
      <c r="G32" s="7">
        <f>VLOOKUP($A32,HAVERD!$A:$BS,G$2,FALSE)</f>
        <v>4.0188087000000001</v>
      </c>
      <c r="H32" s="7">
        <f>VLOOKUP($A32,HAVERD!$A:$BS,H$2,FALSE)</f>
        <v>4.0606090000000004</v>
      </c>
      <c r="I32" s="7">
        <f>VLOOKUP($A32,HAVERD!$A:$BS,I$2,FALSE)</f>
        <v>4.0900153000000001</v>
      </c>
      <c r="J32" s="7">
        <f>VLOOKUP($A32,HAVERD!$A:$BS,J$2,FALSE)</f>
        <v>4.1096750999999996</v>
      </c>
      <c r="K32" s="7">
        <f>VLOOKUP($A32,HAVERD!$A:$BS,K$2,FALSE)</f>
        <v>4.1228853000000001</v>
      </c>
      <c r="L32" s="7">
        <f>VLOOKUP($A32,HAVERD!$A:$BS,L$2,FALSE)</f>
        <v>4.1323131999999996</v>
      </c>
      <c r="M32" s="7">
        <f>VLOOKUP($A32,HAVERD!$A:$BS,M$2,FALSE)</f>
        <v>4.1387725</v>
      </c>
      <c r="N32" s="7">
        <f>VLOOKUP($A32,HAVERD!$A:$BS,N$2,FALSE)</f>
        <v>4.1421505999999999</v>
      </c>
      <c r="O32" s="7">
        <f>VLOOKUP($A32,HAVERD!$A:$BS,O$2,FALSE)</f>
        <v>4.1416693999999996</v>
      </c>
      <c r="P32" s="7">
        <f>VLOOKUP($A32,HAVERD!$A:$BS,P$2,FALSE)</f>
        <v>4.1375418000000002</v>
      </c>
      <c r="Q32" s="7">
        <f>VLOOKUP($A32,HAVERD!$A:$BS,Q$2,FALSE)</f>
        <v>4.1302813</v>
      </c>
      <c r="R32" s="7">
        <f>VLOOKUP($A32,HAVERD!$A:$BS,R$2,FALSE)</f>
        <v>4.1204013000000002</v>
      </c>
      <c r="S32" s="7">
        <f>VLOOKUP($A32,HAVERD!$A:$BS,S$2,FALSE)</f>
        <v>4.1084151000000002</v>
      </c>
      <c r="T32" s="7">
        <f>VLOOKUP($A32,HAVERD!$A:$BS,T$2,FALSE)</f>
        <v>4.0948361999999996</v>
      </c>
      <c r="U32" s="7">
        <f>VLOOKUP($A32,HAVERD!$A:$BS,U$2,FALSE)</f>
        <v>4.0801723000000001</v>
      </c>
      <c r="V32" s="7">
        <f>VLOOKUP($A32,HAVERD!$A:$BS,V$2,FALSE)</f>
        <v>4.0649069000000004</v>
      </c>
      <c r="W32" s="7">
        <f>VLOOKUP($A32,HAVERD!$A:$BS,W$2,FALSE)</f>
        <v>4.0495177</v>
      </c>
      <c r="X32" s="7">
        <f>VLOOKUP($A32,HAVERD!$A:$BS,X$2,FALSE)</f>
        <v>4.0344816999999997</v>
      </c>
      <c r="Y32" s="7">
        <f>VLOOKUP($A32,HAVERD!$A:$BS,Y$2,FALSE)</f>
        <v>4.0202762999999999</v>
      </c>
      <c r="Z32" s="7">
        <f>VLOOKUP($A32,HAVERD!$A:$BS,Z$2,FALSE)</f>
        <v>4.0073790000000002</v>
      </c>
      <c r="AA32" s="7">
        <f>VLOOKUP($A32,HAVERD!$A:$BS,AA$2,FALSE)</f>
        <v>3.9962072000000002</v>
      </c>
      <c r="AB32" s="7">
        <f>VLOOKUP($A32,HAVERD!$A:$BS,AB$2,FALSE)</f>
        <v>3.9868214000000002</v>
      </c>
      <c r="AC32" s="7">
        <f>VLOOKUP($A32,HAVERD!$A:$BS,AC$2,FALSE)</f>
        <v>3.9791512</v>
      </c>
      <c r="AD32" s="7">
        <f>VLOOKUP($A32,HAVERD!$A:$BS,AD$2,FALSE)</f>
        <v>3.9731252000000001</v>
      </c>
      <c r="AE32" s="7">
        <f>VLOOKUP($A32,HAVERD!$A:$BS,AE$2,FALSE)</f>
        <v>3.9686724</v>
      </c>
      <c r="AF32" s="7">
        <f>VLOOKUP($A32,HAVERD!$A:$BS,AF$2,FALSE)</f>
        <v>3.9657217999999999</v>
      </c>
      <c r="AG32" s="7">
        <f>VLOOKUP($A32,HAVERD!$A:$BS,AG$2,FALSE)</f>
        <v>3.9642024</v>
      </c>
      <c r="AH32" s="7">
        <f>VLOOKUP($A32,HAVERD!$A:$BS,AH$2,FALSE)</f>
        <v>3.9640430000000002</v>
      </c>
      <c r="AI32" s="7">
        <f>VLOOKUP($A32,HAVERD!$A:$BS,AI$2,FALSE)</f>
        <v>3.9651725999999998</v>
      </c>
      <c r="AJ32" s="7">
        <f>VLOOKUP($A32,HAVERD!$A:$BS,AJ$2,FALSE)</f>
        <v>3.9675202000000001</v>
      </c>
      <c r="AK32" s="7">
        <f>VLOOKUP($A32,HAVERD!$A:$BS,AK$2,FALSE)</f>
        <v>3.9710147</v>
      </c>
      <c r="AL32" s="7">
        <f>VLOOKUP($A32,HAVERD!$A:$BS,AL$2,FALSE)</f>
        <v>3.9755850000000001</v>
      </c>
      <c r="AM32" s="7">
        <f>VLOOKUP($A32,HAVERD!$A:$BS,AM$2,FALSE)</f>
        <v>3.9811607000000002</v>
      </c>
      <c r="AN32" s="7">
        <f>VLOOKUP($A32,HAVERD!$A:$BS,AN$2,FALSE)</f>
        <v>3.9876743000000001</v>
      </c>
      <c r="AO32" s="7">
        <f>VLOOKUP($A32,HAVERD!$A:$BS,AO$2,FALSE)</f>
        <v>3.9950589000000001</v>
      </c>
      <c r="AP32" s="7">
        <f>VLOOKUP($A32,HAVERD!$A:$BS,AP$2,FALSE)</f>
        <v>4.0032478999999999</v>
      </c>
      <c r="AQ32" s="7">
        <f>VLOOKUP($A32,HAVERD!$A:$BS,AQ$2,FALSE)</f>
        <v>4.0121747000000001</v>
      </c>
      <c r="AR32" s="7">
        <f>VLOOKUP($A32,HAVERD!$A:$BS,AR$2,FALSE)</f>
        <v>4.0217725</v>
      </c>
      <c r="AS32" s="7">
        <f>VLOOKUP($A32,HAVERD!$A:$BS,AS$2,FALSE)</f>
        <v>4.0319744999999996</v>
      </c>
      <c r="AT32" s="7">
        <f>VLOOKUP($A32,HAVERD!$A:$BS,AT$2,FALSE)</f>
        <v>4.0427143000000001</v>
      </c>
      <c r="AU32" s="7">
        <f>VLOOKUP($A32,HAVERD!$A:$BS,AU$2,FALSE)</f>
        <v>4.0539249000000002</v>
      </c>
      <c r="AV32" s="7">
        <f>VLOOKUP($A32,HAVERD!$A:$BS,AV$2,FALSE)</f>
        <v>4.0655397999999998</v>
      </c>
      <c r="AW32" s="7">
        <f>VLOOKUP($A32,HAVERD!$A:$BS,AW$2,FALSE)</f>
        <v>4.0774923000000003</v>
      </c>
      <c r="AX32" s="7">
        <f>VLOOKUP($A32,HAVERD!$A:$BS,AX$2,FALSE)</f>
        <v>4.0897154999999996</v>
      </c>
      <c r="BA32" s="6">
        <f t="shared" si="111"/>
        <v>46184</v>
      </c>
      <c r="BB32" s="7">
        <f>_xlfn.IFNA(VLOOKUP($BA32,HAVERD!$A:$BS,BB$2,FALSE),"")</f>
        <v>3.7305000000000001</v>
      </c>
      <c r="BC32" s="7">
        <f>_xlfn.IFNA(VLOOKUP($BA32,HAVERD!$A:$BS,BC$2,FALSE),"")</f>
        <v>3.7443846000000001</v>
      </c>
      <c r="BD32" s="7">
        <f>_xlfn.IFNA(VLOOKUP($BA32,HAVERD!$A:$BS,BD$2,FALSE),"")</f>
        <v>3.8200067</v>
      </c>
      <c r="BE32" s="7">
        <f>_xlfn.IFNA(VLOOKUP($BA32,HAVERD!$A:$BS,BE$2,FALSE),"")</f>
        <v>3.8992982</v>
      </c>
      <c r="BF32" s="7">
        <f>_xlfn.IFNA(VLOOKUP($BA32,HAVERD!$A:$BS,BF$2,FALSE),"")</f>
        <v>3.9800015000000002</v>
      </c>
      <c r="BG32" s="7">
        <f>_xlfn.IFNA(VLOOKUP($BA32,HAVERD!$A:$BS,BG$2,FALSE),"")</f>
        <v>4.0575951999999997</v>
      </c>
      <c r="BH32" s="7">
        <f>_xlfn.IFNA(VLOOKUP($BA32,HAVERD!$A:$BS,BH$2,FALSE),"")</f>
        <v>4.1269762999999999</v>
      </c>
      <c r="BI32" s="7">
        <f>_xlfn.IFNA(VLOOKUP($BA32,HAVERD!$A:$BS,BI$2,FALSE),"")</f>
        <v>4.1870788000000001</v>
      </c>
      <c r="BJ32" s="7">
        <f>_xlfn.IFNA(VLOOKUP($BA32,HAVERD!$A:$BS,BJ$2,FALSE),"")</f>
        <v>4.2373560000000001</v>
      </c>
      <c r="BK32" s="7">
        <f>_xlfn.IFNA(VLOOKUP($BA32,HAVERD!$A:$BS,BK$2,FALSE),"")</f>
        <v>4.2785557000000001</v>
      </c>
      <c r="BL32" s="7">
        <f>_xlfn.IFNA(VLOOKUP($BA32,HAVERD!$A:$BS,BL$2,FALSE),"")</f>
        <v>4.3124143000000004</v>
      </c>
      <c r="BM32" s="7">
        <f>_xlfn.IFNA(VLOOKUP($BA32,HAVERD!$A:$BS,BM$2,FALSE),"")</f>
        <v>4.3387972000000001</v>
      </c>
      <c r="BN32" s="7">
        <f>_xlfn.IFNA(VLOOKUP($BA32,HAVERD!$A:$BS,BN$2,FALSE),"")</f>
        <v>4.3575628999999996</v>
      </c>
      <c r="BO32" s="7">
        <f>_xlfn.IFNA(VLOOKUP($BA32,HAVERD!$A:$BS,BO$2,FALSE),"")</f>
        <v>4.3685093000000004</v>
      </c>
      <c r="BP32" s="7">
        <f>_xlfn.IFNA(VLOOKUP($BA32,HAVERD!$A:$BS,BP$2,FALSE),"")</f>
        <v>4.3723698000000004</v>
      </c>
      <c r="BQ32" s="7">
        <f>_xlfn.IFNA(VLOOKUP($BA32,HAVERD!$A:$BS,BQ$2,FALSE),"")</f>
        <v>4.3701417999999999</v>
      </c>
      <c r="BR32" s="7">
        <f>_xlfn.IFNA(VLOOKUP($BA32,HAVERD!$A:$BS,BR$2,FALSE),"")</f>
        <v>4.3628229000000003</v>
      </c>
      <c r="BS32" s="7">
        <f>_xlfn.IFNA(VLOOKUP($BA32,HAVERD!$A:$BS,BS$2,FALSE),"")</f>
        <v>4.3514103000000004</v>
      </c>
      <c r="BT32" s="7">
        <f>_xlfn.IFNA(VLOOKUP($BA32,HAVERD!$A:$BS,BT$2,FALSE),"")</f>
        <v>4.3369014999999997</v>
      </c>
      <c r="BU32" s="7">
        <f>_xlfn.IFNA(VLOOKUP($BA32,HAVERD!$A:$BS,BU$2,FALSE),"")</f>
        <v>4.3202524000000002</v>
      </c>
      <c r="BV32" s="7">
        <f>_xlfn.IFNA(VLOOKUP($BA32,HAVERD!$A:$BS,BV$2,FALSE),"")</f>
        <v>4.3022061999999996</v>
      </c>
      <c r="BW32" s="7">
        <f>_xlfn.IFNA(VLOOKUP($BA32,HAVERD!$A:$BS,BW$2,FALSE),"")</f>
        <v>4.2834380000000003</v>
      </c>
      <c r="BX32" s="7">
        <f>_xlfn.IFNA(VLOOKUP($BA32,HAVERD!$A:$BS,BX$2,FALSE),"")</f>
        <v>4.2646231999999999</v>
      </c>
      <c r="BY32" s="7">
        <f>_xlfn.IFNA(VLOOKUP($BA32,HAVERD!$A:$BS,BY$2,FALSE),"")</f>
        <v>4.2464367999999997</v>
      </c>
      <c r="BZ32" s="7">
        <f>_xlfn.IFNA(VLOOKUP($BA32,HAVERD!$A:$BS,BZ$2,FALSE),"")</f>
        <v>4.2295541999999999</v>
      </c>
      <c r="CA32" s="7">
        <f>_xlfn.IFNA(VLOOKUP($BA32,HAVERD!$A:$BS,CA$2,FALSE),"")</f>
        <v>4.2145473999999998</v>
      </c>
      <c r="CB32" s="7">
        <f>_xlfn.IFNA(VLOOKUP($BA32,HAVERD!$A:$BS,CB$2,FALSE),"")</f>
        <v>4.2014858999999998</v>
      </c>
      <c r="CC32" s="7">
        <f>_xlfn.IFNA(VLOOKUP($BA32,HAVERD!$A:$BS,CC$2,FALSE),"")</f>
        <v>4.1902863999999997</v>
      </c>
      <c r="CD32" s="7">
        <f>_xlfn.IFNA(VLOOKUP($BA32,HAVERD!$A:$BS,CD$2,FALSE),"")</f>
        <v>4.1808654000000001</v>
      </c>
      <c r="CE32" s="7">
        <f>_xlfn.IFNA(VLOOKUP($BA32,HAVERD!$A:$BS,CE$2,FALSE),"")</f>
        <v>4.1731394999999996</v>
      </c>
      <c r="CF32" s="7">
        <f>_xlfn.IFNA(VLOOKUP($BA32,HAVERD!$A:$BS,CF$2,FALSE),"")</f>
        <v>4.1670252000000003</v>
      </c>
      <c r="CG32" s="7">
        <f>_xlfn.IFNA(VLOOKUP($BA32,HAVERD!$A:$BS,CG$2,FALSE),"")</f>
        <v>4.1624391000000003</v>
      </c>
      <c r="CH32" s="7">
        <f>_xlfn.IFNA(VLOOKUP($BA32,HAVERD!$A:$BS,CH$2,FALSE),"")</f>
        <v>4.1592978</v>
      </c>
      <c r="CI32" s="7">
        <f>_xlfn.IFNA(VLOOKUP($BA32,HAVERD!$A:$BS,CI$2,FALSE),"")</f>
        <v>4.1575177999999999</v>
      </c>
      <c r="CJ32" s="7">
        <f>_xlfn.IFNA(VLOOKUP($BA32,HAVERD!$A:$BS,CJ$2,FALSE),"")</f>
        <v>4.1570157999999999</v>
      </c>
      <c r="CK32" s="7">
        <f>_xlfn.IFNA(VLOOKUP($BA32,HAVERD!$A:$BS,CK$2,FALSE),"")</f>
        <v>4.1577082000000001</v>
      </c>
      <c r="CL32" s="7">
        <f>_xlfn.IFNA(VLOOKUP($BA32,HAVERD!$A:$BS,CL$2,FALSE),"")</f>
        <v>4.1595116000000001</v>
      </c>
      <c r="CM32" s="7">
        <f>_xlfn.IFNA(VLOOKUP($BA32,HAVERD!$A:$BS,CM$2,FALSE),"")</f>
        <v>4.1623451999999999</v>
      </c>
      <c r="CN32" s="7">
        <f>_xlfn.IFNA(VLOOKUP($BA32,HAVERD!$A:$BS,CN$2,FALSE),"")</f>
        <v>4.1661393999999996</v>
      </c>
      <c r="CO32" s="7">
        <f>_xlfn.IFNA(VLOOKUP($BA32,HAVERD!$A:$BS,CO$2,FALSE),"")</f>
        <v>4.1708277000000002</v>
      </c>
      <c r="CP32" s="7">
        <f>_xlfn.IFNA(VLOOKUP($BA32,HAVERD!$A:$BS,CP$2,FALSE),"")</f>
        <v>4.1763437000000003</v>
      </c>
      <c r="CQ32" s="7">
        <f>_xlfn.IFNA(VLOOKUP($BA32,HAVERD!$A:$BS,CQ$2,FALSE),"")</f>
        <v>4.1826208999999999</v>
      </c>
      <c r="CR32" s="7">
        <f>_xlfn.IFNA(VLOOKUP($BA32,HAVERD!$A:$BS,CR$2,FALSE),"")</f>
        <v>4.1895927999999998</v>
      </c>
      <c r="CS32" s="7">
        <f>_xlfn.IFNA(VLOOKUP($BA32,HAVERD!$A:$BS,CS$2,FALSE),"")</f>
        <v>4.1971930000000004</v>
      </c>
      <c r="CT32" s="7">
        <f>_xlfn.IFNA(VLOOKUP($BA32,HAVERD!$A:$BS,CT$2,FALSE),"")</f>
        <v>4.205355</v>
      </c>
      <c r="CU32" s="7">
        <f>_xlfn.IFNA(VLOOKUP($BA32,HAVERD!$A:$BS,CU$2,FALSE),"")</f>
        <v>4.2140123999999997</v>
      </c>
      <c r="CV32" s="7">
        <f>_xlfn.IFNA(VLOOKUP($BA32,HAVERD!$A:$BS,CV$2,FALSE),"")</f>
        <v>4.2230987000000004</v>
      </c>
      <c r="CW32" s="7">
        <f>_xlfn.IFNA(VLOOKUP($BA32,HAVERD!$A:$BS,CW$2,FALSE),"")</f>
        <v>4.2325473999999996</v>
      </c>
      <c r="CX32" s="7">
        <f>_xlfn.IFNA(VLOOKUP($BA32,HAVERD!$A:$BS,CX$2,FALSE),"")</f>
        <v>4.2422921000000002</v>
      </c>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row>
    <row r="33" spans="1:145" x14ac:dyDescent="0.35">
      <c r="A33" s="6">
        <f t="shared" si="110"/>
        <v>46128</v>
      </c>
      <c r="B33" s="7">
        <f>VLOOKUP($A33,HAVERD!$A:$BS,B$2,FALSE)</f>
        <v>3.7301000000000002</v>
      </c>
      <c r="C33" s="7">
        <f>VLOOKUP($A33,HAVERD!$A:$BS,C$2,FALSE)</f>
        <v>3.7265955000000002</v>
      </c>
      <c r="D33" s="7">
        <f>VLOOKUP($A33,HAVERD!$A:$BS,D$2,FALSE)</f>
        <v>3.7954941999999998</v>
      </c>
      <c r="E33" s="7">
        <f>VLOOKUP($A33,HAVERD!$A:$BS,E$2,FALSE)</f>
        <v>3.8670279000000001</v>
      </c>
      <c r="F33" s="7">
        <f>VLOOKUP($A33,HAVERD!$A:$BS,F$2,FALSE)</f>
        <v>3.9349254</v>
      </c>
      <c r="G33" s="7">
        <f>VLOOKUP($A33,HAVERD!$A:$BS,G$2,FALSE)</f>
        <v>3.9935863999999999</v>
      </c>
      <c r="H33" s="7">
        <f>VLOOKUP($A33,HAVERD!$A:$BS,H$2,FALSE)</f>
        <v>4.0383784</v>
      </c>
      <c r="I33" s="7">
        <f>VLOOKUP($A33,HAVERD!$A:$BS,I$2,FALSE)</f>
        <v>4.0707072000000002</v>
      </c>
      <c r="J33" s="7">
        <f>VLOOKUP($A33,HAVERD!$A:$BS,J$2,FALSE)</f>
        <v>4.0921427000000001</v>
      </c>
      <c r="K33" s="7">
        <f>VLOOKUP($A33,HAVERD!$A:$BS,K$2,FALSE)</f>
        <v>4.1061002999999996</v>
      </c>
      <c r="L33" s="7">
        <f>VLOOKUP($A33,HAVERD!$A:$BS,L$2,FALSE)</f>
        <v>4.1153139999999997</v>
      </c>
      <c r="M33" s="7">
        <f>VLOOKUP($A33,HAVERD!$A:$BS,M$2,FALSE)</f>
        <v>4.1209847999999996</v>
      </c>
      <c r="N33" s="7">
        <f>VLOOKUP($A33,HAVERD!$A:$BS,N$2,FALSE)</f>
        <v>4.1232854000000003</v>
      </c>
      <c r="O33" s="7">
        <f>VLOOKUP($A33,HAVERD!$A:$BS,O$2,FALSE)</f>
        <v>4.1218205000000001</v>
      </c>
      <c r="P33" s="7">
        <f>VLOOKUP($A33,HAVERD!$A:$BS,P$2,FALSE)</f>
        <v>4.1169048999999998</v>
      </c>
      <c r="Q33" s="7">
        <f>VLOOKUP($A33,HAVERD!$A:$BS,Q$2,FALSE)</f>
        <v>4.1090689999999999</v>
      </c>
      <c r="R33" s="7">
        <f>VLOOKUP($A33,HAVERD!$A:$BS,R$2,FALSE)</f>
        <v>4.0988429999999996</v>
      </c>
      <c r="S33" s="7">
        <f>VLOOKUP($A33,HAVERD!$A:$BS,S$2,FALSE)</f>
        <v>4.0867569000000001</v>
      </c>
      <c r="T33" s="7">
        <f>VLOOKUP($A33,HAVERD!$A:$BS,T$2,FALSE)</f>
        <v>4.0733413000000001</v>
      </c>
      <c r="U33" s="7">
        <f>VLOOKUP($A33,HAVERD!$A:$BS,U$2,FALSE)</f>
        <v>4.0591197000000001</v>
      </c>
      <c r="V33" s="7">
        <f>VLOOKUP($A33,HAVERD!$A:$BS,V$2,FALSE)</f>
        <v>4.0445824000000004</v>
      </c>
      <c r="W33" s="7">
        <f>VLOOKUP($A33,HAVERD!$A:$BS,W$2,FALSE)</f>
        <v>4.0302097000000003</v>
      </c>
      <c r="X33" s="7">
        <f>VLOOKUP($A33,HAVERD!$A:$BS,X$2,FALSE)</f>
        <v>4.0164812999999997</v>
      </c>
      <c r="Y33" s="7">
        <f>VLOOKUP($A33,HAVERD!$A:$BS,Y$2,FALSE)</f>
        <v>4.0038767000000002</v>
      </c>
      <c r="Z33" s="7">
        <f>VLOOKUP($A33,HAVERD!$A:$BS,Z$2,FALSE)</f>
        <v>3.9928762999999998</v>
      </c>
      <c r="AA33" s="7">
        <f>VLOOKUP($A33,HAVERD!$A:$BS,AA$2,FALSE)</f>
        <v>3.9838881000000002</v>
      </c>
      <c r="AB33" s="7">
        <f>VLOOKUP($A33,HAVERD!$A:$BS,AB$2,FALSE)</f>
        <v>3.9769347000000002</v>
      </c>
      <c r="AC33" s="7">
        <f>VLOOKUP($A33,HAVERD!$A:$BS,AC$2,FALSE)</f>
        <v>3.9719098000000002</v>
      </c>
      <c r="AD33" s="7">
        <f>VLOOKUP($A33,HAVERD!$A:$BS,AD$2,FALSE)</f>
        <v>3.9687066</v>
      </c>
      <c r="AE33" s="7">
        <f>VLOOKUP($A33,HAVERD!$A:$BS,AE$2,FALSE)</f>
        <v>3.9672184000000001</v>
      </c>
      <c r="AF33" s="7">
        <f>VLOOKUP($A33,HAVERD!$A:$BS,AF$2,FALSE)</f>
        <v>3.9673387999999998</v>
      </c>
      <c r="AG33" s="7">
        <f>VLOOKUP($A33,HAVERD!$A:$BS,AG$2,FALSE)</f>
        <v>3.9689610000000002</v>
      </c>
      <c r="AH33" s="7">
        <f>VLOOKUP($A33,HAVERD!$A:$BS,AH$2,FALSE)</f>
        <v>3.9719783999999998</v>
      </c>
      <c r="AI33" s="7">
        <f>VLOOKUP($A33,HAVERD!$A:$BS,AI$2,FALSE)</f>
        <v>3.9762843000000001</v>
      </c>
      <c r="AJ33" s="7">
        <f>VLOOKUP($A33,HAVERD!$A:$BS,AJ$2,FALSE)</f>
        <v>3.9817721000000001</v>
      </c>
      <c r="AK33" s="7">
        <f>VLOOKUP($A33,HAVERD!$A:$BS,AK$2,FALSE)</f>
        <v>3.9883351999999999</v>
      </c>
      <c r="AL33" s="7">
        <f>VLOOKUP($A33,HAVERD!$A:$BS,AL$2,FALSE)</f>
        <v>3.9958669000000002</v>
      </c>
      <c r="AM33" s="7">
        <f>VLOOKUP($A33,HAVERD!$A:$BS,AM$2,FALSE)</f>
        <v>4.0042673000000004</v>
      </c>
      <c r="AN33" s="7">
        <f>VLOOKUP($A33,HAVERD!$A:$BS,AN$2,FALSE)</f>
        <v>4.0134661999999999</v>
      </c>
      <c r="AO33" s="7">
        <f>VLOOKUP($A33,HAVERD!$A:$BS,AO$2,FALSE)</f>
        <v>4.0234012999999997</v>
      </c>
      <c r="AP33" s="7">
        <f>VLOOKUP($A33,HAVERD!$A:$BS,AP$2,FALSE)</f>
        <v>4.0340103999999997</v>
      </c>
      <c r="AQ33" s="7">
        <f>VLOOKUP($A33,HAVERD!$A:$BS,AQ$2,FALSE)</f>
        <v>4.0452317000000004</v>
      </c>
      <c r="AR33" s="7">
        <f>VLOOKUP($A33,HAVERD!$A:$BS,AR$2,FALSE)</f>
        <v>4.0570025999999997</v>
      </c>
      <c r="AS33" s="7">
        <f>VLOOKUP($A33,HAVERD!$A:$BS,AS$2,FALSE)</f>
        <v>4.0692611999999997</v>
      </c>
      <c r="AT33" s="7">
        <f>VLOOKUP($A33,HAVERD!$A:$BS,AT$2,FALSE)</f>
        <v>4.0819454999999998</v>
      </c>
      <c r="AU33" s="7">
        <f>VLOOKUP($A33,HAVERD!$A:$BS,AU$2,FALSE)</f>
        <v>4.0949929999999997</v>
      </c>
      <c r="AV33" s="7">
        <f>VLOOKUP($A33,HAVERD!$A:$BS,AV$2,FALSE)</f>
        <v>4.1083417999999998</v>
      </c>
      <c r="AW33" s="7">
        <f>VLOOKUP($A33,HAVERD!$A:$BS,AW$2,FALSE)</f>
        <v>4.1219298000000002</v>
      </c>
      <c r="AX33" s="7">
        <f>VLOOKUP($A33,HAVERD!$A:$BS,AX$2,FALSE)</f>
        <v>4.1356945999999999</v>
      </c>
      <c r="BA33" s="6">
        <f t="shared" si="111"/>
        <v>46185</v>
      </c>
      <c r="BB33" s="7">
        <f>_xlfn.IFNA(VLOOKUP($BA33,HAVERD!$A:$BS,BB$2,FALSE),"")</f>
        <v>3.7301000000000002</v>
      </c>
      <c r="BC33" s="7">
        <f>_xlfn.IFNA(VLOOKUP($BA33,HAVERD!$A:$BS,BC$2,FALSE),"")</f>
        <v>3.7380222000000001</v>
      </c>
      <c r="BD33" s="7">
        <f>_xlfn.IFNA(VLOOKUP($BA33,HAVERD!$A:$BS,BD$2,FALSE),"")</f>
        <v>3.7882468999999999</v>
      </c>
      <c r="BE33" s="7">
        <f>_xlfn.IFNA(VLOOKUP($BA33,HAVERD!$A:$BS,BE$2,FALSE),"")</f>
        <v>3.8427506999999999</v>
      </c>
      <c r="BF33" s="7">
        <f>_xlfn.IFNA(VLOOKUP($BA33,HAVERD!$A:$BS,BF$2,FALSE),"")</f>
        <v>3.9008582999999999</v>
      </c>
      <c r="BG33" s="7">
        <f>_xlfn.IFNA(VLOOKUP($BA33,HAVERD!$A:$BS,BG$2,FALSE),"")</f>
        <v>3.9590340999999998</v>
      </c>
      <c r="BH33" s="7">
        <f>_xlfn.IFNA(VLOOKUP($BA33,HAVERD!$A:$BS,BH$2,FALSE),"")</f>
        <v>4.0123087999999996</v>
      </c>
      <c r="BI33" s="7">
        <f>_xlfn.IFNA(VLOOKUP($BA33,HAVERD!$A:$BS,BI$2,FALSE),"")</f>
        <v>4.0579865000000002</v>
      </c>
      <c r="BJ33" s="7">
        <f>_xlfn.IFNA(VLOOKUP($BA33,HAVERD!$A:$BS,BJ$2,FALSE),"")</f>
        <v>4.0948482000000004</v>
      </c>
      <c r="BK33" s="7">
        <f>_xlfn.IFNA(VLOOKUP($BA33,HAVERD!$A:$BS,BK$2,FALSE),"")</f>
        <v>4.1227857999999999</v>
      </c>
      <c r="BL33" s="7">
        <f>_xlfn.IFNA(VLOOKUP($BA33,HAVERD!$A:$BS,BL$2,FALSE),"")</f>
        <v>4.1435582000000002</v>
      </c>
      <c r="BM33" s="7">
        <f>_xlfn.IFNA(VLOOKUP($BA33,HAVERD!$A:$BS,BM$2,FALSE),"")</f>
        <v>4.1574622999999997</v>
      </c>
      <c r="BN33" s="7">
        <f>_xlfn.IFNA(VLOOKUP($BA33,HAVERD!$A:$BS,BN$2,FALSE),"")</f>
        <v>4.1655346</v>
      </c>
      <c r="BO33" s="7">
        <f>_xlfn.IFNA(VLOOKUP($BA33,HAVERD!$A:$BS,BO$2,FALSE),"")</f>
        <v>4.1686325999999996</v>
      </c>
      <c r="BP33" s="7">
        <f>_xlfn.IFNA(VLOOKUP($BA33,HAVERD!$A:$BS,BP$2,FALSE),"")</f>
        <v>4.1675471000000002</v>
      </c>
      <c r="BQ33" s="7">
        <f>_xlfn.IFNA(VLOOKUP($BA33,HAVERD!$A:$BS,BQ$2,FALSE),"")</f>
        <v>4.1630880000000001</v>
      </c>
      <c r="BR33" s="7">
        <f>_xlfn.IFNA(VLOOKUP($BA33,HAVERD!$A:$BS,BR$2,FALSE),"")</f>
        <v>4.1560658000000004</v>
      </c>
      <c r="BS33" s="7">
        <f>_xlfn.IFNA(VLOOKUP($BA33,HAVERD!$A:$BS,BS$2,FALSE),"")</f>
        <v>4.1472904000000002</v>
      </c>
      <c r="BT33" s="7">
        <f>_xlfn.IFNA(VLOOKUP($BA33,HAVERD!$A:$BS,BT$2,FALSE),"")</f>
        <v>4.1375720999999999</v>
      </c>
      <c r="BU33" s="7">
        <f>_xlfn.IFNA(VLOOKUP($BA33,HAVERD!$A:$BS,BU$2,FALSE),"")</f>
        <v>4.1276390000000003</v>
      </c>
      <c r="BV33" s="7">
        <f>_xlfn.IFNA(VLOOKUP($BA33,HAVERD!$A:$BS,BV$2,FALSE),"")</f>
        <v>4.1178385000000004</v>
      </c>
      <c r="BW33" s="7">
        <f>_xlfn.IFNA(VLOOKUP($BA33,HAVERD!$A:$BS,BW$2,FALSE),"")</f>
        <v>4.1084075000000002</v>
      </c>
      <c r="BX33" s="7">
        <f>_xlfn.IFNA(VLOOKUP($BA33,HAVERD!$A:$BS,BX$2,FALSE),"")</f>
        <v>4.0995831000000003</v>
      </c>
      <c r="BY33" s="7">
        <f>_xlfn.IFNA(VLOOKUP($BA33,HAVERD!$A:$BS,BY$2,FALSE),"")</f>
        <v>4.0916022999999999</v>
      </c>
      <c r="BZ33" s="7">
        <f>_xlfn.IFNA(VLOOKUP($BA33,HAVERD!$A:$BS,BZ$2,FALSE),"")</f>
        <v>4.0847021000000003</v>
      </c>
      <c r="CA33" s="7">
        <f>_xlfn.IFNA(VLOOKUP($BA33,HAVERD!$A:$BS,CA$2,FALSE),"")</f>
        <v>4.0790747999999999</v>
      </c>
      <c r="CB33" s="7">
        <f>_xlfn.IFNA(VLOOKUP($BA33,HAVERD!$A:$BS,CB$2,FALSE),"")</f>
        <v>4.0747147000000004</v>
      </c>
      <c r="CC33" s="7">
        <f>_xlfn.IFNA(VLOOKUP($BA33,HAVERD!$A:$BS,CC$2,FALSE),"")</f>
        <v>4.0715617000000002</v>
      </c>
      <c r="CD33" s="7">
        <f>_xlfn.IFNA(VLOOKUP($BA33,HAVERD!$A:$BS,CD$2,FALSE),"")</f>
        <v>4.0695556000000002</v>
      </c>
      <c r="CE33" s="7">
        <f>_xlfn.IFNA(VLOOKUP($BA33,HAVERD!$A:$BS,CE$2,FALSE),"")</f>
        <v>4.0686361</v>
      </c>
      <c r="CF33" s="7">
        <f>_xlfn.IFNA(VLOOKUP($BA33,HAVERD!$A:$BS,CF$2,FALSE),"")</f>
        <v>4.0687430999999998</v>
      </c>
      <c r="CG33" s="7">
        <f>_xlfn.IFNA(VLOOKUP($BA33,HAVERD!$A:$BS,CG$2,FALSE),"")</f>
        <v>4.0698163999999997</v>
      </c>
      <c r="CH33" s="7">
        <f>_xlfn.IFNA(VLOOKUP($BA33,HAVERD!$A:$BS,CH$2,FALSE),"")</f>
        <v>4.0717958000000003</v>
      </c>
      <c r="CI33" s="7">
        <f>_xlfn.IFNA(VLOOKUP($BA33,HAVERD!$A:$BS,CI$2,FALSE),"")</f>
        <v>4.0746210999999999</v>
      </c>
      <c r="CJ33" s="7">
        <f>_xlfn.IFNA(VLOOKUP($BA33,HAVERD!$A:$BS,CJ$2,FALSE),"")</f>
        <v>4.0782321000000001</v>
      </c>
      <c r="CK33" s="7">
        <f>_xlfn.IFNA(VLOOKUP($BA33,HAVERD!$A:$BS,CK$2,FALSE),"")</f>
        <v>4.0825687000000004</v>
      </c>
      <c r="CL33" s="7">
        <f>_xlfn.IFNA(VLOOKUP($BA33,HAVERD!$A:$BS,CL$2,FALSE),"")</f>
        <v>4.0875706000000003</v>
      </c>
      <c r="CM33" s="7">
        <f>_xlfn.IFNA(VLOOKUP($BA33,HAVERD!$A:$BS,CM$2,FALSE),"")</f>
        <v>4.0931818</v>
      </c>
      <c r="CN33" s="7">
        <f>_xlfn.IFNA(VLOOKUP($BA33,HAVERD!$A:$BS,CN$2,FALSE),"")</f>
        <v>4.0993649000000003</v>
      </c>
      <c r="CO33" s="7">
        <f>_xlfn.IFNA(VLOOKUP($BA33,HAVERD!$A:$BS,CO$2,FALSE),"")</f>
        <v>4.1060873999999998</v>
      </c>
      <c r="CP33" s="7">
        <f>_xlfn.IFNA(VLOOKUP($BA33,HAVERD!$A:$BS,CP$2,FALSE),"")</f>
        <v>4.1133170000000003</v>
      </c>
      <c r="CQ33" s="7">
        <f>_xlfn.IFNA(VLOOKUP($BA33,HAVERD!$A:$BS,CQ$2,FALSE),"")</f>
        <v>4.1210212999999998</v>
      </c>
      <c r="CR33" s="7">
        <f>_xlfn.IFNA(VLOOKUP($BA33,HAVERD!$A:$BS,CR$2,FALSE),"")</f>
        <v>4.1291678000000003</v>
      </c>
      <c r="CS33" s="7">
        <f>_xlfn.IFNA(VLOOKUP($BA33,HAVERD!$A:$BS,CS$2,FALSE),"")</f>
        <v>4.1377240999999998</v>
      </c>
      <c r="CT33" s="7">
        <f>_xlfn.IFNA(VLOOKUP($BA33,HAVERD!$A:$BS,CT$2,FALSE),"")</f>
        <v>4.1466580000000004</v>
      </c>
      <c r="CU33" s="7">
        <f>_xlfn.IFNA(VLOOKUP($BA33,HAVERD!$A:$BS,CU$2,FALSE),"")</f>
        <v>4.1559369000000004</v>
      </c>
      <c r="CV33" s="7">
        <f>_xlfn.IFNA(VLOOKUP($BA33,HAVERD!$A:$BS,CV$2,FALSE),"")</f>
        <v>4.1655284999999997</v>
      </c>
      <c r="CW33" s="7">
        <f>_xlfn.IFNA(VLOOKUP($BA33,HAVERD!$A:$BS,CW$2,FALSE),"")</f>
        <v>4.1754004</v>
      </c>
      <c r="CX33" s="7">
        <f>_xlfn.IFNA(VLOOKUP($BA33,HAVERD!$A:$BS,CX$2,FALSE),"")</f>
        <v>4.1855202</v>
      </c>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row>
    <row r="34" spans="1:145" x14ac:dyDescent="0.35">
      <c r="A34" s="6">
        <f t="shared" si="110"/>
        <v>46129</v>
      </c>
      <c r="B34" s="7">
        <f>VLOOKUP($A34,HAVERD!$A:$BS,B$2,FALSE)</f>
        <v>3.73</v>
      </c>
      <c r="C34" s="7">
        <f>VLOOKUP($A34,HAVERD!$A:$BS,C$2,FALSE)</f>
        <v>3.7258284000000002</v>
      </c>
      <c r="D34" s="7">
        <f>VLOOKUP($A34,HAVERD!$A:$BS,D$2,FALSE)</f>
        <v>3.7756702999999998</v>
      </c>
      <c r="E34" s="7">
        <f>VLOOKUP($A34,HAVERD!$A:$BS,E$2,FALSE)</f>
        <v>3.8267915000000001</v>
      </c>
      <c r="F34" s="7">
        <f>VLOOKUP($A34,HAVERD!$A:$BS,F$2,FALSE)</f>
        <v>3.8741249</v>
      </c>
      <c r="G34" s="7">
        <f>VLOOKUP($A34,HAVERD!$A:$BS,G$2,FALSE)</f>
        <v>3.9129915999999998</v>
      </c>
      <c r="H34" s="7">
        <f>VLOOKUP($A34,HAVERD!$A:$BS,H$2,FALSE)</f>
        <v>3.9404050000000002</v>
      </c>
      <c r="I34" s="7">
        <f>VLOOKUP($A34,HAVERD!$A:$BS,I$2,FALSE)</f>
        <v>3.9573621000000001</v>
      </c>
      <c r="J34" s="7">
        <f>VLOOKUP($A34,HAVERD!$A:$BS,J$2,FALSE)</f>
        <v>3.9656698000000001</v>
      </c>
      <c r="K34" s="7">
        <f>VLOOKUP($A34,HAVERD!$A:$BS,K$2,FALSE)</f>
        <v>3.9679962999999998</v>
      </c>
      <c r="L34" s="7">
        <f>VLOOKUP($A34,HAVERD!$A:$BS,L$2,FALSE)</f>
        <v>3.9667569</v>
      </c>
      <c r="M34" s="7">
        <f>VLOOKUP($A34,HAVERD!$A:$BS,M$2,FALSE)</f>
        <v>3.9630841000000001</v>
      </c>
      <c r="N34" s="7">
        <f>VLOOKUP($A34,HAVERD!$A:$BS,N$2,FALSE)</f>
        <v>3.9575130000000001</v>
      </c>
      <c r="O34" s="7">
        <f>VLOOKUP($A34,HAVERD!$A:$BS,O$2,FALSE)</f>
        <v>3.9500986</v>
      </c>
      <c r="P34" s="7">
        <f>VLOOKUP($A34,HAVERD!$A:$BS,P$2,FALSE)</f>
        <v>3.9411659999999999</v>
      </c>
      <c r="Q34" s="7">
        <f>VLOOKUP($A34,HAVERD!$A:$BS,Q$2,FALSE)</f>
        <v>3.9311615999999998</v>
      </c>
      <c r="R34" s="7">
        <f>VLOOKUP($A34,HAVERD!$A:$BS,R$2,FALSE)</f>
        <v>3.9205312999999999</v>
      </c>
      <c r="S34" s="7">
        <f>VLOOKUP($A34,HAVERD!$A:$BS,S$2,FALSE)</f>
        <v>3.9097208999999999</v>
      </c>
      <c r="T34" s="7">
        <f>VLOOKUP($A34,HAVERD!$A:$BS,T$2,FALSE)</f>
        <v>3.8991769000000001</v>
      </c>
      <c r="U34" s="7">
        <f>VLOOKUP($A34,HAVERD!$A:$BS,U$2,FALSE)</f>
        <v>3.8892994999999999</v>
      </c>
      <c r="V34" s="7">
        <f>VLOOKUP($A34,HAVERD!$A:$BS,V$2,FALSE)</f>
        <v>3.8802778999999998</v>
      </c>
      <c r="W34" s="7">
        <f>VLOOKUP($A34,HAVERD!$A:$BS,W$2,FALSE)</f>
        <v>3.8722401999999998</v>
      </c>
      <c r="X34" s="7">
        <f>VLOOKUP($A34,HAVERD!$A:$BS,X$2,FALSE)</f>
        <v>3.8653145000000002</v>
      </c>
      <c r="Y34" s="7">
        <f>VLOOKUP($A34,HAVERD!$A:$BS,Y$2,FALSE)</f>
        <v>3.8596286000000002</v>
      </c>
      <c r="Z34" s="7">
        <f>VLOOKUP($A34,HAVERD!$A:$BS,Z$2,FALSE)</f>
        <v>3.8553107</v>
      </c>
      <c r="AA34" s="7">
        <f>VLOOKUP($A34,HAVERD!$A:$BS,AA$2,FALSE)</f>
        <v>3.8524607</v>
      </c>
      <c r="AB34" s="7">
        <f>VLOOKUP($A34,HAVERD!$A:$BS,AB$2,FALSE)</f>
        <v>3.8510426</v>
      </c>
      <c r="AC34" s="7">
        <f>VLOOKUP($A34,HAVERD!$A:$BS,AC$2,FALSE)</f>
        <v>3.8509788</v>
      </c>
      <c r="AD34" s="7">
        <f>VLOOKUP($A34,HAVERD!$A:$BS,AD$2,FALSE)</f>
        <v>3.8521917999999999</v>
      </c>
      <c r="AE34" s="7">
        <f>VLOOKUP($A34,HAVERD!$A:$BS,AE$2,FALSE)</f>
        <v>3.8546040000000001</v>
      </c>
      <c r="AF34" s="7">
        <f>VLOOKUP($A34,HAVERD!$A:$BS,AF$2,FALSE)</f>
        <v>3.8581379</v>
      </c>
      <c r="AG34" s="7">
        <f>VLOOKUP($A34,HAVERD!$A:$BS,AG$2,FALSE)</f>
        <v>3.8627159</v>
      </c>
      <c r="AH34" s="7">
        <f>VLOOKUP($A34,HAVERD!$A:$BS,AH$2,FALSE)</f>
        <v>3.8682606000000002</v>
      </c>
      <c r="AI34" s="7">
        <f>VLOOKUP($A34,HAVERD!$A:$BS,AI$2,FALSE)</f>
        <v>3.8746942999999998</v>
      </c>
      <c r="AJ34" s="7">
        <f>VLOOKUP($A34,HAVERD!$A:$BS,AJ$2,FALSE)</f>
        <v>3.8819393999999998</v>
      </c>
      <c r="AK34" s="7">
        <f>VLOOKUP($A34,HAVERD!$A:$BS,AK$2,FALSE)</f>
        <v>3.8899186000000001</v>
      </c>
      <c r="AL34" s="7">
        <f>VLOOKUP($A34,HAVERD!$A:$BS,AL$2,FALSE)</f>
        <v>3.8985541000000001</v>
      </c>
      <c r="AM34" s="7">
        <f>VLOOKUP($A34,HAVERD!$A:$BS,AM$2,FALSE)</f>
        <v>3.907775</v>
      </c>
      <c r="AN34" s="7">
        <f>VLOOKUP($A34,HAVERD!$A:$BS,AN$2,FALSE)</f>
        <v>3.9175388</v>
      </c>
      <c r="AO34" s="7">
        <f>VLOOKUP($A34,HAVERD!$A:$BS,AO$2,FALSE)</f>
        <v>3.9278110000000002</v>
      </c>
      <c r="AP34" s="7">
        <f>VLOOKUP($A34,HAVERD!$A:$BS,AP$2,FALSE)</f>
        <v>3.9385569999999999</v>
      </c>
      <c r="AQ34" s="7">
        <f>VLOOKUP($A34,HAVERD!$A:$BS,AQ$2,FALSE)</f>
        <v>3.9497426</v>
      </c>
      <c r="AR34" s="7">
        <f>VLOOKUP($A34,HAVERD!$A:$BS,AR$2,FALSE)</f>
        <v>3.9613328000000001</v>
      </c>
      <c r="AS34" s="7">
        <f>VLOOKUP($A34,HAVERD!$A:$BS,AS$2,FALSE)</f>
        <v>3.9732932999999999</v>
      </c>
      <c r="AT34" s="7">
        <f>VLOOKUP($A34,HAVERD!$A:$BS,AT$2,FALSE)</f>
        <v>3.9855898000000001</v>
      </c>
      <c r="AU34" s="7">
        <f>VLOOKUP($A34,HAVERD!$A:$BS,AU$2,FALSE)</f>
        <v>3.9981874999999998</v>
      </c>
      <c r="AV34" s="7">
        <f>VLOOKUP($A34,HAVERD!$A:$BS,AV$2,FALSE)</f>
        <v>4.0110519</v>
      </c>
      <c r="AW34" s="7">
        <f>VLOOKUP($A34,HAVERD!$A:$BS,AW$2,FALSE)</f>
        <v>4.0241486999999996</v>
      </c>
      <c r="AX34" s="7">
        <f>VLOOKUP($A34,HAVERD!$A:$BS,AX$2,FALSE)</f>
        <v>4.0374429999999997</v>
      </c>
      <c r="BA34" s="6">
        <f t="shared" si="111"/>
        <v>46188</v>
      </c>
      <c r="BB34" s="7">
        <f>_xlfn.IFNA(VLOOKUP($BA34,HAVERD!$A:$BS,BB$2,FALSE),"")</f>
        <v>3.7296</v>
      </c>
      <c r="BC34" s="7">
        <f>_xlfn.IFNA(VLOOKUP($BA34,HAVERD!$A:$BS,BC$2,FALSE),"")</f>
        <v>3.7425937</v>
      </c>
      <c r="BD34" s="7">
        <f>_xlfn.IFNA(VLOOKUP($BA34,HAVERD!$A:$BS,BD$2,FALSE),"")</f>
        <v>3.7901022000000002</v>
      </c>
      <c r="BE34" s="7">
        <f>_xlfn.IFNA(VLOOKUP($BA34,HAVERD!$A:$BS,BE$2,FALSE),"")</f>
        <v>3.8404663999999999</v>
      </c>
      <c r="BF34" s="7">
        <f>_xlfn.IFNA(VLOOKUP($BA34,HAVERD!$A:$BS,BF$2,FALSE),"")</f>
        <v>3.8924340000000002</v>
      </c>
      <c r="BG34" s="7">
        <f>_xlfn.IFNA(VLOOKUP($BA34,HAVERD!$A:$BS,BG$2,FALSE),"")</f>
        <v>3.9423884999999999</v>
      </c>
      <c r="BH34" s="7">
        <f>_xlfn.IFNA(VLOOKUP($BA34,HAVERD!$A:$BS,BH$2,FALSE),"")</f>
        <v>3.9865195</v>
      </c>
      <c r="BI34" s="7">
        <f>_xlfn.IFNA(VLOOKUP($BA34,HAVERD!$A:$BS,BI$2,FALSE),"")</f>
        <v>4.0241474000000004</v>
      </c>
      <c r="BJ34" s="7">
        <f>_xlfn.IFNA(VLOOKUP($BA34,HAVERD!$A:$BS,BJ$2,FALSE),"")</f>
        <v>4.0549666999999996</v>
      </c>
      <c r="BK34" s="7">
        <f>_xlfn.IFNA(VLOOKUP($BA34,HAVERD!$A:$BS,BK$2,FALSE),"")</f>
        <v>4.0797433999999999</v>
      </c>
      <c r="BL34" s="7">
        <f>_xlfn.IFNA(VLOOKUP($BA34,HAVERD!$A:$BS,BL$2,FALSE),"")</f>
        <v>4.0999018999999999</v>
      </c>
      <c r="BM34" s="7">
        <f>_xlfn.IFNA(VLOOKUP($BA34,HAVERD!$A:$BS,BM$2,FALSE),"")</f>
        <v>4.1155545</v>
      </c>
      <c r="BN34" s="7">
        <f>_xlfn.IFNA(VLOOKUP($BA34,HAVERD!$A:$BS,BN$2,FALSE),"")</f>
        <v>4.1266574</v>
      </c>
      <c r="BO34" s="7">
        <f>_xlfn.IFNA(VLOOKUP($BA34,HAVERD!$A:$BS,BO$2,FALSE),"")</f>
        <v>4.1330062999999999</v>
      </c>
      <c r="BP34" s="7">
        <f>_xlfn.IFNA(VLOOKUP($BA34,HAVERD!$A:$BS,BP$2,FALSE),"")</f>
        <v>4.1350911999999997</v>
      </c>
      <c r="BQ34" s="7">
        <f>_xlfn.IFNA(VLOOKUP($BA34,HAVERD!$A:$BS,BQ$2,FALSE),"")</f>
        <v>4.1336072000000001</v>
      </c>
      <c r="BR34" s="7">
        <f>_xlfn.IFNA(VLOOKUP($BA34,HAVERD!$A:$BS,BR$2,FALSE),"")</f>
        <v>4.1292495999999996</v>
      </c>
      <c r="BS34" s="7">
        <f>_xlfn.IFNA(VLOOKUP($BA34,HAVERD!$A:$BS,BS$2,FALSE),"")</f>
        <v>4.1227134000000003</v>
      </c>
      <c r="BT34" s="7">
        <f>_xlfn.IFNA(VLOOKUP($BA34,HAVERD!$A:$BS,BT$2,FALSE),"")</f>
        <v>4.1146940000000001</v>
      </c>
      <c r="BU34" s="7">
        <f>_xlfn.IFNA(VLOOKUP($BA34,HAVERD!$A:$BS,BU$2,FALSE),"")</f>
        <v>4.1058319000000001</v>
      </c>
      <c r="BV34" s="7">
        <f>_xlfn.IFNA(VLOOKUP($BA34,HAVERD!$A:$BS,BV$2,FALSE),"")</f>
        <v>4.0965388000000003</v>
      </c>
      <c r="BW34" s="7">
        <f>_xlfn.IFNA(VLOOKUP($BA34,HAVERD!$A:$BS,BW$2,FALSE),"")</f>
        <v>4.0871662999999998</v>
      </c>
      <c r="BX34" s="7">
        <f>_xlfn.IFNA(VLOOKUP($BA34,HAVERD!$A:$BS,BX$2,FALSE),"")</f>
        <v>4.0780658000000001</v>
      </c>
      <c r="BY34" s="7">
        <f>_xlfn.IFNA(VLOOKUP($BA34,HAVERD!$A:$BS,BY$2,FALSE),"")</f>
        <v>4.0695886999999997</v>
      </c>
      <c r="BZ34" s="7">
        <f>_xlfn.IFNA(VLOOKUP($BA34,HAVERD!$A:$BS,BZ$2,FALSE),"")</f>
        <v>4.0620867000000001</v>
      </c>
      <c r="CA34" s="7">
        <f>_xlfn.IFNA(VLOOKUP($BA34,HAVERD!$A:$BS,CA$2,FALSE),"")</f>
        <v>4.0558494999999999</v>
      </c>
      <c r="CB34" s="7">
        <f>_xlfn.IFNA(VLOOKUP($BA34,HAVERD!$A:$BS,CB$2,FALSE),"")</f>
        <v>4.0508946999999997</v>
      </c>
      <c r="CC34" s="7">
        <f>_xlfn.IFNA(VLOOKUP($BA34,HAVERD!$A:$BS,CC$2,FALSE),"")</f>
        <v>4.0471649999999997</v>
      </c>
      <c r="CD34" s="7">
        <f>_xlfn.IFNA(VLOOKUP($BA34,HAVERD!$A:$BS,CD$2,FALSE),"")</f>
        <v>4.0446027000000004</v>
      </c>
      <c r="CE34" s="7">
        <f>_xlfn.IFNA(VLOOKUP($BA34,HAVERD!$A:$BS,CE$2,FALSE),"")</f>
        <v>4.0431504</v>
      </c>
      <c r="CF34" s="7">
        <f>_xlfn.IFNA(VLOOKUP($BA34,HAVERD!$A:$BS,CF$2,FALSE),"")</f>
        <v>4.0427505999999997</v>
      </c>
      <c r="CG34" s="7">
        <f>_xlfn.IFNA(VLOOKUP($BA34,HAVERD!$A:$BS,CG$2,FALSE),"")</f>
        <v>4.0433459000000003</v>
      </c>
      <c r="CH34" s="7">
        <f>_xlfn.IFNA(VLOOKUP($BA34,HAVERD!$A:$BS,CH$2,FALSE),"")</f>
        <v>4.0448786999999999</v>
      </c>
      <c r="CI34" s="7">
        <f>_xlfn.IFNA(VLOOKUP($BA34,HAVERD!$A:$BS,CI$2,FALSE),"")</f>
        <v>4.0472916000000003</v>
      </c>
      <c r="CJ34" s="7">
        <f>_xlfn.IFNA(VLOOKUP($BA34,HAVERD!$A:$BS,CJ$2,FALSE),"")</f>
        <v>4.0505269999999998</v>
      </c>
      <c r="CK34" s="7">
        <f>_xlfn.IFNA(VLOOKUP($BA34,HAVERD!$A:$BS,CK$2,FALSE),"")</f>
        <v>4.0545276000000001</v>
      </c>
      <c r="CL34" s="7">
        <f>_xlfn.IFNA(VLOOKUP($BA34,HAVERD!$A:$BS,CL$2,FALSE),"")</f>
        <v>4.0592357999999997</v>
      </c>
      <c r="CM34" s="7">
        <f>_xlfn.IFNA(VLOOKUP($BA34,HAVERD!$A:$BS,CM$2,FALSE),"")</f>
        <v>4.0645987000000003</v>
      </c>
      <c r="CN34" s="7">
        <f>_xlfn.IFNA(VLOOKUP($BA34,HAVERD!$A:$BS,CN$2,FALSE),"")</f>
        <v>4.0705836</v>
      </c>
      <c r="CO34" s="7">
        <f>_xlfn.IFNA(VLOOKUP($BA34,HAVERD!$A:$BS,CO$2,FALSE),"")</f>
        <v>4.0771632000000002</v>
      </c>
      <c r="CP34" s="7">
        <f>_xlfn.IFNA(VLOOKUP($BA34,HAVERD!$A:$BS,CP$2,FALSE),"")</f>
        <v>4.0843103000000003</v>
      </c>
      <c r="CQ34" s="7">
        <f>_xlfn.IFNA(VLOOKUP($BA34,HAVERD!$A:$BS,CQ$2,FALSE),"")</f>
        <v>4.0919977999999997</v>
      </c>
      <c r="CR34" s="7">
        <f>_xlfn.IFNA(VLOOKUP($BA34,HAVERD!$A:$BS,CR$2,FALSE),"")</f>
        <v>4.1001984</v>
      </c>
      <c r="CS34" s="7">
        <f>_xlfn.IFNA(VLOOKUP($BA34,HAVERD!$A:$BS,CS$2,FALSE),"")</f>
        <v>4.1088848999999996</v>
      </c>
      <c r="CT34" s="7">
        <f>_xlfn.IFNA(VLOOKUP($BA34,HAVERD!$A:$BS,CT$2,FALSE),"")</f>
        <v>4.1180301999999998</v>
      </c>
      <c r="CU34" s="7">
        <f>_xlfn.IFNA(VLOOKUP($BA34,HAVERD!$A:$BS,CU$2,FALSE),"")</f>
        <v>4.1276070000000002</v>
      </c>
      <c r="CV34" s="7">
        <f>_xlfn.IFNA(VLOOKUP($BA34,HAVERD!$A:$BS,CV$2,FALSE),"")</f>
        <v>4.1375881999999997</v>
      </c>
      <c r="CW34" s="7">
        <f>_xlfn.IFNA(VLOOKUP($BA34,HAVERD!$A:$BS,CW$2,FALSE),"")</f>
        <v>4.1479464999999998</v>
      </c>
      <c r="CX34" s="7">
        <f>_xlfn.IFNA(VLOOKUP($BA34,HAVERD!$A:$BS,CX$2,FALSE),"")</f>
        <v>4.1586546999999996</v>
      </c>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row>
    <row r="35" spans="1:145" x14ac:dyDescent="0.35">
      <c r="A35" s="6">
        <f t="shared" si="110"/>
        <v>46132</v>
      </c>
      <c r="B35" s="7">
        <f>VLOOKUP($A35,HAVERD!$A:$BS,B$2,FALSE)</f>
        <v>3.7303999999999999</v>
      </c>
      <c r="C35" s="7">
        <f>VLOOKUP($A35,HAVERD!$A:$BS,C$2,FALSE)</f>
        <v>3.7270313000000002</v>
      </c>
      <c r="D35" s="7">
        <f>VLOOKUP($A35,HAVERD!$A:$BS,D$2,FALSE)</f>
        <v>3.7912132999999999</v>
      </c>
      <c r="E35" s="7">
        <f>VLOOKUP($A35,HAVERD!$A:$BS,E$2,FALSE)</f>
        <v>3.8551196999999999</v>
      </c>
      <c r="F35" s="7">
        <f>VLOOKUP($A35,HAVERD!$A:$BS,F$2,FALSE)</f>
        <v>3.9134793000000001</v>
      </c>
      <c r="G35" s="7">
        <f>VLOOKUP($A35,HAVERD!$A:$BS,G$2,FALSE)</f>
        <v>3.9616471999999998</v>
      </c>
      <c r="H35" s="7">
        <f>VLOOKUP($A35,HAVERD!$A:$BS,H$2,FALSE)</f>
        <v>3.9968469999999998</v>
      </c>
      <c r="I35" s="7">
        <f>VLOOKUP($A35,HAVERD!$A:$BS,I$2,FALSE)</f>
        <v>4.0215747999999998</v>
      </c>
      <c r="J35" s="7">
        <f>VLOOKUP($A35,HAVERD!$A:$BS,J$2,FALSE)</f>
        <v>4.0381001999999997</v>
      </c>
      <c r="K35" s="7">
        <f>VLOOKUP($A35,HAVERD!$A:$BS,K$2,FALSE)</f>
        <v>4.0497345999999999</v>
      </c>
      <c r="L35" s="7">
        <f>VLOOKUP($A35,HAVERD!$A:$BS,L$2,FALSE)</f>
        <v>4.0588670999999996</v>
      </c>
      <c r="M35" s="7">
        <f>VLOOKUP($A35,HAVERD!$A:$BS,M$2,FALSE)</f>
        <v>4.0661803000000001</v>
      </c>
      <c r="N35" s="7">
        <f>VLOOKUP($A35,HAVERD!$A:$BS,N$2,FALSE)</f>
        <v>4.0711370000000002</v>
      </c>
      <c r="O35" s="7">
        <f>VLOOKUP($A35,HAVERD!$A:$BS,O$2,FALSE)</f>
        <v>4.0727371999999997</v>
      </c>
      <c r="P35" s="7">
        <f>VLOOKUP($A35,HAVERD!$A:$BS,P$2,FALSE)</f>
        <v>4.0711462000000003</v>
      </c>
      <c r="Q35" s="7">
        <f>VLOOKUP($A35,HAVERD!$A:$BS,Q$2,FALSE)</f>
        <v>4.0668572000000003</v>
      </c>
      <c r="R35" s="7">
        <f>VLOOKUP($A35,HAVERD!$A:$BS,R$2,FALSE)</f>
        <v>4.0603638000000002</v>
      </c>
      <c r="S35" s="7">
        <f>VLOOKUP($A35,HAVERD!$A:$BS,S$2,FALSE)</f>
        <v>4.0521590999999999</v>
      </c>
      <c r="T35" s="7">
        <f>VLOOKUP($A35,HAVERD!$A:$BS,T$2,FALSE)</f>
        <v>4.0427369000000004</v>
      </c>
      <c r="U35" s="7">
        <f>VLOOKUP($A35,HAVERD!$A:$BS,U$2,FALSE)</f>
        <v>4.0325683000000003</v>
      </c>
      <c r="V35" s="7">
        <f>VLOOKUP($A35,HAVERD!$A:$BS,V$2,FALSE)</f>
        <v>4.0220317000000003</v>
      </c>
      <c r="W35" s="7">
        <f>VLOOKUP($A35,HAVERD!$A:$BS,W$2,FALSE)</f>
        <v>4.0114812000000004</v>
      </c>
      <c r="X35" s="7">
        <f>VLOOKUP($A35,HAVERD!$A:$BS,X$2,FALSE)</f>
        <v>4.0012708000000003</v>
      </c>
      <c r="Y35" s="7">
        <f>VLOOKUP($A35,HAVERD!$A:$BS,Y$2,FALSE)</f>
        <v>3.9917544999999999</v>
      </c>
      <c r="Z35" s="7">
        <f>VLOOKUP($A35,HAVERD!$A:$BS,Z$2,FALSE)</f>
        <v>3.9832863999999999</v>
      </c>
      <c r="AA35" s="7">
        <f>VLOOKUP($A35,HAVERD!$A:$BS,AA$2,FALSE)</f>
        <v>3.9761586000000002</v>
      </c>
      <c r="AB35" s="7">
        <f>VLOOKUP($A35,HAVERD!$A:$BS,AB$2,FALSE)</f>
        <v>3.9703905000000002</v>
      </c>
      <c r="AC35" s="7">
        <f>VLOOKUP($A35,HAVERD!$A:$BS,AC$2,FALSE)</f>
        <v>3.9659262000000002</v>
      </c>
      <c r="AD35" s="7">
        <f>VLOOKUP($A35,HAVERD!$A:$BS,AD$2,FALSE)</f>
        <v>3.9627096000000002</v>
      </c>
      <c r="AE35" s="7">
        <f>VLOOKUP($A35,HAVERD!$A:$BS,AE$2,FALSE)</f>
        <v>3.9606846999999998</v>
      </c>
      <c r="AF35" s="7">
        <f>VLOOKUP($A35,HAVERD!$A:$BS,AF$2,FALSE)</f>
        <v>3.9597954999999998</v>
      </c>
      <c r="AG35" s="7">
        <f>VLOOKUP($A35,HAVERD!$A:$BS,AG$2,FALSE)</f>
        <v>3.9599861999999999</v>
      </c>
      <c r="AH35" s="7">
        <f>VLOOKUP($A35,HAVERD!$A:$BS,AH$2,FALSE)</f>
        <v>3.9612007</v>
      </c>
      <c r="AI35" s="7">
        <f>VLOOKUP($A35,HAVERD!$A:$BS,AI$2,FALSE)</f>
        <v>3.9633829999999999</v>
      </c>
      <c r="AJ35" s="7">
        <f>VLOOKUP($A35,HAVERD!$A:$BS,AJ$2,FALSE)</f>
        <v>3.9664771000000001</v>
      </c>
      <c r="AK35" s="7">
        <f>VLOOKUP($A35,HAVERD!$A:$BS,AK$2,FALSE)</f>
        <v>3.9704272</v>
      </c>
      <c r="AL35" s="7">
        <f>VLOOKUP($A35,HAVERD!$A:$BS,AL$2,FALSE)</f>
        <v>3.9751770999999998</v>
      </c>
      <c r="AM35" s="7">
        <f>VLOOKUP($A35,HAVERD!$A:$BS,AM$2,FALSE)</f>
        <v>3.9806746999999998</v>
      </c>
      <c r="AN35" s="7">
        <f>VLOOKUP($A35,HAVERD!$A:$BS,AN$2,FALSE)</f>
        <v>3.9868853999999998</v>
      </c>
      <c r="AO35" s="7">
        <f>VLOOKUP($A35,HAVERD!$A:$BS,AO$2,FALSE)</f>
        <v>3.9937787999999999</v>
      </c>
      <c r="AP35" s="7">
        <f>VLOOKUP($A35,HAVERD!$A:$BS,AP$2,FALSE)</f>
        <v>4.0013247999999999</v>
      </c>
      <c r="AQ35" s="7">
        <f>VLOOKUP($A35,HAVERD!$A:$BS,AQ$2,FALSE)</f>
        <v>4.0094932999999999</v>
      </c>
      <c r="AR35" s="7">
        <f>VLOOKUP($A35,HAVERD!$A:$BS,AR$2,FALSE)</f>
        <v>4.0182542000000003</v>
      </c>
      <c r="AS35" s="7">
        <f>VLOOKUP($A35,HAVERD!$A:$BS,AS$2,FALSE)</f>
        <v>4.0275771999999996</v>
      </c>
      <c r="AT35" s="7">
        <f>VLOOKUP($A35,HAVERD!$A:$BS,AT$2,FALSE)</f>
        <v>4.0374324000000001</v>
      </c>
      <c r="AU35" s="7">
        <f>VLOOKUP($A35,HAVERD!$A:$BS,AU$2,FALSE)</f>
        <v>4.0477894000000001</v>
      </c>
      <c r="AV35" s="7">
        <f>VLOOKUP($A35,HAVERD!$A:$BS,AV$2,FALSE)</f>
        <v>4.0586181999999997</v>
      </c>
      <c r="AW35" s="7">
        <f>VLOOKUP($A35,HAVERD!$A:$BS,AW$2,FALSE)</f>
        <v>4.0698886999999999</v>
      </c>
      <c r="AX35" s="7">
        <f>VLOOKUP($A35,HAVERD!$A:$BS,AX$2,FALSE)</f>
        <v>4.0815706</v>
      </c>
      <c r="BA35" s="6">
        <f t="shared" si="111"/>
        <v>46189</v>
      </c>
      <c r="BB35" s="7">
        <f>_xlfn.IFNA(VLOOKUP($BA35,HAVERD!$A:$BS,BB$2,FALSE),"")</f>
        <v>3.7303999999999999</v>
      </c>
      <c r="BC35" s="7">
        <f>_xlfn.IFNA(VLOOKUP($BA35,HAVERD!$A:$BS,BC$2,FALSE),"")</f>
        <v>3.7384539000000001</v>
      </c>
      <c r="BD35" s="7">
        <f>_xlfn.IFNA(VLOOKUP($BA35,HAVERD!$A:$BS,BD$2,FALSE),"")</f>
        <v>3.7847179</v>
      </c>
      <c r="BE35" s="7">
        <f>_xlfn.IFNA(VLOOKUP($BA35,HAVERD!$A:$BS,BE$2,FALSE),"")</f>
        <v>3.8350955</v>
      </c>
      <c r="BF35" s="7">
        <f>_xlfn.IFNA(VLOOKUP($BA35,HAVERD!$A:$BS,BF$2,FALSE),"")</f>
        <v>3.8876485999999999</v>
      </c>
      <c r="BG35" s="7">
        <f>_xlfn.IFNA(VLOOKUP($BA35,HAVERD!$A:$BS,BG$2,FALSE),"")</f>
        <v>3.9377662999999998</v>
      </c>
      <c r="BH35" s="7">
        <f>_xlfn.IFNA(VLOOKUP($BA35,HAVERD!$A:$BS,BH$2,FALSE),"")</f>
        <v>3.9815507000000001</v>
      </c>
      <c r="BI35" s="7">
        <f>_xlfn.IFNA(VLOOKUP($BA35,HAVERD!$A:$BS,BI$2,FALSE),"")</f>
        <v>4.0185434999999998</v>
      </c>
      <c r="BJ35" s="7">
        <f>_xlfn.IFNA(VLOOKUP($BA35,HAVERD!$A:$BS,BJ$2,FALSE),"")</f>
        <v>4.0489889000000003</v>
      </c>
      <c r="BK35" s="7">
        <f>_xlfn.IFNA(VLOOKUP($BA35,HAVERD!$A:$BS,BK$2,FALSE),"")</f>
        <v>4.0736325999999998</v>
      </c>
      <c r="BL35" s="7">
        <f>_xlfn.IFNA(VLOOKUP($BA35,HAVERD!$A:$BS,BL$2,FALSE),"")</f>
        <v>4.0939655999999998</v>
      </c>
      <c r="BM35" s="7">
        <f>_xlfn.IFNA(VLOOKUP($BA35,HAVERD!$A:$BS,BM$2,FALSE),"")</f>
        <v>4.1100054000000004</v>
      </c>
      <c r="BN35" s="7">
        <f>_xlfn.IFNA(VLOOKUP($BA35,HAVERD!$A:$BS,BN$2,FALSE),"")</f>
        <v>4.1215640999999996</v>
      </c>
      <c r="BO35" s="7">
        <f>_xlfn.IFNA(VLOOKUP($BA35,HAVERD!$A:$BS,BO$2,FALSE),"")</f>
        <v>4.1282405999999998</v>
      </c>
      <c r="BP35" s="7">
        <f>_xlfn.IFNA(VLOOKUP($BA35,HAVERD!$A:$BS,BP$2,FALSE),"")</f>
        <v>4.1304578000000003</v>
      </c>
      <c r="BQ35" s="7">
        <f>_xlfn.IFNA(VLOOKUP($BA35,HAVERD!$A:$BS,BQ$2,FALSE),"")</f>
        <v>4.1288799999999997</v>
      </c>
      <c r="BR35" s="7">
        <f>_xlfn.IFNA(VLOOKUP($BA35,HAVERD!$A:$BS,BR$2,FALSE),"")</f>
        <v>4.1241713000000004</v>
      </c>
      <c r="BS35" s="7">
        <f>_xlfn.IFNA(VLOOKUP($BA35,HAVERD!$A:$BS,BS$2,FALSE),"")</f>
        <v>4.1169962</v>
      </c>
      <c r="BT35" s="7">
        <f>_xlfn.IFNA(VLOOKUP($BA35,HAVERD!$A:$BS,BT$2,FALSE),"")</f>
        <v>4.1080188</v>
      </c>
      <c r="BU35" s="7">
        <f>_xlfn.IFNA(VLOOKUP($BA35,HAVERD!$A:$BS,BU$2,FALSE),"")</f>
        <v>4.0978592999999996</v>
      </c>
      <c r="BV35" s="7">
        <f>_xlfn.IFNA(VLOOKUP($BA35,HAVERD!$A:$BS,BV$2,FALSE),"")</f>
        <v>4.0869520000000001</v>
      </c>
      <c r="BW35" s="7">
        <f>_xlfn.IFNA(VLOOKUP($BA35,HAVERD!$A:$BS,BW$2,FALSE),"")</f>
        <v>4.0756823999999998</v>
      </c>
      <c r="BX35" s="7">
        <f>_xlfn.IFNA(VLOOKUP($BA35,HAVERD!$A:$BS,BX$2,FALSE),"")</f>
        <v>4.0644361</v>
      </c>
      <c r="BY35" s="7">
        <f>_xlfn.IFNA(VLOOKUP($BA35,HAVERD!$A:$BS,BY$2,FALSE),"")</f>
        <v>4.0535985999999999</v>
      </c>
      <c r="BZ35" s="7">
        <f>_xlfn.IFNA(VLOOKUP($BA35,HAVERD!$A:$BS,BZ$2,FALSE),"")</f>
        <v>4.0435555000000001</v>
      </c>
      <c r="CA35" s="7">
        <f>_xlfn.IFNA(VLOOKUP($BA35,HAVERD!$A:$BS,CA$2,FALSE),"")</f>
        <v>4.0346310000000001</v>
      </c>
      <c r="CB35" s="7">
        <f>_xlfn.IFNA(VLOOKUP($BA35,HAVERD!$A:$BS,CB$2,FALSE),"")</f>
        <v>4.0268791000000004</v>
      </c>
      <c r="CC35" s="7">
        <f>_xlfn.IFNA(VLOOKUP($BA35,HAVERD!$A:$BS,CC$2,FALSE),"")</f>
        <v>4.0202792000000001</v>
      </c>
      <c r="CD35" s="7">
        <f>_xlfn.IFNA(VLOOKUP($BA35,HAVERD!$A:$BS,CD$2,FALSE),"")</f>
        <v>4.0148105000000003</v>
      </c>
      <c r="CE35" s="7">
        <f>_xlfn.IFNA(VLOOKUP($BA35,HAVERD!$A:$BS,CE$2,FALSE),"")</f>
        <v>4.0104524000000001</v>
      </c>
      <c r="CF35" s="7">
        <f>_xlfn.IFNA(VLOOKUP($BA35,HAVERD!$A:$BS,CF$2,FALSE),"")</f>
        <v>4.0071842999999996</v>
      </c>
      <c r="CG35" s="7">
        <f>_xlfn.IFNA(VLOOKUP($BA35,HAVERD!$A:$BS,CG$2,FALSE),"")</f>
        <v>4.0049853000000004</v>
      </c>
      <c r="CH35" s="7">
        <f>_xlfn.IFNA(VLOOKUP($BA35,HAVERD!$A:$BS,CH$2,FALSE),"")</f>
        <v>4.0038349999999996</v>
      </c>
      <c r="CI35" s="7">
        <f>_xlfn.IFNA(VLOOKUP($BA35,HAVERD!$A:$BS,CI$2,FALSE),"")</f>
        <v>4.0037124999999998</v>
      </c>
      <c r="CJ35" s="7">
        <f>_xlfn.IFNA(VLOOKUP($BA35,HAVERD!$A:$BS,CJ$2,FALSE),"")</f>
        <v>4.0045973000000004</v>
      </c>
      <c r="CK35" s="7">
        <f>_xlfn.IFNA(VLOOKUP($BA35,HAVERD!$A:$BS,CK$2,FALSE),"")</f>
        <v>4.0064685999999998</v>
      </c>
      <c r="CL35" s="7">
        <f>_xlfn.IFNA(VLOOKUP($BA35,HAVERD!$A:$BS,CL$2,FALSE),"")</f>
        <v>4.0093057999999999</v>
      </c>
      <c r="CM35" s="7">
        <f>_xlfn.IFNA(VLOOKUP($BA35,HAVERD!$A:$BS,CM$2,FALSE),"")</f>
        <v>4.0130849</v>
      </c>
      <c r="CN35" s="7">
        <f>_xlfn.IFNA(VLOOKUP($BA35,HAVERD!$A:$BS,CN$2,FALSE),"")</f>
        <v>4.0177639000000003</v>
      </c>
      <c r="CO35" s="7">
        <f>_xlfn.IFNA(VLOOKUP($BA35,HAVERD!$A:$BS,CO$2,FALSE),"")</f>
        <v>4.0232947000000001</v>
      </c>
      <c r="CP35" s="7">
        <f>_xlfn.IFNA(VLOOKUP($BA35,HAVERD!$A:$BS,CP$2,FALSE),"")</f>
        <v>4.0296292999999999</v>
      </c>
      <c r="CQ35" s="7">
        <f>_xlfn.IFNA(VLOOKUP($BA35,HAVERD!$A:$BS,CQ$2,FALSE),"")</f>
        <v>4.0367195999999996</v>
      </c>
      <c r="CR35" s="7">
        <f>_xlfn.IFNA(VLOOKUP($BA35,HAVERD!$A:$BS,CR$2,FALSE),"")</f>
        <v>4.0445175999999998</v>
      </c>
      <c r="CS35" s="7">
        <f>_xlfn.IFNA(VLOOKUP($BA35,HAVERD!$A:$BS,CS$2,FALSE),"")</f>
        <v>4.0529751999999997</v>
      </c>
      <c r="CT35" s="7">
        <f>_xlfn.IFNA(VLOOKUP($BA35,HAVERD!$A:$BS,CT$2,FALSE),"")</f>
        <v>4.0620444000000004</v>
      </c>
      <c r="CU35" s="7">
        <f>_xlfn.IFNA(VLOOKUP($BA35,HAVERD!$A:$BS,CU$2,FALSE),"")</f>
        <v>4.0716771999999999</v>
      </c>
      <c r="CV35" s="7">
        <f>_xlfn.IFNA(VLOOKUP($BA35,HAVERD!$A:$BS,CV$2,FALSE),"")</f>
        <v>4.0818254999999999</v>
      </c>
      <c r="CW35" s="7">
        <f>_xlfn.IFNA(VLOOKUP($BA35,HAVERD!$A:$BS,CW$2,FALSE),"")</f>
        <v>4.0924411999999997</v>
      </c>
      <c r="CX35" s="7">
        <f>_xlfn.IFNA(VLOOKUP($BA35,HAVERD!$A:$BS,CX$2,FALSE),"")</f>
        <v>4.1034763999999999</v>
      </c>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row>
    <row r="36" spans="1:145" x14ac:dyDescent="0.35">
      <c r="A36" s="6">
        <f t="shared" si="110"/>
        <v>46133</v>
      </c>
      <c r="B36" s="7">
        <f>VLOOKUP($A36,HAVERD!$A:$BS,B$2,FALSE)</f>
        <v>3.7307000000000001</v>
      </c>
      <c r="C36" s="7">
        <f>VLOOKUP($A36,HAVERD!$A:$BS,C$2,FALSE)</f>
        <v>3.7384476000000002</v>
      </c>
      <c r="D36" s="7">
        <f>VLOOKUP($A36,HAVERD!$A:$BS,D$2,FALSE)</f>
        <v>3.8234471999999999</v>
      </c>
      <c r="E36" s="7">
        <f>VLOOKUP($A36,HAVERD!$A:$BS,E$2,FALSE)</f>
        <v>3.9087424</v>
      </c>
      <c r="F36" s="7">
        <f>VLOOKUP($A36,HAVERD!$A:$BS,F$2,FALSE)</f>
        <v>3.9867773999999998</v>
      </c>
      <c r="G36" s="7">
        <f>VLOOKUP($A36,HAVERD!$A:$BS,G$2,FALSE)</f>
        <v>4.0514834000000004</v>
      </c>
      <c r="H36" s="7">
        <f>VLOOKUP($A36,HAVERD!$A:$BS,H$2,FALSE)</f>
        <v>4.1001059</v>
      </c>
      <c r="I36" s="7">
        <f>VLOOKUP($A36,HAVERD!$A:$BS,I$2,FALSE)</f>
        <v>4.1353325999999999</v>
      </c>
      <c r="J36" s="7">
        <f>VLOOKUP($A36,HAVERD!$A:$BS,J$2,FALSE)</f>
        <v>4.1598367999999999</v>
      </c>
      <c r="K36" s="7">
        <f>VLOOKUP($A36,HAVERD!$A:$BS,K$2,FALSE)</f>
        <v>4.1768122999999999</v>
      </c>
      <c r="L36" s="7">
        <f>VLOOKUP($A36,HAVERD!$A:$BS,L$2,FALSE)</f>
        <v>4.1892366000000001</v>
      </c>
      <c r="M36" s="7">
        <f>VLOOKUP($A36,HAVERD!$A:$BS,M$2,FALSE)</f>
        <v>4.1981153000000004</v>
      </c>
      <c r="N36" s="7">
        <f>VLOOKUP($A36,HAVERD!$A:$BS,N$2,FALSE)</f>
        <v>4.2033059000000002</v>
      </c>
      <c r="O36" s="7">
        <f>VLOOKUP($A36,HAVERD!$A:$BS,O$2,FALSE)</f>
        <v>4.2042171000000002</v>
      </c>
      <c r="P36" s="7">
        <f>VLOOKUP($A36,HAVERD!$A:$BS,P$2,FALSE)</f>
        <v>4.2011585</v>
      </c>
      <c r="Q36" s="7">
        <f>VLOOKUP($A36,HAVERD!$A:$BS,Q$2,FALSE)</f>
        <v>4.1947001000000004</v>
      </c>
      <c r="R36" s="7">
        <f>VLOOKUP($A36,HAVERD!$A:$BS,R$2,FALSE)</f>
        <v>4.1854120000000004</v>
      </c>
      <c r="S36" s="7">
        <f>VLOOKUP($A36,HAVERD!$A:$BS,S$2,FALSE)</f>
        <v>4.1738641000000003</v>
      </c>
      <c r="T36" s="7">
        <f>VLOOKUP($A36,HAVERD!$A:$BS,T$2,FALSE)</f>
        <v>4.1606266999999999</v>
      </c>
      <c r="U36" s="7">
        <f>VLOOKUP($A36,HAVERD!$A:$BS,U$2,FALSE)</f>
        <v>4.1462452000000001</v>
      </c>
      <c r="V36" s="7">
        <f>VLOOKUP($A36,HAVERD!$A:$BS,V$2,FALSE)</f>
        <v>4.1311609000000002</v>
      </c>
      <c r="W36" s="7">
        <f>VLOOKUP($A36,HAVERD!$A:$BS,W$2,FALSE)</f>
        <v>4.1157887000000004</v>
      </c>
      <c r="X36" s="7">
        <f>VLOOKUP($A36,HAVERD!$A:$BS,X$2,FALSE)</f>
        <v>4.1005427000000001</v>
      </c>
      <c r="Y36" s="7">
        <f>VLOOKUP($A36,HAVERD!$A:$BS,Y$2,FALSE)</f>
        <v>4.0858371</v>
      </c>
      <c r="Z36" s="7">
        <f>VLOOKUP($A36,HAVERD!$A:$BS,Z$2,FALSE)</f>
        <v>4.0720868000000001</v>
      </c>
      <c r="AA36" s="7">
        <f>VLOOKUP($A36,HAVERD!$A:$BS,AA$2,FALSE)</f>
        <v>4.0596411000000003</v>
      </c>
      <c r="AB36" s="7">
        <f>VLOOKUP($A36,HAVERD!$A:$BS,AB$2,FALSE)</f>
        <v>4.0485632000000003</v>
      </c>
      <c r="AC36" s="7">
        <f>VLOOKUP($A36,HAVERD!$A:$BS,AC$2,FALSE)</f>
        <v>4.0388378999999999</v>
      </c>
      <c r="AD36" s="7">
        <f>VLOOKUP($A36,HAVERD!$A:$BS,AD$2,FALSE)</f>
        <v>4.0304494000000002</v>
      </c>
      <c r="AE36" s="7">
        <f>VLOOKUP($A36,HAVERD!$A:$BS,AE$2,FALSE)</f>
        <v>4.0233821000000001</v>
      </c>
      <c r="AF36" s="7">
        <f>VLOOKUP($A36,HAVERD!$A:$BS,AF$2,FALSE)</f>
        <v>4.0176207000000002</v>
      </c>
      <c r="AG36" s="7">
        <f>VLOOKUP($A36,HAVERD!$A:$BS,AG$2,FALSE)</f>
        <v>4.0131493999999996</v>
      </c>
      <c r="AH36" s="7">
        <f>VLOOKUP($A36,HAVERD!$A:$BS,AH$2,FALSE)</f>
        <v>4.0099526000000001</v>
      </c>
      <c r="AI36" s="7">
        <f>VLOOKUP($A36,HAVERD!$A:$BS,AI$2,FALSE)</f>
        <v>4.0080149</v>
      </c>
      <c r="AJ36" s="7">
        <f>VLOOKUP($A36,HAVERD!$A:$BS,AJ$2,FALSE)</f>
        <v>4.0073205999999999</v>
      </c>
      <c r="AK36" s="7">
        <f>VLOOKUP($A36,HAVERD!$A:$BS,AK$2,FALSE)</f>
        <v>4.0078541000000003</v>
      </c>
      <c r="AL36" s="7">
        <f>VLOOKUP($A36,HAVERD!$A:$BS,AL$2,FALSE)</f>
        <v>4.0095999999999998</v>
      </c>
      <c r="AM36" s="7">
        <f>VLOOKUP($A36,HAVERD!$A:$BS,AM$2,FALSE)</f>
        <v>4.0125371999999997</v>
      </c>
      <c r="AN36" s="7">
        <f>VLOOKUP($A36,HAVERD!$A:$BS,AN$2,FALSE)</f>
        <v>4.0166152999999998</v>
      </c>
      <c r="AO36" s="7">
        <f>VLOOKUP($A36,HAVERD!$A:$BS,AO$2,FALSE)</f>
        <v>4.0217742000000003</v>
      </c>
      <c r="AP36" s="7">
        <f>VLOOKUP($A36,HAVERD!$A:$BS,AP$2,FALSE)</f>
        <v>4.0279537000000003</v>
      </c>
      <c r="AQ36" s="7">
        <f>VLOOKUP($A36,HAVERD!$A:$BS,AQ$2,FALSE)</f>
        <v>4.0350937</v>
      </c>
      <c r="AR36" s="7">
        <f>VLOOKUP($A36,HAVERD!$A:$BS,AR$2,FALSE)</f>
        <v>4.0431338999999999</v>
      </c>
      <c r="AS36" s="7">
        <f>VLOOKUP($A36,HAVERD!$A:$BS,AS$2,FALSE)</f>
        <v>4.0520141000000001</v>
      </c>
      <c r="AT36" s="7">
        <f>VLOOKUP($A36,HAVERD!$A:$BS,AT$2,FALSE)</f>
        <v>4.0616743</v>
      </c>
      <c r="AU36" s="7">
        <f>VLOOKUP($A36,HAVERD!$A:$BS,AU$2,FALSE)</f>
        <v>4.0720540999999999</v>
      </c>
      <c r="AV36" s="7">
        <f>VLOOKUP($A36,HAVERD!$A:$BS,AV$2,FALSE)</f>
        <v>4.0830935000000004</v>
      </c>
      <c r="AW36" s="7">
        <f>VLOOKUP($A36,HAVERD!$A:$BS,AW$2,FALSE)</f>
        <v>4.0947323000000004</v>
      </c>
      <c r="AX36" s="7">
        <f>VLOOKUP($A36,HAVERD!$A:$BS,AX$2,FALSE)</f>
        <v>4.1069101999999997</v>
      </c>
      <c r="BA36" s="6">
        <f t="shared" si="111"/>
        <v>46190</v>
      </c>
      <c r="BB36" s="7">
        <f>_xlfn.IFNA(VLOOKUP($BA36,HAVERD!$A:$BS,BB$2,FALSE),"")</f>
        <v>3.7303000000000002</v>
      </c>
      <c r="BC36" s="7">
        <f>_xlfn.IFNA(VLOOKUP($BA36,HAVERD!$A:$BS,BC$2,FALSE),"")</f>
        <v>3.7340863</v>
      </c>
      <c r="BD36" s="7">
        <f>_xlfn.IFNA(VLOOKUP($BA36,HAVERD!$A:$BS,BD$2,FALSE),"")</f>
        <v>3.7764774999999999</v>
      </c>
      <c r="BE36" s="7">
        <f>_xlfn.IFNA(VLOOKUP($BA36,HAVERD!$A:$BS,BE$2,FALSE),"")</f>
        <v>3.8249715000000002</v>
      </c>
      <c r="BF36" s="7">
        <f>_xlfn.IFNA(VLOOKUP($BA36,HAVERD!$A:$BS,BF$2,FALSE),"")</f>
        <v>3.8771152</v>
      </c>
      <c r="BG36" s="7">
        <f>_xlfn.IFNA(VLOOKUP($BA36,HAVERD!$A:$BS,BG$2,FALSE),"")</f>
        <v>3.927298</v>
      </c>
      <c r="BH36" s="7">
        <f>_xlfn.IFNA(VLOOKUP($BA36,HAVERD!$A:$BS,BH$2,FALSE),"")</f>
        <v>3.9705520999999999</v>
      </c>
      <c r="BI36" s="7">
        <f>_xlfn.IFNA(VLOOKUP($BA36,HAVERD!$A:$BS,BI$2,FALSE),"")</f>
        <v>4.0062993999999996</v>
      </c>
      <c r="BJ36" s="7">
        <f>_xlfn.IFNA(VLOOKUP($BA36,HAVERD!$A:$BS,BJ$2,FALSE),"")</f>
        <v>4.0346782000000001</v>
      </c>
      <c r="BK36" s="7">
        <f>_xlfn.IFNA(VLOOKUP($BA36,HAVERD!$A:$BS,BK$2,FALSE),"")</f>
        <v>4.0567839000000001</v>
      </c>
      <c r="BL36" s="7">
        <f>_xlfn.IFNA(VLOOKUP($BA36,HAVERD!$A:$BS,BL$2,FALSE),"")</f>
        <v>4.0742827000000004</v>
      </c>
      <c r="BM36" s="7">
        <f>_xlfn.IFNA(VLOOKUP($BA36,HAVERD!$A:$BS,BM$2,FALSE),"")</f>
        <v>4.0874325999999996</v>
      </c>
      <c r="BN36" s="7">
        <f>_xlfn.IFNA(VLOOKUP($BA36,HAVERD!$A:$BS,BN$2,FALSE),"")</f>
        <v>4.0960796999999998</v>
      </c>
      <c r="BO36" s="7">
        <f>_xlfn.IFNA(VLOOKUP($BA36,HAVERD!$A:$BS,BO$2,FALSE),"")</f>
        <v>4.0998920999999999</v>
      </c>
      <c r="BP36" s="7">
        <f>_xlfn.IFNA(VLOOKUP($BA36,HAVERD!$A:$BS,BP$2,FALSE),"")</f>
        <v>4.0993136000000003</v>
      </c>
      <c r="BQ36" s="7">
        <f>_xlfn.IFNA(VLOOKUP($BA36,HAVERD!$A:$BS,BQ$2,FALSE),"")</f>
        <v>4.0950066999999999</v>
      </c>
      <c r="BR36" s="7">
        <f>_xlfn.IFNA(VLOOKUP($BA36,HAVERD!$A:$BS,BR$2,FALSE),"")</f>
        <v>4.0876339000000002</v>
      </c>
      <c r="BS36" s="7">
        <f>_xlfn.IFNA(VLOOKUP($BA36,HAVERD!$A:$BS,BS$2,FALSE),"")</f>
        <v>4.0778575999999997</v>
      </c>
      <c r="BT36" s="7">
        <f>_xlfn.IFNA(VLOOKUP($BA36,HAVERD!$A:$BS,BT$2,FALSE),"")</f>
        <v>4.0663402</v>
      </c>
      <c r="BU36" s="7">
        <f>_xlfn.IFNA(VLOOKUP($BA36,HAVERD!$A:$BS,BU$2,FALSE),"")</f>
        <v>4.0537099000000003</v>
      </c>
      <c r="BV36" s="7">
        <f>_xlfn.IFNA(VLOOKUP($BA36,HAVERD!$A:$BS,BV$2,FALSE),"")</f>
        <v>4.0404494</v>
      </c>
      <c r="BW36" s="7">
        <f>_xlfn.IFNA(VLOOKUP($BA36,HAVERD!$A:$BS,BW$2,FALSE),"")</f>
        <v>4.0270035999999996</v>
      </c>
      <c r="BX36" s="7">
        <f>_xlfn.IFNA(VLOOKUP($BA36,HAVERD!$A:$BS,BX$2,FALSE),"")</f>
        <v>4.0138173999999998</v>
      </c>
      <c r="BY36" s="7">
        <f>_xlfn.IFNA(VLOOKUP($BA36,HAVERD!$A:$BS,BY$2,FALSE),"")</f>
        <v>4.0013354999999997</v>
      </c>
      <c r="BZ36" s="7">
        <f>_xlfn.IFNA(VLOOKUP($BA36,HAVERD!$A:$BS,BZ$2,FALSE),"")</f>
        <v>3.9900028000000001</v>
      </c>
      <c r="CA36" s="7">
        <f>_xlfn.IFNA(VLOOKUP($BA36,HAVERD!$A:$BS,CA$2,FALSE),"")</f>
        <v>3.9802024</v>
      </c>
      <c r="CB36" s="7">
        <f>_xlfn.IFNA(VLOOKUP($BA36,HAVERD!$A:$BS,CB$2,FALSE),"")</f>
        <v>3.9719855000000002</v>
      </c>
      <c r="CC36" s="7">
        <f>_xlfn.IFNA(VLOOKUP($BA36,HAVERD!$A:$BS,CC$2,FALSE),"")</f>
        <v>3.9652916999999999</v>
      </c>
      <c r="CD36" s="7">
        <f>_xlfn.IFNA(VLOOKUP($BA36,HAVERD!$A:$BS,CD$2,FALSE),"")</f>
        <v>3.9600607999999999</v>
      </c>
      <c r="CE36" s="7">
        <f>_xlfn.IFNA(VLOOKUP($BA36,HAVERD!$A:$BS,CE$2,FALSE),"")</f>
        <v>3.9562325</v>
      </c>
      <c r="CF36" s="7">
        <f>_xlfn.IFNA(VLOOKUP($BA36,HAVERD!$A:$BS,CF$2,FALSE),"")</f>
        <v>3.9537463000000002</v>
      </c>
      <c r="CG36" s="7">
        <f>_xlfn.IFNA(VLOOKUP($BA36,HAVERD!$A:$BS,CG$2,FALSE),"")</f>
        <v>3.9525421000000001</v>
      </c>
      <c r="CH36" s="7">
        <f>_xlfn.IFNA(VLOOKUP($BA36,HAVERD!$A:$BS,CH$2,FALSE),"")</f>
        <v>3.9525594000000002</v>
      </c>
      <c r="CI36" s="7">
        <f>_xlfn.IFNA(VLOOKUP($BA36,HAVERD!$A:$BS,CI$2,FALSE),"")</f>
        <v>3.9537379000000001</v>
      </c>
      <c r="CJ36" s="7">
        <f>_xlfn.IFNA(VLOOKUP($BA36,HAVERD!$A:$BS,CJ$2,FALSE),"")</f>
        <v>3.9560173999999999</v>
      </c>
      <c r="CK36" s="7">
        <f>_xlfn.IFNA(VLOOKUP($BA36,HAVERD!$A:$BS,CK$2,FALSE),"")</f>
        <v>3.9593375000000002</v>
      </c>
      <c r="CL36" s="7">
        <f>_xlfn.IFNA(VLOOKUP($BA36,HAVERD!$A:$BS,CL$2,FALSE),"")</f>
        <v>3.9636377999999999</v>
      </c>
      <c r="CM36" s="7">
        <f>_xlfn.IFNA(VLOOKUP($BA36,HAVERD!$A:$BS,CM$2,FALSE),"")</f>
        <v>3.9688585000000001</v>
      </c>
      <c r="CN36" s="7">
        <f>_xlfn.IFNA(VLOOKUP($BA36,HAVERD!$A:$BS,CN$2,FALSE),"")</f>
        <v>3.9749422000000001</v>
      </c>
      <c r="CO36" s="7">
        <f>_xlfn.IFNA(VLOOKUP($BA36,HAVERD!$A:$BS,CO$2,FALSE),"")</f>
        <v>3.9818321000000001</v>
      </c>
      <c r="CP36" s="7">
        <f>_xlfn.IFNA(VLOOKUP($BA36,HAVERD!$A:$BS,CP$2,FALSE),"")</f>
        <v>3.9894715000000001</v>
      </c>
      <c r="CQ36" s="7">
        <f>_xlfn.IFNA(VLOOKUP($BA36,HAVERD!$A:$BS,CQ$2,FALSE),"")</f>
        <v>3.9978037</v>
      </c>
      <c r="CR36" s="7">
        <f>_xlfn.IFNA(VLOOKUP($BA36,HAVERD!$A:$BS,CR$2,FALSE),"")</f>
        <v>4.0067718000000001</v>
      </c>
      <c r="CS36" s="7">
        <f>_xlfn.IFNA(VLOOKUP($BA36,HAVERD!$A:$BS,CS$2,FALSE),"")</f>
        <v>4.0163191999999999</v>
      </c>
      <c r="CT36" s="7">
        <f>_xlfn.IFNA(VLOOKUP($BA36,HAVERD!$A:$BS,CT$2,FALSE),"")</f>
        <v>4.026389</v>
      </c>
      <c r="CU36" s="7">
        <f>_xlfn.IFNA(VLOOKUP($BA36,HAVERD!$A:$BS,CU$2,FALSE),"")</f>
        <v>4.0369247000000001</v>
      </c>
      <c r="CV36" s="7">
        <f>_xlfn.IFNA(VLOOKUP($BA36,HAVERD!$A:$BS,CV$2,FALSE),"")</f>
        <v>4.0478693000000003</v>
      </c>
      <c r="CW36" s="7">
        <f>_xlfn.IFNA(VLOOKUP($BA36,HAVERD!$A:$BS,CW$2,FALSE),"")</f>
        <v>4.0591663000000002</v>
      </c>
      <c r="CX36" s="7">
        <f>_xlfn.IFNA(VLOOKUP($BA36,HAVERD!$A:$BS,CX$2,FALSE),"")</f>
        <v>4.0707588000000001</v>
      </c>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row>
    <row r="37" spans="1:145" x14ac:dyDescent="0.35">
      <c r="A37" s="6">
        <f t="shared" si="110"/>
        <v>46134</v>
      </c>
      <c r="B37" s="7">
        <f>VLOOKUP($A37,HAVERD!$A:$BS,B$2,FALSE)</f>
        <v>3.7303999999999999</v>
      </c>
      <c r="C37" s="7">
        <f>VLOOKUP($A37,HAVERD!$A:$BS,C$2,FALSE)</f>
        <v>3.7335916999999998</v>
      </c>
      <c r="D37" s="7">
        <f>VLOOKUP($A37,HAVERD!$A:$BS,D$2,FALSE)</f>
        <v>3.8376420000000002</v>
      </c>
      <c r="E37" s="7">
        <f>VLOOKUP($A37,HAVERD!$A:$BS,E$2,FALSE)</f>
        <v>3.9403256</v>
      </c>
      <c r="F37" s="7">
        <f>VLOOKUP($A37,HAVERD!$A:$BS,F$2,FALSE)</f>
        <v>4.0325264000000001</v>
      </c>
      <c r="G37" s="7">
        <f>VLOOKUP($A37,HAVERD!$A:$BS,G$2,FALSE)</f>
        <v>4.108257</v>
      </c>
      <c r="H37" s="7">
        <f>VLOOKUP($A37,HAVERD!$A:$BS,H$2,FALSE)</f>
        <v>4.1645156999999999</v>
      </c>
      <c r="I37" s="7">
        <f>VLOOKUP($A37,HAVERD!$A:$BS,I$2,FALSE)</f>
        <v>4.2049943000000001</v>
      </c>
      <c r="J37" s="7">
        <f>VLOOKUP($A37,HAVERD!$A:$BS,J$2,FALSE)</f>
        <v>4.2326192999999996</v>
      </c>
      <c r="K37" s="7">
        <f>VLOOKUP($A37,HAVERD!$A:$BS,K$2,FALSE)</f>
        <v>4.2513433999999997</v>
      </c>
      <c r="L37" s="7">
        <f>VLOOKUP($A37,HAVERD!$A:$BS,L$2,FALSE)</f>
        <v>4.2646401999999997</v>
      </c>
      <c r="M37" s="7">
        <f>VLOOKUP($A37,HAVERD!$A:$BS,M$2,FALSE)</f>
        <v>4.2736618999999996</v>
      </c>
      <c r="N37" s="7">
        <f>VLOOKUP($A37,HAVERD!$A:$BS,N$2,FALSE)</f>
        <v>4.2785580000000003</v>
      </c>
      <c r="O37" s="7">
        <f>VLOOKUP($A37,HAVERD!$A:$BS,O$2,FALSE)</f>
        <v>4.2788392000000002</v>
      </c>
      <c r="P37" s="7">
        <f>VLOOKUP($A37,HAVERD!$A:$BS,P$2,FALSE)</f>
        <v>4.2748377</v>
      </c>
      <c r="Q37" s="7">
        <f>VLOOKUP($A37,HAVERD!$A:$BS,Q$2,FALSE)</f>
        <v>4.2671403000000003</v>
      </c>
      <c r="R37" s="7">
        <f>VLOOKUP($A37,HAVERD!$A:$BS,R$2,FALSE)</f>
        <v>4.2563338999999996</v>
      </c>
      <c r="S37" s="7">
        <f>VLOOKUP($A37,HAVERD!$A:$BS,S$2,FALSE)</f>
        <v>4.2430054999999998</v>
      </c>
      <c r="T37" s="7">
        <f>VLOOKUP($A37,HAVERD!$A:$BS,T$2,FALSE)</f>
        <v>4.2277421000000004</v>
      </c>
      <c r="U37" s="7">
        <f>VLOOKUP($A37,HAVERD!$A:$BS,U$2,FALSE)</f>
        <v>4.2111181999999996</v>
      </c>
      <c r="V37" s="7">
        <f>VLOOKUP($A37,HAVERD!$A:$BS,V$2,FALSE)</f>
        <v>4.1936562999999998</v>
      </c>
      <c r="W37" s="7">
        <f>VLOOKUP($A37,HAVERD!$A:$BS,W$2,FALSE)</f>
        <v>4.1758661000000004</v>
      </c>
      <c r="X37" s="7">
        <f>VLOOKUP($A37,HAVERD!$A:$BS,X$2,FALSE)</f>
        <v>4.1582562999999997</v>
      </c>
      <c r="Y37" s="7">
        <f>VLOOKUP($A37,HAVERD!$A:$BS,Y$2,FALSE)</f>
        <v>4.1413358999999996</v>
      </c>
      <c r="Z37" s="7">
        <f>VLOOKUP($A37,HAVERD!$A:$BS,Z$2,FALSE)</f>
        <v>4.1256143999999999</v>
      </c>
      <c r="AA37" s="7">
        <f>VLOOKUP($A37,HAVERD!$A:$BS,AA$2,FALSE)</f>
        <v>4.1115323000000004</v>
      </c>
      <c r="AB37" s="7">
        <f>VLOOKUP($A37,HAVERD!$A:$BS,AB$2,FALSE)</f>
        <v>4.0991603999999997</v>
      </c>
      <c r="AC37" s="7">
        <f>VLOOKUP($A37,HAVERD!$A:$BS,AC$2,FALSE)</f>
        <v>4.0884464999999999</v>
      </c>
      <c r="AD37" s="7">
        <f>VLOOKUP($A37,HAVERD!$A:$BS,AD$2,FALSE)</f>
        <v>4.0793377</v>
      </c>
      <c r="AE37" s="7">
        <f>VLOOKUP($A37,HAVERD!$A:$BS,AE$2,FALSE)</f>
        <v>4.0717812000000002</v>
      </c>
      <c r="AF37" s="7">
        <f>VLOOKUP($A37,HAVERD!$A:$BS,AF$2,FALSE)</f>
        <v>4.0657245</v>
      </c>
      <c r="AG37" s="7">
        <f>VLOOKUP($A37,HAVERD!$A:$BS,AG$2,FALSE)</f>
        <v>4.0611147000000001</v>
      </c>
      <c r="AH37" s="7">
        <f>VLOOKUP($A37,HAVERD!$A:$BS,AH$2,FALSE)</f>
        <v>4.0578991999999996</v>
      </c>
      <c r="AI37" s="7">
        <f>VLOOKUP($A37,HAVERD!$A:$BS,AI$2,FALSE)</f>
        <v>4.0560251999999997</v>
      </c>
      <c r="AJ37" s="7">
        <f>VLOOKUP($A37,HAVERD!$A:$BS,AJ$2,FALSE)</f>
        <v>4.0554399999999999</v>
      </c>
      <c r="AK37" s="7">
        <f>VLOOKUP($A37,HAVERD!$A:$BS,AK$2,FALSE)</f>
        <v>4.0560909000000001</v>
      </c>
      <c r="AL37" s="7">
        <f>VLOOKUP($A37,HAVERD!$A:$BS,AL$2,FALSE)</f>
        <v>4.0579251999999997</v>
      </c>
      <c r="AM37" s="7">
        <f>VLOOKUP($A37,HAVERD!$A:$BS,AM$2,FALSE)</f>
        <v>4.0608883000000002</v>
      </c>
      <c r="AN37" s="7">
        <f>VLOOKUP($A37,HAVERD!$A:$BS,AN$2,FALSE)</f>
        <v>4.0649164999999998</v>
      </c>
      <c r="AO37" s="7">
        <f>VLOOKUP($A37,HAVERD!$A:$BS,AO$2,FALSE)</f>
        <v>4.0699433999999997</v>
      </c>
      <c r="AP37" s="7">
        <f>VLOOKUP($A37,HAVERD!$A:$BS,AP$2,FALSE)</f>
        <v>4.0759026</v>
      </c>
      <c r="AQ37" s="7">
        <f>VLOOKUP($A37,HAVERD!$A:$BS,AQ$2,FALSE)</f>
        <v>4.0827277000000004</v>
      </c>
      <c r="AR37" s="7">
        <f>VLOOKUP($A37,HAVERD!$A:$BS,AR$2,FALSE)</f>
        <v>4.0903520999999996</v>
      </c>
      <c r="AS37" s="7">
        <f>VLOOKUP($A37,HAVERD!$A:$BS,AS$2,FALSE)</f>
        <v>4.0987095</v>
      </c>
      <c r="AT37" s="7">
        <f>VLOOKUP($A37,HAVERD!$A:$BS,AT$2,FALSE)</f>
        <v>4.1077336000000004</v>
      </c>
      <c r="AU37" s="7">
        <f>VLOOKUP($A37,HAVERD!$A:$BS,AU$2,FALSE)</f>
        <v>4.1173577000000003</v>
      </c>
      <c r="AV37" s="7">
        <f>VLOOKUP($A37,HAVERD!$A:$BS,AV$2,FALSE)</f>
        <v>4.1275155000000003</v>
      </c>
      <c r="AW37" s="7">
        <f>VLOOKUP($A37,HAVERD!$A:$BS,AW$2,FALSE)</f>
        <v>4.1381405999999998</v>
      </c>
      <c r="AX37" s="7">
        <f>VLOOKUP($A37,HAVERD!$A:$BS,AX$2,FALSE)</f>
        <v>4.1491664999999998</v>
      </c>
      <c r="BA37" s="6">
        <f t="shared" si="111"/>
        <v>46191</v>
      </c>
      <c r="BB37" s="7">
        <f>_xlfn.IFNA(VLOOKUP($BA37,HAVERD!$A:$BS,BB$2,FALSE),"")</f>
        <v>3.7303000000000002</v>
      </c>
      <c r="BC37" s="7">
        <f>_xlfn.IFNA(VLOOKUP($BA37,HAVERD!$A:$BS,BC$2,FALSE),"")</f>
        <v>3.7843214999999999</v>
      </c>
      <c r="BD37" s="7">
        <f>_xlfn.IFNA(VLOOKUP($BA37,HAVERD!$A:$BS,BD$2,FALSE),"")</f>
        <v>3.8144992000000002</v>
      </c>
      <c r="BE37" s="7">
        <f>_xlfn.IFNA(VLOOKUP($BA37,HAVERD!$A:$BS,BE$2,FALSE),"")</f>
        <v>3.8316620000000001</v>
      </c>
      <c r="BF37" s="7">
        <f>_xlfn.IFNA(VLOOKUP($BA37,HAVERD!$A:$BS,BF$2,FALSE),"")</f>
        <v>3.8526144000000002</v>
      </c>
      <c r="BG37" s="7">
        <f>_xlfn.IFNA(VLOOKUP($BA37,HAVERD!$A:$BS,BG$2,FALSE),"")</f>
        <v>3.8943094</v>
      </c>
      <c r="BH37" s="7">
        <f>_xlfn.IFNA(VLOOKUP($BA37,HAVERD!$A:$BS,BH$2,FALSE),"")</f>
        <v>3.9492533999999999</v>
      </c>
      <c r="BI37" s="7">
        <f>_xlfn.IFNA(VLOOKUP($BA37,HAVERD!$A:$BS,BI$2,FALSE),"")</f>
        <v>4.0036592999999998</v>
      </c>
      <c r="BJ37" s="7">
        <f>_xlfn.IFNA(VLOOKUP($BA37,HAVERD!$A:$BS,BJ$2,FALSE),"")</f>
        <v>4.0493449999999998</v>
      </c>
      <c r="BK37" s="7">
        <f>_xlfn.IFNA(VLOOKUP($BA37,HAVERD!$A:$BS,BK$2,FALSE),"")</f>
        <v>4.0839245999999996</v>
      </c>
      <c r="BL37" s="7">
        <f>_xlfn.IFNA(VLOOKUP($BA37,HAVERD!$A:$BS,BL$2,FALSE),"")</f>
        <v>4.1096655999999996</v>
      </c>
      <c r="BM37" s="7">
        <f>_xlfn.IFNA(VLOOKUP($BA37,HAVERD!$A:$BS,BM$2,FALSE),"")</f>
        <v>4.1272948999999999</v>
      </c>
      <c r="BN37" s="7">
        <f>_xlfn.IFNA(VLOOKUP($BA37,HAVERD!$A:$BS,BN$2,FALSE),"")</f>
        <v>4.1377506000000004</v>
      </c>
      <c r="BO37" s="7">
        <f>_xlfn.IFNA(VLOOKUP($BA37,HAVERD!$A:$BS,BO$2,FALSE),"")</f>
        <v>4.1418625000000002</v>
      </c>
      <c r="BP37" s="7">
        <f>_xlfn.IFNA(VLOOKUP($BA37,HAVERD!$A:$BS,BP$2,FALSE),"")</f>
        <v>4.1405025999999996</v>
      </c>
      <c r="BQ37" s="7">
        <f>_xlfn.IFNA(VLOOKUP($BA37,HAVERD!$A:$BS,BQ$2,FALSE),"")</f>
        <v>4.1345786000000002</v>
      </c>
      <c r="BR37" s="7">
        <f>_xlfn.IFNA(VLOOKUP($BA37,HAVERD!$A:$BS,BR$2,FALSE),"")</f>
        <v>4.1249982999999997</v>
      </c>
      <c r="BS37" s="7">
        <f>_xlfn.IFNA(VLOOKUP($BA37,HAVERD!$A:$BS,BS$2,FALSE),"")</f>
        <v>4.1126695</v>
      </c>
      <c r="BT37" s="7">
        <f>_xlfn.IFNA(VLOOKUP($BA37,HAVERD!$A:$BS,BT$2,FALSE),"")</f>
        <v>4.0984997999999999</v>
      </c>
      <c r="BU37" s="7">
        <f>_xlfn.IFNA(VLOOKUP($BA37,HAVERD!$A:$BS,BU$2,FALSE),"")</f>
        <v>4.0833414000000001</v>
      </c>
      <c r="BV37" s="7">
        <f>_xlfn.IFNA(VLOOKUP($BA37,HAVERD!$A:$BS,BV$2,FALSE),"")</f>
        <v>4.0677608000000003</v>
      </c>
      <c r="BW37" s="7">
        <f>_xlfn.IFNA(VLOOKUP($BA37,HAVERD!$A:$BS,BW$2,FALSE),"")</f>
        <v>4.0522337000000004</v>
      </c>
      <c r="BX37" s="7">
        <f>_xlfn.IFNA(VLOOKUP($BA37,HAVERD!$A:$BS,BX$2,FALSE),"")</f>
        <v>4.0372354000000001</v>
      </c>
      <c r="BY37" s="7">
        <f>_xlfn.IFNA(VLOOKUP($BA37,HAVERD!$A:$BS,BY$2,FALSE),"")</f>
        <v>4.0232413999999999</v>
      </c>
      <c r="BZ37" s="7">
        <f>_xlfn.IFNA(VLOOKUP($BA37,HAVERD!$A:$BS,BZ$2,FALSE),"")</f>
        <v>4.0107271999999998</v>
      </c>
      <c r="CA37" s="7">
        <f>_xlfn.IFNA(VLOOKUP($BA37,HAVERD!$A:$BS,CA$2,FALSE),"")</f>
        <v>4.0000903000000001</v>
      </c>
      <c r="CB37" s="7">
        <f>_xlfn.IFNA(VLOOKUP($BA37,HAVERD!$A:$BS,CB$2,FALSE),"")</f>
        <v>3.9913489000000002</v>
      </c>
      <c r="CC37" s="7">
        <f>_xlfn.IFNA(VLOOKUP($BA37,HAVERD!$A:$BS,CC$2,FALSE),"")</f>
        <v>3.9844056999999999</v>
      </c>
      <c r="CD37" s="7">
        <f>_xlfn.IFNA(VLOOKUP($BA37,HAVERD!$A:$BS,CD$2,FALSE),"")</f>
        <v>3.9791633000000002</v>
      </c>
      <c r="CE37" s="7">
        <f>_xlfn.IFNA(VLOOKUP($BA37,HAVERD!$A:$BS,CE$2,FALSE),"")</f>
        <v>3.9755243</v>
      </c>
      <c r="CF37" s="7">
        <f>_xlfn.IFNA(VLOOKUP($BA37,HAVERD!$A:$BS,CF$2,FALSE),"")</f>
        <v>3.9733914000000001</v>
      </c>
      <c r="CG37" s="7">
        <f>_xlfn.IFNA(VLOOKUP($BA37,HAVERD!$A:$BS,CG$2,FALSE),"")</f>
        <v>3.9726672000000001</v>
      </c>
      <c r="CH37" s="7">
        <f>_xlfn.IFNA(VLOOKUP($BA37,HAVERD!$A:$BS,CH$2,FALSE),"")</f>
        <v>3.9732544000000001</v>
      </c>
      <c r="CI37" s="7">
        <f>_xlfn.IFNA(VLOOKUP($BA37,HAVERD!$A:$BS,CI$2,FALSE),"")</f>
        <v>3.9750556000000001</v>
      </c>
      <c r="CJ37" s="7">
        <f>_xlfn.IFNA(VLOOKUP($BA37,HAVERD!$A:$BS,CJ$2,FALSE),"")</f>
        <v>3.9779734000000002</v>
      </c>
      <c r="CK37" s="7">
        <f>_xlfn.IFNA(VLOOKUP($BA37,HAVERD!$A:$BS,CK$2,FALSE),"")</f>
        <v>3.9819105000000001</v>
      </c>
      <c r="CL37" s="7">
        <f>_xlfn.IFNA(VLOOKUP($BA37,HAVERD!$A:$BS,CL$2,FALSE),"")</f>
        <v>3.9867696000000001</v>
      </c>
      <c r="CM37" s="7">
        <f>_xlfn.IFNA(VLOOKUP($BA37,HAVERD!$A:$BS,CM$2,FALSE),"")</f>
        <v>3.9924596999999999</v>
      </c>
      <c r="CN37" s="7">
        <f>_xlfn.IFNA(VLOOKUP($BA37,HAVERD!$A:$BS,CN$2,FALSE),"")</f>
        <v>3.9989181</v>
      </c>
      <c r="CO37" s="7">
        <f>_xlfn.IFNA(VLOOKUP($BA37,HAVERD!$A:$BS,CO$2,FALSE),"")</f>
        <v>4.0060900999999998</v>
      </c>
      <c r="CP37" s="7">
        <f>_xlfn.IFNA(VLOOKUP($BA37,HAVERD!$A:$BS,CP$2,FALSE),"")</f>
        <v>4.0139208999999996</v>
      </c>
      <c r="CQ37" s="7">
        <f>_xlfn.IFNA(VLOOKUP($BA37,HAVERD!$A:$BS,CQ$2,FALSE),"")</f>
        <v>4.0223556</v>
      </c>
      <c r="CR37" s="7">
        <f>_xlfn.IFNA(VLOOKUP($BA37,HAVERD!$A:$BS,CR$2,FALSE),"")</f>
        <v>4.0313395999999999</v>
      </c>
      <c r="CS37" s="7">
        <f>_xlfn.IFNA(VLOOKUP($BA37,HAVERD!$A:$BS,CS$2,FALSE),"")</f>
        <v>4.0408178000000001</v>
      </c>
      <c r="CT37" s="7">
        <f>_xlfn.IFNA(VLOOKUP($BA37,HAVERD!$A:$BS,CT$2,FALSE),"")</f>
        <v>4.0507356999999997</v>
      </c>
      <c r="CU37" s="7">
        <f>_xlfn.IFNA(VLOOKUP($BA37,HAVERD!$A:$BS,CU$2,FALSE),"")</f>
        <v>4.0610382999999999</v>
      </c>
      <c r="CV37" s="7">
        <f>_xlfn.IFNA(VLOOKUP($BA37,HAVERD!$A:$BS,CV$2,FALSE),"")</f>
        <v>4.0716709</v>
      </c>
      <c r="CW37" s="7">
        <f>_xlfn.IFNA(VLOOKUP($BA37,HAVERD!$A:$BS,CW$2,FALSE),"")</f>
        <v>4.0825787</v>
      </c>
      <c r="CX37" s="7">
        <f>_xlfn.IFNA(VLOOKUP($BA37,HAVERD!$A:$BS,CX$2,FALSE),"")</f>
        <v>4.0937067999999996</v>
      </c>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row>
    <row r="38" spans="1:145" x14ac:dyDescent="0.35">
      <c r="A38" s="6"/>
      <c r="BA38" s="6"/>
    </row>
    <row r="39" spans="1:145" x14ac:dyDescent="0.35">
      <c r="A39" s="11" t="s">
        <v>948</v>
      </c>
      <c r="BA39" s="11" t="s">
        <v>948</v>
      </c>
    </row>
    <row r="40" spans="1:145" x14ac:dyDescent="0.35">
      <c r="A40" s="6" t="s">
        <v>949</v>
      </c>
      <c r="B40">
        <f>MONTH(B20)</f>
        <v>4</v>
      </c>
      <c r="C40">
        <f t="shared" ref="C40:AX40" si="112">MONTH(C20)</f>
        <v>5</v>
      </c>
      <c r="D40">
        <f t="shared" si="112"/>
        <v>6</v>
      </c>
      <c r="E40">
        <f t="shared" si="112"/>
        <v>7</v>
      </c>
      <c r="F40">
        <f t="shared" si="112"/>
        <v>8</v>
      </c>
      <c r="G40">
        <f t="shared" si="112"/>
        <v>9</v>
      </c>
      <c r="H40">
        <f t="shared" si="112"/>
        <v>10</v>
      </c>
      <c r="I40">
        <f t="shared" si="112"/>
        <v>11</v>
      </c>
      <c r="J40">
        <f t="shared" si="112"/>
        <v>12</v>
      </c>
      <c r="K40">
        <f t="shared" si="112"/>
        <v>1</v>
      </c>
      <c r="L40">
        <f t="shared" si="112"/>
        <v>2</v>
      </c>
      <c r="M40">
        <f t="shared" si="112"/>
        <v>3</v>
      </c>
      <c r="N40">
        <f t="shared" si="112"/>
        <v>4</v>
      </c>
      <c r="O40">
        <f t="shared" si="112"/>
        <v>5</v>
      </c>
      <c r="P40">
        <f t="shared" si="112"/>
        <v>6</v>
      </c>
      <c r="Q40">
        <f t="shared" si="112"/>
        <v>7</v>
      </c>
      <c r="R40">
        <f t="shared" si="112"/>
        <v>8</v>
      </c>
      <c r="S40">
        <f t="shared" si="112"/>
        <v>9</v>
      </c>
      <c r="T40">
        <f t="shared" si="112"/>
        <v>10</v>
      </c>
      <c r="U40">
        <f t="shared" si="112"/>
        <v>11</v>
      </c>
      <c r="V40">
        <f t="shared" si="112"/>
        <v>12</v>
      </c>
      <c r="W40">
        <f t="shared" si="112"/>
        <v>1</v>
      </c>
      <c r="X40">
        <f t="shared" si="112"/>
        <v>2</v>
      </c>
      <c r="Y40">
        <f t="shared" si="112"/>
        <v>3</v>
      </c>
      <c r="Z40">
        <f t="shared" si="112"/>
        <v>4</v>
      </c>
      <c r="AA40">
        <f t="shared" si="112"/>
        <v>5</v>
      </c>
      <c r="AB40">
        <f t="shared" si="112"/>
        <v>6</v>
      </c>
      <c r="AC40">
        <f t="shared" si="112"/>
        <v>7</v>
      </c>
      <c r="AD40">
        <f t="shared" si="112"/>
        <v>8</v>
      </c>
      <c r="AE40">
        <f t="shared" si="112"/>
        <v>9</v>
      </c>
      <c r="AF40">
        <f t="shared" si="112"/>
        <v>10</v>
      </c>
      <c r="AG40">
        <f t="shared" si="112"/>
        <v>11</v>
      </c>
      <c r="AH40">
        <f t="shared" si="112"/>
        <v>12</v>
      </c>
      <c r="AI40">
        <f t="shared" si="112"/>
        <v>1</v>
      </c>
      <c r="AJ40">
        <f t="shared" si="112"/>
        <v>2</v>
      </c>
      <c r="AK40">
        <f t="shared" si="112"/>
        <v>3</v>
      </c>
      <c r="AL40">
        <f t="shared" si="112"/>
        <v>4</v>
      </c>
      <c r="AM40">
        <f t="shared" si="112"/>
        <v>5</v>
      </c>
      <c r="AN40">
        <f t="shared" si="112"/>
        <v>6</v>
      </c>
      <c r="AO40">
        <f t="shared" si="112"/>
        <v>7</v>
      </c>
      <c r="AP40">
        <f t="shared" si="112"/>
        <v>8</v>
      </c>
      <c r="AQ40">
        <f t="shared" si="112"/>
        <v>9</v>
      </c>
      <c r="AR40">
        <f t="shared" si="112"/>
        <v>10</v>
      </c>
      <c r="AS40">
        <f t="shared" si="112"/>
        <v>11</v>
      </c>
      <c r="AT40">
        <f t="shared" si="112"/>
        <v>12</v>
      </c>
      <c r="AU40">
        <f t="shared" si="112"/>
        <v>1</v>
      </c>
      <c r="AV40">
        <f t="shared" si="112"/>
        <v>2</v>
      </c>
      <c r="AW40">
        <f t="shared" si="112"/>
        <v>3</v>
      </c>
      <c r="AX40">
        <f t="shared" si="112"/>
        <v>4</v>
      </c>
      <c r="BA40" s="6" t="s">
        <v>949</v>
      </c>
      <c r="BB40" s="38">
        <f t="shared" ref="BB40:CG40" si="113">MONTH(BB18)</f>
        <v>6</v>
      </c>
      <c r="BC40" s="38">
        <f t="shared" si="113"/>
        <v>7</v>
      </c>
      <c r="BD40" s="38">
        <f t="shared" si="113"/>
        <v>8</v>
      </c>
      <c r="BE40" s="38">
        <f t="shared" si="113"/>
        <v>9</v>
      </c>
      <c r="BF40" s="38">
        <f t="shared" si="113"/>
        <v>10</v>
      </c>
      <c r="BG40" s="38">
        <f t="shared" si="113"/>
        <v>11</v>
      </c>
      <c r="BH40" s="38">
        <f t="shared" si="113"/>
        <v>12</v>
      </c>
      <c r="BI40" s="38">
        <f t="shared" si="113"/>
        <v>1</v>
      </c>
      <c r="BJ40" s="38">
        <f t="shared" si="113"/>
        <v>2</v>
      </c>
      <c r="BK40" s="38">
        <f t="shared" si="113"/>
        <v>3</v>
      </c>
      <c r="BL40" s="38">
        <f t="shared" si="113"/>
        <v>4</v>
      </c>
      <c r="BM40" s="38">
        <f t="shared" si="113"/>
        <v>5</v>
      </c>
      <c r="BN40" s="38">
        <f t="shared" si="113"/>
        <v>6</v>
      </c>
      <c r="BO40" s="38">
        <f t="shared" si="113"/>
        <v>7</v>
      </c>
      <c r="BP40" s="38">
        <f t="shared" si="113"/>
        <v>8</v>
      </c>
      <c r="BQ40" s="38">
        <f t="shared" si="113"/>
        <v>9</v>
      </c>
      <c r="BR40" s="38">
        <f t="shared" si="113"/>
        <v>10</v>
      </c>
      <c r="BS40" s="38">
        <f t="shared" si="113"/>
        <v>11</v>
      </c>
      <c r="BT40" s="38">
        <f t="shared" si="113"/>
        <v>12</v>
      </c>
      <c r="BU40" s="38">
        <f t="shared" si="113"/>
        <v>1</v>
      </c>
      <c r="BV40" s="38">
        <f t="shared" si="113"/>
        <v>2</v>
      </c>
      <c r="BW40" s="38">
        <f t="shared" si="113"/>
        <v>3</v>
      </c>
      <c r="BX40" s="38">
        <f t="shared" si="113"/>
        <v>4</v>
      </c>
      <c r="BY40" s="38">
        <f t="shared" si="113"/>
        <v>5</v>
      </c>
      <c r="BZ40" s="38">
        <f t="shared" si="113"/>
        <v>6</v>
      </c>
      <c r="CA40" s="38">
        <f t="shared" si="113"/>
        <v>7</v>
      </c>
      <c r="CB40" s="38">
        <f t="shared" si="113"/>
        <v>8</v>
      </c>
      <c r="CC40" s="38">
        <f t="shared" si="113"/>
        <v>9</v>
      </c>
      <c r="CD40" s="38">
        <f t="shared" si="113"/>
        <v>10</v>
      </c>
      <c r="CE40" s="38">
        <f t="shared" si="113"/>
        <v>11</v>
      </c>
      <c r="CF40" s="38">
        <f t="shared" si="113"/>
        <v>12</v>
      </c>
      <c r="CG40" s="38">
        <f t="shared" si="113"/>
        <v>1</v>
      </c>
      <c r="CH40" s="38">
        <f t="shared" ref="CH40:CX40" si="114">MONTH(CH18)</f>
        <v>2</v>
      </c>
      <c r="CI40" s="38">
        <f t="shared" si="114"/>
        <v>3</v>
      </c>
      <c r="CJ40" s="38">
        <f t="shared" si="114"/>
        <v>4</v>
      </c>
      <c r="CK40" s="38">
        <f t="shared" si="114"/>
        <v>5</v>
      </c>
      <c r="CL40" s="38">
        <f t="shared" si="114"/>
        <v>6</v>
      </c>
      <c r="CM40" s="38">
        <f t="shared" si="114"/>
        <v>7</v>
      </c>
      <c r="CN40" s="38">
        <f t="shared" si="114"/>
        <v>8</v>
      </c>
      <c r="CO40" s="38">
        <f t="shared" si="114"/>
        <v>9</v>
      </c>
      <c r="CP40" s="38">
        <f t="shared" si="114"/>
        <v>10</v>
      </c>
      <c r="CQ40" s="38">
        <f t="shared" si="114"/>
        <v>11</v>
      </c>
      <c r="CR40" s="38">
        <f t="shared" si="114"/>
        <v>12</v>
      </c>
      <c r="CS40" s="38">
        <f t="shared" si="114"/>
        <v>1</v>
      </c>
      <c r="CT40" s="38">
        <f t="shared" si="114"/>
        <v>2</v>
      </c>
      <c r="CU40" s="38">
        <f t="shared" si="114"/>
        <v>3</v>
      </c>
      <c r="CV40" s="38">
        <f t="shared" si="114"/>
        <v>4</v>
      </c>
      <c r="CW40" s="38">
        <f t="shared" si="114"/>
        <v>5</v>
      </c>
      <c r="CX40" s="38">
        <f t="shared" si="114"/>
        <v>6</v>
      </c>
    </row>
    <row r="41" spans="1:145" x14ac:dyDescent="0.35">
      <c r="A41" s="6" t="s">
        <v>950</v>
      </c>
      <c r="B41">
        <f>YEAR(B20)</f>
        <v>2026</v>
      </c>
      <c r="C41">
        <f t="shared" ref="C41:AX41" si="115">YEAR(C20)</f>
        <v>2026</v>
      </c>
      <c r="D41">
        <f t="shared" si="115"/>
        <v>2026</v>
      </c>
      <c r="E41">
        <f t="shared" si="115"/>
        <v>2026</v>
      </c>
      <c r="F41">
        <f t="shared" si="115"/>
        <v>2026</v>
      </c>
      <c r="G41">
        <f t="shared" si="115"/>
        <v>2026</v>
      </c>
      <c r="H41">
        <f t="shared" si="115"/>
        <v>2026</v>
      </c>
      <c r="I41">
        <f t="shared" si="115"/>
        <v>2026</v>
      </c>
      <c r="J41">
        <f t="shared" si="115"/>
        <v>2026</v>
      </c>
      <c r="K41">
        <f t="shared" si="115"/>
        <v>2027</v>
      </c>
      <c r="L41">
        <f t="shared" si="115"/>
        <v>2027</v>
      </c>
      <c r="M41">
        <f t="shared" si="115"/>
        <v>2027</v>
      </c>
      <c r="N41">
        <f t="shared" si="115"/>
        <v>2027</v>
      </c>
      <c r="O41">
        <f t="shared" si="115"/>
        <v>2027</v>
      </c>
      <c r="P41">
        <f t="shared" si="115"/>
        <v>2027</v>
      </c>
      <c r="Q41">
        <f t="shared" si="115"/>
        <v>2027</v>
      </c>
      <c r="R41">
        <f t="shared" si="115"/>
        <v>2027</v>
      </c>
      <c r="S41">
        <f t="shared" si="115"/>
        <v>2027</v>
      </c>
      <c r="T41">
        <f t="shared" si="115"/>
        <v>2027</v>
      </c>
      <c r="U41">
        <f t="shared" si="115"/>
        <v>2027</v>
      </c>
      <c r="V41">
        <f t="shared" si="115"/>
        <v>2027</v>
      </c>
      <c r="W41">
        <f t="shared" si="115"/>
        <v>2028</v>
      </c>
      <c r="X41">
        <f t="shared" si="115"/>
        <v>2028</v>
      </c>
      <c r="Y41">
        <f t="shared" si="115"/>
        <v>2028</v>
      </c>
      <c r="Z41">
        <f t="shared" si="115"/>
        <v>2028</v>
      </c>
      <c r="AA41">
        <f t="shared" si="115"/>
        <v>2028</v>
      </c>
      <c r="AB41">
        <f t="shared" si="115"/>
        <v>2028</v>
      </c>
      <c r="AC41">
        <f t="shared" si="115"/>
        <v>2028</v>
      </c>
      <c r="AD41">
        <f t="shared" si="115"/>
        <v>2028</v>
      </c>
      <c r="AE41">
        <f t="shared" si="115"/>
        <v>2028</v>
      </c>
      <c r="AF41">
        <f t="shared" si="115"/>
        <v>2028</v>
      </c>
      <c r="AG41">
        <f t="shared" si="115"/>
        <v>2028</v>
      </c>
      <c r="AH41">
        <f t="shared" si="115"/>
        <v>2028</v>
      </c>
      <c r="AI41">
        <f t="shared" si="115"/>
        <v>2029</v>
      </c>
      <c r="AJ41">
        <f t="shared" si="115"/>
        <v>2029</v>
      </c>
      <c r="AK41">
        <f t="shared" si="115"/>
        <v>2029</v>
      </c>
      <c r="AL41">
        <f t="shared" si="115"/>
        <v>2029</v>
      </c>
      <c r="AM41">
        <f t="shared" si="115"/>
        <v>2029</v>
      </c>
      <c r="AN41">
        <f t="shared" si="115"/>
        <v>2029</v>
      </c>
      <c r="AO41">
        <f t="shared" si="115"/>
        <v>2029</v>
      </c>
      <c r="AP41">
        <f t="shared" si="115"/>
        <v>2029</v>
      </c>
      <c r="AQ41">
        <f t="shared" si="115"/>
        <v>2029</v>
      </c>
      <c r="AR41">
        <f t="shared" si="115"/>
        <v>2029</v>
      </c>
      <c r="AS41">
        <f t="shared" si="115"/>
        <v>2029</v>
      </c>
      <c r="AT41">
        <f t="shared" si="115"/>
        <v>2029</v>
      </c>
      <c r="AU41">
        <f t="shared" si="115"/>
        <v>2030</v>
      </c>
      <c r="AV41">
        <f t="shared" si="115"/>
        <v>2030</v>
      </c>
      <c r="AW41">
        <f t="shared" si="115"/>
        <v>2030</v>
      </c>
      <c r="AX41">
        <f t="shared" si="115"/>
        <v>2030</v>
      </c>
      <c r="BA41" s="6" t="s">
        <v>950</v>
      </c>
      <c r="BB41">
        <f>YEAR(BB20)</f>
        <v>2026</v>
      </c>
      <c r="BC41">
        <f t="shared" ref="BC41:CW41" si="116">YEAR(BC20)</f>
        <v>2026</v>
      </c>
      <c r="BD41">
        <f t="shared" si="116"/>
        <v>2026</v>
      </c>
      <c r="BE41">
        <f t="shared" si="116"/>
        <v>2026</v>
      </c>
      <c r="BF41">
        <f t="shared" si="116"/>
        <v>2026</v>
      </c>
      <c r="BG41">
        <f t="shared" si="116"/>
        <v>2026</v>
      </c>
      <c r="BH41">
        <f t="shared" si="116"/>
        <v>2026</v>
      </c>
      <c r="BI41">
        <f t="shared" si="116"/>
        <v>2027</v>
      </c>
      <c r="BJ41">
        <f t="shared" si="116"/>
        <v>2027</v>
      </c>
      <c r="BK41">
        <f t="shared" si="116"/>
        <v>2027</v>
      </c>
      <c r="BL41">
        <f t="shared" si="116"/>
        <v>2027</v>
      </c>
      <c r="BM41">
        <f t="shared" si="116"/>
        <v>2027</v>
      </c>
      <c r="BN41">
        <f t="shared" si="116"/>
        <v>2027</v>
      </c>
      <c r="BO41">
        <f t="shared" si="116"/>
        <v>2027</v>
      </c>
      <c r="BP41">
        <f t="shared" si="116"/>
        <v>2027</v>
      </c>
      <c r="BQ41">
        <f t="shared" si="116"/>
        <v>2027</v>
      </c>
      <c r="BR41">
        <f t="shared" si="116"/>
        <v>2027</v>
      </c>
      <c r="BS41">
        <f t="shared" si="116"/>
        <v>2027</v>
      </c>
      <c r="BT41">
        <f t="shared" si="116"/>
        <v>2027</v>
      </c>
      <c r="BU41">
        <f t="shared" si="116"/>
        <v>2028</v>
      </c>
      <c r="BV41">
        <f t="shared" si="116"/>
        <v>2028</v>
      </c>
      <c r="BW41">
        <f t="shared" si="116"/>
        <v>2028</v>
      </c>
      <c r="BX41">
        <f t="shared" si="116"/>
        <v>2028</v>
      </c>
      <c r="BY41">
        <f t="shared" si="116"/>
        <v>2028</v>
      </c>
      <c r="BZ41">
        <f t="shared" si="116"/>
        <v>2028</v>
      </c>
      <c r="CA41">
        <f t="shared" si="116"/>
        <v>2028</v>
      </c>
      <c r="CB41">
        <f t="shared" si="116"/>
        <v>2028</v>
      </c>
      <c r="CC41">
        <f t="shared" si="116"/>
        <v>2028</v>
      </c>
      <c r="CD41">
        <f t="shared" si="116"/>
        <v>2028</v>
      </c>
      <c r="CE41">
        <f t="shared" si="116"/>
        <v>2028</v>
      </c>
      <c r="CF41">
        <f t="shared" si="116"/>
        <v>2028</v>
      </c>
      <c r="CG41">
        <f t="shared" si="116"/>
        <v>2029</v>
      </c>
      <c r="CH41">
        <f t="shared" si="116"/>
        <v>2029</v>
      </c>
      <c r="CI41">
        <f t="shared" si="116"/>
        <v>2029</v>
      </c>
      <c r="CJ41">
        <f t="shared" si="116"/>
        <v>2029</v>
      </c>
      <c r="CK41">
        <f t="shared" si="116"/>
        <v>2029</v>
      </c>
      <c r="CL41">
        <f t="shared" si="116"/>
        <v>2029</v>
      </c>
      <c r="CM41">
        <f t="shared" si="116"/>
        <v>2029</v>
      </c>
      <c r="CN41">
        <f t="shared" si="116"/>
        <v>2029</v>
      </c>
      <c r="CO41">
        <f t="shared" si="116"/>
        <v>2029</v>
      </c>
      <c r="CP41">
        <f t="shared" si="116"/>
        <v>2029</v>
      </c>
      <c r="CQ41">
        <f t="shared" si="116"/>
        <v>2029</v>
      </c>
      <c r="CR41">
        <f t="shared" si="116"/>
        <v>2029</v>
      </c>
      <c r="CS41">
        <f t="shared" si="116"/>
        <v>2030</v>
      </c>
      <c r="CT41">
        <f t="shared" si="116"/>
        <v>2030</v>
      </c>
      <c r="CU41">
        <f t="shared" si="116"/>
        <v>2030</v>
      </c>
      <c r="CV41">
        <f t="shared" si="116"/>
        <v>2030</v>
      </c>
      <c r="CW41">
        <f t="shared" si="116"/>
        <v>2030</v>
      </c>
      <c r="CX41">
        <f t="shared" ref="CX41" si="117">YEAR(CX20)</f>
        <v>2030</v>
      </c>
    </row>
    <row r="42" spans="1:145" x14ac:dyDescent="0.35">
      <c r="A42" s="6" t="s">
        <v>951</v>
      </c>
      <c r="B42">
        <f>B41*100+B40</f>
        <v>202604</v>
      </c>
      <c r="C42">
        <f t="shared" ref="C42:AX42" si="118">C41*100+C40</f>
        <v>202605</v>
      </c>
      <c r="D42">
        <f t="shared" si="118"/>
        <v>202606</v>
      </c>
      <c r="E42">
        <f t="shared" si="118"/>
        <v>202607</v>
      </c>
      <c r="F42">
        <f t="shared" si="118"/>
        <v>202608</v>
      </c>
      <c r="G42">
        <f t="shared" si="118"/>
        <v>202609</v>
      </c>
      <c r="H42">
        <f t="shared" si="118"/>
        <v>202610</v>
      </c>
      <c r="I42">
        <f t="shared" si="118"/>
        <v>202611</v>
      </c>
      <c r="J42">
        <f t="shared" si="118"/>
        <v>202612</v>
      </c>
      <c r="K42">
        <f t="shared" si="118"/>
        <v>202701</v>
      </c>
      <c r="L42">
        <f t="shared" si="118"/>
        <v>202702</v>
      </c>
      <c r="M42">
        <f t="shared" si="118"/>
        <v>202703</v>
      </c>
      <c r="N42">
        <f t="shared" si="118"/>
        <v>202704</v>
      </c>
      <c r="O42">
        <f t="shared" si="118"/>
        <v>202705</v>
      </c>
      <c r="P42">
        <f t="shared" si="118"/>
        <v>202706</v>
      </c>
      <c r="Q42">
        <f t="shared" si="118"/>
        <v>202707</v>
      </c>
      <c r="R42">
        <f t="shared" si="118"/>
        <v>202708</v>
      </c>
      <c r="S42">
        <f t="shared" si="118"/>
        <v>202709</v>
      </c>
      <c r="T42">
        <f t="shared" si="118"/>
        <v>202710</v>
      </c>
      <c r="U42">
        <f t="shared" si="118"/>
        <v>202711</v>
      </c>
      <c r="V42">
        <f t="shared" si="118"/>
        <v>202712</v>
      </c>
      <c r="W42">
        <f t="shared" si="118"/>
        <v>202801</v>
      </c>
      <c r="X42">
        <f t="shared" si="118"/>
        <v>202802</v>
      </c>
      <c r="Y42">
        <f t="shared" si="118"/>
        <v>202803</v>
      </c>
      <c r="Z42">
        <f t="shared" si="118"/>
        <v>202804</v>
      </c>
      <c r="AA42">
        <f t="shared" si="118"/>
        <v>202805</v>
      </c>
      <c r="AB42">
        <f t="shared" si="118"/>
        <v>202806</v>
      </c>
      <c r="AC42">
        <f t="shared" si="118"/>
        <v>202807</v>
      </c>
      <c r="AD42">
        <f t="shared" si="118"/>
        <v>202808</v>
      </c>
      <c r="AE42">
        <f t="shared" si="118"/>
        <v>202809</v>
      </c>
      <c r="AF42">
        <f t="shared" si="118"/>
        <v>202810</v>
      </c>
      <c r="AG42">
        <f t="shared" si="118"/>
        <v>202811</v>
      </c>
      <c r="AH42">
        <f t="shared" si="118"/>
        <v>202812</v>
      </c>
      <c r="AI42">
        <f t="shared" si="118"/>
        <v>202901</v>
      </c>
      <c r="AJ42">
        <f t="shared" si="118"/>
        <v>202902</v>
      </c>
      <c r="AK42">
        <f t="shared" si="118"/>
        <v>202903</v>
      </c>
      <c r="AL42">
        <f t="shared" si="118"/>
        <v>202904</v>
      </c>
      <c r="AM42">
        <f t="shared" si="118"/>
        <v>202905</v>
      </c>
      <c r="AN42">
        <f t="shared" si="118"/>
        <v>202906</v>
      </c>
      <c r="AO42">
        <f t="shared" si="118"/>
        <v>202907</v>
      </c>
      <c r="AP42">
        <f t="shared" si="118"/>
        <v>202908</v>
      </c>
      <c r="AQ42">
        <f t="shared" si="118"/>
        <v>202909</v>
      </c>
      <c r="AR42">
        <f t="shared" si="118"/>
        <v>202910</v>
      </c>
      <c r="AS42">
        <f t="shared" si="118"/>
        <v>202911</v>
      </c>
      <c r="AT42">
        <f t="shared" si="118"/>
        <v>202912</v>
      </c>
      <c r="AU42">
        <f t="shared" si="118"/>
        <v>203001</v>
      </c>
      <c r="AV42">
        <f t="shared" si="118"/>
        <v>203002</v>
      </c>
      <c r="AW42">
        <f t="shared" si="118"/>
        <v>203003</v>
      </c>
      <c r="AX42">
        <f t="shared" si="118"/>
        <v>203004</v>
      </c>
      <c r="BA42" s="6" t="s">
        <v>951</v>
      </c>
      <c r="BB42">
        <f>BB41*100+BB40</f>
        <v>202606</v>
      </c>
      <c r="BC42">
        <f t="shared" ref="BC42" si="119">BC41*100+BC40</f>
        <v>202607</v>
      </c>
      <c r="BD42">
        <f t="shared" ref="BD42" si="120">BD41*100+BD40</f>
        <v>202608</v>
      </c>
      <c r="BE42">
        <f t="shared" ref="BE42" si="121">BE41*100+BE40</f>
        <v>202609</v>
      </c>
      <c r="BF42">
        <f t="shared" ref="BF42" si="122">BF41*100+BF40</f>
        <v>202610</v>
      </c>
      <c r="BG42">
        <f t="shared" ref="BG42" si="123">BG41*100+BG40</f>
        <v>202611</v>
      </c>
      <c r="BH42">
        <f t="shared" ref="BH42" si="124">BH41*100+BH40</f>
        <v>202612</v>
      </c>
      <c r="BI42">
        <f t="shared" ref="BI42" si="125">BI41*100+BI40</f>
        <v>202701</v>
      </c>
      <c r="BJ42">
        <f t="shared" ref="BJ42" si="126">BJ41*100+BJ40</f>
        <v>202702</v>
      </c>
      <c r="BK42">
        <f t="shared" ref="BK42" si="127">BK41*100+BK40</f>
        <v>202703</v>
      </c>
      <c r="BL42">
        <f t="shared" ref="BL42" si="128">BL41*100+BL40</f>
        <v>202704</v>
      </c>
      <c r="BM42">
        <f t="shared" ref="BM42" si="129">BM41*100+BM40</f>
        <v>202705</v>
      </c>
      <c r="BN42">
        <f t="shared" ref="BN42" si="130">BN41*100+BN40</f>
        <v>202706</v>
      </c>
      <c r="BO42">
        <f t="shared" ref="BO42" si="131">BO41*100+BO40</f>
        <v>202707</v>
      </c>
      <c r="BP42">
        <f t="shared" ref="BP42" si="132">BP41*100+BP40</f>
        <v>202708</v>
      </c>
      <c r="BQ42">
        <f t="shared" ref="BQ42" si="133">BQ41*100+BQ40</f>
        <v>202709</v>
      </c>
      <c r="BR42">
        <f t="shared" ref="BR42" si="134">BR41*100+BR40</f>
        <v>202710</v>
      </c>
      <c r="BS42">
        <f t="shared" ref="BS42" si="135">BS41*100+BS40</f>
        <v>202711</v>
      </c>
      <c r="BT42">
        <f t="shared" ref="BT42" si="136">BT41*100+BT40</f>
        <v>202712</v>
      </c>
      <c r="BU42">
        <f t="shared" ref="BU42" si="137">BU41*100+BU40</f>
        <v>202801</v>
      </c>
      <c r="BV42">
        <f t="shared" ref="BV42" si="138">BV41*100+BV40</f>
        <v>202802</v>
      </c>
      <c r="BW42">
        <f t="shared" ref="BW42" si="139">BW41*100+BW40</f>
        <v>202803</v>
      </c>
      <c r="BX42">
        <f t="shared" ref="BX42" si="140">BX41*100+BX40</f>
        <v>202804</v>
      </c>
      <c r="BY42">
        <f t="shared" ref="BY42" si="141">BY41*100+BY40</f>
        <v>202805</v>
      </c>
      <c r="BZ42">
        <f t="shared" ref="BZ42" si="142">BZ41*100+BZ40</f>
        <v>202806</v>
      </c>
      <c r="CA42">
        <f t="shared" ref="CA42" si="143">CA41*100+CA40</f>
        <v>202807</v>
      </c>
      <c r="CB42">
        <f t="shared" ref="CB42" si="144">CB41*100+CB40</f>
        <v>202808</v>
      </c>
      <c r="CC42">
        <f t="shared" ref="CC42" si="145">CC41*100+CC40</f>
        <v>202809</v>
      </c>
      <c r="CD42">
        <f t="shared" ref="CD42" si="146">CD41*100+CD40</f>
        <v>202810</v>
      </c>
      <c r="CE42">
        <f t="shared" ref="CE42" si="147">CE41*100+CE40</f>
        <v>202811</v>
      </c>
      <c r="CF42">
        <f t="shared" ref="CF42" si="148">CF41*100+CF40</f>
        <v>202812</v>
      </c>
      <c r="CG42">
        <f t="shared" ref="CG42" si="149">CG41*100+CG40</f>
        <v>202901</v>
      </c>
      <c r="CH42">
        <f t="shared" ref="CH42" si="150">CH41*100+CH40</f>
        <v>202902</v>
      </c>
      <c r="CI42">
        <f t="shared" ref="CI42" si="151">CI41*100+CI40</f>
        <v>202903</v>
      </c>
      <c r="CJ42">
        <f t="shared" ref="CJ42" si="152">CJ41*100+CJ40</f>
        <v>202904</v>
      </c>
      <c r="CK42">
        <f t="shared" ref="CK42" si="153">CK41*100+CK40</f>
        <v>202905</v>
      </c>
      <c r="CL42">
        <f t="shared" ref="CL42" si="154">CL41*100+CL40</f>
        <v>202906</v>
      </c>
      <c r="CM42">
        <f t="shared" ref="CM42" si="155">CM41*100+CM40</f>
        <v>202907</v>
      </c>
      <c r="CN42">
        <f t="shared" ref="CN42" si="156">CN41*100+CN40</f>
        <v>202908</v>
      </c>
      <c r="CO42">
        <f t="shared" ref="CO42" si="157">CO41*100+CO40</f>
        <v>202909</v>
      </c>
      <c r="CP42">
        <f t="shared" ref="CP42" si="158">CP41*100+CP40</f>
        <v>202910</v>
      </c>
      <c r="CQ42">
        <f t="shared" ref="CQ42" si="159">CQ41*100+CQ40</f>
        <v>202911</v>
      </c>
      <c r="CR42">
        <f t="shared" ref="CR42" si="160">CR41*100+CR40</f>
        <v>202912</v>
      </c>
      <c r="CS42">
        <f t="shared" ref="CS42" si="161">CS41*100+CS40</f>
        <v>203001</v>
      </c>
      <c r="CT42">
        <f t="shared" ref="CT42" si="162">CT41*100+CT40</f>
        <v>203002</v>
      </c>
      <c r="CU42">
        <f t="shared" ref="CU42" si="163">CU41*100+CU40</f>
        <v>203003</v>
      </c>
      <c r="CV42">
        <f t="shared" ref="CV42" si="164">CV41*100+CV40</f>
        <v>203004</v>
      </c>
      <c r="CW42">
        <f t="shared" ref="CW42:CX42" si="165">CW41*100+CW40</f>
        <v>203005</v>
      </c>
      <c r="CX42">
        <f t="shared" si="165"/>
        <v>203006</v>
      </c>
    </row>
    <row r="43" spans="1:145" x14ac:dyDescent="0.35">
      <c r="A43" s="6" t="s">
        <v>952</v>
      </c>
      <c r="B43">
        <f>IF(B40&lt;4,1,IF(B40&lt;7,2,IF(B40&lt;10,3,4)))</f>
        <v>2</v>
      </c>
      <c r="C43">
        <f t="shared" ref="C43:AX43" si="166">IF(C40&lt;4,1,IF(C40&lt;7,2,IF(C40&lt;10,3,4)))</f>
        <v>2</v>
      </c>
      <c r="D43">
        <f t="shared" si="166"/>
        <v>2</v>
      </c>
      <c r="E43">
        <f t="shared" si="166"/>
        <v>3</v>
      </c>
      <c r="F43">
        <f t="shared" si="166"/>
        <v>3</v>
      </c>
      <c r="G43">
        <f t="shared" si="166"/>
        <v>3</v>
      </c>
      <c r="H43">
        <f t="shared" si="166"/>
        <v>4</v>
      </c>
      <c r="I43">
        <f t="shared" si="166"/>
        <v>4</v>
      </c>
      <c r="J43">
        <f t="shared" si="166"/>
        <v>4</v>
      </c>
      <c r="K43">
        <f t="shared" si="166"/>
        <v>1</v>
      </c>
      <c r="L43">
        <f t="shared" si="166"/>
        <v>1</v>
      </c>
      <c r="M43">
        <f t="shared" si="166"/>
        <v>1</v>
      </c>
      <c r="N43">
        <f t="shared" si="166"/>
        <v>2</v>
      </c>
      <c r="O43">
        <f t="shared" si="166"/>
        <v>2</v>
      </c>
      <c r="P43">
        <f t="shared" si="166"/>
        <v>2</v>
      </c>
      <c r="Q43">
        <f t="shared" si="166"/>
        <v>3</v>
      </c>
      <c r="R43">
        <f t="shared" si="166"/>
        <v>3</v>
      </c>
      <c r="S43">
        <f t="shared" si="166"/>
        <v>3</v>
      </c>
      <c r="T43">
        <f t="shared" si="166"/>
        <v>4</v>
      </c>
      <c r="U43">
        <f t="shared" si="166"/>
        <v>4</v>
      </c>
      <c r="V43">
        <f t="shared" si="166"/>
        <v>4</v>
      </c>
      <c r="W43">
        <f t="shared" si="166"/>
        <v>1</v>
      </c>
      <c r="X43">
        <f t="shared" si="166"/>
        <v>1</v>
      </c>
      <c r="Y43">
        <f t="shared" si="166"/>
        <v>1</v>
      </c>
      <c r="Z43">
        <f t="shared" si="166"/>
        <v>2</v>
      </c>
      <c r="AA43">
        <f t="shared" si="166"/>
        <v>2</v>
      </c>
      <c r="AB43">
        <f t="shared" si="166"/>
        <v>2</v>
      </c>
      <c r="AC43">
        <f t="shared" si="166"/>
        <v>3</v>
      </c>
      <c r="AD43">
        <f t="shared" si="166"/>
        <v>3</v>
      </c>
      <c r="AE43">
        <f t="shared" si="166"/>
        <v>3</v>
      </c>
      <c r="AF43">
        <f t="shared" si="166"/>
        <v>4</v>
      </c>
      <c r="AG43">
        <f t="shared" si="166"/>
        <v>4</v>
      </c>
      <c r="AH43">
        <f t="shared" si="166"/>
        <v>4</v>
      </c>
      <c r="AI43">
        <f t="shared" si="166"/>
        <v>1</v>
      </c>
      <c r="AJ43">
        <f t="shared" si="166"/>
        <v>1</v>
      </c>
      <c r="AK43">
        <f t="shared" si="166"/>
        <v>1</v>
      </c>
      <c r="AL43">
        <f t="shared" si="166"/>
        <v>2</v>
      </c>
      <c r="AM43">
        <f t="shared" si="166"/>
        <v>2</v>
      </c>
      <c r="AN43">
        <f t="shared" si="166"/>
        <v>2</v>
      </c>
      <c r="AO43">
        <f t="shared" si="166"/>
        <v>3</v>
      </c>
      <c r="AP43">
        <f t="shared" si="166"/>
        <v>3</v>
      </c>
      <c r="AQ43">
        <f t="shared" si="166"/>
        <v>3</v>
      </c>
      <c r="AR43">
        <f t="shared" si="166"/>
        <v>4</v>
      </c>
      <c r="AS43">
        <f t="shared" si="166"/>
        <v>4</v>
      </c>
      <c r="AT43">
        <f t="shared" si="166"/>
        <v>4</v>
      </c>
      <c r="AU43">
        <f t="shared" si="166"/>
        <v>1</v>
      </c>
      <c r="AV43">
        <f t="shared" si="166"/>
        <v>1</v>
      </c>
      <c r="AW43">
        <f t="shared" si="166"/>
        <v>1</v>
      </c>
      <c r="AX43">
        <f t="shared" si="166"/>
        <v>2</v>
      </c>
      <c r="BA43" s="6" t="s">
        <v>952</v>
      </c>
      <c r="BB43">
        <f>IF(BB40&lt;4,1,IF(BB40&lt;7,2,IF(BB40&lt;10,3,4)))</f>
        <v>2</v>
      </c>
      <c r="BC43">
        <f t="shared" ref="BC43:CW43" si="167">IF(BC40&lt;4,1,IF(BC40&lt;7,2,IF(BC40&lt;10,3,4)))</f>
        <v>3</v>
      </c>
      <c r="BD43">
        <f t="shared" si="167"/>
        <v>3</v>
      </c>
      <c r="BE43">
        <f t="shared" si="167"/>
        <v>3</v>
      </c>
      <c r="BF43">
        <f t="shared" si="167"/>
        <v>4</v>
      </c>
      <c r="BG43">
        <f t="shared" si="167"/>
        <v>4</v>
      </c>
      <c r="BH43">
        <f t="shared" si="167"/>
        <v>4</v>
      </c>
      <c r="BI43">
        <f t="shared" si="167"/>
        <v>1</v>
      </c>
      <c r="BJ43">
        <f t="shared" si="167"/>
        <v>1</v>
      </c>
      <c r="BK43">
        <f t="shared" si="167"/>
        <v>1</v>
      </c>
      <c r="BL43">
        <f t="shared" si="167"/>
        <v>2</v>
      </c>
      <c r="BM43">
        <f t="shared" si="167"/>
        <v>2</v>
      </c>
      <c r="BN43">
        <f t="shared" si="167"/>
        <v>2</v>
      </c>
      <c r="BO43">
        <f t="shared" si="167"/>
        <v>3</v>
      </c>
      <c r="BP43">
        <f t="shared" si="167"/>
        <v>3</v>
      </c>
      <c r="BQ43">
        <f t="shared" si="167"/>
        <v>3</v>
      </c>
      <c r="BR43">
        <f t="shared" si="167"/>
        <v>4</v>
      </c>
      <c r="BS43">
        <f t="shared" si="167"/>
        <v>4</v>
      </c>
      <c r="BT43">
        <f t="shared" si="167"/>
        <v>4</v>
      </c>
      <c r="BU43">
        <f t="shared" si="167"/>
        <v>1</v>
      </c>
      <c r="BV43">
        <f t="shared" si="167"/>
        <v>1</v>
      </c>
      <c r="BW43">
        <f t="shared" si="167"/>
        <v>1</v>
      </c>
      <c r="BX43">
        <f t="shared" si="167"/>
        <v>2</v>
      </c>
      <c r="BY43">
        <f t="shared" si="167"/>
        <v>2</v>
      </c>
      <c r="BZ43">
        <f t="shared" si="167"/>
        <v>2</v>
      </c>
      <c r="CA43">
        <f t="shared" si="167"/>
        <v>3</v>
      </c>
      <c r="CB43">
        <f t="shared" si="167"/>
        <v>3</v>
      </c>
      <c r="CC43">
        <f t="shared" si="167"/>
        <v>3</v>
      </c>
      <c r="CD43">
        <f t="shared" si="167"/>
        <v>4</v>
      </c>
      <c r="CE43">
        <f t="shared" si="167"/>
        <v>4</v>
      </c>
      <c r="CF43">
        <f t="shared" si="167"/>
        <v>4</v>
      </c>
      <c r="CG43">
        <f t="shared" si="167"/>
        <v>1</v>
      </c>
      <c r="CH43">
        <f t="shared" si="167"/>
        <v>1</v>
      </c>
      <c r="CI43">
        <f t="shared" si="167"/>
        <v>1</v>
      </c>
      <c r="CJ43">
        <f t="shared" si="167"/>
        <v>2</v>
      </c>
      <c r="CK43">
        <f t="shared" si="167"/>
        <v>2</v>
      </c>
      <c r="CL43">
        <f t="shared" si="167"/>
        <v>2</v>
      </c>
      <c r="CM43">
        <f t="shared" si="167"/>
        <v>3</v>
      </c>
      <c r="CN43">
        <f t="shared" si="167"/>
        <v>3</v>
      </c>
      <c r="CO43">
        <f t="shared" si="167"/>
        <v>3</v>
      </c>
      <c r="CP43">
        <f t="shared" si="167"/>
        <v>4</v>
      </c>
      <c r="CQ43">
        <f t="shared" si="167"/>
        <v>4</v>
      </c>
      <c r="CR43">
        <f t="shared" si="167"/>
        <v>4</v>
      </c>
      <c r="CS43">
        <f t="shared" si="167"/>
        <v>1</v>
      </c>
      <c r="CT43">
        <f t="shared" si="167"/>
        <v>1</v>
      </c>
      <c r="CU43">
        <f t="shared" si="167"/>
        <v>1</v>
      </c>
      <c r="CV43">
        <f t="shared" si="167"/>
        <v>2</v>
      </c>
      <c r="CW43">
        <f t="shared" si="167"/>
        <v>2</v>
      </c>
      <c r="CX43">
        <f t="shared" ref="CX43" si="168">IF(CX40&lt;4,1,IF(CX40&lt;7,2,IF(CX40&lt;10,3,4)))</f>
        <v>2</v>
      </c>
    </row>
    <row r="44" spans="1:145" x14ac:dyDescent="0.35">
      <c r="A44" s="6" t="s">
        <v>953</v>
      </c>
      <c r="B44">
        <f>B41*100+B43</f>
        <v>202602</v>
      </c>
      <c r="C44">
        <f t="shared" ref="C44:AX44" si="169">C41*100+C43</f>
        <v>202602</v>
      </c>
      <c r="D44">
        <f t="shared" si="169"/>
        <v>202602</v>
      </c>
      <c r="E44">
        <f t="shared" si="169"/>
        <v>202603</v>
      </c>
      <c r="F44">
        <f t="shared" si="169"/>
        <v>202603</v>
      </c>
      <c r="G44">
        <f t="shared" si="169"/>
        <v>202603</v>
      </c>
      <c r="H44">
        <f t="shared" si="169"/>
        <v>202604</v>
      </c>
      <c r="I44">
        <f t="shared" si="169"/>
        <v>202604</v>
      </c>
      <c r="J44">
        <f t="shared" si="169"/>
        <v>202604</v>
      </c>
      <c r="K44">
        <f t="shared" si="169"/>
        <v>202701</v>
      </c>
      <c r="L44">
        <f t="shared" si="169"/>
        <v>202701</v>
      </c>
      <c r="M44">
        <f t="shared" si="169"/>
        <v>202701</v>
      </c>
      <c r="N44">
        <f t="shared" si="169"/>
        <v>202702</v>
      </c>
      <c r="O44">
        <f t="shared" si="169"/>
        <v>202702</v>
      </c>
      <c r="P44">
        <f t="shared" si="169"/>
        <v>202702</v>
      </c>
      <c r="Q44">
        <f t="shared" si="169"/>
        <v>202703</v>
      </c>
      <c r="R44">
        <f t="shared" si="169"/>
        <v>202703</v>
      </c>
      <c r="S44">
        <f t="shared" si="169"/>
        <v>202703</v>
      </c>
      <c r="T44">
        <f t="shared" si="169"/>
        <v>202704</v>
      </c>
      <c r="U44">
        <f t="shared" si="169"/>
        <v>202704</v>
      </c>
      <c r="V44">
        <f t="shared" si="169"/>
        <v>202704</v>
      </c>
      <c r="W44">
        <f t="shared" si="169"/>
        <v>202801</v>
      </c>
      <c r="X44">
        <f t="shared" si="169"/>
        <v>202801</v>
      </c>
      <c r="Y44">
        <f t="shared" si="169"/>
        <v>202801</v>
      </c>
      <c r="Z44">
        <f t="shared" si="169"/>
        <v>202802</v>
      </c>
      <c r="AA44">
        <f t="shared" si="169"/>
        <v>202802</v>
      </c>
      <c r="AB44">
        <f t="shared" si="169"/>
        <v>202802</v>
      </c>
      <c r="AC44">
        <f t="shared" si="169"/>
        <v>202803</v>
      </c>
      <c r="AD44">
        <f t="shared" si="169"/>
        <v>202803</v>
      </c>
      <c r="AE44">
        <f t="shared" si="169"/>
        <v>202803</v>
      </c>
      <c r="AF44">
        <f t="shared" si="169"/>
        <v>202804</v>
      </c>
      <c r="AG44">
        <f t="shared" si="169"/>
        <v>202804</v>
      </c>
      <c r="AH44">
        <f t="shared" si="169"/>
        <v>202804</v>
      </c>
      <c r="AI44">
        <f t="shared" si="169"/>
        <v>202901</v>
      </c>
      <c r="AJ44">
        <f t="shared" si="169"/>
        <v>202901</v>
      </c>
      <c r="AK44">
        <f t="shared" si="169"/>
        <v>202901</v>
      </c>
      <c r="AL44">
        <f t="shared" si="169"/>
        <v>202902</v>
      </c>
      <c r="AM44">
        <f t="shared" si="169"/>
        <v>202902</v>
      </c>
      <c r="AN44">
        <f t="shared" si="169"/>
        <v>202902</v>
      </c>
      <c r="AO44">
        <f t="shared" si="169"/>
        <v>202903</v>
      </c>
      <c r="AP44">
        <f t="shared" si="169"/>
        <v>202903</v>
      </c>
      <c r="AQ44">
        <f t="shared" si="169"/>
        <v>202903</v>
      </c>
      <c r="AR44">
        <f t="shared" si="169"/>
        <v>202904</v>
      </c>
      <c r="AS44">
        <f t="shared" si="169"/>
        <v>202904</v>
      </c>
      <c r="AT44">
        <f t="shared" si="169"/>
        <v>202904</v>
      </c>
      <c r="AU44">
        <f t="shared" si="169"/>
        <v>203001</v>
      </c>
      <c r="AV44">
        <f t="shared" si="169"/>
        <v>203001</v>
      </c>
      <c r="AW44">
        <f t="shared" si="169"/>
        <v>203001</v>
      </c>
      <c r="AX44">
        <f t="shared" si="169"/>
        <v>203002</v>
      </c>
      <c r="BA44" s="6" t="s">
        <v>953</v>
      </c>
      <c r="BB44">
        <f>BB41*100+BB43</f>
        <v>202602</v>
      </c>
      <c r="BC44">
        <f t="shared" ref="BC44" si="170">BC41*100+BC43</f>
        <v>202603</v>
      </c>
      <c r="BD44">
        <f t="shared" ref="BD44" si="171">BD41*100+BD43</f>
        <v>202603</v>
      </c>
      <c r="BE44">
        <f t="shared" ref="BE44" si="172">BE41*100+BE43</f>
        <v>202603</v>
      </c>
      <c r="BF44">
        <f t="shared" ref="BF44" si="173">BF41*100+BF43</f>
        <v>202604</v>
      </c>
      <c r="BG44">
        <f t="shared" ref="BG44" si="174">BG41*100+BG43</f>
        <v>202604</v>
      </c>
      <c r="BH44">
        <f t="shared" ref="BH44" si="175">BH41*100+BH43</f>
        <v>202604</v>
      </c>
      <c r="BI44">
        <f t="shared" ref="BI44" si="176">BI41*100+BI43</f>
        <v>202701</v>
      </c>
      <c r="BJ44">
        <f t="shared" ref="BJ44" si="177">BJ41*100+BJ43</f>
        <v>202701</v>
      </c>
      <c r="BK44">
        <f t="shared" ref="BK44" si="178">BK41*100+BK43</f>
        <v>202701</v>
      </c>
      <c r="BL44">
        <f t="shared" ref="BL44" si="179">BL41*100+BL43</f>
        <v>202702</v>
      </c>
      <c r="BM44">
        <f t="shared" ref="BM44" si="180">BM41*100+BM43</f>
        <v>202702</v>
      </c>
      <c r="BN44">
        <f t="shared" ref="BN44" si="181">BN41*100+BN43</f>
        <v>202702</v>
      </c>
      <c r="BO44">
        <f t="shared" ref="BO44" si="182">BO41*100+BO43</f>
        <v>202703</v>
      </c>
      <c r="BP44">
        <f t="shared" ref="BP44" si="183">BP41*100+BP43</f>
        <v>202703</v>
      </c>
      <c r="BQ44">
        <f t="shared" ref="BQ44" si="184">BQ41*100+BQ43</f>
        <v>202703</v>
      </c>
      <c r="BR44">
        <f t="shared" ref="BR44" si="185">BR41*100+BR43</f>
        <v>202704</v>
      </c>
      <c r="BS44">
        <f t="shared" ref="BS44" si="186">BS41*100+BS43</f>
        <v>202704</v>
      </c>
      <c r="BT44">
        <f t="shared" ref="BT44" si="187">BT41*100+BT43</f>
        <v>202704</v>
      </c>
      <c r="BU44">
        <f t="shared" ref="BU44" si="188">BU41*100+BU43</f>
        <v>202801</v>
      </c>
      <c r="BV44">
        <f t="shared" ref="BV44" si="189">BV41*100+BV43</f>
        <v>202801</v>
      </c>
      <c r="BW44">
        <f t="shared" ref="BW44" si="190">BW41*100+BW43</f>
        <v>202801</v>
      </c>
      <c r="BX44">
        <f t="shared" ref="BX44" si="191">BX41*100+BX43</f>
        <v>202802</v>
      </c>
      <c r="BY44">
        <f t="shared" ref="BY44" si="192">BY41*100+BY43</f>
        <v>202802</v>
      </c>
      <c r="BZ44">
        <f t="shared" ref="BZ44" si="193">BZ41*100+BZ43</f>
        <v>202802</v>
      </c>
      <c r="CA44">
        <f t="shared" ref="CA44" si="194">CA41*100+CA43</f>
        <v>202803</v>
      </c>
      <c r="CB44">
        <f t="shared" ref="CB44" si="195">CB41*100+CB43</f>
        <v>202803</v>
      </c>
      <c r="CC44">
        <f t="shared" ref="CC44" si="196">CC41*100+CC43</f>
        <v>202803</v>
      </c>
      <c r="CD44">
        <f t="shared" ref="CD44" si="197">CD41*100+CD43</f>
        <v>202804</v>
      </c>
      <c r="CE44">
        <f t="shared" ref="CE44" si="198">CE41*100+CE43</f>
        <v>202804</v>
      </c>
      <c r="CF44">
        <f t="shared" ref="CF44" si="199">CF41*100+CF43</f>
        <v>202804</v>
      </c>
      <c r="CG44">
        <f t="shared" ref="CG44" si="200">CG41*100+CG43</f>
        <v>202901</v>
      </c>
      <c r="CH44">
        <f t="shared" ref="CH44" si="201">CH41*100+CH43</f>
        <v>202901</v>
      </c>
      <c r="CI44">
        <f t="shared" ref="CI44" si="202">CI41*100+CI43</f>
        <v>202901</v>
      </c>
      <c r="CJ44">
        <f t="shared" ref="CJ44" si="203">CJ41*100+CJ43</f>
        <v>202902</v>
      </c>
      <c r="CK44">
        <f t="shared" ref="CK44" si="204">CK41*100+CK43</f>
        <v>202902</v>
      </c>
      <c r="CL44">
        <f t="shared" ref="CL44" si="205">CL41*100+CL43</f>
        <v>202902</v>
      </c>
      <c r="CM44">
        <f t="shared" ref="CM44" si="206">CM41*100+CM43</f>
        <v>202903</v>
      </c>
      <c r="CN44">
        <f t="shared" ref="CN44" si="207">CN41*100+CN43</f>
        <v>202903</v>
      </c>
      <c r="CO44">
        <f t="shared" ref="CO44" si="208">CO41*100+CO43</f>
        <v>202903</v>
      </c>
      <c r="CP44">
        <f t="shared" ref="CP44" si="209">CP41*100+CP43</f>
        <v>202904</v>
      </c>
      <c r="CQ44">
        <f t="shared" ref="CQ44" si="210">CQ41*100+CQ43</f>
        <v>202904</v>
      </c>
      <c r="CR44">
        <f t="shared" ref="CR44" si="211">CR41*100+CR43</f>
        <v>202904</v>
      </c>
      <c r="CS44">
        <f t="shared" ref="CS44" si="212">CS41*100+CS43</f>
        <v>203001</v>
      </c>
      <c r="CT44">
        <f t="shared" ref="CT44" si="213">CT41*100+CT43</f>
        <v>203001</v>
      </c>
      <c r="CU44">
        <f t="shared" ref="CU44" si="214">CU41*100+CU43</f>
        <v>203001</v>
      </c>
      <c r="CV44">
        <f t="shared" ref="CV44" si="215">CV41*100+CV43</f>
        <v>203002</v>
      </c>
      <c r="CW44">
        <f t="shared" ref="CW44:CX44" si="216">CW41*100+CW43</f>
        <v>203002</v>
      </c>
      <c r="CX44">
        <f t="shared" si="216"/>
        <v>203002</v>
      </c>
    </row>
    <row r="45" spans="1:145" x14ac:dyDescent="0.35">
      <c r="A45" t="s">
        <v>948</v>
      </c>
      <c r="B45" s="7" t="e">
        <f>AVERAGE(B23:B37)</f>
        <v>#N/A</v>
      </c>
      <c r="C45" s="7" t="e">
        <f t="shared" ref="C45:AX45" si="217">AVERAGE(C23:C37)</f>
        <v>#N/A</v>
      </c>
      <c r="D45" s="7" t="e">
        <f t="shared" si="217"/>
        <v>#N/A</v>
      </c>
      <c r="E45" s="7" t="e">
        <f t="shared" si="217"/>
        <v>#N/A</v>
      </c>
      <c r="F45" s="7" t="e">
        <f t="shared" si="217"/>
        <v>#N/A</v>
      </c>
      <c r="G45" s="7" t="e">
        <f t="shared" si="217"/>
        <v>#N/A</v>
      </c>
      <c r="H45" s="7" t="e">
        <f t="shared" si="217"/>
        <v>#N/A</v>
      </c>
      <c r="I45" s="7" t="e">
        <f t="shared" si="217"/>
        <v>#N/A</v>
      </c>
      <c r="J45" s="7" t="e">
        <f t="shared" si="217"/>
        <v>#N/A</v>
      </c>
      <c r="K45" s="7" t="e">
        <f t="shared" si="217"/>
        <v>#N/A</v>
      </c>
      <c r="L45" s="7" t="e">
        <f t="shared" si="217"/>
        <v>#N/A</v>
      </c>
      <c r="M45" s="7" t="e">
        <f t="shared" si="217"/>
        <v>#N/A</v>
      </c>
      <c r="N45" s="7" t="e">
        <f t="shared" si="217"/>
        <v>#N/A</v>
      </c>
      <c r="O45" s="7" t="e">
        <f t="shared" si="217"/>
        <v>#N/A</v>
      </c>
      <c r="P45" s="7" t="e">
        <f t="shared" si="217"/>
        <v>#N/A</v>
      </c>
      <c r="Q45" s="7" t="e">
        <f t="shared" si="217"/>
        <v>#N/A</v>
      </c>
      <c r="R45" s="7" t="e">
        <f t="shared" si="217"/>
        <v>#N/A</v>
      </c>
      <c r="S45" s="7" t="e">
        <f t="shared" si="217"/>
        <v>#N/A</v>
      </c>
      <c r="T45" s="7" t="e">
        <f t="shared" si="217"/>
        <v>#N/A</v>
      </c>
      <c r="U45" s="7" t="e">
        <f t="shared" si="217"/>
        <v>#N/A</v>
      </c>
      <c r="V45" s="7" t="e">
        <f t="shared" si="217"/>
        <v>#N/A</v>
      </c>
      <c r="W45" s="7" t="e">
        <f t="shared" si="217"/>
        <v>#N/A</v>
      </c>
      <c r="X45" s="7" t="e">
        <f t="shared" si="217"/>
        <v>#N/A</v>
      </c>
      <c r="Y45" s="7" t="e">
        <f t="shared" si="217"/>
        <v>#N/A</v>
      </c>
      <c r="Z45" s="7" t="e">
        <f t="shared" si="217"/>
        <v>#N/A</v>
      </c>
      <c r="AA45" s="7" t="e">
        <f t="shared" si="217"/>
        <v>#N/A</v>
      </c>
      <c r="AB45" s="7" t="e">
        <f t="shared" si="217"/>
        <v>#N/A</v>
      </c>
      <c r="AC45" s="7" t="e">
        <f t="shared" si="217"/>
        <v>#N/A</v>
      </c>
      <c r="AD45" s="7" t="e">
        <f t="shared" si="217"/>
        <v>#N/A</v>
      </c>
      <c r="AE45" s="7" t="e">
        <f t="shared" si="217"/>
        <v>#N/A</v>
      </c>
      <c r="AF45" s="7" t="e">
        <f t="shared" si="217"/>
        <v>#N/A</v>
      </c>
      <c r="AG45" s="7" t="e">
        <f t="shared" si="217"/>
        <v>#N/A</v>
      </c>
      <c r="AH45" s="7" t="e">
        <f t="shared" si="217"/>
        <v>#N/A</v>
      </c>
      <c r="AI45" s="7" t="e">
        <f t="shared" si="217"/>
        <v>#N/A</v>
      </c>
      <c r="AJ45" s="7" t="e">
        <f t="shared" si="217"/>
        <v>#N/A</v>
      </c>
      <c r="AK45" s="7" t="e">
        <f t="shared" si="217"/>
        <v>#N/A</v>
      </c>
      <c r="AL45" s="7" t="e">
        <f t="shared" si="217"/>
        <v>#N/A</v>
      </c>
      <c r="AM45" s="7" t="e">
        <f t="shared" si="217"/>
        <v>#N/A</v>
      </c>
      <c r="AN45" s="7" t="e">
        <f t="shared" si="217"/>
        <v>#N/A</v>
      </c>
      <c r="AO45" s="7" t="e">
        <f t="shared" si="217"/>
        <v>#N/A</v>
      </c>
      <c r="AP45" s="7" t="e">
        <f t="shared" si="217"/>
        <v>#N/A</v>
      </c>
      <c r="AQ45" s="7" t="e">
        <f t="shared" si="217"/>
        <v>#N/A</v>
      </c>
      <c r="AR45" s="7" t="e">
        <f t="shared" si="217"/>
        <v>#N/A</v>
      </c>
      <c r="AS45" s="7" t="e">
        <f t="shared" si="217"/>
        <v>#N/A</v>
      </c>
      <c r="AT45" s="7" t="e">
        <f t="shared" si="217"/>
        <v>#N/A</v>
      </c>
      <c r="AU45" s="7" t="e">
        <f t="shared" si="217"/>
        <v>#N/A</v>
      </c>
      <c r="AV45" s="7" t="e">
        <f t="shared" si="217"/>
        <v>#N/A</v>
      </c>
      <c r="AW45" s="7" t="e">
        <f t="shared" si="217"/>
        <v>#N/A</v>
      </c>
      <c r="AX45" s="7" t="e">
        <f t="shared" si="217"/>
        <v>#N/A</v>
      </c>
      <c r="BA45" t="s">
        <v>948</v>
      </c>
      <c r="BB45" s="7">
        <f>AVERAGE(BB23:BB37)</f>
        <v>3.7300400000000002</v>
      </c>
      <c r="BC45" s="7">
        <f t="shared" ref="BC45:CW45" si="218">AVERAGE(BC23:BC37)</f>
        <v>3.7402870799999999</v>
      </c>
      <c r="BD45" s="7">
        <f t="shared" si="218"/>
        <v>3.8040206799999998</v>
      </c>
      <c r="BE45" s="7">
        <f t="shared" si="218"/>
        <v>3.8709477866666662</v>
      </c>
      <c r="BF45" s="7">
        <f t="shared" si="218"/>
        <v>3.9395154933333334</v>
      </c>
      <c r="BG45" s="7">
        <f t="shared" si="218"/>
        <v>4.0066238466666668</v>
      </c>
      <c r="BH45" s="7">
        <f t="shared" si="218"/>
        <v>4.0669422933333328</v>
      </c>
      <c r="BI45" s="7">
        <f t="shared" si="218"/>
        <v>4.1184883399999999</v>
      </c>
      <c r="BJ45" s="7">
        <f t="shared" si="218"/>
        <v>4.1606075800000006</v>
      </c>
      <c r="BK45" s="7">
        <f t="shared" si="218"/>
        <v>4.1939575866666665</v>
      </c>
      <c r="BL45" s="7">
        <f t="shared" si="218"/>
        <v>4.2205694399999993</v>
      </c>
      <c r="BM45" s="7">
        <f t="shared" si="218"/>
        <v>4.2407047533333335</v>
      </c>
      <c r="BN45" s="7">
        <f t="shared" si="218"/>
        <v>4.2545349199999993</v>
      </c>
      <c r="BO45" s="7">
        <f t="shared" si="218"/>
        <v>4.2620781533333334</v>
      </c>
      <c r="BP45" s="7">
        <f t="shared" si="218"/>
        <v>4.2639900466666667</v>
      </c>
      <c r="BQ45" s="7">
        <f t="shared" si="218"/>
        <v>4.2611238933333331</v>
      </c>
      <c r="BR45" s="7">
        <f t="shared" si="218"/>
        <v>4.2543329600000002</v>
      </c>
      <c r="BS45" s="7">
        <f t="shared" si="218"/>
        <v>4.2444705133333347</v>
      </c>
      <c r="BT45" s="7">
        <f t="shared" si="218"/>
        <v>4.232389893333333</v>
      </c>
      <c r="BU45" s="7">
        <f t="shared" si="218"/>
        <v>4.2188892866666672</v>
      </c>
      <c r="BV45" s="7">
        <f t="shared" si="218"/>
        <v>4.2045214533333324</v>
      </c>
      <c r="BW45" s="7">
        <f t="shared" si="218"/>
        <v>4.1897703466666663</v>
      </c>
      <c r="BX45" s="7">
        <f t="shared" si="218"/>
        <v>4.1751199266666665</v>
      </c>
      <c r="BY45" s="7">
        <f t="shared" si="218"/>
        <v>4.1610541400000001</v>
      </c>
      <c r="BZ45" s="7">
        <f t="shared" si="218"/>
        <v>4.1480570000000005</v>
      </c>
      <c r="CA45" s="7">
        <f t="shared" si="218"/>
        <v>4.1365372466666663</v>
      </c>
      <c r="CB45" s="7">
        <f t="shared" si="218"/>
        <v>4.1265463000000002</v>
      </c>
      <c r="CC45" s="7">
        <f t="shared" si="218"/>
        <v>4.1180289466666675</v>
      </c>
      <c r="CD45" s="7">
        <f t="shared" si="218"/>
        <v>4.1109298866666668</v>
      </c>
      <c r="CE45" s="7">
        <f t="shared" si="218"/>
        <v>4.1051938933333334</v>
      </c>
      <c r="CF45" s="7">
        <f t="shared" si="218"/>
        <v>4.1007656799999985</v>
      </c>
      <c r="CG45" s="7">
        <f t="shared" si="218"/>
        <v>4.0975899933333331</v>
      </c>
      <c r="CH45" s="7">
        <f t="shared" si="218"/>
        <v>4.0956115933333335</v>
      </c>
      <c r="CI45" s="7">
        <f t="shared" si="218"/>
        <v>4.0947751666666674</v>
      </c>
      <c r="CJ45" s="7">
        <f t="shared" si="218"/>
        <v>4.0950254800000003</v>
      </c>
      <c r="CK45" s="7">
        <f t="shared" si="218"/>
        <v>4.0963073000000003</v>
      </c>
      <c r="CL45" s="7">
        <f t="shared" si="218"/>
        <v>4.0985652933333334</v>
      </c>
      <c r="CM45" s="7">
        <f t="shared" si="218"/>
        <v>4.1017452333333342</v>
      </c>
      <c r="CN45" s="7">
        <f t="shared" si="218"/>
        <v>4.1057961999999995</v>
      </c>
      <c r="CO45" s="7">
        <f t="shared" si="218"/>
        <v>4.1106679133333328</v>
      </c>
      <c r="CP45" s="7">
        <f t="shared" si="218"/>
        <v>4.1163101333333341</v>
      </c>
      <c r="CQ45" s="7">
        <f t="shared" si="218"/>
        <v>4.1226726133333331</v>
      </c>
      <c r="CR45" s="7">
        <f t="shared" si="218"/>
        <v>4.1297050666666664</v>
      </c>
      <c r="CS45" s="7">
        <f t="shared" si="218"/>
        <v>4.1373572200000002</v>
      </c>
      <c r="CT45" s="7">
        <f t="shared" si="218"/>
        <v>4.1455788733333332</v>
      </c>
      <c r="CU45" s="7">
        <f t="shared" si="218"/>
        <v>4.1543196999999994</v>
      </c>
      <c r="CV45" s="7">
        <f t="shared" si="218"/>
        <v>4.1635294733333339</v>
      </c>
      <c r="CW45" s="7">
        <f t="shared" si="218"/>
        <v>4.1731579399999994</v>
      </c>
      <c r="CX45" s="7">
        <f t="shared" ref="CX45" si="219">AVERAGE(CX23:CX37)</f>
        <v>4.1831548200000004</v>
      </c>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row>
    <row r="46" spans="1:145"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1938</v>
      </c>
      <c r="BB46" s="7">
        <f>BB37</f>
        <v>3.7303000000000002</v>
      </c>
      <c r="BC46" s="7">
        <f t="shared" ref="BC46:CX46" si="220">BC37</f>
        <v>3.7843214999999999</v>
      </c>
      <c r="BD46" s="7">
        <f t="shared" si="220"/>
        <v>3.8144992000000002</v>
      </c>
      <c r="BE46" s="7">
        <f t="shared" si="220"/>
        <v>3.8316620000000001</v>
      </c>
      <c r="BF46" s="7">
        <f t="shared" si="220"/>
        <v>3.8526144000000002</v>
      </c>
      <c r="BG46" s="7">
        <f t="shared" si="220"/>
        <v>3.8943094</v>
      </c>
      <c r="BH46" s="7">
        <f t="shared" si="220"/>
        <v>3.9492533999999999</v>
      </c>
      <c r="BI46" s="7">
        <f t="shared" si="220"/>
        <v>4.0036592999999998</v>
      </c>
      <c r="BJ46" s="7">
        <f t="shared" si="220"/>
        <v>4.0493449999999998</v>
      </c>
      <c r="BK46" s="7">
        <f t="shared" si="220"/>
        <v>4.0839245999999996</v>
      </c>
      <c r="BL46" s="7">
        <f t="shared" si="220"/>
        <v>4.1096655999999996</v>
      </c>
      <c r="BM46" s="7">
        <f t="shared" si="220"/>
        <v>4.1272948999999999</v>
      </c>
      <c r="BN46" s="7">
        <f t="shared" si="220"/>
        <v>4.1377506000000004</v>
      </c>
      <c r="BO46" s="7">
        <f t="shared" si="220"/>
        <v>4.1418625000000002</v>
      </c>
      <c r="BP46" s="7">
        <f t="shared" si="220"/>
        <v>4.1405025999999996</v>
      </c>
      <c r="BQ46" s="7">
        <f t="shared" si="220"/>
        <v>4.1345786000000002</v>
      </c>
      <c r="BR46" s="7">
        <f t="shared" si="220"/>
        <v>4.1249982999999997</v>
      </c>
      <c r="BS46" s="7">
        <f t="shared" si="220"/>
        <v>4.1126695</v>
      </c>
      <c r="BT46" s="7">
        <f t="shared" si="220"/>
        <v>4.0984997999999999</v>
      </c>
      <c r="BU46" s="7">
        <f t="shared" si="220"/>
        <v>4.0833414000000001</v>
      </c>
      <c r="BV46" s="7">
        <f t="shared" si="220"/>
        <v>4.0677608000000003</v>
      </c>
      <c r="BW46" s="7">
        <f t="shared" si="220"/>
        <v>4.0522337000000004</v>
      </c>
      <c r="BX46" s="7">
        <f t="shared" si="220"/>
        <v>4.0372354000000001</v>
      </c>
      <c r="BY46" s="7">
        <f t="shared" si="220"/>
        <v>4.0232413999999999</v>
      </c>
      <c r="BZ46" s="7">
        <f t="shared" si="220"/>
        <v>4.0107271999999998</v>
      </c>
      <c r="CA46" s="7">
        <f t="shared" si="220"/>
        <v>4.0000903000000001</v>
      </c>
      <c r="CB46" s="7">
        <f t="shared" si="220"/>
        <v>3.9913489000000002</v>
      </c>
      <c r="CC46" s="7">
        <f t="shared" si="220"/>
        <v>3.9844056999999999</v>
      </c>
      <c r="CD46" s="7">
        <f t="shared" si="220"/>
        <v>3.9791633000000002</v>
      </c>
      <c r="CE46" s="7">
        <f t="shared" si="220"/>
        <v>3.9755243</v>
      </c>
      <c r="CF46" s="7">
        <f t="shared" si="220"/>
        <v>3.9733914000000001</v>
      </c>
      <c r="CG46" s="7">
        <f t="shared" si="220"/>
        <v>3.9726672000000001</v>
      </c>
      <c r="CH46" s="7">
        <f t="shared" si="220"/>
        <v>3.9732544000000001</v>
      </c>
      <c r="CI46" s="7">
        <f t="shared" si="220"/>
        <v>3.9750556000000001</v>
      </c>
      <c r="CJ46" s="7">
        <f t="shared" si="220"/>
        <v>3.9779734000000002</v>
      </c>
      <c r="CK46" s="7">
        <f t="shared" si="220"/>
        <v>3.9819105000000001</v>
      </c>
      <c r="CL46" s="7">
        <f t="shared" si="220"/>
        <v>3.9867696000000001</v>
      </c>
      <c r="CM46" s="7">
        <f t="shared" si="220"/>
        <v>3.9924596999999999</v>
      </c>
      <c r="CN46" s="7">
        <f t="shared" si="220"/>
        <v>3.9989181</v>
      </c>
      <c r="CO46" s="7">
        <f t="shared" si="220"/>
        <v>4.0060900999999998</v>
      </c>
      <c r="CP46" s="7">
        <f t="shared" si="220"/>
        <v>4.0139208999999996</v>
      </c>
      <c r="CQ46" s="7">
        <f t="shared" si="220"/>
        <v>4.0223556</v>
      </c>
      <c r="CR46" s="7">
        <f t="shared" si="220"/>
        <v>4.0313395999999999</v>
      </c>
      <c r="CS46" s="7">
        <f t="shared" si="220"/>
        <v>4.0408178000000001</v>
      </c>
      <c r="CT46" s="7">
        <f t="shared" si="220"/>
        <v>4.0507356999999997</v>
      </c>
      <c r="CU46" s="7">
        <f t="shared" si="220"/>
        <v>4.0610382999999999</v>
      </c>
      <c r="CV46" s="7">
        <f t="shared" si="220"/>
        <v>4.0716709</v>
      </c>
      <c r="CW46" s="7">
        <f t="shared" si="220"/>
        <v>4.0825787</v>
      </c>
      <c r="CX46" s="7">
        <f t="shared" si="220"/>
        <v>4.0937067999999996</v>
      </c>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row>
    <row r="48" spans="1:145" x14ac:dyDescent="0.35">
      <c r="A48" s="11" t="s">
        <v>954</v>
      </c>
      <c r="BA48" s="11" t="s">
        <v>954</v>
      </c>
    </row>
    <row r="49" spans="1:145" x14ac:dyDescent="0.35">
      <c r="B49">
        <f>B44</f>
        <v>202602</v>
      </c>
      <c r="C49">
        <f>IF(RIGHT(B49)="4",B49+97,B49+1)</f>
        <v>202603</v>
      </c>
      <c r="D49">
        <f t="shared" ref="D49:R49" si="221">IF(RIGHT(C49)="4",C49+97,C49+1)</f>
        <v>202604</v>
      </c>
      <c r="E49">
        <f t="shared" si="221"/>
        <v>202701</v>
      </c>
      <c r="F49">
        <f t="shared" si="221"/>
        <v>202702</v>
      </c>
      <c r="G49">
        <f t="shared" si="221"/>
        <v>202703</v>
      </c>
      <c r="H49">
        <f t="shared" si="221"/>
        <v>202704</v>
      </c>
      <c r="I49">
        <f t="shared" si="221"/>
        <v>202801</v>
      </c>
      <c r="J49">
        <f t="shared" si="221"/>
        <v>202802</v>
      </c>
      <c r="K49">
        <f t="shared" si="221"/>
        <v>202803</v>
      </c>
      <c r="L49">
        <f t="shared" si="221"/>
        <v>202804</v>
      </c>
      <c r="M49">
        <f t="shared" si="221"/>
        <v>202901</v>
      </c>
      <c r="N49">
        <f t="shared" si="221"/>
        <v>202902</v>
      </c>
      <c r="O49">
        <f t="shared" si="221"/>
        <v>202903</v>
      </c>
      <c r="P49">
        <f t="shared" si="221"/>
        <v>202904</v>
      </c>
      <c r="Q49">
        <f t="shared" si="221"/>
        <v>203001</v>
      </c>
      <c r="R49">
        <f t="shared" si="221"/>
        <v>203002</v>
      </c>
      <c r="BB49">
        <f>BB44</f>
        <v>202602</v>
      </c>
      <c r="BC49">
        <f>IF(RIGHT(BB49)="4",BB49+97,BB49+1)</f>
        <v>202603</v>
      </c>
      <c r="BD49">
        <f t="shared" ref="BD49:BQ49" si="222">IF(RIGHT(BC49)="4",BC49+97,BC49+1)</f>
        <v>202604</v>
      </c>
      <c r="BE49">
        <f t="shared" si="222"/>
        <v>202701</v>
      </c>
      <c r="BF49">
        <f t="shared" si="222"/>
        <v>202702</v>
      </c>
      <c r="BG49">
        <f t="shared" si="222"/>
        <v>202703</v>
      </c>
      <c r="BH49">
        <f t="shared" si="222"/>
        <v>202704</v>
      </c>
      <c r="BI49">
        <f t="shared" si="222"/>
        <v>202801</v>
      </c>
      <c r="BJ49">
        <f t="shared" si="222"/>
        <v>202802</v>
      </c>
      <c r="BK49">
        <f t="shared" si="222"/>
        <v>202803</v>
      </c>
      <c r="BL49">
        <f t="shared" si="222"/>
        <v>202804</v>
      </c>
      <c r="BM49">
        <f t="shared" si="222"/>
        <v>202901</v>
      </c>
      <c r="BN49">
        <f t="shared" si="222"/>
        <v>202902</v>
      </c>
      <c r="BO49">
        <f t="shared" si="222"/>
        <v>202903</v>
      </c>
      <c r="BP49">
        <f t="shared" si="222"/>
        <v>202904</v>
      </c>
      <c r="BQ49">
        <f t="shared" si="222"/>
        <v>203001</v>
      </c>
    </row>
    <row r="50" spans="1:145" x14ac:dyDescent="0.35">
      <c r="A50" t="str">
        <f>A1</f>
        <v>April 2026 MPR</v>
      </c>
      <c r="B50" s="7" t="e">
        <f t="shared" ref="B50:R50" si="223">AVERAGEIF($B$44:$AX$44,B49,$B$45:$AX$45)</f>
        <v>#N/A</v>
      </c>
      <c r="C50" s="7" t="e">
        <f t="shared" si="223"/>
        <v>#N/A</v>
      </c>
      <c r="D50" s="7" t="e">
        <f t="shared" si="223"/>
        <v>#N/A</v>
      </c>
      <c r="E50" s="7" t="e">
        <f t="shared" si="223"/>
        <v>#N/A</v>
      </c>
      <c r="F50" s="7" t="e">
        <f t="shared" si="223"/>
        <v>#N/A</v>
      </c>
      <c r="G50" s="7" t="e">
        <f t="shared" si="223"/>
        <v>#N/A</v>
      </c>
      <c r="H50" s="7" t="e">
        <f t="shared" si="223"/>
        <v>#N/A</v>
      </c>
      <c r="I50" s="7" t="e">
        <f t="shared" si="223"/>
        <v>#N/A</v>
      </c>
      <c r="J50" s="7" t="e">
        <f t="shared" si="223"/>
        <v>#N/A</v>
      </c>
      <c r="K50" s="7" t="e">
        <f t="shared" si="223"/>
        <v>#N/A</v>
      </c>
      <c r="L50" s="7" t="e">
        <f t="shared" si="223"/>
        <v>#N/A</v>
      </c>
      <c r="M50" s="7" t="e">
        <f t="shared" si="223"/>
        <v>#N/A</v>
      </c>
      <c r="N50" s="7" t="e">
        <f t="shared" si="223"/>
        <v>#N/A</v>
      </c>
      <c r="O50" s="7" t="e">
        <f t="shared" si="223"/>
        <v>#N/A</v>
      </c>
      <c r="P50" s="7" t="e">
        <f t="shared" si="223"/>
        <v>#N/A</v>
      </c>
      <c r="Q50" s="7" t="e">
        <f t="shared" si="223"/>
        <v>#N/A</v>
      </c>
      <c r="R50" s="7" t="e">
        <f t="shared" si="223"/>
        <v>#N/A</v>
      </c>
      <c r="S50" s="7"/>
      <c r="T50" s="7"/>
      <c r="U50" s="7"/>
      <c r="BA50" t="str">
        <f>BA1</f>
        <v>Current market curve</v>
      </c>
      <c r="BB50" s="7">
        <f>AVERAGEIF($BB$44:$CW$44,BB49,$BB$45:$CW$45)</f>
        <v>3.7300400000000002</v>
      </c>
      <c r="BC50" s="7">
        <f t="shared" ref="BC50:BQ50" si="224">AVERAGEIF($BB$44:$CW$44,BC49,$BB$45:$CW$45)</f>
        <v>3.8050851822222218</v>
      </c>
      <c r="BD50" s="7">
        <f t="shared" si="224"/>
        <v>4.0043605444444443</v>
      </c>
      <c r="BE50" s="7">
        <f t="shared" si="224"/>
        <v>4.1576845022222217</v>
      </c>
      <c r="BF50" s="7">
        <f t="shared" si="224"/>
        <v>4.2386030377777777</v>
      </c>
      <c r="BG50" s="7">
        <f t="shared" si="224"/>
        <v>4.2623973644444453</v>
      </c>
      <c r="BH50" s="7">
        <f t="shared" si="224"/>
        <v>4.2437311222222229</v>
      </c>
      <c r="BI50" s="7">
        <f t="shared" si="224"/>
        <v>4.204393695555555</v>
      </c>
      <c r="BJ50" s="7">
        <f t="shared" si="224"/>
        <v>4.1614103555555557</v>
      </c>
      <c r="BK50" s="7">
        <f t="shared" si="224"/>
        <v>4.1270374977777786</v>
      </c>
      <c r="BL50" s="7">
        <f t="shared" si="224"/>
        <v>4.1056298199999999</v>
      </c>
      <c r="BM50" s="7">
        <f t="shared" si="224"/>
        <v>4.0959922511111122</v>
      </c>
      <c r="BN50" s="7">
        <f t="shared" si="224"/>
        <v>4.0966326911111111</v>
      </c>
      <c r="BO50" s="7">
        <f t="shared" si="224"/>
        <v>4.1060697822222219</v>
      </c>
      <c r="BP50" s="7">
        <f t="shared" si="224"/>
        <v>4.1228959377777779</v>
      </c>
      <c r="BQ50" s="7">
        <f t="shared" si="224"/>
        <v>4.1457519311111106</v>
      </c>
      <c r="BR50" s="7"/>
      <c r="BS50" s="7"/>
      <c r="BT50" s="7"/>
      <c r="BU50" s="7"/>
    </row>
    <row r="52" spans="1:145" x14ac:dyDescent="0.35">
      <c r="BA52" s="8" t="s">
        <v>958</v>
      </c>
    </row>
    <row r="53" spans="1:145" x14ac:dyDescent="0.3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c r="DJ53" s="6">
        <v>46753</v>
      </c>
      <c r="DK53" s="6">
        <v>46784</v>
      </c>
      <c r="DL53" s="6">
        <v>46813</v>
      </c>
      <c r="DM53" s="6">
        <v>46844</v>
      </c>
      <c r="DN53" s="6">
        <v>46874</v>
      </c>
      <c r="DO53" s="6">
        <v>46905</v>
      </c>
      <c r="DP53" s="6">
        <v>46935</v>
      </c>
      <c r="DQ53" s="6">
        <v>46966</v>
      </c>
      <c r="DR53" s="6">
        <v>46997</v>
      </c>
      <c r="DS53" s="6">
        <v>47027</v>
      </c>
      <c r="DT53" s="6">
        <v>47058</v>
      </c>
      <c r="DU53" s="6">
        <v>47088</v>
      </c>
      <c r="DV53" s="6">
        <v>47119</v>
      </c>
      <c r="DW53" s="6">
        <v>47150</v>
      </c>
      <c r="DX53" s="6">
        <v>47178</v>
      </c>
      <c r="DY53" s="6">
        <v>47209</v>
      </c>
      <c r="DZ53" s="6">
        <v>47239</v>
      </c>
      <c r="EA53" s="6">
        <v>47270</v>
      </c>
      <c r="EB53" s="6">
        <v>47300</v>
      </c>
      <c r="EC53" s="6">
        <v>47331</v>
      </c>
      <c r="ED53" s="6">
        <v>47362</v>
      </c>
      <c r="EE53" s="6">
        <v>47392</v>
      </c>
      <c r="EF53" s="6">
        <v>47423</v>
      </c>
      <c r="EG53" s="6">
        <v>47453</v>
      </c>
      <c r="EH53" s="6"/>
      <c r="EI53" s="6"/>
      <c r="EJ53" s="6"/>
      <c r="EK53" s="6"/>
      <c r="EL53" s="6"/>
      <c r="EM53" s="6"/>
      <c r="EN53" s="6"/>
      <c r="EO53" s="6"/>
    </row>
    <row r="54" spans="1:145" x14ac:dyDescent="0.3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c r="DJ54" s="13">
        <f t="shared" ref="DJ54:DL54" si="226">MONTH(DJ53)</f>
        <v>1</v>
      </c>
      <c r="DK54" s="13">
        <f t="shared" si="226"/>
        <v>2</v>
      </c>
      <c r="DL54" s="13">
        <f t="shared" si="226"/>
        <v>3</v>
      </c>
      <c r="DM54" s="13">
        <f t="shared" ref="DM54:DY54" si="227">MONTH(DM53)</f>
        <v>4</v>
      </c>
      <c r="DN54" s="13">
        <f t="shared" si="227"/>
        <v>5</v>
      </c>
      <c r="DO54" s="13">
        <f t="shared" si="227"/>
        <v>6</v>
      </c>
      <c r="DP54" s="13">
        <f t="shared" si="227"/>
        <v>7</v>
      </c>
      <c r="DQ54" s="13">
        <f t="shared" si="227"/>
        <v>8</v>
      </c>
      <c r="DR54" s="13">
        <f t="shared" si="227"/>
        <v>9</v>
      </c>
      <c r="DS54" s="13">
        <f t="shared" si="227"/>
        <v>10</v>
      </c>
      <c r="DT54" s="13">
        <f t="shared" si="227"/>
        <v>11</v>
      </c>
      <c r="DU54" s="13">
        <f t="shared" si="227"/>
        <v>12</v>
      </c>
      <c r="DV54" s="13">
        <f t="shared" si="227"/>
        <v>1</v>
      </c>
      <c r="DW54" s="13">
        <f t="shared" si="227"/>
        <v>2</v>
      </c>
      <c r="DX54" s="13">
        <f t="shared" si="227"/>
        <v>3</v>
      </c>
      <c r="DY54" s="13">
        <f t="shared" si="227"/>
        <v>4</v>
      </c>
      <c r="DZ54" s="13">
        <f t="shared" ref="DZ54:EE54" si="228">MONTH(DZ53)</f>
        <v>5</v>
      </c>
      <c r="EA54" s="13">
        <f t="shared" si="228"/>
        <v>6</v>
      </c>
      <c r="EB54" s="13">
        <f t="shared" si="228"/>
        <v>7</v>
      </c>
      <c r="EC54" s="13">
        <f t="shared" si="228"/>
        <v>8</v>
      </c>
      <c r="ED54" s="13">
        <f t="shared" si="228"/>
        <v>9</v>
      </c>
      <c r="EE54" s="13">
        <f t="shared" si="228"/>
        <v>10</v>
      </c>
      <c r="EF54" s="13">
        <f t="shared" ref="EF54:EG54" si="229">MONTH(EF53)</f>
        <v>11</v>
      </c>
      <c r="EG54" s="13">
        <f t="shared" si="229"/>
        <v>12</v>
      </c>
      <c r="EH54" s="13"/>
      <c r="EI54" s="13"/>
      <c r="EJ54" s="13"/>
      <c r="EK54" s="13"/>
      <c r="EL54" s="13"/>
      <c r="EM54" s="13"/>
      <c r="EN54" s="13"/>
      <c r="EO54" s="13"/>
    </row>
    <row r="55" spans="1:145" x14ac:dyDescent="0.35">
      <c r="BB55">
        <v>202301</v>
      </c>
      <c r="BC55">
        <f t="shared" ref="BC55:BM55" si="230">IF(BC54=1,BB55+89,BB55+1)</f>
        <v>202302</v>
      </c>
      <c r="BD55">
        <f t="shared" si="230"/>
        <v>202303</v>
      </c>
      <c r="BE55">
        <f t="shared" si="230"/>
        <v>202304</v>
      </c>
      <c r="BF55">
        <f t="shared" si="230"/>
        <v>202305</v>
      </c>
      <c r="BG55">
        <f t="shared" si="230"/>
        <v>202306</v>
      </c>
      <c r="BH55">
        <f t="shared" si="230"/>
        <v>202307</v>
      </c>
      <c r="BI55">
        <f t="shared" si="230"/>
        <v>202308</v>
      </c>
      <c r="BJ55">
        <f t="shared" si="230"/>
        <v>202309</v>
      </c>
      <c r="BK55">
        <f t="shared" si="230"/>
        <v>202310</v>
      </c>
      <c r="BL55">
        <f t="shared" si="230"/>
        <v>202311</v>
      </c>
      <c r="BM55">
        <f t="shared" si="230"/>
        <v>202312</v>
      </c>
      <c r="BN55">
        <f>IF(BN54=1,BM55+89,BM55+1)</f>
        <v>202401</v>
      </c>
      <c r="BO55">
        <f t="shared" ref="BO55:DJ55" si="231">IF(BO54=1,BN55+89,BN55+1)</f>
        <v>202402</v>
      </c>
      <c r="BP55">
        <f t="shared" si="231"/>
        <v>202403</v>
      </c>
      <c r="BQ55">
        <f t="shared" si="231"/>
        <v>202404</v>
      </c>
      <c r="BR55">
        <f t="shared" si="231"/>
        <v>202405</v>
      </c>
      <c r="BS55">
        <f t="shared" si="231"/>
        <v>202406</v>
      </c>
      <c r="BT55">
        <f t="shared" si="231"/>
        <v>202407</v>
      </c>
      <c r="BU55">
        <f t="shared" si="231"/>
        <v>202408</v>
      </c>
      <c r="BV55">
        <f t="shared" si="231"/>
        <v>202409</v>
      </c>
      <c r="BW55">
        <f t="shared" si="231"/>
        <v>202410</v>
      </c>
      <c r="BX55">
        <f t="shared" si="231"/>
        <v>202411</v>
      </c>
      <c r="BY55">
        <f t="shared" si="231"/>
        <v>202412</v>
      </c>
      <c r="BZ55">
        <f t="shared" si="231"/>
        <v>202501</v>
      </c>
      <c r="CA55">
        <f t="shared" si="231"/>
        <v>202502</v>
      </c>
      <c r="CB55">
        <f t="shared" si="231"/>
        <v>202503</v>
      </c>
      <c r="CC55">
        <f t="shared" si="231"/>
        <v>202504</v>
      </c>
      <c r="CD55">
        <f t="shared" si="231"/>
        <v>202505</v>
      </c>
      <c r="CE55">
        <f t="shared" si="231"/>
        <v>202506</v>
      </c>
      <c r="CF55">
        <f t="shared" si="231"/>
        <v>202507</v>
      </c>
      <c r="CG55">
        <f t="shared" si="231"/>
        <v>202508</v>
      </c>
      <c r="CH55">
        <f t="shared" si="231"/>
        <v>202509</v>
      </c>
      <c r="CI55">
        <f t="shared" si="231"/>
        <v>202510</v>
      </c>
      <c r="CJ55">
        <f t="shared" si="231"/>
        <v>202511</v>
      </c>
      <c r="CK55">
        <f t="shared" si="231"/>
        <v>202512</v>
      </c>
      <c r="CL55">
        <f t="shared" si="231"/>
        <v>202601</v>
      </c>
      <c r="CM55">
        <f t="shared" si="231"/>
        <v>202602</v>
      </c>
      <c r="CN55">
        <f t="shared" si="231"/>
        <v>202603</v>
      </c>
      <c r="CO55">
        <f t="shared" si="231"/>
        <v>202604</v>
      </c>
      <c r="CP55">
        <f t="shared" si="231"/>
        <v>202605</v>
      </c>
      <c r="CQ55">
        <f t="shared" si="231"/>
        <v>202606</v>
      </c>
      <c r="CR55">
        <f t="shared" si="231"/>
        <v>202607</v>
      </c>
      <c r="CS55">
        <f t="shared" si="231"/>
        <v>202608</v>
      </c>
      <c r="CT55">
        <f t="shared" si="231"/>
        <v>202609</v>
      </c>
      <c r="CU55">
        <f t="shared" si="231"/>
        <v>202610</v>
      </c>
      <c r="CV55">
        <f t="shared" si="231"/>
        <v>202611</v>
      </c>
      <c r="CW55">
        <f t="shared" si="231"/>
        <v>202612</v>
      </c>
      <c r="CX55">
        <f t="shared" si="231"/>
        <v>202701</v>
      </c>
      <c r="CY55">
        <f t="shared" si="231"/>
        <v>202702</v>
      </c>
      <c r="CZ55">
        <f t="shared" si="231"/>
        <v>202703</v>
      </c>
      <c r="DA55">
        <f t="shared" si="231"/>
        <v>202704</v>
      </c>
      <c r="DB55">
        <f t="shared" si="231"/>
        <v>202705</v>
      </c>
      <c r="DC55">
        <f t="shared" si="231"/>
        <v>202706</v>
      </c>
      <c r="DD55">
        <f t="shared" si="231"/>
        <v>202707</v>
      </c>
      <c r="DE55">
        <f t="shared" si="231"/>
        <v>202708</v>
      </c>
      <c r="DF55">
        <f t="shared" si="231"/>
        <v>202709</v>
      </c>
      <c r="DG55">
        <f t="shared" si="231"/>
        <v>202710</v>
      </c>
      <c r="DH55">
        <f t="shared" si="231"/>
        <v>202711</v>
      </c>
      <c r="DI55">
        <f t="shared" si="231"/>
        <v>202712</v>
      </c>
      <c r="DJ55">
        <f t="shared" si="231"/>
        <v>202801</v>
      </c>
      <c r="DK55">
        <f t="shared" ref="DK55" si="232">IF(DK54=1,DJ55+89,DJ55+1)</f>
        <v>202802</v>
      </c>
      <c r="DL55">
        <f t="shared" ref="DL55" si="233">IF(DL54=1,DK55+89,DK55+1)</f>
        <v>202803</v>
      </c>
      <c r="DM55">
        <f t="shared" ref="DM55" si="234">IF(DM54=1,DL55+89,DL55+1)</f>
        <v>202804</v>
      </c>
      <c r="DN55">
        <f t="shared" ref="DN55" si="235">IF(DN54=1,DM55+89,DM55+1)</f>
        <v>202805</v>
      </c>
      <c r="DO55">
        <f t="shared" ref="DO55" si="236">IF(DO54=1,DN55+89,DN55+1)</f>
        <v>202806</v>
      </c>
      <c r="DP55">
        <f t="shared" ref="DP55" si="237">IF(DP54=1,DO55+89,DO55+1)</f>
        <v>202807</v>
      </c>
      <c r="DQ55">
        <f t="shared" ref="DQ55" si="238">IF(DQ54=1,DP55+89,DP55+1)</f>
        <v>202808</v>
      </c>
      <c r="DR55">
        <f t="shared" ref="DR55" si="239">IF(DR54=1,DQ55+89,DQ55+1)</f>
        <v>202809</v>
      </c>
      <c r="DS55">
        <f t="shared" ref="DS55" si="240">IF(DS54=1,DR55+89,DR55+1)</f>
        <v>202810</v>
      </c>
      <c r="DT55">
        <f t="shared" ref="DT55" si="241">IF(DT54=1,DS55+89,DS55+1)</f>
        <v>202811</v>
      </c>
      <c r="DU55">
        <f t="shared" ref="DU55" si="242">IF(DU54=1,DT55+89,DT55+1)</f>
        <v>202812</v>
      </c>
      <c r="DV55">
        <f t="shared" ref="DV55" si="243">IF(DV54=1,DU55+89,DU55+1)</f>
        <v>202901</v>
      </c>
      <c r="DW55">
        <f t="shared" ref="DW55" si="244">IF(DW54=1,DV55+89,DV55+1)</f>
        <v>202902</v>
      </c>
      <c r="DX55">
        <f t="shared" ref="DX55" si="245">IF(DX54=1,DW55+89,DW55+1)</f>
        <v>202903</v>
      </c>
      <c r="DY55">
        <f t="shared" ref="DY55" si="246">IF(DY54=1,DX55+89,DX55+1)</f>
        <v>202904</v>
      </c>
      <c r="DZ55">
        <f t="shared" ref="DZ55" si="247">IF(DZ54=1,DY55+89,DY55+1)</f>
        <v>202905</v>
      </c>
      <c r="EA55">
        <f t="shared" ref="EA55" si="248">IF(EA54=1,DZ55+89,DZ55+1)</f>
        <v>202906</v>
      </c>
      <c r="EB55">
        <f t="shared" ref="EB55" si="249">IF(EB54=1,EA55+89,EA55+1)</f>
        <v>202907</v>
      </c>
      <c r="EC55">
        <f t="shared" ref="EC55" si="250">IF(EC54=1,EB55+89,EB55+1)</f>
        <v>202908</v>
      </c>
      <c r="ED55">
        <f t="shared" ref="ED55" si="251">IF(ED54=1,EC55+89,EC55+1)</f>
        <v>202909</v>
      </c>
      <c r="EE55">
        <f t="shared" ref="EE55" si="252">IF(EE54=1,ED55+89,ED55+1)</f>
        <v>202910</v>
      </c>
      <c r="EF55">
        <f t="shared" ref="EF55" si="253">IF(EF54=1,EE55+89,EE55+1)</f>
        <v>202911</v>
      </c>
      <c r="EG55">
        <f t="shared" ref="EG55" si="254">IF(EG54=1,EF55+89,EF55+1)</f>
        <v>202912</v>
      </c>
    </row>
    <row r="56" spans="1:145" x14ac:dyDescent="0.35">
      <c r="BA56" t="s">
        <v>939</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f>VLOOKUP(CC53,HAVERM!$A:$N,14,FALSE)</f>
        <v>4.5</v>
      </c>
      <c r="CD56" s="7">
        <f>VLOOKUP(CD53,HAVERM!$A:$N,14,FALSE)</f>
        <v>4.25</v>
      </c>
      <c r="CE56" s="7">
        <f>VLOOKUP(CE53,HAVERM!$A:$N,14,FALSE)</f>
        <v>4.25</v>
      </c>
      <c r="CF56" s="7">
        <f>VLOOKUP(CF53,HAVERM!$A:$N,14,FALSE)</f>
        <v>4.25</v>
      </c>
      <c r="CG56" s="7">
        <f>VLOOKUP(CG53,HAVERM!$A:$N,14,FALSE)</f>
        <v>4</v>
      </c>
      <c r="CH56" s="7">
        <f>VLOOKUP(CH53,HAVERM!$A:$N,14,FALSE)</f>
        <v>4</v>
      </c>
      <c r="CI56" s="7">
        <f>VLOOKUP(CI53,HAVERM!$A:$N,14,FALSE)</f>
        <v>4</v>
      </c>
      <c r="CJ56" s="7">
        <f>VLOOKUP(CJ53,HAVERM!$A:$N,14,FALSE)</f>
        <v>4</v>
      </c>
      <c r="CK56" s="7">
        <f>VLOOKUP(CK53,HAVERM!$A:$N,14,FALSE)</f>
        <v>3.75</v>
      </c>
      <c r="CL56" s="7">
        <f>VLOOKUP(CL53,HAVERM!$A:$N,14,FALSE)</f>
        <v>3.75</v>
      </c>
      <c r="CM56" s="7">
        <f>VLOOKUP(CM53,HAVERM!$A:$N,14,FALSE)</f>
        <v>3.75</v>
      </c>
      <c r="CN56" s="7">
        <f>VLOOKUP(CN53,HAVERM!$A:$N,14,FALSE)</f>
        <v>3.75</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c r="DJ56" s="7" t="e">
        <f>VLOOKUP(DJ53,HAVERM!$A:$N,14,FALSE)</f>
        <v>#N/A</v>
      </c>
      <c r="DK56" s="7" t="e">
        <f>VLOOKUP(DK53,HAVERM!$A:$N,14,FALSE)</f>
        <v>#N/A</v>
      </c>
      <c r="DL56" s="7" t="e">
        <f>VLOOKUP(DL53,HAVERM!$A:$N,14,FALSE)</f>
        <v>#N/A</v>
      </c>
      <c r="DM56" s="7" t="e">
        <f>VLOOKUP(DM53,HAVERM!$A:$N,14,FALSE)</f>
        <v>#N/A</v>
      </c>
      <c r="DN56" s="7" t="e">
        <f>VLOOKUP(DN53,HAVERM!$A:$N,14,FALSE)</f>
        <v>#N/A</v>
      </c>
      <c r="DO56" s="7" t="e">
        <f>VLOOKUP(DO53,HAVERM!$A:$N,14,FALSE)</f>
        <v>#N/A</v>
      </c>
      <c r="DP56" s="7" t="e">
        <f>VLOOKUP(DP53,HAVERM!$A:$N,14,FALSE)</f>
        <v>#N/A</v>
      </c>
      <c r="DQ56" s="7" t="e">
        <f>VLOOKUP(DQ53,HAVERM!$A:$N,14,FALSE)</f>
        <v>#N/A</v>
      </c>
      <c r="DR56" s="7" t="e">
        <f>VLOOKUP(DR53,HAVERM!$A:$N,14,FALSE)</f>
        <v>#N/A</v>
      </c>
      <c r="DS56" s="7" t="e">
        <f>VLOOKUP(DS53,HAVERM!$A:$N,14,FALSE)</f>
        <v>#N/A</v>
      </c>
      <c r="DT56" s="7" t="e">
        <f>VLOOKUP(DT53,HAVERM!$A:$N,14,FALSE)</f>
        <v>#N/A</v>
      </c>
      <c r="DU56" s="7" t="e">
        <f>VLOOKUP(DU53,HAVERM!$A:$N,14,FALSE)</f>
        <v>#N/A</v>
      </c>
      <c r="DV56" s="7" t="e">
        <f>VLOOKUP(DV53,HAVERM!$A:$N,14,FALSE)</f>
        <v>#N/A</v>
      </c>
      <c r="DW56" s="7" t="e">
        <f>VLOOKUP(DW53,HAVERM!$A:$N,14,FALSE)</f>
        <v>#N/A</v>
      </c>
      <c r="DX56" s="7" t="e">
        <f>VLOOKUP(DX53,HAVERM!$A:$N,14,FALSE)</f>
        <v>#N/A</v>
      </c>
      <c r="DY56" s="7" t="e">
        <f>VLOOKUP(DY53,HAVERM!$A:$N,14,FALSE)</f>
        <v>#N/A</v>
      </c>
      <c r="DZ56" s="7" t="e">
        <f>VLOOKUP(DZ53,HAVERM!$A:$N,14,FALSE)</f>
        <v>#N/A</v>
      </c>
      <c r="EA56" s="7" t="e">
        <f>VLOOKUP(EA53,HAVERM!$A:$N,14,FALSE)</f>
        <v>#N/A</v>
      </c>
      <c r="EB56" s="7" t="e">
        <f>VLOOKUP(EB53,HAVERM!$A:$N,14,FALSE)</f>
        <v>#N/A</v>
      </c>
      <c r="EC56" s="7" t="e">
        <f>VLOOKUP(EC53,HAVERM!$A:$N,14,FALSE)</f>
        <v>#N/A</v>
      </c>
      <c r="ED56" s="7" t="e">
        <f>VLOOKUP(ED53,HAVERM!$A:$N,14,FALSE)</f>
        <v>#N/A</v>
      </c>
      <c r="EE56" s="7" t="e">
        <f>VLOOKUP(EE53,HAVERM!$A:$N,14,FALSE)</f>
        <v>#N/A</v>
      </c>
      <c r="EF56" s="7" t="e">
        <f>VLOOKUP(EF53,HAVERM!$A:$N,14,FALSE)</f>
        <v>#N/A</v>
      </c>
      <c r="EG56" s="7" t="e">
        <f>VLOOKUP(EG53,HAVERM!$A:$N,14,FALSE)</f>
        <v>#N/A</v>
      </c>
      <c r="EH56" s="7"/>
      <c r="EI56" s="7"/>
      <c r="EJ56" s="7"/>
      <c r="EK56" s="7"/>
      <c r="EL56" s="7"/>
      <c r="EM56" s="7"/>
      <c r="EN56" s="7"/>
      <c r="EO56" s="7"/>
    </row>
    <row r="57" spans="1:145" x14ac:dyDescent="0.35">
      <c r="BA57" t="str">
        <f>A50</f>
        <v>April 2026 MPR</v>
      </c>
      <c r="BB57" s="7" t="e">
        <f>HLOOKUP(BB$55,$B$42:$AX$45,4,FALSE)</f>
        <v>#N/A</v>
      </c>
      <c r="BC57" s="7" t="e">
        <f t="shared" ref="BC57:DN57" si="255">HLOOKUP(BC$55,$B$42:$AX$45,4,FALSE)</f>
        <v>#N/A</v>
      </c>
      <c r="BD57" s="7" t="e">
        <f t="shared" si="255"/>
        <v>#N/A</v>
      </c>
      <c r="BE57" s="7" t="e">
        <f t="shared" si="255"/>
        <v>#N/A</v>
      </c>
      <c r="BF57" s="7" t="e">
        <f t="shared" si="255"/>
        <v>#N/A</v>
      </c>
      <c r="BG57" s="7" t="e">
        <f t="shared" si="255"/>
        <v>#N/A</v>
      </c>
      <c r="BH57" s="7" t="e">
        <f t="shared" si="255"/>
        <v>#N/A</v>
      </c>
      <c r="BI57" s="7" t="e">
        <f t="shared" si="255"/>
        <v>#N/A</v>
      </c>
      <c r="BJ57" s="7" t="e">
        <f t="shared" si="255"/>
        <v>#N/A</v>
      </c>
      <c r="BK57" s="7" t="e">
        <f t="shared" si="255"/>
        <v>#N/A</v>
      </c>
      <c r="BL57" s="7" t="e">
        <f t="shared" si="255"/>
        <v>#N/A</v>
      </c>
      <c r="BM57" s="7" t="e">
        <f t="shared" si="255"/>
        <v>#N/A</v>
      </c>
      <c r="BN57" s="7" t="e">
        <f t="shared" si="255"/>
        <v>#N/A</v>
      </c>
      <c r="BO57" s="7" t="e">
        <f t="shared" si="255"/>
        <v>#N/A</v>
      </c>
      <c r="BP57" s="7" t="e">
        <f t="shared" si="255"/>
        <v>#N/A</v>
      </c>
      <c r="BQ57" s="7" t="e">
        <f t="shared" si="255"/>
        <v>#N/A</v>
      </c>
      <c r="BR57" s="7" t="e">
        <f t="shared" si="255"/>
        <v>#N/A</v>
      </c>
      <c r="BS57" s="7" t="e">
        <f t="shared" si="255"/>
        <v>#N/A</v>
      </c>
      <c r="BT57" s="7" t="e">
        <f t="shared" si="255"/>
        <v>#N/A</v>
      </c>
      <c r="BU57" s="7" t="e">
        <f t="shared" si="255"/>
        <v>#N/A</v>
      </c>
      <c r="BV57" s="7" t="e">
        <f t="shared" si="255"/>
        <v>#N/A</v>
      </c>
      <c r="BW57" s="7" t="e">
        <f t="shared" si="255"/>
        <v>#N/A</v>
      </c>
      <c r="BX57" s="7" t="e">
        <f t="shared" si="255"/>
        <v>#N/A</v>
      </c>
      <c r="BY57" s="7" t="e">
        <f t="shared" si="255"/>
        <v>#N/A</v>
      </c>
      <c r="BZ57" s="7" t="e">
        <f t="shared" si="255"/>
        <v>#N/A</v>
      </c>
      <c r="CA57" s="7" t="e">
        <f t="shared" si="255"/>
        <v>#N/A</v>
      </c>
      <c r="CB57" s="7" t="e">
        <f t="shared" si="255"/>
        <v>#N/A</v>
      </c>
      <c r="CC57" s="7" t="e">
        <f t="shared" si="255"/>
        <v>#N/A</v>
      </c>
      <c r="CD57" s="7" t="e">
        <f t="shared" si="255"/>
        <v>#N/A</v>
      </c>
      <c r="CE57" s="7" t="e">
        <f t="shared" si="255"/>
        <v>#N/A</v>
      </c>
      <c r="CF57" s="7" t="e">
        <f t="shared" si="255"/>
        <v>#N/A</v>
      </c>
      <c r="CG57" s="7" t="e">
        <f t="shared" si="255"/>
        <v>#N/A</v>
      </c>
      <c r="CH57" s="7" t="e">
        <f t="shared" si="255"/>
        <v>#N/A</v>
      </c>
      <c r="CI57" s="7" t="e">
        <f t="shared" si="255"/>
        <v>#N/A</v>
      </c>
      <c r="CJ57" s="7" t="e">
        <f t="shared" si="255"/>
        <v>#N/A</v>
      </c>
      <c r="CK57" s="7" t="e">
        <f t="shared" si="255"/>
        <v>#N/A</v>
      </c>
      <c r="CL57" s="7" t="e">
        <f t="shared" si="255"/>
        <v>#N/A</v>
      </c>
      <c r="CM57" s="7" t="e">
        <f t="shared" si="255"/>
        <v>#N/A</v>
      </c>
      <c r="CN57" s="7" t="e">
        <f t="shared" si="255"/>
        <v>#N/A</v>
      </c>
      <c r="CO57" s="7" t="e">
        <f t="shared" si="255"/>
        <v>#N/A</v>
      </c>
      <c r="CP57" s="7" t="e">
        <f t="shared" si="255"/>
        <v>#N/A</v>
      </c>
      <c r="CQ57" s="7" t="e">
        <f t="shared" si="255"/>
        <v>#N/A</v>
      </c>
      <c r="CR57" s="7" t="e">
        <f t="shared" si="255"/>
        <v>#N/A</v>
      </c>
      <c r="CS57" s="7" t="e">
        <f t="shared" si="255"/>
        <v>#N/A</v>
      </c>
      <c r="CT57" s="7" t="e">
        <f t="shared" si="255"/>
        <v>#N/A</v>
      </c>
      <c r="CU57" s="7" t="e">
        <f t="shared" si="255"/>
        <v>#N/A</v>
      </c>
      <c r="CV57" s="7" t="e">
        <f t="shared" si="255"/>
        <v>#N/A</v>
      </c>
      <c r="CW57" s="7" t="e">
        <f t="shared" si="255"/>
        <v>#N/A</v>
      </c>
      <c r="CX57" s="7" t="e">
        <f t="shared" si="255"/>
        <v>#N/A</v>
      </c>
      <c r="CY57" s="7" t="e">
        <f t="shared" si="255"/>
        <v>#N/A</v>
      </c>
      <c r="CZ57" s="7" t="e">
        <f t="shared" si="255"/>
        <v>#N/A</v>
      </c>
      <c r="DA57" s="7" t="e">
        <f t="shared" si="255"/>
        <v>#N/A</v>
      </c>
      <c r="DB57" s="7" t="e">
        <f t="shared" si="255"/>
        <v>#N/A</v>
      </c>
      <c r="DC57" s="7" t="e">
        <f t="shared" si="255"/>
        <v>#N/A</v>
      </c>
      <c r="DD57" s="7" t="e">
        <f t="shared" si="255"/>
        <v>#N/A</v>
      </c>
      <c r="DE57" s="7" t="e">
        <f t="shared" si="255"/>
        <v>#N/A</v>
      </c>
      <c r="DF57" s="7" t="e">
        <f t="shared" si="255"/>
        <v>#N/A</v>
      </c>
      <c r="DG57" s="7" t="e">
        <f t="shared" si="255"/>
        <v>#N/A</v>
      </c>
      <c r="DH57" s="7" t="e">
        <f t="shared" si="255"/>
        <v>#N/A</v>
      </c>
      <c r="DI57" s="7" t="e">
        <f t="shared" si="255"/>
        <v>#N/A</v>
      </c>
      <c r="DJ57" s="7" t="e">
        <f t="shared" si="255"/>
        <v>#N/A</v>
      </c>
      <c r="DK57" s="7" t="e">
        <f t="shared" si="255"/>
        <v>#N/A</v>
      </c>
      <c r="DL57" s="7" t="e">
        <f t="shared" si="255"/>
        <v>#N/A</v>
      </c>
      <c r="DM57" s="7" t="e">
        <f t="shared" si="255"/>
        <v>#N/A</v>
      </c>
      <c r="DN57" s="7" t="e">
        <f t="shared" si="255"/>
        <v>#N/A</v>
      </c>
      <c r="DO57" s="7" t="e">
        <f t="shared" ref="DO57:EG57" si="256">HLOOKUP(DO$55,$B$42:$AX$45,4,FALSE)</f>
        <v>#N/A</v>
      </c>
      <c r="DP57" s="7" t="e">
        <f t="shared" si="256"/>
        <v>#N/A</v>
      </c>
      <c r="DQ57" s="7" t="e">
        <f t="shared" si="256"/>
        <v>#N/A</v>
      </c>
      <c r="DR57" s="7" t="e">
        <f t="shared" si="256"/>
        <v>#N/A</v>
      </c>
      <c r="DS57" s="7" t="e">
        <f t="shared" si="256"/>
        <v>#N/A</v>
      </c>
      <c r="DT57" s="7" t="e">
        <f t="shared" si="256"/>
        <v>#N/A</v>
      </c>
      <c r="DU57" s="7" t="e">
        <f t="shared" si="256"/>
        <v>#N/A</v>
      </c>
      <c r="DV57" s="7" t="e">
        <f t="shared" si="256"/>
        <v>#N/A</v>
      </c>
      <c r="DW57" s="7" t="e">
        <f t="shared" si="256"/>
        <v>#N/A</v>
      </c>
      <c r="DX57" s="7" t="e">
        <f t="shared" si="256"/>
        <v>#N/A</v>
      </c>
      <c r="DY57" s="7" t="e">
        <f t="shared" si="256"/>
        <v>#N/A</v>
      </c>
      <c r="DZ57" s="7" t="e">
        <f t="shared" si="256"/>
        <v>#N/A</v>
      </c>
      <c r="EA57" s="7" t="e">
        <f t="shared" si="256"/>
        <v>#N/A</v>
      </c>
      <c r="EB57" s="7" t="e">
        <f t="shared" si="256"/>
        <v>#N/A</v>
      </c>
      <c r="EC57" s="7" t="e">
        <f t="shared" si="256"/>
        <v>#N/A</v>
      </c>
      <c r="ED57" s="7" t="e">
        <f t="shared" si="256"/>
        <v>#N/A</v>
      </c>
      <c r="EE57" s="7" t="e">
        <f t="shared" si="256"/>
        <v>#N/A</v>
      </c>
      <c r="EF57" s="7" t="e">
        <f t="shared" si="256"/>
        <v>#N/A</v>
      </c>
      <c r="EG57" s="7" t="e">
        <f t="shared" si="256"/>
        <v>#N/A</v>
      </c>
      <c r="EH57" s="7"/>
      <c r="EI57" s="7"/>
      <c r="EJ57" s="7"/>
      <c r="EK57" s="7"/>
      <c r="EL57" s="7"/>
      <c r="EM57" s="7"/>
      <c r="EN57" s="7"/>
      <c r="EO57" s="7"/>
    </row>
    <row r="58" spans="1:145" x14ac:dyDescent="0.35">
      <c r="BA58" t="str">
        <f>BA50</f>
        <v>Current market curve</v>
      </c>
      <c r="BB58" s="7" t="e">
        <f>HLOOKUP(BB$55,$BB$42:$CW$45,4,FALSE)</f>
        <v>#N/A</v>
      </c>
      <c r="BC58" s="7" t="e">
        <f t="shared" ref="BC58:DN58" si="257">HLOOKUP(BC$55,$BB$42:$CW$45,4,FALSE)</f>
        <v>#N/A</v>
      </c>
      <c r="BD58" s="7" t="e">
        <f t="shared" si="257"/>
        <v>#N/A</v>
      </c>
      <c r="BE58" s="7" t="e">
        <f t="shared" si="257"/>
        <v>#N/A</v>
      </c>
      <c r="BF58" s="7" t="e">
        <f t="shared" si="257"/>
        <v>#N/A</v>
      </c>
      <c r="BG58" s="7" t="e">
        <f t="shared" si="257"/>
        <v>#N/A</v>
      </c>
      <c r="BH58" s="7" t="e">
        <f t="shared" si="257"/>
        <v>#N/A</v>
      </c>
      <c r="BI58" s="7" t="e">
        <f t="shared" si="257"/>
        <v>#N/A</v>
      </c>
      <c r="BJ58" s="7" t="e">
        <f t="shared" si="257"/>
        <v>#N/A</v>
      </c>
      <c r="BK58" s="7" t="e">
        <f t="shared" si="257"/>
        <v>#N/A</v>
      </c>
      <c r="BL58" s="7" t="e">
        <f t="shared" si="257"/>
        <v>#N/A</v>
      </c>
      <c r="BM58" s="7" t="e">
        <f t="shared" si="257"/>
        <v>#N/A</v>
      </c>
      <c r="BN58" s="7" t="e">
        <f t="shared" si="257"/>
        <v>#N/A</v>
      </c>
      <c r="BO58" s="7" t="e">
        <f t="shared" si="257"/>
        <v>#N/A</v>
      </c>
      <c r="BP58" s="7" t="e">
        <f t="shared" si="257"/>
        <v>#N/A</v>
      </c>
      <c r="BQ58" s="7" t="e">
        <f t="shared" si="257"/>
        <v>#N/A</v>
      </c>
      <c r="BR58" s="7" t="e">
        <f t="shared" si="257"/>
        <v>#N/A</v>
      </c>
      <c r="BS58" s="7" t="e">
        <f t="shared" si="257"/>
        <v>#N/A</v>
      </c>
      <c r="BT58" s="7" t="e">
        <f t="shared" si="257"/>
        <v>#N/A</v>
      </c>
      <c r="BU58" s="7" t="e">
        <f t="shared" si="257"/>
        <v>#N/A</v>
      </c>
      <c r="BV58" s="7" t="e">
        <f t="shared" si="257"/>
        <v>#N/A</v>
      </c>
      <c r="BW58" s="7" t="e">
        <f t="shared" si="257"/>
        <v>#N/A</v>
      </c>
      <c r="BX58" s="7" t="e">
        <f t="shared" si="257"/>
        <v>#N/A</v>
      </c>
      <c r="BY58" s="7" t="e">
        <f t="shared" si="257"/>
        <v>#N/A</v>
      </c>
      <c r="BZ58" s="7" t="e">
        <f t="shared" si="257"/>
        <v>#N/A</v>
      </c>
      <c r="CA58" s="7" t="e">
        <f t="shared" si="257"/>
        <v>#N/A</v>
      </c>
      <c r="CB58" s="7" t="e">
        <f t="shared" si="257"/>
        <v>#N/A</v>
      </c>
      <c r="CC58" s="7" t="e">
        <f t="shared" si="257"/>
        <v>#N/A</v>
      </c>
      <c r="CD58" s="7" t="e">
        <f t="shared" si="257"/>
        <v>#N/A</v>
      </c>
      <c r="CE58" s="7" t="e">
        <f t="shared" si="257"/>
        <v>#N/A</v>
      </c>
      <c r="CF58" s="7" t="e">
        <f t="shared" si="257"/>
        <v>#N/A</v>
      </c>
      <c r="CG58" s="7" t="e">
        <f t="shared" si="257"/>
        <v>#N/A</v>
      </c>
      <c r="CH58" s="7" t="e">
        <f t="shared" si="257"/>
        <v>#N/A</v>
      </c>
      <c r="CI58" s="7" t="e">
        <f t="shared" si="257"/>
        <v>#N/A</v>
      </c>
      <c r="CJ58" s="7" t="e">
        <f t="shared" si="257"/>
        <v>#N/A</v>
      </c>
      <c r="CK58" s="7" t="e">
        <f t="shared" si="257"/>
        <v>#N/A</v>
      </c>
      <c r="CL58" s="7" t="e">
        <f t="shared" si="257"/>
        <v>#N/A</v>
      </c>
      <c r="CM58" s="7" t="e">
        <f t="shared" si="257"/>
        <v>#N/A</v>
      </c>
      <c r="CN58" s="7" t="e">
        <f t="shared" si="257"/>
        <v>#N/A</v>
      </c>
      <c r="CO58" s="7" t="e">
        <f t="shared" si="257"/>
        <v>#N/A</v>
      </c>
      <c r="CP58" s="7" t="e">
        <f t="shared" si="257"/>
        <v>#N/A</v>
      </c>
      <c r="CQ58" s="7">
        <f t="shared" si="257"/>
        <v>3.7300400000000002</v>
      </c>
      <c r="CR58" s="7">
        <f t="shared" si="257"/>
        <v>3.7402870799999999</v>
      </c>
      <c r="CS58" s="7">
        <f t="shared" si="257"/>
        <v>3.8040206799999998</v>
      </c>
      <c r="CT58" s="7">
        <f t="shared" si="257"/>
        <v>3.8709477866666662</v>
      </c>
      <c r="CU58" s="7">
        <f t="shared" si="257"/>
        <v>3.9395154933333334</v>
      </c>
      <c r="CV58" s="7">
        <f t="shared" si="257"/>
        <v>4.0066238466666668</v>
      </c>
      <c r="CW58" s="7">
        <f t="shared" si="257"/>
        <v>4.0669422933333328</v>
      </c>
      <c r="CX58" s="7">
        <f t="shared" si="257"/>
        <v>4.1184883399999999</v>
      </c>
      <c r="CY58" s="7">
        <f t="shared" si="257"/>
        <v>4.1606075800000006</v>
      </c>
      <c r="CZ58" s="7">
        <f t="shared" si="257"/>
        <v>4.1939575866666665</v>
      </c>
      <c r="DA58" s="7">
        <f t="shared" si="257"/>
        <v>4.2205694399999993</v>
      </c>
      <c r="DB58" s="7">
        <f t="shared" si="257"/>
        <v>4.2407047533333335</v>
      </c>
      <c r="DC58" s="7">
        <f t="shared" si="257"/>
        <v>4.2545349199999993</v>
      </c>
      <c r="DD58" s="7">
        <f t="shared" si="257"/>
        <v>4.2620781533333334</v>
      </c>
      <c r="DE58" s="7">
        <f t="shared" si="257"/>
        <v>4.2639900466666667</v>
      </c>
      <c r="DF58" s="7">
        <f t="shared" si="257"/>
        <v>4.2611238933333331</v>
      </c>
      <c r="DG58" s="7">
        <f t="shared" si="257"/>
        <v>4.2543329600000002</v>
      </c>
      <c r="DH58" s="7">
        <f t="shared" si="257"/>
        <v>4.2444705133333347</v>
      </c>
      <c r="DI58" s="7">
        <f t="shared" si="257"/>
        <v>4.232389893333333</v>
      </c>
      <c r="DJ58" s="7">
        <f t="shared" si="257"/>
        <v>4.2188892866666672</v>
      </c>
      <c r="DK58" s="7">
        <f t="shared" si="257"/>
        <v>4.2045214533333324</v>
      </c>
      <c r="DL58" s="7">
        <f t="shared" si="257"/>
        <v>4.1897703466666663</v>
      </c>
      <c r="DM58" s="7">
        <f t="shared" si="257"/>
        <v>4.1751199266666665</v>
      </c>
      <c r="DN58" s="7">
        <f t="shared" si="257"/>
        <v>4.1610541400000001</v>
      </c>
      <c r="DO58" s="7">
        <f t="shared" ref="DO58:EG58" si="258">HLOOKUP(DO$55,$BB$42:$CW$45,4,FALSE)</f>
        <v>4.1480570000000005</v>
      </c>
      <c r="DP58" s="7">
        <f t="shared" si="258"/>
        <v>4.1365372466666663</v>
      </c>
      <c r="DQ58" s="7">
        <f t="shared" si="258"/>
        <v>4.1265463000000002</v>
      </c>
      <c r="DR58" s="7">
        <f t="shared" si="258"/>
        <v>4.1180289466666675</v>
      </c>
      <c r="DS58" s="7">
        <f t="shared" si="258"/>
        <v>4.1109298866666668</v>
      </c>
      <c r="DT58" s="7">
        <f t="shared" si="258"/>
        <v>4.1051938933333334</v>
      </c>
      <c r="DU58" s="7">
        <f t="shared" si="258"/>
        <v>4.1007656799999985</v>
      </c>
      <c r="DV58" s="7">
        <f t="shared" si="258"/>
        <v>4.0975899933333331</v>
      </c>
      <c r="DW58" s="7">
        <f t="shared" si="258"/>
        <v>4.0956115933333335</v>
      </c>
      <c r="DX58" s="7">
        <f t="shared" si="258"/>
        <v>4.0947751666666674</v>
      </c>
      <c r="DY58" s="7">
        <f t="shared" si="258"/>
        <v>4.0950254800000003</v>
      </c>
      <c r="DZ58" s="7">
        <f t="shared" si="258"/>
        <v>4.0963073000000003</v>
      </c>
      <c r="EA58" s="7">
        <f t="shared" si="258"/>
        <v>4.0985652933333334</v>
      </c>
      <c r="EB58" s="7">
        <f t="shared" si="258"/>
        <v>4.1017452333333342</v>
      </c>
      <c r="EC58" s="7">
        <f t="shared" si="258"/>
        <v>4.1057961999999995</v>
      </c>
      <c r="ED58" s="7">
        <f t="shared" si="258"/>
        <v>4.1106679133333328</v>
      </c>
      <c r="EE58" s="7">
        <f t="shared" si="258"/>
        <v>4.1163101333333341</v>
      </c>
      <c r="EF58" s="7">
        <f t="shared" si="258"/>
        <v>4.1226726133333331</v>
      </c>
      <c r="EG58" s="7">
        <f t="shared" si="258"/>
        <v>4.1297050666666664</v>
      </c>
      <c r="EH58" s="7"/>
      <c r="EI58" s="7"/>
      <c r="EJ58" s="7"/>
      <c r="EK58" s="7"/>
      <c r="EL58" s="7"/>
      <c r="EM58" s="7"/>
      <c r="EN58" s="7"/>
      <c r="EO58" s="7"/>
    </row>
    <row r="59" spans="1:145" x14ac:dyDescent="0.35">
      <c r="BA59" t="s">
        <v>1938</v>
      </c>
      <c r="BB59" s="7" t="e">
        <f>HLOOKUP(BB$55,$BB$42:$CW$46,5,FALSE)</f>
        <v>#N/A</v>
      </c>
      <c r="BC59" s="7" t="e">
        <f t="shared" ref="BC59:DN59" si="259">HLOOKUP(BC$55,$BB$42:$CW$46,5,FALSE)</f>
        <v>#N/A</v>
      </c>
      <c r="BD59" s="7" t="e">
        <f t="shared" si="259"/>
        <v>#N/A</v>
      </c>
      <c r="BE59" s="7" t="e">
        <f t="shared" si="259"/>
        <v>#N/A</v>
      </c>
      <c r="BF59" s="7" t="e">
        <f t="shared" si="259"/>
        <v>#N/A</v>
      </c>
      <c r="BG59" s="7" t="e">
        <f t="shared" si="259"/>
        <v>#N/A</v>
      </c>
      <c r="BH59" s="7" t="e">
        <f t="shared" si="259"/>
        <v>#N/A</v>
      </c>
      <c r="BI59" s="7" t="e">
        <f t="shared" si="259"/>
        <v>#N/A</v>
      </c>
      <c r="BJ59" s="7" t="e">
        <f t="shared" si="259"/>
        <v>#N/A</v>
      </c>
      <c r="BK59" s="7" t="e">
        <f t="shared" si="259"/>
        <v>#N/A</v>
      </c>
      <c r="BL59" s="7" t="e">
        <f t="shared" si="259"/>
        <v>#N/A</v>
      </c>
      <c r="BM59" s="7" t="e">
        <f t="shared" si="259"/>
        <v>#N/A</v>
      </c>
      <c r="BN59" s="7" t="e">
        <f t="shared" si="259"/>
        <v>#N/A</v>
      </c>
      <c r="BO59" s="7" t="e">
        <f t="shared" si="259"/>
        <v>#N/A</v>
      </c>
      <c r="BP59" s="7" t="e">
        <f t="shared" si="259"/>
        <v>#N/A</v>
      </c>
      <c r="BQ59" s="7" t="e">
        <f t="shared" si="259"/>
        <v>#N/A</v>
      </c>
      <c r="BR59" s="7" t="e">
        <f t="shared" si="259"/>
        <v>#N/A</v>
      </c>
      <c r="BS59" s="7" t="e">
        <f t="shared" si="259"/>
        <v>#N/A</v>
      </c>
      <c r="BT59" s="7" t="e">
        <f t="shared" si="259"/>
        <v>#N/A</v>
      </c>
      <c r="BU59" s="7" t="e">
        <f t="shared" si="259"/>
        <v>#N/A</v>
      </c>
      <c r="BV59" s="7" t="e">
        <f t="shared" si="259"/>
        <v>#N/A</v>
      </c>
      <c r="BW59" s="7" t="e">
        <f t="shared" si="259"/>
        <v>#N/A</v>
      </c>
      <c r="BX59" s="7" t="e">
        <f t="shared" si="259"/>
        <v>#N/A</v>
      </c>
      <c r="BY59" s="7" t="e">
        <f t="shared" si="259"/>
        <v>#N/A</v>
      </c>
      <c r="BZ59" s="7" t="e">
        <f t="shared" si="259"/>
        <v>#N/A</v>
      </c>
      <c r="CA59" s="7" t="e">
        <f t="shared" si="259"/>
        <v>#N/A</v>
      </c>
      <c r="CB59" s="7" t="e">
        <f t="shared" si="259"/>
        <v>#N/A</v>
      </c>
      <c r="CC59" s="7" t="e">
        <f t="shared" si="259"/>
        <v>#N/A</v>
      </c>
      <c r="CD59" s="7" t="e">
        <f t="shared" si="259"/>
        <v>#N/A</v>
      </c>
      <c r="CE59" s="7" t="e">
        <f t="shared" si="259"/>
        <v>#N/A</v>
      </c>
      <c r="CF59" s="7" t="e">
        <f t="shared" si="259"/>
        <v>#N/A</v>
      </c>
      <c r="CG59" s="7" t="e">
        <f t="shared" si="259"/>
        <v>#N/A</v>
      </c>
      <c r="CH59" s="7" t="e">
        <f t="shared" si="259"/>
        <v>#N/A</v>
      </c>
      <c r="CI59" s="7" t="e">
        <f t="shared" si="259"/>
        <v>#N/A</v>
      </c>
      <c r="CJ59" s="7" t="e">
        <f t="shared" si="259"/>
        <v>#N/A</v>
      </c>
      <c r="CK59" s="7" t="e">
        <f t="shared" si="259"/>
        <v>#N/A</v>
      </c>
      <c r="CL59" s="7" t="e">
        <f t="shared" si="259"/>
        <v>#N/A</v>
      </c>
      <c r="CM59" s="7" t="e">
        <f t="shared" si="259"/>
        <v>#N/A</v>
      </c>
      <c r="CN59" s="7" t="e">
        <f t="shared" si="259"/>
        <v>#N/A</v>
      </c>
      <c r="CO59" s="7" t="e">
        <f t="shared" si="259"/>
        <v>#N/A</v>
      </c>
      <c r="CP59" s="7" t="e">
        <f t="shared" si="259"/>
        <v>#N/A</v>
      </c>
      <c r="CQ59" s="7">
        <f t="shared" si="259"/>
        <v>3.7303000000000002</v>
      </c>
      <c r="CR59" s="7">
        <f t="shared" si="259"/>
        <v>3.7843214999999999</v>
      </c>
      <c r="CS59" s="7">
        <f t="shared" si="259"/>
        <v>3.8144992000000002</v>
      </c>
      <c r="CT59" s="7">
        <f t="shared" si="259"/>
        <v>3.8316620000000001</v>
      </c>
      <c r="CU59" s="7">
        <f t="shared" si="259"/>
        <v>3.8526144000000002</v>
      </c>
      <c r="CV59" s="7">
        <f t="shared" si="259"/>
        <v>3.8943094</v>
      </c>
      <c r="CW59" s="7">
        <f t="shared" si="259"/>
        <v>3.9492533999999999</v>
      </c>
      <c r="CX59" s="7">
        <f t="shared" si="259"/>
        <v>4.0036592999999998</v>
      </c>
      <c r="CY59" s="7">
        <f t="shared" si="259"/>
        <v>4.0493449999999998</v>
      </c>
      <c r="CZ59" s="7">
        <f t="shared" si="259"/>
        <v>4.0839245999999996</v>
      </c>
      <c r="DA59" s="7">
        <f t="shared" si="259"/>
        <v>4.1096655999999996</v>
      </c>
      <c r="DB59" s="7">
        <f t="shared" si="259"/>
        <v>4.1272948999999999</v>
      </c>
      <c r="DC59" s="7">
        <f t="shared" si="259"/>
        <v>4.1377506000000004</v>
      </c>
      <c r="DD59" s="7">
        <f t="shared" si="259"/>
        <v>4.1418625000000002</v>
      </c>
      <c r="DE59" s="7">
        <f t="shared" si="259"/>
        <v>4.1405025999999996</v>
      </c>
      <c r="DF59" s="7">
        <f t="shared" si="259"/>
        <v>4.1345786000000002</v>
      </c>
      <c r="DG59" s="7">
        <f t="shared" si="259"/>
        <v>4.1249982999999997</v>
      </c>
      <c r="DH59" s="7">
        <f t="shared" si="259"/>
        <v>4.1126695</v>
      </c>
      <c r="DI59" s="7">
        <f t="shared" si="259"/>
        <v>4.0984997999999999</v>
      </c>
      <c r="DJ59" s="7">
        <f t="shared" si="259"/>
        <v>4.0833414000000001</v>
      </c>
      <c r="DK59" s="7">
        <f t="shared" si="259"/>
        <v>4.0677608000000003</v>
      </c>
      <c r="DL59" s="7">
        <f t="shared" si="259"/>
        <v>4.0522337000000004</v>
      </c>
      <c r="DM59" s="7">
        <f t="shared" si="259"/>
        <v>4.0372354000000001</v>
      </c>
      <c r="DN59" s="7">
        <f t="shared" si="259"/>
        <v>4.0232413999999999</v>
      </c>
      <c r="DO59" s="7">
        <f t="shared" ref="DO59:EG59" si="260">HLOOKUP(DO$55,$BB$42:$CW$46,5,FALSE)</f>
        <v>4.0107271999999998</v>
      </c>
      <c r="DP59" s="7">
        <f t="shared" si="260"/>
        <v>4.0000903000000001</v>
      </c>
      <c r="DQ59" s="7">
        <f t="shared" si="260"/>
        <v>3.9913489000000002</v>
      </c>
      <c r="DR59" s="7">
        <f t="shared" si="260"/>
        <v>3.9844056999999999</v>
      </c>
      <c r="DS59" s="7">
        <f t="shared" si="260"/>
        <v>3.9791633000000002</v>
      </c>
      <c r="DT59" s="7">
        <f t="shared" si="260"/>
        <v>3.9755243</v>
      </c>
      <c r="DU59" s="7">
        <f t="shared" si="260"/>
        <v>3.9733914000000001</v>
      </c>
      <c r="DV59" s="7">
        <f t="shared" si="260"/>
        <v>3.9726672000000001</v>
      </c>
      <c r="DW59" s="7">
        <f t="shared" si="260"/>
        <v>3.9732544000000001</v>
      </c>
      <c r="DX59" s="7">
        <f t="shared" si="260"/>
        <v>3.9750556000000001</v>
      </c>
      <c r="DY59" s="7">
        <f t="shared" si="260"/>
        <v>3.9779734000000002</v>
      </c>
      <c r="DZ59" s="7">
        <f t="shared" si="260"/>
        <v>3.9819105000000001</v>
      </c>
      <c r="EA59" s="7">
        <f t="shared" si="260"/>
        <v>3.9867696000000001</v>
      </c>
      <c r="EB59" s="7">
        <f t="shared" si="260"/>
        <v>3.9924596999999999</v>
      </c>
      <c r="EC59" s="7">
        <f t="shared" si="260"/>
        <v>3.9989181</v>
      </c>
      <c r="ED59" s="7">
        <f t="shared" si="260"/>
        <v>4.0060900999999998</v>
      </c>
      <c r="EE59" s="7">
        <f t="shared" si="260"/>
        <v>4.0139208999999996</v>
      </c>
      <c r="EF59" s="7">
        <f t="shared" si="260"/>
        <v>4.0223556</v>
      </c>
      <c r="EG59" s="7">
        <f t="shared" si="260"/>
        <v>4.0313395999999999</v>
      </c>
      <c r="EH59" s="7"/>
      <c r="EI59" s="7"/>
      <c r="EJ59" s="7"/>
      <c r="EK59" s="7"/>
      <c r="EL59" s="7"/>
      <c r="EM59" s="7"/>
      <c r="EN59" s="7"/>
      <c r="EO59" s="7"/>
    </row>
    <row r="60" spans="1:145" x14ac:dyDescent="0.35">
      <c r="BA60" t="s">
        <v>955</v>
      </c>
      <c r="BQ60" s="7" t="e">
        <f>BQ58-BQ57</f>
        <v>#N/A</v>
      </c>
      <c r="BR60" s="7" t="e">
        <f t="shared" ref="BR60:DI60" si="261">BR58-BR57</f>
        <v>#N/A</v>
      </c>
      <c r="BS60" s="7" t="e">
        <f t="shared" si="261"/>
        <v>#N/A</v>
      </c>
      <c r="BT60" s="7" t="e">
        <f t="shared" si="261"/>
        <v>#N/A</v>
      </c>
      <c r="BU60" s="7" t="e">
        <f t="shared" si="261"/>
        <v>#N/A</v>
      </c>
      <c r="BV60" s="7" t="e">
        <f t="shared" si="261"/>
        <v>#N/A</v>
      </c>
      <c r="BW60" s="7" t="e">
        <f t="shared" si="261"/>
        <v>#N/A</v>
      </c>
      <c r="BX60" s="7" t="e">
        <f t="shared" si="261"/>
        <v>#N/A</v>
      </c>
      <c r="BY60" s="7" t="e">
        <f t="shared" si="261"/>
        <v>#N/A</v>
      </c>
      <c r="BZ60" s="7" t="e">
        <f t="shared" si="261"/>
        <v>#N/A</v>
      </c>
      <c r="CA60" s="7" t="e">
        <f t="shared" si="261"/>
        <v>#N/A</v>
      </c>
      <c r="CB60" s="7" t="e">
        <f t="shared" si="261"/>
        <v>#N/A</v>
      </c>
      <c r="CC60" s="7" t="e">
        <f t="shared" si="261"/>
        <v>#N/A</v>
      </c>
      <c r="CD60" s="7" t="e">
        <f t="shared" si="261"/>
        <v>#N/A</v>
      </c>
      <c r="CE60" s="7" t="e">
        <f t="shared" si="261"/>
        <v>#N/A</v>
      </c>
      <c r="CF60" s="7" t="e">
        <f t="shared" si="261"/>
        <v>#N/A</v>
      </c>
      <c r="CG60" s="7" t="e">
        <f t="shared" si="261"/>
        <v>#N/A</v>
      </c>
      <c r="CH60" s="7" t="e">
        <f t="shared" si="261"/>
        <v>#N/A</v>
      </c>
      <c r="CI60" s="7" t="e">
        <f t="shared" si="261"/>
        <v>#N/A</v>
      </c>
      <c r="CJ60" s="7" t="e">
        <f t="shared" si="261"/>
        <v>#N/A</v>
      </c>
      <c r="CK60" s="7" t="e">
        <f t="shared" si="261"/>
        <v>#N/A</v>
      </c>
      <c r="CL60" s="7" t="e">
        <f t="shared" si="261"/>
        <v>#N/A</v>
      </c>
      <c r="CM60" s="7" t="e">
        <f t="shared" si="261"/>
        <v>#N/A</v>
      </c>
      <c r="CN60" s="7" t="e">
        <f t="shared" si="261"/>
        <v>#N/A</v>
      </c>
      <c r="CO60" s="7" t="e">
        <f t="shared" si="261"/>
        <v>#N/A</v>
      </c>
      <c r="CP60" s="7" t="e">
        <f t="shared" si="261"/>
        <v>#N/A</v>
      </c>
      <c r="CQ60" s="7" t="e">
        <f t="shared" si="261"/>
        <v>#N/A</v>
      </c>
      <c r="CR60" s="7" t="e">
        <f t="shared" si="261"/>
        <v>#N/A</v>
      </c>
      <c r="CS60" s="7" t="e">
        <f t="shared" si="261"/>
        <v>#N/A</v>
      </c>
      <c r="CT60" s="7" t="e">
        <f t="shared" si="261"/>
        <v>#N/A</v>
      </c>
      <c r="CU60" s="7" t="e">
        <f t="shared" si="261"/>
        <v>#N/A</v>
      </c>
      <c r="CV60" s="7" t="e">
        <f t="shared" si="261"/>
        <v>#N/A</v>
      </c>
      <c r="CW60" s="7" t="e">
        <f t="shared" si="261"/>
        <v>#N/A</v>
      </c>
      <c r="CX60" s="7" t="e">
        <f t="shared" si="261"/>
        <v>#N/A</v>
      </c>
      <c r="CY60" s="7" t="e">
        <f t="shared" si="261"/>
        <v>#N/A</v>
      </c>
      <c r="CZ60" s="7" t="e">
        <f t="shared" si="261"/>
        <v>#N/A</v>
      </c>
      <c r="DA60" s="7" t="e">
        <f t="shared" si="261"/>
        <v>#N/A</v>
      </c>
      <c r="DB60" s="7" t="e">
        <f t="shared" si="261"/>
        <v>#N/A</v>
      </c>
      <c r="DC60" s="7" t="e">
        <f t="shared" si="261"/>
        <v>#N/A</v>
      </c>
      <c r="DD60" s="7" t="e">
        <f t="shared" si="261"/>
        <v>#N/A</v>
      </c>
      <c r="DE60" s="7" t="e">
        <f t="shared" si="261"/>
        <v>#N/A</v>
      </c>
      <c r="DF60" s="7" t="e">
        <f t="shared" si="261"/>
        <v>#N/A</v>
      </c>
      <c r="DG60" s="7" t="e">
        <f t="shared" si="261"/>
        <v>#N/A</v>
      </c>
      <c r="DH60" s="7" t="e">
        <f t="shared" si="261"/>
        <v>#N/A</v>
      </c>
      <c r="DI60" s="7" t="e">
        <f t="shared" si="261"/>
        <v>#N/A</v>
      </c>
      <c r="DJ60" s="7" t="e">
        <f t="shared" ref="DJ60:DL60" si="262">DJ58-DJ57</f>
        <v>#N/A</v>
      </c>
      <c r="DK60" s="7" t="e">
        <f t="shared" si="262"/>
        <v>#N/A</v>
      </c>
      <c r="DL60" s="7" t="e">
        <f t="shared" si="262"/>
        <v>#N/A</v>
      </c>
      <c r="DM60" s="7" t="e">
        <f t="shared" ref="DM60:DY60" si="263">DM58-DM57</f>
        <v>#N/A</v>
      </c>
      <c r="DN60" s="7" t="e">
        <f t="shared" si="263"/>
        <v>#N/A</v>
      </c>
      <c r="DO60" s="7" t="e">
        <f t="shared" si="263"/>
        <v>#N/A</v>
      </c>
      <c r="DP60" s="7" t="e">
        <f t="shared" si="263"/>
        <v>#N/A</v>
      </c>
      <c r="DQ60" s="7" t="e">
        <f t="shared" si="263"/>
        <v>#N/A</v>
      </c>
      <c r="DR60" s="7" t="e">
        <f t="shared" si="263"/>
        <v>#N/A</v>
      </c>
      <c r="DS60" s="7" t="e">
        <f t="shared" si="263"/>
        <v>#N/A</v>
      </c>
      <c r="DT60" s="7" t="e">
        <f t="shared" si="263"/>
        <v>#N/A</v>
      </c>
      <c r="DU60" s="7" t="e">
        <f t="shared" si="263"/>
        <v>#N/A</v>
      </c>
      <c r="DV60" s="7" t="e">
        <f t="shared" si="263"/>
        <v>#N/A</v>
      </c>
      <c r="DW60" s="7" t="e">
        <f t="shared" si="263"/>
        <v>#N/A</v>
      </c>
      <c r="DX60" s="7" t="e">
        <f t="shared" si="263"/>
        <v>#N/A</v>
      </c>
      <c r="DY60" s="7" t="e">
        <f t="shared" si="263"/>
        <v>#N/A</v>
      </c>
      <c r="DZ60" s="7" t="e">
        <f t="shared" ref="DZ60:EE60" si="264">DZ58-DZ57</f>
        <v>#N/A</v>
      </c>
      <c r="EA60" s="7" t="e">
        <f t="shared" si="264"/>
        <v>#N/A</v>
      </c>
      <c r="EB60" s="7" t="e">
        <f t="shared" si="264"/>
        <v>#N/A</v>
      </c>
      <c r="EC60" s="7" t="e">
        <f t="shared" si="264"/>
        <v>#N/A</v>
      </c>
      <c r="ED60" s="7" t="e">
        <f t="shared" si="264"/>
        <v>#N/A</v>
      </c>
      <c r="EE60" s="7" t="e">
        <f t="shared" si="264"/>
        <v>#N/A</v>
      </c>
      <c r="EF60" s="7" t="e">
        <f t="shared" ref="EF60:EG60" si="265">EF58-EF57</f>
        <v>#N/A</v>
      </c>
      <c r="EG60" s="7" t="e">
        <f t="shared" si="265"/>
        <v>#N/A</v>
      </c>
      <c r="EH60" s="7"/>
      <c r="EI60" s="7"/>
      <c r="EJ60" s="7"/>
      <c r="EK60" s="7"/>
      <c r="EL60" s="7"/>
      <c r="EM60" s="7"/>
      <c r="EN60" s="7"/>
      <c r="EO60" s="7"/>
    </row>
    <row r="61" spans="1:145" x14ac:dyDescent="0.35">
      <c r="BA61" t="s">
        <v>956</v>
      </c>
      <c r="CZ61" s="7"/>
      <c r="DC61" s="7" t="e">
        <f>AVERAGE(BW60:DC60)</f>
        <v>#N/A</v>
      </c>
    </row>
    <row r="62" spans="1:145" x14ac:dyDescent="0.35">
      <c r="CZ62" s="7"/>
      <c r="DC62" s="7"/>
    </row>
    <row r="63" spans="1:145" x14ac:dyDescent="0.35">
      <c r="BA63" s="8" t="s">
        <v>957</v>
      </c>
    </row>
    <row r="64" spans="1:145" x14ac:dyDescent="0.3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c r="BV64" s="6">
        <v>46753</v>
      </c>
      <c r="BW64" s="6">
        <v>46844</v>
      </c>
      <c r="BX64" s="6">
        <v>46935</v>
      </c>
      <c r="BY64" s="6">
        <v>47027</v>
      </c>
      <c r="BZ64" s="6">
        <v>47119</v>
      </c>
      <c r="CA64" s="6">
        <v>47209</v>
      </c>
      <c r="CB64" s="6">
        <v>47300</v>
      </c>
      <c r="CC64" s="6">
        <v>47392</v>
      </c>
      <c r="CD64" s="6">
        <v>47484</v>
      </c>
      <c r="CE64" s="6"/>
      <c r="CF64" s="6"/>
    </row>
    <row r="65" spans="53:84" x14ac:dyDescent="0.35">
      <c r="BB65">
        <v>202301</v>
      </c>
      <c r="BC65">
        <f>IF(RIGHT(BB65)="4",BB65+97,BB65+1)</f>
        <v>202302</v>
      </c>
      <c r="BD65">
        <f t="shared" ref="BD65:BU65" si="266">IF(RIGHT(BC65)="4",BC65+97,BC65+1)</f>
        <v>202303</v>
      </c>
      <c r="BE65">
        <f t="shared" si="266"/>
        <v>202304</v>
      </c>
      <c r="BF65">
        <f t="shared" si="266"/>
        <v>202401</v>
      </c>
      <c r="BG65">
        <f t="shared" si="266"/>
        <v>202402</v>
      </c>
      <c r="BH65">
        <f t="shared" si="266"/>
        <v>202403</v>
      </c>
      <c r="BI65">
        <f t="shared" si="266"/>
        <v>202404</v>
      </c>
      <c r="BJ65">
        <f t="shared" si="266"/>
        <v>202501</v>
      </c>
      <c r="BK65">
        <f t="shared" si="266"/>
        <v>202502</v>
      </c>
      <c r="BL65">
        <f t="shared" si="266"/>
        <v>202503</v>
      </c>
      <c r="BM65">
        <f t="shared" si="266"/>
        <v>202504</v>
      </c>
      <c r="BN65">
        <f t="shared" si="266"/>
        <v>202601</v>
      </c>
      <c r="BO65">
        <f>IF(RIGHT(BN65)="4",BN65+97,BN65+1)</f>
        <v>202602</v>
      </c>
      <c r="BP65">
        <f t="shared" si="266"/>
        <v>202603</v>
      </c>
      <c r="BQ65">
        <f t="shared" si="266"/>
        <v>202604</v>
      </c>
      <c r="BR65">
        <f t="shared" si="266"/>
        <v>202701</v>
      </c>
      <c r="BS65">
        <f t="shared" si="266"/>
        <v>202702</v>
      </c>
      <c r="BT65">
        <f t="shared" si="266"/>
        <v>202703</v>
      </c>
      <c r="BU65">
        <f t="shared" si="266"/>
        <v>202704</v>
      </c>
      <c r="BV65">
        <f t="shared" ref="BV65" si="267">IF(RIGHT(BU65)="4",BU65+97,BU65+1)</f>
        <v>202801</v>
      </c>
      <c r="BW65">
        <f t="shared" ref="BW65" si="268">IF(RIGHT(BV65)="4",BV65+97,BV65+1)</f>
        <v>202802</v>
      </c>
      <c r="BX65">
        <f t="shared" ref="BX65" si="269">IF(RIGHT(BW65)="4",BW65+97,BW65+1)</f>
        <v>202803</v>
      </c>
      <c r="BY65">
        <f t="shared" ref="BY65" si="270">IF(RIGHT(BX65)="4",BX65+97,BX65+1)</f>
        <v>202804</v>
      </c>
      <c r="BZ65">
        <f t="shared" ref="BZ65" si="271">IF(RIGHT(BY65)="4",BY65+97,BY65+1)</f>
        <v>202901</v>
      </c>
      <c r="CA65">
        <f t="shared" ref="CA65" si="272">IF(RIGHT(BZ65)="4",BZ65+97,BZ65+1)</f>
        <v>202902</v>
      </c>
      <c r="CB65">
        <f t="shared" ref="CB65" si="273">IF(RIGHT(CA65)="4",CA65+97,CA65+1)</f>
        <v>202903</v>
      </c>
      <c r="CC65">
        <f t="shared" ref="CC65" si="274">IF(RIGHT(CB65)="4",CB65+97,CB65+1)</f>
        <v>202904</v>
      </c>
      <c r="CD65">
        <f t="shared" ref="CD65" si="275">IF(RIGHT(CC65)="4",CC65+97,CC65+1)</f>
        <v>203001</v>
      </c>
    </row>
    <row r="66" spans="53:84" x14ac:dyDescent="0.35">
      <c r="BA66" t="s">
        <v>939</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c r="BJ66" s="7">
        <f>VLOOKUP(BJ64,HAVERQ!$A:$G,7,FALSE)</f>
        <v>4.5</v>
      </c>
      <c r="BK66" s="7">
        <f>VLOOKUP(BK64,HAVERQ!$A:$G,7,FALSE)</f>
        <v>4.25</v>
      </c>
      <c r="BL66" s="7">
        <f>VLOOKUP(BL64,HAVERQ!$A:$G,7,FALSE)</f>
        <v>4</v>
      </c>
      <c r="BM66" s="7">
        <f>VLOOKUP(BM64,HAVERQ!$A:$G,7,FALSE)</f>
        <v>3.75</v>
      </c>
      <c r="BN66" s="7">
        <f>VLOOKUP(BN64,HAVERQ!$A:$G,7,FALSE)</f>
        <v>3.75</v>
      </c>
    </row>
    <row r="67" spans="53:84" x14ac:dyDescent="0.35">
      <c r="BA67" t="str">
        <f>A50</f>
        <v>April 2026 MPR</v>
      </c>
      <c r="BB67" s="7" t="e">
        <f t="shared" ref="BB67:BG67" si="276">HLOOKUP(BB$65,$B$49:$R$50,2,FALSE)</f>
        <v>#N/A</v>
      </c>
      <c r="BC67" s="7" t="e">
        <f t="shared" si="276"/>
        <v>#N/A</v>
      </c>
      <c r="BD67" s="7" t="e">
        <f t="shared" si="276"/>
        <v>#N/A</v>
      </c>
      <c r="BE67" s="7" t="e">
        <f t="shared" si="276"/>
        <v>#N/A</v>
      </c>
      <c r="BF67" s="7" t="e">
        <f t="shared" si="276"/>
        <v>#N/A</v>
      </c>
      <c r="BG67" s="7" t="e">
        <f t="shared" si="276"/>
        <v>#N/A</v>
      </c>
      <c r="BH67" s="7" t="e">
        <f t="shared" ref="BH67:CD67" si="277">HLOOKUP(BH$65,$B$49:$R$50,2,FALSE)</f>
        <v>#N/A</v>
      </c>
      <c r="BI67" s="7" t="e">
        <f t="shared" si="277"/>
        <v>#N/A</v>
      </c>
      <c r="BJ67" s="7" t="e">
        <f t="shared" si="277"/>
        <v>#N/A</v>
      </c>
      <c r="BK67" s="7" t="e">
        <f t="shared" si="277"/>
        <v>#N/A</v>
      </c>
      <c r="BL67" s="7" t="e">
        <f t="shared" si="277"/>
        <v>#N/A</v>
      </c>
      <c r="BM67" s="7" t="e">
        <f t="shared" si="277"/>
        <v>#N/A</v>
      </c>
      <c r="BN67" s="7" t="e">
        <f t="shared" si="277"/>
        <v>#N/A</v>
      </c>
      <c r="BO67" s="7" t="e">
        <f t="shared" si="277"/>
        <v>#N/A</v>
      </c>
      <c r="BP67" s="7" t="e">
        <f t="shared" si="277"/>
        <v>#N/A</v>
      </c>
      <c r="BQ67" s="7" t="e">
        <f t="shared" si="277"/>
        <v>#N/A</v>
      </c>
      <c r="BR67" s="7" t="e">
        <f t="shared" si="277"/>
        <v>#N/A</v>
      </c>
      <c r="BS67" s="7" t="e">
        <f t="shared" si="277"/>
        <v>#N/A</v>
      </c>
      <c r="BT67" s="7" t="e">
        <f t="shared" si="277"/>
        <v>#N/A</v>
      </c>
      <c r="BU67" s="7" t="e">
        <f t="shared" si="277"/>
        <v>#N/A</v>
      </c>
      <c r="BV67" s="7" t="e">
        <f t="shared" si="277"/>
        <v>#N/A</v>
      </c>
      <c r="BW67" s="7" t="e">
        <f t="shared" si="277"/>
        <v>#N/A</v>
      </c>
      <c r="BX67" s="7" t="e">
        <f t="shared" si="277"/>
        <v>#N/A</v>
      </c>
      <c r="BY67" s="7" t="e">
        <f t="shared" si="277"/>
        <v>#N/A</v>
      </c>
      <c r="BZ67" s="7" t="e">
        <f t="shared" si="277"/>
        <v>#N/A</v>
      </c>
      <c r="CA67" s="7" t="e">
        <f t="shared" si="277"/>
        <v>#N/A</v>
      </c>
      <c r="CB67" s="7" t="e">
        <f t="shared" si="277"/>
        <v>#N/A</v>
      </c>
      <c r="CC67" s="7" t="e">
        <f t="shared" si="277"/>
        <v>#N/A</v>
      </c>
      <c r="CD67" s="7" t="e">
        <f t="shared" si="277"/>
        <v>#N/A</v>
      </c>
      <c r="CE67" s="7"/>
      <c r="CF67" s="7"/>
    </row>
    <row r="68" spans="53:84" x14ac:dyDescent="0.35">
      <c r="BA68" t="str">
        <f>BA50</f>
        <v>Current market curve</v>
      </c>
      <c r="BB68" s="7" t="e">
        <f t="shared" ref="BB68:BI68" si="278">HLOOKUP(BB$65,$BB$49:$BR$50,2,FALSE)</f>
        <v>#N/A</v>
      </c>
      <c r="BC68" s="7" t="e">
        <f t="shared" si="278"/>
        <v>#N/A</v>
      </c>
      <c r="BD68" s="7" t="e">
        <f t="shared" si="278"/>
        <v>#N/A</v>
      </c>
      <c r="BE68" s="7" t="e">
        <f t="shared" si="278"/>
        <v>#N/A</v>
      </c>
      <c r="BF68" s="7" t="e">
        <f t="shared" si="278"/>
        <v>#N/A</v>
      </c>
      <c r="BG68" s="7" t="e">
        <f t="shared" si="278"/>
        <v>#N/A</v>
      </c>
      <c r="BH68" s="7" t="e">
        <f t="shared" si="278"/>
        <v>#N/A</v>
      </c>
      <c r="BI68" s="7" t="e">
        <f t="shared" si="278"/>
        <v>#N/A</v>
      </c>
      <c r="BJ68" s="7" t="e">
        <f t="shared" ref="BJ68:CD68" si="279">HLOOKUP(BJ$65,$BB$49:$BR$50,2,FALSE)</f>
        <v>#N/A</v>
      </c>
      <c r="BK68" s="7" t="e">
        <f t="shared" si="279"/>
        <v>#N/A</v>
      </c>
      <c r="BL68" s="7" t="e">
        <f t="shared" si="279"/>
        <v>#N/A</v>
      </c>
      <c r="BM68" s="7" t="e">
        <f t="shared" si="279"/>
        <v>#N/A</v>
      </c>
      <c r="BN68" s="7" t="e">
        <f t="shared" si="279"/>
        <v>#N/A</v>
      </c>
      <c r="BO68" s="7">
        <f t="shared" si="279"/>
        <v>3.7300400000000002</v>
      </c>
      <c r="BP68" s="7">
        <f t="shared" si="279"/>
        <v>3.8050851822222218</v>
      </c>
      <c r="BQ68" s="7">
        <f t="shared" si="279"/>
        <v>4.0043605444444443</v>
      </c>
      <c r="BR68" s="7">
        <f t="shared" si="279"/>
        <v>4.1576845022222217</v>
      </c>
      <c r="BS68" s="7">
        <f t="shared" si="279"/>
        <v>4.2386030377777777</v>
      </c>
      <c r="BT68" s="7">
        <f t="shared" si="279"/>
        <v>4.2623973644444453</v>
      </c>
      <c r="BU68" s="7">
        <f t="shared" si="279"/>
        <v>4.2437311222222229</v>
      </c>
      <c r="BV68" s="7">
        <f t="shared" si="279"/>
        <v>4.204393695555555</v>
      </c>
      <c r="BW68" s="7">
        <f t="shared" si="279"/>
        <v>4.1614103555555557</v>
      </c>
      <c r="BX68" s="7">
        <f t="shared" si="279"/>
        <v>4.1270374977777786</v>
      </c>
      <c r="BY68" s="7">
        <f t="shared" si="279"/>
        <v>4.1056298199999999</v>
      </c>
      <c r="BZ68" s="7">
        <f t="shared" si="279"/>
        <v>4.0959922511111122</v>
      </c>
      <c r="CA68" s="7">
        <f t="shared" si="279"/>
        <v>4.0966326911111111</v>
      </c>
      <c r="CB68" s="7">
        <f t="shared" si="279"/>
        <v>4.1060697822222219</v>
      </c>
      <c r="CC68" s="7">
        <f t="shared" si="279"/>
        <v>4.1228959377777779</v>
      </c>
      <c r="CD68" s="7">
        <f t="shared" si="279"/>
        <v>4.1457519311111106</v>
      </c>
      <c r="CE68" s="7"/>
      <c r="CF68" s="7"/>
    </row>
    <row r="69" spans="53:84" x14ac:dyDescent="0.35">
      <c r="BA69" t="s">
        <v>955</v>
      </c>
      <c r="BH69" s="7" t="e">
        <f>BH68-BH67</f>
        <v>#N/A</v>
      </c>
      <c r="BI69" s="7" t="e">
        <f t="shared" ref="BI69:BU69" si="280">BI68-BI67</f>
        <v>#N/A</v>
      </c>
      <c r="BJ69" s="7" t="e">
        <f t="shared" si="280"/>
        <v>#N/A</v>
      </c>
      <c r="BK69" s="7" t="e">
        <f t="shared" si="280"/>
        <v>#N/A</v>
      </c>
      <c r="BL69" s="7" t="e">
        <f t="shared" si="280"/>
        <v>#N/A</v>
      </c>
      <c r="BM69" s="7" t="e">
        <f t="shared" si="280"/>
        <v>#N/A</v>
      </c>
      <c r="BN69" s="7" t="e">
        <f t="shared" si="280"/>
        <v>#N/A</v>
      </c>
      <c r="BO69" s="7" t="e">
        <f t="shared" si="280"/>
        <v>#N/A</v>
      </c>
      <c r="BP69" s="7" t="e">
        <f t="shared" si="280"/>
        <v>#N/A</v>
      </c>
      <c r="BQ69" s="7" t="e">
        <f t="shared" si="280"/>
        <v>#N/A</v>
      </c>
      <c r="BR69" s="7" t="e">
        <f t="shared" si="280"/>
        <v>#N/A</v>
      </c>
      <c r="BS69" s="7" t="e">
        <f t="shared" si="280"/>
        <v>#N/A</v>
      </c>
      <c r="BT69" s="7" t="e">
        <f t="shared" si="280"/>
        <v>#N/A</v>
      </c>
      <c r="BU69" s="7" t="e">
        <f t="shared" si="280"/>
        <v>#N/A</v>
      </c>
      <c r="BV69" s="7" t="e">
        <f t="shared" ref="BV69:BZ69" si="281">BV68-BV67</f>
        <v>#N/A</v>
      </c>
      <c r="BW69" s="7" t="e">
        <f t="shared" si="281"/>
        <v>#N/A</v>
      </c>
      <c r="BX69" s="7" t="e">
        <f t="shared" si="281"/>
        <v>#N/A</v>
      </c>
      <c r="BY69" s="7" t="e">
        <f t="shared" si="281"/>
        <v>#N/A</v>
      </c>
      <c r="BZ69" s="7" t="e">
        <f t="shared" si="281"/>
        <v>#N/A</v>
      </c>
      <c r="CA69" s="7" t="e">
        <f t="shared" ref="CA69:CD69" si="282">CA68-CA67</f>
        <v>#N/A</v>
      </c>
      <c r="CB69" s="7" t="e">
        <f t="shared" si="282"/>
        <v>#N/A</v>
      </c>
      <c r="CC69" s="7" t="e">
        <f t="shared" si="282"/>
        <v>#N/A</v>
      </c>
      <c r="CD69" s="7" t="e">
        <f t="shared" si="282"/>
        <v>#N/A</v>
      </c>
      <c r="CE69" s="7"/>
      <c r="CF69" s="7"/>
    </row>
    <row r="70" spans="53:84" x14ac:dyDescent="0.35">
      <c r="BA70" t="s">
        <v>956</v>
      </c>
      <c r="BS70" s="7" t="e">
        <f>AVERAGE(BH69:BS69)</f>
        <v>#N/A</v>
      </c>
    </row>
    <row r="76" spans="53:84" x14ac:dyDescent="0.35">
      <c r="BS76" t="s">
        <v>2285</v>
      </c>
      <c r="BT76" t="s">
        <v>2286</v>
      </c>
    </row>
    <row r="77" spans="53:84" x14ac:dyDescent="0.35">
      <c r="BS77" s="7" t="e">
        <f>AVERAGE(BN69:BU69)</f>
        <v>#N/A</v>
      </c>
      <c r="BT77" s="7" t="e">
        <f>BS77/2</f>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EJ66"/>
  <sheetViews>
    <sheetView workbookViewId="0">
      <pane xSplit="1" ySplit="4" topLeftCell="DE22" activePane="bottomRight" state="frozen"/>
      <selection activeCell="O33" sqref="O33"/>
      <selection pane="topRight" activeCell="O33" sqref="O33"/>
      <selection pane="bottomLeft" activeCell="O33" sqref="O33"/>
      <selection pane="bottomRight" activeCell="DK44" sqref="DK44"/>
    </sheetView>
  </sheetViews>
  <sheetFormatPr defaultRowHeight="14.5" x14ac:dyDescent="0.35"/>
  <cols>
    <col min="1" max="1" width="10.7265625" bestFit="1" customWidth="1"/>
    <col min="2" max="2" width="10.7265625" customWidth="1"/>
    <col min="3" max="49" width="10.7265625" bestFit="1" customWidth="1"/>
    <col min="52" max="111" width="10.7265625" bestFit="1" customWidth="1"/>
    <col min="112" max="112" width="10.7265625" customWidth="1"/>
    <col min="113" max="175" width="10.54296875" customWidth="1"/>
  </cols>
  <sheetData>
    <row r="1" spans="1:112" x14ac:dyDescent="0.35">
      <c r="A1" s="35" t="str">
        <f>'Market pricing dates'!A2</f>
        <v>April 2026 MPR</v>
      </c>
      <c r="C1" t="str">
        <f>'Market pricing dates'!A12</f>
        <v>15 working days to 22 Apr 2026</v>
      </c>
      <c r="AZ1" s="35" t="str">
        <f>'Market pricing dates'!D2</f>
        <v>Current market curve</v>
      </c>
      <c r="BB1" t="str">
        <f>'Market pricing dates'!D12</f>
        <v>15 working days to 18 Jun 2026</v>
      </c>
    </row>
    <row r="2" spans="1:112" x14ac:dyDescent="0.35">
      <c r="A2" t="s">
        <v>943</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943</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35">
      <c r="A3" t="s">
        <v>944</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944</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946</v>
      </c>
      <c r="AZ5" s="8" t="s">
        <v>946</v>
      </c>
    </row>
    <row r="6" spans="1:112" x14ac:dyDescent="0.3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46171</v>
      </c>
      <c r="BA6" s="6">
        <f>AZ6</f>
        <v>46171</v>
      </c>
      <c r="BB6" s="6">
        <f>$AZ6+BB$4</f>
        <v>46201.416666700003</v>
      </c>
      <c r="BC6" s="6">
        <f t="shared" ref="BC6:CV11" si="7">$AZ6+BC$4</f>
        <v>46231.833333399998</v>
      </c>
      <c r="BD6" s="6">
        <f t="shared" si="7"/>
        <v>46262.250000100001</v>
      </c>
      <c r="BE6" s="6">
        <f t="shared" si="7"/>
        <v>46292.666666800003</v>
      </c>
      <c r="BF6" s="6">
        <f t="shared" si="7"/>
        <v>46323.083333499999</v>
      </c>
      <c r="BG6" s="6">
        <f t="shared" si="7"/>
        <v>46353.500000200002</v>
      </c>
      <c r="BH6" s="6">
        <f t="shared" si="7"/>
        <v>46383.916666899997</v>
      </c>
      <c r="BI6" s="6">
        <f t="shared" si="7"/>
        <v>46414.3333336</v>
      </c>
      <c r="BJ6" s="6">
        <f t="shared" si="7"/>
        <v>46444.750000300002</v>
      </c>
      <c r="BK6" s="6">
        <f t="shared" si="7"/>
        <v>46475.166666999998</v>
      </c>
      <c r="BL6" s="6">
        <f t="shared" si="7"/>
        <v>46505.5833337</v>
      </c>
      <c r="BM6" s="6">
        <f t="shared" si="7"/>
        <v>46536.000000400003</v>
      </c>
      <c r="BN6" s="6">
        <f t="shared" si="7"/>
        <v>46566.416667099998</v>
      </c>
      <c r="BO6" s="6">
        <f t="shared" si="7"/>
        <v>46596.833333800001</v>
      </c>
      <c r="BP6" s="6">
        <f t="shared" si="7"/>
        <v>46627.250000499997</v>
      </c>
      <c r="BQ6" s="6">
        <f t="shared" si="7"/>
        <v>46657.666667199999</v>
      </c>
      <c r="BR6" s="6">
        <f t="shared" si="7"/>
        <v>46688.083333900002</v>
      </c>
      <c r="BS6" s="6">
        <f t="shared" si="7"/>
        <v>46718.500000599997</v>
      </c>
      <c r="BT6" s="6">
        <f t="shared" si="7"/>
        <v>46748.9166673</v>
      </c>
      <c r="BU6" s="6">
        <f t="shared" si="7"/>
        <v>46779.333334000003</v>
      </c>
      <c r="BV6" s="6">
        <f t="shared" si="7"/>
        <v>46809.750000699998</v>
      </c>
      <c r="BW6" s="6">
        <f t="shared" si="7"/>
        <v>46840.166667400001</v>
      </c>
      <c r="BX6" s="6">
        <f t="shared" si="7"/>
        <v>46870.583334099996</v>
      </c>
      <c r="BY6" s="6">
        <f t="shared" si="7"/>
        <v>46901.000000799999</v>
      </c>
      <c r="BZ6" s="6">
        <f t="shared" si="7"/>
        <v>46931.416667500001</v>
      </c>
      <c r="CA6" s="6">
        <f t="shared" si="7"/>
        <v>46961.833334199997</v>
      </c>
      <c r="CB6" s="6">
        <f t="shared" si="7"/>
        <v>46992.2500009</v>
      </c>
      <c r="CC6" s="6">
        <f t="shared" si="7"/>
        <v>47022.666667600002</v>
      </c>
      <c r="CD6" s="6">
        <f t="shared" si="7"/>
        <v>47053.083334299998</v>
      </c>
      <c r="CE6" s="6">
        <f t="shared" si="7"/>
        <v>47083.500001</v>
      </c>
      <c r="CF6" s="6">
        <f t="shared" si="7"/>
        <v>47113.916667700003</v>
      </c>
      <c r="CG6" s="6">
        <f t="shared" si="7"/>
        <v>47144.333334399998</v>
      </c>
      <c r="CH6" s="6">
        <f t="shared" si="7"/>
        <v>47174.750001100001</v>
      </c>
      <c r="CI6" s="6">
        <f t="shared" si="7"/>
        <v>47205.166667799997</v>
      </c>
      <c r="CJ6" s="6">
        <f t="shared" si="7"/>
        <v>47235.583334499999</v>
      </c>
      <c r="CK6" s="6">
        <f t="shared" si="7"/>
        <v>47266.000001200002</v>
      </c>
      <c r="CL6" s="6">
        <f t="shared" si="7"/>
        <v>47296.416667899997</v>
      </c>
      <c r="CM6" s="6">
        <f t="shared" si="7"/>
        <v>47326.8333346</v>
      </c>
      <c r="CN6" s="6">
        <f t="shared" si="7"/>
        <v>47357.250001299995</v>
      </c>
      <c r="CO6" s="6">
        <f t="shared" si="7"/>
        <v>47387.666667999998</v>
      </c>
      <c r="CP6" s="6">
        <f t="shared" si="7"/>
        <v>47418.083334700001</v>
      </c>
      <c r="CQ6" s="6">
        <f t="shared" si="7"/>
        <v>47448.500001399996</v>
      </c>
      <c r="CR6" s="6">
        <f t="shared" si="7"/>
        <v>47478.916668099999</v>
      </c>
      <c r="CS6" s="6">
        <f t="shared" si="7"/>
        <v>47509.333334800001</v>
      </c>
      <c r="CT6" s="6">
        <f t="shared" si="7"/>
        <v>47539.750001499997</v>
      </c>
      <c r="CU6" s="6">
        <f t="shared" si="7"/>
        <v>47570.1666682</v>
      </c>
      <c r="CV6" s="6">
        <f t="shared" si="7"/>
        <v>47600.583334900002</v>
      </c>
      <c r="CW6" s="6"/>
      <c r="CX6" s="6"/>
      <c r="CY6" s="6"/>
      <c r="CZ6" s="6"/>
      <c r="DA6" s="6"/>
      <c r="DB6" s="6"/>
      <c r="DC6" s="6"/>
      <c r="DD6" s="6"/>
      <c r="DE6" s="6"/>
      <c r="DF6" s="6"/>
      <c r="DG6" s="6"/>
      <c r="DH6" s="6"/>
    </row>
    <row r="7" spans="1:112" x14ac:dyDescent="0.3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46174</v>
      </c>
      <c r="BA7" s="6">
        <f t="shared" ref="BA7:BA18" si="10">AZ7</f>
        <v>46174</v>
      </c>
      <c r="BB7" s="6">
        <f t="shared" ref="BB7:BQ20" si="11">$AZ7+BB$4</f>
        <v>46204.416666700003</v>
      </c>
      <c r="BC7" s="6">
        <f t="shared" si="11"/>
        <v>46234.833333399998</v>
      </c>
      <c r="BD7" s="6">
        <f t="shared" si="11"/>
        <v>46265.250000100001</v>
      </c>
      <c r="BE7" s="6">
        <f t="shared" si="11"/>
        <v>46295.666666800003</v>
      </c>
      <c r="BF7" s="6">
        <f t="shared" si="11"/>
        <v>46326.083333499999</v>
      </c>
      <c r="BG7" s="6">
        <f t="shared" si="11"/>
        <v>46356.500000200002</v>
      </c>
      <c r="BH7" s="6">
        <f t="shared" si="11"/>
        <v>46386.916666899997</v>
      </c>
      <c r="BI7" s="6">
        <f t="shared" si="11"/>
        <v>46417.3333336</v>
      </c>
      <c r="BJ7" s="6">
        <f t="shared" si="11"/>
        <v>46447.750000300002</v>
      </c>
      <c r="BK7" s="6">
        <f t="shared" si="11"/>
        <v>46478.166666999998</v>
      </c>
      <c r="BL7" s="6">
        <f t="shared" si="11"/>
        <v>46508.5833337</v>
      </c>
      <c r="BM7" s="6">
        <f t="shared" si="11"/>
        <v>46539.000000400003</v>
      </c>
      <c r="BN7" s="6">
        <f t="shared" si="11"/>
        <v>46569.416667099998</v>
      </c>
      <c r="BO7" s="6">
        <f t="shared" si="11"/>
        <v>46599.833333800001</v>
      </c>
      <c r="BP7" s="6">
        <f t="shared" si="11"/>
        <v>46630.250000499997</v>
      </c>
      <c r="BQ7" s="6">
        <f t="shared" si="11"/>
        <v>46660.666667199999</v>
      </c>
      <c r="BR7" s="6">
        <f t="shared" si="7"/>
        <v>46691.083333900002</v>
      </c>
      <c r="BS7" s="6">
        <f t="shared" si="7"/>
        <v>46721.500000599997</v>
      </c>
      <c r="BT7" s="6">
        <f t="shared" si="7"/>
        <v>46751.9166673</v>
      </c>
      <c r="BU7" s="6">
        <f t="shared" si="7"/>
        <v>46782.333334000003</v>
      </c>
      <c r="BV7" s="6">
        <f t="shared" si="7"/>
        <v>46812.750000699998</v>
      </c>
      <c r="BW7" s="6">
        <f t="shared" si="7"/>
        <v>46843.166667400001</v>
      </c>
      <c r="BX7" s="6">
        <f t="shared" si="7"/>
        <v>46873.583334099996</v>
      </c>
      <c r="BY7" s="6">
        <f t="shared" si="7"/>
        <v>46904.000000799999</v>
      </c>
      <c r="BZ7" s="6">
        <f t="shared" si="7"/>
        <v>46934.416667500001</v>
      </c>
      <c r="CA7" s="6">
        <f t="shared" si="7"/>
        <v>46964.833334199997</v>
      </c>
      <c r="CB7" s="6">
        <f t="shared" si="7"/>
        <v>46995.2500009</v>
      </c>
      <c r="CC7" s="6">
        <f t="shared" si="7"/>
        <v>47025.666667600002</v>
      </c>
      <c r="CD7" s="6">
        <f t="shared" si="7"/>
        <v>47056.083334299998</v>
      </c>
      <c r="CE7" s="6">
        <f t="shared" si="7"/>
        <v>47086.500001</v>
      </c>
      <c r="CF7" s="6">
        <f t="shared" si="7"/>
        <v>47116.916667700003</v>
      </c>
      <c r="CG7" s="6">
        <f t="shared" si="7"/>
        <v>47147.333334399998</v>
      </c>
      <c r="CH7" s="6">
        <f t="shared" si="7"/>
        <v>47177.750001100001</v>
      </c>
      <c r="CI7" s="6">
        <f t="shared" si="7"/>
        <v>47208.166667799997</v>
      </c>
      <c r="CJ7" s="6">
        <f t="shared" si="7"/>
        <v>47238.583334499999</v>
      </c>
      <c r="CK7" s="6">
        <f t="shared" si="7"/>
        <v>47269.000001200002</v>
      </c>
      <c r="CL7" s="6">
        <f t="shared" si="7"/>
        <v>47299.416667899997</v>
      </c>
      <c r="CM7" s="6">
        <f t="shared" si="7"/>
        <v>47329.8333346</v>
      </c>
      <c r="CN7" s="6">
        <f t="shared" si="7"/>
        <v>47360.250001299995</v>
      </c>
      <c r="CO7" s="6">
        <f t="shared" si="7"/>
        <v>47390.666667999998</v>
      </c>
      <c r="CP7" s="6">
        <f t="shared" si="7"/>
        <v>47421.083334700001</v>
      </c>
      <c r="CQ7" s="6">
        <f t="shared" si="7"/>
        <v>47451.500001399996</v>
      </c>
      <c r="CR7" s="6">
        <f t="shared" si="7"/>
        <v>47481.916668099999</v>
      </c>
      <c r="CS7" s="6">
        <f t="shared" si="7"/>
        <v>47512.333334800001</v>
      </c>
      <c r="CT7" s="6">
        <f t="shared" si="7"/>
        <v>47542.750001499997</v>
      </c>
      <c r="CU7" s="6">
        <f t="shared" si="7"/>
        <v>47573.1666682</v>
      </c>
      <c r="CV7" s="6">
        <f t="shared" si="7"/>
        <v>47603.583334900002</v>
      </c>
      <c r="CW7" s="6"/>
      <c r="CX7" s="6"/>
      <c r="CY7" s="6"/>
      <c r="CZ7" s="6"/>
      <c r="DA7" s="6"/>
      <c r="DB7" s="6"/>
      <c r="DC7" s="6"/>
      <c r="DD7" s="6"/>
      <c r="DE7" s="6"/>
      <c r="DF7" s="6"/>
      <c r="DG7" s="6"/>
      <c r="DH7" s="6"/>
    </row>
    <row r="8" spans="1:112" x14ac:dyDescent="0.3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46175</v>
      </c>
      <c r="BA8" s="6">
        <f t="shared" si="10"/>
        <v>46175</v>
      </c>
      <c r="BB8" s="6">
        <f t="shared" si="11"/>
        <v>46205.416666700003</v>
      </c>
      <c r="BC8" s="6">
        <f t="shared" si="7"/>
        <v>46235.833333399998</v>
      </c>
      <c r="BD8" s="6">
        <f t="shared" si="7"/>
        <v>46266.250000100001</v>
      </c>
      <c r="BE8" s="6">
        <f t="shared" si="7"/>
        <v>46296.666666800003</v>
      </c>
      <c r="BF8" s="6">
        <f t="shared" si="7"/>
        <v>46327.083333499999</v>
      </c>
      <c r="BG8" s="6">
        <f t="shared" si="7"/>
        <v>46357.500000200002</v>
      </c>
      <c r="BH8" s="6">
        <f t="shared" si="7"/>
        <v>46387.916666899997</v>
      </c>
      <c r="BI8" s="6">
        <f t="shared" si="7"/>
        <v>46418.3333336</v>
      </c>
      <c r="BJ8" s="6">
        <f t="shared" si="7"/>
        <v>46448.750000300002</v>
      </c>
      <c r="BK8" s="6">
        <f t="shared" si="7"/>
        <v>46479.166666999998</v>
      </c>
      <c r="BL8" s="6">
        <f t="shared" si="7"/>
        <v>46509.5833337</v>
      </c>
      <c r="BM8" s="6">
        <f t="shared" si="7"/>
        <v>46540.000000400003</v>
      </c>
      <c r="BN8" s="6">
        <f t="shared" si="7"/>
        <v>46570.416667099998</v>
      </c>
      <c r="BO8" s="6">
        <f t="shared" si="7"/>
        <v>46600.833333800001</v>
      </c>
      <c r="BP8" s="6">
        <f t="shared" si="7"/>
        <v>46631.250000499997</v>
      </c>
      <c r="BQ8" s="6">
        <f t="shared" si="7"/>
        <v>46661.666667199999</v>
      </c>
      <c r="BR8" s="6">
        <f t="shared" si="7"/>
        <v>46692.083333900002</v>
      </c>
      <c r="BS8" s="6">
        <f t="shared" si="7"/>
        <v>46722.500000599997</v>
      </c>
      <c r="BT8" s="6">
        <f t="shared" si="7"/>
        <v>46752.9166673</v>
      </c>
      <c r="BU8" s="6">
        <f t="shared" si="7"/>
        <v>46783.333334000003</v>
      </c>
      <c r="BV8" s="6">
        <f t="shared" si="7"/>
        <v>46813.750000699998</v>
      </c>
      <c r="BW8" s="6">
        <f t="shared" si="7"/>
        <v>46844.166667400001</v>
      </c>
      <c r="BX8" s="6">
        <f t="shared" si="7"/>
        <v>46874.583334099996</v>
      </c>
      <c r="BY8" s="6">
        <f t="shared" si="7"/>
        <v>46905.000000799999</v>
      </c>
      <c r="BZ8" s="6">
        <f t="shared" si="7"/>
        <v>46935.416667500001</v>
      </c>
      <c r="CA8" s="6">
        <f t="shared" si="7"/>
        <v>46965.833334199997</v>
      </c>
      <c r="CB8" s="6">
        <f t="shared" si="7"/>
        <v>46996.2500009</v>
      </c>
      <c r="CC8" s="6">
        <f t="shared" si="7"/>
        <v>47026.666667600002</v>
      </c>
      <c r="CD8" s="6">
        <f t="shared" si="7"/>
        <v>47057.083334299998</v>
      </c>
      <c r="CE8" s="6">
        <f t="shared" si="7"/>
        <v>47087.500001</v>
      </c>
      <c r="CF8" s="6">
        <f t="shared" si="7"/>
        <v>47117.916667700003</v>
      </c>
      <c r="CG8" s="6">
        <f t="shared" si="7"/>
        <v>47148.333334399998</v>
      </c>
      <c r="CH8" s="6">
        <f t="shared" si="7"/>
        <v>47178.750001100001</v>
      </c>
      <c r="CI8" s="6">
        <f t="shared" si="7"/>
        <v>47209.166667799997</v>
      </c>
      <c r="CJ8" s="6">
        <f t="shared" si="7"/>
        <v>47239.583334499999</v>
      </c>
      <c r="CK8" s="6">
        <f t="shared" si="7"/>
        <v>47270.000001200002</v>
      </c>
      <c r="CL8" s="6">
        <f t="shared" si="7"/>
        <v>47300.416667899997</v>
      </c>
      <c r="CM8" s="6">
        <f t="shared" si="7"/>
        <v>47330.8333346</v>
      </c>
      <c r="CN8" s="6">
        <f t="shared" si="7"/>
        <v>47361.250001299995</v>
      </c>
      <c r="CO8" s="6">
        <f t="shared" si="7"/>
        <v>47391.666667999998</v>
      </c>
      <c r="CP8" s="6">
        <f t="shared" si="7"/>
        <v>47422.083334700001</v>
      </c>
      <c r="CQ8" s="6">
        <f t="shared" si="7"/>
        <v>47452.500001399996</v>
      </c>
      <c r="CR8" s="6">
        <f t="shared" si="7"/>
        <v>47482.916668099999</v>
      </c>
      <c r="CS8" s="6">
        <f t="shared" si="7"/>
        <v>47513.333334800001</v>
      </c>
      <c r="CT8" s="6">
        <f t="shared" si="7"/>
        <v>47543.750001499997</v>
      </c>
      <c r="CU8" s="6">
        <f t="shared" si="7"/>
        <v>47574.1666682</v>
      </c>
      <c r="CV8" s="6">
        <f t="shared" si="7"/>
        <v>47604.583334900002</v>
      </c>
      <c r="CW8" s="6"/>
      <c r="CX8" s="6"/>
      <c r="CY8" s="6"/>
      <c r="CZ8" s="6"/>
      <c r="DA8" s="6"/>
      <c r="DB8" s="6"/>
      <c r="DC8" s="6"/>
      <c r="DD8" s="6"/>
      <c r="DE8" s="6"/>
      <c r="DF8" s="6"/>
      <c r="DG8" s="6"/>
      <c r="DH8" s="6"/>
    </row>
    <row r="9" spans="1:112" x14ac:dyDescent="0.3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46176</v>
      </c>
      <c r="BA9" s="6">
        <f t="shared" si="10"/>
        <v>46176</v>
      </c>
      <c r="BB9" s="6">
        <f t="shared" si="11"/>
        <v>46206.416666700003</v>
      </c>
      <c r="BC9" s="6">
        <f t="shared" si="7"/>
        <v>46236.833333399998</v>
      </c>
      <c r="BD9" s="6">
        <f t="shared" si="7"/>
        <v>46267.250000100001</v>
      </c>
      <c r="BE9" s="6">
        <f t="shared" si="7"/>
        <v>46297.666666800003</v>
      </c>
      <c r="BF9" s="6">
        <f t="shared" si="7"/>
        <v>46328.083333499999</v>
      </c>
      <c r="BG9" s="6">
        <f t="shared" si="7"/>
        <v>46358.500000200002</v>
      </c>
      <c r="BH9" s="6">
        <f t="shared" si="7"/>
        <v>46388.916666899997</v>
      </c>
      <c r="BI9" s="6">
        <f t="shared" si="7"/>
        <v>46419.3333336</v>
      </c>
      <c r="BJ9" s="6">
        <f t="shared" si="7"/>
        <v>46449.750000300002</v>
      </c>
      <c r="BK9" s="6">
        <f t="shared" si="7"/>
        <v>46480.166666999998</v>
      </c>
      <c r="BL9" s="6">
        <f t="shared" si="7"/>
        <v>46510.5833337</v>
      </c>
      <c r="BM9" s="6">
        <f t="shared" si="7"/>
        <v>46541.000000400003</v>
      </c>
      <c r="BN9" s="6">
        <f t="shared" si="7"/>
        <v>46571.416667099998</v>
      </c>
      <c r="BO9" s="6">
        <f t="shared" si="7"/>
        <v>46601.833333800001</v>
      </c>
      <c r="BP9" s="6">
        <f t="shared" si="7"/>
        <v>46632.250000499997</v>
      </c>
      <c r="BQ9" s="6">
        <f t="shared" si="7"/>
        <v>46662.666667199999</v>
      </c>
      <c r="BR9" s="6">
        <f t="shared" si="7"/>
        <v>46693.083333900002</v>
      </c>
      <c r="BS9" s="6">
        <f t="shared" si="7"/>
        <v>46723.500000599997</v>
      </c>
      <c r="BT9" s="6">
        <f t="shared" si="7"/>
        <v>46753.9166673</v>
      </c>
      <c r="BU9" s="6">
        <f t="shared" si="7"/>
        <v>46784.333334000003</v>
      </c>
      <c r="BV9" s="6">
        <f t="shared" si="7"/>
        <v>46814.750000699998</v>
      </c>
      <c r="BW9" s="6">
        <f t="shared" si="7"/>
        <v>46845.166667400001</v>
      </c>
      <c r="BX9" s="6">
        <f t="shared" si="7"/>
        <v>46875.583334099996</v>
      </c>
      <c r="BY9" s="6">
        <f t="shared" si="7"/>
        <v>46906.000000799999</v>
      </c>
      <c r="BZ9" s="6">
        <f t="shared" si="7"/>
        <v>46936.416667500001</v>
      </c>
      <c r="CA9" s="6">
        <f t="shared" si="7"/>
        <v>46966.833334199997</v>
      </c>
      <c r="CB9" s="6">
        <f t="shared" si="7"/>
        <v>46997.2500009</v>
      </c>
      <c r="CC9" s="6">
        <f t="shared" si="7"/>
        <v>47027.666667600002</v>
      </c>
      <c r="CD9" s="6">
        <f t="shared" si="7"/>
        <v>47058.083334299998</v>
      </c>
      <c r="CE9" s="6">
        <f t="shared" si="7"/>
        <v>47088.500001</v>
      </c>
      <c r="CF9" s="6">
        <f t="shared" si="7"/>
        <v>47118.916667700003</v>
      </c>
      <c r="CG9" s="6">
        <f t="shared" si="7"/>
        <v>47149.333334399998</v>
      </c>
      <c r="CH9" s="6">
        <f t="shared" si="7"/>
        <v>47179.750001100001</v>
      </c>
      <c r="CI9" s="6">
        <f t="shared" si="7"/>
        <v>47210.166667799997</v>
      </c>
      <c r="CJ9" s="6">
        <f t="shared" si="7"/>
        <v>47240.583334499999</v>
      </c>
      <c r="CK9" s="6">
        <f t="shared" si="7"/>
        <v>47271.000001200002</v>
      </c>
      <c r="CL9" s="6">
        <f t="shared" si="7"/>
        <v>47301.416667899997</v>
      </c>
      <c r="CM9" s="6">
        <f t="shared" si="7"/>
        <v>47331.8333346</v>
      </c>
      <c r="CN9" s="6">
        <f t="shared" si="7"/>
        <v>47362.250001299995</v>
      </c>
      <c r="CO9" s="6">
        <f t="shared" si="7"/>
        <v>47392.666667999998</v>
      </c>
      <c r="CP9" s="6">
        <f t="shared" si="7"/>
        <v>47423.083334700001</v>
      </c>
      <c r="CQ9" s="6">
        <f t="shared" si="7"/>
        <v>47453.500001399996</v>
      </c>
      <c r="CR9" s="6">
        <f t="shared" si="7"/>
        <v>47483.916668099999</v>
      </c>
      <c r="CS9" s="6">
        <f t="shared" si="7"/>
        <v>47514.333334800001</v>
      </c>
      <c r="CT9" s="6">
        <f t="shared" si="7"/>
        <v>47544.750001499997</v>
      </c>
      <c r="CU9" s="6">
        <f t="shared" si="7"/>
        <v>47575.1666682</v>
      </c>
      <c r="CV9" s="6">
        <f t="shared" si="7"/>
        <v>47605.583334900002</v>
      </c>
      <c r="CW9" s="6"/>
      <c r="CX9" s="6"/>
      <c r="CY9" s="6"/>
      <c r="CZ9" s="6"/>
      <c r="DA9" s="6"/>
      <c r="DB9" s="6"/>
      <c r="DC9" s="6"/>
      <c r="DD9" s="6"/>
      <c r="DE9" s="6"/>
      <c r="DF9" s="6"/>
      <c r="DG9" s="6"/>
      <c r="DH9" s="6"/>
    </row>
    <row r="10" spans="1:112" x14ac:dyDescent="0.3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46177</v>
      </c>
      <c r="BA10" s="6">
        <f t="shared" si="10"/>
        <v>46177</v>
      </c>
      <c r="BB10" s="6">
        <f t="shared" si="11"/>
        <v>46207.416666700003</v>
      </c>
      <c r="BC10" s="6">
        <f t="shared" si="7"/>
        <v>46237.833333399998</v>
      </c>
      <c r="BD10" s="6">
        <f t="shared" si="7"/>
        <v>46268.250000100001</v>
      </c>
      <c r="BE10" s="6">
        <f t="shared" si="7"/>
        <v>46298.666666800003</v>
      </c>
      <c r="BF10" s="6">
        <f t="shared" si="7"/>
        <v>46329.083333499999</v>
      </c>
      <c r="BG10" s="6">
        <f t="shared" si="7"/>
        <v>46359.500000200002</v>
      </c>
      <c r="BH10" s="6">
        <f t="shared" si="7"/>
        <v>46389.916666899997</v>
      </c>
      <c r="BI10" s="6">
        <f t="shared" si="7"/>
        <v>46420.3333336</v>
      </c>
      <c r="BJ10" s="6">
        <f t="shared" si="7"/>
        <v>46450.750000300002</v>
      </c>
      <c r="BK10" s="6">
        <f t="shared" si="7"/>
        <v>46481.166666999998</v>
      </c>
      <c r="BL10" s="6">
        <f t="shared" si="7"/>
        <v>46511.5833337</v>
      </c>
      <c r="BM10" s="6">
        <f t="shared" si="7"/>
        <v>46542.000000400003</v>
      </c>
      <c r="BN10" s="6">
        <f t="shared" si="7"/>
        <v>46572.416667099998</v>
      </c>
      <c r="BO10" s="6">
        <f t="shared" si="7"/>
        <v>46602.833333800001</v>
      </c>
      <c r="BP10" s="6">
        <f t="shared" si="7"/>
        <v>46633.250000499997</v>
      </c>
      <c r="BQ10" s="6">
        <f t="shared" si="7"/>
        <v>46663.666667199999</v>
      </c>
      <c r="BR10" s="6">
        <f t="shared" si="7"/>
        <v>46694.083333900002</v>
      </c>
      <c r="BS10" s="6">
        <f t="shared" si="7"/>
        <v>46724.500000599997</v>
      </c>
      <c r="BT10" s="6">
        <f t="shared" si="7"/>
        <v>46754.9166673</v>
      </c>
      <c r="BU10" s="6">
        <f t="shared" si="7"/>
        <v>46785.333334000003</v>
      </c>
      <c r="BV10" s="6">
        <f t="shared" si="7"/>
        <v>46815.750000699998</v>
      </c>
      <c r="BW10" s="6">
        <f t="shared" si="7"/>
        <v>46846.166667400001</v>
      </c>
      <c r="BX10" s="6">
        <f t="shared" si="7"/>
        <v>46876.583334099996</v>
      </c>
      <c r="BY10" s="6">
        <f t="shared" si="7"/>
        <v>46907.000000799999</v>
      </c>
      <c r="BZ10" s="6">
        <f t="shared" si="7"/>
        <v>46937.416667500001</v>
      </c>
      <c r="CA10" s="6">
        <f t="shared" si="7"/>
        <v>46967.833334199997</v>
      </c>
      <c r="CB10" s="6">
        <f t="shared" si="7"/>
        <v>46998.2500009</v>
      </c>
      <c r="CC10" s="6">
        <f t="shared" si="7"/>
        <v>47028.666667600002</v>
      </c>
      <c r="CD10" s="6">
        <f t="shared" si="7"/>
        <v>47059.083334299998</v>
      </c>
      <c r="CE10" s="6">
        <f t="shared" si="7"/>
        <v>47089.500001</v>
      </c>
      <c r="CF10" s="6">
        <f t="shared" si="7"/>
        <v>47119.916667700003</v>
      </c>
      <c r="CG10" s="6">
        <f t="shared" si="7"/>
        <v>47150.333334399998</v>
      </c>
      <c r="CH10" s="6">
        <f t="shared" si="7"/>
        <v>47180.750001100001</v>
      </c>
      <c r="CI10" s="6">
        <f t="shared" si="7"/>
        <v>47211.166667799997</v>
      </c>
      <c r="CJ10" s="6">
        <f t="shared" si="7"/>
        <v>47241.583334499999</v>
      </c>
      <c r="CK10" s="6">
        <f t="shared" si="7"/>
        <v>47272.000001200002</v>
      </c>
      <c r="CL10" s="6">
        <f t="shared" si="7"/>
        <v>47302.416667899997</v>
      </c>
      <c r="CM10" s="6">
        <f t="shared" si="7"/>
        <v>47332.8333346</v>
      </c>
      <c r="CN10" s="6">
        <f t="shared" si="7"/>
        <v>47363.250001299995</v>
      </c>
      <c r="CO10" s="6">
        <f t="shared" si="7"/>
        <v>47393.666667999998</v>
      </c>
      <c r="CP10" s="6">
        <f t="shared" si="7"/>
        <v>47424.083334700001</v>
      </c>
      <c r="CQ10" s="6">
        <f t="shared" si="7"/>
        <v>47454.500001399996</v>
      </c>
      <c r="CR10" s="6">
        <f t="shared" si="7"/>
        <v>47484.916668099999</v>
      </c>
      <c r="CS10" s="6">
        <f t="shared" si="7"/>
        <v>47515.333334800001</v>
      </c>
      <c r="CT10" s="6">
        <f t="shared" si="7"/>
        <v>47545.750001499997</v>
      </c>
      <c r="CU10" s="6">
        <f t="shared" si="7"/>
        <v>47576.1666682</v>
      </c>
      <c r="CV10" s="6">
        <f t="shared" si="7"/>
        <v>47606.583334900002</v>
      </c>
      <c r="CW10" s="6"/>
      <c r="CX10" s="6"/>
      <c r="CY10" s="6"/>
      <c r="CZ10" s="6"/>
      <c r="DA10" s="6"/>
      <c r="DB10" s="6"/>
      <c r="DC10" s="6"/>
      <c r="DD10" s="6"/>
      <c r="DE10" s="6"/>
      <c r="DF10" s="6"/>
      <c r="DG10" s="6"/>
      <c r="DH10" s="6"/>
    </row>
    <row r="11" spans="1:112" x14ac:dyDescent="0.3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si="5"/>
        <v>47246.416667899997</v>
      </c>
      <c r="AN11" s="6">
        <f t="shared" si="5"/>
        <v>47276.8333346</v>
      </c>
      <c r="AO11" s="6">
        <f t="shared" si="5"/>
        <v>47307.250001299995</v>
      </c>
      <c r="AP11" s="6">
        <f t="shared" si="5"/>
        <v>47337.666667999998</v>
      </c>
      <c r="AQ11" s="6">
        <f t="shared" si="5"/>
        <v>47368.083334700001</v>
      </c>
      <c r="AR11" s="6">
        <f t="shared" ref="AR11:AW11" si="12">$B11+AR$4</f>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46178</v>
      </c>
      <c r="BA11" s="6">
        <f t="shared" si="10"/>
        <v>46178</v>
      </c>
      <c r="BB11" s="6">
        <f t="shared" si="11"/>
        <v>46208.416666700003</v>
      </c>
      <c r="BC11" s="6">
        <f t="shared" si="7"/>
        <v>46238.833333399998</v>
      </c>
      <c r="BD11" s="6">
        <f t="shared" si="7"/>
        <v>46269.250000100001</v>
      </c>
      <c r="BE11" s="6">
        <f t="shared" si="7"/>
        <v>46299.666666800003</v>
      </c>
      <c r="BF11" s="6">
        <f t="shared" si="7"/>
        <v>46330.083333499999</v>
      </c>
      <c r="BG11" s="6">
        <f t="shared" si="7"/>
        <v>46360.500000200002</v>
      </c>
      <c r="BH11" s="6">
        <f t="shared" si="7"/>
        <v>46390.916666899997</v>
      </c>
      <c r="BI11" s="6">
        <f t="shared" si="7"/>
        <v>46421.3333336</v>
      </c>
      <c r="BJ11" s="6">
        <f t="shared" si="7"/>
        <v>46451.750000300002</v>
      </c>
      <c r="BK11" s="6">
        <f t="shared" si="7"/>
        <v>46482.166666999998</v>
      </c>
      <c r="BL11" s="6">
        <f t="shared" si="7"/>
        <v>46512.5833337</v>
      </c>
      <c r="BM11" s="6">
        <f t="shared" si="7"/>
        <v>46543.000000400003</v>
      </c>
      <c r="BN11" s="6">
        <f t="shared" si="7"/>
        <v>46573.416667099998</v>
      </c>
      <c r="BO11" s="6">
        <f t="shared" si="7"/>
        <v>46603.833333800001</v>
      </c>
      <c r="BP11" s="6">
        <f t="shared" si="7"/>
        <v>46634.250000499997</v>
      </c>
      <c r="BQ11" s="6">
        <f t="shared" si="7"/>
        <v>46664.666667199999</v>
      </c>
      <c r="BR11" s="6">
        <f t="shared" si="7"/>
        <v>46695.083333900002</v>
      </c>
      <c r="BS11" s="6">
        <f t="shared" si="7"/>
        <v>46725.500000599997</v>
      </c>
      <c r="BT11" s="6">
        <f t="shared" si="7"/>
        <v>46755.9166673</v>
      </c>
      <c r="BU11" s="6">
        <f t="shared" si="7"/>
        <v>46786.333334000003</v>
      </c>
      <c r="BV11" s="6">
        <f t="shared" si="7"/>
        <v>46816.750000699998</v>
      </c>
      <c r="BW11" s="6">
        <f t="shared" si="7"/>
        <v>46847.166667400001</v>
      </c>
      <c r="BX11" s="6">
        <f t="shared" si="7"/>
        <v>46877.583334099996</v>
      </c>
      <c r="BY11" s="6">
        <f t="shared" si="7"/>
        <v>46908.000000799999</v>
      </c>
      <c r="BZ11" s="6">
        <f t="shared" si="7"/>
        <v>46938.416667500001</v>
      </c>
      <c r="CA11" s="6">
        <f t="shared" si="7"/>
        <v>46968.833334199997</v>
      </c>
      <c r="CB11" s="6">
        <f t="shared" si="7"/>
        <v>46999.2500009</v>
      </c>
      <c r="CC11" s="6">
        <f t="shared" si="7"/>
        <v>47029.666667600002</v>
      </c>
      <c r="CD11" s="6">
        <f t="shared" si="7"/>
        <v>47060.083334299998</v>
      </c>
      <c r="CE11" s="6">
        <f t="shared" si="7"/>
        <v>47090.500001</v>
      </c>
      <c r="CF11" s="6">
        <f t="shared" si="7"/>
        <v>47120.916667700003</v>
      </c>
      <c r="CG11" s="6">
        <f t="shared" si="7"/>
        <v>47151.333334399998</v>
      </c>
      <c r="CH11" s="6">
        <f t="shared" si="7"/>
        <v>47181.750001100001</v>
      </c>
      <c r="CI11" s="6">
        <f t="shared" si="7"/>
        <v>47212.166667799997</v>
      </c>
      <c r="CJ11" s="6">
        <f t="shared" si="7"/>
        <v>47242.583334499999</v>
      </c>
      <c r="CK11" s="6">
        <f t="shared" si="7"/>
        <v>47273.000001200002</v>
      </c>
      <c r="CL11" s="6">
        <f t="shared" si="7"/>
        <v>47303.416667899997</v>
      </c>
      <c r="CM11" s="6">
        <f t="shared" si="7"/>
        <v>47333.8333346</v>
      </c>
      <c r="CN11" s="6">
        <f t="shared" si="7"/>
        <v>47364.250001299995</v>
      </c>
      <c r="CO11" s="6">
        <f t="shared" si="7"/>
        <v>47394.666667999998</v>
      </c>
      <c r="CP11" s="6">
        <f t="shared" si="7"/>
        <v>47425.083334700001</v>
      </c>
      <c r="CQ11" s="6">
        <f t="shared" ref="CQ11:CV11" si="13">$AZ11+CQ$4</f>
        <v>47455.500001399996</v>
      </c>
      <c r="CR11" s="6">
        <f t="shared" si="13"/>
        <v>47485.916668099999</v>
      </c>
      <c r="CS11" s="6">
        <f t="shared" si="13"/>
        <v>47516.333334800001</v>
      </c>
      <c r="CT11" s="6">
        <f t="shared" si="13"/>
        <v>47546.750001499997</v>
      </c>
      <c r="CU11" s="6">
        <f t="shared" si="13"/>
        <v>47577.1666682</v>
      </c>
      <c r="CV11" s="6">
        <f t="shared" si="13"/>
        <v>47607.583334900002</v>
      </c>
      <c r="CW11" s="6"/>
      <c r="CX11" s="6"/>
      <c r="CY11" s="6"/>
      <c r="CZ11" s="6"/>
      <c r="DA11" s="6"/>
      <c r="DB11" s="6"/>
      <c r="DC11" s="6"/>
      <c r="DD11" s="6"/>
      <c r="DE11" s="6"/>
      <c r="DF11" s="6"/>
      <c r="DG11" s="6"/>
      <c r="DH11" s="6"/>
    </row>
    <row r="12" spans="1:112" x14ac:dyDescent="0.3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46181</v>
      </c>
      <c r="BA12" s="6">
        <f t="shared" si="10"/>
        <v>46181</v>
      </c>
      <c r="BB12" s="6">
        <f t="shared" si="11"/>
        <v>46211.416666700003</v>
      </c>
      <c r="BC12" s="6">
        <f t="shared" si="11"/>
        <v>46241.833333399998</v>
      </c>
      <c r="BD12" s="6">
        <f t="shared" si="11"/>
        <v>46272.250000100001</v>
      </c>
      <c r="BE12" s="6">
        <f t="shared" si="11"/>
        <v>46302.666666800003</v>
      </c>
      <c r="BF12" s="6">
        <f t="shared" si="11"/>
        <v>46333.083333499999</v>
      </c>
      <c r="BG12" s="6">
        <f t="shared" si="11"/>
        <v>46363.500000200002</v>
      </c>
      <c r="BH12" s="6">
        <f t="shared" si="11"/>
        <v>46393.916666899997</v>
      </c>
      <c r="BI12" s="6">
        <f t="shared" si="11"/>
        <v>46424.3333336</v>
      </c>
      <c r="BJ12" s="6">
        <f t="shared" si="11"/>
        <v>46454.750000300002</v>
      </c>
      <c r="BK12" s="6">
        <f t="shared" si="11"/>
        <v>46485.166666999998</v>
      </c>
      <c r="BL12" s="6">
        <f t="shared" si="11"/>
        <v>46515.5833337</v>
      </c>
      <c r="BM12" s="6">
        <f t="shared" si="11"/>
        <v>46546.000000400003</v>
      </c>
      <c r="BN12" s="6">
        <f t="shared" si="11"/>
        <v>46576.416667099998</v>
      </c>
      <c r="BO12" s="6">
        <f t="shared" si="11"/>
        <v>46606.833333800001</v>
      </c>
      <c r="BP12" s="6">
        <f t="shared" si="11"/>
        <v>46637.250000499997</v>
      </c>
      <c r="BQ12" s="6">
        <f t="shared" si="11"/>
        <v>46667.666667199999</v>
      </c>
      <c r="BR12" s="6">
        <f t="shared" ref="BR12:CV20" si="16">$AZ12+BR$4</f>
        <v>46698.083333900002</v>
      </c>
      <c r="BS12" s="6">
        <f t="shared" si="16"/>
        <v>46728.500000599997</v>
      </c>
      <c r="BT12" s="6">
        <f t="shared" si="16"/>
        <v>46758.9166673</v>
      </c>
      <c r="BU12" s="6">
        <f t="shared" si="16"/>
        <v>46789.333334000003</v>
      </c>
      <c r="BV12" s="6">
        <f t="shared" si="16"/>
        <v>46819.750000699998</v>
      </c>
      <c r="BW12" s="6">
        <f t="shared" si="16"/>
        <v>46850.166667400001</v>
      </c>
      <c r="BX12" s="6">
        <f t="shared" si="16"/>
        <v>46880.583334099996</v>
      </c>
      <c r="BY12" s="6">
        <f t="shared" si="16"/>
        <v>46911.000000799999</v>
      </c>
      <c r="BZ12" s="6">
        <f t="shared" si="16"/>
        <v>46941.416667500001</v>
      </c>
      <c r="CA12" s="6">
        <f t="shared" si="16"/>
        <v>46971.833334199997</v>
      </c>
      <c r="CB12" s="6">
        <f t="shared" si="16"/>
        <v>47002.2500009</v>
      </c>
      <c r="CC12" s="6">
        <f t="shared" si="16"/>
        <v>47032.666667600002</v>
      </c>
      <c r="CD12" s="6">
        <f t="shared" si="16"/>
        <v>47063.083334299998</v>
      </c>
      <c r="CE12" s="6">
        <f t="shared" si="16"/>
        <v>47093.500001</v>
      </c>
      <c r="CF12" s="6">
        <f t="shared" si="16"/>
        <v>47123.916667700003</v>
      </c>
      <c r="CG12" s="6">
        <f t="shared" si="16"/>
        <v>47154.333334399998</v>
      </c>
      <c r="CH12" s="6">
        <f t="shared" si="16"/>
        <v>47184.750001100001</v>
      </c>
      <c r="CI12" s="6">
        <f t="shared" si="16"/>
        <v>47215.166667799997</v>
      </c>
      <c r="CJ12" s="6">
        <f t="shared" si="16"/>
        <v>47245.583334499999</v>
      </c>
      <c r="CK12" s="6">
        <f t="shared" si="16"/>
        <v>47276.000001200002</v>
      </c>
      <c r="CL12" s="6">
        <f t="shared" si="16"/>
        <v>47306.416667899997</v>
      </c>
      <c r="CM12" s="6">
        <f t="shared" si="16"/>
        <v>47336.8333346</v>
      </c>
      <c r="CN12" s="6">
        <f t="shared" si="16"/>
        <v>47367.250001299995</v>
      </c>
      <c r="CO12" s="6">
        <f t="shared" si="16"/>
        <v>47397.666667999998</v>
      </c>
      <c r="CP12" s="6">
        <f t="shared" si="16"/>
        <v>47428.083334700001</v>
      </c>
      <c r="CQ12" s="6">
        <f t="shared" si="16"/>
        <v>47458.500001399996</v>
      </c>
      <c r="CR12" s="6">
        <f t="shared" si="16"/>
        <v>47488.916668099999</v>
      </c>
      <c r="CS12" s="6">
        <f t="shared" si="16"/>
        <v>47519.333334800001</v>
      </c>
      <c r="CT12" s="6">
        <f t="shared" si="16"/>
        <v>47549.750001499997</v>
      </c>
      <c r="CU12" s="6">
        <f t="shared" si="16"/>
        <v>47580.1666682</v>
      </c>
      <c r="CV12" s="6">
        <f t="shared" si="16"/>
        <v>47610.583334900002</v>
      </c>
      <c r="CW12" s="6"/>
      <c r="CX12" s="6"/>
      <c r="CY12" s="6"/>
      <c r="CZ12" s="6"/>
      <c r="DA12" s="6"/>
      <c r="DB12" s="6"/>
      <c r="DC12" s="6"/>
      <c r="DD12" s="6"/>
      <c r="DE12" s="6"/>
      <c r="DF12" s="6"/>
      <c r="DG12" s="6"/>
      <c r="DH12" s="6"/>
    </row>
    <row r="13" spans="1:112" x14ac:dyDescent="0.3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46182</v>
      </c>
      <c r="BA13" s="6">
        <f t="shared" si="10"/>
        <v>46182</v>
      </c>
      <c r="BB13" s="6">
        <f t="shared" si="11"/>
        <v>46212.416666700003</v>
      </c>
      <c r="BC13" s="6">
        <f t="shared" si="11"/>
        <v>46242.833333399998</v>
      </c>
      <c r="BD13" s="6">
        <f t="shared" si="11"/>
        <v>46273.250000100001</v>
      </c>
      <c r="BE13" s="6">
        <f t="shared" si="11"/>
        <v>46303.666666800003</v>
      </c>
      <c r="BF13" s="6">
        <f t="shared" si="11"/>
        <v>46334.083333499999</v>
      </c>
      <c r="BG13" s="6">
        <f t="shared" si="11"/>
        <v>46364.500000200002</v>
      </c>
      <c r="BH13" s="6">
        <f t="shared" si="11"/>
        <v>46394.916666899997</v>
      </c>
      <c r="BI13" s="6">
        <f t="shared" si="11"/>
        <v>46425.3333336</v>
      </c>
      <c r="BJ13" s="6">
        <f t="shared" si="11"/>
        <v>46455.750000300002</v>
      </c>
      <c r="BK13" s="6">
        <f t="shared" si="11"/>
        <v>46486.166666999998</v>
      </c>
      <c r="BL13" s="6">
        <f t="shared" si="11"/>
        <v>46516.5833337</v>
      </c>
      <c r="BM13" s="6">
        <f t="shared" si="11"/>
        <v>46547.000000400003</v>
      </c>
      <c r="BN13" s="6">
        <f t="shared" si="11"/>
        <v>46577.416667099998</v>
      </c>
      <c r="BO13" s="6">
        <f t="shared" si="11"/>
        <v>46607.833333800001</v>
      </c>
      <c r="BP13" s="6">
        <f t="shared" si="11"/>
        <v>46638.250000499997</v>
      </c>
      <c r="BQ13" s="6">
        <f t="shared" si="11"/>
        <v>46668.666667199999</v>
      </c>
      <c r="BR13" s="6">
        <f t="shared" si="16"/>
        <v>46699.083333900002</v>
      </c>
      <c r="BS13" s="6">
        <f t="shared" si="16"/>
        <v>46729.500000599997</v>
      </c>
      <c r="BT13" s="6">
        <f t="shared" si="16"/>
        <v>46759.9166673</v>
      </c>
      <c r="BU13" s="6">
        <f t="shared" si="16"/>
        <v>46790.333334000003</v>
      </c>
      <c r="BV13" s="6">
        <f t="shared" si="16"/>
        <v>46820.750000699998</v>
      </c>
      <c r="BW13" s="6">
        <f t="shared" si="16"/>
        <v>46851.166667400001</v>
      </c>
      <c r="BX13" s="6">
        <f t="shared" si="16"/>
        <v>46881.583334099996</v>
      </c>
      <c r="BY13" s="6">
        <f t="shared" si="16"/>
        <v>46912.000000799999</v>
      </c>
      <c r="BZ13" s="6">
        <f t="shared" si="16"/>
        <v>46942.416667500001</v>
      </c>
      <c r="CA13" s="6">
        <f t="shared" si="16"/>
        <v>46972.833334199997</v>
      </c>
      <c r="CB13" s="6">
        <f t="shared" si="16"/>
        <v>47003.2500009</v>
      </c>
      <c r="CC13" s="6">
        <f t="shared" si="16"/>
        <v>47033.666667600002</v>
      </c>
      <c r="CD13" s="6">
        <f t="shared" si="16"/>
        <v>47064.083334299998</v>
      </c>
      <c r="CE13" s="6">
        <f t="shared" si="16"/>
        <v>47094.500001</v>
      </c>
      <c r="CF13" s="6">
        <f t="shared" si="16"/>
        <v>47124.916667700003</v>
      </c>
      <c r="CG13" s="6">
        <f t="shared" si="16"/>
        <v>47155.333334399998</v>
      </c>
      <c r="CH13" s="6">
        <f t="shared" si="16"/>
        <v>47185.750001100001</v>
      </c>
      <c r="CI13" s="6">
        <f t="shared" si="16"/>
        <v>47216.166667799997</v>
      </c>
      <c r="CJ13" s="6">
        <f t="shared" si="16"/>
        <v>47246.583334499999</v>
      </c>
      <c r="CK13" s="6">
        <f t="shared" si="16"/>
        <v>47277.000001200002</v>
      </c>
      <c r="CL13" s="6">
        <f t="shared" si="16"/>
        <v>47307.416667899997</v>
      </c>
      <c r="CM13" s="6">
        <f t="shared" si="16"/>
        <v>47337.8333346</v>
      </c>
      <c r="CN13" s="6">
        <f t="shared" si="16"/>
        <v>47368.250001299995</v>
      </c>
      <c r="CO13" s="6">
        <f t="shared" si="16"/>
        <v>47398.666667999998</v>
      </c>
      <c r="CP13" s="6">
        <f t="shared" si="16"/>
        <v>47429.083334700001</v>
      </c>
      <c r="CQ13" s="6">
        <f t="shared" si="16"/>
        <v>47459.500001399996</v>
      </c>
      <c r="CR13" s="6">
        <f t="shared" si="16"/>
        <v>47489.916668099999</v>
      </c>
      <c r="CS13" s="6">
        <f t="shared" si="16"/>
        <v>47520.333334800001</v>
      </c>
      <c r="CT13" s="6">
        <f t="shared" si="16"/>
        <v>47550.750001499997</v>
      </c>
      <c r="CU13" s="6">
        <f t="shared" si="16"/>
        <v>47581.1666682</v>
      </c>
      <c r="CV13" s="6">
        <f t="shared" si="16"/>
        <v>47611.583334900002</v>
      </c>
      <c r="CW13" s="6"/>
      <c r="CX13" s="6"/>
      <c r="CY13" s="6"/>
      <c r="CZ13" s="6"/>
      <c r="DA13" s="6"/>
      <c r="DB13" s="6"/>
      <c r="DC13" s="6"/>
      <c r="DD13" s="6"/>
      <c r="DE13" s="6"/>
      <c r="DF13" s="6"/>
      <c r="DG13" s="6"/>
      <c r="DH13" s="6"/>
    </row>
    <row r="14" spans="1:112" x14ac:dyDescent="0.3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46183</v>
      </c>
      <c r="BA14" s="6">
        <f t="shared" si="10"/>
        <v>46183</v>
      </c>
      <c r="BB14" s="6">
        <f t="shared" si="11"/>
        <v>46213.416666700003</v>
      </c>
      <c r="BC14" s="6">
        <f t="shared" si="11"/>
        <v>46243.833333399998</v>
      </c>
      <c r="BD14" s="6">
        <f t="shared" si="11"/>
        <v>46274.250000100001</v>
      </c>
      <c r="BE14" s="6">
        <f t="shared" si="11"/>
        <v>46304.666666800003</v>
      </c>
      <c r="BF14" s="6">
        <f t="shared" si="11"/>
        <v>46335.083333499999</v>
      </c>
      <c r="BG14" s="6">
        <f t="shared" si="11"/>
        <v>46365.500000200002</v>
      </c>
      <c r="BH14" s="6">
        <f t="shared" si="11"/>
        <v>46395.916666899997</v>
      </c>
      <c r="BI14" s="6">
        <f t="shared" si="11"/>
        <v>46426.3333336</v>
      </c>
      <c r="BJ14" s="6">
        <f t="shared" si="11"/>
        <v>46456.750000300002</v>
      </c>
      <c r="BK14" s="6">
        <f t="shared" si="11"/>
        <v>46487.166666999998</v>
      </c>
      <c r="BL14" s="6">
        <f t="shared" si="11"/>
        <v>46517.5833337</v>
      </c>
      <c r="BM14" s="6">
        <f t="shared" si="11"/>
        <v>46548.000000400003</v>
      </c>
      <c r="BN14" s="6">
        <f t="shared" si="11"/>
        <v>46578.416667099998</v>
      </c>
      <c r="BO14" s="6">
        <f t="shared" si="11"/>
        <v>46608.833333800001</v>
      </c>
      <c r="BP14" s="6">
        <f t="shared" si="11"/>
        <v>46639.250000499997</v>
      </c>
      <c r="BQ14" s="6">
        <f t="shared" si="11"/>
        <v>46669.666667199999</v>
      </c>
      <c r="BR14" s="6">
        <f t="shared" si="16"/>
        <v>46700.083333900002</v>
      </c>
      <c r="BS14" s="6">
        <f t="shared" si="16"/>
        <v>46730.500000599997</v>
      </c>
      <c r="BT14" s="6">
        <f t="shared" si="16"/>
        <v>46760.9166673</v>
      </c>
      <c r="BU14" s="6">
        <f t="shared" si="16"/>
        <v>46791.333334000003</v>
      </c>
      <c r="BV14" s="6">
        <f t="shared" si="16"/>
        <v>46821.750000699998</v>
      </c>
      <c r="BW14" s="6">
        <f t="shared" si="16"/>
        <v>46852.166667400001</v>
      </c>
      <c r="BX14" s="6">
        <f t="shared" si="16"/>
        <v>46882.583334099996</v>
      </c>
      <c r="BY14" s="6">
        <f t="shared" si="16"/>
        <v>46913.000000799999</v>
      </c>
      <c r="BZ14" s="6">
        <f t="shared" si="16"/>
        <v>46943.416667500001</v>
      </c>
      <c r="CA14" s="6">
        <f t="shared" si="16"/>
        <v>46973.833334199997</v>
      </c>
      <c r="CB14" s="6">
        <f t="shared" si="16"/>
        <v>47004.2500009</v>
      </c>
      <c r="CC14" s="6">
        <f t="shared" si="16"/>
        <v>47034.666667600002</v>
      </c>
      <c r="CD14" s="6">
        <f t="shared" si="16"/>
        <v>47065.083334299998</v>
      </c>
      <c r="CE14" s="6">
        <f t="shared" si="16"/>
        <v>47095.500001</v>
      </c>
      <c r="CF14" s="6">
        <f t="shared" si="16"/>
        <v>47125.916667700003</v>
      </c>
      <c r="CG14" s="6">
        <f t="shared" si="16"/>
        <v>47156.333334399998</v>
      </c>
      <c r="CH14" s="6">
        <f t="shared" si="16"/>
        <v>47186.750001100001</v>
      </c>
      <c r="CI14" s="6">
        <f t="shared" si="16"/>
        <v>47217.166667799997</v>
      </c>
      <c r="CJ14" s="6">
        <f t="shared" si="16"/>
        <v>47247.583334499999</v>
      </c>
      <c r="CK14" s="6">
        <f t="shared" si="16"/>
        <v>47278.000001200002</v>
      </c>
      <c r="CL14" s="6">
        <f t="shared" si="16"/>
        <v>47308.416667899997</v>
      </c>
      <c r="CM14" s="6">
        <f t="shared" si="16"/>
        <v>47338.8333346</v>
      </c>
      <c r="CN14" s="6">
        <f t="shared" si="16"/>
        <v>47369.250001299995</v>
      </c>
      <c r="CO14" s="6">
        <f t="shared" si="16"/>
        <v>47399.666667999998</v>
      </c>
      <c r="CP14" s="6">
        <f t="shared" si="16"/>
        <v>47430.083334700001</v>
      </c>
      <c r="CQ14" s="6">
        <f t="shared" si="16"/>
        <v>47460.500001399996</v>
      </c>
      <c r="CR14" s="6">
        <f t="shared" si="16"/>
        <v>47490.916668099999</v>
      </c>
      <c r="CS14" s="6">
        <f t="shared" si="16"/>
        <v>47521.333334800001</v>
      </c>
      <c r="CT14" s="6">
        <f t="shared" si="16"/>
        <v>47551.750001499997</v>
      </c>
      <c r="CU14" s="6">
        <f t="shared" si="16"/>
        <v>47582.1666682</v>
      </c>
      <c r="CV14" s="6">
        <f t="shared" si="16"/>
        <v>47612.583334900002</v>
      </c>
      <c r="CW14" s="6"/>
      <c r="CX14" s="6"/>
      <c r="CY14" s="6"/>
      <c r="CZ14" s="6"/>
      <c r="DA14" s="6"/>
      <c r="DB14" s="6"/>
      <c r="DC14" s="6"/>
      <c r="DD14" s="6"/>
      <c r="DE14" s="6"/>
      <c r="DF14" s="6"/>
      <c r="DG14" s="6"/>
      <c r="DH14" s="6"/>
    </row>
    <row r="15" spans="1:112" x14ac:dyDescent="0.3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46184</v>
      </c>
      <c r="BA15" s="6">
        <f t="shared" si="10"/>
        <v>46184</v>
      </c>
      <c r="BB15" s="6">
        <f t="shared" si="11"/>
        <v>46214.416666700003</v>
      </c>
      <c r="BC15" s="6">
        <f t="shared" si="11"/>
        <v>46244.833333399998</v>
      </c>
      <c r="BD15" s="6">
        <f t="shared" si="11"/>
        <v>46275.250000100001</v>
      </c>
      <c r="BE15" s="6">
        <f t="shared" si="11"/>
        <v>46305.666666800003</v>
      </c>
      <c r="BF15" s="6">
        <f t="shared" si="11"/>
        <v>46336.083333499999</v>
      </c>
      <c r="BG15" s="6">
        <f t="shared" si="11"/>
        <v>46366.500000200002</v>
      </c>
      <c r="BH15" s="6">
        <f t="shared" si="11"/>
        <v>46396.916666899997</v>
      </c>
      <c r="BI15" s="6">
        <f t="shared" si="11"/>
        <v>46427.3333336</v>
      </c>
      <c r="BJ15" s="6">
        <f t="shared" si="11"/>
        <v>46457.750000300002</v>
      </c>
      <c r="BK15" s="6">
        <f t="shared" si="11"/>
        <v>46488.166666999998</v>
      </c>
      <c r="BL15" s="6">
        <f t="shared" si="11"/>
        <v>46518.5833337</v>
      </c>
      <c r="BM15" s="6">
        <f t="shared" si="11"/>
        <v>46549.000000400003</v>
      </c>
      <c r="BN15" s="6">
        <f t="shared" si="11"/>
        <v>46579.416667099998</v>
      </c>
      <c r="BO15" s="6">
        <f t="shared" si="11"/>
        <v>46609.833333800001</v>
      </c>
      <c r="BP15" s="6">
        <f t="shared" si="11"/>
        <v>46640.250000499997</v>
      </c>
      <c r="BQ15" s="6">
        <f t="shared" si="11"/>
        <v>46670.666667199999</v>
      </c>
      <c r="BR15" s="6">
        <f t="shared" si="16"/>
        <v>46701.083333900002</v>
      </c>
      <c r="BS15" s="6">
        <f t="shared" si="16"/>
        <v>46731.500000599997</v>
      </c>
      <c r="BT15" s="6">
        <f t="shared" si="16"/>
        <v>46761.9166673</v>
      </c>
      <c r="BU15" s="6">
        <f t="shared" si="16"/>
        <v>46792.333334000003</v>
      </c>
      <c r="BV15" s="6">
        <f t="shared" si="16"/>
        <v>46822.750000699998</v>
      </c>
      <c r="BW15" s="6">
        <f t="shared" si="16"/>
        <v>46853.166667400001</v>
      </c>
      <c r="BX15" s="6">
        <f t="shared" si="16"/>
        <v>46883.583334099996</v>
      </c>
      <c r="BY15" s="6">
        <f t="shared" si="16"/>
        <v>46914.000000799999</v>
      </c>
      <c r="BZ15" s="6">
        <f t="shared" si="16"/>
        <v>46944.416667500001</v>
      </c>
      <c r="CA15" s="6">
        <f t="shared" si="16"/>
        <v>46974.833334199997</v>
      </c>
      <c r="CB15" s="6">
        <f t="shared" si="16"/>
        <v>47005.2500009</v>
      </c>
      <c r="CC15" s="6">
        <f t="shared" si="16"/>
        <v>47035.666667600002</v>
      </c>
      <c r="CD15" s="6">
        <f t="shared" si="16"/>
        <v>47066.083334299998</v>
      </c>
      <c r="CE15" s="6">
        <f t="shared" si="16"/>
        <v>47096.500001</v>
      </c>
      <c r="CF15" s="6">
        <f t="shared" si="16"/>
        <v>47126.916667700003</v>
      </c>
      <c r="CG15" s="6">
        <f t="shared" si="16"/>
        <v>47157.333334399998</v>
      </c>
      <c r="CH15" s="6">
        <f t="shared" si="16"/>
        <v>47187.750001100001</v>
      </c>
      <c r="CI15" s="6">
        <f t="shared" si="16"/>
        <v>47218.166667799997</v>
      </c>
      <c r="CJ15" s="6">
        <f t="shared" si="16"/>
        <v>47248.583334499999</v>
      </c>
      <c r="CK15" s="6">
        <f t="shared" si="16"/>
        <v>47279.000001200002</v>
      </c>
      <c r="CL15" s="6">
        <f t="shared" si="16"/>
        <v>47309.416667899997</v>
      </c>
      <c r="CM15" s="6">
        <f t="shared" si="16"/>
        <v>47339.8333346</v>
      </c>
      <c r="CN15" s="6">
        <f t="shared" si="16"/>
        <v>47370.250001299995</v>
      </c>
      <c r="CO15" s="6">
        <f t="shared" si="16"/>
        <v>47400.666667999998</v>
      </c>
      <c r="CP15" s="6">
        <f t="shared" si="16"/>
        <v>47431.083334700001</v>
      </c>
      <c r="CQ15" s="6">
        <f t="shared" si="16"/>
        <v>47461.500001399996</v>
      </c>
      <c r="CR15" s="6">
        <f t="shared" si="16"/>
        <v>47491.916668099999</v>
      </c>
      <c r="CS15" s="6">
        <f t="shared" si="16"/>
        <v>47522.333334800001</v>
      </c>
      <c r="CT15" s="6">
        <f t="shared" si="16"/>
        <v>47552.750001499997</v>
      </c>
      <c r="CU15" s="6">
        <f t="shared" si="16"/>
        <v>47583.1666682</v>
      </c>
      <c r="CV15" s="6">
        <f t="shared" si="16"/>
        <v>47613.583334900002</v>
      </c>
      <c r="CW15" s="6"/>
      <c r="CX15" s="6"/>
      <c r="CY15" s="6"/>
      <c r="CZ15" s="6"/>
      <c r="DA15" s="6"/>
      <c r="DB15" s="6"/>
      <c r="DC15" s="6"/>
      <c r="DD15" s="6"/>
      <c r="DE15" s="6"/>
      <c r="DF15" s="6"/>
      <c r="DG15" s="6"/>
      <c r="DH15" s="6"/>
    </row>
    <row r="16" spans="1:112" x14ac:dyDescent="0.3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46185</v>
      </c>
      <c r="BA16" s="6">
        <f t="shared" si="10"/>
        <v>46185</v>
      </c>
      <c r="BB16" s="6">
        <f t="shared" si="11"/>
        <v>46215.416666700003</v>
      </c>
      <c r="BC16" s="6">
        <f t="shared" si="11"/>
        <v>46245.833333399998</v>
      </c>
      <c r="BD16" s="6">
        <f t="shared" si="11"/>
        <v>46276.250000100001</v>
      </c>
      <c r="BE16" s="6">
        <f t="shared" si="11"/>
        <v>46306.666666800003</v>
      </c>
      <c r="BF16" s="6">
        <f t="shared" si="11"/>
        <v>46337.083333499999</v>
      </c>
      <c r="BG16" s="6">
        <f t="shared" si="11"/>
        <v>46367.500000200002</v>
      </c>
      <c r="BH16" s="6">
        <f t="shared" si="11"/>
        <v>46397.916666899997</v>
      </c>
      <c r="BI16" s="6">
        <f t="shared" si="11"/>
        <v>46428.3333336</v>
      </c>
      <c r="BJ16" s="6">
        <f t="shared" si="11"/>
        <v>46458.750000300002</v>
      </c>
      <c r="BK16" s="6">
        <f t="shared" si="11"/>
        <v>46489.166666999998</v>
      </c>
      <c r="BL16" s="6">
        <f t="shared" si="11"/>
        <v>46519.5833337</v>
      </c>
      <c r="BM16" s="6">
        <f t="shared" si="11"/>
        <v>46550.000000400003</v>
      </c>
      <c r="BN16" s="6">
        <f t="shared" si="11"/>
        <v>46580.416667099998</v>
      </c>
      <c r="BO16" s="6">
        <f t="shared" si="11"/>
        <v>46610.833333800001</v>
      </c>
      <c r="BP16" s="6">
        <f t="shared" si="11"/>
        <v>46641.250000499997</v>
      </c>
      <c r="BQ16" s="6">
        <f t="shared" si="11"/>
        <v>46671.666667199999</v>
      </c>
      <c r="BR16" s="6">
        <f t="shared" si="16"/>
        <v>46702.083333900002</v>
      </c>
      <c r="BS16" s="6">
        <f t="shared" si="16"/>
        <v>46732.500000599997</v>
      </c>
      <c r="BT16" s="6">
        <f t="shared" si="16"/>
        <v>46762.9166673</v>
      </c>
      <c r="BU16" s="6">
        <f t="shared" si="16"/>
        <v>46793.333334000003</v>
      </c>
      <c r="BV16" s="6">
        <f t="shared" si="16"/>
        <v>46823.750000699998</v>
      </c>
      <c r="BW16" s="6">
        <f t="shared" si="16"/>
        <v>46854.166667400001</v>
      </c>
      <c r="BX16" s="6">
        <f t="shared" si="16"/>
        <v>46884.583334099996</v>
      </c>
      <c r="BY16" s="6">
        <f t="shared" si="16"/>
        <v>46915.000000799999</v>
      </c>
      <c r="BZ16" s="6">
        <f t="shared" si="16"/>
        <v>46945.416667500001</v>
      </c>
      <c r="CA16" s="6">
        <f t="shared" si="16"/>
        <v>46975.833334199997</v>
      </c>
      <c r="CB16" s="6">
        <f t="shared" si="16"/>
        <v>47006.2500009</v>
      </c>
      <c r="CC16" s="6">
        <f t="shared" si="16"/>
        <v>47036.666667600002</v>
      </c>
      <c r="CD16" s="6">
        <f t="shared" si="16"/>
        <v>47067.083334299998</v>
      </c>
      <c r="CE16" s="6">
        <f t="shared" si="16"/>
        <v>47097.500001</v>
      </c>
      <c r="CF16" s="6">
        <f t="shared" si="16"/>
        <v>47127.916667700003</v>
      </c>
      <c r="CG16" s="6">
        <f t="shared" si="16"/>
        <v>47158.333334399998</v>
      </c>
      <c r="CH16" s="6">
        <f t="shared" si="16"/>
        <v>47188.750001100001</v>
      </c>
      <c r="CI16" s="6">
        <f t="shared" si="16"/>
        <v>47219.166667799997</v>
      </c>
      <c r="CJ16" s="6">
        <f t="shared" si="16"/>
        <v>47249.583334499999</v>
      </c>
      <c r="CK16" s="6">
        <f t="shared" si="16"/>
        <v>47280.000001200002</v>
      </c>
      <c r="CL16" s="6">
        <f t="shared" si="16"/>
        <v>47310.416667899997</v>
      </c>
      <c r="CM16" s="6">
        <f t="shared" si="16"/>
        <v>47340.8333346</v>
      </c>
      <c r="CN16" s="6">
        <f t="shared" si="16"/>
        <v>47371.250001299995</v>
      </c>
      <c r="CO16" s="6">
        <f t="shared" si="16"/>
        <v>47401.666667999998</v>
      </c>
      <c r="CP16" s="6">
        <f t="shared" si="16"/>
        <v>47432.083334700001</v>
      </c>
      <c r="CQ16" s="6">
        <f t="shared" si="16"/>
        <v>47462.500001399996</v>
      </c>
      <c r="CR16" s="6">
        <f t="shared" si="16"/>
        <v>47492.916668099999</v>
      </c>
      <c r="CS16" s="6">
        <f t="shared" si="16"/>
        <v>47523.333334800001</v>
      </c>
      <c r="CT16" s="6">
        <f t="shared" si="16"/>
        <v>47553.750001499997</v>
      </c>
      <c r="CU16" s="6">
        <f t="shared" si="16"/>
        <v>47584.1666682</v>
      </c>
      <c r="CV16" s="6">
        <f t="shared" si="16"/>
        <v>47614.583334900002</v>
      </c>
      <c r="CW16" s="6"/>
      <c r="CX16" s="6"/>
      <c r="CY16" s="6"/>
      <c r="CZ16" s="6"/>
      <c r="DA16" s="6"/>
      <c r="DB16" s="6"/>
      <c r="DC16" s="6"/>
      <c r="DD16" s="6"/>
      <c r="DE16" s="6"/>
      <c r="DF16" s="6"/>
      <c r="DG16" s="6"/>
      <c r="DH16" s="6"/>
    </row>
    <row r="17" spans="1:112" x14ac:dyDescent="0.3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46188</v>
      </c>
      <c r="BA17" s="6">
        <f t="shared" si="10"/>
        <v>46188</v>
      </c>
      <c r="BB17" s="6">
        <f t="shared" si="11"/>
        <v>46218.416666700003</v>
      </c>
      <c r="BC17" s="6">
        <f t="shared" si="11"/>
        <v>46248.833333399998</v>
      </c>
      <c r="BD17" s="6">
        <f t="shared" si="11"/>
        <v>46279.250000100001</v>
      </c>
      <c r="BE17" s="6">
        <f t="shared" si="11"/>
        <v>46309.666666800003</v>
      </c>
      <c r="BF17" s="6">
        <f t="shared" si="11"/>
        <v>46340.083333499999</v>
      </c>
      <c r="BG17" s="6">
        <f t="shared" si="11"/>
        <v>46370.500000200002</v>
      </c>
      <c r="BH17" s="6">
        <f t="shared" si="11"/>
        <v>46400.916666899997</v>
      </c>
      <c r="BI17" s="6">
        <f t="shared" si="11"/>
        <v>46431.3333336</v>
      </c>
      <c r="BJ17" s="6">
        <f t="shared" si="11"/>
        <v>46461.750000300002</v>
      </c>
      <c r="BK17" s="6">
        <f t="shared" si="11"/>
        <v>46492.166666999998</v>
      </c>
      <c r="BL17" s="6">
        <f t="shared" si="11"/>
        <v>46522.5833337</v>
      </c>
      <c r="BM17" s="6">
        <f t="shared" si="11"/>
        <v>46553.000000400003</v>
      </c>
      <c r="BN17" s="6">
        <f t="shared" si="11"/>
        <v>46583.416667099998</v>
      </c>
      <c r="BO17" s="6">
        <f t="shared" si="11"/>
        <v>46613.833333800001</v>
      </c>
      <c r="BP17" s="6">
        <f t="shared" si="11"/>
        <v>46644.250000499997</v>
      </c>
      <c r="BQ17" s="6">
        <f t="shared" si="11"/>
        <v>46674.666667199999</v>
      </c>
      <c r="BR17" s="6">
        <f t="shared" si="16"/>
        <v>46705.083333900002</v>
      </c>
      <c r="BS17" s="6">
        <f t="shared" si="16"/>
        <v>46735.500000599997</v>
      </c>
      <c r="BT17" s="6">
        <f t="shared" si="16"/>
        <v>46765.9166673</v>
      </c>
      <c r="BU17" s="6">
        <f t="shared" si="16"/>
        <v>46796.333334000003</v>
      </c>
      <c r="BV17" s="6">
        <f t="shared" si="16"/>
        <v>46826.750000699998</v>
      </c>
      <c r="BW17" s="6">
        <f t="shared" si="16"/>
        <v>46857.166667400001</v>
      </c>
      <c r="BX17" s="6">
        <f t="shared" si="16"/>
        <v>46887.583334099996</v>
      </c>
      <c r="BY17" s="6">
        <f t="shared" si="16"/>
        <v>46918.000000799999</v>
      </c>
      <c r="BZ17" s="6">
        <f t="shared" si="16"/>
        <v>46948.416667500001</v>
      </c>
      <c r="CA17" s="6">
        <f t="shared" si="16"/>
        <v>46978.833334199997</v>
      </c>
      <c r="CB17" s="6">
        <f t="shared" si="16"/>
        <v>47009.2500009</v>
      </c>
      <c r="CC17" s="6">
        <f t="shared" si="16"/>
        <v>47039.666667600002</v>
      </c>
      <c r="CD17" s="6">
        <f t="shared" si="16"/>
        <v>47070.083334299998</v>
      </c>
      <c r="CE17" s="6">
        <f t="shared" si="16"/>
        <v>47100.500001</v>
      </c>
      <c r="CF17" s="6">
        <f t="shared" si="16"/>
        <v>47130.916667700003</v>
      </c>
      <c r="CG17" s="6">
        <f t="shared" si="16"/>
        <v>47161.333334399998</v>
      </c>
      <c r="CH17" s="6">
        <f t="shared" si="16"/>
        <v>47191.750001100001</v>
      </c>
      <c r="CI17" s="6">
        <f t="shared" si="16"/>
        <v>47222.166667799997</v>
      </c>
      <c r="CJ17" s="6">
        <f t="shared" si="16"/>
        <v>47252.583334499999</v>
      </c>
      <c r="CK17" s="6">
        <f t="shared" si="16"/>
        <v>47283.000001200002</v>
      </c>
      <c r="CL17" s="6">
        <f t="shared" si="16"/>
        <v>47313.416667899997</v>
      </c>
      <c r="CM17" s="6">
        <f t="shared" si="16"/>
        <v>47343.8333346</v>
      </c>
      <c r="CN17" s="6">
        <f t="shared" si="16"/>
        <v>47374.250001299995</v>
      </c>
      <c r="CO17" s="6">
        <f t="shared" si="16"/>
        <v>47404.666667999998</v>
      </c>
      <c r="CP17" s="6">
        <f t="shared" si="16"/>
        <v>47435.083334700001</v>
      </c>
      <c r="CQ17" s="6">
        <f t="shared" si="16"/>
        <v>47465.500001399996</v>
      </c>
      <c r="CR17" s="6">
        <f t="shared" si="16"/>
        <v>47495.916668099999</v>
      </c>
      <c r="CS17" s="6">
        <f t="shared" si="16"/>
        <v>47526.333334800001</v>
      </c>
      <c r="CT17" s="6">
        <f t="shared" si="16"/>
        <v>47556.750001499997</v>
      </c>
      <c r="CU17" s="6">
        <f t="shared" si="16"/>
        <v>47587.1666682</v>
      </c>
      <c r="CV17" s="6">
        <f t="shared" si="16"/>
        <v>47617.583334900002</v>
      </c>
      <c r="CW17" s="6"/>
      <c r="CX17" s="6"/>
      <c r="CY17" s="6"/>
      <c r="CZ17" s="6"/>
      <c r="DA17" s="6"/>
      <c r="DB17" s="6"/>
      <c r="DC17" s="6"/>
      <c r="DD17" s="6"/>
      <c r="DE17" s="6"/>
      <c r="DF17" s="6"/>
      <c r="DG17" s="6"/>
      <c r="DH17" s="6"/>
    </row>
    <row r="18" spans="1:112" x14ac:dyDescent="0.3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46189</v>
      </c>
      <c r="BA18" s="6">
        <f t="shared" si="10"/>
        <v>46189</v>
      </c>
      <c r="BB18" s="6">
        <f t="shared" si="11"/>
        <v>46219.416666700003</v>
      </c>
      <c r="BC18" s="6">
        <f t="shared" si="11"/>
        <v>46249.833333399998</v>
      </c>
      <c r="BD18" s="6">
        <f t="shared" si="11"/>
        <v>46280.250000100001</v>
      </c>
      <c r="BE18" s="6">
        <f t="shared" si="11"/>
        <v>46310.666666800003</v>
      </c>
      <c r="BF18" s="6">
        <f t="shared" si="11"/>
        <v>46341.083333499999</v>
      </c>
      <c r="BG18" s="6">
        <f t="shared" si="11"/>
        <v>46371.500000200002</v>
      </c>
      <c r="BH18" s="6">
        <f t="shared" si="11"/>
        <v>46401.916666899997</v>
      </c>
      <c r="BI18" s="6">
        <f t="shared" si="11"/>
        <v>46432.3333336</v>
      </c>
      <c r="BJ18" s="6">
        <f t="shared" si="11"/>
        <v>46462.750000300002</v>
      </c>
      <c r="BK18" s="6">
        <f t="shared" si="11"/>
        <v>46493.166666999998</v>
      </c>
      <c r="BL18" s="6">
        <f t="shared" si="11"/>
        <v>46523.5833337</v>
      </c>
      <c r="BM18" s="6">
        <f t="shared" si="11"/>
        <v>46554.000000400003</v>
      </c>
      <c r="BN18" s="6">
        <f t="shared" si="11"/>
        <v>46584.416667099998</v>
      </c>
      <c r="BO18" s="6">
        <f t="shared" si="11"/>
        <v>46614.833333800001</v>
      </c>
      <c r="BP18" s="6">
        <f t="shared" si="11"/>
        <v>46645.250000499997</v>
      </c>
      <c r="BQ18" s="6">
        <f t="shared" si="11"/>
        <v>46675.666667199999</v>
      </c>
      <c r="BR18" s="6">
        <f t="shared" si="16"/>
        <v>46706.083333900002</v>
      </c>
      <c r="BS18" s="6">
        <f t="shared" si="16"/>
        <v>46736.500000599997</v>
      </c>
      <c r="BT18" s="6">
        <f t="shared" si="16"/>
        <v>46766.9166673</v>
      </c>
      <c r="BU18" s="6">
        <f t="shared" si="16"/>
        <v>46797.333334000003</v>
      </c>
      <c r="BV18" s="6">
        <f t="shared" si="16"/>
        <v>46827.750000699998</v>
      </c>
      <c r="BW18" s="6">
        <f t="shared" si="16"/>
        <v>46858.166667400001</v>
      </c>
      <c r="BX18" s="6">
        <f t="shared" si="16"/>
        <v>46888.583334099996</v>
      </c>
      <c r="BY18" s="6">
        <f t="shared" si="16"/>
        <v>46919.000000799999</v>
      </c>
      <c r="BZ18" s="6">
        <f t="shared" si="16"/>
        <v>46949.416667500001</v>
      </c>
      <c r="CA18" s="6">
        <f t="shared" si="16"/>
        <v>46979.833334199997</v>
      </c>
      <c r="CB18" s="6">
        <f t="shared" si="16"/>
        <v>47010.2500009</v>
      </c>
      <c r="CC18" s="6">
        <f t="shared" si="16"/>
        <v>47040.666667600002</v>
      </c>
      <c r="CD18" s="6">
        <f t="shared" si="16"/>
        <v>47071.083334299998</v>
      </c>
      <c r="CE18" s="6">
        <f t="shared" si="16"/>
        <v>47101.500001</v>
      </c>
      <c r="CF18" s="6">
        <f t="shared" si="16"/>
        <v>47131.916667700003</v>
      </c>
      <c r="CG18" s="6">
        <f t="shared" si="16"/>
        <v>47162.333334399998</v>
      </c>
      <c r="CH18" s="6">
        <f t="shared" si="16"/>
        <v>47192.750001100001</v>
      </c>
      <c r="CI18" s="6">
        <f t="shared" si="16"/>
        <v>47223.166667799997</v>
      </c>
      <c r="CJ18" s="6">
        <f t="shared" si="16"/>
        <v>47253.583334499999</v>
      </c>
      <c r="CK18" s="6">
        <f t="shared" si="16"/>
        <v>47284.000001200002</v>
      </c>
      <c r="CL18" s="6">
        <f t="shared" si="16"/>
        <v>47314.416667899997</v>
      </c>
      <c r="CM18" s="6">
        <f t="shared" si="16"/>
        <v>47344.8333346</v>
      </c>
      <c r="CN18" s="6">
        <f t="shared" si="16"/>
        <v>47375.250001299995</v>
      </c>
      <c r="CO18" s="6">
        <f t="shared" si="16"/>
        <v>47405.666667999998</v>
      </c>
      <c r="CP18" s="6">
        <f t="shared" si="16"/>
        <v>47436.083334700001</v>
      </c>
      <c r="CQ18" s="6">
        <f t="shared" si="16"/>
        <v>47466.500001399996</v>
      </c>
      <c r="CR18" s="6">
        <f t="shared" si="16"/>
        <v>47496.916668099999</v>
      </c>
      <c r="CS18" s="6">
        <f t="shared" si="16"/>
        <v>47527.333334800001</v>
      </c>
      <c r="CT18" s="6">
        <f t="shared" si="16"/>
        <v>47557.750001499997</v>
      </c>
      <c r="CU18" s="6">
        <f t="shared" si="16"/>
        <v>47588.1666682</v>
      </c>
      <c r="CV18" s="6">
        <f t="shared" si="16"/>
        <v>47618.583334900002</v>
      </c>
      <c r="CW18" s="6"/>
      <c r="CX18" s="6"/>
      <c r="CY18" s="6"/>
      <c r="CZ18" s="6"/>
      <c r="DA18" s="6"/>
      <c r="DB18" s="6"/>
      <c r="DC18" s="6"/>
      <c r="DD18" s="6"/>
      <c r="DE18" s="6"/>
      <c r="DF18" s="6"/>
      <c r="DG18" s="6"/>
      <c r="DH18" s="6"/>
    </row>
    <row r="19" spans="1:112" x14ac:dyDescent="0.3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46190</v>
      </c>
      <c r="BA19" s="6">
        <f>AZ19</f>
        <v>46190</v>
      </c>
      <c r="BB19" s="6">
        <f t="shared" si="11"/>
        <v>46220.416666700003</v>
      </c>
      <c r="BC19" s="6">
        <f t="shared" si="11"/>
        <v>46250.833333399998</v>
      </c>
      <c r="BD19" s="6">
        <f t="shared" si="11"/>
        <v>46281.250000100001</v>
      </c>
      <c r="BE19" s="6">
        <f t="shared" si="11"/>
        <v>46311.666666800003</v>
      </c>
      <c r="BF19" s="6">
        <f t="shared" si="11"/>
        <v>46342.083333499999</v>
      </c>
      <c r="BG19" s="6">
        <f t="shared" si="11"/>
        <v>46372.500000200002</v>
      </c>
      <c r="BH19" s="6">
        <f t="shared" si="11"/>
        <v>46402.916666899997</v>
      </c>
      <c r="BI19" s="6">
        <f t="shared" si="11"/>
        <v>46433.3333336</v>
      </c>
      <c r="BJ19" s="6">
        <f t="shared" si="11"/>
        <v>46463.750000300002</v>
      </c>
      <c r="BK19" s="6">
        <f t="shared" si="11"/>
        <v>46494.166666999998</v>
      </c>
      <c r="BL19" s="6">
        <f t="shared" si="11"/>
        <v>46524.5833337</v>
      </c>
      <c r="BM19" s="6">
        <f t="shared" si="11"/>
        <v>46555.000000400003</v>
      </c>
      <c r="BN19" s="6">
        <f t="shared" si="11"/>
        <v>46585.416667099998</v>
      </c>
      <c r="BO19" s="6">
        <f t="shared" si="11"/>
        <v>46615.833333800001</v>
      </c>
      <c r="BP19" s="6">
        <f t="shared" si="11"/>
        <v>46646.250000499997</v>
      </c>
      <c r="BQ19" s="6">
        <f t="shared" si="11"/>
        <v>46676.666667199999</v>
      </c>
      <c r="BR19" s="6">
        <f t="shared" si="16"/>
        <v>46707.083333900002</v>
      </c>
      <c r="BS19" s="6">
        <f t="shared" si="16"/>
        <v>46737.500000599997</v>
      </c>
      <c r="BT19" s="6">
        <f t="shared" si="16"/>
        <v>46767.9166673</v>
      </c>
      <c r="BU19" s="6">
        <f t="shared" si="16"/>
        <v>46798.333334000003</v>
      </c>
      <c r="BV19" s="6">
        <f t="shared" si="16"/>
        <v>46828.750000699998</v>
      </c>
      <c r="BW19" s="6">
        <f t="shared" si="16"/>
        <v>46859.166667400001</v>
      </c>
      <c r="BX19" s="6">
        <f t="shared" si="16"/>
        <v>46889.583334099996</v>
      </c>
      <c r="BY19" s="6">
        <f t="shared" si="16"/>
        <v>46920.000000799999</v>
      </c>
      <c r="BZ19" s="6">
        <f t="shared" si="16"/>
        <v>46950.416667500001</v>
      </c>
      <c r="CA19" s="6">
        <f t="shared" si="16"/>
        <v>46980.833334199997</v>
      </c>
      <c r="CB19" s="6">
        <f t="shared" si="16"/>
        <v>47011.2500009</v>
      </c>
      <c r="CC19" s="6">
        <f t="shared" si="16"/>
        <v>47041.666667600002</v>
      </c>
      <c r="CD19" s="6">
        <f t="shared" si="16"/>
        <v>47072.083334299998</v>
      </c>
      <c r="CE19" s="6">
        <f t="shared" si="16"/>
        <v>47102.500001</v>
      </c>
      <c r="CF19" s="6">
        <f t="shared" si="16"/>
        <v>47132.916667700003</v>
      </c>
      <c r="CG19" s="6">
        <f t="shared" si="16"/>
        <v>47163.333334399998</v>
      </c>
      <c r="CH19" s="6">
        <f t="shared" si="16"/>
        <v>47193.750001100001</v>
      </c>
      <c r="CI19" s="6">
        <f t="shared" si="16"/>
        <v>47224.166667799997</v>
      </c>
      <c r="CJ19" s="6">
        <f t="shared" si="16"/>
        <v>47254.583334499999</v>
      </c>
      <c r="CK19" s="6">
        <f t="shared" si="16"/>
        <v>47285.000001200002</v>
      </c>
      <c r="CL19" s="6">
        <f t="shared" si="16"/>
        <v>47315.416667899997</v>
      </c>
      <c r="CM19" s="6">
        <f t="shared" si="16"/>
        <v>47345.8333346</v>
      </c>
      <c r="CN19" s="6">
        <f t="shared" si="16"/>
        <v>47376.250001299995</v>
      </c>
      <c r="CO19" s="6">
        <f t="shared" si="16"/>
        <v>47406.666667999998</v>
      </c>
      <c r="CP19" s="6">
        <f t="shared" si="16"/>
        <v>47437.083334700001</v>
      </c>
      <c r="CQ19" s="6">
        <f t="shared" si="16"/>
        <v>47467.500001399996</v>
      </c>
      <c r="CR19" s="6">
        <f t="shared" si="16"/>
        <v>47497.916668099999</v>
      </c>
      <c r="CS19" s="6">
        <f t="shared" si="16"/>
        <v>47528.333334800001</v>
      </c>
      <c r="CT19" s="6">
        <f t="shared" si="16"/>
        <v>47558.750001499997</v>
      </c>
      <c r="CU19" s="6">
        <f t="shared" si="16"/>
        <v>47589.1666682</v>
      </c>
      <c r="CV19" s="6">
        <f t="shared" si="16"/>
        <v>47619.583334900002</v>
      </c>
      <c r="CW19" s="6"/>
      <c r="CX19" s="6"/>
      <c r="CY19" s="6"/>
      <c r="CZ19" s="6"/>
      <c r="DA19" s="6"/>
      <c r="DB19" s="6"/>
      <c r="DC19" s="6"/>
      <c r="DD19" s="6"/>
      <c r="DE19" s="6"/>
      <c r="DF19" s="6"/>
      <c r="DG19" s="6"/>
      <c r="DH19" s="6"/>
    </row>
    <row r="20" spans="1:112" x14ac:dyDescent="0.3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46191</v>
      </c>
      <c r="BA20" s="6">
        <f t="shared" ref="BA20" si="18">AZ20</f>
        <v>46191</v>
      </c>
      <c r="BB20" s="6">
        <f t="shared" si="11"/>
        <v>46221.416666700003</v>
      </c>
      <c r="BC20" s="6">
        <f t="shared" si="11"/>
        <v>46251.833333399998</v>
      </c>
      <c r="BD20" s="6">
        <f t="shared" si="11"/>
        <v>46282.250000100001</v>
      </c>
      <c r="BE20" s="6">
        <f t="shared" si="11"/>
        <v>46312.666666800003</v>
      </c>
      <c r="BF20" s="6">
        <f t="shared" si="11"/>
        <v>46343.083333499999</v>
      </c>
      <c r="BG20" s="6">
        <f t="shared" si="11"/>
        <v>46373.500000200002</v>
      </c>
      <c r="BH20" s="6">
        <f t="shared" si="11"/>
        <v>46403.916666899997</v>
      </c>
      <c r="BI20" s="6">
        <f t="shared" si="11"/>
        <v>46434.3333336</v>
      </c>
      <c r="BJ20" s="6">
        <f t="shared" si="11"/>
        <v>46464.750000300002</v>
      </c>
      <c r="BK20" s="6">
        <f t="shared" si="11"/>
        <v>46495.166666999998</v>
      </c>
      <c r="BL20" s="6">
        <f t="shared" si="11"/>
        <v>46525.5833337</v>
      </c>
      <c r="BM20" s="6">
        <f t="shared" si="11"/>
        <v>46556.000000400003</v>
      </c>
      <c r="BN20" s="6">
        <f t="shared" si="11"/>
        <v>46586.416667099998</v>
      </c>
      <c r="BO20" s="6">
        <f t="shared" si="11"/>
        <v>46616.833333800001</v>
      </c>
      <c r="BP20" s="6">
        <f t="shared" si="11"/>
        <v>46647.250000499997</v>
      </c>
      <c r="BQ20" s="6">
        <f t="shared" si="11"/>
        <v>46677.666667199999</v>
      </c>
      <c r="BR20" s="6">
        <f t="shared" si="16"/>
        <v>46708.083333900002</v>
      </c>
      <c r="BS20" s="6">
        <f t="shared" si="16"/>
        <v>46738.500000599997</v>
      </c>
      <c r="BT20" s="6">
        <f t="shared" si="16"/>
        <v>46768.9166673</v>
      </c>
      <c r="BU20" s="6">
        <f t="shared" si="16"/>
        <v>46799.333334000003</v>
      </c>
      <c r="BV20" s="6">
        <f t="shared" si="16"/>
        <v>46829.750000699998</v>
      </c>
      <c r="BW20" s="6">
        <f t="shared" si="16"/>
        <v>46860.166667400001</v>
      </c>
      <c r="BX20" s="6">
        <f t="shared" si="16"/>
        <v>46890.583334099996</v>
      </c>
      <c r="BY20" s="6">
        <f t="shared" ref="BY20:CV20" si="19">$AZ20+BY$4</f>
        <v>46921.000000799999</v>
      </c>
      <c r="BZ20" s="6">
        <f t="shared" si="19"/>
        <v>46951.416667500001</v>
      </c>
      <c r="CA20" s="6">
        <f t="shared" si="19"/>
        <v>46981.833334199997</v>
      </c>
      <c r="CB20" s="6">
        <f t="shared" si="19"/>
        <v>47012.2500009</v>
      </c>
      <c r="CC20" s="6">
        <f t="shared" si="19"/>
        <v>47042.666667600002</v>
      </c>
      <c r="CD20" s="6">
        <f t="shared" si="19"/>
        <v>47073.083334299998</v>
      </c>
      <c r="CE20" s="6">
        <f t="shared" si="19"/>
        <v>47103.500001</v>
      </c>
      <c r="CF20" s="6">
        <f t="shared" si="19"/>
        <v>47133.916667700003</v>
      </c>
      <c r="CG20" s="6">
        <f t="shared" si="19"/>
        <v>47164.333334399998</v>
      </c>
      <c r="CH20" s="6">
        <f t="shared" si="19"/>
        <v>47194.750001100001</v>
      </c>
      <c r="CI20" s="6">
        <f t="shared" si="19"/>
        <v>47225.166667799997</v>
      </c>
      <c r="CJ20" s="6">
        <f t="shared" si="19"/>
        <v>47255.583334499999</v>
      </c>
      <c r="CK20" s="6">
        <f t="shared" si="19"/>
        <v>47286.000001200002</v>
      </c>
      <c r="CL20" s="6">
        <f t="shared" si="19"/>
        <v>47316.416667899997</v>
      </c>
      <c r="CM20" s="6">
        <f t="shared" si="19"/>
        <v>47346.8333346</v>
      </c>
      <c r="CN20" s="6">
        <f t="shared" si="19"/>
        <v>47377.250001299995</v>
      </c>
      <c r="CO20" s="6">
        <f t="shared" si="19"/>
        <v>47407.666667999998</v>
      </c>
      <c r="CP20" s="6">
        <f t="shared" si="19"/>
        <v>47438.083334700001</v>
      </c>
      <c r="CQ20" s="6">
        <f t="shared" si="19"/>
        <v>47468.500001399996</v>
      </c>
      <c r="CR20" s="6">
        <f t="shared" si="19"/>
        <v>47498.916668099999</v>
      </c>
      <c r="CS20" s="6">
        <f t="shared" si="19"/>
        <v>47529.333334800001</v>
      </c>
      <c r="CT20" s="6">
        <f t="shared" si="19"/>
        <v>47559.750001499997</v>
      </c>
      <c r="CU20" s="6">
        <f t="shared" si="19"/>
        <v>47590.1666682</v>
      </c>
      <c r="CV20" s="6">
        <f t="shared" si="19"/>
        <v>47620.583334900002</v>
      </c>
      <c r="CW20" s="6"/>
      <c r="CX20" s="6"/>
      <c r="CY20" s="6"/>
      <c r="CZ20" s="6"/>
      <c r="DA20" s="6"/>
      <c r="DB20" s="6"/>
      <c r="DC20" s="6"/>
      <c r="DD20" s="6"/>
      <c r="DE20" s="6"/>
      <c r="DF20" s="6"/>
      <c r="DG20" s="6"/>
      <c r="DH20" s="6"/>
    </row>
    <row r="22" spans="1:112" x14ac:dyDescent="0.35">
      <c r="A22" s="8" t="s">
        <v>1836</v>
      </c>
      <c r="AZ22" s="8" t="s">
        <v>1836</v>
      </c>
    </row>
    <row r="23" spans="1:112" x14ac:dyDescent="0.35">
      <c r="A23" s="6">
        <f t="shared" ref="A23:A37" si="20">A6</f>
        <v>46114</v>
      </c>
      <c r="B23" s="7">
        <f>VLOOKUP($A23,HAVERD!$A:$FM,B$2,FALSE)</f>
        <v>96.26</v>
      </c>
      <c r="C23" s="7">
        <f>VLOOKUP($A23,HAVERD!$A:$FM,C$2,FALSE)</f>
        <v>100.21</v>
      </c>
      <c r="D23" s="7">
        <f>VLOOKUP($A23,HAVERD!$A:$FM,D$2,FALSE)</f>
        <v>98.12</v>
      </c>
      <c r="E23" s="7">
        <f>VLOOKUP($A23,HAVERD!$A:$FM,E$2,FALSE)</f>
        <v>98.47</v>
      </c>
      <c r="F23" s="7">
        <f>VLOOKUP($A23,HAVERD!$A:$FM,F$2,FALSE)</f>
        <v>99.18</v>
      </c>
      <c r="G23" s="7">
        <f>VLOOKUP($A23,HAVERD!$A:$FM,G$2,FALSE)</f>
        <v>98.37</v>
      </c>
      <c r="H23" s="7">
        <f>VLOOKUP($A23,HAVERD!$A:$FM,H$2,FALSE)</f>
        <v>99.39</v>
      </c>
      <c r="I23" s="7">
        <f>VLOOKUP($A23,HAVERD!$A:$FM,I$2,FALSE)</f>
        <v>100.9</v>
      </c>
      <c r="J23" s="7">
        <f>VLOOKUP($A23,HAVERD!$A:$FM,J$2,FALSE)</f>
        <v>102.92</v>
      </c>
      <c r="K23" s="7">
        <f>VLOOKUP($A23,HAVERD!$A:$FM,K$2,FALSE)</f>
        <v>103.65</v>
      </c>
      <c r="L23" s="7">
        <f>VLOOKUP($A23,HAVERD!$A:$FM,L$2,FALSE)</f>
        <v>100.36</v>
      </c>
      <c r="M23" s="7">
        <f>VLOOKUP($A23,HAVERD!$A:$FM,M$2,FALSE)</f>
        <v>83.96</v>
      </c>
      <c r="N23" s="7">
        <f>VLOOKUP($A23,HAVERD!$A:$FM,N$2,FALSE)</f>
        <v>76.819999999999993</v>
      </c>
      <c r="O23" s="7">
        <f>VLOOKUP($A23,HAVERD!$A:$FM,O$2,FALSE)</f>
        <v>74.400000000000006</v>
      </c>
      <c r="P23" s="7">
        <f>VLOOKUP($A23,HAVERD!$A:$FM,P$2,FALSE)</f>
        <v>75.81</v>
      </c>
      <c r="Q23" s="7">
        <f>VLOOKUP($A23,HAVERD!$A:$FM,Q$2,FALSE)</f>
        <v>76.77</v>
      </c>
      <c r="R23" s="7">
        <f>VLOOKUP($A23,HAVERD!$A:$FM,R$2,FALSE)</f>
        <v>78.61</v>
      </c>
      <c r="S23" s="7">
        <f>VLOOKUP($A23,HAVERD!$A:$FM,S$2,FALSE)</f>
        <v>82.06</v>
      </c>
      <c r="T23" s="7">
        <f>VLOOKUP($A23,HAVERD!$A:$FM,T$2,FALSE)</f>
        <v>83.93</v>
      </c>
      <c r="U23" s="7">
        <f>VLOOKUP($A23,HAVERD!$A:$FM,U$2,FALSE)</f>
        <v>84.12</v>
      </c>
      <c r="V23" s="7">
        <f>VLOOKUP($A23,HAVERD!$A:$FM,V$2,FALSE)</f>
        <v>84.14</v>
      </c>
      <c r="W23" s="7">
        <f>VLOOKUP($A23,HAVERD!$A:$FM,W$2,FALSE)</f>
        <v>83.54</v>
      </c>
      <c r="X23" s="7">
        <f>VLOOKUP($A23,HAVERD!$A:$FM,X$2,FALSE)</f>
        <v>80.61</v>
      </c>
      <c r="Y23" s="7">
        <f>VLOOKUP($A23,HAVERD!$A:$FM,Y$2,FALSE)</f>
        <v>70.11</v>
      </c>
      <c r="Z23" s="7">
        <f>VLOOKUP($A23,HAVERD!$A:$FM,Z$2,FALSE)</f>
        <v>65.67</v>
      </c>
      <c r="AA23" s="7">
        <f>VLOOKUP($A23,HAVERD!$A:$FM,AA$2,FALSE)</f>
        <v>63.73</v>
      </c>
      <c r="AB23" s="7">
        <f>VLOOKUP($A23,HAVERD!$A:$FM,AB$2,FALSE)</f>
        <v>63.43</v>
      </c>
      <c r="AC23" s="7">
        <f>VLOOKUP($A23,HAVERD!$A:$FM,AC$2,FALSE)</f>
        <v>64.39</v>
      </c>
      <c r="AD23" s="7">
        <f>VLOOKUP($A23,HAVERD!$A:$FM,AD$2,FALSE)</f>
        <v>66.56</v>
      </c>
      <c r="AE23" s="7">
        <f>VLOOKUP($A23,HAVERD!$A:$FM,AE$2,FALSE)</f>
        <v>71.56</v>
      </c>
      <c r="AF23" s="7">
        <f>VLOOKUP($A23,HAVERD!$A:$FM,AF$2,FALSE)</f>
        <v>73.44</v>
      </c>
      <c r="AG23" s="7">
        <f>VLOOKUP($A23,HAVERD!$A:$FM,AG$2,FALSE)</f>
        <v>73.819999999999993</v>
      </c>
      <c r="AH23" s="7">
        <f>VLOOKUP($A23,HAVERD!$A:$FM,AH$2,FALSE)</f>
        <v>73.790000000000006</v>
      </c>
      <c r="AI23" s="7">
        <f>VLOOKUP($A23,HAVERD!$A:$FM,AI$2,FALSE)</f>
        <v>73.239999999999995</v>
      </c>
      <c r="AJ23" s="7">
        <f>VLOOKUP($A23,HAVERD!$A:$FM,AJ$2,FALSE)</f>
        <v>71.17</v>
      </c>
      <c r="AK23" s="7">
        <f>VLOOKUP($A23,HAVERD!$A:$FM,AK$2,FALSE)</f>
        <v>67.760000000000005</v>
      </c>
      <c r="AL23" s="7">
        <f>VLOOKUP($A23,HAVERD!$A:$FM,AL$2,FALSE)</f>
        <v>65.84</v>
      </c>
      <c r="AM23" s="7">
        <f>VLOOKUP($A23,HAVERD!$A:$FM,AM$2,FALSE)</f>
        <v>64.75</v>
      </c>
      <c r="AN23" s="7">
        <f>VLOOKUP($A23,HAVERD!$A:$FM,AN$2,FALSE)</f>
        <v>64.599999999999994</v>
      </c>
      <c r="AO23" s="7">
        <f>VLOOKUP($A23,HAVERD!$A:$FM,AO$2,FALSE)</f>
        <v>65.52</v>
      </c>
      <c r="AP23" s="7">
        <f>VLOOKUP($A23,HAVERD!$A:$FM,AP$2,FALSE)</f>
        <v>67.16</v>
      </c>
      <c r="AQ23" s="7">
        <f>VLOOKUP($A23,HAVERD!$A:$FM,AQ$2,FALSE)</f>
        <v>69.319999999999993</v>
      </c>
      <c r="AR23" s="7">
        <f>VLOOKUP($A23,HAVERD!$A:$FM,AR$2,FALSE)</f>
        <v>70.42</v>
      </c>
      <c r="AS23" s="7">
        <f>VLOOKUP($A23,HAVERD!$A:$FM,AS$2,FALSE)</f>
        <v>70.91</v>
      </c>
      <c r="AT23" s="7">
        <f>VLOOKUP($A23,HAVERD!$A:$FM,AT$2,FALSE)</f>
        <v>70.78</v>
      </c>
      <c r="AU23" s="7">
        <f>VLOOKUP($A23,HAVERD!$A:$FM,AU$2,FALSE)</f>
        <v>70.09</v>
      </c>
      <c r="AV23" s="7">
        <f>VLOOKUP($A23,HAVERD!$A:$FM,AV$2,FALSE)</f>
        <v>68.930000000000007</v>
      </c>
      <c r="AW23" s="7">
        <f>VLOOKUP($A23,HAVERD!$A:$FM,AW$2,FALSE)</f>
        <v>66.59</v>
      </c>
      <c r="AZ23" s="6">
        <f t="shared" ref="AZ23:AZ37" si="21">AZ6</f>
        <v>46171</v>
      </c>
      <c r="BA23" s="7">
        <f>_xlfn.IFNA(VLOOKUP($AZ23,HAVERD!$A:$FM,BA$2,FALSE),"")</f>
        <v>99.18</v>
      </c>
      <c r="BB23" s="7">
        <f>_xlfn.IFNA(VLOOKUP($AZ23,HAVERD!$A:$FM,BB$2,FALSE),"")</f>
        <v>96.76</v>
      </c>
      <c r="BC23" s="7">
        <f>_xlfn.IFNA(VLOOKUP($AZ23,HAVERD!$A:$FM,BC$2,FALSE),"")</f>
        <v>99.48</v>
      </c>
      <c r="BD23" s="7">
        <f>_xlfn.IFNA(VLOOKUP($AZ23,HAVERD!$A:$FM,BD$2,FALSE),"")</f>
        <v>100.41</v>
      </c>
      <c r="BE23" s="7">
        <f>_xlfn.IFNA(VLOOKUP($AZ23,HAVERD!$A:$FM,BE$2,FALSE),"")</f>
        <v>102.12</v>
      </c>
      <c r="BF23" s="7">
        <f>_xlfn.IFNA(VLOOKUP($AZ23,HAVERD!$A:$FM,BF$2,FALSE),"")</f>
        <v>103.57</v>
      </c>
      <c r="BG23" s="7">
        <f>_xlfn.IFNA(VLOOKUP($AZ23,HAVERD!$A:$FM,BG$2,FALSE),"")</f>
        <v>99.2</v>
      </c>
      <c r="BH23" s="7">
        <f>_xlfn.IFNA(VLOOKUP($AZ23,HAVERD!$A:$FM,BH$2,FALSE),"")</f>
        <v>99.93</v>
      </c>
      <c r="BI23" s="7">
        <f>_xlfn.IFNA(VLOOKUP($AZ23,HAVERD!$A:$FM,BI$2,FALSE),"")</f>
        <v>96.6</v>
      </c>
      <c r="BJ23" s="7">
        <f>_xlfn.IFNA(VLOOKUP($AZ23,HAVERD!$A:$FM,BJ$2,FALSE),"")</f>
        <v>82.91</v>
      </c>
      <c r="BK23" s="7">
        <f>_xlfn.IFNA(VLOOKUP($AZ23,HAVERD!$A:$FM,BK$2,FALSE),"")</f>
        <v>75.78</v>
      </c>
      <c r="BL23" s="7">
        <f>_xlfn.IFNA(VLOOKUP($AZ23,HAVERD!$A:$FM,BL$2,FALSE),"")</f>
        <v>73.37</v>
      </c>
      <c r="BM23" s="7">
        <f>_xlfn.IFNA(VLOOKUP($AZ23,HAVERD!$A:$FM,BM$2,FALSE),"")</f>
        <v>74.27</v>
      </c>
      <c r="BN23" s="7">
        <f>_xlfn.IFNA(VLOOKUP($AZ23,HAVERD!$A:$FM,BN$2,FALSE),"")</f>
        <v>75.45</v>
      </c>
      <c r="BO23" s="7">
        <f>_xlfn.IFNA(VLOOKUP($AZ23,HAVERD!$A:$FM,BO$2,FALSE),"")</f>
        <v>77.64</v>
      </c>
      <c r="BP23" s="7">
        <f>_xlfn.IFNA(VLOOKUP($AZ23,HAVERD!$A:$FM,BP$2,FALSE),"")</f>
        <v>78.52</v>
      </c>
      <c r="BQ23" s="7">
        <f>_xlfn.IFNA(VLOOKUP($AZ23,HAVERD!$A:$FM,BQ$2,FALSE),"")</f>
        <v>80.27</v>
      </c>
      <c r="BR23" s="7">
        <f>_xlfn.IFNA(VLOOKUP($AZ23,HAVERD!$A:$FM,BR$2,FALSE),"")</f>
        <v>80.47</v>
      </c>
      <c r="BS23" s="7">
        <f>_xlfn.IFNA(VLOOKUP($AZ23,HAVERD!$A:$FM,BS$2,FALSE),"")</f>
        <v>80.59</v>
      </c>
      <c r="BT23" s="7">
        <f>_xlfn.IFNA(VLOOKUP($AZ23,HAVERD!$A:$FM,BT$2,FALSE),"")</f>
        <v>79.97</v>
      </c>
      <c r="BU23" s="7">
        <f>_xlfn.IFNA(VLOOKUP($AZ23,HAVERD!$A:$FM,BU$2,FALSE),"")</f>
        <v>77.180000000000007</v>
      </c>
      <c r="BV23" s="7">
        <f>_xlfn.IFNA(VLOOKUP($AZ23,HAVERD!$A:$FM,BV$2,FALSE),"")</f>
        <v>65.989999999999995</v>
      </c>
      <c r="BW23" s="7">
        <f>_xlfn.IFNA(VLOOKUP($AZ23,HAVERD!$A:$FM,BW$2,FALSE),"")</f>
        <v>59.28</v>
      </c>
      <c r="BX23" s="7">
        <f>_xlfn.IFNA(VLOOKUP($AZ23,HAVERD!$A:$FM,BX$2,FALSE),"")</f>
        <v>59.38</v>
      </c>
      <c r="BY23" s="7">
        <f>_xlfn.IFNA(VLOOKUP($AZ23,HAVERD!$A:$FM,BY$2,FALSE),"")</f>
        <v>59.14</v>
      </c>
      <c r="BZ23" s="7">
        <f>_xlfn.IFNA(VLOOKUP($AZ23,HAVERD!$A:$FM,BZ$2,FALSE),"")</f>
        <v>60.08</v>
      </c>
      <c r="CA23" s="7">
        <f>_xlfn.IFNA(VLOOKUP($AZ23,HAVERD!$A:$FM,CA$2,FALSE),"")</f>
        <v>62.28</v>
      </c>
      <c r="CB23" s="7">
        <f>_xlfn.IFNA(VLOOKUP($AZ23,HAVERD!$A:$FM,CB$2,FALSE),"")</f>
        <v>68.39</v>
      </c>
      <c r="CC23" s="7">
        <f>_xlfn.IFNA(VLOOKUP($AZ23,HAVERD!$A:$FM,CC$2,FALSE),"")</f>
        <v>70.260000000000005</v>
      </c>
      <c r="CD23" s="7">
        <f>_xlfn.IFNA(VLOOKUP($AZ23,HAVERD!$A:$FM,CD$2,FALSE),"")</f>
        <v>70.66</v>
      </c>
      <c r="CE23" s="7">
        <f>_xlfn.IFNA(VLOOKUP($AZ23,HAVERD!$A:$FM,CE$2,FALSE),"")</f>
        <v>70.66</v>
      </c>
      <c r="CF23" s="7">
        <f>_xlfn.IFNA(VLOOKUP($AZ23,HAVERD!$A:$FM,CF$2,FALSE),"")</f>
        <v>70.12</v>
      </c>
      <c r="CG23" s="7">
        <f>_xlfn.IFNA(VLOOKUP($AZ23,HAVERD!$A:$FM,CG$2,FALSE),"")</f>
        <v>68.099999999999994</v>
      </c>
      <c r="CH23" s="7">
        <f>_xlfn.IFNA(VLOOKUP($AZ23,HAVERD!$A:$FM,CH$2,FALSE),"")</f>
        <v>62.22</v>
      </c>
      <c r="CI23" s="7">
        <f>_xlfn.IFNA(VLOOKUP($AZ23,HAVERD!$A:$FM,CI$2,FALSE),"")</f>
        <v>60.28</v>
      </c>
      <c r="CJ23" s="7">
        <f>_xlfn.IFNA(VLOOKUP($AZ23,HAVERD!$A:$FM,CJ$2,FALSE),"")</f>
        <v>59.19</v>
      </c>
      <c r="CK23" s="7">
        <f>_xlfn.IFNA(VLOOKUP($AZ23,HAVERD!$A:$FM,CK$2,FALSE),"")</f>
        <v>59.04</v>
      </c>
      <c r="CL23" s="7">
        <f>_xlfn.IFNA(VLOOKUP($AZ23,HAVERD!$A:$FM,CL$2,FALSE),"")</f>
        <v>59.99</v>
      </c>
      <c r="CM23" s="7">
        <f>_xlfn.IFNA(VLOOKUP($AZ23,HAVERD!$A:$FM,CM$2,FALSE),"")</f>
        <v>61.66</v>
      </c>
      <c r="CN23" s="7">
        <f>_xlfn.IFNA(VLOOKUP($AZ23,HAVERD!$A:$FM,CN$2,FALSE),"")</f>
        <v>69.260000000000005</v>
      </c>
      <c r="CO23" s="7">
        <f>_xlfn.IFNA(VLOOKUP($AZ23,HAVERD!$A:$FM,CO$2,FALSE),"")</f>
        <v>70.44</v>
      </c>
      <c r="CP23" s="7">
        <f>_xlfn.IFNA(VLOOKUP($AZ23,HAVERD!$A:$FM,CP$2,FALSE),"")</f>
        <v>70.989999999999995</v>
      </c>
      <c r="CQ23" s="7">
        <f>_xlfn.IFNA(VLOOKUP($AZ23,HAVERD!$A:$FM,CQ$2,FALSE),"")</f>
        <v>70.44</v>
      </c>
      <c r="CR23" s="7">
        <f>_xlfn.IFNA(VLOOKUP($AZ23,HAVERD!$A:$FM,CR$2,FALSE),"")</f>
        <v>70.209999999999994</v>
      </c>
      <c r="CS23" s="7">
        <f>_xlfn.IFNA(VLOOKUP($AZ23,HAVERD!$A:$FM,CS$2,FALSE),"")</f>
        <v>69.040000000000006</v>
      </c>
      <c r="CT23" s="7">
        <f>_xlfn.IFNA(VLOOKUP($AZ23,HAVERD!$A:$FM,CT$2,FALSE),"")</f>
        <v>63.31</v>
      </c>
      <c r="CU23" s="7">
        <f>_xlfn.IFNA(VLOOKUP($AZ23,HAVERD!$A:$FM,CU$2,FALSE),"")</f>
        <v>62.02</v>
      </c>
      <c r="CV23" s="7">
        <f>_xlfn.IFNA(VLOOKUP($AZ23,HAVERD!$A:$FM,CV$2,FALSE),"")</f>
        <v>61.48</v>
      </c>
      <c r="CW23" s="7"/>
      <c r="CX23" s="7"/>
      <c r="CY23" s="7"/>
      <c r="CZ23" s="7"/>
      <c r="DA23" s="7"/>
      <c r="DB23" s="7"/>
      <c r="DC23" s="7"/>
      <c r="DD23" s="7"/>
      <c r="DE23" s="7"/>
      <c r="DF23" s="7"/>
      <c r="DG23" s="7"/>
      <c r="DH23" s="7"/>
    </row>
    <row r="24" spans="1:112" x14ac:dyDescent="0.35">
      <c r="A24" s="6">
        <f t="shared" si="20"/>
        <v>46115</v>
      </c>
      <c r="B24" s="7" t="e">
        <f>VLOOKUP($A24,HAVERD!$A:$FM,B$2,FALSE)</f>
        <v>#N/A</v>
      </c>
      <c r="C24" s="7" t="e">
        <f>VLOOKUP($A24,HAVERD!$A:$FM,C$2,FALSE)</f>
        <v>#N/A</v>
      </c>
      <c r="D24" s="7" t="e">
        <f>VLOOKUP($A24,HAVERD!$A:$FM,D$2,FALSE)</f>
        <v>#N/A</v>
      </c>
      <c r="E24" s="7" t="e">
        <f>VLOOKUP($A24,HAVERD!$A:$FM,E$2,FALSE)</f>
        <v>#N/A</v>
      </c>
      <c r="F24" s="7" t="e">
        <f>VLOOKUP($A24,HAVERD!$A:$FM,F$2,FALSE)</f>
        <v>#N/A</v>
      </c>
      <c r="G24" s="7" t="e">
        <f>VLOOKUP($A24,HAVERD!$A:$FM,G$2,FALSE)</f>
        <v>#N/A</v>
      </c>
      <c r="H24" s="7" t="e">
        <f>VLOOKUP($A24,HAVERD!$A:$FM,H$2,FALSE)</f>
        <v>#N/A</v>
      </c>
      <c r="I24" s="7" t="e">
        <f>VLOOKUP($A24,HAVERD!$A:$FM,I$2,FALSE)</f>
        <v>#N/A</v>
      </c>
      <c r="J24" s="7" t="e">
        <f>VLOOKUP($A24,HAVERD!$A:$FM,J$2,FALSE)</f>
        <v>#N/A</v>
      </c>
      <c r="K24" s="7" t="e">
        <f>VLOOKUP($A24,HAVERD!$A:$FM,K$2,FALSE)</f>
        <v>#N/A</v>
      </c>
      <c r="L24" s="7" t="e">
        <f>VLOOKUP($A24,HAVERD!$A:$FM,L$2,FALSE)</f>
        <v>#N/A</v>
      </c>
      <c r="M24" s="7" t="e">
        <f>VLOOKUP($A24,HAVERD!$A:$FM,M$2,FALSE)</f>
        <v>#N/A</v>
      </c>
      <c r="N24" s="7" t="e">
        <f>VLOOKUP($A24,HAVERD!$A:$FM,N$2,FALSE)</f>
        <v>#N/A</v>
      </c>
      <c r="O24" s="7" t="e">
        <f>VLOOKUP($A24,HAVERD!$A:$FM,O$2,FALSE)</f>
        <v>#N/A</v>
      </c>
      <c r="P24" s="7" t="e">
        <f>VLOOKUP($A24,HAVERD!$A:$FM,P$2,FALSE)</f>
        <v>#N/A</v>
      </c>
      <c r="Q24" s="7" t="e">
        <f>VLOOKUP($A24,HAVERD!$A:$FM,Q$2,FALSE)</f>
        <v>#N/A</v>
      </c>
      <c r="R24" s="7" t="e">
        <f>VLOOKUP($A24,HAVERD!$A:$FM,R$2,FALSE)</f>
        <v>#N/A</v>
      </c>
      <c r="S24" s="7" t="e">
        <f>VLOOKUP($A24,HAVERD!$A:$FM,S$2,FALSE)</f>
        <v>#N/A</v>
      </c>
      <c r="T24" s="7" t="e">
        <f>VLOOKUP($A24,HAVERD!$A:$FM,T$2,FALSE)</f>
        <v>#N/A</v>
      </c>
      <c r="U24" s="7" t="e">
        <f>VLOOKUP($A24,HAVERD!$A:$FM,U$2,FALSE)</f>
        <v>#N/A</v>
      </c>
      <c r="V24" s="7" t="e">
        <f>VLOOKUP($A24,HAVERD!$A:$FM,V$2,FALSE)</f>
        <v>#N/A</v>
      </c>
      <c r="W24" s="7" t="e">
        <f>VLOOKUP($A24,HAVERD!$A:$FM,W$2,FALSE)</f>
        <v>#N/A</v>
      </c>
      <c r="X24" s="7" t="e">
        <f>VLOOKUP($A24,HAVERD!$A:$FM,X$2,FALSE)</f>
        <v>#N/A</v>
      </c>
      <c r="Y24" s="7" t="e">
        <f>VLOOKUP($A24,HAVERD!$A:$FM,Y$2,FALSE)</f>
        <v>#N/A</v>
      </c>
      <c r="Z24" s="7" t="e">
        <f>VLOOKUP($A24,HAVERD!$A:$FM,Z$2,FALSE)</f>
        <v>#N/A</v>
      </c>
      <c r="AA24" s="7" t="e">
        <f>VLOOKUP($A24,HAVERD!$A:$FM,AA$2,FALSE)</f>
        <v>#N/A</v>
      </c>
      <c r="AB24" s="7" t="e">
        <f>VLOOKUP($A24,HAVERD!$A:$FM,AB$2,FALSE)</f>
        <v>#N/A</v>
      </c>
      <c r="AC24" s="7" t="e">
        <f>VLOOKUP($A24,HAVERD!$A:$FM,AC$2,FALSE)</f>
        <v>#N/A</v>
      </c>
      <c r="AD24" s="7" t="e">
        <f>VLOOKUP($A24,HAVERD!$A:$FM,AD$2,FALSE)</f>
        <v>#N/A</v>
      </c>
      <c r="AE24" s="7" t="e">
        <f>VLOOKUP($A24,HAVERD!$A:$FM,AE$2,FALSE)</f>
        <v>#N/A</v>
      </c>
      <c r="AF24" s="7" t="e">
        <f>VLOOKUP($A24,HAVERD!$A:$FM,AF$2,FALSE)</f>
        <v>#N/A</v>
      </c>
      <c r="AG24" s="7" t="e">
        <f>VLOOKUP($A24,HAVERD!$A:$FM,AG$2,FALSE)</f>
        <v>#N/A</v>
      </c>
      <c r="AH24" s="7" t="e">
        <f>VLOOKUP($A24,HAVERD!$A:$FM,AH$2,FALSE)</f>
        <v>#N/A</v>
      </c>
      <c r="AI24" s="7" t="e">
        <f>VLOOKUP($A24,HAVERD!$A:$FM,AI$2,FALSE)</f>
        <v>#N/A</v>
      </c>
      <c r="AJ24" s="7" t="e">
        <f>VLOOKUP($A24,HAVERD!$A:$FM,AJ$2,FALSE)</f>
        <v>#N/A</v>
      </c>
      <c r="AK24" s="7" t="e">
        <f>VLOOKUP($A24,HAVERD!$A:$FM,AK$2,FALSE)</f>
        <v>#N/A</v>
      </c>
      <c r="AL24" s="7" t="e">
        <f>VLOOKUP($A24,HAVERD!$A:$FM,AL$2,FALSE)</f>
        <v>#N/A</v>
      </c>
      <c r="AM24" s="7" t="e">
        <f>VLOOKUP($A24,HAVERD!$A:$FM,AM$2,FALSE)</f>
        <v>#N/A</v>
      </c>
      <c r="AN24" s="7" t="e">
        <f>VLOOKUP($A24,HAVERD!$A:$FM,AN$2,FALSE)</f>
        <v>#N/A</v>
      </c>
      <c r="AO24" s="7" t="e">
        <f>VLOOKUP($A24,HAVERD!$A:$FM,AO$2,FALSE)</f>
        <v>#N/A</v>
      </c>
      <c r="AP24" s="7" t="e">
        <f>VLOOKUP($A24,HAVERD!$A:$FM,AP$2,FALSE)</f>
        <v>#N/A</v>
      </c>
      <c r="AQ24" s="7" t="e">
        <f>VLOOKUP($A24,HAVERD!$A:$FM,AQ$2,FALSE)</f>
        <v>#N/A</v>
      </c>
      <c r="AR24" s="7" t="e">
        <f>VLOOKUP($A24,HAVERD!$A:$FM,AR$2,FALSE)</f>
        <v>#N/A</v>
      </c>
      <c r="AS24" s="7" t="e">
        <f>VLOOKUP($A24,HAVERD!$A:$FM,AS$2,FALSE)</f>
        <v>#N/A</v>
      </c>
      <c r="AT24" s="7" t="e">
        <f>VLOOKUP($A24,HAVERD!$A:$FM,AT$2,FALSE)</f>
        <v>#N/A</v>
      </c>
      <c r="AU24" s="7" t="e">
        <f>VLOOKUP($A24,HAVERD!$A:$FM,AU$2,FALSE)</f>
        <v>#N/A</v>
      </c>
      <c r="AV24" s="7" t="e">
        <f>VLOOKUP($A24,HAVERD!$A:$FM,AV$2,FALSE)</f>
        <v>#N/A</v>
      </c>
      <c r="AW24" s="7" t="e">
        <f>VLOOKUP($A24,HAVERD!$A:$FM,AW$2,FALSE)</f>
        <v>#N/A</v>
      </c>
      <c r="AZ24" s="6">
        <f t="shared" si="21"/>
        <v>46174</v>
      </c>
      <c r="BA24" s="7">
        <f>_xlfn.IFNA(VLOOKUP($AZ24,HAVERD!$A:$FM,BA$2,FALSE),"")</f>
        <v>103.46</v>
      </c>
      <c r="BB24" s="7">
        <f>_xlfn.IFNA(VLOOKUP($AZ24,HAVERD!$A:$FM,BB$2,FALSE),"")</f>
        <v>100.68</v>
      </c>
      <c r="BC24" s="7">
        <f>_xlfn.IFNA(VLOOKUP($AZ24,HAVERD!$A:$FM,BC$2,FALSE),"")</f>
        <v>102.79</v>
      </c>
      <c r="BD24" s="7">
        <f>_xlfn.IFNA(VLOOKUP($AZ24,HAVERD!$A:$FM,BD$2,FALSE),"")</f>
        <v>103.78</v>
      </c>
      <c r="BE24" s="7">
        <f>_xlfn.IFNA(VLOOKUP($AZ24,HAVERD!$A:$FM,BE$2,FALSE),"")</f>
        <v>105.53</v>
      </c>
      <c r="BF24" s="7">
        <f>_xlfn.IFNA(VLOOKUP($AZ24,HAVERD!$A:$FM,BF$2,FALSE),"")</f>
        <v>106.78</v>
      </c>
      <c r="BG24" s="7">
        <f>_xlfn.IFNA(VLOOKUP($AZ24,HAVERD!$A:$FM,BG$2,FALSE),"")</f>
        <v>101.65</v>
      </c>
      <c r="BH24" s="7">
        <f>_xlfn.IFNA(VLOOKUP($AZ24,HAVERD!$A:$FM,BH$2,FALSE),"")</f>
        <v>102.39</v>
      </c>
      <c r="BI24" s="7">
        <f>_xlfn.IFNA(VLOOKUP($AZ24,HAVERD!$A:$FM,BI$2,FALSE),"")</f>
        <v>99.03</v>
      </c>
      <c r="BJ24" s="7">
        <f>_xlfn.IFNA(VLOOKUP($AZ24,HAVERD!$A:$FM,BJ$2,FALSE),"")</f>
        <v>84.72</v>
      </c>
      <c r="BK24" s="7">
        <f>_xlfn.IFNA(VLOOKUP($AZ24,HAVERD!$A:$FM,BK$2,FALSE),"")</f>
        <v>77.59</v>
      </c>
      <c r="BL24" s="7">
        <f>_xlfn.IFNA(VLOOKUP($AZ24,HAVERD!$A:$FM,BL$2,FALSE),"")</f>
        <v>75.180000000000007</v>
      </c>
      <c r="BM24" s="7">
        <f>_xlfn.IFNA(VLOOKUP($AZ24,HAVERD!$A:$FM,BM$2,FALSE),"")</f>
        <v>75.959999999999994</v>
      </c>
      <c r="BN24" s="7">
        <f>_xlfn.IFNA(VLOOKUP($AZ24,HAVERD!$A:$FM,BN$2,FALSE),"")</f>
        <v>77.150000000000006</v>
      </c>
      <c r="BO24" s="7">
        <f>_xlfn.IFNA(VLOOKUP($AZ24,HAVERD!$A:$FM,BO$2,FALSE),"")</f>
        <v>79.349999999999994</v>
      </c>
      <c r="BP24" s="7">
        <f>_xlfn.IFNA(VLOOKUP($AZ24,HAVERD!$A:$FM,BP$2,FALSE),"")</f>
        <v>79.56</v>
      </c>
      <c r="BQ24" s="7">
        <f>_xlfn.IFNA(VLOOKUP($AZ24,HAVERD!$A:$FM,BQ$2,FALSE),"")</f>
        <v>81.319999999999993</v>
      </c>
      <c r="BR24" s="7">
        <f>_xlfn.IFNA(VLOOKUP($AZ24,HAVERD!$A:$FM,BR$2,FALSE),"")</f>
        <v>81.53</v>
      </c>
      <c r="BS24" s="7">
        <f>_xlfn.IFNA(VLOOKUP($AZ24,HAVERD!$A:$FM,BS$2,FALSE),"")</f>
        <v>81.650000000000006</v>
      </c>
      <c r="BT24" s="7">
        <f>_xlfn.IFNA(VLOOKUP($AZ24,HAVERD!$A:$FM,BT$2,FALSE),"")</f>
        <v>80.91</v>
      </c>
      <c r="BU24" s="7">
        <f>_xlfn.IFNA(VLOOKUP($AZ24,HAVERD!$A:$FM,BU$2,FALSE),"")</f>
        <v>78.11</v>
      </c>
      <c r="BV24" s="7">
        <f>_xlfn.IFNA(VLOOKUP($AZ24,HAVERD!$A:$FM,BV$2,FALSE),"")</f>
        <v>66.02</v>
      </c>
      <c r="BW24" s="7">
        <f>_xlfn.IFNA(VLOOKUP($AZ24,HAVERD!$A:$FM,BW$2,FALSE),"")</f>
        <v>59.31</v>
      </c>
      <c r="BX24" s="7">
        <f>_xlfn.IFNA(VLOOKUP($AZ24,HAVERD!$A:$FM,BX$2,FALSE),"")</f>
        <v>59.41</v>
      </c>
      <c r="BY24" s="7">
        <f>_xlfn.IFNA(VLOOKUP($AZ24,HAVERD!$A:$FM,BY$2,FALSE),"")</f>
        <v>59.17</v>
      </c>
      <c r="BZ24" s="7">
        <f>_xlfn.IFNA(VLOOKUP($AZ24,HAVERD!$A:$FM,BZ$2,FALSE),"")</f>
        <v>60.11</v>
      </c>
      <c r="CA24" s="7">
        <f>_xlfn.IFNA(VLOOKUP($AZ24,HAVERD!$A:$FM,CA$2,FALSE),"")</f>
        <v>62.31</v>
      </c>
      <c r="CB24" s="7">
        <f>_xlfn.IFNA(VLOOKUP($AZ24,HAVERD!$A:$FM,CB$2,FALSE),"")</f>
        <v>68.680000000000007</v>
      </c>
      <c r="CC24" s="7">
        <f>_xlfn.IFNA(VLOOKUP($AZ24,HAVERD!$A:$FM,CC$2,FALSE),"")</f>
        <v>70.56</v>
      </c>
      <c r="CD24" s="7">
        <f>_xlfn.IFNA(VLOOKUP($AZ24,HAVERD!$A:$FM,CD$2,FALSE),"")</f>
        <v>70.959999999999994</v>
      </c>
      <c r="CE24" s="7">
        <f>_xlfn.IFNA(VLOOKUP($AZ24,HAVERD!$A:$FM,CE$2,FALSE),"")</f>
        <v>70.959999999999994</v>
      </c>
      <c r="CF24" s="7">
        <f>_xlfn.IFNA(VLOOKUP($AZ24,HAVERD!$A:$FM,CF$2,FALSE),"")</f>
        <v>70.42</v>
      </c>
      <c r="CG24" s="7">
        <f>_xlfn.IFNA(VLOOKUP($AZ24,HAVERD!$A:$FM,CG$2,FALSE),"")</f>
        <v>68.39</v>
      </c>
      <c r="CH24" s="7">
        <f>_xlfn.IFNA(VLOOKUP($AZ24,HAVERD!$A:$FM,CH$2,FALSE),"")</f>
        <v>62.54</v>
      </c>
      <c r="CI24" s="7">
        <f>_xlfn.IFNA(VLOOKUP($AZ24,HAVERD!$A:$FM,CI$2,FALSE),"")</f>
        <v>60.6</v>
      </c>
      <c r="CJ24" s="7">
        <f>_xlfn.IFNA(VLOOKUP($AZ24,HAVERD!$A:$FM,CJ$2,FALSE),"")</f>
        <v>59.51</v>
      </c>
      <c r="CK24" s="7">
        <f>_xlfn.IFNA(VLOOKUP($AZ24,HAVERD!$A:$FM,CK$2,FALSE),"")</f>
        <v>59.36</v>
      </c>
      <c r="CL24" s="7">
        <f>_xlfn.IFNA(VLOOKUP($AZ24,HAVERD!$A:$FM,CL$2,FALSE),"")</f>
        <v>60.31</v>
      </c>
      <c r="CM24" s="7">
        <f>_xlfn.IFNA(VLOOKUP($AZ24,HAVERD!$A:$FM,CM$2,FALSE),"")</f>
        <v>61.98</v>
      </c>
      <c r="CN24" s="7">
        <f>_xlfn.IFNA(VLOOKUP($AZ24,HAVERD!$A:$FM,CN$2,FALSE),"")</f>
        <v>69.42</v>
      </c>
      <c r="CO24" s="7">
        <f>_xlfn.IFNA(VLOOKUP($AZ24,HAVERD!$A:$FM,CO$2,FALSE),"")</f>
        <v>70.599999999999994</v>
      </c>
      <c r="CP24" s="7">
        <f>_xlfn.IFNA(VLOOKUP($AZ24,HAVERD!$A:$FM,CP$2,FALSE),"")</f>
        <v>71.14</v>
      </c>
      <c r="CQ24" s="7">
        <f>_xlfn.IFNA(VLOOKUP($AZ24,HAVERD!$A:$FM,CQ$2,FALSE),"")</f>
        <v>70.59</v>
      </c>
      <c r="CR24" s="7">
        <f>_xlfn.IFNA(VLOOKUP($AZ24,HAVERD!$A:$FM,CR$2,FALSE),"")</f>
        <v>70.36</v>
      </c>
      <c r="CS24" s="7">
        <f>_xlfn.IFNA(VLOOKUP($AZ24,HAVERD!$A:$FM,CS$2,FALSE),"")</f>
        <v>69.19</v>
      </c>
      <c r="CT24" s="7">
        <f>_xlfn.IFNA(VLOOKUP($AZ24,HAVERD!$A:$FM,CT$2,FALSE),"")</f>
        <v>63.5</v>
      </c>
      <c r="CU24" s="7">
        <f>_xlfn.IFNA(VLOOKUP($AZ24,HAVERD!$A:$FM,CU$2,FALSE),"")</f>
        <v>62.2</v>
      </c>
      <c r="CV24" s="7">
        <f>_xlfn.IFNA(VLOOKUP($AZ24,HAVERD!$A:$FM,CV$2,FALSE),"")</f>
        <v>61.66</v>
      </c>
      <c r="CW24" s="7"/>
      <c r="CX24" s="7"/>
      <c r="CY24" s="7"/>
      <c r="CZ24" s="7"/>
      <c r="DA24" s="7"/>
      <c r="DB24" s="7"/>
      <c r="DC24" s="7"/>
      <c r="DD24" s="7"/>
      <c r="DE24" s="7"/>
      <c r="DF24" s="7"/>
      <c r="DG24" s="7"/>
      <c r="DH24" s="7"/>
    </row>
    <row r="25" spans="1:112" x14ac:dyDescent="0.35">
      <c r="A25" s="6">
        <f t="shared" si="20"/>
        <v>46118</v>
      </c>
      <c r="B25" s="7">
        <f>VLOOKUP($A25,HAVERD!$A:$FM,B$2,FALSE)</f>
        <v>96.26</v>
      </c>
      <c r="C25" s="7">
        <f>VLOOKUP($A25,HAVERD!$A:$FM,C$2,FALSE)</f>
        <v>100.21</v>
      </c>
      <c r="D25" s="7">
        <f>VLOOKUP($A25,HAVERD!$A:$FM,D$2,FALSE)</f>
        <v>98.12</v>
      </c>
      <c r="E25" s="7">
        <f>VLOOKUP($A25,HAVERD!$A:$FM,E$2,FALSE)</f>
        <v>98.47</v>
      </c>
      <c r="F25" s="7">
        <f>VLOOKUP($A25,HAVERD!$A:$FM,F$2,FALSE)</f>
        <v>99.18</v>
      </c>
      <c r="G25" s="7">
        <f>VLOOKUP($A25,HAVERD!$A:$FM,G$2,FALSE)</f>
        <v>98.37</v>
      </c>
      <c r="H25" s="7">
        <f>VLOOKUP($A25,HAVERD!$A:$FM,H$2,FALSE)</f>
        <v>99.39</v>
      </c>
      <c r="I25" s="7">
        <f>VLOOKUP($A25,HAVERD!$A:$FM,I$2,FALSE)</f>
        <v>100.9</v>
      </c>
      <c r="J25" s="7">
        <f>VLOOKUP($A25,HAVERD!$A:$FM,J$2,FALSE)</f>
        <v>102.92</v>
      </c>
      <c r="K25" s="7">
        <f>VLOOKUP($A25,HAVERD!$A:$FM,K$2,FALSE)</f>
        <v>103.65</v>
      </c>
      <c r="L25" s="7">
        <f>VLOOKUP($A25,HAVERD!$A:$FM,L$2,FALSE)</f>
        <v>100.36</v>
      </c>
      <c r="M25" s="7">
        <f>VLOOKUP($A25,HAVERD!$A:$FM,M$2,FALSE)</f>
        <v>83.96</v>
      </c>
      <c r="N25" s="7">
        <f>VLOOKUP($A25,HAVERD!$A:$FM,N$2,FALSE)</f>
        <v>76.819999999999993</v>
      </c>
      <c r="O25" s="7">
        <f>VLOOKUP($A25,HAVERD!$A:$FM,O$2,FALSE)</f>
        <v>74.400000000000006</v>
      </c>
      <c r="P25" s="7">
        <f>VLOOKUP($A25,HAVERD!$A:$FM,P$2,FALSE)</f>
        <v>75.81</v>
      </c>
      <c r="Q25" s="7">
        <f>VLOOKUP($A25,HAVERD!$A:$FM,Q$2,FALSE)</f>
        <v>76.77</v>
      </c>
      <c r="R25" s="7">
        <f>VLOOKUP($A25,HAVERD!$A:$FM,R$2,FALSE)</f>
        <v>78.61</v>
      </c>
      <c r="S25" s="7">
        <f>VLOOKUP($A25,HAVERD!$A:$FM,S$2,FALSE)</f>
        <v>82.06</v>
      </c>
      <c r="T25" s="7">
        <f>VLOOKUP($A25,HAVERD!$A:$FM,T$2,FALSE)</f>
        <v>83.93</v>
      </c>
      <c r="U25" s="7">
        <f>VLOOKUP($A25,HAVERD!$A:$FM,U$2,FALSE)</f>
        <v>84.12</v>
      </c>
      <c r="V25" s="7">
        <f>VLOOKUP($A25,HAVERD!$A:$FM,V$2,FALSE)</f>
        <v>84.14</v>
      </c>
      <c r="W25" s="7">
        <f>VLOOKUP($A25,HAVERD!$A:$FM,W$2,FALSE)</f>
        <v>83.54</v>
      </c>
      <c r="X25" s="7">
        <f>VLOOKUP($A25,HAVERD!$A:$FM,X$2,FALSE)</f>
        <v>80.61</v>
      </c>
      <c r="Y25" s="7">
        <f>VLOOKUP($A25,HAVERD!$A:$FM,Y$2,FALSE)</f>
        <v>70.11</v>
      </c>
      <c r="Z25" s="7">
        <f>VLOOKUP($A25,HAVERD!$A:$FM,Z$2,FALSE)</f>
        <v>65.67</v>
      </c>
      <c r="AA25" s="7">
        <f>VLOOKUP($A25,HAVERD!$A:$FM,AA$2,FALSE)</f>
        <v>63.73</v>
      </c>
      <c r="AB25" s="7">
        <f>VLOOKUP($A25,HAVERD!$A:$FM,AB$2,FALSE)</f>
        <v>63.43</v>
      </c>
      <c r="AC25" s="7">
        <f>VLOOKUP($A25,HAVERD!$A:$FM,AC$2,FALSE)</f>
        <v>64.39</v>
      </c>
      <c r="AD25" s="7">
        <f>VLOOKUP($A25,HAVERD!$A:$FM,AD$2,FALSE)</f>
        <v>66.56</v>
      </c>
      <c r="AE25" s="7">
        <f>VLOOKUP($A25,HAVERD!$A:$FM,AE$2,FALSE)</f>
        <v>71.56</v>
      </c>
      <c r="AF25" s="7">
        <f>VLOOKUP($A25,HAVERD!$A:$FM,AF$2,FALSE)</f>
        <v>73.44</v>
      </c>
      <c r="AG25" s="7">
        <f>VLOOKUP($A25,HAVERD!$A:$FM,AG$2,FALSE)</f>
        <v>73.819999999999993</v>
      </c>
      <c r="AH25" s="7">
        <f>VLOOKUP($A25,HAVERD!$A:$FM,AH$2,FALSE)</f>
        <v>73.790000000000006</v>
      </c>
      <c r="AI25" s="7">
        <f>VLOOKUP($A25,HAVERD!$A:$FM,AI$2,FALSE)</f>
        <v>73.239999999999995</v>
      </c>
      <c r="AJ25" s="7">
        <f>VLOOKUP($A25,HAVERD!$A:$FM,AJ$2,FALSE)</f>
        <v>71.17</v>
      </c>
      <c r="AK25" s="7">
        <f>VLOOKUP($A25,HAVERD!$A:$FM,AK$2,FALSE)</f>
        <v>67.760000000000005</v>
      </c>
      <c r="AL25" s="7">
        <f>VLOOKUP($A25,HAVERD!$A:$FM,AL$2,FALSE)</f>
        <v>65.84</v>
      </c>
      <c r="AM25" s="7">
        <f>VLOOKUP($A25,HAVERD!$A:$FM,AM$2,FALSE)</f>
        <v>64.75</v>
      </c>
      <c r="AN25" s="7">
        <f>VLOOKUP($A25,HAVERD!$A:$FM,AN$2,FALSE)</f>
        <v>64.599999999999994</v>
      </c>
      <c r="AO25" s="7">
        <f>VLOOKUP($A25,HAVERD!$A:$FM,AO$2,FALSE)</f>
        <v>65.52</v>
      </c>
      <c r="AP25" s="7">
        <f>VLOOKUP($A25,HAVERD!$A:$FM,AP$2,FALSE)</f>
        <v>67.16</v>
      </c>
      <c r="AQ25" s="7">
        <f>VLOOKUP($A25,HAVERD!$A:$FM,AQ$2,FALSE)</f>
        <v>69.319999999999993</v>
      </c>
      <c r="AR25" s="7">
        <f>VLOOKUP($A25,HAVERD!$A:$FM,AR$2,FALSE)</f>
        <v>70.42</v>
      </c>
      <c r="AS25" s="7">
        <f>VLOOKUP($A25,HAVERD!$A:$FM,AS$2,FALSE)</f>
        <v>70.91</v>
      </c>
      <c r="AT25" s="7">
        <f>VLOOKUP($A25,HAVERD!$A:$FM,AT$2,FALSE)</f>
        <v>70.78</v>
      </c>
      <c r="AU25" s="7">
        <f>VLOOKUP($A25,HAVERD!$A:$FM,AU$2,FALSE)</f>
        <v>70.09</v>
      </c>
      <c r="AV25" s="7">
        <f>VLOOKUP($A25,HAVERD!$A:$FM,AV$2,FALSE)</f>
        <v>68.930000000000007</v>
      </c>
      <c r="AW25" s="7">
        <f>VLOOKUP($A25,HAVERD!$A:$FM,AW$2,FALSE)</f>
        <v>66.59</v>
      </c>
      <c r="AZ25" s="6">
        <f t="shared" si="21"/>
        <v>46175</v>
      </c>
      <c r="BA25" s="7">
        <f>_xlfn.IFNA(VLOOKUP($AZ25,HAVERD!$A:$FM,BA$2,FALSE),"")</f>
        <v>101.13</v>
      </c>
      <c r="BB25" s="7">
        <f>_xlfn.IFNA(VLOOKUP($AZ25,HAVERD!$A:$FM,BB$2,FALSE),"")</f>
        <v>98.88</v>
      </c>
      <c r="BC25" s="7">
        <f>_xlfn.IFNA(VLOOKUP($AZ25,HAVERD!$A:$FM,BC$2,FALSE),"")</f>
        <v>101.42</v>
      </c>
      <c r="BD25" s="7">
        <f>_xlfn.IFNA(VLOOKUP($AZ25,HAVERD!$A:$FM,BD$2,FALSE),"")</f>
        <v>102.28</v>
      </c>
      <c r="BE25" s="7">
        <f>_xlfn.IFNA(VLOOKUP($AZ25,HAVERD!$A:$FM,BE$2,FALSE),"")</f>
        <v>104.08</v>
      </c>
      <c r="BF25" s="7">
        <f>_xlfn.IFNA(VLOOKUP($AZ25,HAVERD!$A:$FM,BF$2,FALSE),"")</f>
        <v>105.22</v>
      </c>
      <c r="BG25" s="7">
        <f>_xlfn.IFNA(VLOOKUP($AZ25,HAVERD!$A:$FM,BG$2,FALSE),"")</f>
        <v>100.96</v>
      </c>
      <c r="BH25" s="7">
        <f>_xlfn.IFNA(VLOOKUP($AZ25,HAVERD!$A:$FM,BH$2,FALSE),"")</f>
        <v>101.7</v>
      </c>
      <c r="BI25" s="7">
        <f>_xlfn.IFNA(VLOOKUP($AZ25,HAVERD!$A:$FM,BI$2,FALSE),"")</f>
        <v>98.35</v>
      </c>
      <c r="BJ25" s="7">
        <f>_xlfn.IFNA(VLOOKUP($AZ25,HAVERD!$A:$FM,BJ$2,FALSE),"")</f>
        <v>84.53</v>
      </c>
      <c r="BK25" s="7">
        <f>_xlfn.IFNA(VLOOKUP($AZ25,HAVERD!$A:$FM,BK$2,FALSE),"")</f>
        <v>77.400000000000006</v>
      </c>
      <c r="BL25" s="7">
        <f>_xlfn.IFNA(VLOOKUP($AZ25,HAVERD!$A:$FM,BL$2,FALSE),"")</f>
        <v>75</v>
      </c>
      <c r="BM25" s="7">
        <f>_xlfn.IFNA(VLOOKUP($AZ25,HAVERD!$A:$FM,BM$2,FALSE),"")</f>
        <v>75.78</v>
      </c>
      <c r="BN25" s="7">
        <f>_xlfn.IFNA(VLOOKUP($AZ25,HAVERD!$A:$FM,BN$2,FALSE),"")</f>
        <v>76.97</v>
      </c>
      <c r="BO25" s="7">
        <f>_xlfn.IFNA(VLOOKUP($AZ25,HAVERD!$A:$FM,BO$2,FALSE),"")</f>
        <v>79.180000000000007</v>
      </c>
      <c r="BP25" s="7">
        <f>_xlfn.IFNA(VLOOKUP($AZ25,HAVERD!$A:$FM,BP$2,FALSE),"")</f>
        <v>79.02</v>
      </c>
      <c r="BQ25" s="7">
        <f>_xlfn.IFNA(VLOOKUP($AZ25,HAVERD!$A:$FM,BQ$2,FALSE),"")</f>
        <v>80.77</v>
      </c>
      <c r="BR25" s="7">
        <f>_xlfn.IFNA(VLOOKUP($AZ25,HAVERD!$A:$FM,BR$2,FALSE),"")</f>
        <v>80.98</v>
      </c>
      <c r="BS25" s="7">
        <f>_xlfn.IFNA(VLOOKUP($AZ25,HAVERD!$A:$FM,BS$2,FALSE),"")</f>
        <v>81.099999999999994</v>
      </c>
      <c r="BT25" s="7">
        <f>_xlfn.IFNA(VLOOKUP($AZ25,HAVERD!$A:$FM,BT$2,FALSE),"")</f>
        <v>80.36</v>
      </c>
      <c r="BU25" s="7">
        <f>_xlfn.IFNA(VLOOKUP($AZ25,HAVERD!$A:$FM,BU$2,FALSE),"")</f>
        <v>77.58</v>
      </c>
      <c r="BV25" s="7">
        <f>_xlfn.IFNA(VLOOKUP($AZ25,HAVERD!$A:$FM,BV$2,FALSE),"")</f>
        <v>66.099999999999994</v>
      </c>
      <c r="BW25" s="7">
        <f>_xlfn.IFNA(VLOOKUP($AZ25,HAVERD!$A:$FM,BW$2,FALSE),"")</f>
        <v>59.39</v>
      </c>
      <c r="BX25" s="7">
        <f>_xlfn.IFNA(VLOOKUP($AZ25,HAVERD!$A:$FM,BX$2,FALSE),"")</f>
        <v>59.49</v>
      </c>
      <c r="BY25" s="7">
        <f>_xlfn.IFNA(VLOOKUP($AZ25,HAVERD!$A:$FM,BY$2,FALSE),"")</f>
        <v>59.25</v>
      </c>
      <c r="BZ25" s="7">
        <f>_xlfn.IFNA(VLOOKUP($AZ25,HAVERD!$A:$FM,BZ$2,FALSE),"")</f>
        <v>60.19</v>
      </c>
      <c r="CA25" s="7">
        <f>_xlfn.IFNA(VLOOKUP($AZ25,HAVERD!$A:$FM,CA$2,FALSE),"")</f>
        <v>62.39</v>
      </c>
      <c r="CB25" s="7">
        <f>_xlfn.IFNA(VLOOKUP($AZ25,HAVERD!$A:$FM,CB$2,FALSE),"")</f>
        <v>68.5</v>
      </c>
      <c r="CC25" s="7">
        <f>_xlfn.IFNA(VLOOKUP($AZ25,HAVERD!$A:$FM,CC$2,FALSE),"")</f>
        <v>70.37</v>
      </c>
      <c r="CD25" s="7">
        <f>_xlfn.IFNA(VLOOKUP($AZ25,HAVERD!$A:$FM,CD$2,FALSE),"")</f>
        <v>70.77</v>
      </c>
      <c r="CE25" s="7">
        <f>_xlfn.IFNA(VLOOKUP($AZ25,HAVERD!$A:$FM,CE$2,FALSE),"")</f>
        <v>70.78</v>
      </c>
      <c r="CF25" s="7">
        <f>_xlfn.IFNA(VLOOKUP($AZ25,HAVERD!$A:$FM,CF$2,FALSE),"")</f>
        <v>70.239999999999995</v>
      </c>
      <c r="CG25" s="7">
        <f>_xlfn.IFNA(VLOOKUP($AZ25,HAVERD!$A:$FM,CG$2,FALSE),"")</f>
        <v>68.209999999999994</v>
      </c>
      <c r="CH25" s="7">
        <f>_xlfn.IFNA(VLOOKUP($AZ25,HAVERD!$A:$FM,CH$2,FALSE),"")</f>
        <v>62.5</v>
      </c>
      <c r="CI25" s="7">
        <f>_xlfn.IFNA(VLOOKUP($AZ25,HAVERD!$A:$FM,CI$2,FALSE),"")</f>
        <v>60.56</v>
      </c>
      <c r="CJ25" s="7">
        <f>_xlfn.IFNA(VLOOKUP($AZ25,HAVERD!$A:$FM,CJ$2,FALSE),"")</f>
        <v>59.46</v>
      </c>
      <c r="CK25" s="7">
        <f>_xlfn.IFNA(VLOOKUP($AZ25,HAVERD!$A:$FM,CK$2,FALSE),"")</f>
        <v>59.32</v>
      </c>
      <c r="CL25" s="7">
        <f>_xlfn.IFNA(VLOOKUP($AZ25,HAVERD!$A:$FM,CL$2,FALSE),"")</f>
        <v>60.26</v>
      </c>
      <c r="CM25" s="7">
        <f>_xlfn.IFNA(VLOOKUP($AZ25,HAVERD!$A:$FM,CM$2,FALSE),"")</f>
        <v>61.94</v>
      </c>
      <c r="CN25" s="7">
        <f>_xlfn.IFNA(VLOOKUP($AZ25,HAVERD!$A:$FM,CN$2,FALSE),"")</f>
        <v>69.27</v>
      </c>
      <c r="CO25" s="7">
        <f>_xlfn.IFNA(VLOOKUP($AZ25,HAVERD!$A:$FM,CO$2,FALSE),"")</f>
        <v>70.45</v>
      </c>
      <c r="CP25" s="7">
        <f>_xlfn.IFNA(VLOOKUP($AZ25,HAVERD!$A:$FM,CP$2,FALSE),"")</f>
        <v>71</v>
      </c>
      <c r="CQ25" s="7">
        <f>_xlfn.IFNA(VLOOKUP($AZ25,HAVERD!$A:$FM,CQ$2,FALSE),"")</f>
        <v>70.44</v>
      </c>
      <c r="CR25" s="7">
        <f>_xlfn.IFNA(VLOOKUP($AZ25,HAVERD!$A:$FM,CR$2,FALSE),"")</f>
        <v>70.22</v>
      </c>
      <c r="CS25" s="7">
        <f>_xlfn.IFNA(VLOOKUP($AZ25,HAVERD!$A:$FM,CS$2,FALSE),"")</f>
        <v>69.05</v>
      </c>
      <c r="CT25" s="7">
        <f>_xlfn.IFNA(VLOOKUP($AZ25,HAVERD!$A:$FM,CT$2,FALSE),"")</f>
        <v>63.49</v>
      </c>
      <c r="CU25" s="7">
        <f>_xlfn.IFNA(VLOOKUP($AZ25,HAVERD!$A:$FM,CU$2,FALSE),"")</f>
        <v>62.2</v>
      </c>
      <c r="CV25" s="7">
        <f>_xlfn.IFNA(VLOOKUP($AZ25,HAVERD!$A:$FM,CV$2,FALSE),"")</f>
        <v>61.66</v>
      </c>
      <c r="CW25" s="7"/>
      <c r="CX25" s="7"/>
      <c r="CY25" s="7"/>
      <c r="CZ25" s="7"/>
      <c r="DA25" s="7"/>
      <c r="DB25" s="7"/>
      <c r="DC25" s="7"/>
      <c r="DD25" s="7"/>
      <c r="DE25" s="7"/>
      <c r="DF25" s="7"/>
      <c r="DG25" s="7"/>
      <c r="DH25" s="7"/>
    </row>
    <row r="26" spans="1:112" x14ac:dyDescent="0.35">
      <c r="A26" s="6">
        <f t="shared" si="20"/>
        <v>46119</v>
      </c>
      <c r="B26" s="7">
        <f>VLOOKUP($A26,HAVERD!$A:$FM,B$2,FALSE)</f>
        <v>100.36</v>
      </c>
      <c r="C26" s="7">
        <f>VLOOKUP($A26,HAVERD!$A:$FM,C$2,FALSE)</f>
        <v>104.14</v>
      </c>
      <c r="D26" s="7">
        <f>VLOOKUP($A26,HAVERD!$A:$FM,D$2,FALSE)</f>
        <v>102.62</v>
      </c>
      <c r="E26" s="7">
        <f>VLOOKUP($A26,HAVERD!$A:$FM,E$2,FALSE)</f>
        <v>102.94</v>
      </c>
      <c r="F26" s="7">
        <f>VLOOKUP($A26,HAVERD!$A:$FM,F$2,FALSE)</f>
        <v>103.59</v>
      </c>
      <c r="G26" s="7">
        <f>VLOOKUP($A26,HAVERD!$A:$FM,G$2,FALSE)</f>
        <v>100.81</v>
      </c>
      <c r="H26" s="7">
        <f>VLOOKUP($A26,HAVERD!$A:$FM,H$2,FALSE)</f>
        <v>101.84</v>
      </c>
      <c r="I26" s="7">
        <f>VLOOKUP($A26,HAVERD!$A:$FM,I$2,FALSE)</f>
        <v>103.36</v>
      </c>
      <c r="J26" s="7">
        <f>VLOOKUP($A26,HAVERD!$A:$FM,J$2,FALSE)</f>
        <v>105.2</v>
      </c>
      <c r="K26" s="7">
        <f>VLOOKUP($A26,HAVERD!$A:$FM,K$2,FALSE)</f>
        <v>105.94</v>
      </c>
      <c r="L26" s="7">
        <f>VLOOKUP($A26,HAVERD!$A:$FM,L$2,FALSE)</f>
        <v>102.63</v>
      </c>
      <c r="M26" s="7">
        <f>VLOOKUP($A26,HAVERD!$A:$FM,M$2,FALSE)</f>
        <v>85.27</v>
      </c>
      <c r="N26" s="7">
        <f>VLOOKUP($A26,HAVERD!$A:$FM,N$2,FALSE)</f>
        <v>78.13</v>
      </c>
      <c r="O26" s="7">
        <f>VLOOKUP($A26,HAVERD!$A:$FM,O$2,FALSE)</f>
        <v>75.709999999999994</v>
      </c>
      <c r="P26" s="7">
        <f>VLOOKUP($A26,HAVERD!$A:$FM,P$2,FALSE)</f>
        <v>76.91</v>
      </c>
      <c r="Q26" s="7">
        <f>VLOOKUP($A26,HAVERD!$A:$FM,Q$2,FALSE)</f>
        <v>77.88</v>
      </c>
      <c r="R26" s="7">
        <f>VLOOKUP($A26,HAVERD!$A:$FM,R$2,FALSE)</f>
        <v>79.72</v>
      </c>
      <c r="S26" s="7">
        <f>VLOOKUP($A26,HAVERD!$A:$FM,S$2,FALSE)</f>
        <v>83.22</v>
      </c>
      <c r="T26" s="7">
        <f>VLOOKUP($A26,HAVERD!$A:$FM,T$2,FALSE)</f>
        <v>85.12</v>
      </c>
      <c r="U26" s="7">
        <f>VLOOKUP($A26,HAVERD!$A:$FM,U$2,FALSE)</f>
        <v>85.32</v>
      </c>
      <c r="V26" s="7">
        <f>VLOOKUP($A26,HAVERD!$A:$FM,V$2,FALSE)</f>
        <v>85.34</v>
      </c>
      <c r="W26" s="7">
        <f>VLOOKUP($A26,HAVERD!$A:$FM,W$2,FALSE)</f>
        <v>84.73</v>
      </c>
      <c r="X26" s="7">
        <f>VLOOKUP($A26,HAVERD!$A:$FM,X$2,FALSE)</f>
        <v>81.760000000000005</v>
      </c>
      <c r="Y26" s="7">
        <f>VLOOKUP($A26,HAVERD!$A:$FM,Y$2,FALSE)</f>
        <v>70.61</v>
      </c>
      <c r="Z26" s="7">
        <f>VLOOKUP($A26,HAVERD!$A:$FM,Z$2,FALSE)</f>
        <v>66.17</v>
      </c>
      <c r="AA26" s="7">
        <f>VLOOKUP($A26,HAVERD!$A:$FM,AA$2,FALSE)</f>
        <v>64.23</v>
      </c>
      <c r="AB26" s="7">
        <f>VLOOKUP($A26,HAVERD!$A:$FM,AB$2,FALSE)</f>
        <v>63.93</v>
      </c>
      <c r="AC26" s="7">
        <f>VLOOKUP($A26,HAVERD!$A:$FM,AC$2,FALSE)</f>
        <v>64.89</v>
      </c>
      <c r="AD26" s="7">
        <f>VLOOKUP($A26,HAVERD!$A:$FM,AD$2,FALSE)</f>
        <v>67.06</v>
      </c>
      <c r="AE26" s="7">
        <f>VLOOKUP($A26,HAVERD!$A:$FM,AE$2,FALSE)</f>
        <v>72.17</v>
      </c>
      <c r="AF26" s="7">
        <f>VLOOKUP($A26,HAVERD!$A:$FM,AF$2,FALSE)</f>
        <v>74.03</v>
      </c>
      <c r="AG26" s="7">
        <f>VLOOKUP($A26,HAVERD!$A:$FM,AG$2,FALSE)</f>
        <v>74.400000000000006</v>
      </c>
      <c r="AH26" s="7">
        <f>VLOOKUP($A26,HAVERD!$A:$FM,AH$2,FALSE)</f>
        <v>74.36</v>
      </c>
      <c r="AI26" s="7">
        <f>VLOOKUP($A26,HAVERD!$A:$FM,AI$2,FALSE)</f>
        <v>73.8</v>
      </c>
      <c r="AJ26" s="7">
        <f>VLOOKUP($A26,HAVERD!$A:$FM,AJ$2,FALSE)</f>
        <v>71.73</v>
      </c>
      <c r="AK26" s="7">
        <f>VLOOKUP($A26,HAVERD!$A:$FM,AK$2,FALSE)</f>
        <v>68.099999999999994</v>
      </c>
      <c r="AL26" s="7">
        <f>VLOOKUP($A26,HAVERD!$A:$FM,AL$2,FALSE)</f>
        <v>66.17</v>
      </c>
      <c r="AM26" s="7">
        <f>VLOOKUP($A26,HAVERD!$A:$FM,AM$2,FALSE)</f>
        <v>65.069999999999993</v>
      </c>
      <c r="AN26" s="7">
        <f>VLOOKUP($A26,HAVERD!$A:$FM,AN$2,FALSE)</f>
        <v>64.91</v>
      </c>
      <c r="AO26" s="7">
        <f>VLOOKUP($A26,HAVERD!$A:$FM,AO$2,FALSE)</f>
        <v>65.819999999999993</v>
      </c>
      <c r="AP26" s="7">
        <f>VLOOKUP($A26,HAVERD!$A:$FM,AP$2,FALSE)</f>
        <v>67.459999999999994</v>
      </c>
      <c r="AQ26" s="7">
        <f>VLOOKUP($A26,HAVERD!$A:$FM,AQ$2,FALSE)</f>
        <v>69.900000000000006</v>
      </c>
      <c r="AR26" s="7">
        <f>VLOOKUP($A26,HAVERD!$A:$FM,AR$2,FALSE)</f>
        <v>70.989999999999995</v>
      </c>
      <c r="AS26" s="7">
        <f>VLOOKUP($A26,HAVERD!$A:$FM,AS$2,FALSE)</f>
        <v>71.47</v>
      </c>
      <c r="AT26" s="7">
        <f>VLOOKUP($A26,HAVERD!$A:$FM,AT$2,FALSE)</f>
        <v>71.34</v>
      </c>
      <c r="AU26" s="7">
        <f>VLOOKUP($A26,HAVERD!$A:$FM,AU$2,FALSE)</f>
        <v>70.63</v>
      </c>
      <c r="AV26" s="7">
        <f>VLOOKUP($A26,HAVERD!$A:$FM,AV$2,FALSE)</f>
        <v>69.47</v>
      </c>
      <c r="AW26" s="7">
        <f>VLOOKUP($A26,HAVERD!$A:$FM,AW$2,FALSE)</f>
        <v>66.930000000000007</v>
      </c>
      <c r="AZ26" s="6">
        <f t="shared" si="21"/>
        <v>46176</v>
      </c>
      <c r="BA26" s="7">
        <f>_xlfn.IFNA(VLOOKUP($AZ26,HAVERD!$A:$FM,BA$2,FALSE),"")</f>
        <v>103.4</v>
      </c>
      <c r="BB26" s="7">
        <f>_xlfn.IFNA(VLOOKUP($AZ26,HAVERD!$A:$FM,BB$2,FALSE),"")</f>
        <v>101.02</v>
      </c>
      <c r="BC26" s="7">
        <f>_xlfn.IFNA(VLOOKUP($AZ26,HAVERD!$A:$FM,BC$2,FALSE),"")</f>
        <v>103.1</v>
      </c>
      <c r="BD26" s="7">
        <f>_xlfn.IFNA(VLOOKUP($AZ26,HAVERD!$A:$FM,BD$2,FALSE),"")</f>
        <v>103.67</v>
      </c>
      <c r="BE26" s="7">
        <f>_xlfn.IFNA(VLOOKUP($AZ26,HAVERD!$A:$FM,BE$2,FALSE),"")</f>
        <v>105.54</v>
      </c>
      <c r="BF26" s="7">
        <f>_xlfn.IFNA(VLOOKUP($AZ26,HAVERD!$A:$FM,BF$2,FALSE),"")</f>
        <v>106.56</v>
      </c>
      <c r="BG26" s="7">
        <f>_xlfn.IFNA(VLOOKUP($AZ26,HAVERD!$A:$FM,BG$2,FALSE),"")</f>
        <v>102.58</v>
      </c>
      <c r="BH26" s="7">
        <f>_xlfn.IFNA(VLOOKUP($AZ26,HAVERD!$A:$FM,BH$2,FALSE),"")</f>
        <v>103.32</v>
      </c>
      <c r="BI26" s="7">
        <f>_xlfn.IFNA(VLOOKUP($AZ26,HAVERD!$A:$FM,BI$2,FALSE),"")</f>
        <v>99.96</v>
      </c>
      <c r="BJ26" s="7">
        <f>_xlfn.IFNA(VLOOKUP($AZ26,HAVERD!$A:$FM,BJ$2,FALSE),"")</f>
        <v>84.54</v>
      </c>
      <c r="BK26" s="7">
        <f>_xlfn.IFNA(VLOOKUP($AZ26,HAVERD!$A:$FM,BK$2,FALSE),"")</f>
        <v>77.41</v>
      </c>
      <c r="BL26" s="7">
        <f>_xlfn.IFNA(VLOOKUP($AZ26,HAVERD!$A:$FM,BL$2,FALSE),"")</f>
        <v>75.02</v>
      </c>
      <c r="BM26" s="7">
        <f>_xlfn.IFNA(VLOOKUP($AZ26,HAVERD!$A:$FM,BM$2,FALSE),"")</f>
        <v>75.77</v>
      </c>
      <c r="BN26" s="7">
        <f>_xlfn.IFNA(VLOOKUP($AZ26,HAVERD!$A:$FM,BN$2,FALSE),"")</f>
        <v>76.97</v>
      </c>
      <c r="BO26" s="7">
        <f>_xlfn.IFNA(VLOOKUP($AZ26,HAVERD!$A:$FM,BO$2,FALSE),"")</f>
        <v>79.19</v>
      </c>
      <c r="BP26" s="7">
        <f>_xlfn.IFNA(VLOOKUP($AZ26,HAVERD!$A:$FM,BP$2,FALSE),"")</f>
        <v>79</v>
      </c>
      <c r="BQ26" s="7">
        <f>_xlfn.IFNA(VLOOKUP($AZ26,HAVERD!$A:$FM,BQ$2,FALSE),"")</f>
        <v>80.75</v>
      </c>
      <c r="BR26" s="7">
        <f>_xlfn.IFNA(VLOOKUP($AZ26,HAVERD!$A:$FM,BR$2,FALSE),"")</f>
        <v>80.959999999999994</v>
      </c>
      <c r="BS26" s="7">
        <f>_xlfn.IFNA(VLOOKUP($AZ26,HAVERD!$A:$FM,BS$2,FALSE),"")</f>
        <v>81.09</v>
      </c>
      <c r="BT26" s="7">
        <f>_xlfn.IFNA(VLOOKUP($AZ26,HAVERD!$A:$FM,BT$2,FALSE),"")</f>
        <v>80.34</v>
      </c>
      <c r="BU26" s="7">
        <f>_xlfn.IFNA(VLOOKUP($AZ26,HAVERD!$A:$FM,BU$2,FALSE),"")</f>
        <v>77.56</v>
      </c>
      <c r="BV26" s="7">
        <f>_xlfn.IFNA(VLOOKUP($AZ26,HAVERD!$A:$FM,BV$2,FALSE),"")</f>
        <v>66.03</v>
      </c>
      <c r="BW26" s="7">
        <f>_xlfn.IFNA(VLOOKUP($AZ26,HAVERD!$A:$FM,BW$2,FALSE),"")</f>
        <v>59.33</v>
      </c>
      <c r="BX26" s="7">
        <f>_xlfn.IFNA(VLOOKUP($AZ26,HAVERD!$A:$FM,BX$2,FALSE),"")</f>
        <v>59.43</v>
      </c>
      <c r="BY26" s="7">
        <f>_xlfn.IFNA(VLOOKUP($AZ26,HAVERD!$A:$FM,BY$2,FALSE),"")</f>
        <v>59.19</v>
      </c>
      <c r="BZ26" s="7">
        <f>_xlfn.IFNA(VLOOKUP($AZ26,HAVERD!$A:$FM,BZ$2,FALSE),"")</f>
        <v>60.13</v>
      </c>
      <c r="CA26" s="7">
        <f>_xlfn.IFNA(VLOOKUP($AZ26,HAVERD!$A:$FM,CA$2,FALSE),"")</f>
        <v>62.33</v>
      </c>
      <c r="CB26" s="7">
        <f>_xlfn.IFNA(VLOOKUP($AZ26,HAVERD!$A:$FM,CB$2,FALSE),"")</f>
        <v>68.709999999999994</v>
      </c>
      <c r="CC26" s="7">
        <f>_xlfn.IFNA(VLOOKUP($AZ26,HAVERD!$A:$FM,CC$2,FALSE),"")</f>
        <v>70.58</v>
      </c>
      <c r="CD26" s="7">
        <f>_xlfn.IFNA(VLOOKUP($AZ26,HAVERD!$A:$FM,CD$2,FALSE),"")</f>
        <v>70.97</v>
      </c>
      <c r="CE26" s="7">
        <f>_xlfn.IFNA(VLOOKUP($AZ26,HAVERD!$A:$FM,CE$2,FALSE),"")</f>
        <v>70.98</v>
      </c>
      <c r="CF26" s="7">
        <f>_xlfn.IFNA(VLOOKUP($AZ26,HAVERD!$A:$FM,CF$2,FALSE),"")</f>
        <v>70.44</v>
      </c>
      <c r="CG26" s="7">
        <f>_xlfn.IFNA(VLOOKUP($AZ26,HAVERD!$A:$FM,CG$2,FALSE),"")</f>
        <v>68.400000000000006</v>
      </c>
      <c r="CH26" s="7">
        <f>_xlfn.IFNA(VLOOKUP($AZ26,HAVERD!$A:$FM,CH$2,FALSE),"")</f>
        <v>62.62</v>
      </c>
      <c r="CI26" s="7">
        <f>_xlfn.IFNA(VLOOKUP($AZ26,HAVERD!$A:$FM,CI$2,FALSE),"")</f>
        <v>60.68</v>
      </c>
      <c r="CJ26" s="7">
        <f>_xlfn.IFNA(VLOOKUP($AZ26,HAVERD!$A:$FM,CJ$2,FALSE),"")</f>
        <v>59.58</v>
      </c>
      <c r="CK26" s="7">
        <f>_xlfn.IFNA(VLOOKUP($AZ26,HAVERD!$A:$FM,CK$2,FALSE),"")</f>
        <v>59.44</v>
      </c>
      <c r="CL26" s="7">
        <f>_xlfn.IFNA(VLOOKUP($AZ26,HAVERD!$A:$FM,CL$2,FALSE),"")</f>
        <v>60.38</v>
      </c>
      <c r="CM26" s="7">
        <f>_xlfn.IFNA(VLOOKUP($AZ26,HAVERD!$A:$FM,CM$2,FALSE),"")</f>
        <v>62.06</v>
      </c>
      <c r="CN26" s="7">
        <f>_xlfn.IFNA(VLOOKUP($AZ26,HAVERD!$A:$FM,CN$2,FALSE),"")</f>
        <v>69.44</v>
      </c>
      <c r="CO26" s="7">
        <f>_xlfn.IFNA(VLOOKUP($AZ26,HAVERD!$A:$FM,CO$2,FALSE),"")</f>
        <v>70.62</v>
      </c>
      <c r="CP26" s="7">
        <f>_xlfn.IFNA(VLOOKUP($AZ26,HAVERD!$A:$FM,CP$2,FALSE),"")</f>
        <v>71.16</v>
      </c>
      <c r="CQ26" s="7">
        <f>_xlfn.IFNA(VLOOKUP($AZ26,HAVERD!$A:$FM,CQ$2,FALSE),"")</f>
        <v>70.599999999999994</v>
      </c>
      <c r="CR26" s="7">
        <f>_xlfn.IFNA(VLOOKUP($AZ26,HAVERD!$A:$FM,CR$2,FALSE),"")</f>
        <v>70.38</v>
      </c>
      <c r="CS26" s="7">
        <f>_xlfn.IFNA(VLOOKUP($AZ26,HAVERD!$A:$FM,CS$2,FALSE),"")</f>
        <v>69.2</v>
      </c>
      <c r="CT26" s="7">
        <f>_xlfn.IFNA(VLOOKUP($AZ26,HAVERD!$A:$FM,CT$2,FALSE),"")</f>
        <v>63.54</v>
      </c>
      <c r="CU26" s="7">
        <f>_xlfn.IFNA(VLOOKUP($AZ26,HAVERD!$A:$FM,CU$2,FALSE),"")</f>
        <v>62.26</v>
      </c>
      <c r="CV26" s="7">
        <f>_xlfn.IFNA(VLOOKUP($AZ26,HAVERD!$A:$FM,CV$2,FALSE),"")</f>
        <v>61.71</v>
      </c>
      <c r="CW26" s="7"/>
      <c r="CX26" s="7"/>
      <c r="CY26" s="7"/>
      <c r="CZ26" s="7"/>
      <c r="DA26" s="7"/>
      <c r="DB26" s="7"/>
      <c r="DC26" s="7"/>
      <c r="DD26" s="7"/>
      <c r="DE26" s="7"/>
      <c r="DF26" s="7"/>
      <c r="DG26" s="7"/>
      <c r="DH26" s="7"/>
    </row>
    <row r="27" spans="1:112" x14ac:dyDescent="0.35">
      <c r="A27" s="6">
        <f t="shared" si="20"/>
        <v>46120</v>
      </c>
      <c r="B27" s="7">
        <f>VLOOKUP($A27,HAVERD!$A:$FM,B$2,FALSE)</f>
        <v>89.1</v>
      </c>
      <c r="C27" s="7">
        <f>VLOOKUP($A27,HAVERD!$A:$FM,C$2,FALSE)</f>
        <v>92.46</v>
      </c>
      <c r="D27" s="7">
        <f>VLOOKUP($A27,HAVERD!$A:$FM,D$2,FALSE)</f>
        <v>91.46</v>
      </c>
      <c r="E27" s="7">
        <f>VLOOKUP($A27,HAVERD!$A:$FM,E$2,FALSE)</f>
        <v>91.91</v>
      </c>
      <c r="F27" s="7">
        <f>VLOOKUP($A27,HAVERD!$A:$FM,F$2,FALSE)</f>
        <v>92.6</v>
      </c>
      <c r="G27" s="7">
        <f>VLOOKUP($A27,HAVERD!$A:$FM,G$2,FALSE)</f>
        <v>89.9</v>
      </c>
      <c r="H27" s="7">
        <f>VLOOKUP($A27,HAVERD!$A:$FM,H$2,FALSE)</f>
        <v>90.88</v>
      </c>
      <c r="I27" s="7">
        <f>VLOOKUP($A27,HAVERD!$A:$FM,I$2,FALSE)</f>
        <v>92.33</v>
      </c>
      <c r="J27" s="7">
        <f>VLOOKUP($A27,HAVERD!$A:$FM,J$2,FALSE)</f>
        <v>95.77</v>
      </c>
      <c r="K27" s="7">
        <f>VLOOKUP($A27,HAVERD!$A:$FM,K$2,FALSE)</f>
        <v>96.48</v>
      </c>
      <c r="L27" s="7">
        <f>VLOOKUP($A27,HAVERD!$A:$FM,L$2,FALSE)</f>
        <v>93.33</v>
      </c>
      <c r="M27" s="7">
        <f>VLOOKUP($A27,HAVERD!$A:$FM,M$2,FALSE)</f>
        <v>77.62</v>
      </c>
      <c r="N27" s="7">
        <f>VLOOKUP($A27,HAVERD!$A:$FM,N$2,FALSE)</f>
        <v>70.48</v>
      </c>
      <c r="O27" s="7">
        <f>VLOOKUP($A27,HAVERD!$A:$FM,O$2,FALSE)</f>
        <v>68.06</v>
      </c>
      <c r="P27" s="7">
        <f>VLOOKUP($A27,HAVERD!$A:$FM,P$2,FALSE)</f>
        <v>69.34</v>
      </c>
      <c r="Q27" s="7">
        <f>VLOOKUP($A27,HAVERD!$A:$FM,Q$2,FALSE)</f>
        <v>70.319999999999993</v>
      </c>
      <c r="R27" s="7">
        <f>VLOOKUP($A27,HAVERD!$A:$FM,R$2,FALSE)</f>
        <v>72.16</v>
      </c>
      <c r="S27" s="7">
        <f>VLOOKUP($A27,HAVERD!$A:$FM,S$2,FALSE)</f>
        <v>76.09</v>
      </c>
      <c r="T27" s="7">
        <f>VLOOKUP($A27,HAVERD!$A:$FM,T$2,FALSE)</f>
        <v>77.819999999999993</v>
      </c>
      <c r="U27" s="7">
        <f>VLOOKUP($A27,HAVERD!$A:$FM,U$2,FALSE)</f>
        <v>78.010000000000005</v>
      </c>
      <c r="V27" s="7">
        <f>VLOOKUP($A27,HAVERD!$A:$FM,V$2,FALSE)</f>
        <v>78.02</v>
      </c>
      <c r="W27" s="7">
        <f>VLOOKUP($A27,HAVERD!$A:$FM,W$2,FALSE)</f>
        <v>77.459999999999994</v>
      </c>
      <c r="X27" s="7">
        <f>VLOOKUP($A27,HAVERD!$A:$FM,X$2,FALSE)</f>
        <v>74.75</v>
      </c>
      <c r="Y27" s="7">
        <f>VLOOKUP($A27,HAVERD!$A:$FM,Y$2,FALSE)</f>
        <v>67.209999999999994</v>
      </c>
      <c r="Z27" s="7">
        <f>VLOOKUP($A27,HAVERD!$A:$FM,Z$2,FALSE)</f>
        <v>62.76</v>
      </c>
      <c r="AA27" s="7">
        <f>VLOOKUP($A27,HAVERD!$A:$FM,AA$2,FALSE)</f>
        <v>60.82</v>
      </c>
      <c r="AB27" s="7">
        <f>VLOOKUP($A27,HAVERD!$A:$FM,AB$2,FALSE)</f>
        <v>60.52</v>
      </c>
      <c r="AC27" s="7">
        <f>VLOOKUP($A27,HAVERD!$A:$FM,AC$2,FALSE)</f>
        <v>61.48</v>
      </c>
      <c r="AD27" s="7">
        <f>VLOOKUP($A27,HAVERD!$A:$FM,AD$2,FALSE)</f>
        <v>63.66</v>
      </c>
      <c r="AE27" s="7">
        <f>VLOOKUP($A27,HAVERD!$A:$FM,AE$2,FALSE)</f>
        <v>68.319999999999993</v>
      </c>
      <c r="AF27" s="7">
        <f>VLOOKUP($A27,HAVERD!$A:$FM,AF$2,FALSE)</f>
        <v>70.180000000000007</v>
      </c>
      <c r="AG27" s="7">
        <f>VLOOKUP($A27,HAVERD!$A:$FM,AG$2,FALSE)</f>
        <v>70.569999999999993</v>
      </c>
      <c r="AH27" s="7">
        <f>VLOOKUP($A27,HAVERD!$A:$FM,AH$2,FALSE)</f>
        <v>70.56</v>
      </c>
      <c r="AI27" s="7">
        <f>VLOOKUP($A27,HAVERD!$A:$FM,AI$2,FALSE)</f>
        <v>70.040000000000006</v>
      </c>
      <c r="AJ27" s="7">
        <f>VLOOKUP($A27,HAVERD!$A:$FM,AJ$2,FALSE)</f>
        <v>68.040000000000006</v>
      </c>
      <c r="AK27" s="7">
        <f>VLOOKUP($A27,HAVERD!$A:$FM,AK$2,FALSE)</f>
        <v>65.53</v>
      </c>
      <c r="AL27" s="7">
        <f>VLOOKUP($A27,HAVERD!$A:$FM,AL$2,FALSE)</f>
        <v>63.62</v>
      </c>
      <c r="AM27" s="7">
        <f>VLOOKUP($A27,HAVERD!$A:$FM,AM$2,FALSE)</f>
        <v>62.53</v>
      </c>
      <c r="AN27" s="7">
        <f>VLOOKUP($A27,HAVERD!$A:$FM,AN$2,FALSE)</f>
        <v>62.38</v>
      </c>
      <c r="AO27" s="7">
        <f>VLOOKUP($A27,HAVERD!$A:$FM,AO$2,FALSE)</f>
        <v>63.31</v>
      </c>
      <c r="AP27" s="7">
        <f>VLOOKUP($A27,HAVERD!$A:$FM,AP$2,FALSE)</f>
        <v>64.959999999999994</v>
      </c>
      <c r="AQ27" s="7">
        <f>VLOOKUP($A27,HAVERD!$A:$FM,AQ$2,FALSE)</f>
        <v>66.92</v>
      </c>
      <c r="AR27" s="7">
        <f>VLOOKUP($A27,HAVERD!$A:$FM,AR$2,FALSE)</f>
        <v>68.05</v>
      </c>
      <c r="AS27" s="7">
        <f>VLOOKUP($A27,HAVERD!$A:$FM,AS$2,FALSE)</f>
        <v>68.58</v>
      </c>
      <c r="AT27" s="7">
        <f>VLOOKUP($A27,HAVERD!$A:$FM,AT$2,FALSE)</f>
        <v>68.489999999999995</v>
      </c>
      <c r="AU27" s="7">
        <f>VLOOKUP($A27,HAVERD!$A:$FM,AU$2,FALSE)</f>
        <v>67.819999999999993</v>
      </c>
      <c r="AV27" s="7">
        <f>VLOOKUP($A27,HAVERD!$A:$FM,AV$2,FALSE)</f>
        <v>66.7</v>
      </c>
      <c r="AW27" s="7">
        <f>VLOOKUP($A27,HAVERD!$A:$FM,AW$2,FALSE)</f>
        <v>65.16</v>
      </c>
      <c r="AZ27" s="6">
        <f t="shared" si="21"/>
        <v>46177</v>
      </c>
      <c r="BA27" s="7">
        <f>_xlfn.IFNA(VLOOKUP($AZ27,HAVERD!$A:$FM,BA$2,FALSE),"")</f>
        <v>102.91</v>
      </c>
      <c r="BB27" s="7">
        <f>_xlfn.IFNA(VLOOKUP($AZ27,HAVERD!$A:$FM,BB$2,FALSE),"")</f>
        <v>100.4</v>
      </c>
      <c r="BC27" s="7">
        <f>_xlfn.IFNA(VLOOKUP($AZ27,HAVERD!$A:$FM,BC$2,FALSE),"")</f>
        <v>102.16</v>
      </c>
      <c r="BD27" s="7">
        <f>_xlfn.IFNA(VLOOKUP($AZ27,HAVERD!$A:$FM,BD$2,FALSE),"")</f>
        <v>103.18</v>
      </c>
      <c r="BE27" s="7">
        <f>_xlfn.IFNA(VLOOKUP($AZ27,HAVERD!$A:$FM,BE$2,FALSE),"")</f>
        <v>105.13</v>
      </c>
      <c r="BF27" s="7">
        <f>_xlfn.IFNA(VLOOKUP($AZ27,HAVERD!$A:$FM,BF$2,FALSE),"")</f>
        <v>106.1</v>
      </c>
      <c r="BG27" s="7">
        <f>_xlfn.IFNA(VLOOKUP($AZ27,HAVERD!$A:$FM,BG$2,FALSE),"")</f>
        <v>101.88</v>
      </c>
      <c r="BH27" s="7">
        <f>_xlfn.IFNA(VLOOKUP($AZ27,HAVERD!$A:$FM,BH$2,FALSE),"")</f>
        <v>102.62</v>
      </c>
      <c r="BI27" s="7">
        <f>_xlfn.IFNA(VLOOKUP($AZ27,HAVERD!$A:$FM,BI$2,FALSE),"")</f>
        <v>99.27</v>
      </c>
      <c r="BJ27" s="7">
        <f>_xlfn.IFNA(VLOOKUP($AZ27,HAVERD!$A:$FM,BJ$2,FALSE),"")</f>
        <v>84.46</v>
      </c>
      <c r="BK27" s="7">
        <f>_xlfn.IFNA(VLOOKUP($AZ27,HAVERD!$A:$FM,BK$2,FALSE),"")</f>
        <v>77.319999999999993</v>
      </c>
      <c r="BL27" s="7">
        <f>_xlfn.IFNA(VLOOKUP($AZ27,HAVERD!$A:$FM,BL$2,FALSE),"")</f>
        <v>74.94</v>
      </c>
      <c r="BM27" s="7">
        <f>_xlfn.IFNA(VLOOKUP($AZ27,HAVERD!$A:$FM,BM$2,FALSE),"")</f>
        <v>75.67</v>
      </c>
      <c r="BN27" s="7">
        <f>_xlfn.IFNA(VLOOKUP($AZ27,HAVERD!$A:$FM,BN$2,FALSE),"")</f>
        <v>76.87</v>
      </c>
      <c r="BO27" s="7">
        <f>_xlfn.IFNA(VLOOKUP($AZ27,HAVERD!$A:$FM,BO$2,FALSE),"")</f>
        <v>79.099999999999994</v>
      </c>
      <c r="BP27" s="7">
        <f>_xlfn.IFNA(VLOOKUP($AZ27,HAVERD!$A:$FM,BP$2,FALSE),"")</f>
        <v>78.81</v>
      </c>
      <c r="BQ27" s="7">
        <f>_xlfn.IFNA(VLOOKUP($AZ27,HAVERD!$A:$FM,BQ$2,FALSE),"")</f>
        <v>80.55</v>
      </c>
      <c r="BR27" s="7">
        <f>_xlfn.IFNA(VLOOKUP($AZ27,HAVERD!$A:$FM,BR$2,FALSE),"")</f>
        <v>80.75</v>
      </c>
      <c r="BS27" s="7">
        <f>_xlfn.IFNA(VLOOKUP($AZ27,HAVERD!$A:$FM,BS$2,FALSE),"")</f>
        <v>80.88</v>
      </c>
      <c r="BT27" s="7">
        <f>_xlfn.IFNA(VLOOKUP($AZ27,HAVERD!$A:$FM,BT$2,FALSE),"")</f>
        <v>80.14</v>
      </c>
      <c r="BU27" s="7">
        <f>_xlfn.IFNA(VLOOKUP($AZ27,HAVERD!$A:$FM,BU$2,FALSE),"")</f>
        <v>77.37</v>
      </c>
      <c r="BV27" s="7">
        <f>_xlfn.IFNA(VLOOKUP($AZ27,HAVERD!$A:$FM,BV$2,FALSE),"")</f>
        <v>65.84</v>
      </c>
      <c r="BW27" s="7">
        <f>_xlfn.IFNA(VLOOKUP($AZ27,HAVERD!$A:$FM,BW$2,FALSE),"")</f>
        <v>59.14</v>
      </c>
      <c r="BX27" s="7">
        <f>_xlfn.IFNA(VLOOKUP($AZ27,HAVERD!$A:$FM,BX$2,FALSE),"")</f>
        <v>59.24</v>
      </c>
      <c r="BY27" s="7">
        <f>_xlfn.IFNA(VLOOKUP($AZ27,HAVERD!$A:$FM,BY$2,FALSE),"")</f>
        <v>59</v>
      </c>
      <c r="BZ27" s="7">
        <f>_xlfn.IFNA(VLOOKUP($AZ27,HAVERD!$A:$FM,BZ$2,FALSE),"")</f>
        <v>59.94</v>
      </c>
      <c r="CA27" s="7">
        <f>_xlfn.IFNA(VLOOKUP($AZ27,HAVERD!$A:$FM,CA$2,FALSE),"")</f>
        <v>62.14</v>
      </c>
      <c r="CB27" s="7">
        <f>_xlfn.IFNA(VLOOKUP($AZ27,HAVERD!$A:$FM,CB$2,FALSE),"")</f>
        <v>68.680000000000007</v>
      </c>
      <c r="CC27" s="7">
        <f>_xlfn.IFNA(VLOOKUP($AZ27,HAVERD!$A:$FM,CC$2,FALSE),"")</f>
        <v>70.540000000000006</v>
      </c>
      <c r="CD27" s="7">
        <f>_xlfn.IFNA(VLOOKUP($AZ27,HAVERD!$A:$FM,CD$2,FALSE),"")</f>
        <v>70.94</v>
      </c>
      <c r="CE27" s="7">
        <f>_xlfn.IFNA(VLOOKUP($AZ27,HAVERD!$A:$FM,CE$2,FALSE),"")</f>
        <v>70.94</v>
      </c>
      <c r="CF27" s="7">
        <f>_xlfn.IFNA(VLOOKUP($AZ27,HAVERD!$A:$FM,CF$2,FALSE),"")</f>
        <v>70.400000000000006</v>
      </c>
      <c r="CG27" s="7">
        <f>_xlfn.IFNA(VLOOKUP($AZ27,HAVERD!$A:$FM,CG$2,FALSE),"")</f>
        <v>68.37</v>
      </c>
      <c r="CH27" s="7">
        <f>_xlfn.IFNA(VLOOKUP($AZ27,HAVERD!$A:$FM,CH$2,FALSE),"")</f>
        <v>62.44</v>
      </c>
      <c r="CI27" s="7">
        <f>_xlfn.IFNA(VLOOKUP($AZ27,HAVERD!$A:$FM,CI$2,FALSE),"")</f>
        <v>60.51</v>
      </c>
      <c r="CJ27" s="7">
        <f>_xlfn.IFNA(VLOOKUP($AZ27,HAVERD!$A:$FM,CJ$2,FALSE),"")</f>
        <v>59.42</v>
      </c>
      <c r="CK27" s="7">
        <f>_xlfn.IFNA(VLOOKUP($AZ27,HAVERD!$A:$FM,CK$2,FALSE),"")</f>
        <v>59.28</v>
      </c>
      <c r="CL27" s="7">
        <f>_xlfn.IFNA(VLOOKUP($AZ27,HAVERD!$A:$FM,CL$2,FALSE),"")</f>
        <v>60.22</v>
      </c>
      <c r="CM27" s="7">
        <f>_xlfn.IFNA(VLOOKUP($AZ27,HAVERD!$A:$FM,CM$2,FALSE),"")</f>
        <v>61.9</v>
      </c>
      <c r="CN27" s="7">
        <f>_xlfn.IFNA(VLOOKUP($AZ27,HAVERD!$A:$FM,CN$2,FALSE),"")</f>
        <v>69.42</v>
      </c>
      <c r="CO27" s="7">
        <f>_xlfn.IFNA(VLOOKUP($AZ27,HAVERD!$A:$FM,CO$2,FALSE),"")</f>
        <v>70.599999999999994</v>
      </c>
      <c r="CP27" s="7">
        <f>_xlfn.IFNA(VLOOKUP($AZ27,HAVERD!$A:$FM,CP$2,FALSE),"")</f>
        <v>71.14</v>
      </c>
      <c r="CQ27" s="7">
        <f>_xlfn.IFNA(VLOOKUP($AZ27,HAVERD!$A:$FM,CQ$2,FALSE),"")</f>
        <v>70.58</v>
      </c>
      <c r="CR27" s="7">
        <f>_xlfn.IFNA(VLOOKUP($AZ27,HAVERD!$A:$FM,CR$2,FALSE),"")</f>
        <v>70.36</v>
      </c>
      <c r="CS27" s="7">
        <f>_xlfn.IFNA(VLOOKUP($AZ27,HAVERD!$A:$FM,CS$2,FALSE),"")</f>
        <v>69.180000000000007</v>
      </c>
      <c r="CT27" s="7">
        <f>_xlfn.IFNA(VLOOKUP($AZ27,HAVERD!$A:$FM,CT$2,FALSE),"")</f>
        <v>62.74</v>
      </c>
      <c r="CU27" s="7">
        <f>_xlfn.IFNA(VLOOKUP($AZ27,HAVERD!$A:$FM,CU$2,FALSE),"")</f>
        <v>61.46</v>
      </c>
      <c r="CV27" s="7">
        <f>_xlfn.IFNA(VLOOKUP($AZ27,HAVERD!$A:$FM,CV$2,FALSE),"")</f>
        <v>60.91</v>
      </c>
      <c r="CW27" s="7"/>
      <c r="CX27" s="7"/>
      <c r="CY27" s="7"/>
      <c r="CZ27" s="7"/>
      <c r="DA27" s="7"/>
      <c r="DB27" s="7"/>
      <c r="DC27" s="7"/>
      <c r="DD27" s="7"/>
      <c r="DE27" s="7"/>
      <c r="DF27" s="7"/>
      <c r="DG27" s="7"/>
      <c r="DH27" s="7"/>
    </row>
    <row r="28" spans="1:112" x14ac:dyDescent="0.35">
      <c r="A28" s="6">
        <f t="shared" si="20"/>
        <v>46121</v>
      </c>
      <c r="B28" s="7">
        <f>VLOOKUP($A28,HAVERD!$A:$FM,B$2,FALSE)</f>
        <v>91.5</v>
      </c>
      <c r="C28" s="7">
        <f>VLOOKUP($A28,HAVERD!$A:$FM,C$2,FALSE)</f>
        <v>93.68</v>
      </c>
      <c r="D28" s="7">
        <f>VLOOKUP($A28,HAVERD!$A:$FM,D$2,FALSE)</f>
        <v>93.2</v>
      </c>
      <c r="E28" s="7">
        <f>VLOOKUP($A28,HAVERD!$A:$FM,E$2,FALSE)</f>
        <v>93.48</v>
      </c>
      <c r="F28" s="7">
        <f>VLOOKUP($A28,HAVERD!$A:$FM,F$2,FALSE)</f>
        <v>94.24</v>
      </c>
      <c r="G28" s="7">
        <f>VLOOKUP($A28,HAVERD!$A:$FM,G$2,FALSE)</f>
        <v>92.01</v>
      </c>
      <c r="H28" s="7">
        <f>VLOOKUP($A28,HAVERD!$A:$FM,H$2,FALSE)</f>
        <v>93</v>
      </c>
      <c r="I28" s="7">
        <f>VLOOKUP($A28,HAVERD!$A:$FM,I$2,FALSE)</f>
        <v>94.44</v>
      </c>
      <c r="J28" s="7">
        <f>VLOOKUP($A28,HAVERD!$A:$FM,J$2,FALSE)</f>
        <v>96.82</v>
      </c>
      <c r="K28" s="7">
        <f>VLOOKUP($A28,HAVERD!$A:$FM,K$2,FALSE)</f>
        <v>97.54</v>
      </c>
      <c r="L28" s="7">
        <f>VLOOKUP($A28,HAVERD!$A:$FM,L$2,FALSE)</f>
        <v>94.28</v>
      </c>
      <c r="M28" s="7">
        <f>VLOOKUP($A28,HAVERD!$A:$FM,M$2,FALSE)</f>
        <v>78.540000000000006</v>
      </c>
      <c r="N28" s="7">
        <f>VLOOKUP($A28,HAVERD!$A:$FM,N$2,FALSE)</f>
        <v>71.400000000000006</v>
      </c>
      <c r="O28" s="7">
        <f>VLOOKUP($A28,HAVERD!$A:$FM,O$2,FALSE)</f>
        <v>68.98</v>
      </c>
      <c r="P28" s="7">
        <f>VLOOKUP($A28,HAVERD!$A:$FM,P$2,FALSE)</f>
        <v>70.28</v>
      </c>
      <c r="Q28" s="7">
        <f>VLOOKUP($A28,HAVERD!$A:$FM,Q$2,FALSE)</f>
        <v>71.260000000000005</v>
      </c>
      <c r="R28" s="7">
        <f>VLOOKUP($A28,HAVERD!$A:$FM,R$2,FALSE)</f>
        <v>73.12</v>
      </c>
      <c r="S28" s="7">
        <f>VLOOKUP($A28,HAVERD!$A:$FM,S$2,FALSE)</f>
        <v>77.28</v>
      </c>
      <c r="T28" s="7">
        <f>VLOOKUP($A28,HAVERD!$A:$FM,T$2,FALSE)</f>
        <v>79.03</v>
      </c>
      <c r="U28" s="7">
        <f>VLOOKUP($A28,HAVERD!$A:$FM,U$2,FALSE)</f>
        <v>79.239999999999995</v>
      </c>
      <c r="V28" s="7">
        <f>VLOOKUP($A28,HAVERD!$A:$FM,V$2,FALSE)</f>
        <v>79.239999999999995</v>
      </c>
      <c r="W28" s="7">
        <f>VLOOKUP($A28,HAVERD!$A:$FM,W$2,FALSE)</f>
        <v>78.67</v>
      </c>
      <c r="X28" s="7">
        <f>VLOOKUP($A28,HAVERD!$A:$FM,X$2,FALSE)</f>
        <v>75.92</v>
      </c>
      <c r="Y28" s="7">
        <f>VLOOKUP($A28,HAVERD!$A:$FM,Y$2,FALSE)</f>
        <v>66.7</v>
      </c>
      <c r="Z28" s="7">
        <f>VLOOKUP($A28,HAVERD!$A:$FM,Z$2,FALSE)</f>
        <v>62.25</v>
      </c>
      <c r="AA28" s="7">
        <f>VLOOKUP($A28,HAVERD!$A:$FM,AA$2,FALSE)</f>
        <v>60.31</v>
      </c>
      <c r="AB28" s="7">
        <f>VLOOKUP($A28,HAVERD!$A:$FM,AB$2,FALSE)</f>
        <v>60.01</v>
      </c>
      <c r="AC28" s="7">
        <f>VLOOKUP($A28,HAVERD!$A:$FM,AC$2,FALSE)</f>
        <v>60.97</v>
      </c>
      <c r="AD28" s="7">
        <f>VLOOKUP($A28,HAVERD!$A:$FM,AD$2,FALSE)</f>
        <v>63.15</v>
      </c>
      <c r="AE28" s="7">
        <f>VLOOKUP($A28,HAVERD!$A:$FM,AE$2,FALSE)</f>
        <v>69.599999999999994</v>
      </c>
      <c r="AF28" s="7">
        <f>VLOOKUP($A28,HAVERD!$A:$FM,AF$2,FALSE)</f>
        <v>71.47</v>
      </c>
      <c r="AG28" s="7">
        <f>VLOOKUP($A28,HAVERD!$A:$FM,AG$2,FALSE)</f>
        <v>71.86</v>
      </c>
      <c r="AH28" s="7">
        <f>VLOOKUP($A28,HAVERD!$A:$FM,AH$2,FALSE)</f>
        <v>71.84</v>
      </c>
      <c r="AI28" s="7">
        <f>VLOOKUP($A28,HAVERD!$A:$FM,AI$2,FALSE)</f>
        <v>71.3</v>
      </c>
      <c r="AJ28" s="7">
        <f>VLOOKUP($A28,HAVERD!$A:$FM,AJ$2,FALSE)</f>
        <v>69.28</v>
      </c>
      <c r="AK28" s="7">
        <f>VLOOKUP($A28,HAVERD!$A:$FM,AK$2,FALSE)</f>
        <v>65.42</v>
      </c>
      <c r="AL28" s="7">
        <f>VLOOKUP($A28,HAVERD!$A:$FM,AL$2,FALSE)</f>
        <v>63.51</v>
      </c>
      <c r="AM28" s="7">
        <f>VLOOKUP($A28,HAVERD!$A:$FM,AM$2,FALSE)</f>
        <v>62.42</v>
      </c>
      <c r="AN28" s="7">
        <f>VLOOKUP($A28,HAVERD!$A:$FM,AN$2,FALSE)</f>
        <v>62.28</v>
      </c>
      <c r="AO28" s="7">
        <f>VLOOKUP($A28,HAVERD!$A:$FM,AO$2,FALSE)</f>
        <v>63.21</v>
      </c>
      <c r="AP28" s="7">
        <f>VLOOKUP($A28,HAVERD!$A:$FM,AP$2,FALSE)</f>
        <v>64.86</v>
      </c>
      <c r="AQ28" s="7">
        <f>VLOOKUP($A28,HAVERD!$A:$FM,AQ$2,FALSE)</f>
        <v>67.87</v>
      </c>
      <c r="AR28" s="7">
        <f>VLOOKUP($A28,HAVERD!$A:$FM,AR$2,FALSE)</f>
        <v>68.98</v>
      </c>
      <c r="AS28" s="7">
        <f>VLOOKUP($A28,HAVERD!$A:$FM,AS$2,FALSE)</f>
        <v>69.5</v>
      </c>
      <c r="AT28" s="7">
        <f>VLOOKUP($A28,HAVERD!$A:$FM,AT$2,FALSE)</f>
        <v>69.400000000000006</v>
      </c>
      <c r="AU28" s="7">
        <f>VLOOKUP($A28,HAVERD!$A:$FM,AU$2,FALSE)</f>
        <v>68.72</v>
      </c>
      <c r="AV28" s="7">
        <f>VLOOKUP($A28,HAVERD!$A:$FM,AV$2,FALSE)</f>
        <v>67.58</v>
      </c>
      <c r="AW28" s="7">
        <f>VLOOKUP($A28,HAVERD!$A:$FM,AW$2,FALSE)</f>
        <v>65.03</v>
      </c>
      <c r="AZ28" s="6">
        <f t="shared" si="21"/>
        <v>46178</v>
      </c>
      <c r="BA28" s="7">
        <f>_xlfn.IFNA(VLOOKUP($AZ28,HAVERD!$A:$FM,BA$2,FALSE),"")</f>
        <v>102.98</v>
      </c>
      <c r="BB28" s="7">
        <f>_xlfn.IFNA(VLOOKUP($AZ28,HAVERD!$A:$FM,BB$2,FALSE),"")</f>
        <v>100.2</v>
      </c>
      <c r="BC28" s="7">
        <f>_xlfn.IFNA(VLOOKUP($AZ28,HAVERD!$A:$FM,BC$2,FALSE),"")</f>
        <v>101.91</v>
      </c>
      <c r="BD28" s="7">
        <f>_xlfn.IFNA(VLOOKUP($AZ28,HAVERD!$A:$FM,BD$2,FALSE),"")</f>
        <v>103.26</v>
      </c>
      <c r="BE28" s="7">
        <f>_xlfn.IFNA(VLOOKUP($AZ28,HAVERD!$A:$FM,BE$2,FALSE),"")</f>
        <v>105.26</v>
      </c>
      <c r="BF28" s="7">
        <f>_xlfn.IFNA(VLOOKUP($AZ28,HAVERD!$A:$FM,BF$2,FALSE),"")</f>
        <v>105.89</v>
      </c>
      <c r="BG28" s="7">
        <f>_xlfn.IFNA(VLOOKUP($AZ28,HAVERD!$A:$FM,BG$2,FALSE),"")</f>
        <v>101.9</v>
      </c>
      <c r="BH28" s="7">
        <f>_xlfn.IFNA(VLOOKUP($AZ28,HAVERD!$A:$FM,BH$2,FALSE),"")</f>
        <v>102.64</v>
      </c>
      <c r="BI28" s="7">
        <f>_xlfn.IFNA(VLOOKUP($AZ28,HAVERD!$A:$FM,BI$2,FALSE),"")</f>
        <v>99.28</v>
      </c>
      <c r="BJ28" s="7">
        <f>_xlfn.IFNA(VLOOKUP($AZ28,HAVERD!$A:$FM,BJ$2,FALSE),"")</f>
        <v>84.52</v>
      </c>
      <c r="BK28" s="7">
        <f>_xlfn.IFNA(VLOOKUP($AZ28,HAVERD!$A:$FM,BK$2,FALSE),"")</f>
        <v>77.38</v>
      </c>
      <c r="BL28" s="7">
        <f>_xlfn.IFNA(VLOOKUP($AZ28,HAVERD!$A:$FM,BL$2,FALSE),"")</f>
        <v>75</v>
      </c>
      <c r="BM28" s="7">
        <f>_xlfn.IFNA(VLOOKUP($AZ28,HAVERD!$A:$FM,BM$2,FALSE),"")</f>
        <v>75.709999999999994</v>
      </c>
      <c r="BN28" s="7">
        <f>_xlfn.IFNA(VLOOKUP($AZ28,HAVERD!$A:$FM,BN$2,FALSE),"")</f>
        <v>76.92</v>
      </c>
      <c r="BO28" s="7">
        <f>_xlfn.IFNA(VLOOKUP($AZ28,HAVERD!$A:$FM,BO$2,FALSE),"")</f>
        <v>79.16</v>
      </c>
      <c r="BP28" s="7">
        <f>_xlfn.IFNA(VLOOKUP($AZ28,HAVERD!$A:$FM,BP$2,FALSE),"")</f>
        <v>78.98</v>
      </c>
      <c r="BQ28" s="7">
        <f>_xlfn.IFNA(VLOOKUP($AZ28,HAVERD!$A:$FM,BQ$2,FALSE),"")</f>
        <v>80.73</v>
      </c>
      <c r="BR28" s="7">
        <f>_xlfn.IFNA(VLOOKUP($AZ28,HAVERD!$A:$FM,BR$2,FALSE),"")</f>
        <v>80.930000000000007</v>
      </c>
      <c r="BS28" s="7">
        <f>_xlfn.IFNA(VLOOKUP($AZ28,HAVERD!$A:$FM,BS$2,FALSE),"")</f>
        <v>81.06</v>
      </c>
      <c r="BT28" s="7">
        <f>_xlfn.IFNA(VLOOKUP($AZ28,HAVERD!$A:$FM,BT$2,FALSE),"")</f>
        <v>80.319999999999993</v>
      </c>
      <c r="BU28" s="7">
        <f>_xlfn.IFNA(VLOOKUP($AZ28,HAVERD!$A:$FM,BU$2,FALSE),"")</f>
        <v>77.540000000000006</v>
      </c>
      <c r="BV28" s="7">
        <f>_xlfn.IFNA(VLOOKUP($AZ28,HAVERD!$A:$FM,BV$2,FALSE),"")</f>
        <v>65.900000000000006</v>
      </c>
      <c r="BW28" s="7">
        <f>_xlfn.IFNA(VLOOKUP($AZ28,HAVERD!$A:$FM,BW$2,FALSE),"")</f>
        <v>59.2</v>
      </c>
      <c r="BX28" s="7">
        <f>_xlfn.IFNA(VLOOKUP($AZ28,HAVERD!$A:$FM,BX$2,FALSE),"")</f>
        <v>59.3</v>
      </c>
      <c r="BY28" s="7">
        <f>_xlfn.IFNA(VLOOKUP($AZ28,HAVERD!$A:$FM,BY$2,FALSE),"")</f>
        <v>59.06</v>
      </c>
      <c r="BZ28" s="7">
        <f>_xlfn.IFNA(VLOOKUP($AZ28,HAVERD!$A:$FM,BZ$2,FALSE),"")</f>
        <v>60</v>
      </c>
      <c r="CA28" s="7">
        <f>_xlfn.IFNA(VLOOKUP($AZ28,HAVERD!$A:$FM,CA$2,FALSE),"")</f>
        <v>62.2</v>
      </c>
      <c r="CB28" s="7">
        <f>_xlfn.IFNA(VLOOKUP($AZ28,HAVERD!$A:$FM,CB$2,FALSE),"")</f>
        <v>68.87</v>
      </c>
      <c r="CC28" s="7">
        <f>_xlfn.IFNA(VLOOKUP($AZ28,HAVERD!$A:$FM,CC$2,FALSE),"")</f>
        <v>70.72</v>
      </c>
      <c r="CD28" s="7">
        <f>_xlfn.IFNA(VLOOKUP($AZ28,HAVERD!$A:$FM,CD$2,FALSE),"")</f>
        <v>71.12</v>
      </c>
      <c r="CE28" s="7">
        <f>_xlfn.IFNA(VLOOKUP($AZ28,HAVERD!$A:$FM,CE$2,FALSE),"")</f>
        <v>71.12</v>
      </c>
      <c r="CF28" s="7">
        <f>_xlfn.IFNA(VLOOKUP($AZ28,HAVERD!$A:$FM,CF$2,FALSE),"")</f>
        <v>70.58</v>
      </c>
      <c r="CG28" s="7">
        <f>_xlfn.IFNA(VLOOKUP($AZ28,HAVERD!$A:$FM,CG$2,FALSE),"")</f>
        <v>68.540000000000006</v>
      </c>
      <c r="CH28" s="7">
        <f>_xlfn.IFNA(VLOOKUP($AZ28,HAVERD!$A:$FM,CH$2,FALSE),"")</f>
        <v>62.75</v>
      </c>
      <c r="CI28" s="7">
        <f>_xlfn.IFNA(VLOOKUP($AZ28,HAVERD!$A:$FM,CI$2,FALSE),"")</f>
        <v>60.82</v>
      </c>
      <c r="CJ28" s="7">
        <f>_xlfn.IFNA(VLOOKUP($AZ28,HAVERD!$A:$FM,CJ$2,FALSE),"")</f>
        <v>59.73</v>
      </c>
      <c r="CK28" s="7">
        <f>_xlfn.IFNA(VLOOKUP($AZ28,HAVERD!$A:$FM,CK$2,FALSE),"")</f>
        <v>59.58</v>
      </c>
      <c r="CL28" s="7">
        <f>_xlfn.IFNA(VLOOKUP($AZ28,HAVERD!$A:$FM,CL$2,FALSE),"")</f>
        <v>60.52</v>
      </c>
      <c r="CM28" s="7">
        <f>_xlfn.IFNA(VLOOKUP($AZ28,HAVERD!$A:$FM,CM$2,FALSE),"")</f>
        <v>62.2</v>
      </c>
      <c r="CN28" s="7">
        <f>_xlfn.IFNA(VLOOKUP($AZ28,HAVERD!$A:$FM,CN$2,FALSE),"")</f>
        <v>69.59</v>
      </c>
      <c r="CO28" s="7">
        <f>_xlfn.IFNA(VLOOKUP($AZ28,HAVERD!$A:$FM,CO$2,FALSE),"")</f>
        <v>70.760000000000005</v>
      </c>
      <c r="CP28" s="7">
        <f>_xlfn.IFNA(VLOOKUP($AZ28,HAVERD!$A:$FM,CP$2,FALSE),"")</f>
        <v>71.3</v>
      </c>
      <c r="CQ28" s="7">
        <f>_xlfn.IFNA(VLOOKUP($AZ28,HAVERD!$A:$FM,CQ$2,FALSE),"")</f>
        <v>70.739999999999995</v>
      </c>
      <c r="CR28" s="7">
        <f>_xlfn.IFNA(VLOOKUP($AZ28,HAVERD!$A:$FM,CR$2,FALSE),"")</f>
        <v>70.52</v>
      </c>
      <c r="CS28" s="7">
        <f>_xlfn.IFNA(VLOOKUP($AZ28,HAVERD!$A:$FM,CS$2,FALSE),"")</f>
        <v>69.33</v>
      </c>
      <c r="CT28" s="7">
        <f>_xlfn.IFNA(VLOOKUP($AZ28,HAVERD!$A:$FM,CT$2,FALSE),"")</f>
        <v>62.94</v>
      </c>
      <c r="CU28" s="7">
        <f>_xlfn.IFNA(VLOOKUP($AZ28,HAVERD!$A:$FM,CU$2,FALSE),"")</f>
        <v>61.66</v>
      </c>
      <c r="CV28" s="7">
        <f>_xlfn.IFNA(VLOOKUP($AZ28,HAVERD!$A:$FM,CV$2,FALSE),"")</f>
        <v>61.1</v>
      </c>
      <c r="CW28" s="7"/>
      <c r="CX28" s="7"/>
      <c r="CY28" s="7"/>
      <c r="CZ28" s="7"/>
      <c r="DA28" s="7"/>
      <c r="DB28" s="7"/>
      <c r="DC28" s="7"/>
      <c r="DD28" s="7"/>
      <c r="DE28" s="7"/>
      <c r="DF28" s="7"/>
      <c r="DG28" s="7"/>
      <c r="DH28" s="7"/>
    </row>
    <row r="29" spans="1:112" x14ac:dyDescent="0.35">
      <c r="A29" s="6">
        <f t="shared" si="20"/>
        <v>46122</v>
      </c>
      <c r="B29" s="7">
        <f>VLOOKUP($A29,HAVERD!$A:$FM,B$2,FALSE)</f>
        <v>86.77</v>
      </c>
      <c r="C29" s="7">
        <f>VLOOKUP($A29,HAVERD!$A:$FM,C$2,FALSE)</f>
        <v>90.52</v>
      </c>
      <c r="D29" s="7">
        <f>VLOOKUP($A29,HAVERD!$A:$FM,D$2,FALSE)</f>
        <v>89.16</v>
      </c>
      <c r="E29" s="7">
        <f>VLOOKUP($A29,HAVERD!$A:$FM,E$2,FALSE)</f>
        <v>89.34</v>
      </c>
      <c r="F29" s="7">
        <f>VLOOKUP($A29,HAVERD!$A:$FM,F$2,FALSE)</f>
        <v>90.08</v>
      </c>
      <c r="G29" s="7">
        <f>VLOOKUP($A29,HAVERD!$A:$FM,G$2,FALSE)</f>
        <v>89.28</v>
      </c>
      <c r="H29" s="7">
        <f>VLOOKUP($A29,HAVERD!$A:$FM,H$2,FALSE)</f>
        <v>90.26</v>
      </c>
      <c r="I29" s="7">
        <f>VLOOKUP($A29,HAVERD!$A:$FM,I$2,FALSE)</f>
        <v>91.7</v>
      </c>
      <c r="J29" s="7">
        <f>VLOOKUP($A29,HAVERD!$A:$FM,J$2,FALSE)</f>
        <v>91.56</v>
      </c>
      <c r="K29" s="7">
        <f>VLOOKUP($A29,HAVERD!$A:$FM,K$2,FALSE)</f>
        <v>92.28</v>
      </c>
      <c r="L29" s="7">
        <f>VLOOKUP($A29,HAVERD!$A:$FM,L$2,FALSE)</f>
        <v>89.02</v>
      </c>
      <c r="M29" s="7">
        <f>VLOOKUP($A29,HAVERD!$A:$FM,M$2,FALSE)</f>
        <v>76.87</v>
      </c>
      <c r="N29" s="7">
        <f>VLOOKUP($A29,HAVERD!$A:$FM,N$2,FALSE)</f>
        <v>69.73</v>
      </c>
      <c r="O29" s="7">
        <f>VLOOKUP($A29,HAVERD!$A:$FM,O$2,FALSE)</f>
        <v>67.31</v>
      </c>
      <c r="P29" s="7">
        <f>VLOOKUP($A29,HAVERD!$A:$FM,P$2,FALSE)</f>
        <v>68.61</v>
      </c>
      <c r="Q29" s="7">
        <f>VLOOKUP($A29,HAVERD!$A:$FM,Q$2,FALSE)</f>
        <v>69.599999999999994</v>
      </c>
      <c r="R29" s="7">
        <f>VLOOKUP($A29,HAVERD!$A:$FM,R$2,FALSE)</f>
        <v>71.459999999999994</v>
      </c>
      <c r="S29" s="7">
        <f>VLOOKUP($A29,HAVERD!$A:$FM,S$2,FALSE)</f>
        <v>74.25</v>
      </c>
      <c r="T29" s="7">
        <f>VLOOKUP($A29,HAVERD!$A:$FM,T$2,FALSE)</f>
        <v>75.930000000000007</v>
      </c>
      <c r="U29" s="7">
        <f>VLOOKUP($A29,HAVERD!$A:$FM,U$2,FALSE)</f>
        <v>76.13</v>
      </c>
      <c r="V29" s="7">
        <f>VLOOKUP($A29,HAVERD!$A:$FM,V$2,FALSE)</f>
        <v>76.13</v>
      </c>
      <c r="W29" s="7">
        <f>VLOOKUP($A29,HAVERD!$A:$FM,W$2,FALSE)</f>
        <v>75.58</v>
      </c>
      <c r="X29" s="7">
        <f>VLOOKUP($A29,HAVERD!$A:$FM,X$2,FALSE)</f>
        <v>72.95</v>
      </c>
      <c r="Y29" s="7">
        <f>VLOOKUP($A29,HAVERD!$A:$FM,Y$2,FALSE)</f>
        <v>66.31</v>
      </c>
      <c r="Z29" s="7">
        <f>VLOOKUP($A29,HAVERD!$A:$FM,Z$2,FALSE)</f>
        <v>61.86</v>
      </c>
      <c r="AA29" s="7">
        <f>VLOOKUP($A29,HAVERD!$A:$FM,AA$2,FALSE)</f>
        <v>59.92</v>
      </c>
      <c r="AB29" s="7">
        <f>VLOOKUP($A29,HAVERD!$A:$FM,AB$2,FALSE)</f>
        <v>59.62</v>
      </c>
      <c r="AC29" s="7">
        <f>VLOOKUP($A29,HAVERD!$A:$FM,AC$2,FALSE)</f>
        <v>60.58</v>
      </c>
      <c r="AD29" s="7">
        <f>VLOOKUP($A29,HAVERD!$A:$FM,AD$2,FALSE)</f>
        <v>62.76</v>
      </c>
      <c r="AE29" s="7">
        <f>VLOOKUP($A29,HAVERD!$A:$FM,AE$2,FALSE)</f>
        <v>68.33</v>
      </c>
      <c r="AF29" s="7">
        <f>VLOOKUP($A29,HAVERD!$A:$FM,AF$2,FALSE)</f>
        <v>70.22</v>
      </c>
      <c r="AG29" s="7">
        <f>VLOOKUP($A29,HAVERD!$A:$FM,AG$2,FALSE)</f>
        <v>70.62</v>
      </c>
      <c r="AH29" s="7">
        <f>VLOOKUP($A29,HAVERD!$A:$FM,AH$2,FALSE)</f>
        <v>70.62</v>
      </c>
      <c r="AI29" s="7">
        <f>VLOOKUP($A29,HAVERD!$A:$FM,AI$2,FALSE)</f>
        <v>70.09</v>
      </c>
      <c r="AJ29" s="7">
        <f>VLOOKUP($A29,HAVERD!$A:$FM,AJ$2,FALSE)</f>
        <v>68.08</v>
      </c>
      <c r="AK29" s="7">
        <f>VLOOKUP($A29,HAVERD!$A:$FM,AK$2,FALSE)</f>
        <v>66.3</v>
      </c>
      <c r="AL29" s="7">
        <f>VLOOKUP($A29,HAVERD!$A:$FM,AL$2,FALSE)</f>
        <v>64.39</v>
      </c>
      <c r="AM29" s="7">
        <f>VLOOKUP($A29,HAVERD!$A:$FM,AM$2,FALSE)</f>
        <v>63.3</v>
      </c>
      <c r="AN29" s="7">
        <f>VLOOKUP($A29,HAVERD!$A:$FM,AN$2,FALSE)</f>
        <v>63.16</v>
      </c>
      <c r="AO29" s="7">
        <f>VLOOKUP($A29,HAVERD!$A:$FM,AO$2,FALSE)</f>
        <v>64.09</v>
      </c>
      <c r="AP29" s="7">
        <f>VLOOKUP($A29,HAVERD!$A:$FM,AP$2,FALSE)</f>
        <v>65.739999999999995</v>
      </c>
      <c r="AQ29" s="7">
        <f>VLOOKUP($A29,HAVERD!$A:$FM,AQ$2,FALSE)</f>
        <v>66.81</v>
      </c>
      <c r="AR29" s="7">
        <f>VLOOKUP($A29,HAVERD!$A:$FM,AR$2,FALSE)</f>
        <v>67.930000000000007</v>
      </c>
      <c r="AS29" s="7">
        <f>VLOOKUP($A29,HAVERD!$A:$FM,AS$2,FALSE)</f>
        <v>68.47</v>
      </c>
      <c r="AT29" s="7">
        <f>VLOOKUP($A29,HAVERD!$A:$FM,AT$2,FALSE)</f>
        <v>68.38</v>
      </c>
      <c r="AU29" s="7">
        <f>VLOOKUP($A29,HAVERD!$A:$FM,AU$2,FALSE)</f>
        <v>67.72</v>
      </c>
      <c r="AV29" s="7">
        <f>VLOOKUP($A29,HAVERD!$A:$FM,AV$2,FALSE)</f>
        <v>66.599999999999994</v>
      </c>
      <c r="AW29" s="7">
        <f>VLOOKUP($A29,HAVERD!$A:$FM,AW$2,FALSE)</f>
        <v>65.53</v>
      </c>
      <c r="AZ29" s="6">
        <f t="shared" si="21"/>
        <v>46181</v>
      </c>
      <c r="BA29" s="7">
        <f>_xlfn.IFNA(VLOOKUP($AZ29,HAVERD!$A:$FM,BA$2,FALSE),"")</f>
        <v>105.04</v>
      </c>
      <c r="BB29" s="7">
        <f>_xlfn.IFNA(VLOOKUP($AZ29,HAVERD!$A:$FM,BB$2,FALSE),"")</f>
        <v>102.55</v>
      </c>
      <c r="BC29" s="7">
        <f>_xlfn.IFNA(VLOOKUP($AZ29,HAVERD!$A:$FM,BC$2,FALSE),"")</f>
        <v>104.44</v>
      </c>
      <c r="BD29" s="7">
        <f>_xlfn.IFNA(VLOOKUP($AZ29,HAVERD!$A:$FM,BD$2,FALSE),"")</f>
        <v>105.7</v>
      </c>
      <c r="BE29" s="7">
        <f>_xlfn.IFNA(VLOOKUP($AZ29,HAVERD!$A:$FM,BE$2,FALSE),"")</f>
        <v>107.74</v>
      </c>
      <c r="BF29" s="7">
        <f>_xlfn.IFNA(VLOOKUP($AZ29,HAVERD!$A:$FM,BF$2,FALSE),"")</f>
        <v>108</v>
      </c>
      <c r="BG29" s="7">
        <f>_xlfn.IFNA(VLOOKUP($AZ29,HAVERD!$A:$FM,BG$2,FALSE),"")</f>
        <v>104.16</v>
      </c>
      <c r="BH29" s="7">
        <f>_xlfn.IFNA(VLOOKUP($AZ29,HAVERD!$A:$FM,BH$2,FALSE),"")</f>
        <v>104.91</v>
      </c>
      <c r="BI29" s="7">
        <f>_xlfn.IFNA(VLOOKUP($AZ29,HAVERD!$A:$FM,BI$2,FALSE),"")</f>
        <v>101.52</v>
      </c>
      <c r="BJ29" s="7">
        <f>_xlfn.IFNA(VLOOKUP($AZ29,HAVERD!$A:$FM,BJ$2,FALSE),"")</f>
        <v>85.13</v>
      </c>
      <c r="BK29" s="7">
        <f>_xlfn.IFNA(VLOOKUP($AZ29,HAVERD!$A:$FM,BK$2,FALSE),"")</f>
        <v>77.989999999999995</v>
      </c>
      <c r="BL29" s="7">
        <f>_xlfn.IFNA(VLOOKUP($AZ29,HAVERD!$A:$FM,BL$2,FALSE),"")</f>
        <v>75.61</v>
      </c>
      <c r="BM29" s="7">
        <f>_xlfn.IFNA(VLOOKUP($AZ29,HAVERD!$A:$FM,BM$2,FALSE),"")</f>
        <v>76.260000000000005</v>
      </c>
      <c r="BN29" s="7">
        <f>_xlfn.IFNA(VLOOKUP($AZ29,HAVERD!$A:$FM,BN$2,FALSE),"")</f>
        <v>77.48</v>
      </c>
      <c r="BO29" s="7">
        <f>_xlfn.IFNA(VLOOKUP($AZ29,HAVERD!$A:$FM,BO$2,FALSE),"")</f>
        <v>79.72</v>
      </c>
      <c r="BP29" s="7">
        <f>_xlfn.IFNA(VLOOKUP($AZ29,HAVERD!$A:$FM,BP$2,FALSE),"")</f>
        <v>78.97</v>
      </c>
      <c r="BQ29" s="7">
        <f>_xlfn.IFNA(VLOOKUP($AZ29,HAVERD!$A:$FM,BQ$2,FALSE),"")</f>
        <v>80.72</v>
      </c>
      <c r="BR29" s="7">
        <f>_xlfn.IFNA(VLOOKUP($AZ29,HAVERD!$A:$FM,BR$2,FALSE),"")</f>
        <v>80.92</v>
      </c>
      <c r="BS29" s="7">
        <f>_xlfn.IFNA(VLOOKUP($AZ29,HAVERD!$A:$FM,BS$2,FALSE),"")</f>
        <v>81.05</v>
      </c>
      <c r="BT29" s="7">
        <f>_xlfn.IFNA(VLOOKUP($AZ29,HAVERD!$A:$FM,BT$2,FALSE),"")</f>
        <v>80.31</v>
      </c>
      <c r="BU29" s="7">
        <f>_xlfn.IFNA(VLOOKUP($AZ29,HAVERD!$A:$FM,BU$2,FALSE),"")</f>
        <v>77.53</v>
      </c>
      <c r="BV29" s="7">
        <f>_xlfn.IFNA(VLOOKUP($AZ29,HAVERD!$A:$FM,BV$2,FALSE),"")</f>
        <v>65.52</v>
      </c>
      <c r="BW29" s="7">
        <f>_xlfn.IFNA(VLOOKUP($AZ29,HAVERD!$A:$FM,BW$2,FALSE),"")</f>
        <v>58.82</v>
      </c>
      <c r="BX29" s="7">
        <f>_xlfn.IFNA(VLOOKUP($AZ29,HAVERD!$A:$FM,BX$2,FALSE),"")</f>
        <v>58.92</v>
      </c>
      <c r="BY29" s="7">
        <f>_xlfn.IFNA(VLOOKUP($AZ29,HAVERD!$A:$FM,BY$2,FALSE),"")</f>
        <v>58.68</v>
      </c>
      <c r="BZ29" s="7">
        <f>_xlfn.IFNA(VLOOKUP($AZ29,HAVERD!$A:$FM,BZ$2,FALSE),"")</f>
        <v>59.62</v>
      </c>
      <c r="CA29" s="7">
        <f>_xlfn.IFNA(VLOOKUP($AZ29,HAVERD!$A:$FM,CA$2,FALSE),"")</f>
        <v>61.82</v>
      </c>
      <c r="CB29" s="7">
        <f>_xlfn.IFNA(VLOOKUP($AZ29,HAVERD!$A:$FM,CB$2,FALSE),"")</f>
        <v>68.62</v>
      </c>
      <c r="CC29" s="7">
        <f>_xlfn.IFNA(VLOOKUP($AZ29,HAVERD!$A:$FM,CC$2,FALSE),"")</f>
        <v>70.459999999999994</v>
      </c>
      <c r="CD29" s="7">
        <f>_xlfn.IFNA(VLOOKUP($AZ29,HAVERD!$A:$FM,CD$2,FALSE),"")</f>
        <v>70.86</v>
      </c>
      <c r="CE29" s="7">
        <f>_xlfn.IFNA(VLOOKUP($AZ29,HAVERD!$A:$FM,CE$2,FALSE),"")</f>
        <v>70.87</v>
      </c>
      <c r="CF29" s="7">
        <f>_xlfn.IFNA(VLOOKUP($AZ29,HAVERD!$A:$FM,CF$2,FALSE),"")</f>
        <v>70.319999999999993</v>
      </c>
      <c r="CG29" s="7">
        <f>_xlfn.IFNA(VLOOKUP($AZ29,HAVERD!$A:$FM,CG$2,FALSE),"")</f>
        <v>68.290000000000006</v>
      </c>
      <c r="CH29" s="7">
        <f>_xlfn.IFNA(VLOOKUP($AZ29,HAVERD!$A:$FM,CH$2,FALSE),"")</f>
        <v>62.42</v>
      </c>
      <c r="CI29" s="7">
        <f>_xlfn.IFNA(VLOOKUP($AZ29,HAVERD!$A:$FM,CI$2,FALSE),"")</f>
        <v>60.5</v>
      </c>
      <c r="CJ29" s="7">
        <f>_xlfn.IFNA(VLOOKUP($AZ29,HAVERD!$A:$FM,CJ$2,FALSE),"")</f>
        <v>59.41</v>
      </c>
      <c r="CK29" s="7">
        <f>_xlfn.IFNA(VLOOKUP($AZ29,HAVERD!$A:$FM,CK$2,FALSE),"")</f>
        <v>59.26</v>
      </c>
      <c r="CL29" s="7">
        <f>_xlfn.IFNA(VLOOKUP($AZ29,HAVERD!$A:$FM,CL$2,FALSE),"")</f>
        <v>60.21</v>
      </c>
      <c r="CM29" s="7">
        <f>_xlfn.IFNA(VLOOKUP($AZ29,HAVERD!$A:$FM,CM$2,FALSE),"")</f>
        <v>61.89</v>
      </c>
      <c r="CN29" s="7">
        <f>_xlfn.IFNA(VLOOKUP($AZ29,HAVERD!$A:$FM,CN$2,FALSE),"")</f>
        <v>69.239999999999995</v>
      </c>
      <c r="CO29" s="7">
        <f>_xlfn.IFNA(VLOOKUP($AZ29,HAVERD!$A:$FM,CO$2,FALSE),"")</f>
        <v>70.400000000000006</v>
      </c>
      <c r="CP29" s="7">
        <f>_xlfn.IFNA(VLOOKUP($AZ29,HAVERD!$A:$FM,CP$2,FALSE),"")</f>
        <v>70.94</v>
      </c>
      <c r="CQ29" s="7">
        <f>_xlfn.IFNA(VLOOKUP($AZ29,HAVERD!$A:$FM,CQ$2,FALSE),"")</f>
        <v>70.38</v>
      </c>
      <c r="CR29" s="7">
        <f>_xlfn.IFNA(VLOOKUP($AZ29,HAVERD!$A:$FM,CR$2,FALSE),"")</f>
        <v>70.16</v>
      </c>
      <c r="CS29" s="7">
        <f>_xlfn.IFNA(VLOOKUP($AZ29,HAVERD!$A:$FM,CS$2,FALSE),"")</f>
        <v>68.98</v>
      </c>
      <c r="CT29" s="7">
        <f>_xlfn.IFNA(VLOOKUP($AZ29,HAVERD!$A:$FM,CT$2,FALSE),"")</f>
        <v>62.69</v>
      </c>
      <c r="CU29" s="7">
        <f>_xlfn.IFNA(VLOOKUP($AZ29,HAVERD!$A:$FM,CU$2,FALSE),"")</f>
        <v>61.42</v>
      </c>
      <c r="CV29" s="7">
        <f>_xlfn.IFNA(VLOOKUP($AZ29,HAVERD!$A:$FM,CV$2,FALSE),"")</f>
        <v>60.86</v>
      </c>
      <c r="CW29" s="7"/>
      <c r="CX29" s="7"/>
      <c r="CY29" s="7"/>
      <c r="CZ29" s="7"/>
      <c r="DA29" s="7"/>
      <c r="DB29" s="7"/>
      <c r="DC29" s="7"/>
      <c r="DD29" s="7"/>
      <c r="DE29" s="7"/>
      <c r="DF29" s="7"/>
      <c r="DG29" s="7"/>
      <c r="DH29" s="7"/>
    </row>
    <row r="30" spans="1:112" x14ac:dyDescent="0.35">
      <c r="A30" s="6">
        <f t="shared" si="20"/>
        <v>46125</v>
      </c>
      <c r="B30" s="7">
        <f>VLOOKUP($A30,HAVERD!$A:$FM,B$2,FALSE)</f>
        <v>91.62</v>
      </c>
      <c r="C30" s="7">
        <f>VLOOKUP($A30,HAVERD!$A:$FM,C$2,FALSE)</f>
        <v>93.82</v>
      </c>
      <c r="D30" s="7">
        <f>VLOOKUP($A30,HAVERD!$A:$FM,D$2,FALSE)</f>
        <v>93.72</v>
      </c>
      <c r="E30" s="7">
        <f>VLOOKUP($A30,HAVERD!$A:$FM,E$2,FALSE)</f>
        <v>93.78</v>
      </c>
      <c r="F30" s="7">
        <f>VLOOKUP($A30,HAVERD!$A:$FM,F$2,FALSE)</f>
        <v>94.48</v>
      </c>
      <c r="G30" s="7">
        <f>VLOOKUP($A30,HAVERD!$A:$FM,G$2,FALSE)</f>
        <v>92.54</v>
      </c>
      <c r="H30" s="7">
        <f>VLOOKUP($A30,HAVERD!$A:$FM,H$2,FALSE)</f>
        <v>93.53</v>
      </c>
      <c r="I30" s="7">
        <f>VLOOKUP($A30,HAVERD!$A:$FM,I$2,FALSE)</f>
        <v>95</v>
      </c>
      <c r="J30" s="7">
        <f>VLOOKUP($A30,HAVERD!$A:$FM,J$2,FALSE)</f>
        <v>94.61</v>
      </c>
      <c r="K30" s="7">
        <f>VLOOKUP($A30,HAVERD!$A:$FM,K$2,FALSE)</f>
        <v>95.34</v>
      </c>
      <c r="L30" s="7">
        <f>VLOOKUP($A30,HAVERD!$A:$FM,L$2,FALSE)</f>
        <v>92.02</v>
      </c>
      <c r="M30" s="7">
        <f>VLOOKUP($A30,HAVERD!$A:$FM,M$2,FALSE)</f>
        <v>79.040000000000006</v>
      </c>
      <c r="N30" s="7">
        <f>VLOOKUP($A30,HAVERD!$A:$FM,N$2,FALSE)</f>
        <v>71.900000000000006</v>
      </c>
      <c r="O30" s="7">
        <f>VLOOKUP($A30,HAVERD!$A:$FM,O$2,FALSE)</f>
        <v>69.48</v>
      </c>
      <c r="P30" s="7">
        <f>VLOOKUP($A30,HAVERD!$A:$FM,P$2,FALSE)</f>
        <v>70.739999999999995</v>
      </c>
      <c r="Q30" s="7">
        <f>VLOOKUP($A30,HAVERD!$A:$FM,Q$2,FALSE)</f>
        <v>71.739999999999995</v>
      </c>
      <c r="R30" s="7">
        <f>VLOOKUP($A30,HAVERD!$A:$FM,R$2,FALSE)</f>
        <v>73.61</v>
      </c>
      <c r="S30" s="7">
        <f>VLOOKUP($A30,HAVERD!$A:$FM,S$2,FALSE)</f>
        <v>75.52</v>
      </c>
      <c r="T30" s="7">
        <f>VLOOKUP($A30,HAVERD!$A:$FM,T$2,FALSE)</f>
        <v>77.22</v>
      </c>
      <c r="U30" s="7">
        <f>VLOOKUP($A30,HAVERD!$A:$FM,U$2,FALSE)</f>
        <v>77.430000000000007</v>
      </c>
      <c r="V30" s="7">
        <f>VLOOKUP($A30,HAVERD!$A:$FM,V$2,FALSE)</f>
        <v>77.430000000000007</v>
      </c>
      <c r="W30" s="7">
        <f>VLOOKUP($A30,HAVERD!$A:$FM,W$2,FALSE)</f>
        <v>76.87</v>
      </c>
      <c r="X30" s="7">
        <f>VLOOKUP($A30,HAVERD!$A:$FM,X$2,FALSE)</f>
        <v>74.19</v>
      </c>
      <c r="Y30" s="7">
        <f>VLOOKUP($A30,HAVERD!$A:$FM,Y$2,FALSE)</f>
        <v>67.739999999999995</v>
      </c>
      <c r="Z30" s="7">
        <f>VLOOKUP($A30,HAVERD!$A:$FM,Z$2,FALSE)</f>
        <v>63.3</v>
      </c>
      <c r="AA30" s="7">
        <f>VLOOKUP($A30,HAVERD!$A:$FM,AA$2,FALSE)</f>
        <v>61.36</v>
      </c>
      <c r="AB30" s="7">
        <f>VLOOKUP($A30,HAVERD!$A:$FM,AB$2,FALSE)</f>
        <v>61.06</v>
      </c>
      <c r="AC30" s="7">
        <f>VLOOKUP($A30,HAVERD!$A:$FM,AC$2,FALSE)</f>
        <v>62.02</v>
      </c>
      <c r="AD30" s="7">
        <f>VLOOKUP($A30,HAVERD!$A:$FM,AD$2,FALSE)</f>
        <v>64.2</v>
      </c>
      <c r="AE30" s="7">
        <f>VLOOKUP($A30,HAVERD!$A:$FM,AE$2,FALSE)</f>
        <v>70.64</v>
      </c>
      <c r="AF30" s="7">
        <f>VLOOKUP($A30,HAVERD!$A:$FM,AF$2,FALSE)</f>
        <v>72.53</v>
      </c>
      <c r="AG30" s="7">
        <f>VLOOKUP($A30,HAVERD!$A:$FM,AG$2,FALSE)</f>
        <v>72.92</v>
      </c>
      <c r="AH30" s="7">
        <f>VLOOKUP($A30,HAVERD!$A:$FM,AH$2,FALSE)</f>
        <v>72.900000000000006</v>
      </c>
      <c r="AI30" s="7">
        <f>VLOOKUP($A30,HAVERD!$A:$FM,AI$2,FALSE)</f>
        <v>72.349999999999994</v>
      </c>
      <c r="AJ30" s="7">
        <f>VLOOKUP($A30,HAVERD!$A:$FM,AJ$2,FALSE)</f>
        <v>70.3</v>
      </c>
      <c r="AK30" s="7">
        <f>VLOOKUP($A30,HAVERD!$A:$FM,AK$2,FALSE)</f>
        <v>67.680000000000007</v>
      </c>
      <c r="AL30" s="7">
        <f>VLOOKUP($A30,HAVERD!$A:$FM,AL$2,FALSE)</f>
        <v>65.75</v>
      </c>
      <c r="AM30" s="7">
        <f>VLOOKUP($A30,HAVERD!$A:$FM,AM$2,FALSE)</f>
        <v>64.66</v>
      </c>
      <c r="AN30" s="7">
        <f>VLOOKUP($A30,HAVERD!$A:$FM,AN$2,FALSE)</f>
        <v>64.510000000000005</v>
      </c>
      <c r="AO30" s="7">
        <f>VLOOKUP($A30,HAVERD!$A:$FM,AO$2,FALSE)</f>
        <v>65.430000000000007</v>
      </c>
      <c r="AP30" s="7">
        <f>VLOOKUP($A30,HAVERD!$A:$FM,AP$2,FALSE)</f>
        <v>67.069999999999993</v>
      </c>
      <c r="AQ30" s="7">
        <f>VLOOKUP($A30,HAVERD!$A:$FM,AQ$2,FALSE)</f>
        <v>70.61</v>
      </c>
      <c r="AR30" s="7">
        <f>VLOOKUP($A30,HAVERD!$A:$FM,AR$2,FALSE)</f>
        <v>71.790000000000006</v>
      </c>
      <c r="AS30" s="7">
        <f>VLOOKUP($A30,HAVERD!$A:$FM,AS$2,FALSE)</f>
        <v>72.36</v>
      </c>
      <c r="AT30" s="7">
        <f>VLOOKUP($A30,HAVERD!$A:$FM,AT$2,FALSE)</f>
        <v>72.27</v>
      </c>
      <c r="AU30" s="7">
        <f>VLOOKUP($A30,HAVERD!$A:$FM,AU$2,FALSE)</f>
        <v>71.569999999999993</v>
      </c>
      <c r="AV30" s="7">
        <f>VLOOKUP($A30,HAVERD!$A:$FM,AV$2,FALSE)</f>
        <v>70.39</v>
      </c>
      <c r="AW30" s="7">
        <f>VLOOKUP($A30,HAVERD!$A:$FM,AW$2,FALSE)</f>
        <v>66.48</v>
      </c>
      <c r="AZ30" s="6">
        <f t="shared" si="21"/>
        <v>46182</v>
      </c>
      <c r="BA30" s="7">
        <f>_xlfn.IFNA(VLOOKUP($AZ30,HAVERD!$A:$FM,BA$2,FALSE),"")</f>
        <v>102.02</v>
      </c>
      <c r="BB30" s="7">
        <f>_xlfn.IFNA(VLOOKUP($AZ30,HAVERD!$A:$FM,BB$2,FALSE),"")</f>
        <v>98.72</v>
      </c>
      <c r="BC30" s="7">
        <f>_xlfn.IFNA(VLOOKUP($AZ30,HAVERD!$A:$FM,BC$2,FALSE),"")</f>
        <v>102.06</v>
      </c>
      <c r="BD30" s="7">
        <f>_xlfn.IFNA(VLOOKUP($AZ30,HAVERD!$A:$FM,BD$2,FALSE),"")</f>
        <v>103.82</v>
      </c>
      <c r="BE30" s="7">
        <f>_xlfn.IFNA(VLOOKUP($AZ30,HAVERD!$A:$FM,BE$2,FALSE),"")</f>
        <v>106.03</v>
      </c>
      <c r="BF30" s="7">
        <f>_xlfn.IFNA(VLOOKUP($AZ30,HAVERD!$A:$FM,BF$2,FALSE),"")</f>
        <v>106.64</v>
      </c>
      <c r="BG30" s="7">
        <f>_xlfn.IFNA(VLOOKUP($AZ30,HAVERD!$A:$FM,BG$2,FALSE),"")</f>
        <v>102.98</v>
      </c>
      <c r="BH30" s="7">
        <f>_xlfn.IFNA(VLOOKUP($AZ30,HAVERD!$A:$FM,BH$2,FALSE),"")</f>
        <v>103.72</v>
      </c>
      <c r="BI30" s="7">
        <f>_xlfn.IFNA(VLOOKUP($AZ30,HAVERD!$A:$FM,BI$2,FALSE),"")</f>
        <v>100.35</v>
      </c>
      <c r="BJ30" s="7">
        <f>_xlfn.IFNA(VLOOKUP($AZ30,HAVERD!$A:$FM,BJ$2,FALSE),"")</f>
        <v>84.17</v>
      </c>
      <c r="BK30" s="7">
        <f>_xlfn.IFNA(VLOOKUP($AZ30,HAVERD!$A:$FM,BK$2,FALSE),"")</f>
        <v>77.03</v>
      </c>
      <c r="BL30" s="7">
        <f>_xlfn.IFNA(VLOOKUP($AZ30,HAVERD!$A:$FM,BL$2,FALSE),"")</f>
        <v>74.650000000000006</v>
      </c>
      <c r="BM30" s="7">
        <f>_xlfn.IFNA(VLOOKUP($AZ30,HAVERD!$A:$FM,BM$2,FALSE),"")</f>
        <v>75.28</v>
      </c>
      <c r="BN30" s="7">
        <f>_xlfn.IFNA(VLOOKUP($AZ30,HAVERD!$A:$FM,BN$2,FALSE),"")</f>
        <v>76.510000000000005</v>
      </c>
      <c r="BO30" s="7">
        <f>_xlfn.IFNA(VLOOKUP($AZ30,HAVERD!$A:$FM,BO$2,FALSE),"")</f>
        <v>78.760000000000005</v>
      </c>
      <c r="BP30" s="7">
        <f>_xlfn.IFNA(VLOOKUP($AZ30,HAVERD!$A:$FM,BP$2,FALSE),"")</f>
        <v>78.47</v>
      </c>
      <c r="BQ30" s="7">
        <f>_xlfn.IFNA(VLOOKUP($AZ30,HAVERD!$A:$FM,BQ$2,FALSE),"")</f>
        <v>80.2</v>
      </c>
      <c r="BR30" s="7">
        <f>_xlfn.IFNA(VLOOKUP($AZ30,HAVERD!$A:$FM,BR$2,FALSE),"")</f>
        <v>80.400000000000006</v>
      </c>
      <c r="BS30" s="7">
        <f>_xlfn.IFNA(VLOOKUP($AZ30,HAVERD!$A:$FM,BS$2,FALSE),"")</f>
        <v>80.53</v>
      </c>
      <c r="BT30" s="7">
        <f>_xlfn.IFNA(VLOOKUP($AZ30,HAVERD!$A:$FM,BT$2,FALSE),"")</f>
        <v>79.8</v>
      </c>
      <c r="BU30" s="7">
        <f>_xlfn.IFNA(VLOOKUP($AZ30,HAVERD!$A:$FM,BU$2,FALSE),"")</f>
        <v>77.040000000000006</v>
      </c>
      <c r="BV30" s="7">
        <f>_xlfn.IFNA(VLOOKUP($AZ30,HAVERD!$A:$FM,BV$2,FALSE),"")</f>
        <v>64.930000000000007</v>
      </c>
      <c r="BW30" s="7">
        <f>_xlfn.IFNA(VLOOKUP($AZ30,HAVERD!$A:$FM,BW$2,FALSE),"")</f>
        <v>58.22</v>
      </c>
      <c r="BX30" s="7">
        <f>_xlfn.IFNA(VLOOKUP($AZ30,HAVERD!$A:$FM,BX$2,FALSE),"")</f>
        <v>58.32</v>
      </c>
      <c r="BY30" s="7">
        <f>_xlfn.IFNA(VLOOKUP($AZ30,HAVERD!$A:$FM,BY$2,FALSE),"")</f>
        <v>58.09</v>
      </c>
      <c r="BZ30" s="7">
        <f>_xlfn.IFNA(VLOOKUP($AZ30,HAVERD!$A:$FM,BZ$2,FALSE),"")</f>
        <v>59.02</v>
      </c>
      <c r="CA30" s="7">
        <f>_xlfn.IFNA(VLOOKUP($AZ30,HAVERD!$A:$FM,CA$2,FALSE),"")</f>
        <v>61.22</v>
      </c>
      <c r="CB30" s="7">
        <f>_xlfn.IFNA(VLOOKUP($AZ30,HAVERD!$A:$FM,CB$2,FALSE),"")</f>
        <v>68.400000000000006</v>
      </c>
      <c r="CC30" s="7">
        <f>_xlfn.IFNA(VLOOKUP($AZ30,HAVERD!$A:$FM,CC$2,FALSE),"")</f>
        <v>70.239999999999995</v>
      </c>
      <c r="CD30" s="7">
        <f>_xlfn.IFNA(VLOOKUP($AZ30,HAVERD!$A:$FM,CD$2,FALSE),"")</f>
        <v>70.64</v>
      </c>
      <c r="CE30" s="7">
        <f>_xlfn.IFNA(VLOOKUP($AZ30,HAVERD!$A:$FM,CE$2,FALSE),"")</f>
        <v>70.66</v>
      </c>
      <c r="CF30" s="7">
        <f>_xlfn.IFNA(VLOOKUP($AZ30,HAVERD!$A:$FM,CF$2,FALSE),"")</f>
        <v>70.099999999999994</v>
      </c>
      <c r="CG30" s="7">
        <f>_xlfn.IFNA(VLOOKUP($AZ30,HAVERD!$A:$FM,CG$2,FALSE),"")</f>
        <v>68.08</v>
      </c>
      <c r="CH30" s="7">
        <f>_xlfn.IFNA(VLOOKUP($AZ30,HAVERD!$A:$FM,CH$2,FALSE),"")</f>
        <v>61.89</v>
      </c>
      <c r="CI30" s="7">
        <f>_xlfn.IFNA(VLOOKUP($AZ30,HAVERD!$A:$FM,CI$2,FALSE),"")</f>
        <v>59.98</v>
      </c>
      <c r="CJ30" s="7">
        <f>_xlfn.IFNA(VLOOKUP($AZ30,HAVERD!$A:$FM,CJ$2,FALSE),"")</f>
        <v>58.88</v>
      </c>
      <c r="CK30" s="7">
        <f>_xlfn.IFNA(VLOOKUP($AZ30,HAVERD!$A:$FM,CK$2,FALSE),"")</f>
        <v>58.74</v>
      </c>
      <c r="CL30" s="7">
        <f>_xlfn.IFNA(VLOOKUP($AZ30,HAVERD!$A:$FM,CL$2,FALSE),"")</f>
        <v>59.7</v>
      </c>
      <c r="CM30" s="7">
        <f>_xlfn.IFNA(VLOOKUP($AZ30,HAVERD!$A:$FM,CM$2,FALSE),"")</f>
        <v>61.38</v>
      </c>
      <c r="CN30" s="7">
        <f>_xlfn.IFNA(VLOOKUP($AZ30,HAVERD!$A:$FM,CN$2,FALSE),"")</f>
        <v>69.05</v>
      </c>
      <c r="CO30" s="7">
        <f>_xlfn.IFNA(VLOOKUP($AZ30,HAVERD!$A:$FM,CO$2,FALSE),"")</f>
        <v>70.209999999999994</v>
      </c>
      <c r="CP30" s="7">
        <f>_xlfn.IFNA(VLOOKUP($AZ30,HAVERD!$A:$FM,CP$2,FALSE),"")</f>
        <v>70.75</v>
      </c>
      <c r="CQ30" s="7">
        <f>_xlfn.IFNA(VLOOKUP($AZ30,HAVERD!$A:$FM,CQ$2,FALSE),"")</f>
        <v>70.2</v>
      </c>
      <c r="CR30" s="7">
        <f>_xlfn.IFNA(VLOOKUP($AZ30,HAVERD!$A:$FM,CR$2,FALSE),"")</f>
        <v>69.98</v>
      </c>
      <c r="CS30" s="7">
        <f>_xlfn.IFNA(VLOOKUP($AZ30,HAVERD!$A:$FM,CS$2,FALSE),"")</f>
        <v>68.81</v>
      </c>
      <c r="CT30" s="7">
        <f>_xlfn.IFNA(VLOOKUP($AZ30,HAVERD!$A:$FM,CT$2,FALSE),"")</f>
        <v>62.31</v>
      </c>
      <c r="CU30" s="7">
        <f>_xlfn.IFNA(VLOOKUP($AZ30,HAVERD!$A:$FM,CU$2,FALSE),"")</f>
        <v>61.05</v>
      </c>
      <c r="CV30" s="7">
        <f>_xlfn.IFNA(VLOOKUP($AZ30,HAVERD!$A:$FM,CV$2,FALSE),"")</f>
        <v>60.5</v>
      </c>
      <c r="CW30" s="7"/>
      <c r="CX30" s="7"/>
      <c r="CY30" s="7"/>
      <c r="CZ30" s="7"/>
      <c r="DA30" s="7"/>
      <c r="DB30" s="7"/>
      <c r="DC30" s="7"/>
      <c r="DD30" s="7"/>
      <c r="DE30" s="7"/>
      <c r="DF30" s="7"/>
      <c r="DG30" s="7"/>
      <c r="DH30" s="7"/>
    </row>
    <row r="31" spans="1:112" x14ac:dyDescent="0.35">
      <c r="A31" s="6">
        <f t="shared" si="20"/>
        <v>46126</v>
      </c>
      <c r="B31" s="7">
        <f>VLOOKUP($A31,HAVERD!$A:$FM,B$2,FALSE)</f>
        <v>87.27</v>
      </c>
      <c r="C31" s="7">
        <f>VLOOKUP($A31,HAVERD!$A:$FM,C$2,FALSE)</f>
        <v>90.78</v>
      </c>
      <c r="D31" s="7">
        <f>VLOOKUP($A31,HAVERD!$A:$FM,D$2,FALSE)</f>
        <v>88.88</v>
      </c>
      <c r="E31" s="7">
        <f>VLOOKUP($A31,HAVERD!$A:$FM,E$2,FALSE)</f>
        <v>89.06</v>
      </c>
      <c r="F31" s="7">
        <f>VLOOKUP($A31,HAVERD!$A:$FM,F$2,FALSE)</f>
        <v>89.76</v>
      </c>
      <c r="G31" s="7">
        <f>VLOOKUP($A31,HAVERD!$A:$FM,G$2,FALSE)</f>
        <v>89.58</v>
      </c>
      <c r="H31" s="7">
        <f>VLOOKUP($A31,HAVERD!$A:$FM,H$2,FALSE)</f>
        <v>90.54</v>
      </c>
      <c r="I31" s="7">
        <f>VLOOKUP($A31,HAVERD!$A:$FM,I$2,FALSE)</f>
        <v>91.99</v>
      </c>
      <c r="J31" s="7">
        <f>VLOOKUP($A31,HAVERD!$A:$FM,J$2,FALSE)</f>
        <v>91.41</v>
      </c>
      <c r="K31" s="7">
        <f>VLOOKUP($A31,HAVERD!$A:$FM,K$2,FALSE)</f>
        <v>92.13</v>
      </c>
      <c r="L31" s="7">
        <f>VLOOKUP($A31,HAVERD!$A:$FM,L$2,FALSE)</f>
        <v>88.86</v>
      </c>
      <c r="M31" s="7">
        <f>VLOOKUP($A31,HAVERD!$A:$FM,M$2,FALSE)</f>
        <v>76.959999999999994</v>
      </c>
      <c r="N31" s="7">
        <f>VLOOKUP($A31,HAVERD!$A:$FM,N$2,FALSE)</f>
        <v>69.819999999999993</v>
      </c>
      <c r="O31" s="7">
        <f>VLOOKUP($A31,HAVERD!$A:$FM,O$2,FALSE)</f>
        <v>67.400000000000006</v>
      </c>
      <c r="P31" s="7">
        <f>VLOOKUP($A31,HAVERD!$A:$FM,P$2,FALSE)</f>
        <v>68.78</v>
      </c>
      <c r="Q31" s="7">
        <f>VLOOKUP($A31,HAVERD!$A:$FM,Q$2,FALSE)</f>
        <v>69.790000000000006</v>
      </c>
      <c r="R31" s="7">
        <f>VLOOKUP($A31,HAVERD!$A:$FM,R$2,FALSE)</f>
        <v>71.67</v>
      </c>
      <c r="S31" s="7">
        <f>VLOOKUP($A31,HAVERD!$A:$FM,S$2,FALSE)</f>
        <v>74.09</v>
      </c>
      <c r="T31" s="7">
        <f>VLOOKUP($A31,HAVERD!$A:$FM,T$2,FALSE)</f>
        <v>75.77</v>
      </c>
      <c r="U31" s="7">
        <f>VLOOKUP($A31,HAVERD!$A:$FM,U$2,FALSE)</f>
        <v>75.98</v>
      </c>
      <c r="V31" s="7">
        <f>VLOOKUP($A31,HAVERD!$A:$FM,V$2,FALSE)</f>
        <v>75.98</v>
      </c>
      <c r="W31" s="7">
        <f>VLOOKUP($A31,HAVERD!$A:$FM,W$2,FALSE)</f>
        <v>75.44</v>
      </c>
      <c r="X31" s="7">
        <f>VLOOKUP($A31,HAVERD!$A:$FM,X$2,FALSE)</f>
        <v>72.8</v>
      </c>
      <c r="Y31" s="7">
        <f>VLOOKUP($A31,HAVERD!$A:$FM,Y$2,FALSE)</f>
        <v>66.77</v>
      </c>
      <c r="Z31" s="7">
        <f>VLOOKUP($A31,HAVERD!$A:$FM,Z$2,FALSE)</f>
        <v>62.33</v>
      </c>
      <c r="AA31" s="7">
        <f>VLOOKUP($A31,HAVERD!$A:$FM,AA$2,FALSE)</f>
        <v>60.39</v>
      </c>
      <c r="AB31" s="7">
        <f>VLOOKUP($A31,HAVERD!$A:$FM,AB$2,FALSE)</f>
        <v>60.09</v>
      </c>
      <c r="AC31" s="7">
        <f>VLOOKUP($A31,HAVERD!$A:$FM,AC$2,FALSE)</f>
        <v>61.05</v>
      </c>
      <c r="AD31" s="7">
        <f>VLOOKUP($A31,HAVERD!$A:$FM,AD$2,FALSE)</f>
        <v>63.23</v>
      </c>
      <c r="AE31" s="7">
        <f>VLOOKUP($A31,HAVERD!$A:$FM,AE$2,FALSE)</f>
        <v>69.95</v>
      </c>
      <c r="AF31" s="7">
        <f>VLOOKUP($A31,HAVERD!$A:$FM,AF$2,FALSE)</f>
        <v>71.819999999999993</v>
      </c>
      <c r="AG31" s="7">
        <f>VLOOKUP($A31,HAVERD!$A:$FM,AG$2,FALSE)</f>
        <v>72.22</v>
      </c>
      <c r="AH31" s="7">
        <f>VLOOKUP($A31,HAVERD!$A:$FM,AH$2,FALSE)</f>
        <v>72.2</v>
      </c>
      <c r="AI31" s="7">
        <f>VLOOKUP($A31,HAVERD!$A:$FM,AI$2,FALSE)</f>
        <v>71.66</v>
      </c>
      <c r="AJ31" s="7">
        <f>VLOOKUP($A31,HAVERD!$A:$FM,AJ$2,FALSE)</f>
        <v>69.62</v>
      </c>
      <c r="AK31" s="7">
        <f>VLOOKUP($A31,HAVERD!$A:$FM,AK$2,FALSE)</f>
        <v>67.14</v>
      </c>
      <c r="AL31" s="7">
        <f>VLOOKUP($A31,HAVERD!$A:$FM,AL$2,FALSE)</f>
        <v>65.2</v>
      </c>
      <c r="AM31" s="7">
        <f>VLOOKUP($A31,HAVERD!$A:$FM,AM$2,FALSE)</f>
        <v>64.11</v>
      </c>
      <c r="AN31" s="7">
        <f>VLOOKUP($A31,HAVERD!$A:$FM,AN$2,FALSE)</f>
        <v>63.96</v>
      </c>
      <c r="AO31" s="7">
        <f>VLOOKUP($A31,HAVERD!$A:$FM,AO$2,FALSE)</f>
        <v>64.88</v>
      </c>
      <c r="AP31" s="7">
        <f>VLOOKUP($A31,HAVERD!$A:$FM,AP$2,FALSE)</f>
        <v>66.52</v>
      </c>
      <c r="AQ31" s="7">
        <f>VLOOKUP($A31,HAVERD!$A:$FM,AQ$2,FALSE)</f>
        <v>70.14</v>
      </c>
      <c r="AR31" s="7">
        <f>VLOOKUP($A31,HAVERD!$A:$FM,AR$2,FALSE)</f>
        <v>71.31</v>
      </c>
      <c r="AS31" s="7">
        <f>VLOOKUP($A31,HAVERD!$A:$FM,AS$2,FALSE)</f>
        <v>71.88</v>
      </c>
      <c r="AT31" s="7">
        <f>VLOOKUP($A31,HAVERD!$A:$FM,AT$2,FALSE)</f>
        <v>71.790000000000006</v>
      </c>
      <c r="AU31" s="7">
        <f>VLOOKUP($A31,HAVERD!$A:$FM,AU$2,FALSE)</f>
        <v>71.099999999999994</v>
      </c>
      <c r="AV31" s="7">
        <f>VLOOKUP($A31,HAVERD!$A:$FM,AV$2,FALSE)</f>
        <v>69.92</v>
      </c>
      <c r="AW31" s="7">
        <f>VLOOKUP($A31,HAVERD!$A:$FM,AW$2,FALSE)</f>
        <v>65.98</v>
      </c>
      <c r="AZ31" s="6">
        <f t="shared" si="21"/>
        <v>46183</v>
      </c>
      <c r="BA31" s="7">
        <f>_xlfn.IFNA(VLOOKUP($AZ31,HAVERD!$A:$FM,BA$2,FALSE),"")</f>
        <v>104.07</v>
      </c>
      <c r="BB31" s="7">
        <f>_xlfn.IFNA(VLOOKUP($AZ31,HAVERD!$A:$FM,BB$2,FALSE),"")</f>
        <v>100.98</v>
      </c>
      <c r="BC31" s="7">
        <f>_xlfn.IFNA(VLOOKUP($AZ31,HAVERD!$A:$FM,BC$2,FALSE),"")</f>
        <v>104.1</v>
      </c>
      <c r="BD31" s="7">
        <f>_xlfn.IFNA(VLOOKUP($AZ31,HAVERD!$A:$FM,BD$2,FALSE),"")</f>
        <v>106.04</v>
      </c>
      <c r="BE31" s="7">
        <f>_xlfn.IFNA(VLOOKUP($AZ31,HAVERD!$A:$FM,BE$2,FALSE),"")</f>
        <v>108.39</v>
      </c>
      <c r="BF31" s="7">
        <f>_xlfn.IFNA(VLOOKUP($AZ31,HAVERD!$A:$FM,BF$2,FALSE),"")</f>
        <v>109.26</v>
      </c>
      <c r="BG31" s="7">
        <f>_xlfn.IFNA(VLOOKUP($AZ31,HAVERD!$A:$FM,BG$2,FALSE),"")</f>
        <v>104.25</v>
      </c>
      <c r="BH31" s="7">
        <f>_xlfn.IFNA(VLOOKUP($AZ31,HAVERD!$A:$FM,BH$2,FALSE),"")</f>
        <v>104.99</v>
      </c>
      <c r="BI31" s="7">
        <f>_xlfn.IFNA(VLOOKUP($AZ31,HAVERD!$A:$FM,BI$2,FALSE),"")</f>
        <v>101.62</v>
      </c>
      <c r="BJ31" s="7">
        <f>_xlfn.IFNA(VLOOKUP($AZ31,HAVERD!$A:$FM,BJ$2,FALSE),"")</f>
        <v>85.34</v>
      </c>
      <c r="BK31" s="7">
        <f>_xlfn.IFNA(VLOOKUP($AZ31,HAVERD!$A:$FM,BK$2,FALSE),"")</f>
        <v>78.2</v>
      </c>
      <c r="BL31" s="7">
        <f>_xlfn.IFNA(VLOOKUP($AZ31,HAVERD!$A:$FM,BL$2,FALSE),"")</f>
        <v>75.819999999999993</v>
      </c>
      <c r="BM31" s="7">
        <f>_xlfn.IFNA(VLOOKUP($AZ31,HAVERD!$A:$FM,BM$2,FALSE),"")</f>
        <v>76.319999999999993</v>
      </c>
      <c r="BN31" s="7">
        <f>_xlfn.IFNA(VLOOKUP($AZ31,HAVERD!$A:$FM,BN$2,FALSE),"")</f>
        <v>77.56</v>
      </c>
      <c r="BO31" s="7">
        <f>_xlfn.IFNA(VLOOKUP($AZ31,HAVERD!$A:$FM,BO$2,FALSE),"")</f>
        <v>79.819999999999993</v>
      </c>
      <c r="BP31" s="7">
        <f>_xlfn.IFNA(VLOOKUP($AZ31,HAVERD!$A:$FM,BP$2,FALSE),"")</f>
        <v>77.03</v>
      </c>
      <c r="BQ31" s="7">
        <f>_xlfn.IFNA(VLOOKUP($AZ31,HAVERD!$A:$FM,BQ$2,FALSE),"")</f>
        <v>78.73</v>
      </c>
      <c r="BR31" s="7">
        <f>_xlfn.IFNA(VLOOKUP($AZ31,HAVERD!$A:$FM,BR$2,FALSE),"")</f>
        <v>78.930000000000007</v>
      </c>
      <c r="BS31" s="7">
        <f>_xlfn.IFNA(VLOOKUP($AZ31,HAVERD!$A:$FM,BS$2,FALSE),"")</f>
        <v>83.76</v>
      </c>
      <c r="BT31" s="7">
        <f>_xlfn.IFNA(VLOOKUP($AZ31,HAVERD!$A:$FM,BT$2,FALSE),"")</f>
        <v>83</v>
      </c>
      <c r="BU31" s="7">
        <f>_xlfn.IFNA(VLOOKUP($AZ31,HAVERD!$A:$FM,BU$2,FALSE),"")</f>
        <v>80.13</v>
      </c>
      <c r="BV31" s="7">
        <f>_xlfn.IFNA(VLOOKUP($AZ31,HAVERD!$A:$FM,BV$2,FALSE),"")</f>
        <v>65.8</v>
      </c>
      <c r="BW31" s="7">
        <f>_xlfn.IFNA(VLOOKUP($AZ31,HAVERD!$A:$FM,BW$2,FALSE),"")</f>
        <v>59.09</v>
      </c>
      <c r="BX31" s="7">
        <f>_xlfn.IFNA(VLOOKUP($AZ31,HAVERD!$A:$FM,BX$2,FALSE),"")</f>
        <v>59.19</v>
      </c>
      <c r="BY31" s="7">
        <f>_xlfn.IFNA(VLOOKUP($AZ31,HAVERD!$A:$FM,BY$2,FALSE),"")</f>
        <v>58.96</v>
      </c>
      <c r="BZ31" s="7">
        <f>_xlfn.IFNA(VLOOKUP($AZ31,HAVERD!$A:$FM,BZ$2,FALSE),"")</f>
        <v>59.89</v>
      </c>
      <c r="CA31" s="7">
        <f>_xlfn.IFNA(VLOOKUP($AZ31,HAVERD!$A:$FM,CA$2,FALSE),"")</f>
        <v>62.09</v>
      </c>
      <c r="CB31" s="7">
        <f>_xlfn.IFNA(VLOOKUP($AZ31,HAVERD!$A:$FM,CB$2,FALSE),"")</f>
        <v>68.290000000000006</v>
      </c>
      <c r="CC31" s="7">
        <f>_xlfn.IFNA(VLOOKUP($AZ31,HAVERD!$A:$FM,CC$2,FALSE),"")</f>
        <v>70.13</v>
      </c>
      <c r="CD31" s="7">
        <f>_xlfn.IFNA(VLOOKUP($AZ31,HAVERD!$A:$FM,CD$2,FALSE),"")</f>
        <v>70.52</v>
      </c>
      <c r="CE31" s="7">
        <f>_xlfn.IFNA(VLOOKUP($AZ31,HAVERD!$A:$FM,CE$2,FALSE),"")</f>
        <v>70.540000000000006</v>
      </c>
      <c r="CF31" s="7">
        <f>_xlfn.IFNA(VLOOKUP($AZ31,HAVERD!$A:$FM,CF$2,FALSE),"")</f>
        <v>69.989999999999995</v>
      </c>
      <c r="CG31" s="7">
        <f>_xlfn.IFNA(VLOOKUP($AZ31,HAVERD!$A:$FM,CG$2,FALSE),"")</f>
        <v>67.97</v>
      </c>
      <c r="CH31" s="7">
        <f>_xlfn.IFNA(VLOOKUP($AZ31,HAVERD!$A:$FM,CH$2,FALSE),"")</f>
        <v>62.7</v>
      </c>
      <c r="CI31" s="7">
        <f>_xlfn.IFNA(VLOOKUP($AZ31,HAVERD!$A:$FM,CI$2,FALSE),"")</f>
        <v>60.79</v>
      </c>
      <c r="CJ31" s="7">
        <f>_xlfn.IFNA(VLOOKUP($AZ31,HAVERD!$A:$FM,CJ$2,FALSE),"")</f>
        <v>59.68</v>
      </c>
      <c r="CK31" s="7">
        <f>_xlfn.IFNA(VLOOKUP($AZ31,HAVERD!$A:$FM,CK$2,FALSE),"")</f>
        <v>59.54</v>
      </c>
      <c r="CL31" s="7">
        <f>_xlfn.IFNA(VLOOKUP($AZ31,HAVERD!$A:$FM,CL$2,FALSE),"")</f>
        <v>60.5</v>
      </c>
      <c r="CM31" s="7">
        <f>_xlfn.IFNA(VLOOKUP($AZ31,HAVERD!$A:$FM,CM$2,FALSE),"")</f>
        <v>62.18</v>
      </c>
      <c r="CN31" s="7">
        <f>_xlfn.IFNA(VLOOKUP($AZ31,HAVERD!$A:$FM,CN$2,FALSE),"")</f>
        <v>68.98</v>
      </c>
      <c r="CO31" s="7">
        <f>_xlfn.IFNA(VLOOKUP($AZ31,HAVERD!$A:$FM,CO$2,FALSE),"")</f>
        <v>70.14</v>
      </c>
      <c r="CP31" s="7">
        <f>_xlfn.IFNA(VLOOKUP($AZ31,HAVERD!$A:$FM,CP$2,FALSE),"")</f>
        <v>70.680000000000007</v>
      </c>
      <c r="CQ31" s="7">
        <f>_xlfn.IFNA(VLOOKUP($AZ31,HAVERD!$A:$FM,CQ$2,FALSE),"")</f>
        <v>70.13</v>
      </c>
      <c r="CR31" s="7">
        <f>_xlfn.IFNA(VLOOKUP($AZ31,HAVERD!$A:$FM,CR$2,FALSE),"")</f>
        <v>69.92</v>
      </c>
      <c r="CS31" s="7">
        <f>_xlfn.IFNA(VLOOKUP($AZ31,HAVERD!$A:$FM,CS$2,FALSE),"")</f>
        <v>68.739999999999995</v>
      </c>
      <c r="CT31" s="7">
        <f>_xlfn.IFNA(VLOOKUP($AZ31,HAVERD!$A:$FM,CT$2,FALSE),"")</f>
        <v>62.88</v>
      </c>
      <c r="CU31" s="7">
        <f>_xlfn.IFNA(VLOOKUP($AZ31,HAVERD!$A:$FM,CU$2,FALSE),"")</f>
        <v>61.6</v>
      </c>
      <c r="CV31" s="7">
        <f>_xlfn.IFNA(VLOOKUP($AZ31,HAVERD!$A:$FM,CV$2,FALSE),"")</f>
        <v>61.04</v>
      </c>
      <c r="CW31" s="7"/>
      <c r="CX31" s="7"/>
      <c r="CY31" s="7"/>
      <c r="CZ31" s="7"/>
      <c r="DA31" s="7"/>
      <c r="DB31" s="7"/>
      <c r="DC31" s="7"/>
      <c r="DD31" s="7"/>
      <c r="DE31" s="7"/>
      <c r="DF31" s="7"/>
      <c r="DG31" s="7"/>
      <c r="DH31" s="7"/>
    </row>
    <row r="32" spans="1:112" x14ac:dyDescent="0.35">
      <c r="A32" s="6">
        <f t="shared" si="20"/>
        <v>46127</v>
      </c>
      <c r="B32" s="7">
        <f>VLOOKUP($A32,HAVERD!$A:$FM,B$2,FALSE)</f>
        <v>84.72</v>
      </c>
      <c r="C32" s="7">
        <f>VLOOKUP($A32,HAVERD!$A:$FM,C$2,FALSE)</f>
        <v>87.84</v>
      </c>
      <c r="D32" s="7">
        <f>VLOOKUP($A32,HAVERD!$A:$FM,D$2,FALSE)</f>
        <v>86.99</v>
      </c>
      <c r="E32" s="7">
        <f>VLOOKUP($A32,HAVERD!$A:$FM,E$2,FALSE)</f>
        <v>87.09</v>
      </c>
      <c r="F32" s="7">
        <f>VLOOKUP($A32,HAVERD!$A:$FM,F$2,FALSE)</f>
        <v>87.85</v>
      </c>
      <c r="G32" s="7">
        <f>VLOOKUP($A32,HAVERD!$A:$FM,G$2,FALSE)</f>
        <v>88.02</v>
      </c>
      <c r="H32" s="7">
        <f>VLOOKUP($A32,HAVERD!$A:$FM,H$2,FALSE)</f>
        <v>88.98</v>
      </c>
      <c r="I32" s="7">
        <f>VLOOKUP($A32,HAVERD!$A:$FM,I$2,FALSE)</f>
        <v>90.41</v>
      </c>
      <c r="J32" s="7">
        <f>VLOOKUP($A32,HAVERD!$A:$FM,J$2,FALSE)</f>
        <v>89.6</v>
      </c>
      <c r="K32" s="7">
        <f>VLOOKUP($A32,HAVERD!$A:$FM,K$2,FALSE)</f>
        <v>90.32</v>
      </c>
      <c r="L32" s="7">
        <f>VLOOKUP($A32,HAVERD!$A:$FM,L$2,FALSE)</f>
        <v>87.08</v>
      </c>
      <c r="M32" s="7">
        <f>VLOOKUP($A32,HAVERD!$A:$FM,M$2,FALSE)</f>
        <v>76.55</v>
      </c>
      <c r="N32" s="7">
        <f>VLOOKUP($A32,HAVERD!$A:$FM,N$2,FALSE)</f>
        <v>69.41</v>
      </c>
      <c r="O32" s="7">
        <f>VLOOKUP($A32,HAVERD!$A:$FM,O$2,FALSE)</f>
        <v>66.989999999999995</v>
      </c>
      <c r="P32" s="7">
        <f>VLOOKUP($A32,HAVERD!$A:$FM,P$2,FALSE)</f>
        <v>68.400000000000006</v>
      </c>
      <c r="Q32" s="7">
        <f>VLOOKUP($A32,HAVERD!$A:$FM,Q$2,FALSE)</f>
        <v>69.41</v>
      </c>
      <c r="R32" s="7">
        <f>VLOOKUP($A32,HAVERD!$A:$FM,R$2,FALSE)</f>
        <v>71.31</v>
      </c>
      <c r="S32" s="7">
        <f>VLOOKUP($A32,HAVERD!$A:$FM,S$2,FALSE)</f>
        <v>73.599999999999994</v>
      </c>
      <c r="T32" s="7">
        <f>VLOOKUP($A32,HAVERD!$A:$FM,T$2,FALSE)</f>
        <v>75.27</v>
      </c>
      <c r="U32" s="7">
        <f>VLOOKUP($A32,HAVERD!$A:$FM,U$2,FALSE)</f>
        <v>75.48</v>
      </c>
      <c r="V32" s="7">
        <f>VLOOKUP($A32,HAVERD!$A:$FM,V$2,FALSE)</f>
        <v>75.48</v>
      </c>
      <c r="W32" s="7">
        <f>VLOOKUP($A32,HAVERD!$A:$FM,W$2,FALSE)</f>
        <v>74.95</v>
      </c>
      <c r="X32" s="7">
        <f>VLOOKUP($A32,HAVERD!$A:$FM,X$2,FALSE)</f>
        <v>72.319999999999993</v>
      </c>
      <c r="Y32" s="7">
        <f>VLOOKUP($A32,HAVERD!$A:$FM,Y$2,FALSE)</f>
        <v>66.5</v>
      </c>
      <c r="Z32" s="7">
        <f>VLOOKUP($A32,HAVERD!$A:$FM,Z$2,FALSE)</f>
        <v>62.06</v>
      </c>
      <c r="AA32" s="7">
        <f>VLOOKUP($A32,HAVERD!$A:$FM,AA$2,FALSE)</f>
        <v>60.12</v>
      </c>
      <c r="AB32" s="7">
        <f>VLOOKUP($A32,HAVERD!$A:$FM,AB$2,FALSE)</f>
        <v>59.82</v>
      </c>
      <c r="AC32" s="7">
        <f>VLOOKUP($A32,HAVERD!$A:$FM,AC$2,FALSE)</f>
        <v>60.78</v>
      </c>
      <c r="AD32" s="7">
        <f>VLOOKUP($A32,HAVERD!$A:$FM,AD$2,FALSE)</f>
        <v>62.96</v>
      </c>
      <c r="AE32" s="7">
        <f>VLOOKUP($A32,HAVERD!$A:$FM,AE$2,FALSE)</f>
        <v>69.510000000000005</v>
      </c>
      <c r="AF32" s="7">
        <f>VLOOKUP($A32,HAVERD!$A:$FM,AF$2,FALSE)</f>
        <v>71.38</v>
      </c>
      <c r="AG32" s="7">
        <f>VLOOKUP($A32,HAVERD!$A:$FM,AG$2,FALSE)</f>
        <v>71.78</v>
      </c>
      <c r="AH32" s="7">
        <f>VLOOKUP($A32,HAVERD!$A:$FM,AH$2,FALSE)</f>
        <v>71.760000000000005</v>
      </c>
      <c r="AI32" s="7">
        <f>VLOOKUP($A32,HAVERD!$A:$FM,AI$2,FALSE)</f>
        <v>71.23</v>
      </c>
      <c r="AJ32" s="7">
        <f>VLOOKUP($A32,HAVERD!$A:$FM,AJ$2,FALSE)</f>
        <v>69.2</v>
      </c>
      <c r="AK32" s="7">
        <f>VLOOKUP($A32,HAVERD!$A:$FM,AK$2,FALSE)</f>
        <v>67.25</v>
      </c>
      <c r="AL32" s="7">
        <f>VLOOKUP($A32,HAVERD!$A:$FM,AL$2,FALSE)</f>
        <v>65.31</v>
      </c>
      <c r="AM32" s="7">
        <f>VLOOKUP($A32,HAVERD!$A:$FM,AM$2,FALSE)</f>
        <v>64.22</v>
      </c>
      <c r="AN32" s="7">
        <f>VLOOKUP($A32,HAVERD!$A:$FM,AN$2,FALSE)</f>
        <v>64.08</v>
      </c>
      <c r="AO32" s="7">
        <f>VLOOKUP($A32,HAVERD!$A:$FM,AO$2,FALSE)</f>
        <v>65</v>
      </c>
      <c r="AP32" s="7">
        <f>VLOOKUP($A32,HAVERD!$A:$FM,AP$2,FALSE)</f>
        <v>66.64</v>
      </c>
      <c r="AQ32" s="7">
        <f>VLOOKUP($A32,HAVERD!$A:$FM,AQ$2,FALSE)</f>
        <v>69.8</v>
      </c>
      <c r="AR32" s="7">
        <f>VLOOKUP($A32,HAVERD!$A:$FM,AR$2,FALSE)</f>
        <v>70.97</v>
      </c>
      <c r="AS32" s="7">
        <f>VLOOKUP($A32,HAVERD!$A:$FM,AS$2,FALSE)</f>
        <v>71.55</v>
      </c>
      <c r="AT32" s="7">
        <f>VLOOKUP($A32,HAVERD!$A:$FM,AT$2,FALSE)</f>
        <v>71.47</v>
      </c>
      <c r="AU32" s="7">
        <f>VLOOKUP($A32,HAVERD!$A:$FM,AU$2,FALSE)</f>
        <v>70.78</v>
      </c>
      <c r="AV32" s="7">
        <f>VLOOKUP($A32,HAVERD!$A:$FM,AV$2,FALSE)</f>
        <v>69.599999999999994</v>
      </c>
      <c r="AW32" s="7">
        <f>VLOOKUP($A32,HAVERD!$A:$FM,AW$2,FALSE)</f>
        <v>66.010000000000005</v>
      </c>
      <c r="AZ32" s="6">
        <f t="shared" si="21"/>
        <v>46184</v>
      </c>
      <c r="BA32" s="7">
        <f>_xlfn.IFNA(VLOOKUP($AZ32,HAVERD!$A:$FM,BA$2,FALSE),"")</f>
        <v>103.48</v>
      </c>
      <c r="BB32" s="7">
        <f>_xlfn.IFNA(VLOOKUP($AZ32,HAVERD!$A:$FM,BB$2,FALSE),"")</f>
        <v>100.06</v>
      </c>
      <c r="BC32" s="7">
        <f>_xlfn.IFNA(VLOOKUP($AZ32,HAVERD!$A:$FM,BC$2,FALSE),"")</f>
        <v>103.64</v>
      </c>
      <c r="BD32" s="7">
        <f>_xlfn.IFNA(VLOOKUP($AZ32,HAVERD!$A:$FM,BD$2,FALSE),"")</f>
        <v>105.84</v>
      </c>
      <c r="BE32" s="7">
        <f>_xlfn.IFNA(VLOOKUP($AZ32,HAVERD!$A:$FM,BE$2,FALSE),"")</f>
        <v>108.35</v>
      </c>
      <c r="BF32" s="7">
        <f>_xlfn.IFNA(VLOOKUP($AZ32,HAVERD!$A:$FM,BF$2,FALSE),"")</f>
        <v>109.5</v>
      </c>
      <c r="BG32" s="7">
        <f>_xlfn.IFNA(VLOOKUP($AZ32,HAVERD!$A:$FM,BG$2,FALSE),"")</f>
        <v>105.58</v>
      </c>
      <c r="BH32" s="7">
        <f>_xlfn.IFNA(VLOOKUP($AZ32,HAVERD!$A:$FM,BH$2,FALSE),"")</f>
        <v>106.33</v>
      </c>
      <c r="BI32" s="7">
        <f>_xlfn.IFNA(VLOOKUP($AZ32,HAVERD!$A:$FM,BI$2,FALSE),"")</f>
        <v>102.94</v>
      </c>
      <c r="BJ32" s="7">
        <f>_xlfn.IFNA(VLOOKUP($AZ32,HAVERD!$A:$FM,BJ$2,FALSE),"")</f>
        <v>85.32</v>
      </c>
      <c r="BK32" s="7">
        <f>_xlfn.IFNA(VLOOKUP($AZ32,HAVERD!$A:$FM,BK$2,FALSE),"")</f>
        <v>78.180000000000007</v>
      </c>
      <c r="BL32" s="7">
        <f>_xlfn.IFNA(VLOOKUP($AZ32,HAVERD!$A:$FM,BL$2,FALSE),"")</f>
        <v>75.8</v>
      </c>
      <c r="BM32" s="7">
        <f>_xlfn.IFNA(VLOOKUP($AZ32,HAVERD!$A:$FM,BM$2,FALSE),"")</f>
        <v>76.349999999999994</v>
      </c>
      <c r="BN32" s="7">
        <f>_xlfn.IFNA(VLOOKUP($AZ32,HAVERD!$A:$FM,BN$2,FALSE),"")</f>
        <v>77.599999999999994</v>
      </c>
      <c r="BO32" s="7">
        <f>_xlfn.IFNA(VLOOKUP($AZ32,HAVERD!$A:$FM,BO$2,FALSE),"")</f>
        <v>79.87</v>
      </c>
      <c r="BP32" s="7">
        <f>_xlfn.IFNA(VLOOKUP($AZ32,HAVERD!$A:$FM,BP$2,FALSE),"")</f>
        <v>76.88</v>
      </c>
      <c r="BQ32" s="7">
        <f>_xlfn.IFNA(VLOOKUP($AZ32,HAVERD!$A:$FM,BQ$2,FALSE),"")</f>
        <v>78.569999999999993</v>
      </c>
      <c r="BR32" s="7">
        <f>_xlfn.IFNA(VLOOKUP($AZ32,HAVERD!$A:$FM,BR$2,FALSE),"")</f>
        <v>78.77</v>
      </c>
      <c r="BS32" s="7">
        <f>_xlfn.IFNA(VLOOKUP($AZ32,HAVERD!$A:$FM,BS$2,FALSE),"")</f>
        <v>83.59</v>
      </c>
      <c r="BT32" s="7">
        <f>_xlfn.IFNA(VLOOKUP($AZ32,HAVERD!$A:$FM,BT$2,FALSE),"")</f>
        <v>82.83</v>
      </c>
      <c r="BU32" s="7">
        <f>_xlfn.IFNA(VLOOKUP($AZ32,HAVERD!$A:$FM,BU$2,FALSE),"")</f>
        <v>79.959999999999994</v>
      </c>
      <c r="BV32" s="7">
        <f>_xlfn.IFNA(VLOOKUP($AZ32,HAVERD!$A:$FM,BV$2,FALSE),"")</f>
        <v>65.88</v>
      </c>
      <c r="BW32" s="7">
        <f>_xlfn.IFNA(VLOOKUP($AZ32,HAVERD!$A:$FM,BW$2,FALSE),"")</f>
        <v>59.18</v>
      </c>
      <c r="BX32" s="7">
        <f>_xlfn.IFNA(VLOOKUP($AZ32,HAVERD!$A:$FM,BX$2,FALSE),"")</f>
        <v>59.28</v>
      </c>
      <c r="BY32" s="7">
        <f>_xlfn.IFNA(VLOOKUP($AZ32,HAVERD!$A:$FM,BY$2,FALSE),"")</f>
        <v>59.04</v>
      </c>
      <c r="BZ32" s="7">
        <f>_xlfn.IFNA(VLOOKUP($AZ32,HAVERD!$A:$FM,BZ$2,FALSE),"")</f>
        <v>59.98</v>
      </c>
      <c r="CA32" s="7">
        <f>_xlfn.IFNA(VLOOKUP($AZ32,HAVERD!$A:$FM,CA$2,FALSE),"")</f>
        <v>62.18</v>
      </c>
      <c r="CB32" s="7">
        <f>_xlfn.IFNA(VLOOKUP($AZ32,HAVERD!$A:$FM,CB$2,FALSE),"")</f>
        <v>68.5</v>
      </c>
      <c r="CC32" s="7">
        <f>_xlfn.IFNA(VLOOKUP($AZ32,HAVERD!$A:$FM,CC$2,FALSE),"")</f>
        <v>70.34</v>
      </c>
      <c r="CD32" s="7">
        <f>_xlfn.IFNA(VLOOKUP($AZ32,HAVERD!$A:$FM,CD$2,FALSE),"")</f>
        <v>70.73</v>
      </c>
      <c r="CE32" s="7">
        <f>_xlfn.IFNA(VLOOKUP($AZ32,HAVERD!$A:$FM,CE$2,FALSE),"")</f>
        <v>70.75</v>
      </c>
      <c r="CF32" s="7">
        <f>_xlfn.IFNA(VLOOKUP($AZ32,HAVERD!$A:$FM,CF$2,FALSE),"")</f>
        <v>70.2</v>
      </c>
      <c r="CG32" s="7">
        <f>_xlfn.IFNA(VLOOKUP($AZ32,HAVERD!$A:$FM,CG$2,FALSE),"")</f>
        <v>68.17</v>
      </c>
      <c r="CH32" s="7">
        <f>_xlfn.IFNA(VLOOKUP($AZ32,HAVERD!$A:$FM,CH$2,FALSE),"")</f>
        <v>63.04</v>
      </c>
      <c r="CI32" s="7">
        <f>_xlfn.IFNA(VLOOKUP($AZ32,HAVERD!$A:$FM,CI$2,FALSE),"")</f>
        <v>61.13</v>
      </c>
      <c r="CJ32" s="7">
        <f>_xlfn.IFNA(VLOOKUP($AZ32,HAVERD!$A:$FM,CJ$2,FALSE),"")</f>
        <v>60.02</v>
      </c>
      <c r="CK32" s="7">
        <f>_xlfn.IFNA(VLOOKUP($AZ32,HAVERD!$A:$FM,CK$2,FALSE),"")</f>
        <v>59.88</v>
      </c>
      <c r="CL32" s="7">
        <f>_xlfn.IFNA(VLOOKUP($AZ32,HAVERD!$A:$FM,CL$2,FALSE),"")</f>
        <v>60.84</v>
      </c>
      <c r="CM32" s="7">
        <f>_xlfn.IFNA(VLOOKUP($AZ32,HAVERD!$A:$FM,CM$2,FALSE),"")</f>
        <v>62.52</v>
      </c>
      <c r="CN32" s="7">
        <f>_xlfn.IFNA(VLOOKUP($AZ32,HAVERD!$A:$FM,CN$2,FALSE),"")</f>
        <v>69.12</v>
      </c>
      <c r="CO32" s="7">
        <f>_xlfn.IFNA(VLOOKUP($AZ32,HAVERD!$A:$FM,CO$2,FALSE),"")</f>
        <v>70.28</v>
      </c>
      <c r="CP32" s="7">
        <f>_xlfn.IFNA(VLOOKUP($AZ32,HAVERD!$A:$FM,CP$2,FALSE),"")</f>
        <v>70.819999999999993</v>
      </c>
      <c r="CQ32" s="7">
        <f>_xlfn.IFNA(VLOOKUP($AZ32,HAVERD!$A:$FM,CQ$2,FALSE),"")</f>
        <v>70.260000000000005</v>
      </c>
      <c r="CR32" s="7">
        <f>_xlfn.IFNA(VLOOKUP($AZ32,HAVERD!$A:$FM,CR$2,FALSE),"")</f>
        <v>70.05</v>
      </c>
      <c r="CS32" s="7">
        <f>_xlfn.IFNA(VLOOKUP($AZ32,HAVERD!$A:$FM,CS$2,FALSE),"")</f>
        <v>68.87</v>
      </c>
      <c r="CT32" s="7">
        <f>_xlfn.IFNA(VLOOKUP($AZ32,HAVERD!$A:$FM,CT$2,FALSE),"")</f>
        <v>63.09</v>
      </c>
      <c r="CU32" s="7">
        <f>_xlfn.IFNA(VLOOKUP($AZ32,HAVERD!$A:$FM,CU$2,FALSE),"")</f>
        <v>61.8</v>
      </c>
      <c r="CV32" s="7">
        <f>_xlfn.IFNA(VLOOKUP($AZ32,HAVERD!$A:$FM,CV$2,FALSE),"")</f>
        <v>61.24</v>
      </c>
      <c r="CW32" s="7"/>
      <c r="CX32" s="7"/>
      <c r="CY32" s="7"/>
      <c r="CZ32" s="7"/>
      <c r="DA32" s="7"/>
      <c r="DB32" s="7"/>
      <c r="DC32" s="7"/>
      <c r="DD32" s="7"/>
      <c r="DE32" s="7"/>
      <c r="DF32" s="7"/>
      <c r="DG32" s="7"/>
      <c r="DH32" s="7"/>
    </row>
    <row r="33" spans="1:112" x14ac:dyDescent="0.35">
      <c r="A33" s="6">
        <f t="shared" si="20"/>
        <v>46128</v>
      </c>
      <c r="B33" s="7">
        <f>VLOOKUP($A33,HAVERD!$A:$FM,B$2,FALSE)</f>
        <v>87.26</v>
      </c>
      <c r="C33" s="7">
        <f>VLOOKUP($A33,HAVERD!$A:$FM,C$2,FALSE)</f>
        <v>90.24</v>
      </c>
      <c r="D33" s="7">
        <f>VLOOKUP($A33,HAVERD!$A:$FM,D$2,FALSE)</f>
        <v>88.73</v>
      </c>
      <c r="E33" s="7">
        <f>VLOOKUP($A33,HAVERD!$A:$FM,E$2,FALSE)</f>
        <v>89.13</v>
      </c>
      <c r="F33" s="7">
        <f>VLOOKUP($A33,HAVERD!$A:$FM,F$2,FALSE)</f>
        <v>89.98</v>
      </c>
      <c r="G33" s="7">
        <f>VLOOKUP($A33,HAVERD!$A:$FM,G$2,FALSE)</f>
        <v>91.3</v>
      </c>
      <c r="H33" s="7">
        <f>VLOOKUP($A33,HAVERD!$A:$FM,H$2,FALSE)</f>
        <v>92.28</v>
      </c>
      <c r="I33" s="7">
        <f>VLOOKUP($A33,HAVERD!$A:$FM,I$2,FALSE)</f>
        <v>93.74</v>
      </c>
      <c r="J33" s="7">
        <f>VLOOKUP($A33,HAVERD!$A:$FM,J$2,FALSE)</f>
        <v>92.83</v>
      </c>
      <c r="K33" s="7">
        <f>VLOOKUP($A33,HAVERD!$A:$FM,K$2,FALSE)</f>
        <v>93.56</v>
      </c>
      <c r="L33" s="7">
        <f>VLOOKUP($A33,HAVERD!$A:$FM,L$2,FALSE)</f>
        <v>90.27</v>
      </c>
      <c r="M33" s="7">
        <f>VLOOKUP($A33,HAVERD!$A:$FM,M$2,FALSE)</f>
        <v>78.709999999999994</v>
      </c>
      <c r="N33" s="7">
        <f>VLOOKUP($A33,HAVERD!$A:$FM,N$2,FALSE)</f>
        <v>71.569999999999993</v>
      </c>
      <c r="O33" s="7">
        <f>VLOOKUP($A33,HAVERD!$A:$FM,O$2,FALSE)</f>
        <v>69.150000000000006</v>
      </c>
      <c r="P33" s="7">
        <f>VLOOKUP($A33,HAVERD!$A:$FM,P$2,FALSE)</f>
        <v>70.59</v>
      </c>
      <c r="Q33" s="7">
        <f>VLOOKUP($A33,HAVERD!$A:$FM,Q$2,FALSE)</f>
        <v>71.599999999999994</v>
      </c>
      <c r="R33" s="7">
        <f>VLOOKUP($A33,HAVERD!$A:$FM,R$2,FALSE)</f>
        <v>73.5</v>
      </c>
      <c r="S33" s="7">
        <f>VLOOKUP($A33,HAVERD!$A:$FM,S$2,FALSE)</f>
        <v>75.52</v>
      </c>
      <c r="T33" s="7">
        <f>VLOOKUP($A33,HAVERD!$A:$FM,T$2,FALSE)</f>
        <v>77.22</v>
      </c>
      <c r="U33" s="7">
        <f>VLOOKUP($A33,HAVERD!$A:$FM,U$2,FALSE)</f>
        <v>77.44</v>
      </c>
      <c r="V33" s="7">
        <f>VLOOKUP($A33,HAVERD!$A:$FM,V$2,FALSE)</f>
        <v>77.540000000000006</v>
      </c>
      <c r="W33" s="7">
        <f>VLOOKUP($A33,HAVERD!$A:$FM,W$2,FALSE)</f>
        <v>76.900000000000006</v>
      </c>
      <c r="X33" s="7">
        <f>VLOOKUP($A33,HAVERD!$A:$FM,X$2,FALSE)</f>
        <v>74.2</v>
      </c>
      <c r="Y33" s="7">
        <f>VLOOKUP($A33,HAVERD!$A:$FM,Y$2,FALSE)</f>
        <v>64.5</v>
      </c>
      <c r="Z33" s="7">
        <f>VLOOKUP($A33,HAVERD!$A:$FM,Z$2,FALSE)</f>
        <v>60.06</v>
      </c>
      <c r="AA33" s="7">
        <f>VLOOKUP($A33,HAVERD!$A:$FM,AA$2,FALSE)</f>
        <v>58.12</v>
      </c>
      <c r="AB33" s="7">
        <f>VLOOKUP($A33,HAVERD!$A:$FM,AB$2,FALSE)</f>
        <v>57.82</v>
      </c>
      <c r="AC33" s="7">
        <f>VLOOKUP($A33,HAVERD!$A:$FM,AC$2,FALSE)</f>
        <v>58.78</v>
      </c>
      <c r="AD33" s="7">
        <f>VLOOKUP($A33,HAVERD!$A:$FM,AD$2,FALSE)</f>
        <v>60.96</v>
      </c>
      <c r="AE33" s="7">
        <f>VLOOKUP($A33,HAVERD!$A:$FM,AE$2,FALSE)</f>
        <v>67.78</v>
      </c>
      <c r="AF33" s="7">
        <f>VLOOKUP($A33,HAVERD!$A:$FM,AF$2,FALSE)</f>
        <v>69.64</v>
      </c>
      <c r="AG33" s="7">
        <f>VLOOKUP($A33,HAVERD!$A:$FM,AG$2,FALSE)</f>
        <v>70.03</v>
      </c>
      <c r="AH33" s="7">
        <f>VLOOKUP($A33,HAVERD!$A:$FM,AH$2,FALSE)</f>
        <v>70.02</v>
      </c>
      <c r="AI33" s="7">
        <f>VLOOKUP($A33,HAVERD!$A:$FM,AI$2,FALSE)</f>
        <v>69.5</v>
      </c>
      <c r="AJ33" s="7">
        <f>VLOOKUP($A33,HAVERD!$A:$FM,AJ$2,FALSE)</f>
        <v>67.5</v>
      </c>
      <c r="AK33" s="7">
        <f>VLOOKUP($A33,HAVERD!$A:$FM,AK$2,FALSE)</f>
        <v>63.79</v>
      </c>
      <c r="AL33" s="7">
        <f>VLOOKUP($A33,HAVERD!$A:$FM,AL$2,FALSE)</f>
        <v>61.87</v>
      </c>
      <c r="AM33" s="7">
        <f>VLOOKUP($A33,HAVERD!$A:$FM,AM$2,FALSE)</f>
        <v>60.79</v>
      </c>
      <c r="AN33" s="7">
        <f>VLOOKUP($A33,HAVERD!$A:$FM,AN$2,FALSE)</f>
        <v>60.65</v>
      </c>
      <c r="AO33" s="7">
        <f>VLOOKUP($A33,HAVERD!$A:$FM,AO$2,FALSE)</f>
        <v>61.59</v>
      </c>
      <c r="AP33" s="7">
        <f>VLOOKUP($A33,HAVERD!$A:$FM,AP$2,FALSE)</f>
        <v>63.23</v>
      </c>
      <c r="AQ33" s="7">
        <f>VLOOKUP($A33,HAVERD!$A:$FM,AQ$2,FALSE)</f>
        <v>68.23</v>
      </c>
      <c r="AR33" s="7">
        <f>VLOOKUP($A33,HAVERD!$A:$FM,AR$2,FALSE)</f>
        <v>69.39</v>
      </c>
      <c r="AS33" s="7">
        <f>VLOOKUP($A33,HAVERD!$A:$FM,AS$2,FALSE)</f>
        <v>69.98</v>
      </c>
      <c r="AT33" s="7">
        <f>VLOOKUP($A33,HAVERD!$A:$FM,AT$2,FALSE)</f>
        <v>68.91</v>
      </c>
      <c r="AU33" s="7">
        <f>VLOOKUP($A33,HAVERD!$A:$FM,AU$2,FALSE)</f>
        <v>69.23</v>
      </c>
      <c r="AV33" s="7">
        <f>VLOOKUP($A33,HAVERD!$A:$FM,AV$2,FALSE)</f>
        <v>68.05</v>
      </c>
      <c r="AW33" s="7">
        <f>VLOOKUP($A33,HAVERD!$A:$FM,AW$2,FALSE)</f>
        <v>64.459999999999994</v>
      </c>
      <c r="AZ33" s="6">
        <f t="shared" si="21"/>
        <v>46185</v>
      </c>
      <c r="BA33" s="7">
        <f>_xlfn.IFNA(VLOOKUP($AZ33,HAVERD!$A:$FM,BA$2,FALSE),"")</f>
        <v>99.1</v>
      </c>
      <c r="BB33" s="7">
        <f>_xlfn.IFNA(VLOOKUP($AZ33,HAVERD!$A:$FM,BB$2,FALSE),"")</f>
        <v>96.43</v>
      </c>
      <c r="BC33" s="7">
        <f>_xlfn.IFNA(VLOOKUP($AZ33,HAVERD!$A:$FM,BC$2,FALSE),"")</f>
        <v>98.16</v>
      </c>
      <c r="BD33" s="7">
        <f>_xlfn.IFNA(VLOOKUP($AZ33,HAVERD!$A:$FM,BD$2,FALSE),"")</f>
        <v>101.17</v>
      </c>
      <c r="BE33" s="7">
        <f>_xlfn.IFNA(VLOOKUP($AZ33,HAVERD!$A:$FM,BE$2,FALSE),"")</f>
        <v>103.87</v>
      </c>
      <c r="BF33" s="7">
        <f>_xlfn.IFNA(VLOOKUP($AZ33,HAVERD!$A:$FM,BF$2,FALSE),"")</f>
        <v>105.12</v>
      </c>
      <c r="BG33" s="7">
        <f>_xlfn.IFNA(VLOOKUP($AZ33,HAVERD!$A:$FM,BG$2,FALSE),"")</f>
        <v>101</v>
      </c>
      <c r="BH33" s="7">
        <f>_xlfn.IFNA(VLOOKUP($AZ33,HAVERD!$A:$FM,BH$2,FALSE),"")</f>
        <v>101.74</v>
      </c>
      <c r="BI33" s="7">
        <f>_xlfn.IFNA(VLOOKUP($AZ33,HAVERD!$A:$FM,BI$2,FALSE),"")</f>
        <v>98.42</v>
      </c>
      <c r="BJ33" s="7">
        <f>_xlfn.IFNA(VLOOKUP($AZ33,HAVERD!$A:$FM,BJ$2,FALSE),"")</f>
        <v>83.04</v>
      </c>
      <c r="BK33" s="7">
        <f>_xlfn.IFNA(VLOOKUP($AZ33,HAVERD!$A:$FM,BK$2,FALSE),"")</f>
        <v>75.900000000000006</v>
      </c>
      <c r="BL33" s="7">
        <f>_xlfn.IFNA(VLOOKUP($AZ33,HAVERD!$A:$FM,BL$2,FALSE),"")</f>
        <v>73.52</v>
      </c>
      <c r="BM33" s="7">
        <f>_xlfn.IFNA(VLOOKUP($AZ33,HAVERD!$A:$FM,BM$2,FALSE),"")</f>
        <v>74.12</v>
      </c>
      <c r="BN33" s="7">
        <f>_xlfn.IFNA(VLOOKUP($AZ33,HAVERD!$A:$FM,BN$2,FALSE),"")</f>
        <v>75.37</v>
      </c>
      <c r="BO33" s="7">
        <f>_xlfn.IFNA(VLOOKUP($AZ33,HAVERD!$A:$FM,BO$2,FALSE),"")</f>
        <v>77.66</v>
      </c>
      <c r="BP33" s="7">
        <f>_xlfn.IFNA(VLOOKUP($AZ33,HAVERD!$A:$FM,BP$2,FALSE),"")</f>
        <v>75.34</v>
      </c>
      <c r="BQ33" s="7">
        <f>_xlfn.IFNA(VLOOKUP($AZ33,HAVERD!$A:$FM,BQ$2,FALSE),"")</f>
        <v>77</v>
      </c>
      <c r="BR33" s="7">
        <f>_xlfn.IFNA(VLOOKUP($AZ33,HAVERD!$A:$FM,BR$2,FALSE),"")</f>
        <v>77.2</v>
      </c>
      <c r="BS33" s="7">
        <f>_xlfn.IFNA(VLOOKUP($AZ33,HAVERD!$A:$FM,BS$2,FALSE),"")</f>
        <v>81.92</v>
      </c>
      <c r="BT33" s="7">
        <f>_xlfn.IFNA(VLOOKUP($AZ33,HAVERD!$A:$FM,BT$2,FALSE),"")</f>
        <v>81.180000000000007</v>
      </c>
      <c r="BU33" s="7">
        <f>_xlfn.IFNA(VLOOKUP($AZ33,HAVERD!$A:$FM,BU$2,FALSE),"")</f>
        <v>78.36</v>
      </c>
      <c r="BV33" s="7">
        <f>_xlfn.IFNA(VLOOKUP($AZ33,HAVERD!$A:$FM,BV$2,FALSE),"")</f>
        <v>64.739999999999995</v>
      </c>
      <c r="BW33" s="7">
        <f>_xlfn.IFNA(VLOOKUP($AZ33,HAVERD!$A:$FM,BW$2,FALSE),"")</f>
        <v>58.04</v>
      </c>
      <c r="BX33" s="7">
        <f>_xlfn.IFNA(VLOOKUP($AZ33,HAVERD!$A:$FM,BX$2,FALSE),"")</f>
        <v>58.14</v>
      </c>
      <c r="BY33" s="7">
        <f>_xlfn.IFNA(VLOOKUP($AZ33,HAVERD!$A:$FM,BY$2,FALSE),"")</f>
        <v>57.9</v>
      </c>
      <c r="BZ33" s="7">
        <f>_xlfn.IFNA(VLOOKUP($AZ33,HAVERD!$A:$FM,BZ$2,FALSE),"")</f>
        <v>58.84</v>
      </c>
      <c r="CA33" s="7">
        <f>_xlfn.IFNA(VLOOKUP($AZ33,HAVERD!$A:$FM,CA$2,FALSE),"")</f>
        <v>61.04</v>
      </c>
      <c r="CB33" s="7">
        <f>_xlfn.IFNA(VLOOKUP($AZ33,HAVERD!$A:$FM,CB$2,FALSE),"")</f>
        <v>68.599999999999994</v>
      </c>
      <c r="CC33" s="7">
        <f>_xlfn.IFNA(VLOOKUP($AZ33,HAVERD!$A:$FM,CC$2,FALSE),"")</f>
        <v>70.44</v>
      </c>
      <c r="CD33" s="7">
        <f>_xlfn.IFNA(VLOOKUP($AZ33,HAVERD!$A:$FM,CD$2,FALSE),"")</f>
        <v>70.819999999999993</v>
      </c>
      <c r="CE33" s="7">
        <f>_xlfn.IFNA(VLOOKUP($AZ33,HAVERD!$A:$FM,CE$2,FALSE),"")</f>
        <v>70.84</v>
      </c>
      <c r="CF33" s="7">
        <f>_xlfn.IFNA(VLOOKUP($AZ33,HAVERD!$A:$FM,CF$2,FALSE),"")</f>
        <v>70.3</v>
      </c>
      <c r="CG33" s="7">
        <f>_xlfn.IFNA(VLOOKUP($AZ33,HAVERD!$A:$FM,CG$2,FALSE),"")</f>
        <v>68.260000000000005</v>
      </c>
      <c r="CH33" s="7">
        <f>_xlfn.IFNA(VLOOKUP($AZ33,HAVERD!$A:$FM,CH$2,FALSE),"")</f>
        <v>63.28</v>
      </c>
      <c r="CI33" s="7">
        <f>_xlfn.IFNA(VLOOKUP($AZ33,HAVERD!$A:$FM,CI$2,FALSE),"")</f>
        <v>61.38</v>
      </c>
      <c r="CJ33" s="7">
        <f>_xlfn.IFNA(VLOOKUP($AZ33,HAVERD!$A:$FM,CJ$2,FALSE),"")</f>
        <v>60.26</v>
      </c>
      <c r="CK33" s="7">
        <f>_xlfn.IFNA(VLOOKUP($AZ33,HAVERD!$A:$FM,CK$2,FALSE),"")</f>
        <v>60.12</v>
      </c>
      <c r="CL33" s="7">
        <f>_xlfn.IFNA(VLOOKUP($AZ33,HAVERD!$A:$FM,CL$2,FALSE),"")</f>
        <v>61.08</v>
      </c>
      <c r="CM33" s="7">
        <f>_xlfn.IFNA(VLOOKUP($AZ33,HAVERD!$A:$FM,CM$2,FALSE),"")</f>
        <v>62.76</v>
      </c>
      <c r="CN33" s="7">
        <f>_xlfn.IFNA(VLOOKUP($AZ33,HAVERD!$A:$FM,CN$2,FALSE),"")</f>
        <v>69.22</v>
      </c>
      <c r="CO33" s="7">
        <f>_xlfn.IFNA(VLOOKUP($AZ33,HAVERD!$A:$FM,CO$2,FALSE),"")</f>
        <v>70.38</v>
      </c>
      <c r="CP33" s="7">
        <f>_xlfn.IFNA(VLOOKUP($AZ33,HAVERD!$A:$FM,CP$2,FALSE),"")</f>
        <v>70.92</v>
      </c>
      <c r="CQ33" s="7">
        <f>_xlfn.IFNA(VLOOKUP($AZ33,HAVERD!$A:$FM,CQ$2,FALSE),"")</f>
        <v>70.36</v>
      </c>
      <c r="CR33" s="7">
        <f>_xlfn.IFNA(VLOOKUP($AZ33,HAVERD!$A:$FM,CR$2,FALSE),"")</f>
        <v>70.150000000000006</v>
      </c>
      <c r="CS33" s="7">
        <f>_xlfn.IFNA(VLOOKUP($AZ33,HAVERD!$A:$FM,CS$2,FALSE),"")</f>
        <v>68.97</v>
      </c>
      <c r="CT33" s="7">
        <f>_xlfn.IFNA(VLOOKUP($AZ33,HAVERD!$A:$FM,CT$2,FALSE),"")</f>
        <v>63.87</v>
      </c>
      <c r="CU33" s="7">
        <f>_xlfn.IFNA(VLOOKUP($AZ33,HAVERD!$A:$FM,CU$2,FALSE),"")</f>
        <v>62.58</v>
      </c>
      <c r="CV33" s="7">
        <f>_xlfn.IFNA(VLOOKUP($AZ33,HAVERD!$A:$FM,CV$2,FALSE),"")</f>
        <v>62.02</v>
      </c>
      <c r="CW33" s="7"/>
      <c r="CX33" s="7"/>
      <c r="CY33" s="7"/>
      <c r="CZ33" s="7"/>
      <c r="DA33" s="7"/>
      <c r="DB33" s="7"/>
      <c r="DC33" s="7"/>
      <c r="DD33" s="7"/>
      <c r="DE33" s="7"/>
      <c r="DF33" s="7"/>
      <c r="DG33" s="7"/>
      <c r="DH33" s="7"/>
    </row>
    <row r="34" spans="1:112" x14ac:dyDescent="0.35">
      <c r="A34" s="6">
        <f t="shared" si="20"/>
        <v>46129</v>
      </c>
      <c r="B34" s="7">
        <f>VLOOKUP($A34,HAVERD!$A:$FM,B$2,FALSE)</f>
        <v>82.28</v>
      </c>
      <c r="C34" s="7">
        <f>VLOOKUP($A34,HAVERD!$A:$FM,C$2,FALSE)</f>
        <v>85</v>
      </c>
      <c r="D34" s="7">
        <f>VLOOKUP($A34,HAVERD!$A:$FM,D$2,FALSE)</f>
        <v>83.5</v>
      </c>
      <c r="E34" s="7">
        <f>VLOOKUP($A34,HAVERD!$A:$FM,E$2,FALSE)</f>
        <v>83.9</v>
      </c>
      <c r="F34" s="7">
        <f>VLOOKUP($A34,HAVERD!$A:$FM,F$2,FALSE)</f>
        <v>84.8</v>
      </c>
      <c r="G34" s="7">
        <f>VLOOKUP($A34,HAVERD!$A:$FM,G$2,FALSE)</f>
        <v>86.67</v>
      </c>
      <c r="H34" s="7">
        <f>VLOOKUP($A34,HAVERD!$A:$FM,H$2,FALSE)</f>
        <v>87.62</v>
      </c>
      <c r="I34" s="7">
        <f>VLOOKUP($A34,HAVERD!$A:$FM,I$2,FALSE)</f>
        <v>89.05</v>
      </c>
      <c r="J34" s="7">
        <f>VLOOKUP($A34,HAVERD!$A:$FM,J$2,FALSE)</f>
        <v>88.64</v>
      </c>
      <c r="K34" s="7">
        <f>VLOOKUP($A34,HAVERD!$A:$FM,K$2,FALSE)</f>
        <v>89.34</v>
      </c>
      <c r="L34" s="7">
        <f>VLOOKUP($A34,HAVERD!$A:$FM,L$2,FALSE)</f>
        <v>86.14</v>
      </c>
      <c r="M34" s="7">
        <f>VLOOKUP($A34,HAVERD!$A:$FM,M$2,FALSE)</f>
        <v>76.819999999999993</v>
      </c>
      <c r="N34" s="7">
        <f>VLOOKUP($A34,HAVERD!$A:$FM,N$2,FALSE)</f>
        <v>69.680000000000007</v>
      </c>
      <c r="O34" s="7">
        <f>VLOOKUP($A34,HAVERD!$A:$FM,O$2,FALSE)</f>
        <v>67.260000000000005</v>
      </c>
      <c r="P34" s="7">
        <f>VLOOKUP($A34,HAVERD!$A:$FM,P$2,FALSE)</f>
        <v>68.67</v>
      </c>
      <c r="Q34" s="7">
        <f>VLOOKUP($A34,HAVERD!$A:$FM,Q$2,FALSE)</f>
        <v>69.69</v>
      </c>
      <c r="R34" s="7">
        <f>VLOOKUP($A34,HAVERD!$A:$FM,R$2,FALSE)</f>
        <v>71.599999999999994</v>
      </c>
      <c r="S34" s="7">
        <f>VLOOKUP($A34,HAVERD!$A:$FM,S$2,FALSE)</f>
        <v>74.23</v>
      </c>
      <c r="T34" s="7">
        <f>VLOOKUP($A34,HAVERD!$A:$FM,T$2,FALSE)</f>
        <v>75.900000000000006</v>
      </c>
      <c r="U34" s="7">
        <f>VLOOKUP($A34,HAVERD!$A:$FM,U$2,FALSE)</f>
        <v>76.12</v>
      </c>
      <c r="V34" s="7">
        <f>VLOOKUP($A34,HAVERD!$A:$FM,V$2,FALSE)</f>
        <v>76.209999999999994</v>
      </c>
      <c r="W34" s="7">
        <f>VLOOKUP($A34,HAVERD!$A:$FM,W$2,FALSE)</f>
        <v>75.58</v>
      </c>
      <c r="X34" s="7">
        <f>VLOOKUP($A34,HAVERD!$A:$FM,X$2,FALSE)</f>
        <v>72.930000000000007</v>
      </c>
      <c r="Y34" s="7">
        <f>VLOOKUP($A34,HAVERD!$A:$FM,Y$2,FALSE)</f>
        <v>64.16</v>
      </c>
      <c r="Z34" s="7">
        <f>VLOOKUP($A34,HAVERD!$A:$FM,Z$2,FALSE)</f>
        <v>59.72</v>
      </c>
      <c r="AA34" s="7">
        <f>VLOOKUP($A34,HAVERD!$A:$FM,AA$2,FALSE)</f>
        <v>57.78</v>
      </c>
      <c r="AB34" s="7">
        <f>VLOOKUP($A34,HAVERD!$A:$FM,AB$2,FALSE)</f>
        <v>57.48</v>
      </c>
      <c r="AC34" s="7">
        <f>VLOOKUP($A34,HAVERD!$A:$FM,AC$2,FALSE)</f>
        <v>58.44</v>
      </c>
      <c r="AD34" s="7">
        <f>VLOOKUP($A34,HAVERD!$A:$FM,AD$2,FALSE)</f>
        <v>60.62</v>
      </c>
      <c r="AE34" s="7">
        <f>VLOOKUP($A34,HAVERD!$A:$FM,AE$2,FALSE)</f>
        <v>66.94</v>
      </c>
      <c r="AF34" s="7">
        <f>VLOOKUP($A34,HAVERD!$A:$FM,AF$2,FALSE)</f>
        <v>68.8</v>
      </c>
      <c r="AG34" s="7">
        <f>VLOOKUP($A34,HAVERD!$A:$FM,AG$2,FALSE)</f>
        <v>69.19</v>
      </c>
      <c r="AH34" s="7">
        <f>VLOOKUP($A34,HAVERD!$A:$FM,AH$2,FALSE)</f>
        <v>69.19</v>
      </c>
      <c r="AI34" s="7">
        <f>VLOOKUP($A34,HAVERD!$A:$FM,AI$2,FALSE)</f>
        <v>68.680000000000007</v>
      </c>
      <c r="AJ34" s="7">
        <f>VLOOKUP($A34,HAVERD!$A:$FM,AJ$2,FALSE)</f>
        <v>66.7</v>
      </c>
      <c r="AK34" s="7">
        <f>VLOOKUP($A34,HAVERD!$A:$FM,AK$2,FALSE)</f>
        <v>63.3</v>
      </c>
      <c r="AL34" s="7">
        <f>VLOOKUP($A34,HAVERD!$A:$FM,AL$2,FALSE)</f>
        <v>61.38</v>
      </c>
      <c r="AM34" s="7">
        <f>VLOOKUP($A34,HAVERD!$A:$FM,AM$2,FALSE)</f>
        <v>60.3</v>
      </c>
      <c r="AN34" s="7">
        <f>VLOOKUP($A34,HAVERD!$A:$FM,AN$2,FALSE)</f>
        <v>60.16</v>
      </c>
      <c r="AO34" s="7">
        <f>VLOOKUP($A34,HAVERD!$A:$FM,AO$2,FALSE)</f>
        <v>61.1</v>
      </c>
      <c r="AP34" s="7">
        <f>VLOOKUP($A34,HAVERD!$A:$FM,AP$2,FALSE)</f>
        <v>62.74</v>
      </c>
      <c r="AQ34" s="7">
        <f>VLOOKUP($A34,HAVERD!$A:$FM,AQ$2,FALSE)</f>
        <v>67.599999999999994</v>
      </c>
      <c r="AR34" s="7">
        <f>VLOOKUP($A34,HAVERD!$A:$FM,AR$2,FALSE)</f>
        <v>68.760000000000005</v>
      </c>
      <c r="AS34" s="7">
        <f>VLOOKUP($A34,HAVERD!$A:$FM,AS$2,FALSE)</f>
        <v>69.37</v>
      </c>
      <c r="AT34" s="7">
        <f>VLOOKUP($A34,HAVERD!$A:$FM,AT$2,FALSE)</f>
        <v>68.31</v>
      </c>
      <c r="AU34" s="7">
        <f>VLOOKUP($A34,HAVERD!$A:$FM,AU$2,FALSE)</f>
        <v>68.63</v>
      </c>
      <c r="AV34" s="7">
        <f>VLOOKUP($A34,HAVERD!$A:$FM,AV$2,FALSE)</f>
        <v>67.459999999999994</v>
      </c>
      <c r="AW34" s="7">
        <f>VLOOKUP($A34,HAVERD!$A:$FM,AW$2,FALSE)</f>
        <v>64.180000000000007</v>
      </c>
      <c r="AZ34" s="6">
        <f t="shared" si="21"/>
        <v>46188</v>
      </c>
      <c r="BA34" s="7">
        <f>_xlfn.IFNA(VLOOKUP($AZ34,HAVERD!$A:$FM,BA$2,FALSE),"")</f>
        <v>92.84</v>
      </c>
      <c r="BB34" s="7">
        <f>_xlfn.IFNA(VLOOKUP($AZ34,HAVERD!$A:$FM,BB$2,FALSE),"")</f>
        <v>90.5</v>
      </c>
      <c r="BC34" s="7">
        <f>_xlfn.IFNA(VLOOKUP($AZ34,HAVERD!$A:$FM,BC$2,FALSE),"")</f>
        <v>93.63</v>
      </c>
      <c r="BD34" s="7">
        <f>_xlfn.IFNA(VLOOKUP($AZ34,HAVERD!$A:$FM,BD$2,FALSE),"")</f>
        <v>95.14</v>
      </c>
      <c r="BE34" s="7">
        <f>_xlfn.IFNA(VLOOKUP($AZ34,HAVERD!$A:$FM,BE$2,FALSE),"")</f>
        <v>98.05</v>
      </c>
      <c r="BF34" s="7">
        <f>_xlfn.IFNA(VLOOKUP($AZ34,HAVERD!$A:$FM,BF$2,FALSE),"")</f>
        <v>99.36</v>
      </c>
      <c r="BG34" s="7">
        <f>_xlfn.IFNA(VLOOKUP($AZ34,HAVERD!$A:$FM,BG$2,FALSE),"")</f>
        <v>96.05</v>
      </c>
      <c r="BH34" s="7">
        <f>_xlfn.IFNA(VLOOKUP($AZ34,HAVERD!$A:$FM,BH$2,FALSE),"")</f>
        <v>96.77</v>
      </c>
      <c r="BI34" s="7">
        <f>_xlfn.IFNA(VLOOKUP($AZ34,HAVERD!$A:$FM,BI$2,FALSE),"")</f>
        <v>93.54</v>
      </c>
      <c r="BJ34" s="7">
        <f>_xlfn.IFNA(VLOOKUP($AZ34,HAVERD!$A:$FM,BJ$2,FALSE),"")</f>
        <v>82.8</v>
      </c>
      <c r="BK34" s="7">
        <f>_xlfn.IFNA(VLOOKUP($AZ34,HAVERD!$A:$FM,BK$2,FALSE),"")</f>
        <v>75.66</v>
      </c>
      <c r="BL34" s="7">
        <f>_xlfn.IFNA(VLOOKUP($AZ34,HAVERD!$A:$FM,BL$2,FALSE),"")</f>
        <v>73.28</v>
      </c>
      <c r="BM34" s="7">
        <f>_xlfn.IFNA(VLOOKUP($AZ34,HAVERD!$A:$FM,BM$2,FALSE),"")</f>
        <v>73.94</v>
      </c>
      <c r="BN34" s="7">
        <f>_xlfn.IFNA(VLOOKUP($AZ34,HAVERD!$A:$FM,BN$2,FALSE),"")</f>
        <v>75.19</v>
      </c>
      <c r="BO34" s="7">
        <f>_xlfn.IFNA(VLOOKUP($AZ34,HAVERD!$A:$FM,BO$2,FALSE),"")</f>
        <v>77.5</v>
      </c>
      <c r="BP34" s="7">
        <f>_xlfn.IFNA(VLOOKUP($AZ34,HAVERD!$A:$FM,BP$2,FALSE),"")</f>
        <v>74.739999999999995</v>
      </c>
      <c r="BQ34" s="7">
        <f>_xlfn.IFNA(VLOOKUP($AZ34,HAVERD!$A:$FM,BQ$2,FALSE),"")</f>
        <v>76.38</v>
      </c>
      <c r="BR34" s="7">
        <f>_xlfn.IFNA(VLOOKUP($AZ34,HAVERD!$A:$FM,BR$2,FALSE),"")</f>
        <v>76.59</v>
      </c>
      <c r="BS34" s="7">
        <f>_xlfn.IFNA(VLOOKUP($AZ34,HAVERD!$A:$FM,BS$2,FALSE),"")</f>
        <v>81.27</v>
      </c>
      <c r="BT34" s="7">
        <f>_xlfn.IFNA(VLOOKUP($AZ34,HAVERD!$A:$FM,BT$2,FALSE),"")</f>
        <v>80.53</v>
      </c>
      <c r="BU34" s="7">
        <f>_xlfn.IFNA(VLOOKUP($AZ34,HAVERD!$A:$FM,BU$2,FALSE),"")</f>
        <v>77.739999999999995</v>
      </c>
      <c r="BV34" s="7">
        <f>_xlfn.IFNA(VLOOKUP($AZ34,HAVERD!$A:$FM,BV$2,FALSE),"")</f>
        <v>64.53</v>
      </c>
      <c r="BW34" s="7">
        <f>_xlfn.IFNA(VLOOKUP($AZ34,HAVERD!$A:$FM,BW$2,FALSE),"")</f>
        <v>57.83</v>
      </c>
      <c r="BX34" s="7">
        <f>_xlfn.IFNA(VLOOKUP($AZ34,HAVERD!$A:$FM,BX$2,FALSE),"")</f>
        <v>57.93</v>
      </c>
      <c r="BY34" s="7">
        <f>_xlfn.IFNA(VLOOKUP($AZ34,HAVERD!$A:$FM,BY$2,FALSE),"")</f>
        <v>57.69</v>
      </c>
      <c r="BZ34" s="7">
        <f>_xlfn.IFNA(VLOOKUP($AZ34,HAVERD!$A:$FM,BZ$2,FALSE),"")</f>
        <v>58.63</v>
      </c>
      <c r="CA34" s="7">
        <f>_xlfn.IFNA(VLOOKUP($AZ34,HAVERD!$A:$FM,CA$2,FALSE),"")</f>
        <v>60.83</v>
      </c>
      <c r="CB34" s="7">
        <f>_xlfn.IFNA(VLOOKUP($AZ34,HAVERD!$A:$FM,CB$2,FALSE),"")</f>
        <v>67.77</v>
      </c>
      <c r="CC34" s="7">
        <f>_xlfn.IFNA(VLOOKUP($AZ34,HAVERD!$A:$FM,CC$2,FALSE),"")</f>
        <v>69.62</v>
      </c>
      <c r="CD34" s="7">
        <f>_xlfn.IFNA(VLOOKUP($AZ34,HAVERD!$A:$FM,CD$2,FALSE),"")</f>
        <v>70.010000000000005</v>
      </c>
      <c r="CE34" s="7">
        <f>_xlfn.IFNA(VLOOKUP($AZ34,HAVERD!$A:$FM,CE$2,FALSE),"")</f>
        <v>70.040000000000006</v>
      </c>
      <c r="CF34" s="7">
        <f>_xlfn.IFNA(VLOOKUP($AZ34,HAVERD!$A:$FM,CF$2,FALSE),"")</f>
        <v>69.510000000000005</v>
      </c>
      <c r="CG34" s="7">
        <f>_xlfn.IFNA(VLOOKUP($AZ34,HAVERD!$A:$FM,CG$2,FALSE),"")</f>
        <v>67.48</v>
      </c>
      <c r="CH34" s="7">
        <f>_xlfn.IFNA(VLOOKUP($AZ34,HAVERD!$A:$FM,CH$2,FALSE),"")</f>
        <v>62.58</v>
      </c>
      <c r="CI34" s="7">
        <f>_xlfn.IFNA(VLOOKUP($AZ34,HAVERD!$A:$FM,CI$2,FALSE),"")</f>
        <v>60.68</v>
      </c>
      <c r="CJ34" s="7">
        <f>_xlfn.IFNA(VLOOKUP($AZ34,HAVERD!$A:$FM,CJ$2,FALSE),"")</f>
        <v>59.57</v>
      </c>
      <c r="CK34" s="7">
        <f>_xlfn.IFNA(VLOOKUP($AZ34,HAVERD!$A:$FM,CK$2,FALSE),"")</f>
        <v>59.44</v>
      </c>
      <c r="CL34" s="7">
        <f>_xlfn.IFNA(VLOOKUP($AZ34,HAVERD!$A:$FM,CL$2,FALSE),"")</f>
        <v>60.4</v>
      </c>
      <c r="CM34" s="7">
        <f>_xlfn.IFNA(VLOOKUP($AZ34,HAVERD!$A:$FM,CM$2,FALSE),"")</f>
        <v>62.08</v>
      </c>
      <c r="CN34" s="7">
        <f>_xlfn.IFNA(VLOOKUP($AZ34,HAVERD!$A:$FM,CN$2,FALSE),"")</f>
        <v>68.510000000000005</v>
      </c>
      <c r="CO34" s="7">
        <f>_xlfn.IFNA(VLOOKUP($AZ34,HAVERD!$A:$FM,CO$2,FALSE),"")</f>
        <v>69.680000000000007</v>
      </c>
      <c r="CP34" s="7">
        <f>_xlfn.IFNA(VLOOKUP($AZ34,HAVERD!$A:$FM,CP$2,FALSE),"")</f>
        <v>70.23</v>
      </c>
      <c r="CQ34" s="7">
        <f>_xlfn.IFNA(VLOOKUP($AZ34,HAVERD!$A:$FM,CQ$2,FALSE),"")</f>
        <v>69.680000000000007</v>
      </c>
      <c r="CR34" s="7">
        <f>_xlfn.IFNA(VLOOKUP($AZ34,HAVERD!$A:$FM,CR$2,FALSE),"")</f>
        <v>69.48</v>
      </c>
      <c r="CS34" s="7">
        <f>_xlfn.IFNA(VLOOKUP($AZ34,HAVERD!$A:$FM,CS$2,FALSE),"")</f>
        <v>68.319999999999993</v>
      </c>
      <c r="CT34" s="7">
        <f>_xlfn.IFNA(VLOOKUP($AZ34,HAVERD!$A:$FM,CT$2,FALSE),"")</f>
        <v>63.37</v>
      </c>
      <c r="CU34" s="7">
        <f>_xlfn.IFNA(VLOOKUP($AZ34,HAVERD!$A:$FM,CU$2,FALSE),"")</f>
        <v>62.09</v>
      </c>
      <c r="CV34" s="7">
        <f>_xlfn.IFNA(VLOOKUP($AZ34,HAVERD!$A:$FM,CV$2,FALSE),"")</f>
        <v>61.53</v>
      </c>
      <c r="CW34" s="7"/>
      <c r="CX34" s="7"/>
      <c r="CY34" s="7"/>
      <c r="CZ34" s="7"/>
      <c r="DA34" s="7"/>
      <c r="DB34" s="7"/>
      <c r="DC34" s="7"/>
      <c r="DD34" s="7"/>
      <c r="DE34" s="7"/>
      <c r="DF34" s="7"/>
      <c r="DG34" s="7"/>
      <c r="DH34" s="7"/>
    </row>
    <row r="35" spans="1:112" x14ac:dyDescent="0.35">
      <c r="A35" s="6">
        <f t="shared" si="20"/>
        <v>46132</v>
      </c>
      <c r="B35" s="7">
        <f>VLOOKUP($A35,HAVERD!$A:$FM,B$2,FALSE)</f>
        <v>84.16</v>
      </c>
      <c r="C35" s="7">
        <f>VLOOKUP($A35,HAVERD!$A:$FM,C$2,FALSE)</f>
        <v>86.48</v>
      </c>
      <c r="D35" s="7">
        <f>VLOOKUP($A35,HAVERD!$A:$FM,D$2,FALSE)</f>
        <v>84.97</v>
      </c>
      <c r="E35" s="7">
        <f>VLOOKUP($A35,HAVERD!$A:$FM,E$2,FALSE)</f>
        <v>85.31</v>
      </c>
      <c r="F35" s="7">
        <f>VLOOKUP($A35,HAVERD!$A:$FM,F$2,FALSE)</f>
        <v>86.12</v>
      </c>
      <c r="G35" s="7">
        <f>VLOOKUP($A35,HAVERD!$A:$FM,G$2,FALSE)</f>
        <v>87.91</v>
      </c>
      <c r="H35" s="7">
        <f>VLOOKUP($A35,HAVERD!$A:$FM,H$2,FALSE)</f>
        <v>88.86</v>
      </c>
      <c r="I35" s="7">
        <f>VLOOKUP($A35,HAVERD!$A:$FM,I$2,FALSE)</f>
        <v>90.3</v>
      </c>
      <c r="J35" s="7">
        <f>VLOOKUP($A35,HAVERD!$A:$FM,J$2,FALSE)</f>
        <v>89.83</v>
      </c>
      <c r="K35" s="7">
        <f>VLOOKUP($A35,HAVERD!$A:$FM,K$2,FALSE)</f>
        <v>90.54</v>
      </c>
      <c r="L35" s="7">
        <f>VLOOKUP($A35,HAVERD!$A:$FM,L$2,FALSE)</f>
        <v>87.32</v>
      </c>
      <c r="M35" s="7">
        <f>VLOOKUP($A35,HAVERD!$A:$FM,M$2,FALSE)</f>
        <v>76.989999999999995</v>
      </c>
      <c r="N35" s="7">
        <f>VLOOKUP($A35,HAVERD!$A:$FM,N$2,FALSE)</f>
        <v>69.849999999999994</v>
      </c>
      <c r="O35" s="7">
        <f>VLOOKUP($A35,HAVERD!$A:$FM,O$2,FALSE)</f>
        <v>67.430000000000007</v>
      </c>
      <c r="P35" s="7">
        <f>VLOOKUP($A35,HAVERD!$A:$FM,P$2,FALSE)</f>
        <v>68.819999999999993</v>
      </c>
      <c r="Q35" s="7">
        <f>VLOOKUP($A35,HAVERD!$A:$FM,Q$2,FALSE)</f>
        <v>69.849999999999994</v>
      </c>
      <c r="R35" s="7">
        <f>VLOOKUP($A35,HAVERD!$A:$FM,R$2,FALSE)</f>
        <v>71.760000000000005</v>
      </c>
      <c r="S35" s="7">
        <f>VLOOKUP($A35,HAVERD!$A:$FM,S$2,FALSE)</f>
        <v>74.48</v>
      </c>
      <c r="T35" s="7">
        <f>VLOOKUP($A35,HAVERD!$A:$FM,T$2,FALSE)</f>
        <v>76.16</v>
      </c>
      <c r="U35" s="7">
        <f>VLOOKUP($A35,HAVERD!$A:$FM,U$2,FALSE)</f>
        <v>76.38</v>
      </c>
      <c r="V35" s="7">
        <f>VLOOKUP($A35,HAVERD!$A:$FM,V$2,FALSE)</f>
        <v>76.47</v>
      </c>
      <c r="W35" s="7">
        <f>VLOOKUP($A35,HAVERD!$A:$FM,W$2,FALSE)</f>
        <v>75.84</v>
      </c>
      <c r="X35" s="7">
        <f>VLOOKUP($A35,HAVERD!$A:$FM,X$2,FALSE)</f>
        <v>73.180000000000007</v>
      </c>
      <c r="Y35" s="7">
        <f>VLOOKUP($A35,HAVERD!$A:$FM,Y$2,FALSE)</f>
        <v>65.98</v>
      </c>
      <c r="Z35" s="7">
        <f>VLOOKUP($A35,HAVERD!$A:$FM,Z$2,FALSE)</f>
        <v>61.54</v>
      </c>
      <c r="AA35" s="7">
        <f>VLOOKUP($A35,HAVERD!$A:$FM,AA$2,FALSE)</f>
        <v>59.6</v>
      </c>
      <c r="AB35" s="7">
        <f>VLOOKUP($A35,HAVERD!$A:$FM,AB$2,FALSE)</f>
        <v>59.31</v>
      </c>
      <c r="AC35" s="7">
        <f>VLOOKUP($A35,HAVERD!$A:$FM,AC$2,FALSE)</f>
        <v>60.26</v>
      </c>
      <c r="AD35" s="7">
        <f>VLOOKUP($A35,HAVERD!$A:$FM,AD$2,FALSE)</f>
        <v>62.44</v>
      </c>
      <c r="AE35" s="7">
        <f>VLOOKUP($A35,HAVERD!$A:$FM,AE$2,FALSE)</f>
        <v>66.81</v>
      </c>
      <c r="AF35" s="7">
        <f>VLOOKUP($A35,HAVERD!$A:$FM,AF$2,FALSE)</f>
        <v>68.67</v>
      </c>
      <c r="AG35" s="7">
        <f>VLOOKUP($A35,HAVERD!$A:$FM,AG$2,FALSE)</f>
        <v>69.06</v>
      </c>
      <c r="AH35" s="7">
        <f>VLOOKUP($A35,HAVERD!$A:$FM,AH$2,FALSE)</f>
        <v>69.06</v>
      </c>
      <c r="AI35" s="7">
        <f>VLOOKUP($A35,HAVERD!$A:$FM,AI$2,FALSE)</f>
        <v>68.55</v>
      </c>
      <c r="AJ35" s="7">
        <f>VLOOKUP($A35,HAVERD!$A:$FM,AJ$2,FALSE)</f>
        <v>66.569999999999993</v>
      </c>
      <c r="AK35" s="7">
        <f>VLOOKUP($A35,HAVERD!$A:$FM,AK$2,FALSE)</f>
        <v>63.28</v>
      </c>
      <c r="AL35" s="7">
        <f>VLOOKUP($A35,HAVERD!$A:$FM,AL$2,FALSE)</f>
        <v>61.36</v>
      </c>
      <c r="AM35" s="7">
        <f>VLOOKUP($A35,HAVERD!$A:$FM,AM$2,FALSE)</f>
        <v>60.28</v>
      </c>
      <c r="AN35" s="7">
        <f>VLOOKUP($A35,HAVERD!$A:$FM,AN$2,FALSE)</f>
        <v>60.14</v>
      </c>
      <c r="AO35" s="7">
        <f>VLOOKUP($A35,HAVERD!$A:$FM,AO$2,FALSE)</f>
        <v>61.08</v>
      </c>
      <c r="AP35" s="7">
        <f>VLOOKUP($A35,HAVERD!$A:$FM,AP$2,FALSE)</f>
        <v>62.72</v>
      </c>
      <c r="AQ35" s="7">
        <f>VLOOKUP($A35,HAVERD!$A:$FM,AQ$2,FALSE)</f>
        <v>67.52</v>
      </c>
      <c r="AR35" s="7">
        <f>VLOOKUP($A35,HAVERD!$A:$FM,AR$2,FALSE)</f>
        <v>68.680000000000007</v>
      </c>
      <c r="AS35" s="7">
        <f>VLOOKUP($A35,HAVERD!$A:$FM,AS$2,FALSE)</f>
        <v>69.290000000000006</v>
      </c>
      <c r="AT35" s="7">
        <f>VLOOKUP($A35,HAVERD!$A:$FM,AT$2,FALSE)</f>
        <v>68.23</v>
      </c>
      <c r="AU35" s="7">
        <f>VLOOKUP($A35,HAVERD!$A:$FM,AU$2,FALSE)</f>
        <v>68.55</v>
      </c>
      <c r="AV35" s="7">
        <f>VLOOKUP($A35,HAVERD!$A:$FM,AV$2,FALSE)</f>
        <v>67.38</v>
      </c>
      <c r="AW35" s="7">
        <f>VLOOKUP($A35,HAVERD!$A:$FM,AW$2,FALSE)</f>
        <v>64.16</v>
      </c>
      <c r="AZ35" s="6">
        <f t="shared" si="21"/>
        <v>46189</v>
      </c>
      <c r="BA35" s="7">
        <f>_xlfn.IFNA(VLOOKUP($AZ35,HAVERD!$A:$FM,BA$2,FALSE),"")</f>
        <v>92.62</v>
      </c>
      <c r="BB35" s="7">
        <f>_xlfn.IFNA(VLOOKUP($AZ35,HAVERD!$A:$FM,BB$2,FALSE),"")</f>
        <v>90.22</v>
      </c>
      <c r="BC35" s="7">
        <f>_xlfn.IFNA(VLOOKUP($AZ35,HAVERD!$A:$FM,BC$2,FALSE),"")</f>
        <v>92.6</v>
      </c>
      <c r="BD35" s="7">
        <f>_xlfn.IFNA(VLOOKUP($AZ35,HAVERD!$A:$FM,BD$2,FALSE),"")</f>
        <v>95.1</v>
      </c>
      <c r="BE35" s="7">
        <f>_xlfn.IFNA(VLOOKUP($AZ35,HAVERD!$A:$FM,BE$2,FALSE),"")</f>
        <v>97.89</v>
      </c>
      <c r="BF35" s="7">
        <f>_xlfn.IFNA(VLOOKUP($AZ35,HAVERD!$A:$FM,BF$2,FALSE),"")</f>
        <v>99.71</v>
      </c>
      <c r="BG35" s="7">
        <f>_xlfn.IFNA(VLOOKUP($AZ35,HAVERD!$A:$FM,BG$2,FALSE),"")</f>
        <v>95.7</v>
      </c>
      <c r="BH35" s="7">
        <f>_xlfn.IFNA(VLOOKUP($AZ35,HAVERD!$A:$FM,BH$2,FALSE),"")</f>
        <v>96.42</v>
      </c>
      <c r="BI35" s="7">
        <f>_xlfn.IFNA(VLOOKUP($AZ35,HAVERD!$A:$FM,BI$2,FALSE),"")</f>
        <v>93.19</v>
      </c>
      <c r="BJ35" s="7">
        <f>_xlfn.IFNA(VLOOKUP($AZ35,HAVERD!$A:$FM,BJ$2,FALSE),"")</f>
        <v>82.91</v>
      </c>
      <c r="BK35" s="7">
        <f>_xlfn.IFNA(VLOOKUP($AZ35,HAVERD!$A:$FM,BK$2,FALSE),"")</f>
        <v>75.78</v>
      </c>
      <c r="BL35" s="7">
        <f>_xlfn.IFNA(VLOOKUP($AZ35,HAVERD!$A:$FM,BL$2,FALSE),"")</f>
        <v>73.400000000000006</v>
      </c>
      <c r="BM35" s="7">
        <f>_xlfn.IFNA(VLOOKUP($AZ35,HAVERD!$A:$FM,BM$2,FALSE),"")</f>
        <v>74.06</v>
      </c>
      <c r="BN35" s="7">
        <f>_xlfn.IFNA(VLOOKUP($AZ35,HAVERD!$A:$FM,BN$2,FALSE),"")</f>
        <v>75.319999999999993</v>
      </c>
      <c r="BO35" s="7">
        <f>_xlfn.IFNA(VLOOKUP($AZ35,HAVERD!$A:$FM,BO$2,FALSE),"")</f>
        <v>77.650000000000006</v>
      </c>
      <c r="BP35" s="7">
        <f>_xlfn.IFNA(VLOOKUP($AZ35,HAVERD!$A:$FM,BP$2,FALSE),"")</f>
        <v>75.34</v>
      </c>
      <c r="BQ35" s="7">
        <f>_xlfn.IFNA(VLOOKUP($AZ35,HAVERD!$A:$FM,BQ$2,FALSE),"")</f>
        <v>76.989999999999995</v>
      </c>
      <c r="BR35" s="7">
        <f>_xlfn.IFNA(VLOOKUP($AZ35,HAVERD!$A:$FM,BR$2,FALSE),"")</f>
        <v>77.2</v>
      </c>
      <c r="BS35" s="7">
        <f>_xlfn.IFNA(VLOOKUP($AZ35,HAVERD!$A:$FM,BS$2,FALSE),"")</f>
        <v>81.92</v>
      </c>
      <c r="BT35" s="7">
        <f>_xlfn.IFNA(VLOOKUP($AZ35,HAVERD!$A:$FM,BT$2,FALSE),"")</f>
        <v>81.180000000000007</v>
      </c>
      <c r="BU35" s="7">
        <f>_xlfn.IFNA(VLOOKUP($AZ35,HAVERD!$A:$FM,BU$2,FALSE),"")</f>
        <v>78.37</v>
      </c>
      <c r="BV35" s="7">
        <f>_xlfn.IFNA(VLOOKUP($AZ35,HAVERD!$A:$FM,BV$2,FALSE),"")</f>
        <v>65.58</v>
      </c>
      <c r="BW35" s="7">
        <f>_xlfn.IFNA(VLOOKUP($AZ35,HAVERD!$A:$FM,BW$2,FALSE),"")</f>
        <v>58.88</v>
      </c>
      <c r="BX35" s="7">
        <f>_xlfn.IFNA(VLOOKUP($AZ35,HAVERD!$A:$FM,BX$2,FALSE),"")</f>
        <v>58.98</v>
      </c>
      <c r="BY35" s="7">
        <f>_xlfn.IFNA(VLOOKUP($AZ35,HAVERD!$A:$FM,BY$2,FALSE),"")</f>
        <v>58.74</v>
      </c>
      <c r="BZ35" s="7">
        <f>_xlfn.IFNA(VLOOKUP($AZ35,HAVERD!$A:$FM,BZ$2,FALSE),"")</f>
        <v>59.68</v>
      </c>
      <c r="CA35" s="7">
        <f>_xlfn.IFNA(VLOOKUP($AZ35,HAVERD!$A:$FM,CA$2,FALSE),"")</f>
        <v>61.88</v>
      </c>
      <c r="CB35" s="7">
        <f>_xlfn.IFNA(VLOOKUP($AZ35,HAVERD!$A:$FM,CB$2,FALSE),"")</f>
        <v>68.03</v>
      </c>
      <c r="CC35" s="7">
        <f>_xlfn.IFNA(VLOOKUP($AZ35,HAVERD!$A:$FM,CC$2,FALSE),"")</f>
        <v>69.900000000000006</v>
      </c>
      <c r="CD35" s="7">
        <f>_xlfn.IFNA(VLOOKUP($AZ35,HAVERD!$A:$FM,CD$2,FALSE),"")</f>
        <v>70.3</v>
      </c>
      <c r="CE35" s="7">
        <f>_xlfn.IFNA(VLOOKUP($AZ35,HAVERD!$A:$FM,CE$2,FALSE),"")</f>
        <v>70.319999999999993</v>
      </c>
      <c r="CF35" s="7">
        <f>_xlfn.IFNA(VLOOKUP($AZ35,HAVERD!$A:$FM,CF$2,FALSE),"")</f>
        <v>69.790000000000006</v>
      </c>
      <c r="CG35" s="7">
        <f>_xlfn.IFNA(VLOOKUP($AZ35,HAVERD!$A:$FM,CG$2,FALSE),"")</f>
        <v>67.75</v>
      </c>
      <c r="CH35" s="7">
        <f>_xlfn.IFNA(VLOOKUP($AZ35,HAVERD!$A:$FM,CH$2,FALSE),"")</f>
        <v>63.52</v>
      </c>
      <c r="CI35" s="7">
        <f>_xlfn.IFNA(VLOOKUP($AZ35,HAVERD!$A:$FM,CI$2,FALSE),"")</f>
        <v>61.62</v>
      </c>
      <c r="CJ35" s="7">
        <f>_xlfn.IFNA(VLOOKUP($AZ35,HAVERD!$A:$FM,CJ$2,FALSE),"")</f>
        <v>60.5</v>
      </c>
      <c r="CK35" s="7">
        <f>_xlfn.IFNA(VLOOKUP($AZ35,HAVERD!$A:$FM,CK$2,FALSE),"")</f>
        <v>60.38</v>
      </c>
      <c r="CL35" s="7">
        <f>_xlfn.IFNA(VLOOKUP($AZ35,HAVERD!$A:$FM,CL$2,FALSE),"")</f>
        <v>61.34</v>
      </c>
      <c r="CM35" s="7">
        <f>_xlfn.IFNA(VLOOKUP($AZ35,HAVERD!$A:$FM,CM$2,FALSE),"")</f>
        <v>63.02</v>
      </c>
      <c r="CN35" s="7">
        <f>_xlfn.IFNA(VLOOKUP($AZ35,HAVERD!$A:$FM,CN$2,FALSE),"")</f>
        <v>68.66</v>
      </c>
      <c r="CO35" s="7">
        <f>_xlfn.IFNA(VLOOKUP($AZ35,HAVERD!$A:$FM,CO$2,FALSE),"")</f>
        <v>69.819999999999993</v>
      </c>
      <c r="CP35" s="7">
        <f>_xlfn.IFNA(VLOOKUP($AZ35,HAVERD!$A:$FM,CP$2,FALSE),"")</f>
        <v>70.37</v>
      </c>
      <c r="CQ35" s="7">
        <f>_xlfn.IFNA(VLOOKUP($AZ35,HAVERD!$A:$FM,CQ$2,FALSE),"")</f>
        <v>69.819999999999993</v>
      </c>
      <c r="CR35" s="7">
        <f>_xlfn.IFNA(VLOOKUP($AZ35,HAVERD!$A:$FM,CR$2,FALSE),"")</f>
        <v>69.62</v>
      </c>
      <c r="CS35" s="7">
        <f>_xlfn.IFNA(VLOOKUP($AZ35,HAVERD!$A:$FM,CS$2,FALSE),"")</f>
        <v>68.459999999999994</v>
      </c>
      <c r="CT35" s="7">
        <f>_xlfn.IFNA(VLOOKUP($AZ35,HAVERD!$A:$FM,CT$2,FALSE),"")</f>
        <v>63.91</v>
      </c>
      <c r="CU35" s="7">
        <f>_xlfn.IFNA(VLOOKUP($AZ35,HAVERD!$A:$FM,CU$2,FALSE),"")</f>
        <v>62.62</v>
      </c>
      <c r="CV35" s="7">
        <f>_xlfn.IFNA(VLOOKUP($AZ35,HAVERD!$A:$FM,CV$2,FALSE),"")</f>
        <v>62.06</v>
      </c>
      <c r="CW35" s="7"/>
      <c r="CX35" s="7"/>
      <c r="CY35" s="7"/>
      <c r="CZ35" s="7"/>
      <c r="DA35" s="7"/>
      <c r="DB35" s="7"/>
      <c r="DC35" s="7"/>
      <c r="DD35" s="7"/>
      <c r="DE35" s="7"/>
      <c r="DF35" s="7"/>
      <c r="DG35" s="7"/>
      <c r="DH35" s="7"/>
    </row>
    <row r="36" spans="1:112" x14ac:dyDescent="0.35">
      <c r="A36" s="6">
        <f t="shared" si="20"/>
        <v>46133</v>
      </c>
      <c r="B36" s="7">
        <f>VLOOKUP($A36,HAVERD!$A:$FM,B$2,FALSE)</f>
        <v>87.9</v>
      </c>
      <c r="C36" s="7">
        <f>VLOOKUP($A36,HAVERD!$A:$FM,C$2,FALSE)</f>
        <v>89.79</v>
      </c>
      <c r="D36" s="7">
        <f>VLOOKUP($A36,HAVERD!$A:$FM,D$2,FALSE)</f>
        <v>88.1</v>
      </c>
      <c r="E36" s="7">
        <f>VLOOKUP($A36,HAVERD!$A:$FM,E$2,FALSE)</f>
        <v>88.36</v>
      </c>
      <c r="F36" s="7">
        <f>VLOOKUP($A36,HAVERD!$A:$FM,F$2,FALSE)</f>
        <v>89.16</v>
      </c>
      <c r="G36" s="7">
        <f>VLOOKUP($A36,HAVERD!$A:$FM,G$2,FALSE)</f>
        <v>89.8</v>
      </c>
      <c r="H36" s="7">
        <f>VLOOKUP($A36,HAVERD!$A:$FM,H$2,FALSE)</f>
        <v>90.76</v>
      </c>
      <c r="I36" s="7">
        <f>VLOOKUP($A36,HAVERD!$A:$FM,I$2,FALSE)</f>
        <v>92.22</v>
      </c>
      <c r="J36" s="7">
        <f>VLOOKUP($A36,HAVERD!$A:$FM,J$2,FALSE)</f>
        <v>91.6</v>
      </c>
      <c r="K36" s="7">
        <f>VLOOKUP($A36,HAVERD!$A:$FM,K$2,FALSE)</f>
        <v>92.32</v>
      </c>
      <c r="L36" s="7">
        <f>VLOOKUP($A36,HAVERD!$A:$FM,L$2,FALSE)</f>
        <v>89.06</v>
      </c>
      <c r="M36" s="7">
        <f>VLOOKUP($A36,HAVERD!$A:$FM,M$2,FALSE)</f>
        <v>78.62</v>
      </c>
      <c r="N36" s="7">
        <f>VLOOKUP($A36,HAVERD!$A:$FM,N$2,FALSE)</f>
        <v>71.47</v>
      </c>
      <c r="O36" s="7">
        <f>VLOOKUP($A36,HAVERD!$A:$FM,O$2,FALSE)</f>
        <v>69.06</v>
      </c>
      <c r="P36" s="7">
        <f>VLOOKUP($A36,HAVERD!$A:$FM,P$2,FALSE)</f>
        <v>70.37</v>
      </c>
      <c r="Q36" s="7">
        <f>VLOOKUP($A36,HAVERD!$A:$FM,Q$2,FALSE)</f>
        <v>71.400000000000006</v>
      </c>
      <c r="R36" s="7">
        <f>VLOOKUP($A36,HAVERD!$A:$FM,R$2,FALSE)</f>
        <v>73.319999999999993</v>
      </c>
      <c r="S36" s="7">
        <f>VLOOKUP($A36,HAVERD!$A:$FM,S$2,FALSE)</f>
        <v>75.3</v>
      </c>
      <c r="T36" s="7">
        <f>VLOOKUP($A36,HAVERD!$A:$FM,T$2,FALSE)</f>
        <v>77</v>
      </c>
      <c r="U36" s="7">
        <f>VLOOKUP($A36,HAVERD!$A:$FM,U$2,FALSE)</f>
        <v>77.22</v>
      </c>
      <c r="V36" s="7">
        <f>VLOOKUP($A36,HAVERD!$A:$FM,V$2,FALSE)</f>
        <v>77.31</v>
      </c>
      <c r="W36" s="7">
        <f>VLOOKUP($A36,HAVERD!$A:$FM,W$2,FALSE)</f>
        <v>76.680000000000007</v>
      </c>
      <c r="X36" s="7">
        <f>VLOOKUP($A36,HAVERD!$A:$FM,X$2,FALSE)</f>
        <v>73.98</v>
      </c>
      <c r="Y36" s="7">
        <f>VLOOKUP($A36,HAVERD!$A:$FM,Y$2,FALSE)</f>
        <v>64.489999999999995</v>
      </c>
      <c r="Z36" s="7">
        <f>VLOOKUP($A36,HAVERD!$A:$FM,Z$2,FALSE)</f>
        <v>60.05</v>
      </c>
      <c r="AA36" s="7">
        <f>VLOOKUP($A36,HAVERD!$A:$FM,AA$2,FALSE)</f>
        <v>58.11</v>
      </c>
      <c r="AB36" s="7">
        <f>VLOOKUP($A36,HAVERD!$A:$FM,AB$2,FALSE)</f>
        <v>57.82</v>
      </c>
      <c r="AC36" s="7">
        <f>VLOOKUP($A36,HAVERD!$A:$FM,AC$2,FALSE)</f>
        <v>58.77</v>
      </c>
      <c r="AD36" s="7">
        <f>VLOOKUP($A36,HAVERD!$A:$FM,AD$2,FALSE)</f>
        <v>60.95</v>
      </c>
      <c r="AE36" s="7">
        <f>VLOOKUP($A36,HAVERD!$A:$FM,AE$2,FALSE)</f>
        <v>67.11</v>
      </c>
      <c r="AF36" s="7">
        <f>VLOOKUP($A36,HAVERD!$A:$FM,AF$2,FALSE)</f>
        <v>68.97</v>
      </c>
      <c r="AG36" s="7">
        <f>VLOOKUP($A36,HAVERD!$A:$FM,AG$2,FALSE)</f>
        <v>69.36</v>
      </c>
      <c r="AH36" s="7">
        <f>VLOOKUP($A36,HAVERD!$A:$FM,AH$2,FALSE)</f>
        <v>69.349999999999994</v>
      </c>
      <c r="AI36" s="7">
        <f>VLOOKUP($A36,HAVERD!$A:$FM,AI$2,FALSE)</f>
        <v>68.84</v>
      </c>
      <c r="AJ36" s="7">
        <f>VLOOKUP($A36,HAVERD!$A:$FM,AJ$2,FALSE)</f>
        <v>66.849999999999994</v>
      </c>
      <c r="AK36" s="7">
        <f>VLOOKUP($A36,HAVERD!$A:$FM,AK$2,FALSE)</f>
        <v>63.69</v>
      </c>
      <c r="AL36" s="7">
        <f>VLOOKUP($A36,HAVERD!$A:$FM,AL$2,FALSE)</f>
        <v>61.77</v>
      </c>
      <c r="AM36" s="7">
        <f>VLOOKUP($A36,HAVERD!$A:$FM,AM$2,FALSE)</f>
        <v>60.69</v>
      </c>
      <c r="AN36" s="7">
        <f>VLOOKUP($A36,HAVERD!$A:$FM,AN$2,FALSE)</f>
        <v>60.55</v>
      </c>
      <c r="AO36" s="7">
        <f>VLOOKUP($A36,HAVERD!$A:$FM,AO$2,FALSE)</f>
        <v>61.49</v>
      </c>
      <c r="AP36" s="7">
        <f>VLOOKUP($A36,HAVERD!$A:$FM,AP$2,FALSE)</f>
        <v>63.13</v>
      </c>
      <c r="AQ36" s="7">
        <f>VLOOKUP($A36,HAVERD!$A:$FM,AQ$2,FALSE)</f>
        <v>67.75</v>
      </c>
      <c r="AR36" s="7">
        <f>VLOOKUP($A36,HAVERD!$A:$FM,AR$2,FALSE)</f>
        <v>68.92</v>
      </c>
      <c r="AS36" s="7">
        <f>VLOOKUP($A36,HAVERD!$A:$FM,AS$2,FALSE)</f>
        <v>69.52</v>
      </c>
      <c r="AT36" s="7">
        <f>VLOOKUP($A36,HAVERD!$A:$FM,AT$2,FALSE)</f>
        <v>68.459999999999994</v>
      </c>
      <c r="AU36" s="7">
        <f>VLOOKUP($A36,HAVERD!$A:$FM,AU$2,FALSE)</f>
        <v>68.77</v>
      </c>
      <c r="AV36" s="7">
        <f>VLOOKUP($A36,HAVERD!$A:$FM,AV$2,FALSE)</f>
        <v>67.599999999999994</v>
      </c>
      <c r="AW36" s="7">
        <f>VLOOKUP($A36,HAVERD!$A:$FM,AW$2,FALSE)</f>
        <v>64.400000000000006</v>
      </c>
      <c r="AZ36" s="6">
        <f t="shared" si="21"/>
        <v>46190</v>
      </c>
      <c r="BA36" s="7">
        <f>_xlfn.IFNA(VLOOKUP($AZ36,HAVERD!$A:$FM,BA$2,FALSE),"")</f>
        <v>93.25</v>
      </c>
      <c r="BB36" s="7">
        <f>_xlfn.IFNA(VLOOKUP($AZ36,HAVERD!$A:$FM,BB$2,FALSE),"")</f>
        <v>90</v>
      </c>
      <c r="BC36" s="7">
        <f>_xlfn.IFNA(VLOOKUP($AZ36,HAVERD!$A:$FM,BC$2,FALSE),"")</f>
        <v>92.76</v>
      </c>
      <c r="BD36" s="7">
        <f>_xlfn.IFNA(VLOOKUP($AZ36,HAVERD!$A:$FM,BD$2,FALSE),"")</f>
        <v>94.54</v>
      </c>
      <c r="BE36" s="7">
        <f>_xlfn.IFNA(VLOOKUP($AZ36,HAVERD!$A:$FM,BE$2,FALSE),"")</f>
        <v>97.32</v>
      </c>
      <c r="BF36" s="7">
        <f>_xlfn.IFNA(VLOOKUP($AZ36,HAVERD!$A:$FM,BF$2,FALSE),"")</f>
        <v>98.89</v>
      </c>
      <c r="BG36" s="7">
        <f>_xlfn.IFNA(VLOOKUP($AZ36,HAVERD!$A:$FM,BG$2,FALSE),"")</f>
        <v>95.39</v>
      </c>
      <c r="BH36" s="7">
        <f>_xlfn.IFNA(VLOOKUP($AZ36,HAVERD!$A:$FM,BH$2,FALSE),"")</f>
        <v>96.11</v>
      </c>
      <c r="BI36" s="7">
        <f>_xlfn.IFNA(VLOOKUP($AZ36,HAVERD!$A:$FM,BI$2,FALSE),"")</f>
        <v>92.89</v>
      </c>
      <c r="BJ36" s="7">
        <f>_xlfn.IFNA(VLOOKUP($AZ36,HAVERD!$A:$FM,BJ$2,FALSE),"")</f>
        <v>82.68</v>
      </c>
      <c r="BK36" s="7">
        <f>_xlfn.IFNA(VLOOKUP($AZ36,HAVERD!$A:$FM,BK$2,FALSE),"")</f>
        <v>75.540000000000006</v>
      </c>
      <c r="BL36" s="7">
        <f>_xlfn.IFNA(VLOOKUP($AZ36,HAVERD!$A:$FM,BL$2,FALSE),"")</f>
        <v>73.16</v>
      </c>
      <c r="BM36" s="7">
        <f>_xlfn.IFNA(VLOOKUP($AZ36,HAVERD!$A:$FM,BM$2,FALSE),"")</f>
        <v>73.87</v>
      </c>
      <c r="BN36" s="7">
        <f>_xlfn.IFNA(VLOOKUP($AZ36,HAVERD!$A:$FM,BN$2,FALSE),"")</f>
        <v>75.14</v>
      </c>
      <c r="BO36" s="7">
        <f>_xlfn.IFNA(VLOOKUP($AZ36,HAVERD!$A:$FM,BO$2,FALSE),"")</f>
        <v>77.47</v>
      </c>
      <c r="BP36" s="7">
        <f>_xlfn.IFNA(VLOOKUP($AZ36,HAVERD!$A:$FM,BP$2,FALSE),"")</f>
        <v>75.59</v>
      </c>
      <c r="BQ36" s="7">
        <f>_xlfn.IFNA(VLOOKUP($AZ36,HAVERD!$A:$FM,BQ$2,FALSE),"")</f>
        <v>77.25</v>
      </c>
      <c r="BR36" s="7">
        <f>_xlfn.IFNA(VLOOKUP($AZ36,HAVERD!$A:$FM,BR$2,FALSE),"")</f>
        <v>77.47</v>
      </c>
      <c r="BS36" s="7">
        <f>_xlfn.IFNA(VLOOKUP($AZ36,HAVERD!$A:$FM,BS$2,FALSE),"")</f>
        <v>82.21</v>
      </c>
      <c r="BT36" s="7">
        <f>_xlfn.IFNA(VLOOKUP($AZ36,HAVERD!$A:$FM,BT$2,FALSE),"")</f>
        <v>81.47</v>
      </c>
      <c r="BU36" s="7">
        <f>_xlfn.IFNA(VLOOKUP($AZ36,HAVERD!$A:$FM,BU$2,FALSE),"")</f>
        <v>78.64</v>
      </c>
      <c r="BV36" s="7">
        <f>_xlfn.IFNA(VLOOKUP($AZ36,HAVERD!$A:$FM,BV$2,FALSE),"")</f>
        <v>66.180000000000007</v>
      </c>
      <c r="BW36" s="7">
        <f>_xlfn.IFNA(VLOOKUP($AZ36,HAVERD!$A:$FM,BW$2,FALSE),"")</f>
        <v>59.48</v>
      </c>
      <c r="BX36" s="7">
        <f>_xlfn.IFNA(VLOOKUP($AZ36,HAVERD!$A:$FM,BX$2,FALSE),"")</f>
        <v>59.58</v>
      </c>
      <c r="BY36" s="7">
        <f>_xlfn.IFNA(VLOOKUP($AZ36,HAVERD!$A:$FM,BY$2,FALSE),"")</f>
        <v>59.34</v>
      </c>
      <c r="BZ36" s="7">
        <f>_xlfn.IFNA(VLOOKUP($AZ36,HAVERD!$A:$FM,BZ$2,FALSE),"")</f>
        <v>60.28</v>
      </c>
      <c r="CA36" s="7">
        <f>_xlfn.IFNA(VLOOKUP($AZ36,HAVERD!$A:$FM,CA$2,FALSE),"")</f>
        <v>62.48</v>
      </c>
      <c r="CB36" s="7">
        <f>_xlfn.IFNA(VLOOKUP($AZ36,HAVERD!$A:$FM,CB$2,FALSE),"")</f>
        <v>68.400000000000006</v>
      </c>
      <c r="CC36" s="7">
        <f>_xlfn.IFNA(VLOOKUP($AZ36,HAVERD!$A:$FM,CC$2,FALSE),"")</f>
        <v>70.28</v>
      </c>
      <c r="CD36" s="7">
        <f>_xlfn.IFNA(VLOOKUP($AZ36,HAVERD!$A:$FM,CD$2,FALSE),"")</f>
        <v>70.680000000000007</v>
      </c>
      <c r="CE36" s="7">
        <f>_xlfn.IFNA(VLOOKUP($AZ36,HAVERD!$A:$FM,CE$2,FALSE),"")</f>
        <v>70.7</v>
      </c>
      <c r="CF36" s="7">
        <f>_xlfn.IFNA(VLOOKUP($AZ36,HAVERD!$A:$FM,CF$2,FALSE),"")</f>
        <v>70.17</v>
      </c>
      <c r="CG36" s="7">
        <f>_xlfn.IFNA(VLOOKUP($AZ36,HAVERD!$A:$FM,CG$2,FALSE),"")</f>
        <v>68.12</v>
      </c>
      <c r="CH36" s="7">
        <f>_xlfn.IFNA(VLOOKUP($AZ36,HAVERD!$A:$FM,CH$2,FALSE),"")</f>
        <v>63.81</v>
      </c>
      <c r="CI36" s="7">
        <f>_xlfn.IFNA(VLOOKUP($AZ36,HAVERD!$A:$FM,CI$2,FALSE),"")</f>
        <v>61.91</v>
      </c>
      <c r="CJ36" s="7">
        <f>_xlfn.IFNA(VLOOKUP($AZ36,HAVERD!$A:$FM,CJ$2,FALSE),"")</f>
        <v>60.78</v>
      </c>
      <c r="CK36" s="7">
        <f>_xlfn.IFNA(VLOOKUP($AZ36,HAVERD!$A:$FM,CK$2,FALSE),"")</f>
        <v>60.66</v>
      </c>
      <c r="CL36" s="7">
        <f>_xlfn.IFNA(VLOOKUP($AZ36,HAVERD!$A:$FM,CL$2,FALSE),"")</f>
        <v>61.62</v>
      </c>
      <c r="CM36" s="7">
        <f>_xlfn.IFNA(VLOOKUP($AZ36,HAVERD!$A:$FM,CM$2,FALSE),"")</f>
        <v>63.3</v>
      </c>
      <c r="CN36" s="7">
        <f>_xlfn.IFNA(VLOOKUP($AZ36,HAVERD!$A:$FM,CN$2,FALSE),"")</f>
        <v>68.930000000000007</v>
      </c>
      <c r="CO36" s="7">
        <f>_xlfn.IFNA(VLOOKUP($AZ36,HAVERD!$A:$FM,CO$2,FALSE),"")</f>
        <v>70.08</v>
      </c>
      <c r="CP36" s="7">
        <f>_xlfn.IFNA(VLOOKUP($AZ36,HAVERD!$A:$FM,CP$2,FALSE),"")</f>
        <v>70.62</v>
      </c>
      <c r="CQ36" s="7">
        <f>_xlfn.IFNA(VLOOKUP($AZ36,HAVERD!$A:$FM,CQ$2,FALSE),"")</f>
        <v>70.069999999999993</v>
      </c>
      <c r="CR36" s="7">
        <f>_xlfn.IFNA(VLOOKUP($AZ36,HAVERD!$A:$FM,CR$2,FALSE),"")</f>
        <v>69.87</v>
      </c>
      <c r="CS36" s="7">
        <f>_xlfn.IFNA(VLOOKUP($AZ36,HAVERD!$A:$FM,CS$2,FALSE),"")</f>
        <v>68.7</v>
      </c>
      <c r="CT36" s="7">
        <f>_xlfn.IFNA(VLOOKUP($AZ36,HAVERD!$A:$FM,CT$2,FALSE),"")</f>
        <v>64.12</v>
      </c>
      <c r="CU36" s="7">
        <f>_xlfn.IFNA(VLOOKUP($AZ36,HAVERD!$A:$FM,CU$2,FALSE),"")</f>
        <v>62.82</v>
      </c>
      <c r="CV36" s="7">
        <f>_xlfn.IFNA(VLOOKUP($AZ36,HAVERD!$A:$FM,CV$2,FALSE),"")</f>
        <v>62.26</v>
      </c>
      <c r="CW36" s="7"/>
      <c r="CX36" s="7"/>
      <c r="CY36" s="7"/>
      <c r="CZ36" s="7"/>
      <c r="DA36" s="7"/>
      <c r="DB36" s="7"/>
      <c r="DC36" s="7"/>
      <c r="DD36" s="7"/>
      <c r="DE36" s="7"/>
      <c r="DF36" s="7"/>
      <c r="DG36" s="7"/>
      <c r="DH36" s="7"/>
    </row>
    <row r="37" spans="1:112" x14ac:dyDescent="0.35">
      <c r="A37" s="6">
        <f t="shared" si="20"/>
        <v>46134</v>
      </c>
      <c r="B37" s="7">
        <f>VLOOKUP($A37,HAVERD!$A:$FM,B$2,FALSE)</f>
        <v>88.36</v>
      </c>
      <c r="C37" s="7">
        <f>VLOOKUP($A37,HAVERD!$A:$FM,C$2,FALSE)</f>
        <v>91.08</v>
      </c>
      <c r="D37" s="7">
        <f>VLOOKUP($A37,HAVERD!$A:$FM,D$2,FALSE)</f>
        <v>89.99</v>
      </c>
      <c r="E37" s="7">
        <f>VLOOKUP($A37,HAVERD!$A:$FM,E$2,FALSE)</f>
        <v>90.28</v>
      </c>
      <c r="F37" s="7">
        <f>VLOOKUP($A37,HAVERD!$A:$FM,F$2,FALSE)</f>
        <v>91.04</v>
      </c>
      <c r="G37" s="7">
        <f>VLOOKUP($A37,HAVERD!$A:$FM,G$2,FALSE)</f>
        <v>92</v>
      </c>
      <c r="H37" s="7">
        <f>VLOOKUP($A37,HAVERD!$A:$FM,H$2,FALSE)</f>
        <v>92.98</v>
      </c>
      <c r="I37" s="7">
        <f>VLOOKUP($A37,HAVERD!$A:$FM,I$2,FALSE)</f>
        <v>94.46</v>
      </c>
      <c r="J37" s="7">
        <f>VLOOKUP($A37,HAVERD!$A:$FM,J$2,FALSE)</f>
        <v>93.62</v>
      </c>
      <c r="K37" s="7">
        <f>VLOOKUP($A37,HAVERD!$A:$FM,K$2,FALSE)</f>
        <v>94.34</v>
      </c>
      <c r="L37" s="7">
        <f>VLOOKUP($A37,HAVERD!$A:$FM,L$2,FALSE)</f>
        <v>91.04</v>
      </c>
      <c r="M37" s="7">
        <f>VLOOKUP($A37,HAVERD!$A:$FM,M$2,FALSE)</f>
        <v>79.44</v>
      </c>
      <c r="N37" s="7">
        <f>VLOOKUP($A37,HAVERD!$A:$FM,N$2,FALSE)</f>
        <v>72.28</v>
      </c>
      <c r="O37" s="7">
        <f>VLOOKUP($A37,HAVERD!$A:$FM,O$2,FALSE)</f>
        <v>69.88</v>
      </c>
      <c r="P37" s="7">
        <f>VLOOKUP($A37,HAVERD!$A:$FM,P$2,FALSE)</f>
        <v>70.959999999999994</v>
      </c>
      <c r="Q37" s="7">
        <f>VLOOKUP($A37,HAVERD!$A:$FM,Q$2,FALSE)</f>
        <v>72</v>
      </c>
      <c r="R37" s="7">
        <f>VLOOKUP($A37,HAVERD!$A:$FM,R$2,FALSE)</f>
        <v>73.930000000000007</v>
      </c>
      <c r="S37" s="7">
        <f>VLOOKUP($A37,HAVERD!$A:$FM,S$2,FALSE)</f>
        <v>76.3</v>
      </c>
      <c r="T37" s="7">
        <f>VLOOKUP($A37,HAVERD!$A:$FM,T$2,FALSE)</f>
        <v>78.02</v>
      </c>
      <c r="U37" s="7">
        <f>VLOOKUP($A37,HAVERD!$A:$FM,U$2,FALSE)</f>
        <v>78.239999999999995</v>
      </c>
      <c r="V37" s="7">
        <f>VLOOKUP($A37,HAVERD!$A:$FM,V$2,FALSE)</f>
        <v>78.34</v>
      </c>
      <c r="W37" s="7">
        <f>VLOOKUP($A37,HAVERD!$A:$FM,W$2,FALSE)</f>
        <v>77.7</v>
      </c>
      <c r="X37" s="7">
        <f>VLOOKUP($A37,HAVERD!$A:$FM,X$2,FALSE)</f>
        <v>74.97</v>
      </c>
      <c r="Y37" s="7">
        <f>VLOOKUP($A37,HAVERD!$A:$FM,Y$2,FALSE)</f>
        <v>64.099999999999994</v>
      </c>
      <c r="Z37" s="7">
        <f>VLOOKUP($A37,HAVERD!$A:$FM,Z$2,FALSE)</f>
        <v>59.66</v>
      </c>
      <c r="AA37" s="7">
        <f>VLOOKUP($A37,HAVERD!$A:$FM,AA$2,FALSE)</f>
        <v>57.72</v>
      </c>
      <c r="AB37" s="7">
        <f>VLOOKUP($A37,HAVERD!$A:$FM,AB$2,FALSE)</f>
        <v>57.42</v>
      </c>
      <c r="AC37" s="7">
        <f>VLOOKUP($A37,HAVERD!$A:$FM,AC$2,FALSE)</f>
        <v>58.38</v>
      </c>
      <c r="AD37" s="7">
        <f>VLOOKUP($A37,HAVERD!$A:$FM,AD$2,FALSE)</f>
        <v>60.56</v>
      </c>
      <c r="AE37" s="7">
        <f>VLOOKUP($A37,HAVERD!$A:$FM,AE$2,FALSE)</f>
        <v>66.88</v>
      </c>
      <c r="AF37" s="7">
        <f>VLOOKUP($A37,HAVERD!$A:$FM,AF$2,FALSE)</f>
        <v>68.739999999999995</v>
      </c>
      <c r="AG37" s="7">
        <f>VLOOKUP($A37,HAVERD!$A:$FM,AG$2,FALSE)</f>
        <v>69.12</v>
      </c>
      <c r="AH37" s="7">
        <f>VLOOKUP($A37,HAVERD!$A:$FM,AH$2,FALSE)</f>
        <v>69.12</v>
      </c>
      <c r="AI37" s="7">
        <f>VLOOKUP($A37,HAVERD!$A:$FM,AI$2,FALSE)</f>
        <v>68.61</v>
      </c>
      <c r="AJ37" s="7">
        <f>VLOOKUP($A37,HAVERD!$A:$FM,AJ$2,FALSE)</f>
        <v>66.62</v>
      </c>
      <c r="AK37" s="7">
        <f>VLOOKUP($A37,HAVERD!$A:$FM,AK$2,FALSE)</f>
        <v>62.68</v>
      </c>
      <c r="AL37" s="7">
        <f>VLOOKUP($A37,HAVERD!$A:$FM,AL$2,FALSE)</f>
        <v>60.76</v>
      </c>
      <c r="AM37" s="7">
        <f>VLOOKUP($A37,HAVERD!$A:$FM,AM$2,FALSE)</f>
        <v>59.68</v>
      </c>
      <c r="AN37" s="7">
        <f>VLOOKUP($A37,HAVERD!$A:$FM,AN$2,FALSE)</f>
        <v>59.54</v>
      </c>
      <c r="AO37" s="7">
        <f>VLOOKUP($A37,HAVERD!$A:$FM,AO$2,FALSE)</f>
        <v>60.48</v>
      </c>
      <c r="AP37" s="7">
        <f>VLOOKUP($A37,HAVERD!$A:$FM,AP$2,FALSE)</f>
        <v>62.12</v>
      </c>
      <c r="AQ37" s="7">
        <f>VLOOKUP($A37,HAVERD!$A:$FM,AQ$2,FALSE)</f>
        <v>67.89</v>
      </c>
      <c r="AR37" s="7">
        <f>VLOOKUP($A37,HAVERD!$A:$FM,AR$2,FALSE)</f>
        <v>69.06</v>
      </c>
      <c r="AS37" s="7">
        <f>VLOOKUP($A37,HAVERD!$A:$FM,AS$2,FALSE)</f>
        <v>69.66</v>
      </c>
      <c r="AT37" s="7">
        <f>VLOOKUP($A37,HAVERD!$A:$FM,AT$2,FALSE)</f>
        <v>68.599999999999994</v>
      </c>
      <c r="AU37" s="7">
        <f>VLOOKUP($A37,HAVERD!$A:$FM,AU$2,FALSE)</f>
        <v>68.91</v>
      </c>
      <c r="AV37" s="7">
        <f>VLOOKUP($A37,HAVERD!$A:$FM,AV$2,FALSE)</f>
        <v>67.739999999999995</v>
      </c>
      <c r="AW37" s="7">
        <f>VLOOKUP($A37,HAVERD!$A:$FM,AW$2,FALSE)</f>
        <v>63.94</v>
      </c>
      <c r="AZ37" s="6">
        <f t="shared" si="21"/>
        <v>46191</v>
      </c>
      <c r="BA37" s="7">
        <f>_xlfn.IFNA(VLOOKUP($AZ37,HAVERD!$A:$FM,BA$2,FALSE),"")</f>
        <v>91.46</v>
      </c>
      <c r="BB37" s="7">
        <f>_xlfn.IFNA(VLOOKUP($AZ37,HAVERD!$A:$FM,BB$2,FALSE),"")</f>
        <v>88.8</v>
      </c>
      <c r="BC37" s="7">
        <f>_xlfn.IFNA(VLOOKUP($AZ37,HAVERD!$A:$FM,BC$2,FALSE),"")</f>
        <v>92.06</v>
      </c>
      <c r="BD37" s="7">
        <f>_xlfn.IFNA(VLOOKUP($AZ37,HAVERD!$A:$FM,BD$2,FALSE),"")</f>
        <v>93.81</v>
      </c>
      <c r="BE37" s="7">
        <f>_xlfn.IFNA(VLOOKUP($AZ37,HAVERD!$A:$FM,BE$2,FALSE),"")</f>
        <v>96.54</v>
      </c>
      <c r="BF37" s="7">
        <f>_xlfn.IFNA(VLOOKUP($AZ37,HAVERD!$A:$FM,BF$2,FALSE),"")</f>
        <v>98.24</v>
      </c>
      <c r="BG37" s="7">
        <f>_xlfn.IFNA(VLOOKUP($AZ37,HAVERD!$A:$FM,BG$2,FALSE),"")</f>
        <v>95.27</v>
      </c>
      <c r="BH37" s="7">
        <f>_xlfn.IFNA(VLOOKUP($AZ37,HAVERD!$A:$FM,BH$2,FALSE),"")</f>
        <v>95.99</v>
      </c>
      <c r="BI37" s="7">
        <f>_xlfn.IFNA(VLOOKUP($AZ37,HAVERD!$A:$FM,BI$2,FALSE),"")</f>
        <v>92.78</v>
      </c>
      <c r="BJ37" s="7">
        <f>_xlfn.IFNA(VLOOKUP($AZ37,HAVERD!$A:$FM,BJ$2,FALSE),"")</f>
        <v>82.66</v>
      </c>
      <c r="BK37" s="7">
        <f>_xlfn.IFNA(VLOOKUP($AZ37,HAVERD!$A:$FM,BK$2,FALSE),"")</f>
        <v>75.52</v>
      </c>
      <c r="BL37" s="7">
        <f>_xlfn.IFNA(VLOOKUP($AZ37,HAVERD!$A:$FM,BL$2,FALSE),"")</f>
        <v>73.14</v>
      </c>
      <c r="BM37" s="7">
        <f>_xlfn.IFNA(VLOOKUP($AZ37,HAVERD!$A:$FM,BM$2,FALSE),"")</f>
        <v>73.930000000000007</v>
      </c>
      <c r="BN37" s="7">
        <f>_xlfn.IFNA(VLOOKUP($AZ37,HAVERD!$A:$FM,BN$2,FALSE),"")</f>
        <v>75.2</v>
      </c>
      <c r="BO37" s="7">
        <f>_xlfn.IFNA(VLOOKUP($AZ37,HAVERD!$A:$FM,BO$2,FALSE),"")</f>
        <v>77.540000000000006</v>
      </c>
      <c r="BP37" s="7">
        <f>_xlfn.IFNA(VLOOKUP($AZ37,HAVERD!$A:$FM,BP$2,FALSE),"")</f>
        <v>75.930000000000007</v>
      </c>
      <c r="BQ37" s="7">
        <f>_xlfn.IFNA(VLOOKUP($AZ37,HAVERD!$A:$FM,BQ$2,FALSE),"")</f>
        <v>77.599999999999994</v>
      </c>
      <c r="BR37" s="7">
        <f>_xlfn.IFNA(VLOOKUP($AZ37,HAVERD!$A:$FM,BR$2,FALSE),"")</f>
        <v>77.819999999999993</v>
      </c>
      <c r="BS37" s="7">
        <f>_xlfn.IFNA(VLOOKUP($AZ37,HAVERD!$A:$FM,BS$2,FALSE),"")</f>
        <v>82.58</v>
      </c>
      <c r="BT37" s="7">
        <f>_xlfn.IFNA(VLOOKUP($AZ37,HAVERD!$A:$FM,BT$2,FALSE),"")</f>
        <v>81.84</v>
      </c>
      <c r="BU37" s="7">
        <f>_xlfn.IFNA(VLOOKUP($AZ37,HAVERD!$A:$FM,BU$2,FALSE),"")</f>
        <v>78.989999999999995</v>
      </c>
      <c r="BV37" s="7">
        <f>_xlfn.IFNA(VLOOKUP($AZ37,HAVERD!$A:$FM,BV$2,FALSE),"")</f>
        <v>66.459999999999994</v>
      </c>
      <c r="BW37" s="7">
        <f>_xlfn.IFNA(VLOOKUP($AZ37,HAVERD!$A:$FM,BW$2,FALSE),"")</f>
        <v>59.76</v>
      </c>
      <c r="BX37" s="7">
        <f>_xlfn.IFNA(VLOOKUP($AZ37,HAVERD!$A:$FM,BX$2,FALSE),"")</f>
        <v>59.86</v>
      </c>
      <c r="BY37" s="7">
        <f>_xlfn.IFNA(VLOOKUP($AZ37,HAVERD!$A:$FM,BY$2,FALSE),"")</f>
        <v>59.62</v>
      </c>
      <c r="BZ37" s="7">
        <f>_xlfn.IFNA(VLOOKUP($AZ37,HAVERD!$A:$FM,BZ$2,FALSE),"")</f>
        <v>60.56</v>
      </c>
      <c r="CA37" s="7">
        <f>_xlfn.IFNA(VLOOKUP($AZ37,HAVERD!$A:$FM,CA$2,FALSE),"")</f>
        <v>62.76</v>
      </c>
      <c r="CB37" s="7">
        <f>_xlfn.IFNA(VLOOKUP($AZ37,HAVERD!$A:$FM,CB$2,FALSE),"")</f>
        <v>68.52</v>
      </c>
      <c r="CC37" s="7">
        <f>_xlfn.IFNA(VLOOKUP($AZ37,HAVERD!$A:$FM,CC$2,FALSE),"")</f>
        <v>70.400000000000006</v>
      </c>
      <c r="CD37" s="7">
        <f>_xlfn.IFNA(VLOOKUP($AZ37,HAVERD!$A:$FM,CD$2,FALSE),"")</f>
        <v>70.81</v>
      </c>
      <c r="CE37" s="7">
        <f>_xlfn.IFNA(VLOOKUP($AZ37,HAVERD!$A:$FM,CE$2,FALSE),"")</f>
        <v>70.819999999999993</v>
      </c>
      <c r="CF37" s="7">
        <f>_xlfn.IFNA(VLOOKUP($AZ37,HAVERD!$A:$FM,CF$2,FALSE),"")</f>
        <v>70.3</v>
      </c>
      <c r="CG37" s="7">
        <f>_xlfn.IFNA(VLOOKUP($AZ37,HAVERD!$A:$FM,CG$2,FALSE),"")</f>
        <v>68.239999999999995</v>
      </c>
      <c r="CH37" s="7">
        <f>_xlfn.IFNA(VLOOKUP($AZ37,HAVERD!$A:$FM,CH$2,FALSE),"")</f>
        <v>64.02</v>
      </c>
      <c r="CI37" s="7">
        <f>_xlfn.IFNA(VLOOKUP($AZ37,HAVERD!$A:$FM,CI$2,FALSE),"")</f>
        <v>62.12</v>
      </c>
      <c r="CJ37" s="7">
        <f>_xlfn.IFNA(VLOOKUP($AZ37,HAVERD!$A:$FM,CJ$2,FALSE),"")</f>
        <v>60.99</v>
      </c>
      <c r="CK37" s="7">
        <f>_xlfn.IFNA(VLOOKUP($AZ37,HAVERD!$A:$FM,CK$2,FALSE),"")</f>
        <v>60.86</v>
      </c>
      <c r="CL37" s="7">
        <f>_xlfn.IFNA(VLOOKUP($AZ37,HAVERD!$A:$FM,CL$2,FALSE),"")</f>
        <v>61.82</v>
      </c>
      <c r="CM37" s="7">
        <f>_xlfn.IFNA(VLOOKUP($AZ37,HAVERD!$A:$FM,CM$2,FALSE),"")</f>
        <v>63.5</v>
      </c>
      <c r="CN37" s="7">
        <f>_xlfn.IFNA(VLOOKUP($AZ37,HAVERD!$A:$FM,CN$2,FALSE),"")</f>
        <v>69.02</v>
      </c>
      <c r="CO37" s="7">
        <f>_xlfn.IFNA(VLOOKUP($AZ37,HAVERD!$A:$FM,CO$2,FALSE),"")</f>
        <v>70.16</v>
      </c>
      <c r="CP37" s="7">
        <f>_xlfn.IFNA(VLOOKUP($AZ37,HAVERD!$A:$FM,CP$2,FALSE),"")</f>
        <v>70.709999999999994</v>
      </c>
      <c r="CQ37" s="7">
        <f>_xlfn.IFNA(VLOOKUP($AZ37,HAVERD!$A:$FM,CQ$2,FALSE),"")</f>
        <v>70.16</v>
      </c>
      <c r="CR37" s="7">
        <f>_xlfn.IFNA(VLOOKUP($AZ37,HAVERD!$A:$FM,CR$2,FALSE),"")</f>
        <v>69.95</v>
      </c>
      <c r="CS37" s="7">
        <f>_xlfn.IFNA(VLOOKUP($AZ37,HAVERD!$A:$FM,CS$2,FALSE),"")</f>
        <v>68.78</v>
      </c>
      <c r="CT37" s="7">
        <f>_xlfn.IFNA(VLOOKUP($AZ37,HAVERD!$A:$FM,CT$2,FALSE),"")</f>
        <v>64.260000000000005</v>
      </c>
      <c r="CU37" s="7">
        <f>_xlfn.IFNA(VLOOKUP($AZ37,HAVERD!$A:$FM,CU$2,FALSE),"")</f>
        <v>62.96</v>
      </c>
      <c r="CV37" s="7">
        <f>_xlfn.IFNA(VLOOKUP($AZ37,HAVERD!$A:$FM,CV$2,FALSE),"")</f>
        <v>62.4</v>
      </c>
      <c r="CW37" s="7"/>
      <c r="CX37" s="7"/>
      <c r="CY37" s="7"/>
      <c r="CZ37" s="7"/>
      <c r="DA37" s="7"/>
      <c r="DB37" s="7"/>
      <c r="DC37" s="7"/>
      <c r="DD37" s="7"/>
      <c r="DE37" s="7"/>
      <c r="DF37" s="7"/>
      <c r="DG37" s="7"/>
      <c r="DH37" s="7"/>
    </row>
    <row r="38" spans="1:112" x14ac:dyDescent="0.35">
      <c r="A38" s="6"/>
      <c r="AZ38" s="6"/>
    </row>
    <row r="39" spans="1:112" x14ac:dyDescent="0.35">
      <c r="A39" s="11" t="s">
        <v>948</v>
      </c>
      <c r="AZ39" s="11" t="s">
        <v>948</v>
      </c>
    </row>
    <row r="40" spans="1:112" x14ac:dyDescent="0.3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MONTH(BA20)</f>
        <v>6</v>
      </c>
      <c r="BB40">
        <f t="shared" ref="BB40:CV40" si="23">MONTH(BB20)</f>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12"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12" x14ac:dyDescent="0.3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12" x14ac:dyDescent="0.3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12" x14ac:dyDescent="0.3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12" x14ac:dyDescent="0.35">
      <c r="A45" t="s">
        <v>948</v>
      </c>
      <c r="B45" s="7" t="e">
        <f>AVERAGE(B23:B37)</f>
        <v>#N/A</v>
      </c>
      <c r="C45" s="7" t="e">
        <f t="shared" ref="C45:AW45" si="32">AVERAGE(C23:C37)</f>
        <v>#N/A</v>
      </c>
      <c r="D45" s="7" t="e">
        <f t="shared" si="32"/>
        <v>#N/A</v>
      </c>
      <c r="E45" s="7" t="e">
        <f t="shared" si="32"/>
        <v>#N/A</v>
      </c>
      <c r="F45" s="7" t="e">
        <f t="shared" si="32"/>
        <v>#N/A</v>
      </c>
      <c r="G45" s="7" t="e">
        <f t="shared" si="32"/>
        <v>#N/A</v>
      </c>
      <c r="H45" s="7" t="e">
        <f t="shared" si="32"/>
        <v>#N/A</v>
      </c>
      <c r="I45" s="7" t="e">
        <f t="shared" si="32"/>
        <v>#N/A</v>
      </c>
      <c r="J45" s="7" t="e">
        <f t="shared" si="32"/>
        <v>#N/A</v>
      </c>
      <c r="K45" s="7" t="e">
        <f t="shared" si="32"/>
        <v>#N/A</v>
      </c>
      <c r="L45" s="7" t="e">
        <f t="shared" si="32"/>
        <v>#N/A</v>
      </c>
      <c r="M45" s="7" t="e">
        <f t="shared" si="32"/>
        <v>#N/A</v>
      </c>
      <c r="N45" s="7" t="e">
        <f t="shared" si="32"/>
        <v>#N/A</v>
      </c>
      <c r="O45" s="7" t="e">
        <f t="shared" si="32"/>
        <v>#N/A</v>
      </c>
      <c r="P45" s="7" t="e">
        <f t="shared" si="32"/>
        <v>#N/A</v>
      </c>
      <c r="Q45" s="7" t="e">
        <f t="shared" si="32"/>
        <v>#N/A</v>
      </c>
      <c r="R45" s="7" t="e">
        <f t="shared" si="32"/>
        <v>#N/A</v>
      </c>
      <c r="S45" s="7" t="e">
        <f t="shared" si="32"/>
        <v>#N/A</v>
      </c>
      <c r="T45" s="7" t="e">
        <f t="shared" si="32"/>
        <v>#N/A</v>
      </c>
      <c r="U45" s="7" t="e">
        <f t="shared" si="32"/>
        <v>#N/A</v>
      </c>
      <c r="V45" s="7" t="e">
        <f t="shared" si="32"/>
        <v>#N/A</v>
      </c>
      <c r="W45" s="7" t="e">
        <f t="shared" si="32"/>
        <v>#N/A</v>
      </c>
      <c r="X45" s="7" t="e">
        <f t="shared" si="32"/>
        <v>#N/A</v>
      </c>
      <c r="Y45" s="7" t="e">
        <f t="shared" si="32"/>
        <v>#N/A</v>
      </c>
      <c r="Z45" s="7" t="e">
        <f t="shared" si="32"/>
        <v>#N/A</v>
      </c>
      <c r="AA45" s="7" t="e">
        <f t="shared" si="32"/>
        <v>#N/A</v>
      </c>
      <c r="AB45" s="7" t="e">
        <f t="shared" si="32"/>
        <v>#N/A</v>
      </c>
      <c r="AC45" s="7" t="e">
        <f t="shared" si="32"/>
        <v>#N/A</v>
      </c>
      <c r="AD45" s="7" t="e">
        <f t="shared" si="32"/>
        <v>#N/A</v>
      </c>
      <c r="AE45" s="7" t="e">
        <f t="shared" si="32"/>
        <v>#N/A</v>
      </c>
      <c r="AF45" s="7" t="e">
        <f t="shared" si="32"/>
        <v>#N/A</v>
      </c>
      <c r="AG45" s="7" t="e">
        <f t="shared" si="32"/>
        <v>#N/A</v>
      </c>
      <c r="AH45" s="7" t="e">
        <f t="shared" si="32"/>
        <v>#N/A</v>
      </c>
      <c r="AI45" s="7" t="e">
        <f t="shared" si="32"/>
        <v>#N/A</v>
      </c>
      <c r="AJ45" s="7" t="e">
        <f t="shared" si="32"/>
        <v>#N/A</v>
      </c>
      <c r="AK45" s="7" t="e">
        <f t="shared" si="32"/>
        <v>#N/A</v>
      </c>
      <c r="AL45" s="7" t="e">
        <f t="shared" si="32"/>
        <v>#N/A</v>
      </c>
      <c r="AM45" s="7" t="e">
        <f t="shared" si="32"/>
        <v>#N/A</v>
      </c>
      <c r="AN45" s="7" t="e">
        <f t="shared" si="32"/>
        <v>#N/A</v>
      </c>
      <c r="AO45" s="7" t="e">
        <f t="shared" si="32"/>
        <v>#N/A</v>
      </c>
      <c r="AP45" s="7" t="e">
        <f t="shared" si="32"/>
        <v>#N/A</v>
      </c>
      <c r="AQ45" s="7" t="e">
        <f t="shared" si="32"/>
        <v>#N/A</v>
      </c>
      <c r="AR45" s="7" t="e">
        <f t="shared" si="32"/>
        <v>#N/A</v>
      </c>
      <c r="AS45" s="7" t="e">
        <f t="shared" si="32"/>
        <v>#N/A</v>
      </c>
      <c r="AT45" s="7" t="e">
        <f t="shared" si="32"/>
        <v>#N/A</v>
      </c>
      <c r="AU45" s="7" t="e">
        <f t="shared" si="32"/>
        <v>#N/A</v>
      </c>
      <c r="AV45" s="7" t="e">
        <f t="shared" si="32"/>
        <v>#N/A</v>
      </c>
      <c r="AW45" s="7" t="e">
        <f t="shared" si="32"/>
        <v>#N/A</v>
      </c>
      <c r="AZ45" t="s">
        <v>948</v>
      </c>
      <c r="BA45" s="7">
        <f>AVERAGE(BA23:BA37)</f>
        <v>99.795999999999978</v>
      </c>
      <c r="BB45" s="7">
        <f t="shared" ref="BB45:CV45" si="33">AVERAGE(BB23:BB37)</f>
        <v>97.08</v>
      </c>
      <c r="BC45" s="7">
        <f t="shared" si="33"/>
        <v>99.620666666666651</v>
      </c>
      <c r="BD45" s="7">
        <f t="shared" si="33"/>
        <v>101.18266666666666</v>
      </c>
      <c r="BE45" s="7">
        <f t="shared" si="33"/>
        <v>103.45599999999999</v>
      </c>
      <c r="BF45" s="7">
        <f t="shared" si="33"/>
        <v>104.58933333333333</v>
      </c>
      <c r="BG45" s="7">
        <f t="shared" si="33"/>
        <v>100.57</v>
      </c>
      <c r="BH45" s="7">
        <f t="shared" si="33"/>
        <v>101.30533333333332</v>
      </c>
      <c r="BI45" s="7">
        <f t="shared" si="33"/>
        <v>97.982666666666688</v>
      </c>
      <c r="BJ45" s="7">
        <f t="shared" si="33"/>
        <v>83.981999999999999</v>
      </c>
      <c r="BK45" s="7">
        <f t="shared" si="33"/>
        <v>76.845333333333329</v>
      </c>
      <c r="BL45" s="7">
        <f t="shared" si="33"/>
        <v>74.459333333333319</v>
      </c>
      <c r="BM45" s="7">
        <f t="shared" si="33"/>
        <v>75.152666666666676</v>
      </c>
      <c r="BN45" s="7">
        <f t="shared" si="33"/>
        <v>76.380000000000024</v>
      </c>
      <c r="BO45" s="7">
        <f t="shared" si="33"/>
        <v>78.640666666666675</v>
      </c>
      <c r="BP45" s="7">
        <f t="shared" si="33"/>
        <v>77.478666666666669</v>
      </c>
      <c r="BQ45" s="7">
        <f t="shared" si="33"/>
        <v>79.188666666666663</v>
      </c>
      <c r="BR45" s="7">
        <f t="shared" si="33"/>
        <v>79.394666666666652</v>
      </c>
      <c r="BS45" s="7">
        <f t="shared" si="33"/>
        <v>81.679999999999993</v>
      </c>
      <c r="BT45" s="7">
        <f t="shared" si="33"/>
        <v>80.945333333333338</v>
      </c>
      <c r="BU45" s="7">
        <f t="shared" si="33"/>
        <v>78.140000000000015</v>
      </c>
      <c r="BV45" s="7">
        <f t="shared" si="33"/>
        <v>65.7</v>
      </c>
      <c r="BW45" s="7">
        <f t="shared" si="33"/>
        <v>58.996666666666663</v>
      </c>
      <c r="BX45" s="7">
        <f t="shared" si="33"/>
        <v>59.096666666666671</v>
      </c>
      <c r="BY45" s="7">
        <f t="shared" si="33"/>
        <v>58.858000000000011</v>
      </c>
      <c r="BZ45" s="7">
        <f t="shared" si="33"/>
        <v>59.796666666666667</v>
      </c>
      <c r="CA45" s="7">
        <f t="shared" si="33"/>
        <v>61.996666666666663</v>
      </c>
      <c r="CB45" s="7">
        <f t="shared" si="33"/>
        <v>68.463999999999999</v>
      </c>
      <c r="CC45" s="7">
        <f t="shared" si="33"/>
        <v>70.322666666666663</v>
      </c>
      <c r="CD45" s="7">
        <f t="shared" si="33"/>
        <v>70.719333333333324</v>
      </c>
      <c r="CE45" s="7">
        <f t="shared" si="33"/>
        <v>70.731999999999999</v>
      </c>
      <c r="CF45" s="7">
        <f t="shared" si="33"/>
        <v>70.191999999999993</v>
      </c>
      <c r="CG45" s="7">
        <f t="shared" si="33"/>
        <v>68.158000000000001</v>
      </c>
      <c r="CH45" s="7">
        <f t="shared" si="33"/>
        <v>62.821999999999996</v>
      </c>
      <c r="CI45" s="7">
        <f t="shared" si="33"/>
        <v>60.903999999999996</v>
      </c>
      <c r="CJ45" s="7">
        <f t="shared" si="33"/>
        <v>59.798666666666669</v>
      </c>
      <c r="CK45" s="7">
        <f t="shared" si="33"/>
        <v>59.66</v>
      </c>
      <c r="CL45" s="7">
        <f t="shared" si="33"/>
        <v>60.612666666666669</v>
      </c>
      <c r="CM45" s="7">
        <f t="shared" si="33"/>
        <v>62.291333333333327</v>
      </c>
      <c r="CN45" s="7">
        <f t="shared" si="33"/>
        <v>69.141999999999996</v>
      </c>
      <c r="CO45" s="7">
        <f t="shared" si="33"/>
        <v>70.307999999999993</v>
      </c>
      <c r="CP45" s="7">
        <f t="shared" si="33"/>
        <v>70.851333333333315</v>
      </c>
      <c r="CQ45" s="7">
        <f t="shared" si="33"/>
        <v>70.296666666666667</v>
      </c>
      <c r="CR45" s="7">
        <f t="shared" si="33"/>
        <v>70.081999999999979</v>
      </c>
      <c r="CS45" s="7">
        <f t="shared" si="33"/>
        <v>68.908000000000001</v>
      </c>
      <c r="CT45" s="7">
        <f t="shared" si="33"/>
        <v>63.334666666666664</v>
      </c>
      <c r="CU45" s="7">
        <f t="shared" si="33"/>
        <v>62.049333333333344</v>
      </c>
      <c r="CV45" s="7">
        <f t="shared" si="33"/>
        <v>61.495333333333328</v>
      </c>
      <c r="CW45" s="7"/>
      <c r="CX45" s="7"/>
      <c r="CY45" s="7"/>
      <c r="CZ45" s="7"/>
      <c r="DA45" s="7"/>
      <c r="DB45" s="7"/>
      <c r="DC45" s="7"/>
      <c r="DD45" s="7"/>
      <c r="DE45" s="7"/>
      <c r="DF45" s="7"/>
      <c r="DG45" s="7"/>
      <c r="DH45" s="7"/>
    </row>
    <row r="47" spans="1:112" x14ac:dyDescent="0.35">
      <c r="A47" s="11" t="s">
        <v>954</v>
      </c>
      <c r="AZ47" s="11" t="s">
        <v>954</v>
      </c>
    </row>
    <row r="48" spans="1:112" x14ac:dyDescent="0.3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0" x14ac:dyDescent="0.35">
      <c r="A49" t="str">
        <f>A1</f>
        <v>April 2026 MPR</v>
      </c>
      <c r="B49" s="7" t="e">
        <f t="shared" ref="B49:R49" si="36">AVERAGEIF($B$44:$AW$44,B48,$B$45:$AW$45)</f>
        <v>#N/A</v>
      </c>
      <c r="C49" s="7" t="e">
        <f t="shared" si="36"/>
        <v>#N/A</v>
      </c>
      <c r="D49" s="7" t="e">
        <f t="shared" si="36"/>
        <v>#N/A</v>
      </c>
      <c r="E49" s="7" t="e">
        <f t="shared" si="36"/>
        <v>#N/A</v>
      </c>
      <c r="F49" s="7" t="e">
        <f t="shared" si="36"/>
        <v>#N/A</v>
      </c>
      <c r="G49" s="7" t="e">
        <f t="shared" si="36"/>
        <v>#N/A</v>
      </c>
      <c r="H49" s="7" t="e">
        <f t="shared" si="36"/>
        <v>#N/A</v>
      </c>
      <c r="I49" s="7" t="e">
        <f t="shared" si="36"/>
        <v>#N/A</v>
      </c>
      <c r="J49" s="7" t="e">
        <f t="shared" si="36"/>
        <v>#N/A</v>
      </c>
      <c r="K49" s="7" t="e">
        <f t="shared" si="36"/>
        <v>#N/A</v>
      </c>
      <c r="L49" s="7" t="e">
        <f t="shared" si="36"/>
        <v>#N/A</v>
      </c>
      <c r="M49" s="7" t="e">
        <f t="shared" si="36"/>
        <v>#N/A</v>
      </c>
      <c r="N49" s="7" t="e">
        <f t="shared" si="36"/>
        <v>#N/A</v>
      </c>
      <c r="O49" s="7" t="e">
        <f t="shared" si="36"/>
        <v>#N/A</v>
      </c>
      <c r="P49" s="7" t="e">
        <f t="shared" si="36"/>
        <v>#N/A</v>
      </c>
      <c r="Q49" s="7" t="e">
        <f t="shared" si="36"/>
        <v>#N/A</v>
      </c>
      <c r="R49" s="7" t="e">
        <f t="shared" si="36"/>
        <v>#DIV/0!</v>
      </c>
      <c r="S49" s="7"/>
      <c r="T49" s="7"/>
      <c r="U49" s="7"/>
      <c r="AZ49" t="str">
        <f>AZ1</f>
        <v>Current market curve</v>
      </c>
      <c r="BA49" s="7">
        <f>AVERAGEIF($BA$44:$CV$44,BA48,$BA$45:$CV$45)</f>
        <v>99.795999999999978</v>
      </c>
      <c r="BB49" s="7">
        <f t="shared" ref="BB49:BP49" si="37">AVERAGEIF($BA$44:$CV$44,BB48,$BA$45:$CV$45)</f>
        <v>99.294444444444437</v>
      </c>
      <c r="BC49" s="7">
        <f t="shared" si="37"/>
        <v>102.87177777777777</v>
      </c>
      <c r="BD49" s="7">
        <f t="shared" si="37"/>
        <v>94.423333333333332</v>
      </c>
      <c r="BE49" s="7">
        <f t="shared" si="37"/>
        <v>75.485777777777784</v>
      </c>
      <c r="BF49" s="7">
        <f t="shared" si="37"/>
        <v>77.499777777777794</v>
      </c>
      <c r="BG49" s="7">
        <f t="shared" si="37"/>
        <v>80.087777777777774</v>
      </c>
      <c r="BH49" s="7">
        <f t="shared" si="37"/>
        <v>74.928444444444452</v>
      </c>
      <c r="BI49" s="7">
        <f t="shared" si="37"/>
        <v>58.983777777777782</v>
      </c>
      <c r="BJ49" s="7">
        <f t="shared" si="37"/>
        <v>63.419111111111107</v>
      </c>
      <c r="BK49" s="7">
        <f t="shared" si="37"/>
        <v>70.591333333333324</v>
      </c>
      <c r="BL49" s="7">
        <f t="shared" si="37"/>
        <v>67.057333333333332</v>
      </c>
      <c r="BM49" s="7">
        <f t="shared" si="37"/>
        <v>60.120888888888885</v>
      </c>
      <c r="BN49" s="7">
        <f t="shared" si="37"/>
        <v>64.015333333333331</v>
      </c>
      <c r="BO49" s="7">
        <f t="shared" si="37"/>
        <v>70.485333333333315</v>
      </c>
      <c r="BP49" s="7">
        <f t="shared" si="37"/>
        <v>67.441555555555553</v>
      </c>
      <c r="BQ49" s="7"/>
      <c r="BR49" s="7"/>
      <c r="BS49" s="7"/>
      <c r="BT49" s="7"/>
    </row>
    <row r="51" spans="1:140" x14ac:dyDescent="0.35">
      <c r="AZ51" s="8" t="s">
        <v>958</v>
      </c>
    </row>
    <row r="52" spans="1:140"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c r="EB52" s="6"/>
      <c r="EC52" s="6"/>
      <c r="ED52" s="6"/>
      <c r="EE52" s="6"/>
      <c r="EF52" s="6"/>
      <c r="EG52" s="6"/>
      <c r="EH52" s="6"/>
      <c r="EI52" s="6"/>
      <c r="EJ52" s="6"/>
    </row>
    <row r="53" spans="1:140"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N53" si="39">MONTH(DI52)</f>
        <v>1</v>
      </c>
      <c r="DJ53" s="13">
        <f t="shared" si="39"/>
        <v>2</v>
      </c>
      <c r="DK53" s="13">
        <f t="shared" si="39"/>
        <v>3</v>
      </c>
      <c r="DL53" s="13">
        <f t="shared" si="39"/>
        <v>4</v>
      </c>
      <c r="DM53" s="13">
        <f t="shared" si="39"/>
        <v>5</v>
      </c>
      <c r="DN53" s="13">
        <f t="shared" si="39"/>
        <v>6</v>
      </c>
      <c r="DO53" s="13">
        <f t="shared" ref="DO53:DR53" si="40">MONTH(DO52)</f>
        <v>7</v>
      </c>
      <c r="DP53" s="13">
        <f t="shared" si="40"/>
        <v>8</v>
      </c>
      <c r="DQ53" s="13">
        <f t="shared" si="40"/>
        <v>9</v>
      </c>
      <c r="DR53" s="13">
        <f t="shared" si="40"/>
        <v>10</v>
      </c>
      <c r="DS53" s="13">
        <f t="shared" ref="DS53:DY53" si="41">MONTH(DS52)</f>
        <v>11</v>
      </c>
      <c r="DT53" s="13">
        <f t="shared" si="41"/>
        <v>12</v>
      </c>
      <c r="DU53" s="13">
        <f t="shared" si="41"/>
        <v>1</v>
      </c>
      <c r="DV53" s="13">
        <f t="shared" si="41"/>
        <v>2</v>
      </c>
      <c r="DW53" s="13">
        <f t="shared" si="41"/>
        <v>3</v>
      </c>
      <c r="DX53" s="13">
        <f t="shared" si="41"/>
        <v>4</v>
      </c>
      <c r="DY53" s="13">
        <f t="shared" si="41"/>
        <v>5</v>
      </c>
      <c r="DZ53" s="13">
        <f t="shared" ref="DZ53" si="42">MONTH(DZ52)</f>
        <v>6</v>
      </c>
      <c r="EA53" s="13"/>
      <c r="EB53" s="13"/>
      <c r="EC53" s="13"/>
      <c r="ED53" s="13"/>
      <c r="EE53" s="13"/>
      <c r="EF53" s="13"/>
      <c r="EG53" s="13"/>
      <c r="EH53" s="13"/>
      <c r="EI53" s="13"/>
      <c r="EJ53" s="13"/>
    </row>
    <row r="54" spans="1:140" x14ac:dyDescent="0.35">
      <c r="BA54">
        <v>202301</v>
      </c>
      <c r="BB54">
        <f t="shared" ref="BB54:BL54" si="43">IF(BB53=1,BA54+89,BA54+1)</f>
        <v>202302</v>
      </c>
      <c r="BC54">
        <f t="shared" si="43"/>
        <v>202303</v>
      </c>
      <c r="BD54">
        <f t="shared" si="43"/>
        <v>202304</v>
      </c>
      <c r="BE54">
        <f t="shared" si="43"/>
        <v>202305</v>
      </c>
      <c r="BF54">
        <f t="shared" si="43"/>
        <v>202306</v>
      </c>
      <c r="BG54">
        <f t="shared" si="43"/>
        <v>202307</v>
      </c>
      <c r="BH54">
        <f t="shared" si="43"/>
        <v>202308</v>
      </c>
      <c r="BI54">
        <f t="shared" si="43"/>
        <v>202309</v>
      </c>
      <c r="BJ54">
        <f t="shared" si="43"/>
        <v>202310</v>
      </c>
      <c r="BK54">
        <f t="shared" si="43"/>
        <v>202311</v>
      </c>
      <c r="BL54">
        <f t="shared" si="43"/>
        <v>202312</v>
      </c>
      <c r="BM54">
        <f>IF(BM53=1,BL54+89,BL54+1)</f>
        <v>202401</v>
      </c>
      <c r="BN54">
        <f t="shared" ref="BN54:DH54" si="44">IF(BN53=1,BM54+89,BM54+1)</f>
        <v>202402</v>
      </c>
      <c r="BO54">
        <f t="shared" si="44"/>
        <v>202403</v>
      </c>
      <c r="BP54">
        <f t="shared" si="44"/>
        <v>202404</v>
      </c>
      <c r="BQ54">
        <f t="shared" si="44"/>
        <v>202405</v>
      </c>
      <c r="BR54">
        <f t="shared" si="44"/>
        <v>202406</v>
      </c>
      <c r="BS54">
        <f t="shared" si="44"/>
        <v>202407</v>
      </c>
      <c r="BT54">
        <f t="shared" si="44"/>
        <v>202408</v>
      </c>
      <c r="BU54">
        <f t="shared" si="44"/>
        <v>202409</v>
      </c>
      <c r="BV54">
        <f t="shared" si="44"/>
        <v>202410</v>
      </c>
      <c r="BW54">
        <f t="shared" si="44"/>
        <v>202411</v>
      </c>
      <c r="BX54">
        <f t="shared" si="44"/>
        <v>202412</v>
      </c>
      <c r="BY54">
        <f t="shared" si="44"/>
        <v>202501</v>
      </c>
      <c r="BZ54">
        <f t="shared" si="44"/>
        <v>202502</v>
      </c>
      <c r="CA54">
        <f t="shared" si="44"/>
        <v>202503</v>
      </c>
      <c r="CB54">
        <f t="shared" si="44"/>
        <v>202504</v>
      </c>
      <c r="CC54">
        <f t="shared" si="44"/>
        <v>202505</v>
      </c>
      <c r="CD54">
        <f t="shared" si="44"/>
        <v>202506</v>
      </c>
      <c r="CE54">
        <f t="shared" si="44"/>
        <v>202507</v>
      </c>
      <c r="CF54">
        <f t="shared" si="44"/>
        <v>202508</v>
      </c>
      <c r="CG54">
        <f t="shared" si="44"/>
        <v>202509</v>
      </c>
      <c r="CH54">
        <f t="shared" si="44"/>
        <v>202510</v>
      </c>
      <c r="CI54">
        <f t="shared" si="44"/>
        <v>202511</v>
      </c>
      <c r="CJ54">
        <f t="shared" si="44"/>
        <v>202512</v>
      </c>
      <c r="CK54">
        <f t="shared" si="44"/>
        <v>202601</v>
      </c>
      <c r="CL54">
        <f t="shared" si="44"/>
        <v>202602</v>
      </c>
      <c r="CM54">
        <f t="shared" si="44"/>
        <v>202603</v>
      </c>
      <c r="CN54">
        <f t="shared" si="44"/>
        <v>202604</v>
      </c>
      <c r="CO54">
        <f t="shared" si="44"/>
        <v>202605</v>
      </c>
      <c r="CP54">
        <f t="shared" si="44"/>
        <v>202606</v>
      </c>
      <c r="CQ54">
        <f t="shared" si="44"/>
        <v>202607</v>
      </c>
      <c r="CR54">
        <f t="shared" si="44"/>
        <v>202608</v>
      </c>
      <c r="CS54">
        <f t="shared" si="44"/>
        <v>202609</v>
      </c>
      <c r="CT54">
        <f t="shared" si="44"/>
        <v>202610</v>
      </c>
      <c r="CU54">
        <f t="shared" si="44"/>
        <v>202611</v>
      </c>
      <c r="CV54">
        <f t="shared" si="44"/>
        <v>202612</v>
      </c>
      <c r="CW54">
        <f t="shared" si="44"/>
        <v>202701</v>
      </c>
      <c r="CX54">
        <f t="shared" si="44"/>
        <v>202702</v>
      </c>
      <c r="CY54">
        <f t="shared" si="44"/>
        <v>202703</v>
      </c>
      <c r="CZ54">
        <f t="shared" si="44"/>
        <v>202704</v>
      </c>
      <c r="DA54">
        <f t="shared" si="44"/>
        <v>202705</v>
      </c>
      <c r="DB54">
        <f t="shared" si="44"/>
        <v>202706</v>
      </c>
      <c r="DC54">
        <f t="shared" si="44"/>
        <v>202707</v>
      </c>
      <c r="DD54">
        <f t="shared" si="44"/>
        <v>202708</v>
      </c>
      <c r="DE54">
        <f t="shared" si="44"/>
        <v>202709</v>
      </c>
      <c r="DF54">
        <f t="shared" si="44"/>
        <v>202710</v>
      </c>
      <c r="DG54">
        <f t="shared" si="44"/>
        <v>202711</v>
      </c>
      <c r="DH54">
        <f t="shared" si="44"/>
        <v>202712</v>
      </c>
      <c r="DI54">
        <f t="shared" ref="DI54" si="45">IF(DI53=1,DH54+89,DH54+1)</f>
        <v>202801</v>
      </c>
      <c r="DJ54">
        <f t="shared" ref="DJ54" si="46">IF(DJ53=1,DI54+89,DI54+1)</f>
        <v>202802</v>
      </c>
      <c r="DK54">
        <f t="shared" ref="DK54" si="47">IF(DK53=1,DJ54+89,DJ54+1)</f>
        <v>202803</v>
      </c>
      <c r="DL54">
        <f t="shared" ref="DL54" si="48">IF(DL53=1,DK54+89,DK54+1)</f>
        <v>202804</v>
      </c>
      <c r="DM54">
        <f t="shared" ref="DM54" si="49">IF(DM53=1,DL54+89,DL54+1)</f>
        <v>202805</v>
      </c>
      <c r="DN54">
        <f t="shared" ref="DN54" si="50">IF(DN53=1,DM54+89,DM54+1)</f>
        <v>202806</v>
      </c>
      <c r="DO54">
        <f t="shared" ref="DO54" si="51">IF(DO53=1,DN54+89,DN54+1)</f>
        <v>202807</v>
      </c>
      <c r="DP54">
        <f t="shared" ref="DP54" si="52">IF(DP53=1,DO54+89,DO54+1)</f>
        <v>202808</v>
      </c>
      <c r="DQ54">
        <f t="shared" ref="DQ54" si="53">IF(DQ53=1,DP54+89,DP54+1)</f>
        <v>202809</v>
      </c>
      <c r="DR54">
        <f t="shared" ref="DR54" si="54">IF(DR53=1,DQ54+89,DQ54+1)</f>
        <v>202810</v>
      </c>
      <c r="DS54">
        <f t="shared" ref="DS54" si="55">IF(DS53=1,DR54+89,DR54+1)</f>
        <v>202811</v>
      </c>
      <c r="DT54">
        <f t="shared" ref="DT54" si="56">IF(DT53=1,DS54+89,DS54+1)</f>
        <v>202812</v>
      </c>
      <c r="DU54">
        <f t="shared" ref="DU54" si="57">IF(DU53=1,DT54+89,DT54+1)</f>
        <v>202901</v>
      </c>
      <c r="DV54">
        <f t="shared" ref="DV54" si="58">IF(DV53=1,DU54+89,DU54+1)</f>
        <v>202902</v>
      </c>
      <c r="DW54">
        <f t="shared" ref="DW54" si="59">IF(DW53=1,DV54+89,DV54+1)</f>
        <v>202903</v>
      </c>
      <c r="DX54">
        <f t="shared" ref="DX54" si="60">IF(DX53=1,DW54+89,DW54+1)</f>
        <v>202904</v>
      </c>
      <c r="DY54">
        <f t="shared" ref="DY54" si="61">IF(DY53=1,DX54+89,DX54+1)</f>
        <v>202905</v>
      </c>
      <c r="DZ54">
        <f t="shared" ref="DZ54" si="62">IF(DZ53=1,DY54+89,DY54+1)</f>
        <v>202906</v>
      </c>
    </row>
    <row r="55" spans="1:140" x14ac:dyDescent="0.35">
      <c r="AZ55" t="str">
        <f>A49</f>
        <v>April 2026 MPR</v>
      </c>
      <c r="BA55" s="7" t="e">
        <f t="shared" ref="BA55:CF55" si="63">HLOOKUP(BA$54,$B$42:$AW$45,4,FALSE)</f>
        <v>#N/A</v>
      </c>
      <c r="BB55" s="7" t="e">
        <f t="shared" si="63"/>
        <v>#N/A</v>
      </c>
      <c r="BC55" s="7" t="e">
        <f t="shared" si="63"/>
        <v>#N/A</v>
      </c>
      <c r="BD55" s="7" t="e">
        <f t="shared" si="63"/>
        <v>#N/A</v>
      </c>
      <c r="BE55" s="7" t="e">
        <f t="shared" si="63"/>
        <v>#N/A</v>
      </c>
      <c r="BF55" s="7" t="e">
        <f t="shared" si="63"/>
        <v>#N/A</v>
      </c>
      <c r="BG55" s="7" t="e">
        <f t="shared" si="63"/>
        <v>#N/A</v>
      </c>
      <c r="BH55" s="7" t="e">
        <f t="shared" si="63"/>
        <v>#N/A</v>
      </c>
      <c r="BI55" s="7" t="e">
        <f t="shared" si="63"/>
        <v>#N/A</v>
      </c>
      <c r="BJ55" s="7" t="e">
        <f t="shared" si="63"/>
        <v>#N/A</v>
      </c>
      <c r="BK55" s="7" t="e">
        <f t="shared" si="63"/>
        <v>#N/A</v>
      </c>
      <c r="BL55" s="7" t="e">
        <f t="shared" si="63"/>
        <v>#N/A</v>
      </c>
      <c r="BM55" s="7" t="e">
        <f t="shared" si="63"/>
        <v>#N/A</v>
      </c>
      <c r="BN55" s="7" t="e">
        <f t="shared" si="63"/>
        <v>#N/A</v>
      </c>
      <c r="BO55" s="7" t="e">
        <f t="shared" si="63"/>
        <v>#N/A</v>
      </c>
      <c r="BP55" s="7" t="e">
        <f t="shared" si="63"/>
        <v>#N/A</v>
      </c>
      <c r="BQ55" s="7" t="e">
        <f t="shared" si="63"/>
        <v>#N/A</v>
      </c>
      <c r="BR55" s="7" t="e">
        <f t="shared" si="63"/>
        <v>#N/A</v>
      </c>
      <c r="BS55" s="7" t="e">
        <f t="shared" si="63"/>
        <v>#N/A</v>
      </c>
      <c r="BT55" s="7" t="e">
        <f t="shared" si="63"/>
        <v>#N/A</v>
      </c>
      <c r="BU55" s="7" t="e">
        <f t="shared" si="63"/>
        <v>#N/A</v>
      </c>
      <c r="BV55" s="7" t="e">
        <f t="shared" si="63"/>
        <v>#N/A</v>
      </c>
      <c r="BW55" s="7" t="e">
        <f t="shared" si="63"/>
        <v>#N/A</v>
      </c>
      <c r="BX55" s="7" t="e">
        <f t="shared" si="63"/>
        <v>#N/A</v>
      </c>
      <c r="BY55" s="7" t="e">
        <f t="shared" si="63"/>
        <v>#N/A</v>
      </c>
      <c r="BZ55" s="7" t="e">
        <f t="shared" si="63"/>
        <v>#N/A</v>
      </c>
      <c r="CA55" s="7" t="e">
        <f t="shared" si="63"/>
        <v>#N/A</v>
      </c>
      <c r="CB55" s="7" t="e">
        <f t="shared" si="63"/>
        <v>#N/A</v>
      </c>
      <c r="CC55" s="7" t="e">
        <f t="shared" si="63"/>
        <v>#N/A</v>
      </c>
      <c r="CD55" s="7" t="e">
        <f t="shared" si="63"/>
        <v>#N/A</v>
      </c>
      <c r="CE55" s="7" t="e">
        <f t="shared" si="63"/>
        <v>#N/A</v>
      </c>
      <c r="CF55" s="7" t="e">
        <f t="shared" si="63"/>
        <v>#N/A</v>
      </c>
      <c r="CG55" s="7" t="e">
        <f t="shared" ref="CG55:DZ55" si="64">HLOOKUP(CG$54,$B$42:$AW$45,4,FALSE)</f>
        <v>#N/A</v>
      </c>
      <c r="CH55" s="7" t="e">
        <f t="shared" si="64"/>
        <v>#N/A</v>
      </c>
      <c r="CI55" s="7" t="e">
        <f t="shared" si="64"/>
        <v>#N/A</v>
      </c>
      <c r="CJ55" s="7" t="e">
        <f t="shared" si="64"/>
        <v>#N/A</v>
      </c>
      <c r="CK55" s="7" t="e">
        <f t="shared" si="64"/>
        <v>#N/A</v>
      </c>
      <c r="CL55" s="7" t="e">
        <f t="shared" si="64"/>
        <v>#N/A</v>
      </c>
      <c r="CM55" s="7" t="e">
        <f t="shared" si="64"/>
        <v>#N/A</v>
      </c>
      <c r="CN55" s="7" t="e">
        <f t="shared" si="64"/>
        <v>#N/A</v>
      </c>
      <c r="CO55" s="7" t="e">
        <f t="shared" si="64"/>
        <v>#N/A</v>
      </c>
      <c r="CP55" s="7" t="e">
        <f t="shared" si="64"/>
        <v>#N/A</v>
      </c>
      <c r="CQ55" s="7" t="e">
        <f t="shared" si="64"/>
        <v>#N/A</v>
      </c>
      <c r="CR55" s="7" t="e">
        <f t="shared" si="64"/>
        <v>#N/A</v>
      </c>
      <c r="CS55" s="7" t="e">
        <f t="shared" si="64"/>
        <v>#N/A</v>
      </c>
      <c r="CT55" s="7" t="e">
        <f t="shared" si="64"/>
        <v>#N/A</v>
      </c>
      <c r="CU55" s="7" t="e">
        <f t="shared" si="64"/>
        <v>#N/A</v>
      </c>
      <c r="CV55" s="7" t="e">
        <f t="shared" si="64"/>
        <v>#N/A</v>
      </c>
      <c r="CW55" s="7" t="e">
        <f t="shared" si="64"/>
        <v>#N/A</v>
      </c>
      <c r="CX55" s="7" t="e">
        <f t="shared" si="64"/>
        <v>#N/A</v>
      </c>
      <c r="CY55" s="7" t="e">
        <f t="shared" si="64"/>
        <v>#N/A</v>
      </c>
      <c r="CZ55" s="7" t="e">
        <f t="shared" si="64"/>
        <v>#N/A</v>
      </c>
      <c r="DA55" s="7" t="e">
        <f t="shared" si="64"/>
        <v>#N/A</v>
      </c>
      <c r="DB55" s="7" t="e">
        <f t="shared" si="64"/>
        <v>#N/A</v>
      </c>
      <c r="DC55" s="7" t="e">
        <f t="shared" si="64"/>
        <v>#N/A</v>
      </c>
      <c r="DD55" s="7" t="e">
        <f t="shared" si="64"/>
        <v>#N/A</v>
      </c>
      <c r="DE55" s="7" t="e">
        <f t="shared" si="64"/>
        <v>#N/A</v>
      </c>
      <c r="DF55" s="7" t="e">
        <f t="shared" si="64"/>
        <v>#N/A</v>
      </c>
      <c r="DG55" s="7" t="e">
        <f t="shared" si="64"/>
        <v>#N/A</v>
      </c>
      <c r="DH55" s="7" t="e">
        <f t="shared" si="64"/>
        <v>#N/A</v>
      </c>
      <c r="DI55" s="7" t="e">
        <f t="shared" si="64"/>
        <v>#N/A</v>
      </c>
      <c r="DJ55" s="7" t="e">
        <f t="shared" si="64"/>
        <v>#N/A</v>
      </c>
      <c r="DK55" s="7" t="e">
        <f t="shared" si="64"/>
        <v>#N/A</v>
      </c>
      <c r="DL55" s="7" t="e">
        <f t="shared" si="64"/>
        <v>#N/A</v>
      </c>
      <c r="DM55" s="7" t="e">
        <f t="shared" si="64"/>
        <v>#N/A</v>
      </c>
      <c r="DN55" s="7" t="e">
        <f t="shared" si="64"/>
        <v>#N/A</v>
      </c>
      <c r="DO55" s="7" t="e">
        <f t="shared" si="64"/>
        <v>#N/A</v>
      </c>
      <c r="DP55" s="7" t="e">
        <f t="shared" si="64"/>
        <v>#N/A</v>
      </c>
      <c r="DQ55" s="7" t="e">
        <f t="shared" si="64"/>
        <v>#N/A</v>
      </c>
      <c r="DR55" s="7" t="e">
        <f t="shared" si="64"/>
        <v>#N/A</v>
      </c>
      <c r="DS55" s="7" t="e">
        <f t="shared" si="64"/>
        <v>#N/A</v>
      </c>
      <c r="DT55" s="7" t="e">
        <f t="shared" si="64"/>
        <v>#N/A</v>
      </c>
      <c r="DU55" s="7" t="e">
        <f t="shared" si="64"/>
        <v>#N/A</v>
      </c>
      <c r="DV55" s="7" t="e">
        <f t="shared" si="64"/>
        <v>#N/A</v>
      </c>
      <c r="DW55" s="7" t="e">
        <f t="shared" si="64"/>
        <v>#N/A</v>
      </c>
      <c r="DX55" s="7" t="e">
        <f t="shared" si="64"/>
        <v>#N/A</v>
      </c>
      <c r="DY55" s="7" t="e">
        <f t="shared" si="64"/>
        <v>#N/A</v>
      </c>
      <c r="DZ55" s="7" t="e">
        <f t="shared" si="64"/>
        <v>#N/A</v>
      </c>
      <c r="EA55" s="7"/>
      <c r="EB55" s="7"/>
      <c r="EC55" s="7"/>
      <c r="ED55" s="7"/>
      <c r="EE55" s="7"/>
      <c r="EF55" s="7"/>
      <c r="EG55" s="7"/>
      <c r="EH55" s="7"/>
      <c r="EI55" s="7"/>
      <c r="EJ55" s="7"/>
    </row>
    <row r="56" spans="1:140" x14ac:dyDescent="0.35">
      <c r="AZ56" t="str">
        <f>AZ49</f>
        <v>Current market curve</v>
      </c>
      <c r="BA56" s="7" t="e">
        <f>HLOOKUP(BA$54,$BA$42:$CV$45,4,FALSE)</f>
        <v>#N/A</v>
      </c>
      <c r="BB56" s="7" t="e">
        <f t="shared" ref="BB56:DO56" si="65">HLOOKUP(BB$54,$BA$42:$CV$45,4,FALSE)</f>
        <v>#N/A</v>
      </c>
      <c r="BC56" s="7" t="e">
        <f t="shared" si="65"/>
        <v>#N/A</v>
      </c>
      <c r="BD56" s="7" t="e">
        <f t="shared" si="65"/>
        <v>#N/A</v>
      </c>
      <c r="BE56" s="7" t="e">
        <f t="shared" si="65"/>
        <v>#N/A</v>
      </c>
      <c r="BF56" s="7" t="e">
        <f t="shared" si="65"/>
        <v>#N/A</v>
      </c>
      <c r="BG56" s="7" t="e">
        <f t="shared" si="65"/>
        <v>#N/A</v>
      </c>
      <c r="BH56" s="7" t="e">
        <f t="shared" si="65"/>
        <v>#N/A</v>
      </c>
      <c r="BI56" s="7" t="e">
        <f t="shared" si="65"/>
        <v>#N/A</v>
      </c>
      <c r="BJ56" s="7" t="e">
        <f t="shared" si="65"/>
        <v>#N/A</v>
      </c>
      <c r="BK56" s="7" t="e">
        <f t="shared" si="65"/>
        <v>#N/A</v>
      </c>
      <c r="BL56" s="7" t="e">
        <f t="shared" si="65"/>
        <v>#N/A</v>
      </c>
      <c r="BM56" s="7" t="e">
        <f t="shared" si="65"/>
        <v>#N/A</v>
      </c>
      <c r="BN56" s="7" t="e">
        <f t="shared" si="65"/>
        <v>#N/A</v>
      </c>
      <c r="BO56" s="7" t="e">
        <f t="shared" si="65"/>
        <v>#N/A</v>
      </c>
      <c r="BP56" s="7" t="e">
        <f t="shared" si="65"/>
        <v>#N/A</v>
      </c>
      <c r="BQ56" s="7" t="e">
        <f t="shared" si="65"/>
        <v>#N/A</v>
      </c>
      <c r="BR56" s="7" t="e">
        <f t="shared" si="65"/>
        <v>#N/A</v>
      </c>
      <c r="BS56" s="7" t="e">
        <f t="shared" si="65"/>
        <v>#N/A</v>
      </c>
      <c r="BT56" s="7" t="e">
        <f t="shared" si="65"/>
        <v>#N/A</v>
      </c>
      <c r="BU56" s="7" t="e">
        <f t="shared" si="65"/>
        <v>#N/A</v>
      </c>
      <c r="BV56" s="7" t="e">
        <f t="shared" si="65"/>
        <v>#N/A</v>
      </c>
      <c r="BW56" s="7" t="e">
        <f t="shared" si="65"/>
        <v>#N/A</v>
      </c>
      <c r="BX56" s="7" t="e">
        <f t="shared" si="65"/>
        <v>#N/A</v>
      </c>
      <c r="BY56" s="7" t="e">
        <f t="shared" si="65"/>
        <v>#N/A</v>
      </c>
      <c r="BZ56" s="7" t="e">
        <f t="shared" si="65"/>
        <v>#N/A</v>
      </c>
      <c r="CA56" s="7" t="e">
        <f t="shared" si="65"/>
        <v>#N/A</v>
      </c>
      <c r="CB56" s="7" t="e">
        <f t="shared" si="65"/>
        <v>#N/A</v>
      </c>
      <c r="CC56" s="7" t="e">
        <f t="shared" si="65"/>
        <v>#N/A</v>
      </c>
      <c r="CD56" s="7" t="e">
        <f t="shared" si="65"/>
        <v>#N/A</v>
      </c>
      <c r="CE56" s="7" t="e">
        <f t="shared" si="65"/>
        <v>#N/A</v>
      </c>
      <c r="CF56" s="7" t="e">
        <f t="shared" si="65"/>
        <v>#N/A</v>
      </c>
      <c r="CG56" s="7" t="e">
        <f t="shared" si="65"/>
        <v>#N/A</v>
      </c>
      <c r="CH56" s="7" t="e">
        <f t="shared" si="65"/>
        <v>#N/A</v>
      </c>
      <c r="CI56" s="7" t="e">
        <f t="shared" si="65"/>
        <v>#N/A</v>
      </c>
      <c r="CJ56" s="7" t="e">
        <f t="shared" si="65"/>
        <v>#N/A</v>
      </c>
      <c r="CK56" s="7" t="e">
        <f t="shared" si="65"/>
        <v>#N/A</v>
      </c>
      <c r="CL56" s="7" t="e">
        <f t="shared" si="65"/>
        <v>#N/A</v>
      </c>
      <c r="CM56" s="7" t="e">
        <f t="shared" si="65"/>
        <v>#N/A</v>
      </c>
      <c r="CN56" s="7" t="e">
        <f t="shared" si="65"/>
        <v>#N/A</v>
      </c>
      <c r="CO56" s="7" t="e">
        <f t="shared" si="65"/>
        <v>#N/A</v>
      </c>
      <c r="CP56" s="7">
        <f t="shared" si="65"/>
        <v>99.795999999999978</v>
      </c>
      <c r="CQ56" s="7">
        <f t="shared" si="65"/>
        <v>97.08</v>
      </c>
      <c r="CR56" s="7">
        <f t="shared" si="65"/>
        <v>99.620666666666651</v>
      </c>
      <c r="CS56" s="7">
        <f t="shared" si="65"/>
        <v>101.18266666666666</v>
      </c>
      <c r="CT56" s="7">
        <f t="shared" si="65"/>
        <v>103.45599999999999</v>
      </c>
      <c r="CU56" s="7">
        <f t="shared" si="65"/>
        <v>104.58933333333333</v>
      </c>
      <c r="CV56" s="7">
        <f t="shared" si="65"/>
        <v>100.57</v>
      </c>
      <c r="CW56" s="7">
        <f t="shared" si="65"/>
        <v>101.30533333333332</v>
      </c>
      <c r="CX56" s="7">
        <f t="shared" si="65"/>
        <v>97.982666666666688</v>
      </c>
      <c r="CY56" s="7">
        <f t="shared" si="65"/>
        <v>83.981999999999999</v>
      </c>
      <c r="CZ56" s="7">
        <f t="shared" si="65"/>
        <v>76.845333333333329</v>
      </c>
      <c r="DA56" s="7">
        <f t="shared" si="65"/>
        <v>74.459333333333319</v>
      </c>
      <c r="DB56" s="7">
        <f t="shared" si="65"/>
        <v>75.152666666666676</v>
      </c>
      <c r="DC56" s="7">
        <f t="shared" si="65"/>
        <v>76.380000000000024</v>
      </c>
      <c r="DD56" s="7">
        <f t="shared" si="65"/>
        <v>78.640666666666675</v>
      </c>
      <c r="DE56" s="7">
        <f t="shared" si="65"/>
        <v>77.478666666666669</v>
      </c>
      <c r="DF56" s="7">
        <f t="shared" si="65"/>
        <v>79.188666666666663</v>
      </c>
      <c r="DG56" s="7">
        <f t="shared" si="65"/>
        <v>79.394666666666652</v>
      </c>
      <c r="DH56" s="7">
        <f t="shared" si="65"/>
        <v>81.679999999999993</v>
      </c>
      <c r="DI56" s="7">
        <f t="shared" si="65"/>
        <v>80.945333333333338</v>
      </c>
      <c r="DJ56" s="7">
        <f t="shared" si="65"/>
        <v>78.140000000000015</v>
      </c>
      <c r="DK56" s="7">
        <f t="shared" si="65"/>
        <v>65.7</v>
      </c>
      <c r="DL56" s="7">
        <f t="shared" si="65"/>
        <v>58.996666666666663</v>
      </c>
      <c r="DM56" s="7">
        <f t="shared" si="65"/>
        <v>59.096666666666671</v>
      </c>
      <c r="DN56" s="7">
        <f t="shared" ref="DN56:DZ56" si="66">HLOOKUP(DN$54,$BA$42:$CV$45,4,FALSE)</f>
        <v>58.858000000000011</v>
      </c>
      <c r="DO56" s="7">
        <f t="shared" si="65"/>
        <v>59.796666666666667</v>
      </c>
      <c r="DP56" s="7">
        <f t="shared" si="66"/>
        <v>61.996666666666663</v>
      </c>
      <c r="DQ56" s="7">
        <f t="shared" si="66"/>
        <v>68.463999999999999</v>
      </c>
      <c r="DR56" s="7">
        <f t="shared" si="66"/>
        <v>70.322666666666663</v>
      </c>
      <c r="DS56" s="7">
        <f t="shared" si="66"/>
        <v>70.719333333333324</v>
      </c>
      <c r="DT56" s="7">
        <f t="shared" si="66"/>
        <v>70.731999999999999</v>
      </c>
      <c r="DU56" s="7">
        <f t="shared" si="66"/>
        <v>70.191999999999993</v>
      </c>
      <c r="DV56" s="7">
        <f t="shared" si="66"/>
        <v>68.158000000000001</v>
      </c>
      <c r="DW56" s="7">
        <f t="shared" si="66"/>
        <v>62.821999999999996</v>
      </c>
      <c r="DX56" s="7">
        <f t="shared" si="66"/>
        <v>60.903999999999996</v>
      </c>
      <c r="DY56" s="7">
        <f t="shared" si="66"/>
        <v>59.798666666666669</v>
      </c>
      <c r="DZ56" s="7">
        <f t="shared" si="66"/>
        <v>59.66</v>
      </c>
      <c r="EA56" s="7"/>
      <c r="EB56" s="7"/>
      <c r="EC56" s="7"/>
      <c r="ED56" s="7"/>
      <c r="EE56" s="7"/>
      <c r="EF56" s="7"/>
      <c r="EG56" s="7"/>
      <c r="EH56" s="7"/>
      <c r="EI56" s="7"/>
      <c r="EJ56" s="7"/>
    </row>
    <row r="57" spans="1:140" x14ac:dyDescent="0.35">
      <c r="AZ57" t="s">
        <v>955</v>
      </c>
      <c r="BP57" s="7" t="e">
        <f>BP56-BP55</f>
        <v>#N/A</v>
      </c>
      <c r="BQ57" s="7" t="e">
        <f t="shared" ref="BQ57:DH57" si="67">BQ56-BQ55</f>
        <v>#N/A</v>
      </c>
      <c r="BR57" s="7" t="e">
        <f t="shared" si="67"/>
        <v>#N/A</v>
      </c>
      <c r="BS57" s="7" t="e">
        <f t="shared" si="67"/>
        <v>#N/A</v>
      </c>
      <c r="BT57" s="7" t="e">
        <f t="shared" si="67"/>
        <v>#N/A</v>
      </c>
      <c r="BU57" s="7" t="e">
        <f t="shared" si="67"/>
        <v>#N/A</v>
      </c>
      <c r="BV57" s="7" t="e">
        <f t="shared" si="67"/>
        <v>#N/A</v>
      </c>
      <c r="BW57" s="7" t="e">
        <f t="shared" si="67"/>
        <v>#N/A</v>
      </c>
      <c r="BX57" s="7" t="e">
        <f t="shared" si="67"/>
        <v>#N/A</v>
      </c>
      <c r="BY57" s="7" t="e">
        <f t="shared" si="67"/>
        <v>#N/A</v>
      </c>
      <c r="BZ57" s="7" t="e">
        <f t="shared" si="67"/>
        <v>#N/A</v>
      </c>
      <c r="CA57" s="7" t="e">
        <f t="shared" si="67"/>
        <v>#N/A</v>
      </c>
      <c r="CB57" s="7" t="e">
        <f t="shared" si="67"/>
        <v>#N/A</v>
      </c>
      <c r="CC57" s="7" t="e">
        <f t="shared" si="67"/>
        <v>#N/A</v>
      </c>
      <c r="CD57" s="7" t="e">
        <f t="shared" si="67"/>
        <v>#N/A</v>
      </c>
      <c r="CE57" s="7" t="e">
        <f t="shared" si="67"/>
        <v>#N/A</v>
      </c>
      <c r="CF57" s="7" t="e">
        <f t="shared" si="67"/>
        <v>#N/A</v>
      </c>
      <c r="CG57" s="7" t="e">
        <f t="shared" si="67"/>
        <v>#N/A</v>
      </c>
      <c r="CH57" s="7" t="e">
        <f t="shared" si="67"/>
        <v>#N/A</v>
      </c>
      <c r="CI57" s="7" t="e">
        <f t="shared" si="67"/>
        <v>#N/A</v>
      </c>
      <c r="CJ57" s="7" t="e">
        <f t="shared" si="67"/>
        <v>#N/A</v>
      </c>
      <c r="CK57" s="7" t="e">
        <f t="shared" si="67"/>
        <v>#N/A</v>
      </c>
      <c r="CL57" s="7" t="e">
        <f t="shared" si="67"/>
        <v>#N/A</v>
      </c>
      <c r="CM57" s="7" t="e">
        <f t="shared" si="67"/>
        <v>#N/A</v>
      </c>
      <c r="CN57" s="7" t="e">
        <f t="shared" si="67"/>
        <v>#N/A</v>
      </c>
      <c r="CO57" s="7" t="e">
        <f t="shared" si="67"/>
        <v>#N/A</v>
      </c>
      <c r="CP57" s="7" t="e">
        <f t="shared" si="67"/>
        <v>#N/A</v>
      </c>
      <c r="CQ57" s="7" t="e">
        <f t="shared" si="67"/>
        <v>#N/A</v>
      </c>
      <c r="CR57" s="7" t="e">
        <f t="shared" si="67"/>
        <v>#N/A</v>
      </c>
      <c r="CS57" s="7" t="e">
        <f t="shared" si="67"/>
        <v>#N/A</v>
      </c>
      <c r="CT57" s="7" t="e">
        <f t="shared" si="67"/>
        <v>#N/A</v>
      </c>
      <c r="CU57" s="7" t="e">
        <f t="shared" si="67"/>
        <v>#N/A</v>
      </c>
      <c r="CV57" s="7" t="e">
        <f t="shared" si="67"/>
        <v>#N/A</v>
      </c>
      <c r="CW57" s="7" t="e">
        <f t="shared" si="67"/>
        <v>#N/A</v>
      </c>
      <c r="CX57" s="7" t="e">
        <f t="shared" si="67"/>
        <v>#N/A</v>
      </c>
      <c r="CY57" s="7" t="e">
        <f t="shared" si="67"/>
        <v>#N/A</v>
      </c>
      <c r="CZ57" s="7" t="e">
        <f t="shared" si="67"/>
        <v>#N/A</v>
      </c>
      <c r="DA57" s="7" t="e">
        <f t="shared" si="67"/>
        <v>#N/A</v>
      </c>
      <c r="DB57" s="7" t="e">
        <f t="shared" si="67"/>
        <v>#N/A</v>
      </c>
      <c r="DC57" s="7" t="e">
        <f t="shared" si="67"/>
        <v>#N/A</v>
      </c>
      <c r="DD57" s="7" t="e">
        <f t="shared" si="67"/>
        <v>#N/A</v>
      </c>
      <c r="DE57" s="7" t="e">
        <f t="shared" si="67"/>
        <v>#N/A</v>
      </c>
      <c r="DF57" s="7" t="e">
        <f t="shared" si="67"/>
        <v>#N/A</v>
      </c>
      <c r="DG57" s="7" t="e">
        <f t="shared" si="67"/>
        <v>#N/A</v>
      </c>
      <c r="DH57" s="7" t="e">
        <f t="shared" si="67"/>
        <v>#N/A</v>
      </c>
      <c r="DI57" s="7" t="e">
        <f t="shared" ref="DI57:DN57" si="68">DI56-DI55</f>
        <v>#N/A</v>
      </c>
      <c r="DJ57" s="7" t="e">
        <f t="shared" si="68"/>
        <v>#N/A</v>
      </c>
      <c r="DK57" s="7" t="e">
        <f t="shared" si="68"/>
        <v>#N/A</v>
      </c>
      <c r="DL57" s="7" t="e">
        <f t="shared" si="68"/>
        <v>#N/A</v>
      </c>
      <c r="DM57" s="7" t="e">
        <f t="shared" si="68"/>
        <v>#N/A</v>
      </c>
      <c r="DN57" s="7" t="e">
        <f t="shared" si="68"/>
        <v>#N/A</v>
      </c>
      <c r="DO57" s="7" t="e">
        <f t="shared" ref="DO57:DR57" si="69">DO56-DO55</f>
        <v>#N/A</v>
      </c>
      <c r="DP57" s="7" t="e">
        <f t="shared" si="69"/>
        <v>#N/A</v>
      </c>
      <c r="DQ57" s="7" t="e">
        <f t="shared" si="69"/>
        <v>#N/A</v>
      </c>
      <c r="DR57" s="7" t="e">
        <f t="shared" si="69"/>
        <v>#N/A</v>
      </c>
      <c r="DS57" s="7" t="e">
        <f t="shared" ref="DS57:DY57" si="70">DS56-DS55</f>
        <v>#N/A</v>
      </c>
      <c r="DT57" s="7" t="e">
        <f t="shared" si="70"/>
        <v>#N/A</v>
      </c>
      <c r="DU57" s="7" t="e">
        <f t="shared" si="70"/>
        <v>#N/A</v>
      </c>
      <c r="DV57" s="7" t="e">
        <f t="shared" si="70"/>
        <v>#N/A</v>
      </c>
      <c r="DW57" s="7" t="e">
        <f t="shared" si="70"/>
        <v>#N/A</v>
      </c>
      <c r="DX57" s="7" t="e">
        <f t="shared" si="70"/>
        <v>#N/A</v>
      </c>
      <c r="DY57" s="7" t="e">
        <f t="shared" si="70"/>
        <v>#N/A</v>
      </c>
      <c r="DZ57" s="7" t="e">
        <f t="shared" ref="DZ57" si="71">DZ56-DZ55</f>
        <v>#N/A</v>
      </c>
      <c r="EA57" s="7"/>
      <c r="EB57" s="7"/>
      <c r="EC57" s="7"/>
      <c r="ED57" s="7"/>
      <c r="EE57" s="7"/>
      <c r="EF57" s="7"/>
      <c r="EG57" s="7"/>
      <c r="EH57" s="7"/>
      <c r="EI57" s="7"/>
      <c r="EJ57" s="7"/>
    </row>
    <row r="58" spans="1:140" x14ac:dyDescent="0.35">
      <c r="AZ58" t="s">
        <v>956</v>
      </c>
      <c r="CY58" s="7"/>
      <c r="DB58" s="7"/>
      <c r="DM58" s="6"/>
      <c r="DN58" s="6"/>
      <c r="DO58" s="6"/>
      <c r="DP58" s="6"/>
      <c r="DQ58" s="6"/>
      <c r="DR58" s="6"/>
    </row>
    <row r="60" spans="1:140" x14ac:dyDescent="0.35">
      <c r="AZ60" s="8" t="s">
        <v>957</v>
      </c>
    </row>
    <row r="61" spans="1:140"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c r="CB61" s="6"/>
      <c r="CC61" s="6"/>
      <c r="CD61" s="6"/>
      <c r="CE61" s="6"/>
      <c r="CF61" s="6"/>
    </row>
    <row r="62" spans="1:140" x14ac:dyDescent="0.35">
      <c r="BA62">
        <v>202301</v>
      </c>
      <c r="BB62">
        <f>IF(RIGHT(BA62)="4",BA62+97,BA62+1)</f>
        <v>202302</v>
      </c>
      <c r="BC62">
        <f t="shared" ref="BC62:BT62" si="72">IF(RIGHT(BB62)="4",BB62+97,BB62+1)</f>
        <v>202303</v>
      </c>
      <c r="BD62">
        <f t="shared" si="72"/>
        <v>202304</v>
      </c>
      <c r="BE62">
        <f t="shared" si="72"/>
        <v>202401</v>
      </c>
      <c r="BF62">
        <f t="shared" si="72"/>
        <v>202402</v>
      </c>
      <c r="BG62">
        <f t="shared" si="72"/>
        <v>202403</v>
      </c>
      <c r="BH62">
        <f t="shared" si="72"/>
        <v>202404</v>
      </c>
      <c r="BI62">
        <f t="shared" si="72"/>
        <v>202501</v>
      </c>
      <c r="BJ62">
        <f t="shared" si="72"/>
        <v>202502</v>
      </c>
      <c r="BK62">
        <f t="shared" si="72"/>
        <v>202503</v>
      </c>
      <c r="BL62">
        <f t="shared" si="72"/>
        <v>202504</v>
      </c>
      <c r="BM62">
        <f t="shared" si="72"/>
        <v>202601</v>
      </c>
      <c r="BN62">
        <f>IF(RIGHT(BM62)="4",BM62+97,BM62+1)</f>
        <v>202602</v>
      </c>
      <c r="BO62">
        <f t="shared" si="72"/>
        <v>202603</v>
      </c>
      <c r="BP62">
        <f t="shared" si="72"/>
        <v>202604</v>
      </c>
      <c r="BQ62">
        <f t="shared" si="72"/>
        <v>202701</v>
      </c>
      <c r="BR62">
        <f t="shared" si="72"/>
        <v>202702</v>
      </c>
      <c r="BS62">
        <f t="shared" si="72"/>
        <v>202703</v>
      </c>
      <c r="BT62">
        <f t="shared" si="72"/>
        <v>202704</v>
      </c>
      <c r="BU62">
        <f t="shared" ref="BU62" si="73">IF(RIGHT(BT62)="4",BT62+97,BT62+1)</f>
        <v>202801</v>
      </c>
      <c r="BV62">
        <f t="shared" ref="BV62" si="74">IF(RIGHT(BU62)="4",BU62+97,BU62+1)</f>
        <v>202802</v>
      </c>
      <c r="BW62">
        <f t="shared" ref="BW62" si="75">IF(RIGHT(BV62)="4",BV62+97,BV62+1)</f>
        <v>202803</v>
      </c>
      <c r="BX62">
        <f t="shared" ref="BX62" si="76">IF(RIGHT(BW62)="4",BW62+97,BW62+1)</f>
        <v>202804</v>
      </c>
      <c r="BY62">
        <f t="shared" ref="BY62" si="77">IF(RIGHT(BX62)="4",BX62+97,BX62+1)</f>
        <v>202901</v>
      </c>
      <c r="BZ62">
        <f t="shared" ref="BZ62" si="78">IF(RIGHT(BY62)="4",BY62+97,BY62+1)</f>
        <v>202902</v>
      </c>
    </row>
    <row r="63" spans="1:140" x14ac:dyDescent="0.35">
      <c r="AZ63" t="str">
        <f>A49</f>
        <v>April 2026 MPR</v>
      </c>
      <c r="BA63" s="7" t="e">
        <f t="shared" ref="BA63:BZ63" si="79">HLOOKUP(BA$62,$B$48:$R$49,2,FALSE)</f>
        <v>#N/A</v>
      </c>
      <c r="BB63" s="7" t="e">
        <f t="shared" si="79"/>
        <v>#N/A</v>
      </c>
      <c r="BC63" s="7" t="e">
        <f t="shared" si="79"/>
        <v>#N/A</v>
      </c>
      <c r="BD63" s="7" t="e">
        <f t="shared" si="79"/>
        <v>#N/A</v>
      </c>
      <c r="BE63" s="7" t="e">
        <f t="shared" si="79"/>
        <v>#N/A</v>
      </c>
      <c r="BF63" s="7" t="e">
        <f t="shared" si="79"/>
        <v>#N/A</v>
      </c>
      <c r="BG63" s="7" t="e">
        <f t="shared" si="79"/>
        <v>#N/A</v>
      </c>
      <c r="BH63" s="7" t="e">
        <f t="shared" si="79"/>
        <v>#N/A</v>
      </c>
      <c r="BI63" s="7" t="e">
        <f t="shared" si="79"/>
        <v>#N/A</v>
      </c>
      <c r="BJ63" s="7" t="e">
        <f t="shared" si="79"/>
        <v>#N/A</v>
      </c>
      <c r="BK63" s="7" t="e">
        <f t="shared" si="79"/>
        <v>#N/A</v>
      </c>
      <c r="BL63" s="7" t="e">
        <f t="shared" si="79"/>
        <v>#N/A</v>
      </c>
      <c r="BM63" s="7" t="e">
        <f t="shared" si="79"/>
        <v>#N/A</v>
      </c>
      <c r="BN63" s="7" t="e">
        <f t="shared" si="79"/>
        <v>#N/A</v>
      </c>
      <c r="BO63" s="7" t="e">
        <f t="shared" si="79"/>
        <v>#N/A</v>
      </c>
      <c r="BP63" s="7" t="e">
        <f t="shared" si="79"/>
        <v>#N/A</v>
      </c>
      <c r="BQ63" s="7" t="e">
        <f t="shared" si="79"/>
        <v>#N/A</v>
      </c>
      <c r="BR63" s="7" t="e">
        <f t="shared" si="79"/>
        <v>#N/A</v>
      </c>
      <c r="BS63" s="7" t="e">
        <f t="shared" si="79"/>
        <v>#N/A</v>
      </c>
      <c r="BT63" s="7" t="e">
        <f t="shared" si="79"/>
        <v>#N/A</v>
      </c>
      <c r="BU63" s="7" t="e">
        <f t="shared" si="79"/>
        <v>#N/A</v>
      </c>
      <c r="BV63" s="7" t="e">
        <f t="shared" si="79"/>
        <v>#N/A</v>
      </c>
      <c r="BW63" s="7" t="e">
        <f t="shared" si="79"/>
        <v>#N/A</v>
      </c>
      <c r="BX63" s="7" t="e">
        <f t="shared" si="79"/>
        <v>#N/A</v>
      </c>
      <c r="BY63" s="7" t="e">
        <f t="shared" si="79"/>
        <v>#N/A</v>
      </c>
      <c r="BZ63" s="7" t="e">
        <f t="shared" si="79"/>
        <v>#N/A</v>
      </c>
      <c r="CA63" s="7"/>
      <c r="CB63" s="7"/>
      <c r="CC63" s="7"/>
      <c r="CD63" s="7"/>
      <c r="CE63" s="7"/>
      <c r="CF63" s="7"/>
    </row>
    <row r="64" spans="1:140" x14ac:dyDescent="0.35">
      <c r="AZ64" t="str">
        <f>AZ49</f>
        <v>Current market curve</v>
      </c>
      <c r="BA64" s="7" t="e">
        <f t="shared" ref="BA64:BZ64" si="80">HLOOKUP(BA$62,$BA$48:$BQ$49,2,FALSE)</f>
        <v>#N/A</v>
      </c>
      <c r="BB64" s="7" t="e">
        <f t="shared" si="80"/>
        <v>#N/A</v>
      </c>
      <c r="BC64" s="7" t="e">
        <f t="shared" si="80"/>
        <v>#N/A</v>
      </c>
      <c r="BD64" s="7" t="e">
        <f t="shared" si="80"/>
        <v>#N/A</v>
      </c>
      <c r="BE64" s="7" t="e">
        <f t="shared" si="80"/>
        <v>#N/A</v>
      </c>
      <c r="BF64" s="7" t="e">
        <f t="shared" si="80"/>
        <v>#N/A</v>
      </c>
      <c r="BG64" s="7" t="e">
        <f t="shared" si="80"/>
        <v>#N/A</v>
      </c>
      <c r="BH64" s="7" t="e">
        <f t="shared" si="80"/>
        <v>#N/A</v>
      </c>
      <c r="BI64" s="7" t="e">
        <f t="shared" si="80"/>
        <v>#N/A</v>
      </c>
      <c r="BJ64" s="7" t="e">
        <f t="shared" si="80"/>
        <v>#N/A</v>
      </c>
      <c r="BK64" s="7" t="e">
        <f t="shared" si="80"/>
        <v>#N/A</v>
      </c>
      <c r="BL64" s="7" t="e">
        <f t="shared" si="80"/>
        <v>#N/A</v>
      </c>
      <c r="BM64" s="7" t="e">
        <f t="shared" si="80"/>
        <v>#N/A</v>
      </c>
      <c r="BN64" s="7">
        <f t="shared" si="80"/>
        <v>99.795999999999978</v>
      </c>
      <c r="BO64" s="7">
        <f t="shared" si="80"/>
        <v>99.294444444444437</v>
      </c>
      <c r="BP64" s="7">
        <f t="shared" si="80"/>
        <v>102.87177777777777</v>
      </c>
      <c r="BQ64" s="7">
        <f t="shared" si="80"/>
        <v>94.423333333333332</v>
      </c>
      <c r="BR64" s="7">
        <f t="shared" si="80"/>
        <v>75.485777777777784</v>
      </c>
      <c r="BS64" s="7">
        <f t="shared" si="80"/>
        <v>77.499777777777794</v>
      </c>
      <c r="BT64" s="7">
        <f t="shared" si="80"/>
        <v>80.087777777777774</v>
      </c>
      <c r="BU64" s="7">
        <f t="shared" si="80"/>
        <v>74.928444444444452</v>
      </c>
      <c r="BV64" s="7">
        <f t="shared" si="80"/>
        <v>58.983777777777782</v>
      </c>
      <c r="BW64" s="7">
        <f t="shared" si="80"/>
        <v>63.419111111111107</v>
      </c>
      <c r="BX64" s="7">
        <f t="shared" si="80"/>
        <v>70.591333333333324</v>
      </c>
      <c r="BY64" s="7">
        <f t="shared" si="80"/>
        <v>67.057333333333332</v>
      </c>
      <c r="BZ64" s="7">
        <f t="shared" si="80"/>
        <v>60.120888888888885</v>
      </c>
      <c r="CA64" s="7"/>
      <c r="CB64" s="7"/>
      <c r="CC64" s="7"/>
      <c r="CD64" s="7"/>
      <c r="CE64" s="7"/>
      <c r="CF64" s="7"/>
    </row>
    <row r="65" spans="52:84" x14ac:dyDescent="0.35">
      <c r="AZ65" t="s">
        <v>955</v>
      </c>
      <c r="BG65" s="7" t="e">
        <f>BG64-BG63</f>
        <v>#N/A</v>
      </c>
      <c r="BH65" s="7" t="e">
        <f t="shared" ref="BH65:BT65" si="81">BH64-BH63</f>
        <v>#N/A</v>
      </c>
      <c r="BI65" s="7" t="e">
        <f t="shared" si="81"/>
        <v>#N/A</v>
      </c>
      <c r="BJ65" s="7" t="e">
        <f t="shared" si="81"/>
        <v>#N/A</v>
      </c>
      <c r="BK65" s="7" t="e">
        <f t="shared" si="81"/>
        <v>#N/A</v>
      </c>
      <c r="BL65" s="7" t="e">
        <f t="shared" si="81"/>
        <v>#N/A</v>
      </c>
      <c r="BM65" s="7" t="e">
        <f t="shared" si="81"/>
        <v>#N/A</v>
      </c>
      <c r="BN65" s="7" t="e">
        <f t="shared" si="81"/>
        <v>#N/A</v>
      </c>
      <c r="BO65" s="7" t="e">
        <f t="shared" si="81"/>
        <v>#N/A</v>
      </c>
      <c r="BP65" s="7" t="e">
        <f t="shared" si="81"/>
        <v>#N/A</v>
      </c>
      <c r="BQ65" s="7" t="e">
        <f t="shared" si="81"/>
        <v>#N/A</v>
      </c>
      <c r="BR65" s="7" t="e">
        <f t="shared" si="81"/>
        <v>#N/A</v>
      </c>
      <c r="BS65" s="7" t="e">
        <f t="shared" si="81"/>
        <v>#N/A</v>
      </c>
      <c r="BT65" s="7" t="e">
        <f t="shared" si="81"/>
        <v>#N/A</v>
      </c>
      <c r="BU65" s="7" t="e">
        <f t="shared" ref="BU65:BZ65" si="82">BU64-BU63</f>
        <v>#N/A</v>
      </c>
      <c r="BV65" s="7" t="e">
        <f t="shared" si="82"/>
        <v>#N/A</v>
      </c>
      <c r="BW65" s="7" t="e">
        <f t="shared" si="82"/>
        <v>#N/A</v>
      </c>
      <c r="BX65" s="7" t="e">
        <f t="shared" si="82"/>
        <v>#N/A</v>
      </c>
      <c r="BY65" s="7" t="e">
        <f t="shared" si="82"/>
        <v>#N/A</v>
      </c>
      <c r="BZ65" s="7" t="e">
        <f t="shared" si="82"/>
        <v>#N/A</v>
      </c>
      <c r="CA65" s="7"/>
      <c r="CB65" s="7"/>
      <c r="CC65" s="7"/>
      <c r="CD65" s="7"/>
      <c r="CE65" s="7"/>
      <c r="CF65" s="7"/>
    </row>
    <row r="66" spans="52:84" x14ac:dyDescent="0.35">
      <c r="AZ66" t="s">
        <v>956</v>
      </c>
      <c r="BR6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B23" activePane="bottomRight" state="frozen"/>
      <selection activeCell="O33" sqref="O33"/>
      <selection pane="topRight" activeCell="O33" sqref="O33"/>
      <selection pane="bottomLeft" activeCell="O33" sqref="O33"/>
      <selection pane="bottomRight" activeCell="D22" sqref="D22"/>
    </sheetView>
  </sheetViews>
  <sheetFormatPr defaultRowHeight="14.5" x14ac:dyDescent="0.35"/>
  <cols>
    <col min="1" max="1" width="10.7265625" bestFit="1" customWidth="1"/>
    <col min="2" max="2" width="10.7265625" customWidth="1"/>
    <col min="3" max="6" width="10.7265625" bestFit="1" customWidth="1"/>
    <col min="7" max="11" width="10.7265625" customWidth="1"/>
    <col min="14" max="74" width="10.7265625" bestFit="1" customWidth="1"/>
  </cols>
  <sheetData>
    <row r="1" spans="1:74" x14ac:dyDescent="0.35">
      <c r="A1" s="35" t="str">
        <f>'Market pricing dates'!A2</f>
        <v>April 2026 MPR</v>
      </c>
      <c r="C1" t="str">
        <f>'Market pricing dates'!A12</f>
        <v>15 working days to 22 Apr 2026</v>
      </c>
      <c r="N1" s="35" t="str">
        <f>'Market pricing dates'!D2</f>
        <v>Current market curve</v>
      </c>
      <c r="P1" t="str">
        <f>'Market pricing dates'!D12</f>
        <v>15 working days to 18 Jun 2026</v>
      </c>
    </row>
    <row r="2" spans="1:74" x14ac:dyDescent="0.35">
      <c r="A2" t="s">
        <v>943</v>
      </c>
      <c r="B2">
        <f>HAVERD!FX$1</f>
        <v>180</v>
      </c>
      <c r="C2">
        <f t="shared" ref="C2:F2" si="0">+B2+1</f>
        <v>181</v>
      </c>
      <c r="D2">
        <f t="shared" si="0"/>
        <v>182</v>
      </c>
      <c r="E2">
        <f t="shared" si="0"/>
        <v>183</v>
      </c>
      <c r="F2">
        <f t="shared" si="0"/>
        <v>184</v>
      </c>
      <c r="N2" t="s">
        <v>943</v>
      </c>
      <c r="O2">
        <f>HAVERD!FX$1</f>
        <v>180</v>
      </c>
      <c r="P2">
        <f>HAVERD!FY$1</f>
        <v>181</v>
      </c>
      <c r="Q2">
        <f>HAVERD!FZ$1</f>
        <v>182</v>
      </c>
      <c r="R2">
        <f>HAVERD!GA$1</f>
        <v>183</v>
      </c>
      <c r="S2">
        <f>HAVERD!GB$1</f>
        <v>184</v>
      </c>
    </row>
    <row r="3" spans="1:74" x14ac:dyDescent="0.35">
      <c r="A3" t="s">
        <v>944</v>
      </c>
      <c r="B3" t="str">
        <f>HAVERD!FX$2</f>
        <v>Oil - 1</v>
      </c>
      <c r="C3" t="str">
        <f>HAVERD!FY$2</f>
        <v>Oil - 3</v>
      </c>
      <c r="D3" t="str">
        <f>HAVERD!FZ$2</f>
        <v>Oil - 6</v>
      </c>
      <c r="E3" t="str">
        <f>HAVERD!GA$2</f>
        <v>Oil - 12</v>
      </c>
      <c r="F3" t="str">
        <f>HAVERD!GB$2</f>
        <v>Oil - 24</v>
      </c>
      <c r="N3" t="s">
        <v>944</v>
      </c>
      <c r="O3" t="str">
        <f>HAVERD!FX$2</f>
        <v>Oil - 1</v>
      </c>
      <c r="P3" t="str">
        <f>HAVERD!FY$2</f>
        <v>Oil - 3</v>
      </c>
      <c r="Q3" t="str">
        <f>HAVERD!FZ$2</f>
        <v>Oil - 6</v>
      </c>
      <c r="R3" t="str">
        <f>HAVERD!GA$2</f>
        <v>Oil - 12</v>
      </c>
      <c r="S3" t="str">
        <f>HAVERD!GB$2</f>
        <v>Oil - 24</v>
      </c>
    </row>
    <row r="4" spans="1:74" x14ac:dyDescent="0.35">
      <c r="A4" t="s">
        <v>945</v>
      </c>
      <c r="C4">
        <f>365/4</f>
        <v>91.25</v>
      </c>
      <c r="D4">
        <f>365/2</f>
        <v>182.5</v>
      </c>
      <c r="E4">
        <v>365</v>
      </c>
      <c r="F4">
        <f>365*2</f>
        <v>730</v>
      </c>
      <c r="N4" t="s">
        <v>945</v>
      </c>
      <c r="P4">
        <f>365/4</f>
        <v>91.25</v>
      </c>
      <c r="Q4">
        <f>365/2</f>
        <v>182.5</v>
      </c>
      <c r="R4">
        <v>365</v>
      </c>
      <c r="S4">
        <f>365*2</f>
        <v>730</v>
      </c>
    </row>
    <row r="5" spans="1:74" x14ac:dyDescent="0.35">
      <c r="A5" s="8" t="s">
        <v>946</v>
      </c>
      <c r="N5" s="8" t="s">
        <v>946</v>
      </c>
    </row>
    <row r="6" spans="1:74" x14ac:dyDescent="0.35">
      <c r="A6" s="6">
        <f t="shared" ref="A6:A14" si="1">A11-7</f>
        <v>46114</v>
      </c>
      <c r="B6" s="6">
        <f>A6</f>
        <v>46114</v>
      </c>
      <c r="C6" s="6">
        <f>$B6+C$4</f>
        <v>46205.25</v>
      </c>
      <c r="D6" s="6">
        <f t="shared" ref="D6:F10" si="2">$B6+D$4</f>
        <v>46296.5</v>
      </c>
      <c r="E6" s="6">
        <f t="shared" si="2"/>
        <v>46479</v>
      </c>
      <c r="F6" s="6">
        <f t="shared" si="2"/>
        <v>46844</v>
      </c>
      <c r="G6" s="6"/>
      <c r="H6" s="6"/>
      <c r="I6" s="6"/>
      <c r="J6" s="6"/>
      <c r="K6" s="6"/>
      <c r="N6" s="6">
        <f t="shared" ref="N6:N14" si="3">N11-7</f>
        <v>46171</v>
      </c>
      <c r="O6" s="6">
        <f>N6</f>
        <v>46171</v>
      </c>
      <c r="P6" s="6">
        <f>$N6+P$4</f>
        <v>46262.25</v>
      </c>
      <c r="Q6" s="6">
        <f t="shared" ref="Q6:S11" si="4">$N6+Q$4</f>
        <v>46353.5</v>
      </c>
      <c r="R6" s="6">
        <f t="shared" si="4"/>
        <v>46536</v>
      </c>
      <c r="S6" s="6">
        <f t="shared" si="4"/>
        <v>46901</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35">
      <c r="A7" s="6">
        <f t="shared" si="1"/>
        <v>46115</v>
      </c>
      <c r="B7" s="6">
        <f t="shared" ref="B7:B18" si="5">A7</f>
        <v>46115</v>
      </c>
      <c r="C7" s="6">
        <f t="shared" ref="C7:F20" si="6">$B7+C$4</f>
        <v>46206.25</v>
      </c>
      <c r="D7" s="6">
        <f t="shared" si="2"/>
        <v>46297.5</v>
      </c>
      <c r="E7" s="6">
        <f t="shared" si="2"/>
        <v>46480</v>
      </c>
      <c r="F7" s="6">
        <f t="shared" si="2"/>
        <v>46845</v>
      </c>
      <c r="G7" s="6"/>
      <c r="H7" s="6"/>
      <c r="I7" s="6"/>
      <c r="J7" s="6"/>
      <c r="K7" s="6"/>
      <c r="N7" s="6">
        <f t="shared" si="3"/>
        <v>46174</v>
      </c>
      <c r="O7" s="6">
        <f t="shared" ref="O7:O18" si="7">N7</f>
        <v>46174</v>
      </c>
      <c r="P7" s="6">
        <f t="shared" ref="P7:S20" si="8">$N7+P$4</f>
        <v>46265.25</v>
      </c>
      <c r="Q7" s="6">
        <f t="shared" si="8"/>
        <v>46356.5</v>
      </c>
      <c r="R7" s="6">
        <f t="shared" si="8"/>
        <v>46539</v>
      </c>
      <c r="S7" s="6">
        <f t="shared" si="8"/>
        <v>46904</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35">
      <c r="A8" s="6">
        <f t="shared" si="1"/>
        <v>46118</v>
      </c>
      <c r="B8" s="6">
        <f t="shared" si="5"/>
        <v>46118</v>
      </c>
      <c r="C8" s="6">
        <f t="shared" si="6"/>
        <v>46209.25</v>
      </c>
      <c r="D8" s="6">
        <f t="shared" si="2"/>
        <v>46300.5</v>
      </c>
      <c r="E8" s="6">
        <f t="shared" si="2"/>
        <v>46483</v>
      </c>
      <c r="F8" s="6">
        <f t="shared" si="2"/>
        <v>46848</v>
      </c>
      <c r="G8" s="6"/>
      <c r="H8" s="6"/>
      <c r="I8" s="6"/>
      <c r="J8" s="6"/>
      <c r="K8" s="6"/>
      <c r="N8" s="6">
        <f t="shared" si="3"/>
        <v>46175</v>
      </c>
      <c r="O8" s="6">
        <f t="shared" si="7"/>
        <v>46175</v>
      </c>
      <c r="P8" s="6">
        <f t="shared" si="8"/>
        <v>46266.25</v>
      </c>
      <c r="Q8" s="6">
        <f t="shared" si="4"/>
        <v>46357.5</v>
      </c>
      <c r="R8" s="6">
        <f t="shared" si="4"/>
        <v>46540</v>
      </c>
      <c r="S8" s="6">
        <f t="shared" si="4"/>
        <v>46905</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35">
      <c r="A9" s="6">
        <f t="shared" si="1"/>
        <v>46119</v>
      </c>
      <c r="B9" s="6">
        <f t="shared" si="5"/>
        <v>46119</v>
      </c>
      <c r="C9" s="6">
        <f t="shared" si="6"/>
        <v>46210.25</v>
      </c>
      <c r="D9" s="6">
        <f t="shared" si="2"/>
        <v>46301.5</v>
      </c>
      <c r="E9" s="6">
        <f t="shared" si="2"/>
        <v>46484</v>
      </c>
      <c r="F9" s="6">
        <f t="shared" si="2"/>
        <v>46849</v>
      </c>
      <c r="G9" s="6"/>
      <c r="H9" s="6"/>
      <c r="I9" s="6"/>
      <c r="J9" s="6"/>
      <c r="K9" s="6"/>
      <c r="N9" s="6">
        <f t="shared" si="3"/>
        <v>46176</v>
      </c>
      <c r="O9" s="6">
        <f t="shared" si="7"/>
        <v>46176</v>
      </c>
      <c r="P9" s="6">
        <f t="shared" si="8"/>
        <v>46267.25</v>
      </c>
      <c r="Q9" s="6">
        <f t="shared" si="4"/>
        <v>46358.5</v>
      </c>
      <c r="R9" s="6">
        <f t="shared" si="4"/>
        <v>46541</v>
      </c>
      <c r="S9" s="6">
        <f t="shared" si="4"/>
        <v>46906</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35">
      <c r="A10" s="6">
        <f t="shared" si="1"/>
        <v>46120</v>
      </c>
      <c r="B10" s="6">
        <f t="shared" si="5"/>
        <v>46120</v>
      </c>
      <c r="C10" s="6">
        <f t="shared" si="6"/>
        <v>46211.25</v>
      </c>
      <c r="D10" s="6">
        <f t="shared" si="2"/>
        <v>46302.5</v>
      </c>
      <c r="E10" s="6">
        <f t="shared" si="2"/>
        <v>46485</v>
      </c>
      <c r="F10" s="6">
        <f t="shared" si="2"/>
        <v>46850</v>
      </c>
      <c r="G10" s="6"/>
      <c r="H10" s="6"/>
      <c r="I10" s="6"/>
      <c r="J10" s="6"/>
      <c r="K10" s="6"/>
      <c r="N10" s="6">
        <f t="shared" si="3"/>
        <v>46177</v>
      </c>
      <c r="O10" s="6">
        <f t="shared" si="7"/>
        <v>46177</v>
      </c>
      <c r="P10" s="6">
        <f t="shared" si="8"/>
        <v>46268.25</v>
      </c>
      <c r="Q10" s="6">
        <f t="shared" si="4"/>
        <v>46359.5</v>
      </c>
      <c r="R10" s="6">
        <f t="shared" si="4"/>
        <v>46542</v>
      </c>
      <c r="S10" s="6">
        <f t="shared" si="4"/>
        <v>46907</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5">
      <c r="A11" s="6">
        <f t="shared" si="1"/>
        <v>46121</v>
      </c>
      <c r="B11" s="6">
        <f t="shared" si="5"/>
        <v>46121</v>
      </c>
      <c r="C11" s="6">
        <f t="shared" si="6"/>
        <v>46212.25</v>
      </c>
      <c r="D11" s="6">
        <f t="shared" si="6"/>
        <v>46303.5</v>
      </c>
      <c r="E11" s="6">
        <f t="shared" si="6"/>
        <v>46486</v>
      </c>
      <c r="F11" s="6">
        <f t="shared" si="6"/>
        <v>46851</v>
      </c>
      <c r="G11" s="6"/>
      <c r="H11" s="6"/>
      <c r="I11" s="6"/>
      <c r="J11" s="6"/>
      <c r="K11" s="6"/>
      <c r="N11" s="6">
        <f t="shared" si="3"/>
        <v>46178</v>
      </c>
      <c r="O11" s="6">
        <f t="shared" si="7"/>
        <v>46178</v>
      </c>
      <c r="P11" s="6">
        <f t="shared" si="8"/>
        <v>46269.25</v>
      </c>
      <c r="Q11" s="6">
        <f t="shared" si="4"/>
        <v>46360.5</v>
      </c>
      <c r="R11" s="6">
        <f t="shared" si="4"/>
        <v>46543</v>
      </c>
      <c r="S11" s="6">
        <f t="shared" si="4"/>
        <v>46908</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35">
      <c r="A12" s="6">
        <f t="shared" si="1"/>
        <v>46122</v>
      </c>
      <c r="B12" s="6">
        <f t="shared" si="5"/>
        <v>46122</v>
      </c>
      <c r="C12" s="6">
        <f t="shared" si="6"/>
        <v>46213.25</v>
      </c>
      <c r="D12" s="6">
        <f t="shared" si="6"/>
        <v>46304.5</v>
      </c>
      <c r="E12" s="6">
        <f t="shared" si="6"/>
        <v>46487</v>
      </c>
      <c r="F12" s="6">
        <f t="shared" si="6"/>
        <v>46852</v>
      </c>
      <c r="G12" s="6"/>
      <c r="H12" s="6"/>
      <c r="I12" s="6"/>
      <c r="J12" s="6"/>
      <c r="K12" s="6"/>
      <c r="N12" s="6">
        <f t="shared" si="3"/>
        <v>46181</v>
      </c>
      <c r="O12" s="6">
        <f t="shared" si="7"/>
        <v>46181</v>
      </c>
      <c r="P12" s="6">
        <f t="shared" si="8"/>
        <v>46272.25</v>
      </c>
      <c r="Q12" s="6">
        <f t="shared" si="8"/>
        <v>46363.5</v>
      </c>
      <c r="R12" s="6">
        <f t="shared" si="8"/>
        <v>46546</v>
      </c>
      <c r="S12" s="6">
        <f t="shared" si="8"/>
        <v>46911</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35">
      <c r="A13" s="6">
        <f t="shared" si="1"/>
        <v>46125</v>
      </c>
      <c r="B13" s="6">
        <f t="shared" si="5"/>
        <v>46125</v>
      </c>
      <c r="C13" s="6">
        <f t="shared" si="6"/>
        <v>46216.25</v>
      </c>
      <c r="D13" s="6">
        <f t="shared" si="6"/>
        <v>46307.5</v>
      </c>
      <c r="E13" s="6">
        <f t="shared" si="6"/>
        <v>46490</v>
      </c>
      <c r="F13" s="6">
        <f t="shared" si="6"/>
        <v>46855</v>
      </c>
      <c r="G13" s="6"/>
      <c r="H13" s="6"/>
      <c r="I13" s="6"/>
      <c r="J13" s="6"/>
      <c r="K13" s="6"/>
      <c r="N13" s="6">
        <f t="shared" si="3"/>
        <v>46182</v>
      </c>
      <c r="O13" s="6">
        <f t="shared" si="7"/>
        <v>46182</v>
      </c>
      <c r="P13" s="6">
        <f t="shared" si="8"/>
        <v>46273.25</v>
      </c>
      <c r="Q13" s="6">
        <f t="shared" si="8"/>
        <v>46364.5</v>
      </c>
      <c r="R13" s="6">
        <f t="shared" si="8"/>
        <v>46547</v>
      </c>
      <c r="S13" s="6">
        <f t="shared" si="8"/>
        <v>46912</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35">
      <c r="A14" s="6">
        <f t="shared" si="1"/>
        <v>46126</v>
      </c>
      <c r="B14" s="6">
        <f t="shared" si="5"/>
        <v>46126</v>
      </c>
      <c r="C14" s="6">
        <f t="shared" si="6"/>
        <v>46217.25</v>
      </c>
      <c r="D14" s="6">
        <f t="shared" si="6"/>
        <v>46308.5</v>
      </c>
      <c r="E14" s="6">
        <f t="shared" si="6"/>
        <v>46491</v>
      </c>
      <c r="F14" s="6">
        <f t="shared" si="6"/>
        <v>46856</v>
      </c>
      <c r="G14" s="6"/>
      <c r="H14" s="6"/>
      <c r="I14" s="6"/>
      <c r="J14" s="6"/>
      <c r="K14" s="6"/>
      <c r="N14" s="6">
        <f t="shared" si="3"/>
        <v>46183</v>
      </c>
      <c r="O14" s="6">
        <f t="shared" si="7"/>
        <v>46183</v>
      </c>
      <c r="P14" s="6">
        <f t="shared" si="8"/>
        <v>46274.25</v>
      </c>
      <c r="Q14" s="6">
        <f t="shared" si="8"/>
        <v>46365.5</v>
      </c>
      <c r="R14" s="6">
        <f t="shared" si="8"/>
        <v>46548</v>
      </c>
      <c r="S14" s="6">
        <f t="shared" si="8"/>
        <v>46913</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35">
      <c r="A15" s="6">
        <f>A20-7</f>
        <v>46127</v>
      </c>
      <c r="B15" s="6">
        <f t="shared" si="5"/>
        <v>46127</v>
      </c>
      <c r="C15" s="6">
        <f t="shared" si="6"/>
        <v>46218.25</v>
      </c>
      <c r="D15" s="6">
        <f t="shared" si="6"/>
        <v>46309.5</v>
      </c>
      <c r="E15" s="6">
        <f t="shared" si="6"/>
        <v>46492</v>
      </c>
      <c r="F15" s="6">
        <f t="shared" si="6"/>
        <v>46857</v>
      </c>
      <c r="G15" s="6"/>
      <c r="H15" s="6"/>
      <c r="I15" s="6"/>
      <c r="J15" s="6"/>
      <c r="K15" s="6"/>
      <c r="N15" s="6">
        <f>N20-7</f>
        <v>46184</v>
      </c>
      <c r="O15" s="6">
        <f t="shared" si="7"/>
        <v>46184</v>
      </c>
      <c r="P15" s="6">
        <f t="shared" si="8"/>
        <v>46275.25</v>
      </c>
      <c r="Q15" s="6">
        <f t="shared" si="8"/>
        <v>46366.5</v>
      </c>
      <c r="R15" s="6">
        <f t="shared" si="8"/>
        <v>46549</v>
      </c>
      <c r="S15" s="6">
        <f t="shared" si="8"/>
        <v>46914</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35">
      <c r="A16" s="12">
        <f>'Market pricing dates'!B5</f>
        <v>46128</v>
      </c>
      <c r="B16" s="6">
        <f t="shared" si="5"/>
        <v>46128</v>
      </c>
      <c r="C16" s="6">
        <f t="shared" si="6"/>
        <v>46219.25</v>
      </c>
      <c r="D16" s="6">
        <f t="shared" si="6"/>
        <v>46310.5</v>
      </c>
      <c r="E16" s="6">
        <f t="shared" si="6"/>
        <v>46493</v>
      </c>
      <c r="F16" s="6">
        <f t="shared" si="6"/>
        <v>46858</v>
      </c>
      <c r="G16" s="6"/>
      <c r="H16" s="6"/>
      <c r="I16" s="6"/>
      <c r="J16" s="6"/>
      <c r="K16" s="6"/>
      <c r="N16" s="12">
        <f>'Market pricing dates'!E5</f>
        <v>46185</v>
      </c>
      <c r="O16" s="6">
        <f t="shared" si="7"/>
        <v>46185</v>
      </c>
      <c r="P16" s="6">
        <f t="shared" si="8"/>
        <v>46276.25</v>
      </c>
      <c r="Q16" s="6">
        <f t="shared" si="8"/>
        <v>46367.5</v>
      </c>
      <c r="R16" s="6">
        <f t="shared" si="8"/>
        <v>46550</v>
      </c>
      <c r="S16" s="6">
        <f t="shared" si="8"/>
        <v>46915</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35">
      <c r="A17" s="12">
        <f>'Market pricing dates'!B6</f>
        <v>46129</v>
      </c>
      <c r="B17" s="6">
        <f t="shared" si="5"/>
        <v>46129</v>
      </c>
      <c r="C17" s="6">
        <f t="shared" si="6"/>
        <v>46220.25</v>
      </c>
      <c r="D17" s="6">
        <f t="shared" si="6"/>
        <v>46311.5</v>
      </c>
      <c r="E17" s="6">
        <f t="shared" si="6"/>
        <v>46494</v>
      </c>
      <c r="F17" s="6">
        <f t="shared" si="6"/>
        <v>46859</v>
      </c>
      <c r="G17" s="6"/>
      <c r="H17" s="6"/>
      <c r="I17" s="6"/>
      <c r="J17" s="6"/>
      <c r="K17" s="6"/>
      <c r="N17" s="12">
        <f>'Market pricing dates'!E6</f>
        <v>46188</v>
      </c>
      <c r="O17" s="6">
        <f t="shared" si="7"/>
        <v>46188</v>
      </c>
      <c r="P17" s="6">
        <f t="shared" si="8"/>
        <v>46279.25</v>
      </c>
      <c r="Q17" s="6">
        <f t="shared" si="8"/>
        <v>46370.5</v>
      </c>
      <c r="R17" s="6">
        <f t="shared" si="8"/>
        <v>46553</v>
      </c>
      <c r="S17" s="6">
        <f t="shared" si="8"/>
        <v>46918</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35">
      <c r="A18" s="12">
        <f>'Market pricing dates'!B7</f>
        <v>46132</v>
      </c>
      <c r="B18" s="6">
        <f t="shared" si="5"/>
        <v>46132</v>
      </c>
      <c r="C18" s="6">
        <f t="shared" si="6"/>
        <v>46223.25</v>
      </c>
      <c r="D18" s="6">
        <f t="shared" si="6"/>
        <v>46314.5</v>
      </c>
      <c r="E18" s="6">
        <f t="shared" si="6"/>
        <v>46497</v>
      </c>
      <c r="F18" s="6">
        <f t="shared" si="6"/>
        <v>46862</v>
      </c>
      <c r="G18" s="6"/>
      <c r="H18" s="6"/>
      <c r="I18" s="6"/>
      <c r="J18" s="6"/>
      <c r="K18" s="6"/>
      <c r="N18" s="12">
        <f>'Market pricing dates'!E7</f>
        <v>46189</v>
      </c>
      <c r="O18" s="6">
        <f t="shared" si="7"/>
        <v>46189</v>
      </c>
      <c r="P18" s="6">
        <f t="shared" si="8"/>
        <v>46280.25</v>
      </c>
      <c r="Q18" s="6">
        <f t="shared" si="8"/>
        <v>46371.5</v>
      </c>
      <c r="R18" s="6">
        <f t="shared" si="8"/>
        <v>46554</v>
      </c>
      <c r="S18" s="6">
        <f t="shared" si="8"/>
        <v>46919</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35">
      <c r="A19" s="12">
        <f>'Market pricing dates'!B8</f>
        <v>46133</v>
      </c>
      <c r="B19" s="6">
        <f>A19</f>
        <v>46133</v>
      </c>
      <c r="C19" s="6">
        <f>$B19+C$4</f>
        <v>46224.25</v>
      </c>
      <c r="D19" s="6">
        <f t="shared" si="6"/>
        <v>46315.5</v>
      </c>
      <c r="E19" s="6">
        <f t="shared" si="6"/>
        <v>46498</v>
      </c>
      <c r="F19" s="6">
        <f t="shared" si="6"/>
        <v>46863</v>
      </c>
      <c r="G19" s="6"/>
      <c r="H19" s="6"/>
      <c r="I19" s="6"/>
      <c r="J19" s="6"/>
      <c r="K19" s="6"/>
      <c r="N19" s="12">
        <f>'Market pricing dates'!E8</f>
        <v>46190</v>
      </c>
      <c r="O19" s="6">
        <f>N19</f>
        <v>46190</v>
      </c>
      <c r="P19" s="6">
        <f t="shared" si="8"/>
        <v>46281.25</v>
      </c>
      <c r="Q19" s="6">
        <f t="shared" si="8"/>
        <v>46372.5</v>
      </c>
      <c r="R19" s="6">
        <f t="shared" si="8"/>
        <v>46555</v>
      </c>
      <c r="S19" s="6">
        <f t="shared" si="8"/>
        <v>46920</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35">
      <c r="A20" s="12">
        <f>'Market pricing dates'!B9</f>
        <v>46134</v>
      </c>
      <c r="B20" s="6">
        <f t="shared" ref="B20" si="9">A20</f>
        <v>46134</v>
      </c>
      <c r="C20" s="6">
        <f t="shared" si="6"/>
        <v>46225.25</v>
      </c>
      <c r="D20" s="6">
        <f t="shared" si="6"/>
        <v>46316.5</v>
      </c>
      <c r="E20" s="6">
        <f t="shared" si="6"/>
        <v>46499</v>
      </c>
      <c r="F20" s="6">
        <f t="shared" si="6"/>
        <v>46864</v>
      </c>
      <c r="G20" s="6"/>
      <c r="H20" s="6"/>
      <c r="I20" s="6"/>
      <c r="J20" s="6"/>
      <c r="K20" s="6"/>
      <c r="N20" s="12">
        <f>'Market pricing dates'!E9</f>
        <v>46191</v>
      </c>
      <c r="O20" s="6">
        <f t="shared" ref="O20" si="10">N20</f>
        <v>46191</v>
      </c>
      <c r="P20" s="6">
        <f t="shared" si="8"/>
        <v>46282.25</v>
      </c>
      <c r="Q20" s="6">
        <f t="shared" si="8"/>
        <v>46373.5</v>
      </c>
      <c r="R20" s="6">
        <f t="shared" si="8"/>
        <v>46556</v>
      </c>
      <c r="S20" s="6">
        <f t="shared" si="8"/>
        <v>46921</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35">
      <c r="A22" s="8" t="s">
        <v>1937</v>
      </c>
      <c r="N22" s="8" t="s">
        <v>1937</v>
      </c>
    </row>
    <row r="23" spans="1:74" x14ac:dyDescent="0.35">
      <c r="A23" s="6">
        <f t="shared" ref="A23:A37" si="11">A6</f>
        <v>46114</v>
      </c>
      <c r="B23" s="7">
        <f>VLOOKUP($A23,HAVERD!$A:$GB,B$2,FALSE)</f>
        <v>109.03</v>
      </c>
      <c r="C23" s="7">
        <f>VLOOKUP($A23,HAVERD!$A:$GB,C$2,FALSE)</f>
        <v>91.43</v>
      </c>
      <c r="D23" s="7">
        <f>VLOOKUP($A23,HAVERD!$A:$GB,D$2,FALSE)</f>
        <v>80.47</v>
      </c>
      <c r="E23" s="7">
        <f>VLOOKUP($A23,HAVERD!$A:$GB,E$2,FALSE)</f>
        <v>75.069999999999993</v>
      </c>
      <c r="F23" s="7">
        <f>VLOOKUP($A23,HAVERD!$A:$GB,F$2,FALSE)</f>
        <v>72.290000000000006</v>
      </c>
      <c r="G23" s="7"/>
      <c r="H23" s="7"/>
      <c r="I23" s="7"/>
      <c r="J23" s="7"/>
      <c r="K23" s="7"/>
      <c r="N23" s="6">
        <f t="shared" ref="N23:N37" si="12">N6</f>
        <v>46171</v>
      </c>
      <c r="O23" s="7">
        <f>_xlfn.IFNA(VLOOKUP($N23,HAVERD!$A:$GB,O$2,FALSE),"")</f>
        <v>92.05</v>
      </c>
      <c r="P23" s="7">
        <f>_xlfn.IFNA(VLOOKUP($N23,HAVERD!$A:$GB,P$2,FALSE),"")</f>
        <v>89.11</v>
      </c>
      <c r="Q23" s="7">
        <f>_xlfn.IFNA(VLOOKUP($N23,HAVERD!$A:$GB,Q$2,FALSE),"")</f>
        <v>84.18</v>
      </c>
      <c r="R23" s="7">
        <f>_xlfn.IFNA(VLOOKUP($N23,HAVERD!$A:$GB,R$2,FALSE),"")</f>
        <v>78.930000000000007</v>
      </c>
      <c r="S23" s="7">
        <f>_xlfn.IFNA(VLOOKUP($N23,HAVERD!$A:$GB,S$2,FALSE),"")</f>
        <v>75.39</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35">
      <c r="A24" s="6">
        <f t="shared" si="11"/>
        <v>46115</v>
      </c>
      <c r="B24" s="7" t="e">
        <f>VLOOKUP($A24,HAVERD!$A:$GB,B$2,FALSE)</f>
        <v>#N/A</v>
      </c>
      <c r="C24" s="7" t="e">
        <f>VLOOKUP($A24,HAVERD!$A:$GB,C$2,FALSE)</f>
        <v>#N/A</v>
      </c>
      <c r="D24" s="7" t="e">
        <f>VLOOKUP($A24,HAVERD!$A:$GB,D$2,FALSE)</f>
        <v>#N/A</v>
      </c>
      <c r="E24" s="7" t="e">
        <f>VLOOKUP($A24,HAVERD!$A:$GB,E$2,FALSE)</f>
        <v>#N/A</v>
      </c>
      <c r="F24" s="7" t="e">
        <f>VLOOKUP($A24,HAVERD!$A:$GB,F$2,FALSE)</f>
        <v>#N/A</v>
      </c>
      <c r="G24" s="7"/>
      <c r="H24" s="7"/>
      <c r="I24" s="7"/>
      <c r="J24" s="7"/>
      <c r="K24" s="7"/>
      <c r="N24" s="6">
        <f t="shared" si="12"/>
        <v>46174</v>
      </c>
      <c r="O24" s="7">
        <f>_xlfn.IFNA(VLOOKUP($N24,HAVERD!$A:$GB,O$2,FALSE),"")</f>
        <v>94.98</v>
      </c>
      <c r="P24" s="7">
        <f>_xlfn.IFNA(VLOOKUP($N24,HAVERD!$A:$GB,P$2,FALSE),"")</f>
        <v>90.03</v>
      </c>
      <c r="Q24" s="7">
        <f>_xlfn.IFNA(VLOOKUP($N24,HAVERD!$A:$GB,Q$2,FALSE),"")</f>
        <v>84.88</v>
      </c>
      <c r="R24" s="7">
        <f>_xlfn.IFNA(VLOOKUP($N24,HAVERD!$A:$GB,R$2,FALSE),"")</f>
        <v>79.72</v>
      </c>
      <c r="S24" s="7">
        <f>_xlfn.IFNA(VLOOKUP($N24,HAVERD!$A:$GB,S$2,FALSE),"")</f>
        <v>75.849999999999994</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35">
      <c r="A25" s="6">
        <f t="shared" si="11"/>
        <v>46118</v>
      </c>
      <c r="B25" s="7">
        <f>VLOOKUP($A25,HAVERD!$A:$GB,B$2,FALSE)</f>
        <v>109.77</v>
      </c>
      <c r="C25" s="7">
        <f>VLOOKUP($A25,HAVERD!$A:$GB,C$2,FALSE)</f>
        <v>92.24</v>
      </c>
      <c r="D25" s="7">
        <f>VLOOKUP($A25,HAVERD!$A:$GB,D$2,FALSE)</f>
        <v>81.83</v>
      </c>
      <c r="E25" s="7">
        <f>VLOOKUP($A25,HAVERD!$A:$GB,E$2,FALSE)</f>
        <v>76.430000000000007</v>
      </c>
      <c r="F25" s="7">
        <f>VLOOKUP($A25,HAVERD!$A:$GB,F$2,FALSE)</f>
        <v>73.33</v>
      </c>
      <c r="G25" s="7"/>
      <c r="H25" s="7"/>
      <c r="I25" s="7"/>
      <c r="J25" s="7"/>
      <c r="K25" s="7"/>
      <c r="N25" s="6">
        <f t="shared" si="12"/>
        <v>46175</v>
      </c>
      <c r="O25" s="7">
        <f>_xlfn.IFNA(VLOOKUP($N25,HAVERD!$A:$GB,O$2,FALSE),"")</f>
        <v>96</v>
      </c>
      <c r="P25" s="7">
        <f>_xlfn.IFNA(VLOOKUP($N25,HAVERD!$A:$GB,P$2,FALSE),"")</f>
        <v>91.05</v>
      </c>
      <c r="Q25" s="7">
        <f>_xlfn.IFNA(VLOOKUP($N25,HAVERD!$A:$GB,Q$2,FALSE),"")</f>
        <v>85.99</v>
      </c>
      <c r="R25" s="7">
        <f>_xlfn.IFNA(VLOOKUP($N25,HAVERD!$A:$GB,R$2,FALSE),"")</f>
        <v>80.77</v>
      </c>
      <c r="S25" s="7">
        <f>_xlfn.IFNA(VLOOKUP($N25,HAVERD!$A:$GB,S$2,FALSE),"")</f>
        <v>76.7</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35">
      <c r="A26" s="6">
        <f t="shared" si="11"/>
        <v>46119</v>
      </c>
      <c r="B26" s="7">
        <f>VLOOKUP($A26,HAVERD!$A:$GB,B$2,FALSE)</f>
        <v>109.27</v>
      </c>
      <c r="C26" s="7">
        <f>VLOOKUP($A26,HAVERD!$A:$GB,C$2,FALSE)</f>
        <v>92.77</v>
      </c>
      <c r="D26" s="7">
        <f>VLOOKUP($A26,HAVERD!$A:$GB,D$2,FALSE)</f>
        <v>83.13</v>
      </c>
      <c r="E26" s="7">
        <f>VLOOKUP($A26,HAVERD!$A:$GB,E$2,FALSE)</f>
        <v>77.569999999999993</v>
      </c>
      <c r="F26" s="7">
        <f>VLOOKUP($A26,HAVERD!$A:$GB,F$2,FALSE)</f>
        <v>74.22</v>
      </c>
      <c r="G26" s="7"/>
      <c r="H26" s="7"/>
      <c r="I26" s="7"/>
      <c r="J26" s="7"/>
      <c r="K26" s="7"/>
      <c r="N26" s="6">
        <f t="shared" si="12"/>
        <v>46176</v>
      </c>
      <c r="O26" s="7">
        <f>_xlfn.IFNA(VLOOKUP($N26,HAVERD!$A:$GB,O$2,FALSE),"")</f>
        <v>97.81</v>
      </c>
      <c r="P26" s="7">
        <f>_xlfn.IFNA(VLOOKUP($N26,HAVERD!$A:$GB,P$2,FALSE),"")</f>
        <v>92.44</v>
      </c>
      <c r="Q26" s="7">
        <f>_xlfn.IFNA(VLOOKUP($N26,HAVERD!$A:$GB,Q$2,FALSE),"")</f>
        <v>86.91</v>
      </c>
      <c r="R26" s="7">
        <f>_xlfn.IFNA(VLOOKUP($N26,HAVERD!$A:$GB,R$2,FALSE),"")</f>
        <v>81.44</v>
      </c>
      <c r="S26" s="7">
        <f>_xlfn.IFNA(VLOOKUP($N26,HAVERD!$A:$GB,S$2,FALSE),"")</f>
        <v>77.12</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35">
      <c r="A27" s="6">
        <f t="shared" si="11"/>
        <v>46120</v>
      </c>
      <c r="B27" s="7">
        <f>VLOOKUP($A27,HAVERD!$A:$GB,B$2,FALSE)</f>
        <v>94.75</v>
      </c>
      <c r="C27" s="7">
        <f>VLOOKUP($A27,HAVERD!$A:$GB,C$2,FALSE)</f>
        <v>86.52</v>
      </c>
      <c r="D27" s="7">
        <f>VLOOKUP($A27,HAVERD!$A:$GB,D$2,FALSE)</f>
        <v>81.19</v>
      </c>
      <c r="E27" s="7">
        <f>VLOOKUP($A27,HAVERD!$A:$GB,E$2,FALSE)</f>
        <v>76.87</v>
      </c>
      <c r="F27" s="7">
        <f>VLOOKUP($A27,HAVERD!$A:$GB,F$2,FALSE)</f>
        <v>74.08</v>
      </c>
      <c r="G27" s="7"/>
      <c r="H27" s="7"/>
      <c r="I27" s="7"/>
      <c r="J27" s="7"/>
      <c r="K27" s="7"/>
      <c r="N27" s="6">
        <f t="shared" si="12"/>
        <v>46177</v>
      </c>
      <c r="O27" s="7">
        <f>_xlfn.IFNA(VLOOKUP($N27,HAVERD!$A:$GB,O$2,FALSE),"")</f>
        <v>95.03</v>
      </c>
      <c r="P27" s="7">
        <f>_xlfn.IFNA(VLOOKUP($N27,HAVERD!$A:$GB,P$2,FALSE),"")</f>
        <v>90.02</v>
      </c>
      <c r="Q27" s="7">
        <f>_xlfn.IFNA(VLOOKUP($N27,HAVERD!$A:$GB,Q$2,FALSE),"")</f>
        <v>85.04</v>
      </c>
      <c r="R27" s="7">
        <f>_xlfn.IFNA(VLOOKUP($N27,HAVERD!$A:$GB,R$2,FALSE),"")</f>
        <v>80.05</v>
      </c>
      <c r="S27" s="7">
        <f>_xlfn.IFNA(VLOOKUP($N27,HAVERD!$A:$GB,S$2,FALSE),"")</f>
        <v>76.23</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35">
      <c r="A28" s="6">
        <f t="shared" si="11"/>
        <v>46121</v>
      </c>
      <c r="B28" s="7">
        <f>VLOOKUP($A28,HAVERD!$A:$GB,B$2,FALSE)</f>
        <v>95.92</v>
      </c>
      <c r="C28" s="7">
        <f>VLOOKUP($A28,HAVERD!$A:$GB,C$2,FALSE)</f>
        <v>86.55</v>
      </c>
      <c r="D28" s="7">
        <f>VLOOKUP($A28,HAVERD!$A:$GB,D$2,FALSE)</f>
        <v>81.239999999999995</v>
      </c>
      <c r="E28" s="7">
        <f>VLOOKUP($A28,HAVERD!$A:$GB,E$2,FALSE)</f>
        <v>76.739999999999995</v>
      </c>
      <c r="F28" s="7">
        <f>VLOOKUP($A28,HAVERD!$A:$GB,F$2,FALSE)</f>
        <v>73.69</v>
      </c>
      <c r="G28" s="7"/>
      <c r="H28" s="7"/>
      <c r="I28" s="7"/>
      <c r="J28" s="7"/>
      <c r="K28" s="7"/>
      <c r="N28" s="6">
        <f t="shared" si="12"/>
        <v>46178</v>
      </c>
      <c r="O28" s="7">
        <f>_xlfn.IFNA(VLOOKUP($N28,HAVERD!$A:$GB,O$2,FALSE),"")</f>
        <v>93.09</v>
      </c>
      <c r="P28" s="7">
        <f>_xlfn.IFNA(VLOOKUP($N28,HAVERD!$A:$GB,P$2,FALSE),"")</f>
        <v>88.61</v>
      </c>
      <c r="Q28" s="7">
        <f>_xlfn.IFNA(VLOOKUP($N28,HAVERD!$A:$GB,Q$2,FALSE),"")</f>
        <v>84.12</v>
      </c>
      <c r="R28" s="7">
        <f>_xlfn.IFNA(VLOOKUP($N28,HAVERD!$A:$GB,R$2,FALSE),"")</f>
        <v>79.459999999999994</v>
      </c>
      <c r="S28" s="7">
        <f>_xlfn.IFNA(VLOOKUP($N28,HAVERD!$A:$GB,S$2,FALSE),"")</f>
        <v>75.8</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35">
      <c r="A29" s="6">
        <f t="shared" si="11"/>
        <v>46122</v>
      </c>
      <c r="B29" s="7">
        <f>VLOOKUP($A29,HAVERD!$A:$GB,B$2,FALSE)</f>
        <v>95.2</v>
      </c>
      <c r="C29" s="7">
        <f>VLOOKUP($A29,HAVERD!$A:$GB,C$2,FALSE)</f>
        <v>86.82</v>
      </c>
      <c r="D29" s="7">
        <f>VLOOKUP($A29,HAVERD!$A:$GB,D$2,FALSE)</f>
        <v>82</v>
      </c>
      <c r="E29" s="7">
        <f>VLOOKUP($A29,HAVERD!$A:$GB,E$2,FALSE)</f>
        <v>77.69</v>
      </c>
      <c r="F29" s="7">
        <f>VLOOKUP($A29,HAVERD!$A:$GB,F$2,FALSE)</f>
        <v>74.489999999999995</v>
      </c>
      <c r="G29" s="7"/>
      <c r="H29" s="7"/>
      <c r="I29" s="7"/>
      <c r="J29" s="7"/>
      <c r="K29" s="7"/>
      <c r="N29" s="6">
        <f t="shared" si="12"/>
        <v>46181</v>
      </c>
      <c r="O29" s="7">
        <f>_xlfn.IFNA(VLOOKUP($N29,HAVERD!$A:$GB,O$2,FALSE),"")</f>
        <v>94.25</v>
      </c>
      <c r="P29" s="7">
        <f>_xlfn.IFNA(VLOOKUP($N29,HAVERD!$A:$GB,P$2,FALSE),"")</f>
        <v>90.2</v>
      </c>
      <c r="Q29" s="7">
        <f>_xlfn.IFNA(VLOOKUP($N29,HAVERD!$A:$GB,Q$2,FALSE),"")</f>
        <v>85.96</v>
      </c>
      <c r="R29" s="7">
        <f>_xlfn.IFNA(VLOOKUP($N29,HAVERD!$A:$GB,R$2,FALSE),"")</f>
        <v>81.14</v>
      </c>
      <c r="S29" s="7">
        <f>_xlfn.IFNA(VLOOKUP($N29,HAVERD!$A:$GB,S$2,FALSE),"")</f>
        <v>76.97</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35">
      <c r="A30" s="6">
        <f t="shared" si="11"/>
        <v>46125</v>
      </c>
      <c r="B30" s="7">
        <f>VLOOKUP($A30,HAVERD!$A:$GB,B$2,FALSE)</f>
        <v>99.36</v>
      </c>
      <c r="C30" s="7">
        <f>VLOOKUP($A30,HAVERD!$A:$GB,C$2,FALSE)</f>
        <v>89.78</v>
      </c>
      <c r="D30" s="7">
        <f>VLOOKUP($A30,HAVERD!$A:$GB,D$2,FALSE)</f>
        <v>84.32</v>
      </c>
      <c r="E30" s="7">
        <f>VLOOKUP($A30,HAVERD!$A:$GB,E$2,FALSE)</f>
        <v>79.06</v>
      </c>
      <c r="F30" s="7">
        <f>VLOOKUP($A30,HAVERD!$A:$GB,F$2,FALSE)</f>
        <v>75.16</v>
      </c>
      <c r="G30" s="7"/>
      <c r="H30" s="7"/>
      <c r="I30" s="7"/>
      <c r="J30" s="7"/>
      <c r="K30" s="7"/>
      <c r="N30" s="6">
        <f t="shared" si="12"/>
        <v>46182</v>
      </c>
      <c r="O30" s="7">
        <f>_xlfn.IFNA(VLOOKUP($N30,HAVERD!$A:$GB,O$2,FALSE),"")</f>
        <v>91.45</v>
      </c>
      <c r="P30" s="7">
        <f>_xlfn.IFNA(VLOOKUP($N30,HAVERD!$A:$GB,P$2,FALSE),"")</f>
        <v>88.23</v>
      </c>
      <c r="Q30" s="7">
        <f>_xlfn.IFNA(VLOOKUP($N30,HAVERD!$A:$GB,Q$2,FALSE),"")</f>
        <v>84.58</v>
      </c>
      <c r="R30" s="7">
        <f>_xlfn.IFNA(VLOOKUP($N30,HAVERD!$A:$GB,R$2,FALSE),"")</f>
        <v>80.209999999999994</v>
      </c>
      <c r="S30" s="7">
        <f>_xlfn.IFNA(VLOOKUP($N30,HAVERD!$A:$GB,S$2,FALSE),"")</f>
        <v>76.459999999999994</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35">
      <c r="A31" s="6">
        <f t="shared" si="11"/>
        <v>46126</v>
      </c>
      <c r="B31" s="7">
        <f>VLOOKUP($A31,HAVERD!$A:$GB,B$2,FALSE)</f>
        <v>94.79</v>
      </c>
      <c r="C31" s="7">
        <f>VLOOKUP($A31,HAVERD!$A:$GB,C$2,FALSE)</f>
        <v>87.32</v>
      </c>
      <c r="D31" s="7">
        <f>VLOOKUP($A31,HAVERD!$A:$GB,D$2,FALSE)</f>
        <v>82.48</v>
      </c>
      <c r="E31" s="7">
        <f>VLOOKUP($A31,HAVERD!$A:$GB,E$2,FALSE)</f>
        <v>77.75</v>
      </c>
      <c r="F31" s="7">
        <f>VLOOKUP($A31,HAVERD!$A:$GB,F$2,FALSE)</f>
        <v>74.38</v>
      </c>
      <c r="G31" s="7"/>
      <c r="H31" s="7"/>
      <c r="I31" s="7"/>
      <c r="J31" s="7"/>
      <c r="K31" s="7"/>
      <c r="N31" s="6">
        <f t="shared" si="12"/>
        <v>46183</v>
      </c>
      <c r="O31" s="7">
        <f>_xlfn.IFNA(VLOOKUP($N31,HAVERD!$A:$GB,O$2,FALSE),"")</f>
        <v>93.1</v>
      </c>
      <c r="P31" s="7">
        <f>_xlfn.IFNA(VLOOKUP($N31,HAVERD!$A:$GB,P$2,FALSE),"")</f>
        <v>89.76</v>
      </c>
      <c r="Q31" s="7">
        <f>_xlfn.IFNA(VLOOKUP($N31,HAVERD!$A:$GB,Q$2,FALSE),"")</f>
        <v>85.89</v>
      </c>
      <c r="R31" s="7">
        <f>_xlfn.IFNA(VLOOKUP($N31,HAVERD!$A:$GB,R$2,FALSE),"")</f>
        <v>81.14</v>
      </c>
      <c r="S31" s="7">
        <f>_xlfn.IFNA(VLOOKUP($N31,HAVERD!$A:$GB,S$2,FALSE),"")</f>
        <v>77.040000000000006</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35">
      <c r="A32" s="6">
        <f t="shared" si="11"/>
        <v>46127</v>
      </c>
      <c r="B32" s="7">
        <f>VLOOKUP($A32,HAVERD!$A:$GB,B$2,FALSE)</f>
        <v>94.93</v>
      </c>
      <c r="C32" s="7">
        <f>VLOOKUP($A32,HAVERD!$A:$GB,C$2,FALSE)</f>
        <v>88.02</v>
      </c>
      <c r="D32" s="7">
        <f>VLOOKUP($A32,HAVERD!$A:$GB,D$2,FALSE)</f>
        <v>83.19</v>
      </c>
      <c r="E32" s="7">
        <f>VLOOKUP($A32,HAVERD!$A:$GB,E$2,FALSE)</f>
        <v>78.87</v>
      </c>
      <c r="F32" s="7">
        <f>VLOOKUP($A32,HAVERD!$A:$GB,F$2,FALSE)</f>
        <v>75.72</v>
      </c>
      <c r="G32" s="7"/>
      <c r="H32" s="7"/>
      <c r="I32" s="7"/>
      <c r="J32" s="7"/>
      <c r="K32" s="7"/>
      <c r="N32" s="6">
        <f t="shared" si="12"/>
        <v>46184</v>
      </c>
      <c r="O32" s="7">
        <f>_xlfn.IFNA(VLOOKUP($N32,HAVERD!$A:$GB,O$2,FALSE),"")</f>
        <v>90.38</v>
      </c>
      <c r="P32" s="7">
        <f>_xlfn.IFNA(VLOOKUP($N32,HAVERD!$A:$GB,P$2,FALSE),"")</f>
        <v>87.71</v>
      </c>
      <c r="Q32" s="7">
        <f>_xlfn.IFNA(VLOOKUP($N32,HAVERD!$A:$GB,Q$2,FALSE),"")</f>
        <v>84.62</v>
      </c>
      <c r="R32" s="7">
        <f>_xlfn.IFNA(VLOOKUP($N32,HAVERD!$A:$GB,R$2,FALSE),"")</f>
        <v>80.489999999999995</v>
      </c>
      <c r="S32" s="7">
        <f>_xlfn.IFNA(VLOOKUP($N32,HAVERD!$A:$GB,S$2,FALSE),"")</f>
        <v>76.55</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35">
      <c r="A33" s="6">
        <f t="shared" si="11"/>
        <v>46128</v>
      </c>
      <c r="B33" s="7">
        <f>VLOOKUP($A33,HAVERD!$A:$GB,B$2,FALSE)</f>
        <v>99.39</v>
      </c>
      <c r="C33" s="7">
        <f>VLOOKUP($A33,HAVERD!$A:$GB,C$2,FALSE)</f>
        <v>89.83</v>
      </c>
      <c r="D33" s="7">
        <f>VLOOKUP($A33,HAVERD!$A:$GB,D$2,FALSE)</f>
        <v>83.97</v>
      </c>
      <c r="E33" s="7">
        <f>VLOOKUP($A33,HAVERD!$A:$GB,E$2,FALSE)</f>
        <v>78.98</v>
      </c>
      <c r="F33" s="7">
        <f>VLOOKUP($A33,HAVERD!$A:$GB,F$2,FALSE)</f>
        <v>75.69</v>
      </c>
      <c r="G33" s="7"/>
      <c r="H33" s="7"/>
      <c r="I33" s="7"/>
      <c r="J33" s="7"/>
      <c r="K33" s="7"/>
      <c r="N33" s="6">
        <f t="shared" si="12"/>
        <v>46185</v>
      </c>
      <c r="O33" s="7">
        <f>_xlfn.IFNA(VLOOKUP($N33,HAVERD!$A:$GB,O$2,FALSE),"")</f>
        <v>87.33</v>
      </c>
      <c r="P33" s="7">
        <f>_xlfn.IFNA(VLOOKUP($N33,HAVERD!$A:$GB,P$2,FALSE),"")</f>
        <v>84.78</v>
      </c>
      <c r="Q33" s="7">
        <f>_xlfn.IFNA(VLOOKUP($N33,HAVERD!$A:$GB,Q$2,FALSE),"")</f>
        <v>81.69</v>
      </c>
      <c r="R33" s="7">
        <f>_xlfn.IFNA(VLOOKUP($N33,HAVERD!$A:$GB,R$2,FALSE),"")</f>
        <v>78.040000000000006</v>
      </c>
      <c r="S33" s="7">
        <f>_xlfn.IFNA(VLOOKUP($N33,HAVERD!$A:$GB,S$2,FALSE),"")</f>
        <v>74.849999999999994</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35">
      <c r="A34" s="6">
        <f t="shared" si="11"/>
        <v>46129</v>
      </c>
      <c r="B34" s="7">
        <f>VLOOKUP($A34,HAVERD!$A:$GB,B$2,FALSE)</f>
        <v>90.38</v>
      </c>
      <c r="C34" s="7">
        <f>VLOOKUP($A34,HAVERD!$A:$GB,C$2,FALSE)</f>
        <v>83.86</v>
      </c>
      <c r="D34" s="7">
        <f>VLOOKUP($A34,HAVERD!$A:$GB,D$2,FALSE)</f>
        <v>79.41</v>
      </c>
      <c r="E34" s="7">
        <f>VLOOKUP($A34,HAVERD!$A:$GB,E$2,FALSE)</f>
        <v>75.41</v>
      </c>
      <c r="F34" s="7">
        <f>VLOOKUP($A34,HAVERD!$A:$GB,F$2,FALSE)</f>
        <v>73.010000000000005</v>
      </c>
      <c r="G34" s="7"/>
      <c r="H34" s="7"/>
      <c r="I34" s="7"/>
      <c r="J34" s="7"/>
      <c r="K34" s="7"/>
      <c r="N34" s="6">
        <f t="shared" si="12"/>
        <v>46188</v>
      </c>
      <c r="O34" s="7">
        <f>_xlfn.IFNA(VLOOKUP($N34,HAVERD!$A:$GB,O$2,FALSE),"")</f>
        <v>83.17</v>
      </c>
      <c r="P34" s="7">
        <f>_xlfn.IFNA(VLOOKUP($N34,HAVERD!$A:$GB,P$2,FALSE),"")</f>
        <v>81.239999999999995</v>
      </c>
      <c r="Q34" s="7">
        <f>_xlfn.IFNA(VLOOKUP($N34,HAVERD!$A:$GB,Q$2,FALSE),"")</f>
        <v>78.87</v>
      </c>
      <c r="R34" s="7">
        <f>_xlfn.IFNA(VLOOKUP($N34,HAVERD!$A:$GB,R$2,FALSE),"")</f>
        <v>76.010000000000005</v>
      </c>
      <c r="S34" s="7">
        <f>_xlfn.IFNA(VLOOKUP($N34,HAVERD!$A:$GB,S$2,FALSE),"")</f>
        <v>73.55</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35">
      <c r="A35" s="6">
        <f t="shared" si="11"/>
        <v>46132</v>
      </c>
      <c r="B35" s="7">
        <f>VLOOKUP($A35,HAVERD!$A:$GB,B$2,FALSE)</f>
        <v>95.48</v>
      </c>
      <c r="C35" s="7">
        <f>VLOOKUP($A35,HAVERD!$A:$GB,C$2,FALSE)</f>
        <v>87.2</v>
      </c>
      <c r="D35" s="7">
        <f>VLOOKUP($A35,HAVERD!$A:$GB,D$2,FALSE)</f>
        <v>81.92</v>
      </c>
      <c r="E35" s="7">
        <f>VLOOKUP($A35,HAVERD!$A:$GB,E$2,FALSE)</f>
        <v>77.08</v>
      </c>
      <c r="F35" s="7">
        <f>VLOOKUP($A35,HAVERD!$A:$GB,F$2,FALSE)</f>
        <v>74.11</v>
      </c>
      <c r="G35" s="7"/>
      <c r="H35" s="7"/>
      <c r="I35" s="7"/>
      <c r="J35" s="7"/>
      <c r="K35" s="7"/>
      <c r="N35" s="6">
        <f t="shared" si="12"/>
        <v>46189</v>
      </c>
      <c r="O35" s="7">
        <f>_xlfn.IFNA(VLOOKUP($N35,HAVERD!$A:$GB,O$2,FALSE),"")</f>
        <v>78.959999999999994</v>
      </c>
      <c r="P35" s="7">
        <f>_xlfn.IFNA(VLOOKUP($N35,HAVERD!$A:$GB,P$2,FALSE),"")</f>
        <v>78.13</v>
      </c>
      <c r="Q35" s="7">
        <f>_xlfn.IFNA(VLOOKUP($N35,HAVERD!$A:$GB,Q$2,FALSE),"")</f>
        <v>76.66</v>
      </c>
      <c r="R35" s="7">
        <f>_xlfn.IFNA(VLOOKUP($N35,HAVERD!$A:$GB,R$2,FALSE),"")</f>
        <v>74.400000000000006</v>
      </c>
      <c r="S35" s="7">
        <f>_xlfn.IFNA(VLOOKUP($N35,HAVERD!$A:$GB,S$2,FALSE),"")</f>
        <v>72.540000000000006</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35">
      <c r="A36" s="6">
        <f t="shared" si="11"/>
        <v>46133</v>
      </c>
      <c r="B36" s="7">
        <f>VLOOKUP($A36,HAVERD!$A:$GB,B$2,FALSE)</f>
        <v>98.48</v>
      </c>
      <c r="C36" s="7">
        <f>VLOOKUP($A36,HAVERD!$A:$GB,C$2,FALSE)</f>
        <v>89.46</v>
      </c>
      <c r="D36" s="7">
        <f>VLOOKUP($A36,HAVERD!$A:$GB,D$2,FALSE)</f>
        <v>83.26</v>
      </c>
      <c r="E36" s="7">
        <f>VLOOKUP($A36,HAVERD!$A:$GB,E$2,FALSE)</f>
        <v>77.59</v>
      </c>
      <c r="F36" s="7">
        <f>VLOOKUP($A36,HAVERD!$A:$GB,F$2,FALSE)</f>
        <v>74.31</v>
      </c>
      <c r="G36" s="7"/>
      <c r="H36" s="7"/>
      <c r="I36" s="7"/>
      <c r="J36" s="7"/>
      <c r="K36" s="7"/>
      <c r="N36" s="6">
        <f t="shared" si="12"/>
        <v>46190</v>
      </c>
      <c r="O36" s="7">
        <f>_xlfn.IFNA(VLOOKUP($N36,HAVERD!$A:$GB,O$2,FALSE),"")</f>
        <v>79.55</v>
      </c>
      <c r="P36" s="7">
        <f>_xlfn.IFNA(VLOOKUP($N36,HAVERD!$A:$GB,P$2,FALSE),"")</f>
        <v>78.55</v>
      </c>
      <c r="Q36" s="7">
        <f>_xlfn.IFNA(VLOOKUP($N36,HAVERD!$A:$GB,Q$2,FALSE),"")</f>
        <v>76.72</v>
      </c>
      <c r="R36" s="7">
        <f>_xlfn.IFNA(VLOOKUP($N36,HAVERD!$A:$GB,R$2,FALSE),"")</f>
        <v>74.25</v>
      </c>
      <c r="S36" s="7">
        <f>_xlfn.IFNA(VLOOKUP($N36,HAVERD!$A:$GB,S$2,FALSE),"")</f>
        <v>72.25</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35">
      <c r="A37" s="6">
        <f t="shared" si="11"/>
        <v>46134</v>
      </c>
      <c r="B37" s="7">
        <f>VLOOKUP($A37,HAVERD!$A:$GB,B$2,FALSE)</f>
        <v>101.91</v>
      </c>
      <c r="C37" s="7">
        <f>VLOOKUP($A37,HAVERD!$A:$GB,C$2,FALSE)</f>
        <v>91.83</v>
      </c>
      <c r="D37" s="7">
        <f>VLOOKUP($A37,HAVERD!$A:$GB,D$2,FALSE)</f>
        <v>84.76</v>
      </c>
      <c r="E37" s="7">
        <f>VLOOKUP($A37,HAVERD!$A:$GB,E$2,FALSE)</f>
        <v>78.38</v>
      </c>
      <c r="F37" s="7">
        <f>VLOOKUP($A37,HAVERD!$A:$GB,F$2,FALSE)</f>
        <v>74.66</v>
      </c>
      <c r="G37" s="7"/>
      <c r="H37" s="7"/>
      <c r="I37" s="7"/>
      <c r="J37" s="7"/>
      <c r="K37" s="7"/>
      <c r="N37" s="6">
        <f t="shared" si="12"/>
        <v>46191</v>
      </c>
      <c r="O37" s="7">
        <f>_xlfn.IFNA(VLOOKUP($N37,HAVERD!$A:$GB,O$2,FALSE),"")</f>
        <v>79.849999999999994</v>
      </c>
      <c r="P37" s="7">
        <f>_xlfn.IFNA(VLOOKUP($N37,HAVERD!$A:$GB,P$2,FALSE),"")</f>
        <v>78.819999999999993</v>
      </c>
      <c r="Q37" s="7">
        <f>_xlfn.IFNA(VLOOKUP($N37,HAVERD!$A:$GB,Q$2,FALSE),"")</f>
        <v>76.81</v>
      </c>
      <c r="R37" s="7">
        <f>_xlfn.IFNA(VLOOKUP($N37,HAVERD!$A:$GB,R$2,FALSE),"")</f>
        <v>74</v>
      </c>
      <c r="S37" s="7">
        <f>_xlfn.IFNA(VLOOKUP($N37,HAVERD!$A:$GB,S$2,FALSE),"")</f>
        <v>71.95</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35">
      <c r="A38" s="6"/>
      <c r="N38" s="6"/>
    </row>
    <row r="39" spans="1:74" x14ac:dyDescent="0.35">
      <c r="A39" s="11" t="s">
        <v>948</v>
      </c>
      <c r="N39" s="11" t="s">
        <v>948</v>
      </c>
    </row>
    <row r="40" spans="1:74" x14ac:dyDescent="0.35">
      <c r="A40" s="6" t="s">
        <v>949</v>
      </c>
      <c r="B40">
        <f>MONTH(B20)</f>
        <v>4</v>
      </c>
      <c r="C40">
        <f t="shared" ref="C40:F40" si="13">MONTH(C20)</f>
        <v>7</v>
      </c>
      <c r="D40">
        <f t="shared" si="13"/>
        <v>10</v>
      </c>
      <c r="E40">
        <f>MONTH(E20)</f>
        <v>4</v>
      </c>
      <c r="F40">
        <f t="shared" si="13"/>
        <v>4</v>
      </c>
      <c r="N40" s="6" t="s">
        <v>949</v>
      </c>
      <c r="O40">
        <f>MONTH(O20)</f>
        <v>6</v>
      </c>
      <c r="P40">
        <f t="shared" ref="P40:S40" si="14">MONTH(P20)</f>
        <v>9</v>
      </c>
      <c r="Q40">
        <f t="shared" si="14"/>
        <v>12</v>
      </c>
      <c r="R40">
        <f t="shared" si="14"/>
        <v>6</v>
      </c>
      <c r="S40">
        <f t="shared" si="14"/>
        <v>6</v>
      </c>
    </row>
    <row r="41" spans="1:74" x14ac:dyDescent="0.35">
      <c r="A41" s="6" t="s">
        <v>950</v>
      </c>
      <c r="B41">
        <f>YEAR(B20)</f>
        <v>2026</v>
      </c>
      <c r="C41">
        <f t="shared" ref="C41:F41" si="15">YEAR(C20)</f>
        <v>2026</v>
      </c>
      <c r="D41">
        <f t="shared" si="15"/>
        <v>2026</v>
      </c>
      <c r="E41">
        <f>YEAR(E20)</f>
        <v>2027</v>
      </c>
      <c r="F41">
        <f t="shared" si="15"/>
        <v>2028</v>
      </c>
      <c r="N41" s="6" t="s">
        <v>950</v>
      </c>
      <c r="O41">
        <f>YEAR(O20)</f>
        <v>2026</v>
      </c>
      <c r="P41">
        <f t="shared" ref="P41:S41" si="16">YEAR(P20)</f>
        <v>2026</v>
      </c>
      <c r="Q41">
        <f t="shared" si="16"/>
        <v>2026</v>
      </c>
      <c r="R41">
        <f t="shared" si="16"/>
        <v>2027</v>
      </c>
      <c r="S41">
        <f t="shared" si="16"/>
        <v>2028</v>
      </c>
    </row>
    <row r="42" spans="1:74" x14ac:dyDescent="0.35">
      <c r="A42" s="6" t="s">
        <v>951</v>
      </c>
      <c r="B42">
        <f>B41*100+B40</f>
        <v>202604</v>
      </c>
      <c r="C42">
        <f t="shared" ref="C42:F42" si="17">C41*100+C40</f>
        <v>202607</v>
      </c>
      <c r="D42">
        <f t="shared" si="17"/>
        <v>202610</v>
      </c>
      <c r="E42">
        <f>E41*100+E40</f>
        <v>202704</v>
      </c>
      <c r="F42">
        <f t="shared" si="17"/>
        <v>202804</v>
      </c>
      <c r="N42" s="6" t="s">
        <v>951</v>
      </c>
      <c r="O42">
        <f>O41*100+O40</f>
        <v>202606</v>
      </c>
      <c r="P42">
        <f t="shared" ref="P42:S42" si="18">P41*100+P40</f>
        <v>202609</v>
      </c>
      <c r="Q42">
        <f t="shared" si="18"/>
        <v>202612</v>
      </c>
      <c r="R42">
        <f t="shared" si="18"/>
        <v>202706</v>
      </c>
      <c r="S42">
        <f t="shared" si="18"/>
        <v>202806</v>
      </c>
    </row>
    <row r="43" spans="1:74" x14ac:dyDescent="0.35">
      <c r="A43" s="6" t="s">
        <v>952</v>
      </c>
      <c r="B43">
        <f>IF(B40&lt;4,1,IF(B40&lt;7,2,IF(B40&lt;10,3,4)))</f>
        <v>2</v>
      </c>
      <c r="C43">
        <f t="shared" ref="C43:F43" si="19">IF(C40&lt;4,1,IF(C40&lt;7,2,IF(C40&lt;10,3,4)))</f>
        <v>3</v>
      </c>
      <c r="D43">
        <f t="shared" si="19"/>
        <v>4</v>
      </c>
      <c r="E43">
        <f>IF(E40&lt;4,1,IF(E40&lt;7,2,IF(E40&lt;10,3,4)))</f>
        <v>2</v>
      </c>
      <c r="F43">
        <f t="shared" si="19"/>
        <v>2</v>
      </c>
      <c r="N43" s="6" t="s">
        <v>952</v>
      </c>
      <c r="O43">
        <f>IF(O40&lt;4,1,IF(O40&lt;7,2,IF(O40&lt;10,3,4)))</f>
        <v>2</v>
      </c>
      <c r="P43">
        <f t="shared" ref="P43:S43" si="20">IF(P40&lt;4,1,IF(P40&lt;7,2,IF(P40&lt;10,3,4)))</f>
        <v>3</v>
      </c>
      <c r="Q43">
        <f t="shared" si="20"/>
        <v>4</v>
      </c>
      <c r="R43">
        <f t="shared" si="20"/>
        <v>2</v>
      </c>
      <c r="S43">
        <f t="shared" si="20"/>
        <v>2</v>
      </c>
    </row>
    <row r="44" spans="1:74" x14ac:dyDescent="0.35">
      <c r="A44" s="6" t="s">
        <v>953</v>
      </c>
      <c r="B44">
        <f>B41*100+B43</f>
        <v>202602</v>
      </c>
      <c r="C44">
        <f t="shared" ref="C44:F44" si="21">C41*100+C43</f>
        <v>202603</v>
      </c>
      <c r="D44">
        <f t="shared" si="21"/>
        <v>202604</v>
      </c>
      <c r="E44">
        <f>E41*100+E43</f>
        <v>202702</v>
      </c>
      <c r="F44">
        <f t="shared" si="21"/>
        <v>202802</v>
      </c>
      <c r="N44" s="6" t="s">
        <v>953</v>
      </c>
      <c r="O44">
        <f>O41*100+O43</f>
        <v>202602</v>
      </c>
      <c r="P44">
        <f t="shared" ref="P44:S44" si="22">P41*100+P43</f>
        <v>202603</v>
      </c>
      <c r="Q44">
        <f t="shared" si="22"/>
        <v>202604</v>
      </c>
      <c r="R44">
        <f t="shared" si="22"/>
        <v>202702</v>
      </c>
      <c r="S44">
        <f t="shared" si="22"/>
        <v>202802</v>
      </c>
    </row>
    <row r="45" spans="1:74" x14ac:dyDescent="0.35">
      <c r="A45" t="s">
        <v>948</v>
      </c>
      <c r="B45" s="7" t="e">
        <f>AVERAGE(B23:B37)</f>
        <v>#N/A</v>
      </c>
      <c r="C45" s="7" t="e">
        <f t="shared" ref="C45:F45" si="23">AVERAGE(C23:C37)</f>
        <v>#N/A</v>
      </c>
      <c r="D45" s="7" t="e">
        <f t="shared" si="23"/>
        <v>#N/A</v>
      </c>
      <c r="E45" s="7" t="e">
        <f>AVERAGE(E23:E37)</f>
        <v>#N/A</v>
      </c>
      <c r="F45" s="7" t="e">
        <f t="shared" si="23"/>
        <v>#N/A</v>
      </c>
      <c r="G45" s="7"/>
      <c r="H45" s="7"/>
      <c r="I45" s="7"/>
      <c r="J45" s="7"/>
      <c r="K45" s="7"/>
      <c r="N45" t="s">
        <v>948</v>
      </c>
      <c r="O45" s="7">
        <f>AVERAGE(O23:O37)</f>
        <v>89.8</v>
      </c>
      <c r="P45" s="7">
        <f t="shared" ref="P45:S45" si="24">AVERAGE(P23:P37)</f>
        <v>86.578666666666649</v>
      </c>
      <c r="Q45" s="7">
        <f t="shared" si="24"/>
        <v>82.861333333333334</v>
      </c>
      <c r="R45" s="7">
        <f t="shared" si="24"/>
        <v>78.67</v>
      </c>
      <c r="S45" s="7">
        <f t="shared" si="24"/>
        <v>75.283333333333331</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35">
      <c r="A47" s="11" t="s">
        <v>954</v>
      </c>
      <c r="N47" s="11" t="s">
        <v>954</v>
      </c>
    </row>
    <row r="48" spans="1:74" x14ac:dyDescent="0.35">
      <c r="B48">
        <f>B44</f>
        <v>202602</v>
      </c>
      <c r="C48">
        <f>IF(RIGHT(B48)="4",B48+97,B48+1)</f>
        <v>202603</v>
      </c>
      <c r="D48">
        <f t="shared" ref="D48:F48" si="25">IF(RIGHT(C48)="4",C48+97,C48+1)</f>
        <v>202604</v>
      </c>
      <c r="E48">
        <f t="shared" si="25"/>
        <v>202701</v>
      </c>
      <c r="F48">
        <f t="shared" si="25"/>
        <v>202702</v>
      </c>
      <c r="G48">
        <f t="shared" ref="G48" si="26">IF(RIGHT(F48)="4",F48+97,F48+1)</f>
        <v>202703</v>
      </c>
      <c r="H48">
        <f t="shared" ref="H48" si="27">IF(RIGHT(G48)="4",G48+97,G48+1)</f>
        <v>202704</v>
      </c>
      <c r="I48">
        <f t="shared" ref="I48" si="28">IF(RIGHT(H48)="4",H48+97,H48+1)</f>
        <v>202801</v>
      </c>
      <c r="J48">
        <f t="shared" ref="J48" si="29">IF(RIGHT(I48)="4",I48+97,I48+1)</f>
        <v>202802</v>
      </c>
      <c r="O48">
        <f>O44</f>
        <v>202602</v>
      </c>
      <c r="P48">
        <f>IF(RIGHT(O48)="4",O48+97,O48+1)</f>
        <v>202603</v>
      </c>
      <c r="Q48">
        <f t="shared" ref="Q48:W48" si="30">IF(RIGHT(P48)="4",P48+97,P48+1)</f>
        <v>202604</v>
      </c>
      <c r="R48">
        <f t="shared" si="30"/>
        <v>202701</v>
      </c>
      <c r="S48">
        <f t="shared" si="30"/>
        <v>202702</v>
      </c>
      <c r="T48">
        <f t="shared" si="30"/>
        <v>202703</v>
      </c>
      <c r="U48">
        <f t="shared" si="30"/>
        <v>202704</v>
      </c>
      <c r="V48">
        <f t="shared" si="30"/>
        <v>202801</v>
      </c>
      <c r="W48">
        <f t="shared" si="30"/>
        <v>202802</v>
      </c>
    </row>
    <row r="49" spans="1:45" x14ac:dyDescent="0.35">
      <c r="A49" t="str">
        <f>A1</f>
        <v>April 2026 MPR</v>
      </c>
      <c r="B49" s="7" t="e">
        <f>AVERAGEIF($B$44:$F$44,B48,$B$45:$F$45)</f>
        <v>#N/A</v>
      </c>
      <c r="C49" s="7" t="e">
        <f>AVERAGEIF($B$44:$F$44,C48,$B$45:$F$45)</f>
        <v>#N/A</v>
      </c>
      <c r="D49" s="7" t="e">
        <f>AVERAGEIF($B$44:$F$44,D48,$B$45:$F$45)</f>
        <v>#N/A</v>
      </c>
      <c r="E49" s="23" t="e">
        <f>AVERAGE(D49,F49)</f>
        <v>#N/A</v>
      </c>
      <c r="F49" s="7" t="e">
        <f>AVERAGEIF($B$44:$F$44,F48,$B$45:$F$45)</f>
        <v>#N/A</v>
      </c>
      <c r="G49" s="23" t="e">
        <f>F49+(J49-F49)*1/4</f>
        <v>#N/A</v>
      </c>
      <c r="H49" s="23" t="e">
        <f>G49+(J49-F49)*1/4</f>
        <v>#N/A</v>
      </c>
      <c r="I49" s="23" t="e">
        <f>H49+(J49-F49)*1/4</f>
        <v>#N/A</v>
      </c>
      <c r="J49" s="7" t="e">
        <f t="shared" ref="J49" si="31">AVERAGEIF($B$44:$F$44,J48,$B$45:$F$45)</f>
        <v>#N/A</v>
      </c>
      <c r="K49" s="7"/>
      <c r="L49" s="7"/>
      <c r="N49" t="str">
        <f>N1</f>
        <v>Current market curve</v>
      </c>
      <c r="O49" s="7">
        <f>AVERAGEIF($O$44:$BJ$44,O48,$O$45:$BJ$45)</f>
        <v>89.8</v>
      </c>
      <c r="P49" s="7">
        <f t="shared" ref="P49:W49" si="32">AVERAGEIF($O$44:$BJ$44,P48,$O$45:$BJ$45)</f>
        <v>86.578666666666649</v>
      </c>
      <c r="Q49" s="7">
        <f t="shared" si="32"/>
        <v>82.861333333333334</v>
      </c>
      <c r="R49" s="23">
        <f>AVERAGE(Q49,S49)</f>
        <v>80.765666666666675</v>
      </c>
      <c r="S49" s="7">
        <f t="shared" si="32"/>
        <v>78.67</v>
      </c>
      <c r="T49" s="23">
        <f>S49+(W49-S49)*1/4</f>
        <v>77.823333333333338</v>
      </c>
      <c r="U49" s="23">
        <f>T49+(W49-S49)*1/4</f>
        <v>76.976666666666674</v>
      </c>
      <c r="V49" s="23">
        <f>U49+(W49-S49)*1/4</f>
        <v>76.13000000000001</v>
      </c>
      <c r="W49" s="7">
        <f t="shared" si="32"/>
        <v>75.283333333333331</v>
      </c>
      <c r="X49" s="7"/>
      <c r="Y49" s="7"/>
      <c r="Z49" s="7"/>
      <c r="AA49" s="7"/>
      <c r="AB49" s="7"/>
      <c r="AC49" s="7"/>
      <c r="AD49" s="7"/>
      <c r="AE49" s="7"/>
      <c r="AF49" s="7"/>
      <c r="AG49" s="7"/>
      <c r="AH49" s="7"/>
    </row>
    <row r="52" spans="1:45" x14ac:dyDescent="0.35">
      <c r="N52" s="8" t="s">
        <v>957</v>
      </c>
    </row>
    <row r="53" spans="1:45" x14ac:dyDescent="0.3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c r="AI53" s="6">
        <v>46753</v>
      </c>
      <c r="AJ53" s="6">
        <v>46844</v>
      </c>
      <c r="AK53" s="6">
        <v>46935</v>
      </c>
      <c r="AL53" s="6">
        <v>47027</v>
      </c>
      <c r="AM53" s="6"/>
      <c r="AN53" s="6"/>
      <c r="AO53" s="6"/>
      <c r="AP53" s="6"/>
      <c r="AQ53" s="6"/>
      <c r="AR53" s="6"/>
      <c r="AS53" s="6"/>
    </row>
    <row r="54" spans="1:45" x14ac:dyDescent="0.35">
      <c r="O54">
        <v>202301</v>
      </c>
      <c r="P54">
        <f>IF(RIGHT(O54)="4",O54+97,O54+1)</f>
        <v>202302</v>
      </c>
      <c r="Q54">
        <f t="shared" ref="Q54:R54" si="33">IF(RIGHT(P54)="4",P54+97,P54+1)</f>
        <v>202303</v>
      </c>
      <c r="R54">
        <f t="shared" si="33"/>
        <v>202304</v>
      </c>
      <c r="S54">
        <f t="shared" ref="S54:AH54" si="34">IF(RIGHT(R54)="4",R54+97,R54+1)</f>
        <v>202401</v>
      </c>
      <c r="T54">
        <f t="shared" si="34"/>
        <v>202402</v>
      </c>
      <c r="U54">
        <f t="shared" si="34"/>
        <v>202403</v>
      </c>
      <c r="V54">
        <f t="shared" si="34"/>
        <v>202404</v>
      </c>
      <c r="W54">
        <f t="shared" si="34"/>
        <v>202501</v>
      </c>
      <c r="X54">
        <f t="shared" si="34"/>
        <v>202502</v>
      </c>
      <c r="Y54">
        <f t="shared" si="34"/>
        <v>202503</v>
      </c>
      <c r="Z54">
        <f t="shared" si="34"/>
        <v>202504</v>
      </c>
      <c r="AA54">
        <f t="shared" si="34"/>
        <v>202601</v>
      </c>
      <c r="AB54">
        <f t="shared" si="34"/>
        <v>202602</v>
      </c>
      <c r="AC54">
        <f t="shared" si="34"/>
        <v>202603</v>
      </c>
      <c r="AD54">
        <f t="shared" si="34"/>
        <v>202604</v>
      </c>
      <c r="AE54">
        <f t="shared" si="34"/>
        <v>202701</v>
      </c>
      <c r="AF54">
        <f t="shared" si="34"/>
        <v>202702</v>
      </c>
      <c r="AG54">
        <f t="shared" si="34"/>
        <v>202703</v>
      </c>
      <c r="AH54">
        <f t="shared" si="34"/>
        <v>202704</v>
      </c>
      <c r="AI54">
        <f t="shared" ref="AI54" si="35">IF(RIGHT(AH54)="4",AH54+97,AH54+1)</f>
        <v>202801</v>
      </c>
      <c r="AJ54">
        <f t="shared" ref="AJ54" si="36">IF(RIGHT(AI54)="4",AI54+97,AI54+1)</f>
        <v>202802</v>
      </c>
      <c r="AK54">
        <f t="shared" ref="AK54" si="37">IF(RIGHT(AJ54)="4",AJ54+97,AJ54+1)</f>
        <v>202803</v>
      </c>
      <c r="AL54">
        <f t="shared" ref="AL54" si="38">IF(RIGHT(AK54)="4",AK54+97,AK54+1)</f>
        <v>202804</v>
      </c>
    </row>
    <row r="55" spans="1:45" x14ac:dyDescent="0.35">
      <c r="N55" t="str">
        <f>A49</f>
        <v>April 2026 MPR</v>
      </c>
      <c r="O55" s="7" t="e">
        <f>HLOOKUP(O$54,$B$48:$J$49,2,FALSE)</f>
        <v>#N/A</v>
      </c>
      <c r="P55" s="7" t="e">
        <f t="shared" ref="P55:R55" si="39">HLOOKUP(P$54,$B$48:$J$49,2,FALSE)</f>
        <v>#N/A</v>
      </c>
      <c r="Q55" s="7" t="e">
        <f t="shared" si="39"/>
        <v>#N/A</v>
      </c>
      <c r="R55" s="7" t="e">
        <f t="shared" si="39"/>
        <v>#N/A</v>
      </c>
      <c r="S55" s="7" t="e">
        <f t="shared" ref="S55:AL55" si="40">HLOOKUP(S$54,$B$48:$J$49,2,FALSE)</f>
        <v>#N/A</v>
      </c>
      <c r="T55" s="7" t="e">
        <f t="shared" si="40"/>
        <v>#N/A</v>
      </c>
      <c r="U55" s="7" t="e">
        <f t="shared" si="40"/>
        <v>#N/A</v>
      </c>
      <c r="V55" s="7" t="e">
        <f t="shared" si="40"/>
        <v>#N/A</v>
      </c>
      <c r="W55" s="7" t="e">
        <f t="shared" si="40"/>
        <v>#N/A</v>
      </c>
      <c r="X55" s="7" t="e">
        <f t="shared" si="40"/>
        <v>#N/A</v>
      </c>
      <c r="Y55" s="7" t="e">
        <f t="shared" si="40"/>
        <v>#N/A</v>
      </c>
      <c r="Z55" s="7" t="e">
        <f t="shared" si="40"/>
        <v>#N/A</v>
      </c>
      <c r="AA55" s="7" t="e">
        <f t="shared" si="40"/>
        <v>#N/A</v>
      </c>
      <c r="AB55" s="7" t="e">
        <f t="shared" si="40"/>
        <v>#N/A</v>
      </c>
      <c r="AC55" s="7" t="e">
        <f t="shared" si="40"/>
        <v>#N/A</v>
      </c>
      <c r="AD55" s="7" t="e">
        <f t="shared" si="40"/>
        <v>#N/A</v>
      </c>
      <c r="AE55" s="7" t="e">
        <f t="shared" si="40"/>
        <v>#N/A</v>
      </c>
      <c r="AF55" s="7" t="e">
        <f t="shared" si="40"/>
        <v>#N/A</v>
      </c>
      <c r="AG55" s="7" t="e">
        <f t="shared" si="40"/>
        <v>#N/A</v>
      </c>
      <c r="AH55" s="7" t="e">
        <f t="shared" si="40"/>
        <v>#N/A</v>
      </c>
      <c r="AI55" s="7" t="e">
        <f t="shared" si="40"/>
        <v>#N/A</v>
      </c>
      <c r="AJ55" s="7" t="e">
        <f t="shared" si="40"/>
        <v>#N/A</v>
      </c>
      <c r="AK55" s="7" t="e">
        <f t="shared" si="40"/>
        <v>#N/A</v>
      </c>
      <c r="AL55" s="7" t="e">
        <f t="shared" si="40"/>
        <v>#N/A</v>
      </c>
      <c r="AM55" s="7"/>
      <c r="AN55" s="7"/>
      <c r="AO55" s="7"/>
      <c r="AP55" s="7"/>
      <c r="AQ55" s="7"/>
    </row>
    <row r="56" spans="1:45" x14ac:dyDescent="0.35">
      <c r="N56" t="str">
        <f>N49</f>
        <v>Current market curve</v>
      </c>
      <c r="O56" s="7" t="e">
        <f t="shared" ref="O56:R56" si="41">HLOOKUP(O$54,$O$48:$AE$49,2,FALSE)</f>
        <v>#N/A</v>
      </c>
      <c r="P56" s="7" t="e">
        <f t="shared" si="41"/>
        <v>#N/A</v>
      </c>
      <c r="Q56" s="7" t="e">
        <f t="shared" si="41"/>
        <v>#N/A</v>
      </c>
      <c r="R56" s="7" t="e">
        <f t="shared" si="41"/>
        <v>#N/A</v>
      </c>
      <c r="S56" s="7" t="e">
        <f t="shared" ref="S56:AL56" si="42">HLOOKUP(S$54,$O$48:$AE$49,2,FALSE)</f>
        <v>#N/A</v>
      </c>
      <c r="T56" s="7" t="e">
        <f t="shared" si="42"/>
        <v>#N/A</v>
      </c>
      <c r="U56" s="7" t="e">
        <f t="shared" si="42"/>
        <v>#N/A</v>
      </c>
      <c r="V56" s="7" t="e">
        <f t="shared" si="42"/>
        <v>#N/A</v>
      </c>
      <c r="W56" s="7" t="e">
        <f t="shared" si="42"/>
        <v>#N/A</v>
      </c>
      <c r="X56" s="7" t="e">
        <f t="shared" si="42"/>
        <v>#N/A</v>
      </c>
      <c r="Y56" s="7" t="e">
        <f t="shared" si="42"/>
        <v>#N/A</v>
      </c>
      <c r="Z56" s="7" t="e">
        <f t="shared" si="42"/>
        <v>#N/A</v>
      </c>
      <c r="AA56" s="7" t="e">
        <f t="shared" si="42"/>
        <v>#N/A</v>
      </c>
      <c r="AB56" s="7">
        <f t="shared" si="42"/>
        <v>89.8</v>
      </c>
      <c r="AC56" s="7">
        <f t="shared" si="42"/>
        <v>86.578666666666649</v>
      </c>
      <c r="AD56" s="7">
        <f t="shared" si="42"/>
        <v>82.861333333333334</v>
      </c>
      <c r="AE56" s="7">
        <f t="shared" si="42"/>
        <v>80.765666666666675</v>
      </c>
      <c r="AF56" s="7">
        <f t="shared" si="42"/>
        <v>78.67</v>
      </c>
      <c r="AG56" s="7">
        <f t="shared" si="42"/>
        <v>77.823333333333338</v>
      </c>
      <c r="AH56" s="7">
        <f t="shared" si="42"/>
        <v>76.976666666666674</v>
      </c>
      <c r="AI56" s="7">
        <f t="shared" si="42"/>
        <v>76.13000000000001</v>
      </c>
      <c r="AJ56" s="7">
        <f t="shared" si="42"/>
        <v>75.283333333333331</v>
      </c>
      <c r="AK56" s="7" t="e">
        <f t="shared" si="42"/>
        <v>#N/A</v>
      </c>
      <c r="AL56" s="7" t="e">
        <f t="shared" si="42"/>
        <v>#N/A</v>
      </c>
      <c r="AM56" s="7"/>
      <c r="AN56" s="7"/>
      <c r="AO56" s="7"/>
      <c r="AP56" s="7"/>
      <c r="AQ56" s="7"/>
    </row>
    <row r="57" spans="1:45" x14ac:dyDescent="0.35">
      <c r="N57" t="s">
        <v>955</v>
      </c>
      <c r="U57" s="7" t="e">
        <f>U56-U55</f>
        <v>#N/A</v>
      </c>
      <c r="V57" s="7" t="e">
        <f t="shared" ref="V57:AE57" si="43">V56-V55</f>
        <v>#N/A</v>
      </c>
      <c r="W57" s="7" t="e">
        <f t="shared" si="43"/>
        <v>#N/A</v>
      </c>
      <c r="X57" s="7" t="e">
        <f t="shared" si="43"/>
        <v>#N/A</v>
      </c>
      <c r="Y57" s="7" t="e">
        <f t="shared" si="43"/>
        <v>#N/A</v>
      </c>
      <c r="Z57" s="7" t="e">
        <f t="shared" si="43"/>
        <v>#N/A</v>
      </c>
      <c r="AA57" s="7" t="e">
        <f t="shared" si="43"/>
        <v>#N/A</v>
      </c>
      <c r="AB57" s="7" t="e">
        <f t="shared" si="43"/>
        <v>#N/A</v>
      </c>
      <c r="AC57" s="7" t="e">
        <f t="shared" si="43"/>
        <v>#N/A</v>
      </c>
      <c r="AD57" s="7" t="e">
        <f t="shared" si="43"/>
        <v>#N/A</v>
      </c>
      <c r="AE57" s="7" t="e">
        <f t="shared" si="43"/>
        <v>#N/A</v>
      </c>
      <c r="AF57" s="7" t="e">
        <f t="shared" ref="AF57:AH57" si="44">AF56-AF55</f>
        <v>#N/A</v>
      </c>
      <c r="AG57" s="7" t="e">
        <f t="shared" si="44"/>
        <v>#N/A</v>
      </c>
      <c r="AH57" s="7" t="e">
        <f t="shared" si="44"/>
        <v>#N/A</v>
      </c>
      <c r="AI57" s="7" t="e">
        <f t="shared" ref="AI57:AL57" si="45">AI56-AI55</f>
        <v>#N/A</v>
      </c>
      <c r="AJ57" s="7" t="e">
        <f t="shared" si="45"/>
        <v>#N/A</v>
      </c>
      <c r="AK57" s="7" t="e">
        <f t="shared" si="45"/>
        <v>#N/A</v>
      </c>
      <c r="AL57" s="7" t="e">
        <f t="shared" si="45"/>
        <v>#N/A</v>
      </c>
      <c r="AM57" s="7"/>
      <c r="AN57" s="7"/>
      <c r="AO57" s="7"/>
      <c r="AP57" s="7"/>
      <c r="AQ57" s="7"/>
    </row>
    <row r="58" spans="1:45" x14ac:dyDescent="0.35">
      <c r="N58" t="s">
        <v>1934</v>
      </c>
      <c r="U58" s="4" t="e">
        <f>100*((U56/U55)-1)</f>
        <v>#N/A</v>
      </c>
      <c r="V58" s="4" t="e">
        <f t="shared" ref="V58:AE58" si="46">100*((V56/V55)-1)</f>
        <v>#N/A</v>
      </c>
      <c r="W58" s="4" t="e">
        <f t="shared" si="46"/>
        <v>#N/A</v>
      </c>
      <c r="X58" s="4" t="e">
        <f t="shared" si="46"/>
        <v>#N/A</v>
      </c>
      <c r="Y58" s="4" t="e">
        <f t="shared" si="46"/>
        <v>#N/A</v>
      </c>
      <c r="Z58" s="4" t="e">
        <f t="shared" si="46"/>
        <v>#N/A</v>
      </c>
      <c r="AA58" s="4" t="e">
        <f t="shared" si="46"/>
        <v>#N/A</v>
      </c>
      <c r="AB58" s="4" t="e">
        <f t="shared" si="46"/>
        <v>#N/A</v>
      </c>
      <c r="AC58" s="4" t="e">
        <f t="shared" si="46"/>
        <v>#N/A</v>
      </c>
      <c r="AD58" s="4" t="e">
        <f t="shared" si="46"/>
        <v>#N/A</v>
      </c>
      <c r="AE58" s="4" t="e">
        <f t="shared" si="46"/>
        <v>#N/A</v>
      </c>
      <c r="AF58" s="4" t="e">
        <f t="shared" ref="AF58:AH58" si="47">100*((AF56/AF55)-1)</f>
        <v>#N/A</v>
      </c>
      <c r="AG58" s="4" t="e">
        <f t="shared" si="47"/>
        <v>#N/A</v>
      </c>
      <c r="AH58" s="4" t="e">
        <f t="shared" si="47"/>
        <v>#N/A</v>
      </c>
      <c r="AI58" s="4" t="e">
        <f t="shared" ref="AI58:AL58" si="48">100*((AI56/AI55)-1)</f>
        <v>#N/A</v>
      </c>
      <c r="AJ58" s="4" t="e">
        <f t="shared" si="48"/>
        <v>#N/A</v>
      </c>
      <c r="AK58" s="4" t="e">
        <f t="shared" si="48"/>
        <v>#N/A</v>
      </c>
      <c r="AL58" s="4" t="e">
        <f t="shared" si="48"/>
        <v>#N/A</v>
      </c>
      <c r="AM58" s="4"/>
      <c r="AN58" s="4"/>
      <c r="AO58" s="4"/>
      <c r="AP58" s="4"/>
      <c r="AQ58"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5" activePane="bottomRight" state="frozen"/>
      <selection activeCell="O33" sqref="O33"/>
      <selection pane="topRight" activeCell="O33" sqref="O33"/>
      <selection pane="bottomLeft" activeCell="O33" sqref="O33"/>
      <selection pane="bottomRight" activeCell="E23" sqref="E23"/>
    </sheetView>
  </sheetViews>
  <sheetFormatPr defaultRowHeight="14.5" x14ac:dyDescent="0.35"/>
  <cols>
    <col min="1" max="5" width="10.7265625" bestFit="1" customWidth="1"/>
    <col min="7" max="23" width="10.7265625" bestFit="1" customWidth="1"/>
  </cols>
  <sheetData>
    <row r="1" spans="1:23" x14ac:dyDescent="0.35">
      <c r="A1" s="35" t="str">
        <f>'Market pricing dates'!A2</f>
        <v>April 2026 MPR</v>
      </c>
      <c r="C1" t="str">
        <f>'Market pricing dates'!A12</f>
        <v>15 working days to 22 Apr 2026</v>
      </c>
      <c r="G1" s="35" t="str">
        <f>'Market pricing dates'!D2</f>
        <v>Current market curve</v>
      </c>
      <c r="I1" t="str">
        <f>'Market pricing dates'!D12</f>
        <v>15 working days to 18 Jun 2026</v>
      </c>
    </row>
    <row r="2" spans="1:23" x14ac:dyDescent="0.35">
      <c r="A2" t="s">
        <v>943</v>
      </c>
      <c r="B2">
        <f>HAVERD!FO$1</f>
        <v>171</v>
      </c>
      <c r="C2">
        <f t="shared" ref="C2:E2" si="0">+B2+1</f>
        <v>172</v>
      </c>
      <c r="D2">
        <f t="shared" si="0"/>
        <v>173</v>
      </c>
      <c r="E2">
        <f t="shared" si="0"/>
        <v>174</v>
      </c>
      <c r="G2" t="s">
        <v>943</v>
      </c>
      <c r="H2">
        <f>HAVERD!FO$1</f>
        <v>171</v>
      </c>
      <c r="I2">
        <f t="shared" ref="I2:K2" si="1">+H2+1</f>
        <v>172</v>
      </c>
      <c r="J2">
        <f t="shared" si="1"/>
        <v>173</v>
      </c>
      <c r="K2">
        <f t="shared" si="1"/>
        <v>174</v>
      </c>
    </row>
    <row r="3" spans="1:23" x14ac:dyDescent="0.35">
      <c r="A3" t="s">
        <v>944</v>
      </c>
      <c r="B3" t="str">
        <f>HAVERD!FO$2</f>
        <v>£EER broad</v>
      </c>
      <c r="C3" t="str">
        <f>HAVERD!FP$2</f>
        <v>Oil price</v>
      </c>
      <c r="D3" t="str">
        <f>HAVERD!FQ$2</f>
        <v>RXD</v>
      </c>
      <c r="E3" t="str">
        <f>HAVERD!FR$2</f>
        <v>£ oil price</v>
      </c>
      <c r="G3" t="s">
        <v>944</v>
      </c>
      <c r="H3" t="str">
        <f>HAVERD!FO$2</f>
        <v>£EER broad</v>
      </c>
      <c r="I3" t="str">
        <f>HAVERD!FP$2</f>
        <v>Oil price</v>
      </c>
      <c r="J3" t="str">
        <f>HAVERD!FQ$2</f>
        <v>RXD</v>
      </c>
      <c r="K3" t="str">
        <f>HAVERD!FR$2</f>
        <v>£ oil price</v>
      </c>
    </row>
    <row r="4" spans="1:23" x14ac:dyDescent="0.35">
      <c r="A4" t="s">
        <v>945</v>
      </c>
      <c r="C4">
        <v>30.4166667</v>
      </c>
      <c r="D4">
        <f>+C4+30.4166667</f>
        <v>60.833333400000001</v>
      </c>
      <c r="E4">
        <f t="shared" ref="E4" si="2">+D4+30.4166667</f>
        <v>91.250000099999994</v>
      </c>
      <c r="G4" t="s">
        <v>945</v>
      </c>
      <c r="I4">
        <v>30.4166667</v>
      </c>
      <c r="J4">
        <f>+I4+30.4166667</f>
        <v>60.833333400000001</v>
      </c>
      <c r="K4">
        <f t="shared" ref="K4" si="3">+J4+30.4166667</f>
        <v>91.250000099999994</v>
      </c>
    </row>
    <row r="5" spans="1:23" x14ac:dyDescent="0.35">
      <c r="A5" s="8" t="s">
        <v>946</v>
      </c>
      <c r="G5" s="8" t="s">
        <v>946</v>
      </c>
    </row>
    <row r="6" spans="1:23" x14ac:dyDescent="0.35">
      <c r="A6" s="6">
        <f t="shared" ref="A6:A14" si="4">A11-7</f>
        <v>46114</v>
      </c>
      <c r="B6" s="6">
        <f>A6</f>
        <v>46114</v>
      </c>
      <c r="C6" s="6">
        <f>$B6+C$4</f>
        <v>46144.416666700003</v>
      </c>
      <c r="D6" s="6">
        <f t="shared" ref="D6:E10" si="5">$B6+D$4</f>
        <v>46174.833333399998</v>
      </c>
      <c r="E6" s="6">
        <f t="shared" si="5"/>
        <v>46205.250000100001</v>
      </c>
      <c r="G6" s="6">
        <f t="shared" ref="G6:G14" si="6">G11-7</f>
        <v>46171</v>
      </c>
      <c r="H6" s="6">
        <f>G6</f>
        <v>46171</v>
      </c>
      <c r="I6" s="6">
        <f>$G6+I$4</f>
        <v>46201.416666700003</v>
      </c>
      <c r="J6" s="6">
        <f t="shared" ref="J6:K11" si="7">$G6+J$4</f>
        <v>46231.833333399998</v>
      </c>
      <c r="K6" s="6">
        <f t="shared" si="7"/>
        <v>46262.250000100001</v>
      </c>
      <c r="L6" s="6"/>
      <c r="M6" s="6"/>
      <c r="N6" s="6"/>
      <c r="O6" s="6"/>
      <c r="P6" s="6"/>
      <c r="Q6" s="6"/>
      <c r="R6" s="6"/>
      <c r="S6" s="6"/>
      <c r="T6" s="6"/>
      <c r="U6" s="6"/>
      <c r="V6" s="6"/>
      <c r="W6" s="6"/>
    </row>
    <row r="7" spans="1:23" x14ac:dyDescent="0.35">
      <c r="A7" s="6">
        <f t="shared" si="4"/>
        <v>46115</v>
      </c>
      <c r="B7" s="6">
        <f t="shared" ref="B7:B18" si="8">A7</f>
        <v>46115</v>
      </c>
      <c r="C7" s="6">
        <f t="shared" ref="C7:E20" si="9">$B7+C$4</f>
        <v>46145.416666700003</v>
      </c>
      <c r="D7" s="6">
        <f t="shared" si="5"/>
        <v>46175.833333399998</v>
      </c>
      <c r="E7" s="6">
        <f t="shared" si="5"/>
        <v>46206.250000100001</v>
      </c>
      <c r="G7" s="6">
        <f t="shared" si="6"/>
        <v>46174</v>
      </c>
      <c r="H7" s="6">
        <f t="shared" ref="H7:H18" si="10">G7</f>
        <v>46174</v>
      </c>
      <c r="I7" s="6">
        <f t="shared" ref="I7:K20" si="11">$G7+I$4</f>
        <v>46204.416666700003</v>
      </c>
      <c r="J7" s="6">
        <f t="shared" si="11"/>
        <v>46234.833333399998</v>
      </c>
      <c r="K7" s="6">
        <f t="shared" si="11"/>
        <v>46265.250000100001</v>
      </c>
      <c r="L7" s="6"/>
      <c r="M7" s="6"/>
      <c r="N7" s="6"/>
      <c r="O7" s="6"/>
      <c r="P7" s="6"/>
      <c r="Q7" s="6"/>
      <c r="R7" s="6"/>
      <c r="S7" s="6"/>
      <c r="T7" s="6"/>
      <c r="U7" s="6"/>
      <c r="V7" s="6"/>
      <c r="W7" s="6"/>
    </row>
    <row r="8" spans="1:23" x14ac:dyDescent="0.35">
      <c r="A8" s="6">
        <f t="shared" si="4"/>
        <v>46118</v>
      </c>
      <c r="B8" s="6">
        <f t="shared" si="8"/>
        <v>46118</v>
      </c>
      <c r="C8" s="6">
        <f t="shared" si="9"/>
        <v>46148.416666700003</v>
      </c>
      <c r="D8" s="6">
        <f t="shared" si="5"/>
        <v>46178.833333399998</v>
      </c>
      <c r="E8" s="6">
        <f t="shared" si="5"/>
        <v>46209.250000100001</v>
      </c>
      <c r="G8" s="6">
        <f t="shared" si="6"/>
        <v>46175</v>
      </c>
      <c r="H8" s="6">
        <f t="shared" si="10"/>
        <v>46175</v>
      </c>
      <c r="I8" s="6">
        <f t="shared" si="11"/>
        <v>46205.416666700003</v>
      </c>
      <c r="J8" s="6">
        <f t="shared" si="7"/>
        <v>46235.833333399998</v>
      </c>
      <c r="K8" s="6">
        <f t="shared" si="7"/>
        <v>46266.250000100001</v>
      </c>
      <c r="L8" s="6"/>
      <c r="M8" s="6"/>
      <c r="N8" s="6"/>
      <c r="O8" s="6"/>
      <c r="P8" s="6"/>
      <c r="Q8" s="6"/>
      <c r="R8" s="6"/>
      <c r="S8" s="6"/>
      <c r="T8" s="6"/>
      <c r="U8" s="6"/>
      <c r="V8" s="6"/>
      <c r="W8" s="6"/>
    </row>
    <row r="9" spans="1:23" x14ac:dyDescent="0.35">
      <c r="A9" s="6">
        <f t="shared" si="4"/>
        <v>46119</v>
      </c>
      <c r="B9" s="6">
        <f t="shared" si="8"/>
        <v>46119</v>
      </c>
      <c r="C9" s="6">
        <f t="shared" si="9"/>
        <v>46149.416666700003</v>
      </c>
      <c r="D9" s="6">
        <f t="shared" si="5"/>
        <v>46179.833333399998</v>
      </c>
      <c r="E9" s="6">
        <f t="shared" si="5"/>
        <v>46210.250000100001</v>
      </c>
      <c r="G9" s="6">
        <f t="shared" si="6"/>
        <v>46176</v>
      </c>
      <c r="H9" s="6">
        <f t="shared" si="10"/>
        <v>46176</v>
      </c>
      <c r="I9" s="6">
        <f t="shared" si="11"/>
        <v>46206.416666700003</v>
      </c>
      <c r="J9" s="6">
        <f t="shared" si="7"/>
        <v>46236.833333399998</v>
      </c>
      <c r="K9" s="6">
        <f t="shared" si="7"/>
        <v>46267.250000100001</v>
      </c>
      <c r="L9" s="6"/>
      <c r="M9" s="6"/>
      <c r="N9" s="6"/>
      <c r="O9" s="6"/>
      <c r="P9" s="6"/>
      <c r="Q9" s="6"/>
      <c r="R9" s="6"/>
      <c r="S9" s="6"/>
      <c r="T9" s="6"/>
      <c r="U9" s="6"/>
      <c r="V9" s="6"/>
      <c r="W9" s="6"/>
    </row>
    <row r="10" spans="1:23" x14ac:dyDescent="0.35">
      <c r="A10" s="6">
        <f t="shared" si="4"/>
        <v>46120</v>
      </c>
      <c r="B10" s="6">
        <f t="shared" si="8"/>
        <v>46120</v>
      </c>
      <c r="C10" s="6">
        <f t="shared" si="9"/>
        <v>46150.416666700003</v>
      </c>
      <c r="D10" s="6">
        <f t="shared" si="5"/>
        <v>46180.833333399998</v>
      </c>
      <c r="E10" s="6">
        <f t="shared" si="5"/>
        <v>46211.250000100001</v>
      </c>
      <c r="G10" s="6">
        <f t="shared" si="6"/>
        <v>46177</v>
      </c>
      <c r="H10" s="6">
        <f t="shared" si="10"/>
        <v>46177</v>
      </c>
      <c r="I10" s="6">
        <f t="shared" si="11"/>
        <v>46207.416666700003</v>
      </c>
      <c r="J10" s="6">
        <f t="shared" si="7"/>
        <v>46237.833333399998</v>
      </c>
      <c r="K10" s="6">
        <f t="shared" si="7"/>
        <v>46268.250000100001</v>
      </c>
      <c r="L10" s="6"/>
      <c r="M10" s="6"/>
      <c r="N10" s="6"/>
      <c r="O10" s="6"/>
      <c r="P10" s="6"/>
      <c r="Q10" s="6"/>
      <c r="R10" s="6"/>
      <c r="S10" s="6"/>
      <c r="T10" s="6"/>
      <c r="U10" s="6"/>
      <c r="V10" s="6"/>
      <c r="W10" s="6"/>
    </row>
    <row r="11" spans="1:23" x14ac:dyDescent="0.35">
      <c r="A11" s="6">
        <f t="shared" si="4"/>
        <v>46121</v>
      </c>
      <c r="B11" s="6">
        <f t="shared" si="8"/>
        <v>46121</v>
      </c>
      <c r="C11" s="6">
        <f t="shared" si="9"/>
        <v>46151.416666700003</v>
      </c>
      <c r="D11" s="6">
        <f t="shared" si="9"/>
        <v>46181.833333399998</v>
      </c>
      <c r="E11" s="6">
        <f t="shared" si="9"/>
        <v>46212.250000100001</v>
      </c>
      <c r="G11" s="6">
        <f t="shared" si="6"/>
        <v>46178</v>
      </c>
      <c r="H11" s="6">
        <f t="shared" si="10"/>
        <v>46178</v>
      </c>
      <c r="I11" s="6">
        <f t="shared" si="11"/>
        <v>46208.416666700003</v>
      </c>
      <c r="J11" s="6">
        <f t="shared" si="7"/>
        <v>46238.833333399998</v>
      </c>
      <c r="K11" s="6">
        <f t="shared" si="7"/>
        <v>46269.250000100001</v>
      </c>
      <c r="L11" s="6"/>
      <c r="M11" s="6"/>
      <c r="N11" s="6"/>
      <c r="O11" s="6"/>
      <c r="P11" s="6"/>
      <c r="Q11" s="6"/>
      <c r="R11" s="6"/>
      <c r="S11" s="6"/>
      <c r="T11" s="6"/>
      <c r="U11" s="6"/>
      <c r="V11" s="6"/>
      <c r="W11" s="6"/>
    </row>
    <row r="12" spans="1:23" x14ac:dyDescent="0.35">
      <c r="A12" s="6">
        <f t="shared" si="4"/>
        <v>46122</v>
      </c>
      <c r="B12" s="6">
        <f t="shared" si="8"/>
        <v>46122</v>
      </c>
      <c r="C12" s="6">
        <f t="shared" si="9"/>
        <v>46152.416666700003</v>
      </c>
      <c r="D12" s="6">
        <f t="shared" si="9"/>
        <v>46182.833333399998</v>
      </c>
      <c r="E12" s="6">
        <f t="shared" si="9"/>
        <v>46213.250000100001</v>
      </c>
      <c r="G12" s="6">
        <f t="shared" si="6"/>
        <v>46181</v>
      </c>
      <c r="H12" s="6">
        <f t="shared" si="10"/>
        <v>46181</v>
      </c>
      <c r="I12" s="6">
        <f t="shared" si="11"/>
        <v>46211.416666700003</v>
      </c>
      <c r="J12" s="6">
        <f t="shared" si="11"/>
        <v>46241.833333399998</v>
      </c>
      <c r="K12" s="6">
        <f t="shared" si="11"/>
        <v>46272.250000100001</v>
      </c>
      <c r="L12" s="6"/>
      <c r="M12" s="6"/>
      <c r="N12" s="6"/>
      <c r="O12" s="6"/>
      <c r="P12" s="6"/>
      <c r="Q12" s="6"/>
      <c r="R12" s="6"/>
      <c r="S12" s="6"/>
      <c r="T12" s="6"/>
      <c r="U12" s="6"/>
      <c r="V12" s="6"/>
      <c r="W12" s="6"/>
    </row>
    <row r="13" spans="1:23" x14ac:dyDescent="0.35">
      <c r="A13" s="6">
        <f t="shared" si="4"/>
        <v>46125</v>
      </c>
      <c r="B13" s="6">
        <f t="shared" si="8"/>
        <v>46125</v>
      </c>
      <c r="C13" s="6">
        <f t="shared" si="9"/>
        <v>46155.416666700003</v>
      </c>
      <c r="D13" s="6">
        <f t="shared" si="9"/>
        <v>46185.833333399998</v>
      </c>
      <c r="E13" s="6">
        <f t="shared" si="9"/>
        <v>46216.250000100001</v>
      </c>
      <c r="G13" s="6">
        <f t="shared" si="6"/>
        <v>46182</v>
      </c>
      <c r="H13" s="6">
        <f t="shared" si="10"/>
        <v>46182</v>
      </c>
      <c r="I13" s="6">
        <f t="shared" si="11"/>
        <v>46212.416666700003</v>
      </c>
      <c r="J13" s="6">
        <f t="shared" si="11"/>
        <v>46242.833333399998</v>
      </c>
      <c r="K13" s="6">
        <f t="shared" si="11"/>
        <v>46273.250000100001</v>
      </c>
      <c r="L13" s="6"/>
      <c r="M13" s="6"/>
      <c r="N13" s="6"/>
      <c r="O13" s="6"/>
      <c r="P13" s="6"/>
      <c r="Q13" s="6"/>
      <c r="R13" s="6"/>
      <c r="S13" s="6"/>
      <c r="T13" s="6"/>
      <c r="U13" s="6"/>
      <c r="V13" s="6"/>
      <c r="W13" s="6"/>
    </row>
    <row r="14" spans="1:23" x14ac:dyDescent="0.35">
      <c r="A14" s="6">
        <f t="shared" si="4"/>
        <v>46126</v>
      </c>
      <c r="B14" s="6">
        <f t="shared" si="8"/>
        <v>46126</v>
      </c>
      <c r="C14" s="6">
        <f t="shared" si="9"/>
        <v>46156.416666700003</v>
      </c>
      <c r="D14" s="6">
        <f t="shared" si="9"/>
        <v>46186.833333399998</v>
      </c>
      <c r="E14" s="6">
        <f t="shared" si="9"/>
        <v>46217.250000100001</v>
      </c>
      <c r="G14" s="6">
        <f t="shared" si="6"/>
        <v>46183</v>
      </c>
      <c r="H14" s="6">
        <f t="shared" si="10"/>
        <v>46183</v>
      </c>
      <c r="I14" s="6">
        <f t="shared" si="11"/>
        <v>46213.416666700003</v>
      </c>
      <c r="J14" s="6">
        <f t="shared" si="11"/>
        <v>46243.833333399998</v>
      </c>
      <c r="K14" s="6">
        <f t="shared" si="11"/>
        <v>46274.250000100001</v>
      </c>
      <c r="L14" s="6"/>
      <c r="M14" s="6"/>
      <c r="N14" s="6"/>
      <c r="O14" s="6"/>
      <c r="P14" s="6"/>
      <c r="Q14" s="6"/>
      <c r="R14" s="6"/>
      <c r="S14" s="6"/>
      <c r="T14" s="6"/>
      <c r="U14" s="6"/>
      <c r="V14" s="6"/>
      <c r="W14" s="6"/>
    </row>
    <row r="15" spans="1:23" x14ac:dyDescent="0.35">
      <c r="A15" s="6">
        <f>A20-7</f>
        <v>46127</v>
      </c>
      <c r="B15" s="6">
        <f t="shared" si="8"/>
        <v>46127</v>
      </c>
      <c r="C15" s="6">
        <f t="shared" si="9"/>
        <v>46157.416666700003</v>
      </c>
      <c r="D15" s="6">
        <f t="shared" si="9"/>
        <v>46187.833333399998</v>
      </c>
      <c r="E15" s="6">
        <f t="shared" si="9"/>
        <v>46218.250000100001</v>
      </c>
      <c r="G15" s="6">
        <f>G20-7</f>
        <v>46184</v>
      </c>
      <c r="H15" s="6">
        <f t="shared" si="10"/>
        <v>46184</v>
      </c>
      <c r="I15" s="6">
        <f t="shared" si="11"/>
        <v>46214.416666700003</v>
      </c>
      <c r="J15" s="6">
        <f t="shared" si="11"/>
        <v>46244.833333399998</v>
      </c>
      <c r="K15" s="6">
        <f t="shared" si="11"/>
        <v>46275.250000100001</v>
      </c>
      <c r="L15" s="6"/>
      <c r="M15" s="6"/>
      <c r="N15" s="6"/>
      <c r="O15" s="6"/>
      <c r="P15" s="6"/>
      <c r="Q15" s="6"/>
      <c r="R15" s="6"/>
      <c r="S15" s="6"/>
      <c r="T15" s="6"/>
      <c r="U15" s="6"/>
      <c r="V15" s="6"/>
      <c r="W15" s="6"/>
    </row>
    <row r="16" spans="1:23" x14ac:dyDescent="0.35">
      <c r="A16" s="12">
        <f>'Market pricing dates'!B5</f>
        <v>46128</v>
      </c>
      <c r="B16" s="6">
        <f t="shared" si="8"/>
        <v>46128</v>
      </c>
      <c r="C16" s="6">
        <f t="shared" si="9"/>
        <v>46158.416666700003</v>
      </c>
      <c r="D16" s="6">
        <f t="shared" si="9"/>
        <v>46188.833333399998</v>
      </c>
      <c r="E16" s="6">
        <f t="shared" si="9"/>
        <v>46219.250000100001</v>
      </c>
      <c r="G16" s="12">
        <f>'Market pricing dates'!E5</f>
        <v>46185</v>
      </c>
      <c r="H16" s="6">
        <f t="shared" si="10"/>
        <v>46185</v>
      </c>
      <c r="I16" s="6">
        <f t="shared" si="11"/>
        <v>46215.416666700003</v>
      </c>
      <c r="J16" s="6">
        <f t="shared" si="11"/>
        <v>46245.833333399998</v>
      </c>
      <c r="K16" s="6">
        <f t="shared" si="11"/>
        <v>46276.250000100001</v>
      </c>
      <c r="L16" s="6"/>
      <c r="M16" s="6"/>
      <c r="N16" s="6"/>
      <c r="O16" s="6"/>
      <c r="P16" s="6"/>
      <c r="Q16" s="6"/>
      <c r="R16" s="6"/>
      <c r="S16" s="6"/>
      <c r="T16" s="6"/>
      <c r="U16" s="6"/>
      <c r="V16" s="6"/>
      <c r="W16" s="6"/>
    </row>
    <row r="17" spans="1:23" x14ac:dyDescent="0.35">
      <c r="A17" s="12">
        <f>'Market pricing dates'!B6</f>
        <v>46129</v>
      </c>
      <c r="B17" s="6">
        <f t="shared" si="8"/>
        <v>46129</v>
      </c>
      <c r="C17" s="6">
        <f t="shared" si="9"/>
        <v>46159.416666700003</v>
      </c>
      <c r="D17" s="6">
        <f t="shared" si="9"/>
        <v>46189.833333399998</v>
      </c>
      <c r="E17" s="6">
        <f t="shared" si="9"/>
        <v>46220.250000100001</v>
      </c>
      <c r="G17" s="12">
        <f>'Market pricing dates'!E6</f>
        <v>46188</v>
      </c>
      <c r="H17" s="6">
        <f t="shared" si="10"/>
        <v>46188</v>
      </c>
      <c r="I17" s="6">
        <f t="shared" si="11"/>
        <v>46218.416666700003</v>
      </c>
      <c r="J17" s="6">
        <f t="shared" si="11"/>
        <v>46248.833333399998</v>
      </c>
      <c r="K17" s="6">
        <f t="shared" si="11"/>
        <v>46279.250000100001</v>
      </c>
      <c r="L17" s="6"/>
      <c r="M17" s="6"/>
      <c r="N17" s="6"/>
      <c r="O17" s="6"/>
      <c r="P17" s="6"/>
      <c r="Q17" s="6"/>
      <c r="R17" s="6"/>
      <c r="S17" s="6"/>
      <c r="T17" s="6"/>
      <c r="U17" s="6"/>
      <c r="V17" s="6"/>
      <c r="W17" s="6"/>
    </row>
    <row r="18" spans="1:23" x14ac:dyDescent="0.35">
      <c r="A18" s="12">
        <f>'Market pricing dates'!B7</f>
        <v>46132</v>
      </c>
      <c r="B18" s="6">
        <f t="shared" si="8"/>
        <v>46132</v>
      </c>
      <c r="C18" s="6">
        <f t="shared" si="9"/>
        <v>46162.416666700003</v>
      </c>
      <c r="D18" s="6">
        <f t="shared" si="9"/>
        <v>46192.833333399998</v>
      </c>
      <c r="E18" s="6">
        <f t="shared" si="9"/>
        <v>46223.250000100001</v>
      </c>
      <c r="G18" s="12">
        <f>'Market pricing dates'!E7</f>
        <v>46189</v>
      </c>
      <c r="H18" s="6">
        <f t="shared" si="10"/>
        <v>46189</v>
      </c>
      <c r="I18" s="6">
        <f t="shared" si="11"/>
        <v>46219.416666700003</v>
      </c>
      <c r="J18" s="6">
        <f t="shared" si="11"/>
        <v>46249.833333399998</v>
      </c>
      <c r="K18" s="6">
        <f t="shared" si="11"/>
        <v>46280.250000100001</v>
      </c>
      <c r="L18" s="6"/>
      <c r="M18" s="6"/>
      <c r="N18" s="6"/>
      <c r="O18" s="6"/>
      <c r="P18" s="6"/>
      <c r="Q18" s="6"/>
      <c r="R18" s="6"/>
      <c r="S18" s="6"/>
      <c r="T18" s="6"/>
      <c r="U18" s="6"/>
      <c r="V18" s="6"/>
      <c r="W18" s="6"/>
    </row>
    <row r="19" spans="1:23" x14ac:dyDescent="0.35">
      <c r="A19" s="12">
        <f>'Market pricing dates'!B8</f>
        <v>46133</v>
      </c>
      <c r="B19" s="6">
        <f>A19</f>
        <v>46133</v>
      </c>
      <c r="C19" s="6">
        <f>$B19+C$4</f>
        <v>46163.416666700003</v>
      </c>
      <c r="D19" s="6">
        <f t="shared" si="9"/>
        <v>46193.833333399998</v>
      </c>
      <c r="E19" s="6">
        <f t="shared" si="9"/>
        <v>46224.250000100001</v>
      </c>
      <c r="G19" s="12">
        <f>'Market pricing dates'!E8</f>
        <v>46190</v>
      </c>
      <c r="H19" s="6">
        <f>G19</f>
        <v>46190</v>
      </c>
      <c r="I19" s="6">
        <f t="shared" si="11"/>
        <v>46220.416666700003</v>
      </c>
      <c r="J19" s="6">
        <f t="shared" si="11"/>
        <v>46250.833333399998</v>
      </c>
      <c r="K19" s="6">
        <f t="shared" si="11"/>
        <v>46281.250000100001</v>
      </c>
      <c r="L19" s="6"/>
      <c r="M19" s="6"/>
      <c r="N19" s="6"/>
      <c r="O19" s="6"/>
      <c r="P19" s="6"/>
      <c r="Q19" s="6"/>
      <c r="R19" s="6"/>
      <c r="S19" s="6"/>
      <c r="T19" s="6"/>
      <c r="U19" s="6"/>
      <c r="V19" s="6"/>
      <c r="W19" s="6"/>
    </row>
    <row r="20" spans="1:23" x14ac:dyDescent="0.35">
      <c r="A20" s="12">
        <f>'Market pricing dates'!B9</f>
        <v>46134</v>
      </c>
      <c r="B20" s="6">
        <f t="shared" ref="B20" si="12">A20</f>
        <v>46134</v>
      </c>
      <c r="C20" s="6">
        <f t="shared" si="9"/>
        <v>46164.416666700003</v>
      </c>
      <c r="D20" s="6">
        <f t="shared" si="9"/>
        <v>46194.833333399998</v>
      </c>
      <c r="E20" s="6">
        <f t="shared" si="9"/>
        <v>46225.250000100001</v>
      </c>
      <c r="G20" s="12">
        <f>'Market pricing dates'!E9</f>
        <v>46191</v>
      </c>
      <c r="H20" s="6">
        <f t="shared" ref="H20" si="13">G20</f>
        <v>46191</v>
      </c>
      <c r="I20" s="6">
        <f t="shared" si="11"/>
        <v>46221.416666700003</v>
      </c>
      <c r="J20" s="6">
        <f t="shared" si="11"/>
        <v>46251.833333399998</v>
      </c>
      <c r="K20" s="6">
        <f t="shared" si="11"/>
        <v>46282.250000100001</v>
      </c>
      <c r="L20" s="6"/>
      <c r="M20" s="6"/>
      <c r="N20" s="6"/>
      <c r="O20" s="6"/>
      <c r="P20" s="6"/>
      <c r="Q20" s="6"/>
      <c r="R20" s="6"/>
      <c r="S20" s="6"/>
      <c r="T20" s="6"/>
      <c r="U20" s="6"/>
      <c r="V20" s="6"/>
      <c r="W20" s="6"/>
    </row>
    <row r="22" spans="1:23" x14ac:dyDescent="0.35">
      <c r="A22" s="8" t="s">
        <v>1837</v>
      </c>
      <c r="G22" s="8" t="s">
        <v>1837</v>
      </c>
    </row>
    <row r="23" spans="1:23" x14ac:dyDescent="0.35">
      <c r="A23" s="6">
        <f t="shared" ref="A23:A37" si="14">A6</f>
        <v>46114</v>
      </c>
      <c r="B23" s="7">
        <f>VLOOKUP($A23,HAVERD!$A:$FV,B$2,FALSE)</f>
        <v>83.914599999999993</v>
      </c>
      <c r="C23" s="7">
        <f>VLOOKUP($A23,HAVERD!$A:$FV,C$2,FALSE)</f>
        <v>127.61</v>
      </c>
      <c r="D23" s="7">
        <f>VLOOKUP($A23,HAVERD!$A:$FV,D$2,FALSE)</f>
        <v>1.3244</v>
      </c>
      <c r="E23" s="7">
        <f>VLOOKUP($A23,HAVERD!$A:$FV,E$2,FALSE)</f>
        <v>0</v>
      </c>
      <c r="G23" s="6">
        <f t="shared" ref="G23:G37" si="15">G6</f>
        <v>46171</v>
      </c>
      <c r="H23" s="7">
        <f>_xlfn.IFNA(VLOOKUP($G23,HAVERD!$A:$FV,H$2,FALSE),"")</f>
        <v>84.620199999999997</v>
      </c>
      <c r="I23" s="7">
        <f>_xlfn.IFNA(VLOOKUP($G23,HAVERD!$A:$FV,I$2,FALSE),"")</f>
        <v>92.88</v>
      </c>
      <c r="J23" s="7">
        <f>_xlfn.IFNA(VLOOKUP($G23,HAVERD!$A:$FV,J$2,FALSE),"")</f>
        <v>1.3478000000000001</v>
      </c>
      <c r="K23" s="7">
        <f>_xlfn.IFNA(VLOOKUP($G23,HAVERD!$A:$FV,K$2,FALSE),"")</f>
        <v>0</v>
      </c>
      <c r="L23" s="7"/>
      <c r="M23" s="7"/>
      <c r="N23" s="7"/>
      <c r="O23" s="7"/>
      <c r="P23" s="7"/>
      <c r="Q23" s="7"/>
      <c r="R23" s="7"/>
      <c r="S23" s="7"/>
      <c r="T23" s="7"/>
      <c r="U23" s="7"/>
      <c r="V23" s="7"/>
      <c r="W23" s="7"/>
    </row>
    <row r="24" spans="1:23" x14ac:dyDescent="0.35">
      <c r="A24" s="6">
        <f t="shared" si="14"/>
        <v>46115</v>
      </c>
      <c r="B24" s="7" t="e">
        <f>VLOOKUP($A24,HAVERD!$A:$FV,B$2,FALSE)</f>
        <v>#N/A</v>
      </c>
      <c r="C24" s="7" t="e">
        <f>VLOOKUP($A24,HAVERD!$A:$FV,C$2,FALSE)</f>
        <v>#N/A</v>
      </c>
      <c r="D24" s="7" t="e">
        <f>VLOOKUP($A24,HAVERD!$A:$FV,D$2,FALSE)</f>
        <v>#N/A</v>
      </c>
      <c r="E24" s="7">
        <f>VLOOKUP($A24,HAVERD!$A:$FV,E$2,FALSE)</f>
        <v>0</v>
      </c>
      <c r="G24" s="6">
        <f t="shared" si="15"/>
        <v>46174</v>
      </c>
      <c r="H24" s="7">
        <f>_xlfn.IFNA(VLOOKUP($G24,HAVERD!$A:$FV,H$2,FALSE),"")</f>
        <v>84.624600000000001</v>
      </c>
      <c r="I24" s="7">
        <f>_xlfn.IFNA(VLOOKUP($G24,HAVERD!$A:$FV,I$2,FALSE),"")</f>
        <v>98.29</v>
      </c>
      <c r="J24" s="7">
        <f>_xlfn.IFNA(VLOOKUP($G24,HAVERD!$A:$FV,J$2,FALSE),"")</f>
        <v>1.3436999999999999</v>
      </c>
      <c r="K24" s="7">
        <f>_xlfn.IFNA(VLOOKUP($G24,HAVERD!$A:$FV,K$2,FALSE),"")</f>
        <v>0</v>
      </c>
      <c r="L24" s="7"/>
      <c r="M24" s="7"/>
      <c r="N24" s="7"/>
      <c r="O24" s="7"/>
      <c r="P24" s="7"/>
      <c r="Q24" s="7"/>
      <c r="R24" s="7"/>
      <c r="S24" s="7"/>
      <c r="T24" s="7"/>
      <c r="U24" s="7"/>
      <c r="V24" s="7"/>
      <c r="W24" s="7"/>
    </row>
    <row r="25" spans="1:23" x14ac:dyDescent="0.35">
      <c r="A25" s="6">
        <f t="shared" si="14"/>
        <v>46118</v>
      </c>
      <c r="B25" s="7" t="e">
        <f>VLOOKUP($A25,HAVERD!$A:$FV,B$2,FALSE)</f>
        <v>#N/A</v>
      </c>
      <c r="C25" s="7" t="e">
        <f>VLOOKUP($A25,HAVERD!$A:$FV,C$2,FALSE)</f>
        <v>#N/A</v>
      </c>
      <c r="D25" s="7" t="e">
        <f>VLOOKUP($A25,HAVERD!$A:$FV,D$2,FALSE)</f>
        <v>#N/A</v>
      </c>
      <c r="E25" s="7">
        <f>VLOOKUP($A25,HAVERD!$A:$FV,E$2,FALSE)</f>
        <v>0</v>
      </c>
      <c r="G25" s="6">
        <f t="shared" si="15"/>
        <v>46175</v>
      </c>
      <c r="H25" s="7">
        <f>_xlfn.IFNA(VLOOKUP($G25,HAVERD!$A:$FV,H$2,FALSE),"")</f>
        <v>84.730400000000003</v>
      </c>
      <c r="I25" s="7">
        <f>_xlfn.IFNA(VLOOKUP($G25,HAVERD!$A:$FV,I$2,FALSE),"")</f>
        <v>98.49</v>
      </c>
      <c r="J25" s="7">
        <f>_xlfn.IFNA(VLOOKUP($G25,HAVERD!$A:$FV,J$2,FALSE),"")</f>
        <v>1.3472</v>
      </c>
      <c r="K25" s="7">
        <f>_xlfn.IFNA(VLOOKUP($G25,HAVERD!$A:$FV,K$2,FALSE),"")</f>
        <v>0</v>
      </c>
      <c r="L25" s="7"/>
      <c r="M25" s="7"/>
      <c r="N25" s="7"/>
      <c r="O25" s="7"/>
      <c r="P25" s="7"/>
      <c r="Q25" s="7"/>
      <c r="R25" s="7"/>
      <c r="S25" s="7"/>
      <c r="T25" s="7"/>
      <c r="U25" s="7"/>
      <c r="V25" s="7"/>
      <c r="W25" s="7"/>
    </row>
    <row r="26" spans="1:23" x14ac:dyDescent="0.35">
      <c r="A26" s="6">
        <f t="shared" si="14"/>
        <v>46119</v>
      </c>
      <c r="B26" s="7">
        <f>VLOOKUP($A26,HAVERD!$A:$FV,B$2,FALSE)</f>
        <v>83.858699999999999</v>
      </c>
      <c r="C26" s="7">
        <f>VLOOKUP($A26,HAVERD!$A:$FV,C$2,FALSE)</f>
        <v>138.21</v>
      </c>
      <c r="D26" s="7">
        <f>VLOOKUP($A26,HAVERD!$A:$FV,D$2,FALSE)</f>
        <v>1.3247</v>
      </c>
      <c r="E26" s="7">
        <f>VLOOKUP($A26,HAVERD!$A:$FV,E$2,FALSE)</f>
        <v>0</v>
      </c>
      <c r="G26" s="6">
        <f t="shared" si="15"/>
        <v>46176</v>
      </c>
      <c r="H26" s="7">
        <f>_xlfn.IFNA(VLOOKUP($G26,HAVERD!$A:$FV,H$2,FALSE),"")</f>
        <v>84.707400000000007</v>
      </c>
      <c r="I26" s="7">
        <f>_xlfn.IFNA(VLOOKUP($G26,HAVERD!$A:$FV,I$2,FALSE),"")</f>
        <v>101.69</v>
      </c>
      <c r="J26" s="7">
        <f>_xlfn.IFNA(VLOOKUP($G26,HAVERD!$A:$FV,J$2,FALSE),"")</f>
        <v>1.3436999999999999</v>
      </c>
      <c r="K26" s="7">
        <f>_xlfn.IFNA(VLOOKUP($G26,HAVERD!$A:$FV,K$2,FALSE),"")</f>
        <v>0</v>
      </c>
      <c r="L26" s="7"/>
      <c r="M26" s="7"/>
      <c r="N26" s="7"/>
      <c r="O26" s="7"/>
      <c r="P26" s="7"/>
      <c r="Q26" s="7"/>
      <c r="R26" s="7"/>
      <c r="S26" s="7"/>
      <c r="T26" s="7"/>
      <c r="U26" s="7"/>
      <c r="V26" s="7"/>
      <c r="W26" s="7"/>
    </row>
    <row r="27" spans="1:23" x14ac:dyDescent="0.35">
      <c r="A27" s="6">
        <f t="shared" si="14"/>
        <v>46120</v>
      </c>
      <c r="B27" s="7">
        <f>VLOOKUP($A27,HAVERD!$A:$FV,B$2,FALSE)</f>
        <v>84.415400000000005</v>
      </c>
      <c r="C27" s="7">
        <f>VLOOKUP($A27,HAVERD!$A:$FV,C$2,FALSE)</f>
        <v>122.11</v>
      </c>
      <c r="D27" s="7">
        <f>VLOOKUP($A27,HAVERD!$A:$FV,D$2,FALSE)</f>
        <v>1.3449</v>
      </c>
      <c r="E27" s="7">
        <f>VLOOKUP($A27,HAVERD!$A:$FV,E$2,FALSE)</f>
        <v>0</v>
      </c>
      <c r="G27" s="6">
        <f t="shared" si="15"/>
        <v>46177</v>
      </c>
      <c r="H27" s="7">
        <f>_xlfn.IFNA(VLOOKUP($G27,HAVERD!$A:$FV,H$2,FALSE),"")</f>
        <v>84.694400000000002</v>
      </c>
      <c r="I27" s="7">
        <f>_xlfn.IFNA(VLOOKUP($G27,HAVERD!$A:$FV,I$2,FALSE),"")</f>
        <v>98.98</v>
      </c>
      <c r="J27" s="7">
        <f>_xlfn.IFNA(VLOOKUP($G27,HAVERD!$A:$FV,J$2,FALSE),"")</f>
        <v>1.3445</v>
      </c>
      <c r="K27" s="7">
        <f>_xlfn.IFNA(VLOOKUP($G27,HAVERD!$A:$FV,K$2,FALSE),"")</f>
        <v>0</v>
      </c>
      <c r="L27" s="7"/>
      <c r="M27" s="7"/>
      <c r="N27" s="7"/>
      <c r="O27" s="7"/>
      <c r="P27" s="7"/>
      <c r="Q27" s="7"/>
      <c r="R27" s="7"/>
      <c r="S27" s="7"/>
      <c r="T27" s="7"/>
      <c r="U27" s="7"/>
      <c r="V27" s="7"/>
      <c r="W27" s="7"/>
    </row>
    <row r="28" spans="1:23" x14ac:dyDescent="0.35">
      <c r="A28" s="6">
        <f t="shared" si="14"/>
        <v>46121</v>
      </c>
      <c r="B28" s="7">
        <f>VLOOKUP($A28,HAVERD!$A:$FV,B$2,FALSE)</f>
        <v>84.283600000000007</v>
      </c>
      <c r="C28" s="7">
        <f>VLOOKUP($A28,HAVERD!$A:$FV,C$2,FALSE)</f>
        <v>119.03</v>
      </c>
      <c r="D28" s="7">
        <f>VLOOKUP($A28,HAVERD!$A:$FV,D$2,FALSE)</f>
        <v>1.3414999999999999</v>
      </c>
      <c r="E28" s="7">
        <f>VLOOKUP($A28,HAVERD!$A:$FV,E$2,FALSE)</f>
        <v>0</v>
      </c>
      <c r="G28" s="6">
        <f t="shared" si="15"/>
        <v>46178</v>
      </c>
      <c r="H28" s="7">
        <f>_xlfn.IFNA(VLOOKUP($G28,HAVERD!$A:$FV,H$2,FALSE),"")</f>
        <v>84.653999999999996</v>
      </c>
      <c r="I28" s="7">
        <f>_xlfn.IFNA(VLOOKUP($G28,HAVERD!$A:$FV,I$2,FALSE),"")</f>
        <v>97.29</v>
      </c>
      <c r="J28" s="7">
        <f>_xlfn.IFNA(VLOOKUP($G28,HAVERD!$A:$FV,J$2,FALSE),"")</f>
        <v>1.3387</v>
      </c>
      <c r="K28" s="7">
        <f>_xlfn.IFNA(VLOOKUP($G28,HAVERD!$A:$FV,K$2,FALSE),"")</f>
        <v>0</v>
      </c>
      <c r="L28" s="7"/>
      <c r="M28" s="7"/>
      <c r="N28" s="7"/>
      <c r="O28" s="7"/>
      <c r="P28" s="7"/>
      <c r="Q28" s="7"/>
      <c r="R28" s="7"/>
      <c r="S28" s="7"/>
      <c r="T28" s="7"/>
      <c r="U28" s="7"/>
      <c r="V28" s="7"/>
      <c r="W28" s="7"/>
    </row>
    <row r="29" spans="1:23" x14ac:dyDescent="0.35">
      <c r="A29" s="6">
        <f t="shared" si="14"/>
        <v>46122</v>
      </c>
      <c r="B29" s="7">
        <f>VLOOKUP($A29,HAVERD!$A:$FV,B$2,FALSE)</f>
        <v>84.391800000000003</v>
      </c>
      <c r="C29" s="7">
        <f>VLOOKUP($A29,HAVERD!$A:$FV,C$2,FALSE)</f>
        <v>119.07</v>
      </c>
      <c r="D29" s="7">
        <f>VLOOKUP($A29,HAVERD!$A:$FV,D$2,FALSE)</f>
        <v>1.3461000000000001</v>
      </c>
      <c r="E29" s="7">
        <f>VLOOKUP($A29,HAVERD!$A:$FV,E$2,FALSE)</f>
        <v>0</v>
      </c>
      <c r="G29" s="6">
        <f t="shared" si="15"/>
        <v>46181</v>
      </c>
      <c r="H29" s="7">
        <f>_xlfn.IFNA(VLOOKUP($G29,HAVERD!$A:$FV,H$2,FALSE),"")</f>
        <v>84.4572</v>
      </c>
      <c r="I29" s="7">
        <f>_xlfn.IFNA(VLOOKUP($G29,HAVERD!$A:$FV,I$2,FALSE),"")</f>
        <v>97.46</v>
      </c>
      <c r="J29" s="7">
        <f>_xlfn.IFNA(VLOOKUP($G29,HAVERD!$A:$FV,J$2,FALSE),"")</f>
        <v>1.3344</v>
      </c>
      <c r="K29" s="7">
        <f>_xlfn.IFNA(VLOOKUP($G29,HAVERD!$A:$FV,K$2,FALSE),"")</f>
        <v>0</v>
      </c>
      <c r="L29" s="7"/>
      <c r="M29" s="7"/>
      <c r="N29" s="7"/>
      <c r="O29" s="7"/>
      <c r="P29" s="7"/>
      <c r="Q29" s="7"/>
      <c r="R29" s="7"/>
      <c r="S29" s="7"/>
      <c r="T29" s="7"/>
      <c r="U29" s="7"/>
      <c r="V29" s="7"/>
      <c r="W29" s="7"/>
    </row>
    <row r="30" spans="1:23" x14ac:dyDescent="0.35">
      <c r="A30" s="6">
        <f t="shared" si="14"/>
        <v>46125</v>
      </c>
      <c r="B30" s="7">
        <f>VLOOKUP($A30,HAVERD!$A:$FV,B$2,FALSE)</f>
        <v>84.444699999999997</v>
      </c>
      <c r="C30" s="7">
        <f>VLOOKUP($A30,HAVERD!$A:$FV,C$2,FALSE)</f>
        <v>123.28</v>
      </c>
      <c r="D30" s="7">
        <f>VLOOKUP($A30,HAVERD!$A:$FV,D$2,FALSE)</f>
        <v>1.3461000000000001</v>
      </c>
      <c r="E30" s="7">
        <f>VLOOKUP($A30,HAVERD!$A:$FV,E$2,FALSE)</f>
        <v>0</v>
      </c>
      <c r="G30" s="6">
        <f t="shared" si="15"/>
        <v>46182</v>
      </c>
      <c r="H30" s="7">
        <f>_xlfn.IFNA(VLOOKUP($G30,HAVERD!$A:$FV,H$2,FALSE),"")</f>
        <v>84.722499999999997</v>
      </c>
      <c r="I30" s="7">
        <f>_xlfn.IFNA(VLOOKUP($G30,HAVERD!$A:$FV,I$2,FALSE),"")</f>
        <v>94.15</v>
      </c>
      <c r="J30" s="7">
        <f>_xlfn.IFNA(VLOOKUP($G30,HAVERD!$A:$FV,J$2,FALSE),"")</f>
        <v>1.3398000000000001</v>
      </c>
      <c r="K30" s="7">
        <f>_xlfn.IFNA(VLOOKUP($G30,HAVERD!$A:$FV,K$2,FALSE),"")</f>
        <v>0</v>
      </c>
      <c r="L30" s="7"/>
      <c r="M30" s="7"/>
      <c r="N30" s="7"/>
      <c r="O30" s="7"/>
      <c r="P30" s="7"/>
      <c r="Q30" s="7"/>
      <c r="R30" s="7"/>
      <c r="S30" s="7"/>
      <c r="T30" s="7"/>
      <c r="U30" s="7"/>
      <c r="V30" s="7"/>
      <c r="W30" s="7"/>
    </row>
    <row r="31" spans="1:23" x14ac:dyDescent="0.35">
      <c r="A31" s="6">
        <f t="shared" si="14"/>
        <v>46126</v>
      </c>
      <c r="B31" s="7">
        <f>VLOOKUP($A31,HAVERD!$A:$FV,B$2,FALSE)</f>
        <v>84.778700000000001</v>
      </c>
      <c r="C31" s="7">
        <f>VLOOKUP($A31,HAVERD!$A:$FV,C$2,FALSE)</f>
        <v>118.69</v>
      </c>
      <c r="D31" s="7">
        <f>VLOOKUP($A31,HAVERD!$A:$FV,D$2,FALSE)</f>
        <v>1.3588</v>
      </c>
      <c r="E31" s="7">
        <f>VLOOKUP($A31,HAVERD!$A:$FV,E$2,FALSE)</f>
        <v>0</v>
      </c>
      <c r="G31" s="6">
        <f t="shared" si="15"/>
        <v>46183</v>
      </c>
      <c r="H31" s="7">
        <f>_xlfn.IFNA(VLOOKUP($G31,HAVERD!$A:$FV,H$2,FALSE),"")</f>
        <v>84.804900000000004</v>
      </c>
      <c r="I31" s="7">
        <f>_xlfn.IFNA(VLOOKUP($G31,HAVERD!$A:$FV,I$2,FALSE),"")</f>
        <v>95.73</v>
      </c>
      <c r="J31" s="7">
        <f>_xlfn.IFNA(VLOOKUP($G31,HAVERD!$A:$FV,J$2,FALSE),"")</f>
        <v>1.3402000000000001</v>
      </c>
      <c r="K31" s="7">
        <f>_xlfn.IFNA(VLOOKUP($G31,HAVERD!$A:$FV,K$2,FALSE),"")</f>
        <v>0</v>
      </c>
      <c r="L31" s="7"/>
      <c r="M31" s="7"/>
      <c r="N31" s="7"/>
      <c r="O31" s="7"/>
      <c r="P31" s="7"/>
      <c r="Q31" s="7"/>
      <c r="R31" s="7"/>
      <c r="S31" s="7"/>
      <c r="T31" s="7"/>
      <c r="U31" s="7"/>
      <c r="V31" s="7"/>
      <c r="W31" s="7"/>
    </row>
    <row r="32" spans="1:23" x14ac:dyDescent="0.35">
      <c r="A32" s="6">
        <f t="shared" si="14"/>
        <v>46127</v>
      </c>
      <c r="B32" s="7">
        <f>VLOOKUP($A32,HAVERD!$A:$FV,B$2,FALSE)</f>
        <v>84.733099999999993</v>
      </c>
      <c r="C32" s="7">
        <f>VLOOKUP($A32,HAVERD!$A:$FV,C$2,FALSE)</f>
        <v>114.93</v>
      </c>
      <c r="D32" s="7">
        <f>VLOOKUP($A32,HAVERD!$A:$FV,D$2,FALSE)</f>
        <v>1.3569</v>
      </c>
      <c r="E32" s="7">
        <f>VLOOKUP($A32,HAVERD!$A:$FV,E$2,FALSE)</f>
        <v>0</v>
      </c>
      <c r="G32" s="6">
        <f t="shared" si="15"/>
        <v>46184</v>
      </c>
      <c r="H32" s="7">
        <f>_xlfn.IFNA(VLOOKUP($G32,HAVERD!$A:$FV,H$2,FALSE),"")</f>
        <v>84.513800000000003</v>
      </c>
      <c r="I32" s="7">
        <f>_xlfn.IFNA(VLOOKUP($G32,HAVERD!$A:$FV,I$2,FALSE),"")</f>
        <v>92.84</v>
      </c>
      <c r="J32" s="7">
        <f>_xlfn.IFNA(VLOOKUP($G32,HAVERD!$A:$FV,J$2,FALSE),"")</f>
        <v>1.3328</v>
      </c>
      <c r="K32" s="7">
        <f>_xlfn.IFNA(VLOOKUP($G32,HAVERD!$A:$FV,K$2,FALSE),"")</f>
        <v>0</v>
      </c>
      <c r="L32" s="7"/>
      <c r="M32" s="7"/>
      <c r="N32" s="7"/>
      <c r="O32" s="7"/>
      <c r="P32" s="7"/>
      <c r="Q32" s="7"/>
      <c r="R32" s="7"/>
      <c r="S32" s="7"/>
      <c r="T32" s="7"/>
      <c r="U32" s="7"/>
      <c r="V32" s="7"/>
      <c r="W32" s="7"/>
    </row>
    <row r="33" spans="1:23" x14ac:dyDescent="0.35">
      <c r="A33" s="6">
        <f t="shared" si="14"/>
        <v>46128</v>
      </c>
      <c r="B33" s="7">
        <f>VLOOKUP($A33,HAVERD!$A:$FV,B$2,FALSE)</f>
        <v>84.555199999999999</v>
      </c>
      <c r="C33" s="7">
        <f>VLOOKUP($A33,HAVERD!$A:$FV,C$2,FALSE)</f>
        <v>116.63</v>
      </c>
      <c r="D33" s="7">
        <f>VLOOKUP($A33,HAVERD!$A:$FV,D$2,FALSE)</f>
        <v>1.3522000000000001</v>
      </c>
      <c r="E33" s="7">
        <f>VLOOKUP($A33,HAVERD!$A:$FV,E$2,FALSE)</f>
        <v>0</v>
      </c>
      <c r="G33" s="6">
        <f t="shared" si="15"/>
        <v>46185</v>
      </c>
      <c r="H33" s="7">
        <f>_xlfn.IFNA(VLOOKUP($G33,HAVERD!$A:$FV,H$2,FALSE),"")</f>
        <v>84.722499999999997</v>
      </c>
      <c r="I33" s="7">
        <f>_xlfn.IFNA(VLOOKUP($G33,HAVERD!$A:$FV,I$2,FALSE),"")</f>
        <v>88.64</v>
      </c>
      <c r="J33" s="7">
        <f>_xlfn.IFNA(VLOOKUP($G33,HAVERD!$A:$FV,J$2,FALSE),"")</f>
        <v>1.3412999999999999</v>
      </c>
      <c r="K33" s="7">
        <f>_xlfn.IFNA(VLOOKUP($G33,HAVERD!$A:$FV,K$2,FALSE),"")</f>
        <v>0</v>
      </c>
      <c r="L33" s="7"/>
      <c r="M33" s="7"/>
      <c r="N33" s="7"/>
      <c r="O33" s="7"/>
      <c r="P33" s="7"/>
      <c r="Q33" s="7"/>
      <c r="R33" s="7"/>
      <c r="S33" s="7"/>
      <c r="T33" s="7"/>
      <c r="U33" s="7"/>
      <c r="V33" s="7"/>
      <c r="W33" s="7"/>
    </row>
    <row r="34" spans="1:23" x14ac:dyDescent="0.35">
      <c r="A34" s="6">
        <f t="shared" si="14"/>
        <v>46129</v>
      </c>
      <c r="B34" s="7">
        <f>VLOOKUP($A34,HAVERD!$A:$FV,B$2,FALSE)</f>
        <v>84.556799999999996</v>
      </c>
      <c r="C34" s="7">
        <f>VLOOKUP($A34,HAVERD!$A:$FV,C$2,FALSE)</f>
        <v>98.63</v>
      </c>
      <c r="D34" s="7">
        <f>VLOOKUP($A34,HAVERD!$A:$FV,D$2,FALSE)</f>
        <v>1.357</v>
      </c>
      <c r="E34" s="7">
        <f>VLOOKUP($A34,HAVERD!$A:$FV,E$2,FALSE)</f>
        <v>0</v>
      </c>
      <c r="G34" s="6">
        <f t="shared" si="15"/>
        <v>46188</v>
      </c>
      <c r="H34" s="7">
        <f>_xlfn.IFNA(VLOOKUP($G34,HAVERD!$A:$FV,H$2,FALSE),"")</f>
        <v>84.720699999999994</v>
      </c>
      <c r="I34" s="7">
        <f>_xlfn.IFNA(VLOOKUP($G34,HAVERD!$A:$FV,I$2,FALSE),"")</f>
        <v>84.36</v>
      </c>
      <c r="J34" s="7">
        <f>_xlfn.IFNA(VLOOKUP($G34,HAVERD!$A:$FV,J$2,FALSE),"")</f>
        <v>1.3441000000000001</v>
      </c>
      <c r="K34" s="7">
        <f>_xlfn.IFNA(VLOOKUP($G34,HAVERD!$A:$FV,K$2,FALSE),"")</f>
        <v>0</v>
      </c>
      <c r="L34" s="7"/>
      <c r="M34" s="7"/>
      <c r="N34" s="7"/>
      <c r="O34" s="7"/>
      <c r="P34" s="7"/>
      <c r="Q34" s="7"/>
      <c r="R34" s="7"/>
      <c r="S34" s="7"/>
      <c r="T34" s="7"/>
      <c r="U34" s="7"/>
      <c r="V34" s="7"/>
      <c r="W34" s="7"/>
    </row>
    <row r="35" spans="1:23" x14ac:dyDescent="0.35">
      <c r="A35" s="6">
        <f t="shared" si="14"/>
        <v>46132</v>
      </c>
      <c r="B35" s="7">
        <f>VLOOKUP($A35,HAVERD!$A:$FV,B$2,FALSE)</f>
        <v>84.488299999999995</v>
      </c>
      <c r="C35" s="7">
        <f>VLOOKUP($A35,HAVERD!$A:$FV,C$2,FALSE)</f>
        <v>103.4</v>
      </c>
      <c r="D35" s="7">
        <f>VLOOKUP($A35,HAVERD!$A:$FV,D$2,FALSE)</f>
        <v>1.3524</v>
      </c>
      <c r="E35" s="7">
        <f>VLOOKUP($A35,HAVERD!$A:$FV,E$2,FALSE)</f>
        <v>0</v>
      </c>
      <c r="G35" s="6">
        <f t="shared" si="15"/>
        <v>46189</v>
      </c>
      <c r="H35" s="7">
        <f>_xlfn.IFNA(VLOOKUP($G35,HAVERD!$A:$FV,H$2,FALSE),"")</f>
        <v>84.641999999999996</v>
      </c>
      <c r="I35" s="7">
        <f>_xlfn.IFNA(VLOOKUP($G35,HAVERD!$A:$FV,I$2,FALSE),"")</f>
        <v>80.5</v>
      </c>
      <c r="J35" s="7">
        <f>_xlfn.IFNA(VLOOKUP($G35,HAVERD!$A:$FV,J$2,FALSE),"")</f>
        <v>1.3428</v>
      </c>
      <c r="K35" s="7">
        <f>_xlfn.IFNA(VLOOKUP($G35,HAVERD!$A:$FV,K$2,FALSE),"")</f>
        <v>0</v>
      </c>
      <c r="L35" s="7"/>
      <c r="M35" s="7"/>
      <c r="N35" s="7"/>
      <c r="O35" s="7"/>
      <c r="P35" s="7"/>
      <c r="Q35" s="7"/>
      <c r="R35" s="7"/>
      <c r="S35" s="7"/>
      <c r="T35" s="7"/>
      <c r="U35" s="7"/>
      <c r="V35" s="7"/>
      <c r="W35" s="7"/>
    </row>
    <row r="36" spans="1:23" x14ac:dyDescent="0.35">
      <c r="A36" s="6">
        <f t="shared" si="14"/>
        <v>46133</v>
      </c>
      <c r="B36" s="7">
        <f>VLOOKUP($A36,HAVERD!$A:$FV,B$2,FALSE)</f>
        <v>84.500699999999995</v>
      </c>
      <c r="C36" s="7">
        <f>VLOOKUP($A36,HAVERD!$A:$FV,C$2,FALSE)</f>
        <v>106.14</v>
      </c>
      <c r="D36" s="7">
        <f>VLOOKUP($A36,HAVERD!$A:$FV,D$2,FALSE)</f>
        <v>1.3509</v>
      </c>
      <c r="E36" s="7">
        <f>VLOOKUP($A36,HAVERD!$A:$FV,E$2,FALSE)</f>
        <v>0</v>
      </c>
      <c r="G36" s="6">
        <f t="shared" si="15"/>
        <v>46190</v>
      </c>
      <c r="H36" s="7">
        <f>_xlfn.IFNA(VLOOKUP($G36,HAVERD!$A:$FV,H$2,FALSE),"")</f>
        <v>84.506799999999998</v>
      </c>
      <c r="I36" s="7">
        <f>_xlfn.IFNA(VLOOKUP($G36,HAVERD!$A:$FV,I$2,FALSE),"")</f>
        <v>80.33</v>
      </c>
      <c r="J36" s="7">
        <f>_xlfn.IFNA(VLOOKUP($G36,HAVERD!$A:$FV,J$2,FALSE),"")</f>
        <v>1.3393999999999999</v>
      </c>
      <c r="K36" s="7">
        <f>_xlfn.IFNA(VLOOKUP($G36,HAVERD!$A:$FV,K$2,FALSE),"")</f>
        <v>0</v>
      </c>
      <c r="L36" s="7"/>
      <c r="M36" s="7"/>
      <c r="N36" s="7"/>
      <c r="O36" s="7"/>
      <c r="P36" s="7"/>
      <c r="Q36" s="7"/>
      <c r="R36" s="7"/>
      <c r="S36" s="7"/>
      <c r="T36" s="7"/>
      <c r="U36" s="7"/>
      <c r="V36" s="7"/>
      <c r="W36" s="7"/>
    </row>
    <row r="37" spans="1:23" x14ac:dyDescent="0.35">
      <c r="A37" s="6">
        <f t="shared" si="14"/>
        <v>46134</v>
      </c>
      <c r="B37" s="7">
        <f>VLOOKUP($A37,HAVERD!$A:$FV,B$2,FALSE)</f>
        <v>84.599100000000007</v>
      </c>
      <c r="C37" s="7">
        <f>VLOOKUP($A37,HAVERD!$A:$FV,C$2,FALSE)</f>
        <v>113.44</v>
      </c>
      <c r="D37" s="7">
        <f>VLOOKUP($A37,HAVERD!$A:$FV,D$2,FALSE)</f>
        <v>1.3499000000000001</v>
      </c>
      <c r="E37" s="7">
        <f>VLOOKUP($A37,HAVERD!$A:$FV,E$2,FALSE)</f>
        <v>0</v>
      </c>
      <c r="G37" s="6">
        <f t="shared" si="15"/>
        <v>46191</v>
      </c>
      <c r="H37" s="7">
        <f>_xlfn.IFNA(VLOOKUP($G37,HAVERD!$A:$FV,H$2,FALSE),"")</f>
        <v>84.1083</v>
      </c>
      <c r="I37" s="7">
        <f>_xlfn.IFNA(VLOOKUP($G37,HAVERD!$A:$FV,I$2,FALSE),"")</f>
        <v>0</v>
      </c>
      <c r="J37" s="7">
        <f>_xlfn.IFNA(VLOOKUP($G37,HAVERD!$A:$FV,J$2,FALSE),"")</f>
        <v>1.3252999999999999</v>
      </c>
      <c r="K37" s="7">
        <f>_xlfn.IFNA(VLOOKUP($G37,HAVERD!$A:$FV,K$2,FALSE),"")</f>
        <v>0</v>
      </c>
      <c r="L37" s="7"/>
      <c r="M37" s="7"/>
      <c r="N37" s="7"/>
      <c r="O37" s="7"/>
      <c r="P37" s="7"/>
      <c r="Q37" s="7"/>
      <c r="R37" s="7"/>
      <c r="S37" s="7"/>
      <c r="T37" s="7"/>
      <c r="U37" s="7"/>
      <c r="V37" s="7"/>
      <c r="W37" s="7"/>
    </row>
    <row r="38" spans="1:23" x14ac:dyDescent="0.35">
      <c r="A38" s="11" t="s">
        <v>948</v>
      </c>
      <c r="B38" s="36" t="e">
        <f>AVERAGE(B23:B29,B32:B37)</f>
        <v>#N/A</v>
      </c>
      <c r="C38" s="36" t="e">
        <f t="shared" ref="C38:D38" si="16">AVERAGE(C23:C29,C32:C37)</f>
        <v>#N/A</v>
      </c>
      <c r="D38" s="36" t="e">
        <f t="shared" si="16"/>
        <v>#N/A</v>
      </c>
      <c r="E38" s="36">
        <f t="shared" ref="E38" si="17">AVERAGE(E23:E37)</f>
        <v>0</v>
      </c>
      <c r="G38" s="11" t="s">
        <v>948</v>
      </c>
      <c r="H38" s="36">
        <f>AVERAGE(H23:H37)</f>
        <v>84.615313333333333</v>
      </c>
      <c r="I38" s="36">
        <f t="shared" ref="I38" si="18">AVERAGE(I23:I37)</f>
        <v>86.775333333333322</v>
      </c>
      <c r="J38" s="36">
        <f t="shared" ref="J38" si="19">AVERAGE(J23:J37)</f>
        <v>1.3403800000000001</v>
      </c>
      <c r="K38" s="36">
        <f t="shared" ref="K38" si="20">AVERAGE(K23:K37)</f>
        <v>0</v>
      </c>
    </row>
    <row r="40" spans="1:23" x14ac:dyDescent="0.35">
      <c r="G40" s="8" t="s">
        <v>1844</v>
      </c>
      <c r="H40" s="37" t="e">
        <f>100*((H38/B38)-1)</f>
        <v>#N/A</v>
      </c>
      <c r="I40" s="37" t="e">
        <f t="shared" ref="I40:K40" si="21">100*((I38/C38)-1)</f>
        <v>#N/A</v>
      </c>
      <c r="J40" s="37" t="e">
        <f t="shared" si="21"/>
        <v>#N/A</v>
      </c>
      <c r="K40" s="37" t="e">
        <f t="shared" si="21"/>
        <v>#DIV/0!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6"/>
  <sheetViews>
    <sheetView workbookViewId="0">
      <pane xSplit="1" ySplit="6" topLeftCell="B49" activePane="bottomRight" state="frozen"/>
      <selection activeCell="O33" sqref="O33"/>
      <selection pane="topRight" activeCell="O33" sqref="O33"/>
      <selection pane="bottomLeft" activeCell="O33" sqref="O33"/>
      <selection pane="bottomRight" activeCell="L66" sqref="L66"/>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2175</v>
      </c>
    </row>
    <row r="4" spans="1:14" x14ac:dyDescent="0.3">
      <c r="A4" s="19"/>
    </row>
    <row r="5" spans="1:14" x14ac:dyDescent="0.3">
      <c r="B5" s="125" t="s">
        <v>2170</v>
      </c>
      <c r="C5" s="125"/>
      <c r="D5" s="125"/>
      <c r="E5" s="125"/>
      <c r="F5" s="125"/>
      <c r="H5" s="125" t="s">
        <v>2171</v>
      </c>
      <c r="I5" s="125"/>
      <c r="J5" s="125"/>
      <c r="K5" s="125"/>
      <c r="L5" s="125"/>
      <c r="M5" s="125"/>
    </row>
    <row r="6" spans="1:14" ht="33" customHeight="1" x14ac:dyDescent="0.3">
      <c r="A6" s="20" t="s">
        <v>1</v>
      </c>
      <c r="B6" s="41" t="s">
        <v>769</v>
      </c>
      <c r="C6" s="41" t="s">
        <v>1393</v>
      </c>
      <c r="D6" s="41" t="s">
        <v>2</v>
      </c>
      <c r="E6" s="41" t="s">
        <v>3</v>
      </c>
      <c r="F6" s="41" t="s">
        <v>4</v>
      </c>
      <c r="H6" s="41" t="s">
        <v>769</v>
      </c>
      <c r="I6" s="41" t="s">
        <v>1393</v>
      </c>
      <c r="J6" s="41" t="s">
        <v>2</v>
      </c>
      <c r="K6" s="41" t="s">
        <v>3</v>
      </c>
      <c r="L6" s="41" t="s">
        <v>4</v>
      </c>
      <c r="M6" s="41" t="s">
        <v>770</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45230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45260</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45291</v>
      </c>
      <c r="B42" s="21">
        <v>0.9</v>
      </c>
      <c r="C42" s="21">
        <v>-1</v>
      </c>
      <c r="D42" s="21">
        <v>-0.3</v>
      </c>
      <c r="E42" s="21">
        <v>1.4</v>
      </c>
      <c r="F42" s="21">
        <v>3</v>
      </c>
      <c r="H42" s="21">
        <v>8</v>
      </c>
      <c r="I42" s="21">
        <v>-21.5</v>
      </c>
      <c r="J42" s="21">
        <v>-10.8</v>
      </c>
      <c r="K42" s="21">
        <v>4.3</v>
      </c>
      <c r="L42" s="21">
        <v>6.4</v>
      </c>
      <c r="M42" s="21">
        <v>4</v>
      </c>
      <c r="N42" s="22"/>
    </row>
    <row r="43" spans="1:14" x14ac:dyDescent="0.3">
      <c r="A43" s="1">
        <v>45322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45351</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45382</v>
      </c>
      <c r="B45" s="21">
        <v>0.5</v>
      </c>
      <c r="C45" s="21">
        <v>-0.9</v>
      </c>
      <c r="D45" s="21">
        <v>-0.1</v>
      </c>
      <c r="E45" s="21">
        <v>0.9</v>
      </c>
      <c r="F45" s="21">
        <v>2.8</v>
      </c>
      <c r="H45" s="21">
        <v>4</v>
      </c>
      <c r="I45" s="21">
        <v>-18.2</v>
      </c>
      <c r="J45" s="21">
        <v>-3.7</v>
      </c>
      <c r="K45" s="21">
        <v>2.7</v>
      </c>
      <c r="L45" s="21">
        <v>6</v>
      </c>
      <c r="M45" s="21">
        <v>3.2</v>
      </c>
      <c r="N45" s="22"/>
    </row>
    <row r="46" spans="1:14" x14ac:dyDescent="0.3">
      <c r="A46" s="1">
        <v>45412</v>
      </c>
      <c r="B46" s="21">
        <v>0.3</v>
      </c>
      <c r="C46" s="21">
        <v>-1.3</v>
      </c>
      <c r="D46" s="21">
        <v>0</v>
      </c>
      <c r="E46" s="21">
        <v>0.5</v>
      </c>
      <c r="F46" s="21">
        <v>2.8</v>
      </c>
      <c r="H46" s="21">
        <v>2.9</v>
      </c>
      <c r="I46" s="21">
        <v>-27.1</v>
      </c>
      <c r="J46" s="21">
        <v>-0.3</v>
      </c>
      <c r="K46" s="21">
        <v>1.5</v>
      </c>
      <c r="L46" s="21">
        <v>5.9</v>
      </c>
      <c r="M46" s="21">
        <v>2.2999999999999998</v>
      </c>
    </row>
    <row r="47" spans="1:14" x14ac:dyDescent="0.3">
      <c r="A47" s="1">
        <v>45443</v>
      </c>
      <c r="B47" s="21">
        <v>0.2</v>
      </c>
      <c r="C47" s="21">
        <v>-1.3</v>
      </c>
      <c r="D47" s="21">
        <v>0.1</v>
      </c>
      <c r="E47" s="21">
        <v>0.3</v>
      </c>
      <c r="F47" s="21">
        <v>2.7</v>
      </c>
      <c r="H47" s="21">
        <v>1.7</v>
      </c>
      <c r="I47" s="21">
        <v>-27.1</v>
      </c>
      <c r="J47" s="21">
        <v>2.2999999999999998</v>
      </c>
      <c r="K47" s="21">
        <v>0.9</v>
      </c>
      <c r="L47" s="21">
        <v>5.7</v>
      </c>
      <c r="M47" s="21">
        <v>2</v>
      </c>
    </row>
    <row r="48" spans="1:14" x14ac:dyDescent="0.3">
      <c r="A48" s="1">
        <v>45473</v>
      </c>
      <c r="B48" s="21">
        <v>0.2</v>
      </c>
      <c r="C48" s="21">
        <v>-1.3</v>
      </c>
      <c r="D48" s="21">
        <v>0.1</v>
      </c>
      <c r="E48" s="21">
        <v>0.3</v>
      </c>
      <c r="F48" s="21">
        <v>2.7</v>
      </c>
      <c r="H48" s="21">
        <v>1.5</v>
      </c>
      <c r="I48" s="21">
        <v>-27.2</v>
      </c>
      <c r="J48" s="21">
        <v>2.6</v>
      </c>
      <c r="K48" s="21">
        <v>0.8</v>
      </c>
      <c r="L48" s="21">
        <v>5.7</v>
      </c>
      <c r="M48" s="21">
        <v>2</v>
      </c>
    </row>
    <row r="49" spans="1:13" x14ac:dyDescent="0.3">
      <c r="A49" s="1">
        <v>45504</v>
      </c>
      <c r="B49" s="21">
        <v>0.2</v>
      </c>
      <c r="C49" s="21">
        <v>-0.8</v>
      </c>
      <c r="D49" s="21">
        <v>0.1</v>
      </c>
      <c r="E49" s="21">
        <v>0.3</v>
      </c>
      <c r="F49" s="21">
        <v>2.5</v>
      </c>
      <c r="H49" s="21">
        <v>1.5</v>
      </c>
      <c r="I49" s="21">
        <v>-20.100000000000001</v>
      </c>
      <c r="J49" s="21">
        <v>1.8</v>
      </c>
      <c r="K49" s="21">
        <v>1</v>
      </c>
      <c r="L49" s="21">
        <v>5.2</v>
      </c>
      <c r="M49" s="21">
        <v>2.2000000000000002</v>
      </c>
    </row>
    <row r="50" spans="1:13" x14ac:dyDescent="0.3">
      <c r="A50" s="1">
        <v>45535</v>
      </c>
      <c r="B50" s="21">
        <v>0.2</v>
      </c>
      <c r="C50" s="21">
        <v>-0.8</v>
      </c>
      <c r="D50" s="21">
        <v>-0.1</v>
      </c>
      <c r="E50" s="21">
        <v>0.3</v>
      </c>
      <c r="F50" s="21">
        <v>2.7</v>
      </c>
      <c r="H50" s="21">
        <v>1.3</v>
      </c>
      <c r="I50" s="21">
        <v>-20.5</v>
      </c>
      <c r="J50" s="21">
        <v>-3.4</v>
      </c>
      <c r="K50" s="21">
        <v>0.9</v>
      </c>
      <c r="L50" s="21">
        <v>5.6</v>
      </c>
      <c r="M50" s="21">
        <v>2.2000000000000002</v>
      </c>
    </row>
    <row r="51" spans="1:13" x14ac:dyDescent="0.3">
      <c r="A51" s="1">
        <v>45565</v>
      </c>
      <c r="B51" s="21">
        <v>0.2</v>
      </c>
      <c r="C51" s="21">
        <v>-0.8</v>
      </c>
      <c r="D51" s="21">
        <v>-0.3</v>
      </c>
      <c r="E51" s="21">
        <v>0.2</v>
      </c>
      <c r="F51" s="21">
        <v>2.4</v>
      </c>
      <c r="H51" s="21">
        <v>1.9</v>
      </c>
      <c r="I51" s="21">
        <v>-20.7</v>
      </c>
      <c r="J51" s="21">
        <v>-10.4</v>
      </c>
      <c r="K51" s="21">
        <v>0.8</v>
      </c>
      <c r="L51" s="21">
        <v>4.9000000000000004</v>
      </c>
      <c r="M51" s="21">
        <v>1.7</v>
      </c>
    </row>
    <row r="52" spans="1:13" x14ac:dyDescent="0.3">
      <c r="A52" s="1">
        <v>45596</v>
      </c>
      <c r="B52" s="21">
        <v>0.2</v>
      </c>
      <c r="C52" s="21">
        <v>-0.3</v>
      </c>
      <c r="D52" s="21">
        <v>-0.4</v>
      </c>
      <c r="E52" s="21">
        <v>0.3</v>
      </c>
      <c r="F52" s="21">
        <v>2.4</v>
      </c>
      <c r="H52" s="21">
        <v>1.9</v>
      </c>
      <c r="I52" s="21">
        <v>-7.1</v>
      </c>
      <c r="J52" s="21">
        <v>-13.7</v>
      </c>
      <c r="K52" s="21">
        <v>1</v>
      </c>
      <c r="L52" s="21">
        <v>5</v>
      </c>
      <c r="M52" s="21">
        <v>2.2999999999999998</v>
      </c>
    </row>
    <row r="53" spans="1:13" x14ac:dyDescent="0.3">
      <c r="A53" s="1">
        <v>45626</v>
      </c>
      <c r="B53" s="21">
        <v>0.2</v>
      </c>
      <c r="C53" s="21">
        <v>-0.3</v>
      </c>
      <c r="D53" s="21">
        <v>-0.3</v>
      </c>
      <c r="E53" s="21">
        <v>0.6</v>
      </c>
      <c r="F53" s="21">
        <v>2.4</v>
      </c>
      <c r="H53" s="21">
        <v>2</v>
      </c>
      <c r="I53" s="21">
        <v>-7</v>
      </c>
      <c r="J53" s="21">
        <v>-10.9</v>
      </c>
      <c r="K53" s="21">
        <v>1.7</v>
      </c>
      <c r="L53" s="21">
        <v>5</v>
      </c>
      <c r="M53" s="21">
        <v>2.6</v>
      </c>
    </row>
    <row r="54" spans="1:13" x14ac:dyDescent="0.3">
      <c r="A54" s="1">
        <v>45657</v>
      </c>
      <c r="B54" s="21">
        <v>0.2</v>
      </c>
      <c r="C54" s="21">
        <v>-0.3</v>
      </c>
      <c r="D54" s="21">
        <v>-0.2</v>
      </c>
      <c r="E54" s="21">
        <v>0.6</v>
      </c>
      <c r="F54" s="21">
        <v>2.1</v>
      </c>
      <c r="H54" s="21">
        <v>2</v>
      </c>
      <c r="I54" s="21">
        <v>-6.8</v>
      </c>
      <c r="J54" s="21">
        <v>-5</v>
      </c>
      <c r="K54" s="21">
        <v>1.7</v>
      </c>
      <c r="L54" s="21">
        <v>4.4000000000000004</v>
      </c>
      <c r="M54" s="21">
        <v>2.5</v>
      </c>
    </row>
    <row r="55" spans="1:13" x14ac:dyDescent="0.3">
      <c r="A55" s="1">
        <v>45688</v>
      </c>
      <c r="B55" s="21">
        <v>0.4</v>
      </c>
      <c r="C55" s="21">
        <v>-0.4</v>
      </c>
      <c r="D55" s="21">
        <v>-0.1</v>
      </c>
      <c r="E55" s="21">
        <v>0.6</v>
      </c>
      <c r="F55" s="21">
        <v>2.5</v>
      </c>
      <c r="H55" s="21">
        <v>3.3</v>
      </c>
      <c r="I55" s="21">
        <v>-9.9</v>
      </c>
      <c r="J55" s="21">
        <v>-2.2000000000000002</v>
      </c>
      <c r="K55" s="21">
        <v>2</v>
      </c>
      <c r="L55" s="21">
        <v>5</v>
      </c>
      <c r="M55" s="21">
        <v>3</v>
      </c>
    </row>
    <row r="56" spans="1:13" x14ac:dyDescent="0.3">
      <c r="A56" s="1">
        <v>45716</v>
      </c>
      <c r="B56" s="21">
        <v>0.4</v>
      </c>
      <c r="C56" s="21">
        <v>-0.4</v>
      </c>
      <c r="D56" s="21">
        <v>-0.1</v>
      </c>
      <c r="E56" s="21">
        <v>0.5</v>
      </c>
      <c r="F56" s="21">
        <v>2.4</v>
      </c>
      <c r="G56" s="25"/>
      <c r="H56" s="21">
        <v>3.3</v>
      </c>
      <c r="I56" s="21">
        <v>-10</v>
      </c>
      <c r="J56" s="21">
        <v>-2.5</v>
      </c>
      <c r="K56" s="21">
        <v>1.6</v>
      </c>
      <c r="L56" s="21">
        <v>5</v>
      </c>
      <c r="M56" s="21">
        <v>2.8</v>
      </c>
    </row>
    <row r="57" spans="1:13" x14ac:dyDescent="0.3">
      <c r="A57" s="1">
        <v>45747</v>
      </c>
      <c r="B57" s="21">
        <v>0.3</v>
      </c>
      <c r="C57" s="21">
        <v>-0.4</v>
      </c>
      <c r="D57" s="21">
        <v>-0.2</v>
      </c>
      <c r="E57" s="21">
        <v>0.5</v>
      </c>
      <c r="F57" s="21">
        <v>2.2999999999999998</v>
      </c>
      <c r="H57" s="21">
        <v>3</v>
      </c>
      <c r="I57" s="21">
        <v>-10.1</v>
      </c>
      <c r="J57" s="21">
        <v>-5.3</v>
      </c>
      <c r="K57" s="21">
        <v>1.6</v>
      </c>
      <c r="L57" s="21">
        <v>4.7</v>
      </c>
      <c r="M57" s="21">
        <v>2.6</v>
      </c>
    </row>
    <row r="58" spans="1:13" x14ac:dyDescent="0.3">
      <c r="A58" s="1">
        <v>45777</v>
      </c>
      <c r="B58" s="21">
        <v>0.4</v>
      </c>
      <c r="C58" s="21">
        <v>0.2</v>
      </c>
      <c r="D58" s="21">
        <v>-0.3</v>
      </c>
      <c r="E58" s="21">
        <v>0.5</v>
      </c>
      <c r="F58" s="21">
        <v>2.7</v>
      </c>
      <c r="H58" s="21">
        <v>3.4</v>
      </c>
      <c r="I58" s="21">
        <v>6.7</v>
      </c>
      <c r="J58" s="21">
        <v>-9.3000000000000007</v>
      </c>
      <c r="K58" s="21">
        <v>1.6</v>
      </c>
      <c r="L58" s="21">
        <v>5.4</v>
      </c>
      <c r="M58" s="21">
        <v>3.5</v>
      </c>
    </row>
    <row r="59" spans="1:13" x14ac:dyDescent="0.3">
      <c r="A59" s="1">
        <v>45808</v>
      </c>
      <c r="B59" s="21">
        <v>0.5</v>
      </c>
      <c r="C59" s="21">
        <v>0.2</v>
      </c>
      <c r="D59" s="21">
        <v>-0.3</v>
      </c>
      <c r="E59" s="21">
        <v>0.7</v>
      </c>
      <c r="F59" s="21">
        <v>2.2999999999999998</v>
      </c>
      <c r="H59" s="21">
        <v>4.4000000000000004</v>
      </c>
      <c r="I59" s="21">
        <v>6.7</v>
      </c>
      <c r="J59" s="21">
        <v>-10.9</v>
      </c>
      <c r="K59" s="21">
        <v>2</v>
      </c>
      <c r="L59" s="21">
        <v>4.7</v>
      </c>
      <c r="M59" s="21">
        <v>3.4</v>
      </c>
    </row>
    <row r="60" spans="1:13" x14ac:dyDescent="0.3">
      <c r="A60" s="1">
        <v>45838</v>
      </c>
      <c r="B60" s="21">
        <v>0.5</v>
      </c>
      <c r="C60" s="21">
        <v>0.2</v>
      </c>
      <c r="D60" s="21">
        <v>-0.3</v>
      </c>
      <c r="E60" s="21">
        <v>0.8</v>
      </c>
      <c r="F60" s="21">
        <v>2.4</v>
      </c>
      <c r="H60" s="21">
        <v>4.5</v>
      </c>
      <c r="I60" s="21">
        <v>6.8</v>
      </c>
      <c r="J60" s="21">
        <v>-9</v>
      </c>
      <c r="K60" s="21">
        <v>2.2999999999999998</v>
      </c>
      <c r="L60" s="21">
        <v>4.7</v>
      </c>
      <c r="M60" s="21">
        <v>3.6</v>
      </c>
    </row>
    <row r="61" spans="1:13" ht="28" x14ac:dyDescent="0.3">
      <c r="A61" s="24" t="s">
        <v>2172</v>
      </c>
      <c r="B61" s="21">
        <v>0.52700000000000002</v>
      </c>
      <c r="C61" s="21">
        <v>0.28699999999999998</v>
      </c>
      <c r="D61" s="21">
        <v>-0.20499999999999999</v>
      </c>
      <c r="E61" s="21">
        <v>0.68899999999999995</v>
      </c>
      <c r="F61" s="21">
        <v>2.4569999999999999</v>
      </c>
      <c r="H61" s="21">
        <v>4.7359999999999998</v>
      </c>
      <c r="I61" s="21">
        <v>8.7309999999999999</v>
      </c>
      <c r="J61" s="21">
        <v>-6.64</v>
      </c>
      <c r="K61" s="21">
        <v>2.1419999999999999</v>
      </c>
      <c r="L61" s="21">
        <v>4.8780000000000001</v>
      </c>
      <c r="M61" s="21">
        <v>3.7549999999999999</v>
      </c>
    </row>
    <row r="62" spans="1:13" ht="28" x14ac:dyDescent="0.3">
      <c r="A62" s="24" t="s">
        <v>2173</v>
      </c>
      <c r="B62" s="21">
        <v>0.57999999999999996</v>
      </c>
      <c r="C62" s="21">
        <v>0.29099999999999998</v>
      </c>
      <c r="D62" s="21">
        <v>-0.16900000000000001</v>
      </c>
      <c r="E62" s="21">
        <v>0.66200000000000003</v>
      </c>
      <c r="F62" s="21">
        <v>2.4209999999999998</v>
      </c>
      <c r="H62" s="21">
        <v>5.218</v>
      </c>
      <c r="I62" s="21">
        <v>8.9169999999999998</v>
      </c>
      <c r="J62" s="21">
        <v>-5.6130000000000004</v>
      </c>
      <c r="K62" s="21">
        <v>2.0529999999999999</v>
      </c>
      <c r="L62" s="21">
        <v>4.8010000000000002</v>
      </c>
      <c r="M62" s="21">
        <v>3.786</v>
      </c>
    </row>
    <row r="63" spans="1:13" ht="28" x14ac:dyDescent="0.3">
      <c r="A63" s="24" t="s">
        <v>2174</v>
      </c>
      <c r="B63" s="21">
        <v>0.55900000000000005</v>
      </c>
      <c r="C63" s="21">
        <v>0.29299999999999998</v>
      </c>
      <c r="D63" s="21">
        <v>-6.8000000000000005E-2</v>
      </c>
      <c r="E63" s="21">
        <v>0.66900000000000004</v>
      </c>
      <c r="F63" s="21">
        <v>2.536</v>
      </c>
      <c r="H63" s="21">
        <v>5.0119999999999996</v>
      </c>
      <c r="I63" s="21">
        <v>8.9749999999999996</v>
      </c>
      <c r="J63" s="21">
        <v>-2.4119999999999999</v>
      </c>
      <c r="K63" s="21">
        <v>2.056</v>
      </c>
      <c r="L63" s="21">
        <v>5.0430000000000001</v>
      </c>
      <c r="M63" s="21">
        <v>3.99</v>
      </c>
    </row>
    <row r="64" spans="1:13" ht="28" x14ac:dyDescent="0.3">
      <c r="A64" s="24" t="s">
        <v>2176</v>
      </c>
      <c r="B64" s="21">
        <v>0.58099999999999996</v>
      </c>
      <c r="C64" s="21">
        <v>2.8000000000000001E-2</v>
      </c>
      <c r="D64" s="21">
        <v>-1.7000000000000001E-2</v>
      </c>
      <c r="E64" s="21">
        <v>0.626</v>
      </c>
      <c r="F64" s="21">
        <v>2.488</v>
      </c>
      <c r="H64" s="21">
        <v>5.2359999999999998</v>
      </c>
      <c r="I64" s="21">
        <v>0.84</v>
      </c>
      <c r="J64" s="21">
        <v>-0.71499999999999997</v>
      </c>
      <c r="K64" s="21">
        <v>1.923</v>
      </c>
      <c r="L64" s="21">
        <v>4.9539999999999997</v>
      </c>
      <c r="M64" s="21">
        <v>3.706</v>
      </c>
    </row>
    <row r="65" spans="1:13" ht="28" x14ac:dyDescent="0.3">
      <c r="A65" s="24" t="s">
        <v>2177</v>
      </c>
      <c r="B65" s="21">
        <v>0.58299999999999996</v>
      </c>
      <c r="C65" s="21">
        <v>2.9000000000000001E-2</v>
      </c>
      <c r="D65" s="21">
        <v>-4.8000000000000001E-2</v>
      </c>
      <c r="E65" s="21">
        <v>0.59199999999999997</v>
      </c>
      <c r="F65" s="21">
        <v>2.4900000000000002</v>
      </c>
      <c r="H65" s="21">
        <v>5.234</v>
      </c>
      <c r="I65" s="21">
        <v>0.85699999999999998</v>
      </c>
      <c r="J65" s="21">
        <v>-1.8</v>
      </c>
      <c r="K65" s="21">
        <v>1.8129999999999999</v>
      </c>
      <c r="L65" s="21">
        <v>4.97</v>
      </c>
      <c r="M65" s="21">
        <v>3.6459999999999999</v>
      </c>
    </row>
    <row r="66" spans="1:13" ht="28" x14ac:dyDescent="0.3">
      <c r="A66" s="24" t="s">
        <v>2178</v>
      </c>
      <c r="B66" s="21">
        <v>0.61599999999999999</v>
      </c>
      <c r="C66" s="21">
        <v>2.3E-2</v>
      </c>
      <c r="D66" s="21">
        <v>-9.4E-2</v>
      </c>
      <c r="E66" s="21">
        <v>0.51300000000000001</v>
      </c>
      <c r="F66" s="21">
        <v>2.5350000000000001</v>
      </c>
      <c r="H66" s="21">
        <v>5.5250000000000004</v>
      </c>
      <c r="I66" s="21">
        <v>0.68200000000000005</v>
      </c>
      <c r="J66" s="21">
        <v>-3.387</v>
      </c>
      <c r="K66" s="21">
        <v>1.5740000000000001</v>
      </c>
      <c r="L66" s="21">
        <v>5.0590000000000002</v>
      </c>
      <c r="M66" s="21">
        <v>3.593</v>
      </c>
    </row>
  </sheetData>
  <mergeCells count="2">
    <mergeCell ref="B5:F5"/>
    <mergeCell ref="H5:M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DA79"/>
  <sheetViews>
    <sheetView workbookViewId="0">
      <selection activeCell="F35" sqref="F35"/>
    </sheetView>
  </sheetViews>
  <sheetFormatPr defaultColWidth="10.26953125" defaultRowHeight="15.5" x14ac:dyDescent="0.35"/>
  <cols>
    <col min="1" max="1" width="19.1796875" style="64" customWidth="1"/>
    <col min="2" max="7" width="19.1796875" style="48" customWidth="1"/>
    <col min="8" max="16384" width="10.26953125" style="48"/>
  </cols>
  <sheetData>
    <row r="1" spans="1:105" ht="18" x14ac:dyDescent="0.4">
      <c r="A1" s="46" t="s">
        <v>2257</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row>
    <row r="2" spans="1:105" ht="14" x14ac:dyDescent="0.3">
      <c r="A2" s="49" t="s">
        <v>2258</v>
      </c>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row>
    <row r="3" spans="1:105" ht="14" x14ac:dyDescent="0.3">
      <c r="A3" s="51" t="s">
        <v>2259</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row>
    <row r="4" spans="1:105" ht="14" x14ac:dyDescent="0.3">
      <c r="A4" s="52"/>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row>
    <row r="5" spans="1:105" ht="26" x14ac:dyDescent="0.35">
      <c r="A5"/>
      <c r="B5" s="53" t="s">
        <v>2260</v>
      </c>
      <c r="C5" s="53" t="s">
        <v>1393</v>
      </c>
      <c r="D5" s="53" t="s">
        <v>2</v>
      </c>
      <c r="E5" s="53" t="s">
        <v>3</v>
      </c>
      <c r="F5" s="53" t="s">
        <v>4</v>
      </c>
      <c r="G5" s="53" t="s">
        <v>770</v>
      </c>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row>
    <row r="6" spans="1:105" ht="14" x14ac:dyDescent="0.3">
      <c r="A6" s="55">
        <v>45931</v>
      </c>
      <c r="B6" s="56">
        <v>5</v>
      </c>
      <c r="C6" s="56">
        <v>1.8</v>
      </c>
      <c r="D6" s="56">
        <v>1.4</v>
      </c>
      <c r="E6" s="56">
        <v>1.9</v>
      </c>
      <c r="F6" s="56">
        <v>4.5999999999999996</v>
      </c>
      <c r="G6" s="56">
        <v>3.6</v>
      </c>
      <c r="H6" s="56"/>
      <c r="I6" s="54"/>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row>
    <row r="7" spans="1:105" ht="14" x14ac:dyDescent="0.3">
      <c r="A7" s="55">
        <v>45962</v>
      </c>
      <c r="B7" s="56">
        <v>5</v>
      </c>
      <c r="C7" s="56">
        <v>1.9</v>
      </c>
      <c r="D7" s="56">
        <v>0.4</v>
      </c>
      <c r="E7" s="56">
        <v>1.6</v>
      </c>
      <c r="F7" s="56">
        <v>4.5</v>
      </c>
      <c r="G7" s="56">
        <v>3.4</v>
      </c>
      <c r="H7" s="56"/>
      <c r="I7" s="54"/>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row>
    <row r="8" spans="1:105" ht="14" x14ac:dyDescent="0.3">
      <c r="A8" s="55">
        <v>45992</v>
      </c>
      <c r="B8" s="56">
        <v>5.3</v>
      </c>
      <c r="C8" s="56">
        <v>1.8</v>
      </c>
      <c r="D8" s="56">
        <v>-1.1000000000000001</v>
      </c>
      <c r="E8" s="56">
        <v>1.6</v>
      </c>
      <c r="F8" s="56">
        <v>4.5999999999999996</v>
      </c>
      <c r="G8" s="56">
        <v>3.5</v>
      </c>
      <c r="H8" s="56"/>
      <c r="I8" s="54"/>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row>
    <row r="9" spans="1:105" ht="14" x14ac:dyDescent="0.3">
      <c r="A9" s="55">
        <v>46023</v>
      </c>
      <c r="B9" s="56">
        <v>4.4000000000000004</v>
      </c>
      <c r="C9" s="56">
        <v>0.1</v>
      </c>
      <c r="D9" s="56">
        <v>-2</v>
      </c>
      <c r="E9" s="56">
        <v>1.3</v>
      </c>
      <c r="F9" s="56">
        <v>4.2</v>
      </c>
      <c r="G9" s="56">
        <v>3</v>
      </c>
      <c r="H9" s="56"/>
      <c r="I9" s="54"/>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row>
    <row r="10" spans="1:105" ht="14" x14ac:dyDescent="0.3">
      <c r="A10" s="55">
        <v>46054</v>
      </c>
      <c r="B10" s="56">
        <v>4.5</v>
      </c>
      <c r="C10" s="56">
        <v>0.1</v>
      </c>
      <c r="D10" s="56">
        <v>-3.6</v>
      </c>
      <c r="E10" s="56">
        <v>1.8</v>
      </c>
      <c r="F10" s="56">
        <v>4.2</v>
      </c>
      <c r="G10" s="56">
        <v>3.1</v>
      </c>
      <c r="H10" s="56"/>
      <c r="I10" s="54"/>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row>
    <row r="11" spans="1:105" ht="14" x14ac:dyDescent="0.3">
      <c r="A11" s="55">
        <v>46082</v>
      </c>
      <c r="B11" s="56">
        <v>4.5999999999999996</v>
      </c>
      <c r="C11" s="56">
        <v>0.2</v>
      </c>
      <c r="D11" s="56">
        <v>-1.6</v>
      </c>
      <c r="E11" s="56">
        <v>1.9</v>
      </c>
      <c r="F11" s="56">
        <v>4.3</v>
      </c>
      <c r="G11" s="56">
        <v>3.2</v>
      </c>
      <c r="H11" s="56"/>
      <c r="I11" s="54"/>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row>
    <row r="12" spans="1:105" ht="14" x14ac:dyDescent="0.3">
      <c r="A12" s="57"/>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row>
    <row r="13" spans="1:105" ht="14" x14ac:dyDescent="0.3">
      <c r="A13" s="57"/>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row>
    <row r="14" spans="1:105" ht="14" x14ac:dyDescent="0.3">
      <c r="A14" s="57"/>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row>
    <row r="15" spans="1:105" ht="14" x14ac:dyDescent="0.3">
      <c r="A15" s="57"/>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row>
    <row r="16" spans="1:105" ht="14" x14ac:dyDescent="0.3">
      <c r="A16" s="57"/>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row>
    <row r="17" spans="1:81" ht="14" x14ac:dyDescent="0.3">
      <c r="A17" s="57"/>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row>
    <row r="18" spans="1:81" ht="14" x14ac:dyDescent="0.3">
      <c r="A18" s="57"/>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row>
    <row r="19" spans="1:81" ht="14" x14ac:dyDescent="0.3">
      <c r="A19" s="57"/>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row>
    <row r="20" spans="1:81" ht="14" x14ac:dyDescent="0.3">
      <c r="A20" s="57"/>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row>
    <row r="21" spans="1:81" ht="14" x14ac:dyDescent="0.3">
      <c r="A21" s="57"/>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row>
    <row r="22" spans="1:81" ht="14" x14ac:dyDescent="0.3">
      <c r="A22" s="57"/>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row>
    <row r="23" spans="1:81" ht="14" x14ac:dyDescent="0.3">
      <c r="A23" s="57"/>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row>
    <row r="24" spans="1:81" ht="14" x14ac:dyDescent="0.3">
      <c r="A24" s="5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row>
    <row r="25" spans="1:81" ht="14" x14ac:dyDescent="0.3">
      <c r="A25" s="57"/>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row>
    <row r="26" spans="1:81" ht="14" x14ac:dyDescent="0.3">
      <c r="A26" s="57"/>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row>
    <row r="27" spans="1:81" ht="14" x14ac:dyDescent="0.3">
      <c r="A27" s="57"/>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row>
    <row r="28" spans="1:81" ht="14" x14ac:dyDescent="0.3">
      <c r="A28" s="57"/>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row>
    <row r="29" spans="1:81" ht="14" x14ac:dyDescent="0.3">
      <c r="A29" s="57"/>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row>
    <row r="30" spans="1:81" ht="14" x14ac:dyDescent="0.3">
      <c r="A30" s="57"/>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row>
    <row r="31" spans="1:81" ht="14" x14ac:dyDescent="0.3">
      <c r="A31" s="57"/>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row>
    <row r="32" spans="1:81" ht="14" x14ac:dyDescent="0.3">
      <c r="A32" s="57"/>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row>
    <row r="33" spans="1:81" ht="14" x14ac:dyDescent="0.3">
      <c r="A33" s="57"/>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row>
    <row r="34" spans="1:81" ht="14" x14ac:dyDescent="0.3">
      <c r="A34" s="57"/>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row>
    <row r="35" spans="1:81" ht="14" x14ac:dyDescent="0.3">
      <c r="A35" s="57"/>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row>
    <row r="36" spans="1:81" ht="14" x14ac:dyDescent="0.3">
      <c r="A36" s="57"/>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row>
    <row r="37" spans="1:81" ht="14" x14ac:dyDescent="0.3">
      <c r="A37" s="58"/>
      <c r="B37" s="59"/>
    </row>
    <row r="38" spans="1:81" ht="14" x14ac:dyDescent="0.3">
      <c r="A38" s="60"/>
      <c r="B38" s="59"/>
    </row>
    <row r="39" spans="1:81" ht="14" x14ac:dyDescent="0.3">
      <c r="A39" s="58"/>
      <c r="B39" s="59"/>
    </row>
    <row r="40" spans="1:81" ht="14" x14ac:dyDescent="0.3">
      <c r="A40" s="60"/>
      <c r="B40" s="59"/>
    </row>
    <row r="41" spans="1:81" ht="14" x14ac:dyDescent="0.3">
      <c r="A41" s="58"/>
      <c r="B41" s="59"/>
    </row>
    <row r="42" spans="1:81" ht="14" x14ac:dyDescent="0.3">
      <c r="A42" s="60"/>
      <c r="B42" s="59"/>
    </row>
    <row r="43" spans="1:81" ht="14" x14ac:dyDescent="0.3">
      <c r="A43" s="58"/>
      <c r="B43" s="59"/>
    </row>
    <row r="44" spans="1:81" ht="14" x14ac:dyDescent="0.3">
      <c r="A44" s="60"/>
      <c r="B44" s="59"/>
    </row>
    <row r="45" spans="1:81" ht="14" x14ac:dyDescent="0.3">
      <c r="A45" s="58"/>
      <c r="B45" s="59"/>
    </row>
    <row r="46" spans="1:81" ht="14" x14ac:dyDescent="0.3">
      <c r="A46" s="60"/>
      <c r="B46" s="59"/>
    </row>
    <row r="47" spans="1:81" ht="14" x14ac:dyDescent="0.3">
      <c r="A47" s="58"/>
      <c r="B47" s="59"/>
    </row>
    <row r="48" spans="1:81" ht="14" x14ac:dyDescent="0.3">
      <c r="A48" s="60"/>
      <c r="B48" s="59"/>
    </row>
    <row r="49" spans="1:2" ht="14" x14ac:dyDescent="0.3">
      <c r="A49" s="58"/>
      <c r="B49" s="59"/>
    </row>
    <row r="50" spans="1:2" ht="14" x14ac:dyDescent="0.3">
      <c r="A50" s="60"/>
      <c r="B50" s="59"/>
    </row>
    <row r="51" spans="1:2" ht="14" x14ac:dyDescent="0.3">
      <c r="A51" s="58"/>
      <c r="B51" s="59"/>
    </row>
    <row r="52" spans="1:2" ht="14" x14ac:dyDescent="0.3">
      <c r="A52" s="60"/>
      <c r="B52" s="59"/>
    </row>
    <row r="53" spans="1:2" ht="14" x14ac:dyDescent="0.3">
      <c r="A53" s="58"/>
      <c r="B53" s="59"/>
    </row>
    <row r="54" spans="1:2" ht="14" x14ac:dyDescent="0.3">
      <c r="A54" s="60"/>
      <c r="B54" s="59"/>
    </row>
    <row r="55" spans="1:2" ht="14" x14ac:dyDescent="0.3">
      <c r="A55" s="58"/>
      <c r="B55" s="59"/>
    </row>
    <row r="56" spans="1:2" ht="14" x14ac:dyDescent="0.3">
      <c r="A56" s="60"/>
      <c r="B56" s="59"/>
    </row>
    <row r="57" spans="1:2" ht="14" x14ac:dyDescent="0.3">
      <c r="A57" s="61"/>
    </row>
    <row r="58" spans="1:2" x14ac:dyDescent="0.35">
      <c r="A58" s="62"/>
    </row>
    <row r="59" spans="1:2" ht="14" x14ac:dyDescent="0.3">
      <c r="A59" s="61"/>
    </row>
    <row r="60" spans="1:2" x14ac:dyDescent="0.35">
      <c r="A60" s="63"/>
    </row>
    <row r="61" spans="1:2" x14ac:dyDescent="0.35">
      <c r="A61" s="63"/>
    </row>
    <row r="62" spans="1:2" x14ac:dyDescent="0.35">
      <c r="A62" s="63"/>
    </row>
    <row r="63" spans="1:2" x14ac:dyDescent="0.35">
      <c r="A63" s="63"/>
    </row>
    <row r="64" spans="1:2" x14ac:dyDescent="0.35">
      <c r="A64" s="63"/>
    </row>
    <row r="65" spans="1:1" x14ac:dyDescent="0.35">
      <c r="A65" s="63"/>
    </row>
    <row r="66" spans="1:1" x14ac:dyDescent="0.35">
      <c r="A66" s="63"/>
    </row>
    <row r="67" spans="1:1" x14ac:dyDescent="0.35">
      <c r="A67" s="63"/>
    </row>
    <row r="68" spans="1:1" x14ac:dyDescent="0.35">
      <c r="A68" s="63"/>
    </row>
    <row r="69" spans="1:1" x14ac:dyDescent="0.35">
      <c r="A69" s="63"/>
    </row>
    <row r="70" spans="1:1" x14ac:dyDescent="0.35">
      <c r="A70" s="63"/>
    </row>
    <row r="71" spans="1:1" x14ac:dyDescent="0.35">
      <c r="A71" s="63"/>
    </row>
    <row r="72" spans="1:1" x14ac:dyDescent="0.35">
      <c r="A72" s="63"/>
    </row>
    <row r="73" spans="1:1" x14ac:dyDescent="0.35">
      <c r="A73" s="63"/>
    </row>
    <row r="74" spans="1:1" x14ac:dyDescent="0.35">
      <c r="A74" s="63"/>
    </row>
    <row r="75" spans="1:1" x14ac:dyDescent="0.35">
      <c r="A75" s="63"/>
    </row>
    <row r="76" spans="1:1" x14ac:dyDescent="0.35">
      <c r="A76" s="63"/>
    </row>
    <row r="77" spans="1:1" x14ac:dyDescent="0.35">
      <c r="A77" s="63"/>
    </row>
    <row r="78" spans="1:1" x14ac:dyDescent="0.35">
      <c r="A78" s="63"/>
    </row>
    <row r="79" spans="1:1" x14ac:dyDescent="0.35">
      <c r="A79" s="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T193"/>
  <sheetViews>
    <sheetView workbookViewId="0">
      <pane ySplit="6" topLeftCell="A82" activePane="bottomLeft" state="frozen"/>
      <selection activeCell="O33" sqref="O33"/>
      <selection pane="bottomLeft" activeCell="B88" sqref="B88"/>
    </sheetView>
  </sheetViews>
  <sheetFormatPr defaultColWidth="8.7265625" defaultRowHeight="14.5" x14ac:dyDescent="0.35"/>
  <cols>
    <col min="1" max="1" width="22.26953125" style="72" customWidth="1"/>
    <col min="2" max="6" width="20.26953125" style="72" customWidth="1"/>
    <col min="7" max="7" width="8.7265625" style="73"/>
    <col min="8" max="8" width="14.453125" style="73" customWidth="1"/>
    <col min="9" max="14" width="16.26953125" style="73" customWidth="1"/>
    <col min="15" max="16384" width="8.7265625" style="74"/>
  </cols>
  <sheetData>
    <row r="1" spans="1:20" s="69" customFormat="1" x14ac:dyDescent="0.35">
      <c r="A1" s="65" t="s">
        <v>2261</v>
      </c>
      <c r="B1" s="66"/>
      <c r="C1" s="67"/>
      <c r="D1" s="67"/>
      <c r="E1" s="66"/>
      <c r="F1" s="67"/>
      <c r="G1" s="68"/>
      <c r="H1" s="68"/>
      <c r="I1" s="68"/>
      <c r="J1" s="68"/>
      <c r="K1" s="68"/>
      <c r="L1" s="68"/>
      <c r="M1" s="68"/>
      <c r="N1" s="68"/>
    </row>
    <row r="2" spans="1:20" x14ac:dyDescent="0.35">
      <c r="A2" s="70"/>
      <c r="B2" s="71"/>
      <c r="E2" s="71"/>
    </row>
    <row r="3" spans="1:20" s="69" customFormat="1" x14ac:dyDescent="0.35">
      <c r="A3" s="75" t="s">
        <v>2262</v>
      </c>
      <c r="B3" s="66"/>
      <c r="C3" s="67"/>
      <c r="D3" s="67"/>
      <c r="E3" s="66"/>
      <c r="F3" s="67"/>
      <c r="G3" s="68"/>
      <c r="H3" s="68"/>
      <c r="I3" s="68"/>
      <c r="J3" s="68"/>
      <c r="K3" s="68"/>
      <c r="L3" s="68"/>
      <c r="M3" s="68"/>
      <c r="N3" s="68"/>
    </row>
    <row r="4" spans="1:20" x14ac:dyDescent="0.35">
      <c r="B4" s="71"/>
      <c r="E4" s="71"/>
    </row>
    <row r="5" spans="1:20" x14ac:dyDescent="0.35">
      <c r="A5" s="76"/>
      <c r="B5" s="126" t="s">
        <v>2263</v>
      </c>
      <c r="C5" s="127"/>
      <c r="D5" s="127"/>
      <c r="E5" s="127"/>
      <c r="F5" s="127"/>
      <c r="G5" s="77"/>
      <c r="H5" s="77"/>
      <c r="I5" s="128" t="s">
        <v>2264</v>
      </c>
      <c r="J5" s="128"/>
      <c r="K5" s="128"/>
      <c r="L5" s="128"/>
      <c r="M5" s="128"/>
      <c r="N5" s="128"/>
    </row>
    <row r="6" spans="1:20" ht="42" x14ac:dyDescent="0.35">
      <c r="A6" s="78" t="s">
        <v>1</v>
      </c>
      <c r="B6" s="79" t="s">
        <v>2180</v>
      </c>
      <c r="C6" s="79" t="s">
        <v>2265</v>
      </c>
      <c r="D6" s="79" t="s">
        <v>2182</v>
      </c>
      <c r="E6" s="79" t="s">
        <v>2183</v>
      </c>
      <c r="F6" s="79" t="s">
        <v>2184</v>
      </c>
      <c r="G6" s="77"/>
      <c r="H6" s="77"/>
      <c r="I6" s="79" t="str">
        <f>B6</f>
        <v>Private sector regular pay</v>
      </c>
      <c r="J6" s="79" t="s">
        <v>2266</v>
      </c>
      <c r="K6" s="79" t="s">
        <v>2267</v>
      </c>
      <c r="L6" s="79" t="s">
        <v>2268</v>
      </c>
      <c r="M6" s="79" t="s">
        <v>2269</v>
      </c>
      <c r="N6" s="79" t="s">
        <v>2270</v>
      </c>
      <c r="P6" s="79"/>
      <c r="Q6" s="79"/>
      <c r="R6" s="79"/>
      <c r="S6" s="79"/>
      <c r="T6" s="79"/>
    </row>
    <row r="7" spans="1:20" x14ac:dyDescent="0.35">
      <c r="A7" s="80">
        <v>43131</v>
      </c>
      <c r="B7" s="81">
        <v>2.7160000000000002</v>
      </c>
      <c r="C7" s="81" t="s">
        <v>1441</v>
      </c>
      <c r="D7" s="81" t="s">
        <v>1441</v>
      </c>
      <c r="E7" s="81" t="s">
        <v>1441</v>
      </c>
      <c r="F7" s="81">
        <v>3.1309999999999998</v>
      </c>
      <c r="G7" s="77"/>
      <c r="H7" s="80">
        <v>40574</v>
      </c>
      <c r="I7" s="82">
        <v>1.6950000000000001</v>
      </c>
      <c r="J7" s="82">
        <v>1.6879999999999999</v>
      </c>
      <c r="K7" s="82">
        <v>-0.18099999999999999</v>
      </c>
      <c r="L7" s="82">
        <v>0.56999999999999995</v>
      </c>
      <c r="M7" s="82">
        <v>2.8220000000000001</v>
      </c>
      <c r="N7" s="82">
        <v>3.5750000000000002</v>
      </c>
    </row>
    <row r="8" spans="1:20" x14ac:dyDescent="0.35">
      <c r="A8" s="80">
        <v>43159</v>
      </c>
      <c r="B8" s="81">
        <v>2.9119999999999999</v>
      </c>
      <c r="C8" s="81" t="s">
        <v>1441</v>
      </c>
      <c r="D8" s="81" t="s">
        <v>1441</v>
      </c>
      <c r="E8" s="81" t="s">
        <v>1441</v>
      </c>
      <c r="F8" s="81">
        <v>3.2879999999999998</v>
      </c>
      <c r="G8" s="77"/>
      <c r="H8" s="80">
        <v>40602</v>
      </c>
      <c r="I8" s="82">
        <v>2.1549999999999998</v>
      </c>
      <c r="J8" s="82">
        <v>1.698</v>
      </c>
      <c r="K8" s="82">
        <v>-0.159</v>
      </c>
      <c r="L8" s="82">
        <v>0.58899999999999997</v>
      </c>
      <c r="M8" s="82">
        <v>2.8239999999999998</v>
      </c>
      <c r="N8" s="82">
        <v>3.573</v>
      </c>
    </row>
    <row r="9" spans="1:20" x14ac:dyDescent="0.35">
      <c r="A9" s="80">
        <v>43190</v>
      </c>
      <c r="B9" s="81">
        <v>3.0179999999999998</v>
      </c>
      <c r="C9" s="81" t="s">
        <v>1441</v>
      </c>
      <c r="D9" s="81" t="s">
        <v>1441</v>
      </c>
      <c r="E9" s="81" t="s">
        <v>1441</v>
      </c>
      <c r="F9" s="81">
        <v>3.1960000000000002</v>
      </c>
      <c r="G9" s="77"/>
      <c r="H9" s="80">
        <v>40633</v>
      </c>
      <c r="I9" s="82">
        <v>3.2</v>
      </c>
      <c r="J9" s="82">
        <v>1.704</v>
      </c>
      <c r="K9" s="82">
        <v>-0.13800000000000001</v>
      </c>
      <c r="L9" s="82">
        <v>0.60899999999999999</v>
      </c>
      <c r="M9" s="82">
        <v>2.8210000000000002</v>
      </c>
      <c r="N9" s="82">
        <v>3.5659999999999998</v>
      </c>
    </row>
    <row r="10" spans="1:20" x14ac:dyDescent="0.35">
      <c r="A10" s="80">
        <v>43220</v>
      </c>
      <c r="B10" s="81">
        <v>2.9660000000000002</v>
      </c>
      <c r="C10" s="81" t="s">
        <v>1441</v>
      </c>
      <c r="D10" s="81" t="s">
        <v>1441</v>
      </c>
      <c r="E10" s="81" t="s">
        <v>1441</v>
      </c>
      <c r="F10" s="81">
        <v>2.96</v>
      </c>
      <c r="G10" s="77"/>
      <c r="H10" s="80">
        <v>40663</v>
      </c>
      <c r="I10" s="82">
        <v>1.4450000000000001</v>
      </c>
      <c r="J10" s="82">
        <v>1.6850000000000001</v>
      </c>
      <c r="K10" s="82">
        <v>-0.13300000000000001</v>
      </c>
      <c r="L10" s="82">
        <v>0.61099999999999999</v>
      </c>
      <c r="M10" s="82">
        <v>2.7850000000000001</v>
      </c>
      <c r="N10" s="82">
        <v>3.5270000000000001</v>
      </c>
    </row>
    <row r="11" spans="1:20" x14ac:dyDescent="0.35">
      <c r="A11" s="80">
        <v>43251</v>
      </c>
      <c r="B11" s="81">
        <v>2.9049999999999998</v>
      </c>
      <c r="C11" s="81" t="s">
        <v>1441</v>
      </c>
      <c r="D11" s="81" t="s">
        <v>1441</v>
      </c>
      <c r="E11" s="81" t="s">
        <v>1441</v>
      </c>
      <c r="F11" s="81">
        <v>3.1440000000000001</v>
      </c>
      <c r="G11" s="77"/>
      <c r="H11" s="80">
        <v>40694</v>
      </c>
      <c r="I11" s="82">
        <v>1.3420000000000001</v>
      </c>
      <c r="J11" s="82">
        <v>1.6830000000000001</v>
      </c>
      <c r="K11" s="82">
        <v>-9.9000000000000005E-2</v>
      </c>
      <c r="L11" s="82">
        <v>0.63</v>
      </c>
      <c r="M11" s="82">
        <v>2.762</v>
      </c>
      <c r="N11" s="82">
        <v>3.4969999999999999</v>
      </c>
    </row>
    <row r="12" spans="1:20" x14ac:dyDescent="0.35">
      <c r="A12" s="80">
        <v>43281</v>
      </c>
      <c r="B12" s="81">
        <v>2.7989999999999999</v>
      </c>
      <c r="C12" s="81" t="s">
        <v>1441</v>
      </c>
      <c r="D12" s="81" t="s">
        <v>1441</v>
      </c>
      <c r="E12" s="81" t="s">
        <v>1441</v>
      </c>
      <c r="F12" s="81">
        <v>3.4079999999999999</v>
      </c>
      <c r="G12" s="77"/>
      <c r="H12" s="80">
        <v>40724</v>
      </c>
      <c r="I12" s="82">
        <v>0.61699999999999999</v>
      </c>
      <c r="J12" s="82">
        <v>1.694</v>
      </c>
      <c r="K12" s="82">
        <v>-4.7E-2</v>
      </c>
      <c r="L12" s="82">
        <v>0.66400000000000003</v>
      </c>
      <c r="M12" s="82">
        <v>2.7429999999999999</v>
      </c>
      <c r="N12" s="82">
        <v>3.47</v>
      </c>
    </row>
    <row r="13" spans="1:20" x14ac:dyDescent="0.35">
      <c r="A13" s="80">
        <v>43312</v>
      </c>
      <c r="B13" s="81">
        <v>2.9950000000000001</v>
      </c>
      <c r="C13" s="81" t="s">
        <v>1441</v>
      </c>
      <c r="D13" s="81" t="s">
        <v>1441</v>
      </c>
      <c r="E13" s="81" t="s">
        <v>1441</v>
      </c>
      <c r="F13" s="81">
        <v>3.714</v>
      </c>
      <c r="G13" s="77"/>
      <c r="H13" s="80">
        <v>40755</v>
      </c>
      <c r="I13" s="82">
        <v>1.6020000000000001</v>
      </c>
      <c r="J13" s="82">
        <v>1.734</v>
      </c>
      <c r="K13" s="82">
        <v>3.5999999999999997E-2</v>
      </c>
      <c r="L13" s="82">
        <v>0.72599999999999998</v>
      </c>
      <c r="M13" s="82">
        <v>2.7559999999999998</v>
      </c>
      <c r="N13" s="82">
        <v>3.47</v>
      </c>
    </row>
    <row r="14" spans="1:20" x14ac:dyDescent="0.35">
      <c r="A14" s="80">
        <v>43343</v>
      </c>
      <c r="B14" s="81">
        <v>3.173</v>
      </c>
      <c r="C14" s="81" t="s">
        <v>1441</v>
      </c>
      <c r="D14" s="81" t="s">
        <v>1441</v>
      </c>
      <c r="E14" s="81" t="s">
        <v>1441</v>
      </c>
      <c r="F14" s="81">
        <v>3.8319999999999999</v>
      </c>
      <c r="G14" s="77"/>
      <c r="H14" s="80">
        <v>40786</v>
      </c>
      <c r="I14" s="82">
        <v>1.2210000000000001</v>
      </c>
      <c r="J14" s="82">
        <v>1.7769999999999999</v>
      </c>
      <c r="K14" s="82">
        <v>0.11600000000000001</v>
      </c>
      <c r="L14" s="82">
        <v>0.79200000000000004</v>
      </c>
      <c r="M14" s="82">
        <v>2.7719999999999998</v>
      </c>
      <c r="N14" s="82">
        <v>3.47</v>
      </c>
    </row>
    <row r="15" spans="1:20" x14ac:dyDescent="0.35">
      <c r="A15" s="80">
        <v>43373</v>
      </c>
      <c r="B15" s="81">
        <v>3.2749999999999999</v>
      </c>
      <c r="C15" s="81" t="s">
        <v>1441</v>
      </c>
      <c r="D15" s="81" t="s">
        <v>1441</v>
      </c>
      <c r="E15" s="81" t="s">
        <v>1441</v>
      </c>
      <c r="F15" s="81">
        <v>3.702</v>
      </c>
      <c r="G15" s="77"/>
      <c r="H15" s="80">
        <v>40816</v>
      </c>
      <c r="I15" s="82">
        <v>1.806</v>
      </c>
      <c r="J15" s="82">
        <v>1.845</v>
      </c>
      <c r="K15" s="82">
        <v>0.21</v>
      </c>
      <c r="L15" s="82">
        <v>0.875</v>
      </c>
      <c r="M15" s="82">
        <v>2.8220000000000001</v>
      </c>
      <c r="N15" s="82">
        <v>3.4980000000000002</v>
      </c>
    </row>
    <row r="16" spans="1:20" x14ac:dyDescent="0.35">
      <c r="A16" s="80">
        <v>43404</v>
      </c>
      <c r="B16" s="81">
        <v>3.4060000000000001</v>
      </c>
      <c r="C16" s="81" t="s">
        <v>1441</v>
      </c>
      <c r="D16" s="81" t="s">
        <v>1441</v>
      </c>
      <c r="E16" s="81" t="s">
        <v>1441</v>
      </c>
      <c r="F16" s="81">
        <v>3.7749999999999999</v>
      </c>
      <c r="G16" s="77"/>
      <c r="H16" s="80">
        <v>40847</v>
      </c>
      <c r="I16" s="82">
        <v>2.0129999999999999</v>
      </c>
      <c r="J16" s="82">
        <v>1.9139999999999999</v>
      </c>
      <c r="K16" s="82">
        <v>0.29899999999999999</v>
      </c>
      <c r="L16" s="82">
        <v>0.95499999999999996</v>
      </c>
      <c r="M16" s="82">
        <v>2.88</v>
      </c>
      <c r="N16" s="82">
        <v>3.536</v>
      </c>
    </row>
    <row r="17" spans="1:14" x14ac:dyDescent="0.35">
      <c r="A17" s="80">
        <v>43434</v>
      </c>
      <c r="B17" s="81">
        <v>3.4420000000000002</v>
      </c>
      <c r="C17" s="81" t="s">
        <v>1441</v>
      </c>
      <c r="D17" s="81" t="s">
        <v>1441</v>
      </c>
      <c r="E17" s="81" t="s">
        <v>1441</v>
      </c>
      <c r="F17" s="81">
        <v>3.6989999999999998</v>
      </c>
      <c r="G17" s="77"/>
      <c r="H17" s="80">
        <v>40877</v>
      </c>
      <c r="I17" s="82">
        <v>2.8090000000000002</v>
      </c>
      <c r="J17" s="82">
        <v>1.976</v>
      </c>
      <c r="K17" s="82">
        <v>0.373</v>
      </c>
      <c r="L17" s="82">
        <v>1.026</v>
      </c>
      <c r="M17" s="82">
        <v>2.9279999999999999</v>
      </c>
      <c r="N17" s="82">
        <v>3.5739999999999998</v>
      </c>
    </row>
    <row r="18" spans="1:14" x14ac:dyDescent="0.35">
      <c r="A18" s="80">
        <v>43465</v>
      </c>
      <c r="B18" s="81">
        <v>3.528</v>
      </c>
      <c r="C18" s="81" t="s">
        <v>1441</v>
      </c>
      <c r="D18" s="81" t="s">
        <v>1441</v>
      </c>
      <c r="E18" s="81" t="s">
        <v>1441</v>
      </c>
      <c r="F18" s="81">
        <v>3.69</v>
      </c>
      <c r="G18" s="77"/>
      <c r="H18" s="80">
        <v>40908</v>
      </c>
      <c r="I18" s="82">
        <v>2.673</v>
      </c>
      <c r="J18" s="82">
        <v>1.99</v>
      </c>
      <c r="K18" s="82">
        <v>0.40699999999999997</v>
      </c>
      <c r="L18" s="82">
        <v>1.0529999999999999</v>
      </c>
      <c r="M18" s="82">
        <v>2.927</v>
      </c>
      <c r="N18" s="82">
        <v>3.57</v>
      </c>
    </row>
    <row r="19" spans="1:14" x14ac:dyDescent="0.35">
      <c r="A19" s="80">
        <v>43496</v>
      </c>
      <c r="B19" s="81">
        <v>3.62</v>
      </c>
      <c r="C19" s="81" t="s">
        <v>1441</v>
      </c>
      <c r="D19" s="81" t="s">
        <v>1441</v>
      </c>
      <c r="E19" s="81" t="s">
        <v>1441</v>
      </c>
      <c r="F19" s="81">
        <v>3.677</v>
      </c>
      <c r="G19" s="77"/>
      <c r="H19" s="80">
        <v>40939</v>
      </c>
      <c r="I19" s="82">
        <v>2.3069999999999999</v>
      </c>
      <c r="J19" s="82">
        <v>1.962</v>
      </c>
      <c r="K19" s="82">
        <v>0.4</v>
      </c>
      <c r="L19" s="82">
        <v>1.038</v>
      </c>
      <c r="M19" s="82">
        <v>2.883</v>
      </c>
      <c r="N19" s="82">
        <v>3.524</v>
      </c>
    </row>
    <row r="20" spans="1:14" x14ac:dyDescent="0.35">
      <c r="A20" s="80">
        <v>43524</v>
      </c>
      <c r="B20" s="81">
        <v>3.6230000000000002</v>
      </c>
      <c r="C20" s="81" t="s">
        <v>1441</v>
      </c>
      <c r="D20" s="81" t="s">
        <v>1441</v>
      </c>
      <c r="E20" s="81" t="s">
        <v>1441</v>
      </c>
      <c r="F20" s="81">
        <v>3.6150000000000002</v>
      </c>
      <c r="G20" s="77"/>
      <c r="H20" s="80">
        <v>40968</v>
      </c>
      <c r="I20" s="82">
        <v>1.915</v>
      </c>
      <c r="J20" s="82">
        <v>1.911</v>
      </c>
      <c r="K20" s="82">
        <v>0.36899999999999999</v>
      </c>
      <c r="L20" s="82">
        <v>0.995</v>
      </c>
      <c r="M20" s="82">
        <v>2.8290000000000002</v>
      </c>
      <c r="N20" s="82">
        <v>3.4630000000000001</v>
      </c>
    </row>
    <row r="21" spans="1:14" x14ac:dyDescent="0.35">
      <c r="A21" s="80">
        <v>43555</v>
      </c>
      <c r="B21" s="81">
        <v>3.605</v>
      </c>
      <c r="C21" s="81" t="s">
        <v>1441</v>
      </c>
      <c r="D21" s="81" t="s">
        <v>1441</v>
      </c>
      <c r="E21" s="81">
        <v>4.6740000000000004</v>
      </c>
      <c r="F21" s="81">
        <v>3.7280000000000002</v>
      </c>
      <c r="G21" s="77"/>
      <c r="H21" s="80">
        <v>40999</v>
      </c>
      <c r="I21" s="82">
        <v>2.129</v>
      </c>
      <c r="J21" s="82">
        <v>1.859</v>
      </c>
      <c r="K21" s="82">
        <v>0.32300000000000001</v>
      </c>
      <c r="L21" s="82">
        <v>0.94499999999999995</v>
      </c>
      <c r="M21" s="82">
        <v>2.7810000000000001</v>
      </c>
      <c r="N21" s="82">
        <v>3.4089999999999998</v>
      </c>
    </row>
    <row r="22" spans="1:14" x14ac:dyDescent="0.35">
      <c r="A22" s="80">
        <v>43585</v>
      </c>
      <c r="B22" s="81">
        <v>3.5880000000000001</v>
      </c>
      <c r="C22" s="81" t="s">
        <v>1441</v>
      </c>
      <c r="D22" s="81" t="s">
        <v>1441</v>
      </c>
      <c r="E22" s="81">
        <v>4.7249999999999996</v>
      </c>
      <c r="F22" s="81">
        <v>3.758</v>
      </c>
      <c r="G22" s="77"/>
      <c r="H22" s="80">
        <v>41029</v>
      </c>
      <c r="I22" s="82">
        <v>2.2370000000000001</v>
      </c>
      <c r="J22" s="82">
        <v>1.7949999999999999</v>
      </c>
      <c r="K22" s="82">
        <v>0.25700000000000001</v>
      </c>
      <c r="L22" s="82">
        <v>0.879</v>
      </c>
      <c r="M22" s="82">
        <v>2.7240000000000002</v>
      </c>
      <c r="N22" s="82">
        <v>3.3450000000000002</v>
      </c>
    </row>
    <row r="23" spans="1:14" x14ac:dyDescent="0.35">
      <c r="A23" s="80">
        <v>43616</v>
      </c>
      <c r="B23" s="81">
        <v>3.694</v>
      </c>
      <c r="C23" s="81" t="s">
        <v>1441</v>
      </c>
      <c r="D23" s="81" t="s">
        <v>1441</v>
      </c>
      <c r="E23" s="81">
        <v>4.54</v>
      </c>
      <c r="F23" s="81">
        <v>3.7240000000000002</v>
      </c>
      <c r="G23" s="77"/>
      <c r="H23" s="80">
        <v>41060</v>
      </c>
      <c r="I23" s="82">
        <v>2.21</v>
      </c>
      <c r="J23" s="82">
        <v>1.706</v>
      </c>
      <c r="K23" s="82">
        <v>0.16400000000000001</v>
      </c>
      <c r="L23" s="82">
        <v>0.78800000000000003</v>
      </c>
      <c r="M23" s="82">
        <v>2.637</v>
      </c>
      <c r="N23" s="82">
        <v>3.2570000000000001</v>
      </c>
    </row>
    <row r="24" spans="1:14" x14ac:dyDescent="0.35">
      <c r="A24" s="80">
        <v>43646</v>
      </c>
      <c r="B24" s="81">
        <v>3.944</v>
      </c>
      <c r="C24" s="81" t="s">
        <v>1441</v>
      </c>
      <c r="D24" s="81" t="s">
        <v>1441</v>
      </c>
      <c r="E24" s="81">
        <v>4.33</v>
      </c>
      <c r="F24" s="81">
        <v>3.452</v>
      </c>
      <c r="G24" s="77"/>
      <c r="H24" s="80">
        <v>41090</v>
      </c>
      <c r="I24" s="82">
        <v>1.4410000000000001</v>
      </c>
      <c r="J24" s="82">
        <v>1.587</v>
      </c>
      <c r="K24" s="82">
        <v>0.05</v>
      </c>
      <c r="L24" s="82">
        <v>0.67</v>
      </c>
      <c r="M24" s="82">
        <v>2.5150000000000001</v>
      </c>
      <c r="N24" s="82">
        <v>3.1360000000000001</v>
      </c>
    </row>
    <row r="25" spans="1:14" x14ac:dyDescent="0.35">
      <c r="A25" s="80">
        <v>43677</v>
      </c>
      <c r="B25" s="81">
        <v>3.948</v>
      </c>
      <c r="C25" s="81" t="s">
        <v>1441</v>
      </c>
      <c r="D25" s="81" t="s">
        <v>1441</v>
      </c>
      <c r="E25" s="81">
        <v>4.0880000000000001</v>
      </c>
      <c r="F25" s="81">
        <v>3.371</v>
      </c>
      <c r="G25" s="77"/>
      <c r="H25" s="80">
        <v>41121</v>
      </c>
      <c r="I25" s="82">
        <v>1.38</v>
      </c>
      <c r="J25" s="82">
        <v>1.472</v>
      </c>
      <c r="K25" s="82">
        <v>-5.5E-2</v>
      </c>
      <c r="L25" s="82">
        <v>0.55900000000000005</v>
      </c>
      <c r="M25" s="82">
        <v>2.3929999999999998</v>
      </c>
      <c r="N25" s="82">
        <v>3.0219999999999998</v>
      </c>
    </row>
    <row r="26" spans="1:14" x14ac:dyDescent="0.35">
      <c r="A26" s="80">
        <v>43708</v>
      </c>
      <c r="B26" s="81">
        <v>3.8809999999999998</v>
      </c>
      <c r="C26" s="81" t="s">
        <v>1441</v>
      </c>
      <c r="D26" s="81" t="s">
        <v>1441</v>
      </c>
      <c r="E26" s="81">
        <v>3.9449999999999998</v>
      </c>
      <c r="F26" s="81">
        <v>3.2429999999999999</v>
      </c>
      <c r="G26" s="77"/>
      <c r="H26" s="80">
        <v>41152</v>
      </c>
      <c r="I26" s="82">
        <v>1.214</v>
      </c>
      <c r="J26" s="82">
        <v>1.359</v>
      </c>
      <c r="K26" s="82">
        <v>-0.151</v>
      </c>
      <c r="L26" s="82">
        <v>0.45400000000000001</v>
      </c>
      <c r="M26" s="82">
        <v>2.2730000000000001</v>
      </c>
      <c r="N26" s="82">
        <v>2.9089999999999998</v>
      </c>
    </row>
    <row r="27" spans="1:14" x14ac:dyDescent="0.35">
      <c r="A27" s="80">
        <v>43738</v>
      </c>
      <c r="B27" s="81">
        <v>3.7010000000000001</v>
      </c>
      <c r="C27" s="81" t="s">
        <v>1441</v>
      </c>
      <c r="D27" s="81" t="s">
        <v>1441</v>
      </c>
      <c r="E27" s="81">
        <v>3.867</v>
      </c>
      <c r="F27" s="81">
        <v>3.4180000000000001</v>
      </c>
      <c r="G27" s="77"/>
      <c r="H27" s="80">
        <v>41182</v>
      </c>
      <c r="I27" s="82">
        <v>1.0529999999999999</v>
      </c>
      <c r="J27" s="82">
        <v>1.252</v>
      </c>
      <c r="K27" s="82">
        <v>-0.252</v>
      </c>
      <c r="L27" s="82">
        <v>0.35199999999999998</v>
      </c>
      <c r="M27" s="82">
        <v>2.165</v>
      </c>
      <c r="N27" s="82">
        <v>2.8</v>
      </c>
    </row>
    <row r="28" spans="1:14" x14ac:dyDescent="0.35">
      <c r="A28" s="80">
        <v>43769</v>
      </c>
      <c r="B28" s="81">
        <v>3.4750000000000001</v>
      </c>
      <c r="C28" s="81" t="s">
        <v>1441</v>
      </c>
      <c r="D28" s="81" t="s">
        <v>1441</v>
      </c>
      <c r="E28" s="81">
        <v>3.7269999999999999</v>
      </c>
      <c r="F28" s="81">
        <v>3.202</v>
      </c>
      <c r="G28" s="77"/>
      <c r="H28" s="80">
        <v>41213</v>
      </c>
      <c r="I28" s="82">
        <v>0.65200000000000002</v>
      </c>
      <c r="J28" s="82">
        <v>1.1579999999999999</v>
      </c>
      <c r="K28" s="82">
        <v>-0.34899999999999998</v>
      </c>
      <c r="L28" s="82">
        <v>0.25600000000000001</v>
      </c>
      <c r="M28" s="82">
        <v>2.073</v>
      </c>
      <c r="N28" s="82">
        <v>2.698</v>
      </c>
    </row>
    <row r="29" spans="1:14" x14ac:dyDescent="0.35">
      <c r="A29" s="80">
        <v>43799</v>
      </c>
      <c r="B29" s="81">
        <v>3.3180000000000001</v>
      </c>
      <c r="C29" s="81" t="s">
        <v>1441</v>
      </c>
      <c r="D29" s="81" t="s">
        <v>1441</v>
      </c>
      <c r="E29" s="81">
        <v>3.5960000000000001</v>
      </c>
      <c r="F29" s="81">
        <v>3.0910000000000002</v>
      </c>
      <c r="G29" s="77"/>
      <c r="H29" s="80">
        <v>41243</v>
      </c>
      <c r="I29" s="82">
        <v>0.434</v>
      </c>
      <c r="J29" s="82">
        <v>1.0920000000000001</v>
      </c>
      <c r="K29" s="82">
        <v>-0.42399999999999999</v>
      </c>
      <c r="L29" s="82">
        <v>0.184</v>
      </c>
      <c r="M29" s="82">
        <v>2.0110000000000001</v>
      </c>
      <c r="N29" s="82">
        <v>2.6259999999999999</v>
      </c>
    </row>
    <row r="30" spans="1:14" x14ac:dyDescent="0.35">
      <c r="A30" s="80">
        <v>43830</v>
      </c>
      <c r="B30" s="81">
        <v>3.1739999999999999</v>
      </c>
      <c r="C30" s="81" t="s">
        <v>1441</v>
      </c>
      <c r="D30" s="81" t="s">
        <v>1441</v>
      </c>
      <c r="E30" s="81">
        <v>3.5289999999999999</v>
      </c>
      <c r="F30" s="81">
        <v>3.0960000000000001</v>
      </c>
      <c r="G30" s="77"/>
      <c r="H30" s="80">
        <v>41274</v>
      </c>
      <c r="I30" s="82">
        <v>0.75600000000000001</v>
      </c>
      <c r="J30" s="82">
        <v>1.0649999999999999</v>
      </c>
      <c r="K30" s="82">
        <v>-0.45600000000000002</v>
      </c>
      <c r="L30" s="82">
        <v>0.152</v>
      </c>
      <c r="M30" s="82">
        <v>1.984</v>
      </c>
      <c r="N30" s="82">
        <v>2.597</v>
      </c>
    </row>
    <row r="31" spans="1:14" x14ac:dyDescent="0.35">
      <c r="A31" s="80">
        <v>43861</v>
      </c>
      <c r="B31" s="81">
        <v>3.0169999999999999</v>
      </c>
      <c r="C31" s="81" t="s">
        <v>1441</v>
      </c>
      <c r="D31" s="81" t="s">
        <v>1441</v>
      </c>
      <c r="E31" s="81">
        <v>2.948</v>
      </c>
      <c r="F31" s="81">
        <v>3.3340000000000001</v>
      </c>
      <c r="G31" s="77"/>
      <c r="H31" s="80">
        <v>41305</v>
      </c>
      <c r="I31" s="82">
        <v>0.61199999999999999</v>
      </c>
      <c r="J31" s="82">
        <v>1.054</v>
      </c>
      <c r="K31" s="82">
        <v>-0.46899999999999997</v>
      </c>
      <c r="L31" s="82">
        <v>0.13900000000000001</v>
      </c>
      <c r="M31" s="82">
        <v>1.9710000000000001</v>
      </c>
      <c r="N31" s="82">
        <v>2.5920000000000001</v>
      </c>
    </row>
    <row r="32" spans="1:14" x14ac:dyDescent="0.35">
      <c r="A32" s="80">
        <v>43890</v>
      </c>
      <c r="B32" s="81">
        <v>2.871</v>
      </c>
      <c r="C32" s="81" t="s">
        <v>1441</v>
      </c>
      <c r="D32" s="81" t="s">
        <v>1441</v>
      </c>
      <c r="E32" s="81">
        <v>2.363</v>
      </c>
      <c r="F32" s="81">
        <v>3.6789999999999998</v>
      </c>
      <c r="G32" s="77"/>
      <c r="H32" s="80">
        <v>41333</v>
      </c>
      <c r="I32" s="82">
        <v>0.186</v>
      </c>
      <c r="J32" s="82">
        <v>1.0649999999999999</v>
      </c>
      <c r="K32" s="82">
        <v>-0.46200000000000002</v>
      </c>
      <c r="L32" s="82">
        <v>0.14799999999999999</v>
      </c>
      <c r="M32" s="82">
        <v>1.9830000000000001</v>
      </c>
      <c r="N32" s="82">
        <v>2.6110000000000002</v>
      </c>
    </row>
    <row r="33" spans="1:14" x14ac:dyDescent="0.35">
      <c r="A33" s="80">
        <v>43921</v>
      </c>
      <c r="B33" s="81">
        <v>2.524</v>
      </c>
      <c r="C33" s="81" t="s">
        <v>1441</v>
      </c>
      <c r="D33" s="81" t="s">
        <v>1441</v>
      </c>
      <c r="E33" s="81">
        <v>2.0009999999999999</v>
      </c>
      <c r="F33" s="81">
        <v>3.2280000000000002</v>
      </c>
      <c r="G33" s="77"/>
      <c r="H33" s="80">
        <v>41364</v>
      </c>
      <c r="I33" s="82">
        <v>7.0999999999999994E-2</v>
      </c>
      <c r="J33" s="82">
        <v>1.1220000000000001</v>
      </c>
      <c r="K33" s="82">
        <v>-0.41</v>
      </c>
      <c r="L33" s="82">
        <v>0.20599999999999999</v>
      </c>
      <c r="M33" s="82">
        <v>2.0430000000000001</v>
      </c>
      <c r="N33" s="82">
        <v>2.6749999999999998</v>
      </c>
    </row>
    <row r="34" spans="1:14" x14ac:dyDescent="0.35">
      <c r="A34" s="80">
        <v>43951</v>
      </c>
      <c r="B34" s="81">
        <v>1.3109999999999999</v>
      </c>
      <c r="C34" s="81" t="s">
        <v>1441</v>
      </c>
      <c r="D34" s="81" t="s">
        <v>1441</v>
      </c>
      <c r="E34" s="81">
        <v>2.91</v>
      </c>
      <c r="F34" s="81">
        <v>1.24</v>
      </c>
      <c r="G34" s="77"/>
      <c r="H34" s="80">
        <v>41394</v>
      </c>
      <c r="I34" s="82">
        <v>1.1419999999999999</v>
      </c>
      <c r="J34" s="82">
        <v>1.2350000000000001</v>
      </c>
      <c r="K34" s="82">
        <v>-0.30099999999999999</v>
      </c>
      <c r="L34" s="82">
        <v>0.32100000000000001</v>
      </c>
      <c r="M34" s="82">
        <v>2.1549999999999998</v>
      </c>
      <c r="N34" s="82">
        <v>2.7850000000000001</v>
      </c>
    </row>
    <row r="35" spans="1:14" x14ac:dyDescent="0.35">
      <c r="A35" s="80">
        <v>43982</v>
      </c>
      <c r="B35" s="81">
        <v>-5.3999999999999999E-2</v>
      </c>
      <c r="C35" s="81" t="s">
        <v>1441</v>
      </c>
      <c r="D35" s="81" t="s">
        <v>1441</v>
      </c>
      <c r="E35" s="81">
        <v>3.6560000000000001</v>
      </c>
      <c r="F35" s="81">
        <v>-1.0089999999999999</v>
      </c>
      <c r="G35" s="77"/>
      <c r="H35" s="80">
        <v>41425</v>
      </c>
      <c r="I35" s="82">
        <v>2.25</v>
      </c>
      <c r="J35" s="82">
        <v>1.347</v>
      </c>
      <c r="K35" s="82">
        <v>-0.191</v>
      </c>
      <c r="L35" s="82">
        <v>0.435</v>
      </c>
      <c r="M35" s="82">
        <v>2.2629999999999999</v>
      </c>
      <c r="N35" s="82">
        <v>2.8889999999999998</v>
      </c>
    </row>
    <row r="36" spans="1:14" x14ac:dyDescent="0.35">
      <c r="A36" s="80">
        <v>44012</v>
      </c>
      <c r="B36" s="81">
        <v>-1.21</v>
      </c>
      <c r="C36" s="81" t="s">
        <v>1441</v>
      </c>
      <c r="D36" s="81" t="s">
        <v>1441</v>
      </c>
      <c r="E36" s="81">
        <v>3.863</v>
      </c>
      <c r="F36" s="81">
        <v>-1.8959999999999999</v>
      </c>
      <c r="G36" s="77"/>
      <c r="H36" s="80">
        <v>41455</v>
      </c>
      <c r="I36" s="82">
        <v>2.6150000000000002</v>
      </c>
      <c r="J36" s="82">
        <v>1.395</v>
      </c>
      <c r="K36" s="82">
        <v>-0.14000000000000001</v>
      </c>
      <c r="L36" s="82">
        <v>0.48899999999999999</v>
      </c>
      <c r="M36" s="82">
        <v>2.3079999999999998</v>
      </c>
      <c r="N36" s="82">
        <v>2.93</v>
      </c>
    </row>
    <row r="37" spans="1:14" x14ac:dyDescent="0.35">
      <c r="A37" s="80">
        <v>44043</v>
      </c>
      <c r="B37" s="81">
        <v>-0.84799999999999998</v>
      </c>
      <c r="C37" s="81" t="s">
        <v>1441</v>
      </c>
      <c r="D37" s="81" t="s">
        <v>1441</v>
      </c>
      <c r="E37" s="81">
        <v>3.4550000000000001</v>
      </c>
      <c r="F37" s="81">
        <v>-0.60899999999999999</v>
      </c>
      <c r="G37" s="77"/>
      <c r="H37" s="80">
        <v>41486</v>
      </c>
      <c r="I37" s="82">
        <v>1.8839999999999999</v>
      </c>
      <c r="J37" s="82">
        <v>1.365</v>
      </c>
      <c r="K37" s="82">
        <v>-0.16700000000000001</v>
      </c>
      <c r="L37" s="82">
        <v>0.46200000000000002</v>
      </c>
      <c r="M37" s="82">
        <v>2.2770000000000001</v>
      </c>
      <c r="N37" s="82">
        <v>2.903</v>
      </c>
    </row>
    <row r="38" spans="1:14" x14ac:dyDescent="0.35">
      <c r="A38" s="80">
        <v>44074</v>
      </c>
      <c r="B38" s="81">
        <v>8.5000000000000006E-2</v>
      </c>
      <c r="C38" s="81" t="s">
        <v>1441</v>
      </c>
      <c r="D38" s="81" t="s">
        <v>1441</v>
      </c>
      <c r="E38" s="81">
        <v>3.1779999999999999</v>
      </c>
      <c r="F38" s="81">
        <v>1.242</v>
      </c>
      <c r="G38" s="77"/>
      <c r="H38" s="80">
        <v>41517</v>
      </c>
      <c r="I38" s="82">
        <v>1.198</v>
      </c>
      <c r="J38" s="82">
        <v>1.3009999999999999</v>
      </c>
      <c r="K38" s="82">
        <v>-0.23699999999999999</v>
      </c>
      <c r="L38" s="82">
        <v>0.39600000000000002</v>
      </c>
      <c r="M38" s="82">
        <v>2.2189999999999999</v>
      </c>
      <c r="N38" s="82">
        <v>2.8519999999999999</v>
      </c>
    </row>
    <row r="39" spans="1:14" x14ac:dyDescent="0.35">
      <c r="A39" s="80">
        <v>44104</v>
      </c>
      <c r="B39" s="81">
        <v>1.369</v>
      </c>
      <c r="C39" s="81" t="s">
        <v>1441</v>
      </c>
      <c r="D39" s="81" t="s">
        <v>1441</v>
      </c>
      <c r="E39" s="81">
        <v>3.1779999999999999</v>
      </c>
      <c r="F39" s="81">
        <v>2.7240000000000002</v>
      </c>
      <c r="G39" s="77"/>
      <c r="H39" s="80">
        <v>41547</v>
      </c>
      <c r="I39" s="82">
        <v>0.49099999999999999</v>
      </c>
      <c r="J39" s="82">
        <v>1.2430000000000001</v>
      </c>
      <c r="K39" s="82">
        <v>-0.313</v>
      </c>
      <c r="L39" s="82">
        <v>0.32200000000000001</v>
      </c>
      <c r="M39" s="82">
        <v>2.1720000000000002</v>
      </c>
      <c r="N39" s="82">
        <v>2.8220000000000001</v>
      </c>
    </row>
    <row r="40" spans="1:14" x14ac:dyDescent="0.35">
      <c r="A40" s="80">
        <v>44135</v>
      </c>
      <c r="B40" s="81">
        <v>2.42</v>
      </c>
      <c r="C40" s="81" t="s">
        <v>1441</v>
      </c>
      <c r="D40" s="81" t="s">
        <v>1441</v>
      </c>
      <c r="E40" s="81">
        <v>3.25</v>
      </c>
      <c r="F40" s="81">
        <v>3.6819999999999999</v>
      </c>
      <c r="G40" s="77"/>
      <c r="H40" s="80">
        <v>41578</v>
      </c>
      <c r="I40" s="82">
        <v>0.36699999999999999</v>
      </c>
      <c r="J40" s="82">
        <v>1.224</v>
      </c>
      <c r="K40" s="82">
        <v>-0.36399999999999999</v>
      </c>
      <c r="L40" s="82">
        <v>0.28000000000000003</v>
      </c>
      <c r="M40" s="82">
        <v>2.1720000000000002</v>
      </c>
      <c r="N40" s="82">
        <v>2.8340000000000001</v>
      </c>
    </row>
    <row r="41" spans="1:14" x14ac:dyDescent="0.35">
      <c r="A41" s="80">
        <v>44165</v>
      </c>
      <c r="B41" s="81">
        <v>3.2850000000000001</v>
      </c>
      <c r="C41" s="81" t="s">
        <v>1441</v>
      </c>
      <c r="D41" s="81" t="s">
        <v>1441</v>
      </c>
      <c r="E41" s="81">
        <v>3.2639999999999998</v>
      </c>
      <c r="F41" s="81">
        <v>4.2149999999999999</v>
      </c>
      <c r="G41" s="77"/>
      <c r="H41" s="80">
        <v>41608</v>
      </c>
      <c r="I41" s="82">
        <v>0.29899999999999999</v>
      </c>
      <c r="J41" s="82">
        <v>1.25</v>
      </c>
      <c r="K41" s="82">
        <v>-0.372</v>
      </c>
      <c r="L41" s="82">
        <v>0.28199999999999997</v>
      </c>
      <c r="M41" s="82">
        <v>2.2200000000000002</v>
      </c>
      <c r="N41" s="82">
        <v>2.8940000000000001</v>
      </c>
    </row>
    <row r="42" spans="1:14" x14ac:dyDescent="0.35">
      <c r="A42" s="80">
        <v>44196</v>
      </c>
      <c r="B42" s="81">
        <v>3.9</v>
      </c>
      <c r="C42" s="81" t="s">
        <v>1441</v>
      </c>
      <c r="D42" s="81" t="s">
        <v>1441</v>
      </c>
      <c r="E42" s="81">
        <v>3.2650000000000001</v>
      </c>
      <c r="F42" s="81">
        <v>4.47</v>
      </c>
      <c r="G42" s="77"/>
      <c r="H42" s="80">
        <v>41639</v>
      </c>
      <c r="I42" s="82">
        <v>1.5049999999999999</v>
      </c>
      <c r="J42" s="82">
        <v>1.325</v>
      </c>
      <c r="K42" s="82">
        <v>-0.33200000000000002</v>
      </c>
      <c r="L42" s="82">
        <v>0.33600000000000002</v>
      </c>
      <c r="M42" s="82">
        <v>2.3199999999999998</v>
      </c>
      <c r="N42" s="82">
        <v>2.9950000000000001</v>
      </c>
    </row>
    <row r="43" spans="1:14" x14ac:dyDescent="0.35">
      <c r="A43" s="80">
        <v>44227</v>
      </c>
      <c r="B43" s="81">
        <v>4.1050000000000004</v>
      </c>
      <c r="C43" s="81" t="s">
        <v>1441</v>
      </c>
      <c r="D43" s="81" t="s">
        <v>1441</v>
      </c>
      <c r="E43" s="81">
        <v>3.3660000000000001</v>
      </c>
      <c r="F43" s="81">
        <v>4.2220000000000004</v>
      </c>
      <c r="G43" s="77"/>
      <c r="H43" s="80">
        <v>41670</v>
      </c>
      <c r="I43" s="82">
        <v>2.3370000000000002</v>
      </c>
      <c r="J43" s="82">
        <v>1.4019999999999999</v>
      </c>
      <c r="K43" s="82">
        <v>-0.28100000000000003</v>
      </c>
      <c r="L43" s="82">
        <v>0.39500000000000002</v>
      </c>
      <c r="M43" s="82">
        <v>2.4180000000000001</v>
      </c>
      <c r="N43" s="82">
        <v>3.0979999999999999</v>
      </c>
    </row>
    <row r="44" spans="1:14" x14ac:dyDescent="0.35">
      <c r="A44" s="80">
        <v>44255</v>
      </c>
      <c r="B44" s="81">
        <v>4.1369999999999996</v>
      </c>
      <c r="C44" s="81" t="s">
        <v>1441</v>
      </c>
      <c r="D44" s="81" t="s">
        <v>1441</v>
      </c>
      <c r="E44" s="81">
        <v>3.49</v>
      </c>
      <c r="F44" s="81">
        <v>4.0410000000000004</v>
      </c>
      <c r="G44" s="77"/>
      <c r="H44" s="80">
        <v>41698</v>
      </c>
      <c r="I44" s="82">
        <v>2.6320000000000001</v>
      </c>
      <c r="J44" s="82">
        <v>1.45</v>
      </c>
      <c r="K44" s="82">
        <v>-0.255</v>
      </c>
      <c r="L44" s="82">
        <v>0.42699999999999999</v>
      </c>
      <c r="M44" s="82">
        <v>2.4870000000000001</v>
      </c>
      <c r="N44" s="82">
        <v>3.1739999999999999</v>
      </c>
    </row>
    <row r="45" spans="1:14" x14ac:dyDescent="0.35">
      <c r="A45" s="80">
        <v>44286</v>
      </c>
      <c r="B45" s="81">
        <v>4.28</v>
      </c>
      <c r="C45" s="81" t="s">
        <v>1441</v>
      </c>
      <c r="D45" s="81" t="s">
        <v>1441</v>
      </c>
      <c r="E45" s="81">
        <v>3.3719999999999999</v>
      </c>
      <c r="F45" s="81">
        <v>4.452</v>
      </c>
      <c r="G45" s="77"/>
      <c r="H45" s="80">
        <v>41729</v>
      </c>
      <c r="I45" s="82">
        <v>0.88700000000000001</v>
      </c>
      <c r="J45" s="82">
        <v>1.4530000000000001</v>
      </c>
      <c r="K45" s="82">
        <v>-0.26400000000000001</v>
      </c>
      <c r="L45" s="82">
        <v>0.42</v>
      </c>
      <c r="M45" s="82">
        <v>2.4990000000000001</v>
      </c>
      <c r="N45" s="82">
        <v>3.2040000000000002</v>
      </c>
    </row>
    <row r="46" spans="1:14" x14ac:dyDescent="0.35">
      <c r="A46" s="80">
        <v>44316</v>
      </c>
      <c r="B46" s="81">
        <v>5.7409999999999997</v>
      </c>
      <c r="C46" s="81" t="s">
        <v>1441</v>
      </c>
      <c r="D46" s="81" t="s">
        <v>1441</v>
      </c>
      <c r="E46" s="81">
        <v>2.3929999999999998</v>
      </c>
      <c r="F46" s="81">
        <v>7.0129999999999999</v>
      </c>
      <c r="G46" s="77"/>
      <c r="H46" s="80">
        <v>41759</v>
      </c>
      <c r="I46" s="82">
        <v>-0.78700000000000003</v>
      </c>
      <c r="J46" s="82">
        <v>1.4670000000000001</v>
      </c>
      <c r="K46" s="82">
        <v>-0.25700000000000001</v>
      </c>
      <c r="L46" s="82">
        <v>0.43099999999999999</v>
      </c>
      <c r="M46" s="82">
        <v>2.5139999999999998</v>
      </c>
      <c r="N46" s="82">
        <v>3.2370000000000001</v>
      </c>
    </row>
    <row r="47" spans="1:14" x14ac:dyDescent="0.35">
      <c r="A47" s="80">
        <v>44347</v>
      </c>
      <c r="B47" s="81">
        <v>7.2489999999999997</v>
      </c>
      <c r="C47" s="81" t="s">
        <v>1441</v>
      </c>
      <c r="D47" s="81" t="s">
        <v>1441</v>
      </c>
      <c r="E47" s="81">
        <v>1.7370000000000001</v>
      </c>
      <c r="F47" s="81">
        <v>9.4649999999999999</v>
      </c>
      <c r="G47" s="77"/>
      <c r="H47" s="80">
        <v>41790</v>
      </c>
      <c r="I47" s="82">
        <v>-0.87</v>
      </c>
      <c r="J47" s="82">
        <v>1.5449999999999999</v>
      </c>
      <c r="K47" s="82">
        <v>-0.17499999999999999</v>
      </c>
      <c r="L47" s="82">
        <v>0.51700000000000002</v>
      </c>
      <c r="M47" s="82">
        <v>2.585</v>
      </c>
      <c r="N47" s="82">
        <v>3.32</v>
      </c>
    </row>
    <row r="48" spans="1:14" x14ac:dyDescent="0.35">
      <c r="A48" s="80">
        <v>44377</v>
      </c>
      <c r="B48" s="81">
        <v>8.423</v>
      </c>
      <c r="C48" s="81" t="s">
        <v>1441</v>
      </c>
      <c r="D48" s="81" t="s">
        <v>1441</v>
      </c>
      <c r="E48" s="81">
        <v>1.5249999999999999</v>
      </c>
      <c r="F48" s="81">
        <v>10.920999999999999</v>
      </c>
      <c r="G48" s="77"/>
      <c r="H48" s="80">
        <v>41820</v>
      </c>
      <c r="I48" s="82">
        <v>0.54</v>
      </c>
      <c r="J48" s="82">
        <v>1.6970000000000001</v>
      </c>
      <c r="K48" s="82">
        <v>-1.7000000000000001E-2</v>
      </c>
      <c r="L48" s="82">
        <v>0.67800000000000005</v>
      </c>
      <c r="M48" s="82">
        <v>2.73</v>
      </c>
      <c r="N48" s="82">
        <v>3.4649999999999999</v>
      </c>
    </row>
    <row r="49" spans="1:14" x14ac:dyDescent="0.35">
      <c r="A49" s="80">
        <v>44408</v>
      </c>
      <c r="B49" s="81">
        <v>7.8410000000000002</v>
      </c>
      <c r="C49" s="81" t="s">
        <v>1441</v>
      </c>
      <c r="D49" s="81" t="s">
        <v>1441</v>
      </c>
      <c r="E49" s="81">
        <v>2.226</v>
      </c>
      <c r="F49" s="81">
        <v>9.5679999999999996</v>
      </c>
      <c r="G49" s="77"/>
      <c r="H49" s="80">
        <v>41851</v>
      </c>
      <c r="I49" s="82">
        <v>1.7529999999999999</v>
      </c>
      <c r="J49" s="82">
        <v>1.8839999999999999</v>
      </c>
      <c r="K49" s="82">
        <v>0.17</v>
      </c>
      <c r="L49" s="82">
        <v>0.87</v>
      </c>
      <c r="M49" s="82">
        <v>2.9129999999999998</v>
      </c>
      <c r="N49" s="82">
        <v>3.6429999999999998</v>
      </c>
    </row>
    <row r="50" spans="1:14" x14ac:dyDescent="0.35">
      <c r="A50" s="80">
        <v>44439</v>
      </c>
      <c r="B50" s="81">
        <v>6.8029999999999999</v>
      </c>
      <c r="C50" s="81" t="s">
        <v>1441</v>
      </c>
      <c r="D50" s="81" t="s">
        <v>1441</v>
      </c>
      <c r="E50" s="81">
        <v>2.7440000000000002</v>
      </c>
      <c r="F50" s="81">
        <v>7.8979999999999997</v>
      </c>
      <c r="G50" s="77"/>
      <c r="H50" s="80">
        <v>41882</v>
      </c>
      <c r="I50" s="82">
        <v>2.1520000000000001</v>
      </c>
      <c r="J50" s="82">
        <v>2.0760000000000001</v>
      </c>
      <c r="K50" s="82">
        <v>0.35599999999999998</v>
      </c>
      <c r="L50" s="82">
        <v>1.054</v>
      </c>
      <c r="M50" s="82">
        <v>3.1120000000000001</v>
      </c>
      <c r="N50" s="82">
        <v>3.8359999999999999</v>
      </c>
    </row>
    <row r="51" spans="1:14" x14ac:dyDescent="0.35">
      <c r="A51" s="80">
        <v>44469</v>
      </c>
      <c r="B51" s="81">
        <v>5.5940000000000003</v>
      </c>
      <c r="C51" s="81" t="s">
        <v>1441</v>
      </c>
      <c r="D51" s="81" t="s">
        <v>1441</v>
      </c>
      <c r="E51" s="81">
        <v>3.1389999999999998</v>
      </c>
      <c r="F51" s="81">
        <v>6.4669999999999996</v>
      </c>
      <c r="G51" s="77"/>
      <c r="H51" s="80">
        <v>41912</v>
      </c>
      <c r="I51" s="82">
        <v>2.8479999999999999</v>
      </c>
      <c r="J51" s="82">
        <v>2.2679999999999998</v>
      </c>
      <c r="K51" s="82">
        <v>0.52900000000000003</v>
      </c>
      <c r="L51" s="82">
        <v>1.2310000000000001</v>
      </c>
      <c r="M51" s="82">
        <v>3.3170000000000002</v>
      </c>
      <c r="N51" s="82">
        <v>4.0430000000000001</v>
      </c>
    </row>
    <row r="52" spans="1:14" x14ac:dyDescent="0.35">
      <c r="A52" s="80">
        <v>44500</v>
      </c>
      <c r="B52" s="81">
        <v>4.8029999999999999</v>
      </c>
      <c r="C52" s="81" t="s">
        <v>1441</v>
      </c>
      <c r="D52" s="81" t="s">
        <v>1441</v>
      </c>
      <c r="E52" s="81">
        <v>3.3730000000000002</v>
      </c>
      <c r="F52" s="81">
        <v>5.9690000000000003</v>
      </c>
      <c r="G52" s="77"/>
      <c r="H52" s="80">
        <v>41943</v>
      </c>
      <c r="I52" s="82">
        <v>4.3520000000000003</v>
      </c>
      <c r="J52" s="82">
        <v>2.4449999999999998</v>
      </c>
      <c r="K52" s="82">
        <v>0.68200000000000005</v>
      </c>
      <c r="L52" s="82">
        <v>1.39</v>
      </c>
      <c r="M52" s="82">
        <v>3.5129999999999999</v>
      </c>
      <c r="N52" s="82">
        <v>4.2409999999999997</v>
      </c>
    </row>
    <row r="53" spans="1:14" x14ac:dyDescent="0.35">
      <c r="A53" s="80">
        <v>44530</v>
      </c>
      <c r="B53" s="81">
        <v>4.2779999999999996</v>
      </c>
      <c r="C53" s="81" t="s">
        <v>1441</v>
      </c>
      <c r="D53" s="81" t="s">
        <v>1441</v>
      </c>
      <c r="E53" s="81">
        <v>3.548</v>
      </c>
      <c r="F53" s="81">
        <v>6.024</v>
      </c>
      <c r="G53" s="77"/>
      <c r="H53" s="80">
        <v>41973</v>
      </c>
      <c r="I53" s="82">
        <v>4.6360000000000001</v>
      </c>
      <c r="J53" s="82">
        <v>2.5619999999999998</v>
      </c>
      <c r="K53" s="82">
        <v>0.77500000000000002</v>
      </c>
      <c r="L53" s="82">
        <v>1.496</v>
      </c>
      <c r="M53" s="82">
        <v>3.6440000000000001</v>
      </c>
      <c r="N53" s="82">
        <v>4.3730000000000002</v>
      </c>
    </row>
    <row r="54" spans="1:14" x14ac:dyDescent="0.35">
      <c r="A54" s="80">
        <v>44561</v>
      </c>
      <c r="B54" s="81">
        <v>4.1630000000000003</v>
      </c>
      <c r="C54" s="81" t="s">
        <v>1441</v>
      </c>
      <c r="D54" s="81" t="s">
        <v>1441</v>
      </c>
      <c r="E54" s="81">
        <v>3.665</v>
      </c>
      <c r="F54" s="81">
        <v>6.2169999999999996</v>
      </c>
      <c r="G54" s="77"/>
      <c r="H54" s="80">
        <v>42004</v>
      </c>
      <c r="I54" s="82">
        <v>3.7490000000000001</v>
      </c>
      <c r="J54" s="82">
        <v>2.613</v>
      </c>
      <c r="K54" s="82">
        <v>0.82099999999999995</v>
      </c>
      <c r="L54" s="82">
        <v>1.544</v>
      </c>
      <c r="M54" s="82">
        <v>3.6989999999999998</v>
      </c>
      <c r="N54" s="82">
        <v>4.4240000000000004</v>
      </c>
    </row>
    <row r="55" spans="1:14" x14ac:dyDescent="0.35">
      <c r="A55" s="80">
        <v>44592</v>
      </c>
      <c r="B55" s="81">
        <v>4.4889999999999999</v>
      </c>
      <c r="C55" s="81" t="s">
        <v>1441</v>
      </c>
      <c r="D55" s="81" t="s">
        <v>1441</v>
      </c>
      <c r="E55" s="81">
        <v>3.831</v>
      </c>
      <c r="F55" s="81">
        <v>6.4660000000000002</v>
      </c>
      <c r="G55" s="77"/>
      <c r="H55" s="80">
        <v>42035</v>
      </c>
      <c r="I55" s="82">
        <v>2.2240000000000002</v>
      </c>
      <c r="J55" s="82">
        <v>2.6269999999999998</v>
      </c>
      <c r="K55" s="82">
        <v>0.84099999999999997</v>
      </c>
      <c r="L55" s="82">
        <v>1.5649999999999999</v>
      </c>
      <c r="M55" s="82">
        <v>3.706</v>
      </c>
      <c r="N55" s="82">
        <v>4.4320000000000004</v>
      </c>
    </row>
    <row r="56" spans="1:14" x14ac:dyDescent="0.35">
      <c r="A56" s="80">
        <v>44620</v>
      </c>
      <c r="B56" s="81">
        <v>4.93</v>
      </c>
      <c r="C56" s="81" t="s">
        <v>1441</v>
      </c>
      <c r="D56" s="81" t="s">
        <v>1441</v>
      </c>
      <c r="E56" s="81">
        <v>4.0149999999999997</v>
      </c>
      <c r="F56" s="81">
        <v>6.5839999999999996</v>
      </c>
      <c r="G56" s="77"/>
      <c r="H56" s="80">
        <v>42063</v>
      </c>
      <c r="I56" s="82">
        <v>2.6749999999999998</v>
      </c>
      <c r="J56" s="82">
        <v>2.653</v>
      </c>
      <c r="K56" s="82">
        <v>0.88400000000000001</v>
      </c>
      <c r="L56" s="82">
        <v>1.601</v>
      </c>
      <c r="M56" s="82">
        <v>3.722</v>
      </c>
      <c r="N56" s="82">
        <v>4.4420000000000002</v>
      </c>
    </row>
    <row r="57" spans="1:14" x14ac:dyDescent="0.35">
      <c r="A57" s="80">
        <v>44651</v>
      </c>
      <c r="B57" s="81">
        <v>5.3</v>
      </c>
      <c r="C57" s="81" t="s">
        <v>1441</v>
      </c>
      <c r="D57" s="81" t="s">
        <v>1441</v>
      </c>
      <c r="E57" s="81">
        <v>4.5</v>
      </c>
      <c r="F57" s="81">
        <v>6.7320000000000002</v>
      </c>
      <c r="G57" s="77"/>
      <c r="H57" s="80">
        <v>42094</v>
      </c>
      <c r="I57" s="82">
        <v>3.7669999999999999</v>
      </c>
      <c r="J57" s="82">
        <v>2.6760000000000002</v>
      </c>
      <c r="K57" s="82">
        <v>0.92200000000000004</v>
      </c>
      <c r="L57" s="82">
        <v>1.6339999999999999</v>
      </c>
      <c r="M57" s="82">
        <v>3.7349999999999999</v>
      </c>
      <c r="N57" s="82">
        <v>4.4470000000000001</v>
      </c>
    </row>
    <row r="58" spans="1:14" x14ac:dyDescent="0.35">
      <c r="A58" s="80">
        <v>44681</v>
      </c>
      <c r="B58" s="81">
        <v>5.24</v>
      </c>
      <c r="C58" s="81" t="s">
        <v>1441</v>
      </c>
      <c r="D58" s="81" t="s">
        <v>1441</v>
      </c>
      <c r="E58" s="81">
        <v>5.29</v>
      </c>
      <c r="F58" s="81">
        <v>6.633</v>
      </c>
      <c r="G58" s="77"/>
      <c r="H58" s="80">
        <v>42124</v>
      </c>
      <c r="I58" s="82">
        <v>4.2919999999999998</v>
      </c>
      <c r="J58" s="82">
        <v>2.6539999999999999</v>
      </c>
      <c r="K58" s="82">
        <v>0.92400000000000004</v>
      </c>
      <c r="L58" s="82">
        <v>1.6259999999999999</v>
      </c>
      <c r="M58" s="82">
        <v>3.7</v>
      </c>
      <c r="N58" s="82">
        <v>4.3970000000000002</v>
      </c>
    </row>
    <row r="59" spans="1:14" x14ac:dyDescent="0.35">
      <c r="A59" s="80">
        <v>44712</v>
      </c>
      <c r="B59" s="81">
        <v>5.4370000000000003</v>
      </c>
      <c r="C59" s="81" t="s">
        <v>1441</v>
      </c>
      <c r="D59" s="81">
        <v>5.4649999999999999</v>
      </c>
      <c r="E59" s="81">
        <v>6.0449999999999999</v>
      </c>
      <c r="F59" s="81">
        <v>6.7489999999999997</v>
      </c>
      <c r="G59" s="77"/>
      <c r="H59" s="80">
        <v>42155</v>
      </c>
      <c r="I59" s="82">
        <v>3.714</v>
      </c>
      <c r="J59" s="82">
        <v>2.573</v>
      </c>
      <c r="K59" s="82">
        <v>0.87</v>
      </c>
      <c r="L59" s="82">
        <v>1.56</v>
      </c>
      <c r="M59" s="82">
        <v>3.6019999999999999</v>
      </c>
      <c r="N59" s="82">
        <v>4.2939999999999996</v>
      </c>
    </row>
    <row r="60" spans="1:14" x14ac:dyDescent="0.35">
      <c r="A60" s="80">
        <v>44742</v>
      </c>
      <c r="B60" s="81">
        <v>5.66</v>
      </c>
      <c r="C60" s="81" t="s">
        <v>1441</v>
      </c>
      <c r="D60" s="81">
        <v>5.5780000000000003</v>
      </c>
      <c r="E60" s="81">
        <v>6.3769999999999998</v>
      </c>
      <c r="F60" s="81">
        <v>6.8090000000000002</v>
      </c>
      <c r="G60" s="77"/>
      <c r="H60" s="80">
        <v>42185</v>
      </c>
      <c r="I60" s="82">
        <v>2.3079999999999998</v>
      </c>
      <c r="J60" s="82">
        <v>2.4510000000000001</v>
      </c>
      <c r="K60" s="82">
        <v>0.78400000000000003</v>
      </c>
      <c r="L60" s="82">
        <v>1.4550000000000001</v>
      </c>
      <c r="M60" s="82">
        <v>3.4580000000000002</v>
      </c>
      <c r="N60" s="82">
        <v>4.1470000000000002</v>
      </c>
    </row>
    <row r="61" spans="1:14" x14ac:dyDescent="0.35">
      <c r="A61" s="80">
        <v>44773</v>
      </c>
      <c r="B61" s="81">
        <v>6.0890000000000004</v>
      </c>
      <c r="C61" s="81" t="s">
        <v>1441</v>
      </c>
      <c r="D61" s="81">
        <v>5.5410000000000004</v>
      </c>
      <c r="E61" s="81">
        <v>6.2140000000000004</v>
      </c>
      <c r="F61" s="81">
        <v>7.077</v>
      </c>
      <c r="G61" s="77"/>
      <c r="H61" s="80">
        <v>42216</v>
      </c>
      <c r="I61" s="82">
        <v>2.1230000000000002</v>
      </c>
      <c r="J61" s="82">
        <v>2.34</v>
      </c>
      <c r="K61" s="82">
        <v>0.70199999999999996</v>
      </c>
      <c r="L61" s="82">
        <v>1.355</v>
      </c>
      <c r="M61" s="82">
        <v>3.33</v>
      </c>
      <c r="N61" s="82">
        <v>4.0149999999999997</v>
      </c>
    </row>
    <row r="62" spans="1:14" x14ac:dyDescent="0.35">
      <c r="A62" s="80">
        <v>44804</v>
      </c>
      <c r="B62" s="81">
        <v>6.3620000000000001</v>
      </c>
      <c r="C62" s="81" t="s">
        <v>1441</v>
      </c>
      <c r="D62" s="81">
        <v>5.8440000000000003</v>
      </c>
      <c r="E62" s="81">
        <v>6.1550000000000002</v>
      </c>
      <c r="F62" s="81">
        <v>7.1360000000000001</v>
      </c>
      <c r="G62" s="77"/>
      <c r="H62" s="80">
        <v>42247</v>
      </c>
      <c r="I62" s="82">
        <v>1.6220000000000001</v>
      </c>
      <c r="J62" s="82">
        <v>2.238</v>
      </c>
      <c r="K62" s="82">
        <v>0.61799999999999999</v>
      </c>
      <c r="L62" s="82">
        <v>1.2609999999999999</v>
      </c>
      <c r="M62" s="82">
        <v>3.218</v>
      </c>
      <c r="N62" s="82">
        <v>3.8969999999999998</v>
      </c>
    </row>
    <row r="63" spans="1:14" x14ac:dyDescent="0.35">
      <c r="A63" s="80">
        <v>44834</v>
      </c>
      <c r="B63" s="81">
        <v>6.7279999999999998</v>
      </c>
      <c r="C63" s="81" t="s">
        <v>1441</v>
      </c>
      <c r="D63" s="81">
        <v>6.0990000000000002</v>
      </c>
      <c r="E63" s="81">
        <v>6.194</v>
      </c>
      <c r="F63" s="81">
        <v>7.0979999999999999</v>
      </c>
      <c r="G63" s="77"/>
      <c r="H63" s="80">
        <v>42277</v>
      </c>
      <c r="I63" s="82">
        <v>1.2609999999999999</v>
      </c>
      <c r="J63" s="82">
        <v>2.165</v>
      </c>
      <c r="K63" s="82">
        <v>0.54800000000000004</v>
      </c>
      <c r="L63" s="82">
        <v>1.1879999999999999</v>
      </c>
      <c r="M63" s="82">
        <v>3.145</v>
      </c>
      <c r="N63" s="82">
        <v>3.819</v>
      </c>
    </row>
    <row r="64" spans="1:14" x14ac:dyDescent="0.35">
      <c r="A64" s="80">
        <v>44865</v>
      </c>
      <c r="B64" s="81">
        <v>7.0190000000000001</v>
      </c>
      <c r="C64" s="81" t="s">
        <v>1441</v>
      </c>
      <c r="D64" s="81">
        <v>6.3070000000000004</v>
      </c>
      <c r="E64" s="81">
        <v>6.3840000000000003</v>
      </c>
      <c r="F64" s="81">
        <v>6.98</v>
      </c>
      <c r="G64" s="77"/>
      <c r="H64" s="80">
        <v>42308</v>
      </c>
      <c r="I64" s="82">
        <v>0.26800000000000002</v>
      </c>
      <c r="J64" s="82">
        <v>2.1379999999999999</v>
      </c>
      <c r="K64" s="82">
        <v>0.51800000000000002</v>
      </c>
      <c r="L64" s="82">
        <v>1.163</v>
      </c>
      <c r="M64" s="82">
        <v>3.121</v>
      </c>
      <c r="N64" s="82">
        <v>3.7919999999999998</v>
      </c>
    </row>
    <row r="65" spans="1:14" x14ac:dyDescent="0.35">
      <c r="A65" s="80">
        <v>44895</v>
      </c>
      <c r="B65" s="81">
        <v>7.3360000000000003</v>
      </c>
      <c r="C65" s="81" t="s">
        <v>1441</v>
      </c>
      <c r="D65" s="81">
        <v>6.22</v>
      </c>
      <c r="E65" s="81">
        <v>6.3109999999999999</v>
      </c>
      <c r="F65" s="81">
        <v>6.8810000000000002</v>
      </c>
      <c r="G65" s="77"/>
      <c r="H65" s="80">
        <v>42338</v>
      </c>
      <c r="I65" s="82">
        <v>0.16800000000000001</v>
      </c>
      <c r="J65" s="82">
        <v>2.2109999999999999</v>
      </c>
      <c r="K65" s="82">
        <v>0.59099999999999997</v>
      </c>
      <c r="L65" s="82">
        <v>1.24</v>
      </c>
      <c r="M65" s="82">
        <v>3.1909999999999998</v>
      </c>
      <c r="N65" s="82">
        <v>3.855</v>
      </c>
    </row>
    <row r="66" spans="1:14" x14ac:dyDescent="0.35">
      <c r="A66" s="80">
        <v>44926</v>
      </c>
      <c r="B66" s="81">
        <v>7.3380000000000001</v>
      </c>
      <c r="C66" s="81" t="s">
        <v>1441</v>
      </c>
      <c r="D66" s="81">
        <v>6.26</v>
      </c>
      <c r="E66" s="81">
        <v>6.2850000000000001</v>
      </c>
      <c r="F66" s="81">
        <v>6.9240000000000004</v>
      </c>
      <c r="G66" s="77"/>
      <c r="H66" s="80">
        <v>42369</v>
      </c>
      <c r="I66" s="82">
        <v>1.278</v>
      </c>
      <c r="J66" s="82">
        <v>2.39</v>
      </c>
      <c r="K66" s="82">
        <v>0.76600000000000001</v>
      </c>
      <c r="L66" s="82">
        <v>1.427</v>
      </c>
      <c r="M66" s="82">
        <v>3.363</v>
      </c>
      <c r="N66" s="82">
        <v>4.0140000000000002</v>
      </c>
    </row>
    <row r="67" spans="1:14" x14ac:dyDescent="0.35">
      <c r="A67" s="80">
        <v>44957</v>
      </c>
      <c r="B67" s="81">
        <v>7.09</v>
      </c>
      <c r="C67" s="81" t="s">
        <v>1441</v>
      </c>
      <c r="D67" s="81">
        <v>6.34</v>
      </c>
      <c r="E67" s="81">
        <v>6.1760000000000002</v>
      </c>
      <c r="F67" s="81">
        <v>7.0880000000000001</v>
      </c>
      <c r="G67" s="77"/>
      <c r="H67" s="80">
        <v>42400</v>
      </c>
      <c r="I67" s="82">
        <v>3.0529999999999999</v>
      </c>
      <c r="J67" s="82">
        <v>2.6259999999999999</v>
      </c>
      <c r="K67" s="82">
        <v>0.99099999999999999</v>
      </c>
      <c r="L67" s="82">
        <v>1.6639999999999999</v>
      </c>
      <c r="M67" s="82">
        <v>3.5939999999999999</v>
      </c>
      <c r="N67" s="82">
        <v>4.2359999999999998</v>
      </c>
    </row>
    <row r="68" spans="1:14" x14ac:dyDescent="0.35">
      <c r="A68" s="80">
        <v>44985</v>
      </c>
      <c r="B68" s="81">
        <v>7.0570000000000004</v>
      </c>
      <c r="C68" s="81" t="s">
        <v>1441</v>
      </c>
      <c r="D68" s="81">
        <v>6.51</v>
      </c>
      <c r="E68" s="81">
        <v>6.1589999999999998</v>
      </c>
      <c r="F68" s="81">
        <v>7.3239999999999998</v>
      </c>
      <c r="G68" s="77"/>
      <c r="H68" s="80">
        <v>42429</v>
      </c>
      <c r="I68" s="82">
        <v>4.6790000000000003</v>
      </c>
      <c r="J68" s="82">
        <v>2.831</v>
      </c>
      <c r="K68" s="82">
        <v>1.1859999999999999</v>
      </c>
      <c r="L68" s="82">
        <v>1.867</v>
      </c>
      <c r="M68" s="82">
        <v>3.8010000000000002</v>
      </c>
      <c r="N68" s="82">
        <v>4.4349999999999996</v>
      </c>
    </row>
    <row r="69" spans="1:14" x14ac:dyDescent="0.35">
      <c r="A69" s="80">
        <v>45016</v>
      </c>
      <c r="B69" s="81">
        <v>7.2089999999999996</v>
      </c>
      <c r="C69" s="81" t="s">
        <v>1441</v>
      </c>
      <c r="D69" s="81">
        <v>6.48</v>
      </c>
      <c r="E69" s="81">
        <v>6.2919999999999998</v>
      </c>
      <c r="F69" s="81">
        <v>7.367</v>
      </c>
      <c r="G69" s="77"/>
      <c r="H69" s="80">
        <v>42460</v>
      </c>
      <c r="I69" s="82">
        <v>5.2640000000000002</v>
      </c>
      <c r="J69" s="82">
        <v>2.9279999999999999</v>
      </c>
      <c r="K69" s="82">
        <v>1.286</v>
      </c>
      <c r="L69" s="82">
        <v>1.9650000000000001</v>
      </c>
      <c r="M69" s="82">
        <v>3.8980000000000001</v>
      </c>
      <c r="N69" s="82">
        <v>4.5270000000000001</v>
      </c>
    </row>
    <row r="70" spans="1:14" x14ac:dyDescent="0.35">
      <c r="A70" s="80">
        <v>45046</v>
      </c>
      <c r="B70" s="81">
        <v>7.7329999999999997</v>
      </c>
      <c r="C70" s="81" t="s">
        <v>1441</v>
      </c>
      <c r="D70" s="81">
        <v>6.5650000000000004</v>
      </c>
      <c r="E70" s="81">
        <v>6.6760000000000002</v>
      </c>
      <c r="F70" s="81">
        <v>7.2809999999999997</v>
      </c>
      <c r="G70" s="77"/>
      <c r="H70" s="80">
        <v>42490</v>
      </c>
      <c r="I70" s="82">
        <v>4.8259999999999996</v>
      </c>
      <c r="J70" s="82">
        <v>2.8860000000000001</v>
      </c>
      <c r="K70" s="82">
        <v>1.27</v>
      </c>
      <c r="L70" s="82">
        <v>1.94</v>
      </c>
      <c r="M70" s="82">
        <v>3.8460000000000001</v>
      </c>
      <c r="N70" s="82">
        <v>4.4690000000000003</v>
      </c>
    </row>
    <row r="71" spans="1:14" x14ac:dyDescent="0.35">
      <c r="A71" s="80">
        <v>45077</v>
      </c>
      <c r="B71" s="81">
        <v>7.9320000000000004</v>
      </c>
      <c r="C71" s="81" t="s">
        <v>1441</v>
      </c>
      <c r="D71" s="81">
        <v>6.6109999999999998</v>
      </c>
      <c r="E71" s="81">
        <v>7.133</v>
      </c>
      <c r="F71" s="81">
        <v>7.1950000000000003</v>
      </c>
      <c r="G71" s="77"/>
      <c r="H71" s="80">
        <v>42521</v>
      </c>
      <c r="I71" s="82">
        <v>3.294</v>
      </c>
      <c r="J71" s="82">
        <v>2.73</v>
      </c>
      <c r="K71" s="82">
        <v>1.153</v>
      </c>
      <c r="L71" s="82">
        <v>1.804</v>
      </c>
      <c r="M71" s="82">
        <v>3.673</v>
      </c>
      <c r="N71" s="82">
        <v>4.2880000000000003</v>
      </c>
    </row>
    <row r="72" spans="1:14" x14ac:dyDescent="0.35">
      <c r="A72" s="80">
        <v>45107</v>
      </c>
      <c r="B72" s="81">
        <v>8.1649999999999991</v>
      </c>
      <c r="C72" s="81" t="s">
        <v>1441</v>
      </c>
      <c r="D72" s="81">
        <v>6.8250000000000002</v>
      </c>
      <c r="E72" s="81">
        <v>7.4160000000000004</v>
      </c>
      <c r="F72" s="81">
        <v>6.9420000000000002</v>
      </c>
      <c r="G72" s="77"/>
      <c r="H72" s="80">
        <v>42551</v>
      </c>
      <c r="I72" s="82">
        <v>2.1720000000000002</v>
      </c>
      <c r="J72" s="82">
        <v>2.5449999999999999</v>
      </c>
      <c r="K72" s="82">
        <v>1.0069999999999999</v>
      </c>
      <c r="L72" s="82">
        <v>1.635</v>
      </c>
      <c r="M72" s="82">
        <v>3.4689999999999999</v>
      </c>
      <c r="N72" s="82">
        <v>4.0780000000000003</v>
      </c>
    </row>
    <row r="73" spans="1:14" x14ac:dyDescent="0.35">
      <c r="A73" s="80">
        <v>45138</v>
      </c>
      <c r="B73" s="81">
        <v>8.1180000000000003</v>
      </c>
      <c r="C73" s="81" t="s">
        <v>1441</v>
      </c>
      <c r="D73" s="81">
        <v>6.8490000000000002</v>
      </c>
      <c r="E73" s="81">
        <v>7.556</v>
      </c>
      <c r="F73" s="81">
        <v>6.8010000000000002</v>
      </c>
      <c r="G73" s="77"/>
      <c r="H73" s="80">
        <v>42582</v>
      </c>
      <c r="I73" s="82">
        <v>1.349</v>
      </c>
      <c r="J73" s="82">
        <v>2.3860000000000001</v>
      </c>
      <c r="K73" s="82">
        <v>0.88300000000000001</v>
      </c>
      <c r="L73" s="82">
        <v>1.4870000000000001</v>
      </c>
      <c r="M73" s="82">
        <v>3.2959999999999998</v>
      </c>
      <c r="N73" s="82">
        <v>3.9009999999999998</v>
      </c>
    </row>
    <row r="74" spans="1:14" x14ac:dyDescent="0.35">
      <c r="A74" s="80">
        <v>45169</v>
      </c>
      <c r="B74" s="81">
        <v>8.0850000000000009</v>
      </c>
      <c r="C74" s="81" t="s">
        <v>1441</v>
      </c>
      <c r="D74" s="81">
        <v>6.8949999999999996</v>
      </c>
      <c r="E74" s="81">
        <v>7.4429999999999996</v>
      </c>
      <c r="F74" s="81">
        <v>6.8330000000000002</v>
      </c>
      <c r="G74" s="77"/>
      <c r="H74" s="80">
        <v>42613</v>
      </c>
      <c r="I74" s="82">
        <v>1.59</v>
      </c>
      <c r="J74" s="82">
        <v>2.2949999999999999</v>
      </c>
      <c r="K74" s="82">
        <v>0.82099999999999995</v>
      </c>
      <c r="L74" s="82">
        <v>1.4079999999999999</v>
      </c>
      <c r="M74" s="82">
        <v>3.1909999999999998</v>
      </c>
      <c r="N74" s="82">
        <v>3.8</v>
      </c>
    </row>
    <row r="75" spans="1:14" x14ac:dyDescent="0.35">
      <c r="A75" s="80">
        <v>45199</v>
      </c>
      <c r="B75" s="81">
        <v>7.819</v>
      </c>
      <c r="C75" s="81" t="s">
        <v>1441</v>
      </c>
      <c r="D75" s="81">
        <v>6.8689999999999998</v>
      </c>
      <c r="E75" s="81">
        <v>7.2160000000000002</v>
      </c>
      <c r="F75" s="81">
        <v>7.0069999999999997</v>
      </c>
      <c r="G75" s="77"/>
      <c r="H75" s="80">
        <v>42643</v>
      </c>
      <c r="I75" s="82">
        <v>1.7310000000000001</v>
      </c>
      <c r="J75" s="82">
        <v>2.2509999999999999</v>
      </c>
      <c r="K75" s="82">
        <v>0.8</v>
      </c>
      <c r="L75" s="82">
        <v>1.373</v>
      </c>
      <c r="M75" s="82">
        <v>3.133</v>
      </c>
      <c r="N75" s="82">
        <v>3.7469999999999999</v>
      </c>
    </row>
    <row r="76" spans="1:14" x14ac:dyDescent="0.35">
      <c r="A76" s="80">
        <v>45230</v>
      </c>
      <c r="B76" s="81">
        <v>7.2069999999999999</v>
      </c>
      <c r="C76" s="81" t="s">
        <v>1441</v>
      </c>
      <c r="D76" s="81">
        <v>6.9189999999999996</v>
      </c>
      <c r="E76" s="81">
        <v>6.8010000000000002</v>
      </c>
      <c r="F76" s="81">
        <v>6.7130000000000001</v>
      </c>
      <c r="G76" s="77"/>
      <c r="H76" s="80">
        <v>42674</v>
      </c>
      <c r="I76" s="82">
        <v>1.887</v>
      </c>
      <c r="J76" s="82">
        <v>2.2400000000000002</v>
      </c>
      <c r="K76" s="82">
        <v>0.80600000000000005</v>
      </c>
      <c r="L76" s="82">
        <v>1.367</v>
      </c>
      <c r="M76" s="82">
        <v>3.11</v>
      </c>
      <c r="N76" s="82">
        <v>3.7250000000000001</v>
      </c>
    </row>
    <row r="77" spans="1:14" x14ac:dyDescent="0.35">
      <c r="A77" s="80">
        <v>45260</v>
      </c>
      <c r="B77" s="81">
        <v>6.6130000000000004</v>
      </c>
      <c r="C77" s="81" t="s">
        <v>1441</v>
      </c>
      <c r="D77" s="81">
        <v>6.9530000000000003</v>
      </c>
      <c r="E77" s="81">
        <v>6.4589999999999996</v>
      </c>
      <c r="F77" s="81">
        <v>6.3</v>
      </c>
      <c r="G77" s="77"/>
      <c r="H77" s="80">
        <v>42704</v>
      </c>
      <c r="I77" s="82">
        <v>2.2610000000000001</v>
      </c>
      <c r="J77" s="82">
        <v>2.2549999999999999</v>
      </c>
      <c r="K77" s="82">
        <v>0.83099999999999996</v>
      </c>
      <c r="L77" s="82">
        <v>1.387</v>
      </c>
      <c r="M77" s="82">
        <v>3.117</v>
      </c>
      <c r="N77" s="82">
        <v>3.726</v>
      </c>
    </row>
    <row r="78" spans="1:14" x14ac:dyDescent="0.35">
      <c r="A78" s="80">
        <v>45291</v>
      </c>
      <c r="B78" s="81">
        <v>6.1849999999999996</v>
      </c>
      <c r="C78" s="81" t="s">
        <v>1441</v>
      </c>
      <c r="D78" s="81">
        <v>6.944</v>
      </c>
      <c r="E78" s="81">
        <v>6.319</v>
      </c>
      <c r="F78" s="81">
        <v>5.9880000000000004</v>
      </c>
      <c r="G78" s="77"/>
      <c r="H78" s="80">
        <v>42735</v>
      </c>
      <c r="I78" s="82">
        <v>1.986</v>
      </c>
      <c r="J78" s="82">
        <v>2.2629999999999999</v>
      </c>
      <c r="K78" s="82">
        <v>0.84599999999999997</v>
      </c>
      <c r="L78" s="82">
        <v>1.4019999999999999</v>
      </c>
      <c r="M78" s="82">
        <v>3.121</v>
      </c>
      <c r="N78" s="82">
        <v>3.7189999999999999</v>
      </c>
    </row>
    <row r="79" spans="1:14" x14ac:dyDescent="0.35">
      <c r="A79" s="80">
        <v>45322</v>
      </c>
      <c r="B79" s="81">
        <v>6.0880000000000001</v>
      </c>
      <c r="C79" s="81" t="s">
        <v>1441</v>
      </c>
      <c r="D79" s="81">
        <v>6.859</v>
      </c>
      <c r="E79" s="81">
        <v>6.298</v>
      </c>
      <c r="F79" s="81">
        <v>5.9660000000000002</v>
      </c>
      <c r="G79" s="77"/>
      <c r="H79" s="80">
        <v>42766</v>
      </c>
      <c r="I79" s="82">
        <v>2.1989999999999998</v>
      </c>
      <c r="J79" s="82">
        <v>2.2930000000000001</v>
      </c>
      <c r="K79" s="82">
        <v>0.88600000000000001</v>
      </c>
      <c r="L79" s="82">
        <v>1.446</v>
      </c>
      <c r="M79" s="82">
        <v>3.1440000000000001</v>
      </c>
      <c r="N79" s="82">
        <v>3.7290000000000001</v>
      </c>
    </row>
    <row r="80" spans="1:14" x14ac:dyDescent="0.35">
      <c r="A80" s="80">
        <v>45351</v>
      </c>
      <c r="B80" s="81">
        <v>5.9139999999999997</v>
      </c>
      <c r="C80" s="81" t="s">
        <v>1441</v>
      </c>
      <c r="D80" s="81">
        <v>6.6980000000000004</v>
      </c>
      <c r="E80" s="81">
        <v>6.3579999999999997</v>
      </c>
      <c r="F80" s="81">
        <v>5.99</v>
      </c>
      <c r="G80" s="77"/>
      <c r="H80" s="80">
        <v>42794</v>
      </c>
      <c r="I80" s="82">
        <v>1.6240000000000001</v>
      </c>
      <c r="J80" s="82">
        <v>2.3279999999999998</v>
      </c>
      <c r="K80" s="82">
        <v>0.94199999999999995</v>
      </c>
      <c r="L80" s="82">
        <v>1.5</v>
      </c>
      <c r="M80" s="82">
        <v>3.1669999999999998</v>
      </c>
      <c r="N80" s="82">
        <v>3.738</v>
      </c>
    </row>
    <row r="81" spans="1:14" x14ac:dyDescent="0.35">
      <c r="A81" s="80">
        <v>45382</v>
      </c>
      <c r="B81" s="81">
        <v>5.8529999999999998</v>
      </c>
      <c r="C81" s="81" t="s">
        <v>1441</v>
      </c>
      <c r="D81" s="81">
        <v>6.383</v>
      </c>
      <c r="E81" s="81">
        <v>6.375</v>
      </c>
      <c r="F81" s="81">
        <v>6.032</v>
      </c>
      <c r="G81" s="77"/>
      <c r="H81" s="80">
        <v>42825</v>
      </c>
      <c r="I81" s="82">
        <v>2.2349999999999999</v>
      </c>
      <c r="J81" s="82">
        <v>2.4260000000000002</v>
      </c>
      <c r="K81" s="82">
        <v>1.0680000000000001</v>
      </c>
      <c r="L81" s="82">
        <v>1.62</v>
      </c>
      <c r="M81" s="82">
        <v>3.2469999999999999</v>
      </c>
      <c r="N81" s="82">
        <v>3.8029999999999999</v>
      </c>
    </row>
    <row r="82" spans="1:14" x14ac:dyDescent="0.35">
      <c r="A82" s="80">
        <v>45412</v>
      </c>
      <c r="B82" s="81">
        <v>5.7450000000000001</v>
      </c>
      <c r="C82" s="81" t="s">
        <v>1441</v>
      </c>
      <c r="D82" s="81">
        <v>6.1820000000000004</v>
      </c>
      <c r="E82" s="81">
        <v>6.5460000000000003</v>
      </c>
      <c r="F82" s="81">
        <v>6.1589999999999998</v>
      </c>
      <c r="G82" s="77"/>
      <c r="H82" s="80">
        <v>42855</v>
      </c>
      <c r="I82" s="82">
        <v>2.5449999999999999</v>
      </c>
      <c r="J82" s="82">
        <v>2.5350000000000001</v>
      </c>
      <c r="K82" s="82">
        <v>1.202</v>
      </c>
      <c r="L82" s="82">
        <v>1.746</v>
      </c>
      <c r="M82" s="82">
        <v>3.34</v>
      </c>
      <c r="N82" s="82">
        <v>3.879</v>
      </c>
    </row>
    <row r="83" spans="1:14" x14ac:dyDescent="0.35">
      <c r="A83" s="80">
        <v>45443</v>
      </c>
      <c r="B83" s="81">
        <v>5.5510000000000002</v>
      </c>
      <c r="C83" s="81" t="s">
        <v>1441</v>
      </c>
      <c r="D83" s="81">
        <v>6.0380000000000003</v>
      </c>
      <c r="E83" s="81">
        <v>6.577</v>
      </c>
      <c r="F83" s="81">
        <v>6.1909999999999998</v>
      </c>
      <c r="G83" s="77"/>
      <c r="H83" s="80">
        <v>42886</v>
      </c>
      <c r="I83" s="82">
        <v>3.2120000000000002</v>
      </c>
      <c r="J83" s="82">
        <v>2.6320000000000001</v>
      </c>
      <c r="K83" s="82">
        <v>1.32</v>
      </c>
      <c r="L83" s="82">
        <v>1.855</v>
      </c>
      <c r="M83" s="82">
        <v>3.423</v>
      </c>
      <c r="N83" s="82">
        <v>3.9449999999999998</v>
      </c>
    </row>
    <row r="84" spans="1:14" x14ac:dyDescent="0.35">
      <c r="A84" s="80">
        <v>45473</v>
      </c>
      <c r="B84" s="81">
        <v>5.3010000000000002</v>
      </c>
      <c r="C84" s="81" t="s">
        <v>1441</v>
      </c>
      <c r="D84" s="81">
        <v>5.99</v>
      </c>
      <c r="E84" s="81">
        <v>6.649</v>
      </c>
      <c r="F84" s="81">
        <v>6.1479999999999997</v>
      </c>
      <c r="G84" s="77"/>
      <c r="H84" s="80">
        <v>42916</v>
      </c>
      <c r="I84" s="82">
        <v>3.11</v>
      </c>
      <c r="J84" s="82">
        <v>2.657</v>
      </c>
      <c r="K84" s="82">
        <v>1.3620000000000001</v>
      </c>
      <c r="L84" s="82">
        <v>1.887</v>
      </c>
      <c r="M84" s="82">
        <v>3.4409999999999998</v>
      </c>
      <c r="N84" s="82">
        <v>3.952</v>
      </c>
    </row>
    <row r="85" spans="1:14" x14ac:dyDescent="0.35">
      <c r="A85" s="80">
        <v>45504</v>
      </c>
      <c r="B85" s="81">
        <v>5.1950000000000003</v>
      </c>
      <c r="C85" s="81" t="s">
        <v>1441</v>
      </c>
      <c r="D85" s="81">
        <v>5.89</v>
      </c>
      <c r="E85" s="81">
        <v>6.3810000000000002</v>
      </c>
      <c r="F85" s="81">
        <v>6.1529999999999996</v>
      </c>
      <c r="G85" s="77"/>
      <c r="H85" s="80">
        <v>42947</v>
      </c>
      <c r="I85" s="82">
        <v>2.589</v>
      </c>
      <c r="J85" s="82">
        <v>2.6269999999999998</v>
      </c>
      <c r="K85" s="82">
        <v>1.3420000000000001</v>
      </c>
      <c r="L85" s="82">
        <v>1.861</v>
      </c>
      <c r="M85" s="82">
        <v>3.4049999999999998</v>
      </c>
      <c r="N85" s="82">
        <v>3.9159999999999999</v>
      </c>
    </row>
    <row r="86" spans="1:14" x14ac:dyDescent="0.35">
      <c r="A86" s="80">
        <v>45535</v>
      </c>
      <c r="B86" s="81">
        <v>5.1349999999999998</v>
      </c>
      <c r="C86" s="81" t="s">
        <v>1441</v>
      </c>
      <c r="D86" s="81">
        <v>5.7759999999999998</v>
      </c>
      <c r="E86" s="81">
        <v>6.407</v>
      </c>
      <c r="F86" s="81">
        <v>6.0780000000000003</v>
      </c>
      <c r="G86" s="77"/>
      <c r="H86" s="80">
        <v>42978</v>
      </c>
      <c r="I86" s="82">
        <v>2.1509999999999998</v>
      </c>
      <c r="J86" s="82">
        <v>2.6019999999999999</v>
      </c>
      <c r="K86" s="82">
        <v>1.319</v>
      </c>
      <c r="L86" s="82">
        <v>1.8340000000000001</v>
      </c>
      <c r="M86" s="82">
        <v>3.3780000000000001</v>
      </c>
      <c r="N86" s="82">
        <v>3.8980000000000001</v>
      </c>
    </row>
    <row r="87" spans="1:14" x14ac:dyDescent="0.35">
      <c r="A87" s="80">
        <v>45565</v>
      </c>
      <c r="B87" s="81">
        <v>5.173</v>
      </c>
      <c r="C87" s="81" t="s">
        <v>1441</v>
      </c>
      <c r="D87" s="81">
        <v>5.694</v>
      </c>
      <c r="E87" s="81">
        <v>6.3780000000000001</v>
      </c>
      <c r="F87" s="81">
        <v>5.899</v>
      </c>
      <c r="G87" s="77"/>
      <c r="H87" s="80">
        <v>43008</v>
      </c>
      <c r="I87" s="82">
        <v>2.0920000000000001</v>
      </c>
      <c r="J87" s="82">
        <v>2.629</v>
      </c>
      <c r="K87" s="82">
        <v>1.3380000000000001</v>
      </c>
      <c r="L87" s="82">
        <v>1.857</v>
      </c>
      <c r="M87" s="82">
        <v>3.407</v>
      </c>
      <c r="N87" s="82">
        <v>3.9359999999999999</v>
      </c>
    </row>
    <row r="88" spans="1:14" x14ac:dyDescent="0.35">
      <c r="A88" s="80">
        <v>45596</v>
      </c>
      <c r="B88" s="81">
        <v>5.6440000000000001</v>
      </c>
      <c r="C88" s="81" t="s">
        <v>1441</v>
      </c>
      <c r="D88" s="81">
        <v>5.6079999999999997</v>
      </c>
      <c r="E88" s="81">
        <v>6.4139999999999997</v>
      </c>
      <c r="F88" s="81">
        <v>6.0419999999999998</v>
      </c>
      <c r="G88" s="77"/>
      <c r="H88" s="80">
        <v>43039</v>
      </c>
      <c r="I88" s="82">
        <v>2.452</v>
      </c>
      <c r="J88" s="82">
        <v>2.7210000000000001</v>
      </c>
      <c r="K88" s="82">
        <v>1.419</v>
      </c>
      <c r="L88" s="82">
        <v>1.9419999999999999</v>
      </c>
      <c r="M88" s="82">
        <v>3.5019999999999998</v>
      </c>
      <c r="N88" s="82">
        <v>4.0389999999999997</v>
      </c>
    </row>
    <row r="89" spans="1:14" x14ac:dyDescent="0.35">
      <c r="A89" s="80">
        <v>45626</v>
      </c>
      <c r="B89" s="81">
        <v>5.9359999999999999</v>
      </c>
      <c r="C89" s="81" t="s">
        <v>1441</v>
      </c>
      <c r="D89" s="81">
        <v>5.5119999999999996</v>
      </c>
      <c r="E89" s="81">
        <v>6.3630000000000004</v>
      </c>
      <c r="F89" s="81">
        <v>6.16</v>
      </c>
      <c r="G89" s="77"/>
      <c r="H89" s="80">
        <v>43069</v>
      </c>
      <c r="I89" s="82">
        <v>2.8</v>
      </c>
      <c r="J89" s="82">
        <v>2.84</v>
      </c>
      <c r="K89" s="82">
        <v>1.5209999999999999</v>
      </c>
      <c r="L89" s="82">
        <v>2.0539999999999998</v>
      </c>
      <c r="M89" s="82">
        <v>3.6280000000000001</v>
      </c>
      <c r="N89" s="82">
        <v>4.173</v>
      </c>
    </row>
    <row r="90" spans="1:14" x14ac:dyDescent="0.35">
      <c r="A90" s="80">
        <v>45657</v>
      </c>
      <c r="B90" s="81">
        <v>6.1559999999999997</v>
      </c>
      <c r="C90" s="81" t="s">
        <v>1441</v>
      </c>
      <c r="D90" s="81">
        <v>5.3840000000000003</v>
      </c>
      <c r="E90" s="81">
        <v>6.1559999999999997</v>
      </c>
      <c r="F90" s="81">
        <v>6.2430000000000003</v>
      </c>
      <c r="G90" s="77"/>
      <c r="H90" s="80">
        <v>43100</v>
      </c>
      <c r="I90" s="82">
        <v>2.9470000000000001</v>
      </c>
      <c r="J90" s="82">
        <v>2.9630000000000001</v>
      </c>
      <c r="K90" s="82">
        <v>1.6220000000000001</v>
      </c>
      <c r="L90" s="82">
        <v>2.1659999999999999</v>
      </c>
      <c r="M90" s="82">
        <v>3.7650000000000001</v>
      </c>
      <c r="N90" s="82">
        <v>4.3159999999999998</v>
      </c>
    </row>
    <row r="91" spans="1:14" x14ac:dyDescent="0.35">
      <c r="A91" s="80">
        <v>45688</v>
      </c>
      <c r="B91" s="81">
        <v>5.9139999999999997</v>
      </c>
      <c r="C91" s="81" t="s">
        <v>1441</v>
      </c>
      <c r="D91" s="81">
        <v>5.2830000000000004</v>
      </c>
      <c r="E91" s="81">
        <v>6.14</v>
      </c>
      <c r="F91" s="81">
        <v>6.0439999999999996</v>
      </c>
      <c r="G91" s="77"/>
      <c r="H91" s="80">
        <v>43131</v>
      </c>
      <c r="I91" s="82">
        <v>3.278</v>
      </c>
      <c r="J91" s="82">
        <v>3.0880000000000001</v>
      </c>
      <c r="K91" s="82">
        <v>1.7170000000000001</v>
      </c>
      <c r="L91" s="82">
        <v>2.2770000000000001</v>
      </c>
      <c r="M91" s="82">
        <v>3.9079999999999999</v>
      </c>
      <c r="N91" s="82">
        <v>4.4610000000000003</v>
      </c>
    </row>
    <row r="92" spans="1:14" x14ac:dyDescent="0.35">
      <c r="A92" s="80">
        <v>45716</v>
      </c>
      <c r="B92" s="81">
        <v>5.9020000000000001</v>
      </c>
      <c r="C92" s="81" t="s">
        <v>1441</v>
      </c>
      <c r="D92" s="81">
        <v>5.1909999999999998</v>
      </c>
      <c r="E92" s="81">
        <v>5.9489999999999998</v>
      </c>
      <c r="F92" s="81">
        <v>5.8810000000000002</v>
      </c>
      <c r="G92" s="77"/>
      <c r="H92" s="80">
        <v>43159</v>
      </c>
      <c r="I92" s="82">
        <v>3.49</v>
      </c>
      <c r="J92" s="82">
        <v>3.198</v>
      </c>
      <c r="K92" s="82">
        <v>1.792</v>
      </c>
      <c r="L92" s="82">
        <v>2.3690000000000002</v>
      </c>
      <c r="M92" s="82">
        <v>4.0350000000000001</v>
      </c>
      <c r="N92" s="82">
        <v>4.5910000000000002</v>
      </c>
    </row>
    <row r="93" spans="1:14" x14ac:dyDescent="0.35">
      <c r="A93" s="80">
        <v>45747</v>
      </c>
      <c r="B93" s="81">
        <v>5.5149999999999997</v>
      </c>
      <c r="C93" s="81" t="s">
        <v>1441</v>
      </c>
      <c r="D93" s="81">
        <v>5.0469999999999997</v>
      </c>
      <c r="E93" s="81">
        <v>5.8369999999999997</v>
      </c>
      <c r="F93" s="81">
        <v>5.74</v>
      </c>
      <c r="G93" s="77"/>
      <c r="H93" s="80">
        <v>43190</v>
      </c>
      <c r="I93" s="82">
        <v>3.9329999999999998</v>
      </c>
      <c r="J93" s="82">
        <v>3.282</v>
      </c>
      <c r="K93" s="82">
        <v>1.845</v>
      </c>
      <c r="L93" s="82">
        <v>2.4359999999999999</v>
      </c>
      <c r="M93" s="82">
        <v>4.1319999999999997</v>
      </c>
      <c r="N93" s="82">
        <v>4.6970000000000001</v>
      </c>
    </row>
    <row r="94" spans="1:14" x14ac:dyDescent="0.35">
      <c r="A94" s="80">
        <v>45777</v>
      </c>
      <c r="B94" s="81">
        <v>5.2</v>
      </c>
      <c r="C94" s="81" t="s">
        <v>1441</v>
      </c>
      <c r="D94" s="81">
        <v>4.8570000000000002</v>
      </c>
      <c r="E94" s="81">
        <v>5.6189999999999998</v>
      </c>
      <c r="F94" s="81">
        <v>5.68</v>
      </c>
      <c r="G94" s="77"/>
      <c r="H94" s="80">
        <v>43220</v>
      </c>
      <c r="I94" s="82">
        <v>3.5489999999999999</v>
      </c>
      <c r="J94" s="82">
        <v>3.3109999999999999</v>
      </c>
      <c r="K94" s="82">
        <v>1.85</v>
      </c>
      <c r="L94" s="82">
        <v>2.4489999999999998</v>
      </c>
      <c r="M94" s="82">
        <v>4.1740000000000004</v>
      </c>
      <c r="N94" s="82">
        <v>4.7549999999999999</v>
      </c>
    </row>
    <row r="95" spans="1:14" x14ac:dyDescent="0.35">
      <c r="A95" s="80">
        <v>45808</v>
      </c>
      <c r="B95" s="81">
        <v>4.9050000000000002</v>
      </c>
      <c r="C95" s="81" t="s">
        <v>1441</v>
      </c>
      <c r="D95" s="81">
        <v>4.7560000000000002</v>
      </c>
      <c r="E95" s="81">
        <v>5.5410000000000004</v>
      </c>
      <c r="F95" s="81">
        <v>5.53</v>
      </c>
      <c r="G95" s="77"/>
      <c r="H95" s="80">
        <v>43251</v>
      </c>
      <c r="I95" s="82">
        <v>3.1850000000000001</v>
      </c>
      <c r="J95" s="82">
        <v>3.31</v>
      </c>
      <c r="K95" s="82">
        <v>1.8360000000000001</v>
      </c>
      <c r="L95" s="82">
        <v>2.4369999999999998</v>
      </c>
      <c r="M95" s="82">
        <v>4.1870000000000003</v>
      </c>
      <c r="N95" s="82">
        <v>4.7830000000000004</v>
      </c>
    </row>
    <row r="96" spans="1:14" x14ac:dyDescent="0.35">
      <c r="A96" s="80">
        <v>45838</v>
      </c>
      <c r="B96" s="81">
        <v>4.8019999999999996</v>
      </c>
      <c r="C96" s="81" t="s">
        <v>1441</v>
      </c>
      <c r="D96" s="81">
        <v>4.6520000000000001</v>
      </c>
      <c r="E96" s="81">
        <v>5.5</v>
      </c>
      <c r="F96" s="81">
        <v>5.5839999999999996</v>
      </c>
      <c r="G96" s="77"/>
      <c r="H96" s="80">
        <v>43281</v>
      </c>
      <c r="I96" s="82">
        <v>2.2349999999999999</v>
      </c>
      <c r="J96" s="82">
        <v>3.302</v>
      </c>
      <c r="K96" s="82">
        <v>1.82</v>
      </c>
      <c r="L96" s="82">
        <v>2.423</v>
      </c>
      <c r="M96" s="82">
        <v>4.1909999999999998</v>
      </c>
      <c r="N96" s="82">
        <v>4.7930000000000001</v>
      </c>
    </row>
    <row r="97" spans="1:14" x14ac:dyDescent="0.35">
      <c r="A97" s="80">
        <v>45868</v>
      </c>
      <c r="B97" s="81">
        <v>4.6559999999999997</v>
      </c>
      <c r="C97" s="81" t="s">
        <v>1441</v>
      </c>
      <c r="D97" s="81">
        <v>4.68</v>
      </c>
      <c r="E97" s="81">
        <v>5.64</v>
      </c>
      <c r="F97" s="81">
        <v>5.423</v>
      </c>
      <c r="G97" s="77"/>
      <c r="H97" s="80">
        <v>43312</v>
      </c>
      <c r="I97" s="82">
        <v>2.7050000000000001</v>
      </c>
      <c r="J97" s="82">
        <v>3.355</v>
      </c>
      <c r="K97" s="82">
        <v>1.871</v>
      </c>
      <c r="L97" s="82">
        <v>2.472</v>
      </c>
      <c r="M97" s="82">
        <v>4.25</v>
      </c>
      <c r="N97" s="82">
        <v>4.8540000000000001</v>
      </c>
    </row>
    <row r="98" spans="1:14" x14ac:dyDescent="0.35">
      <c r="A98" s="80">
        <v>45900</v>
      </c>
      <c r="B98" s="81">
        <v>4.4210000000000003</v>
      </c>
      <c r="C98" s="81" t="s">
        <v>1441</v>
      </c>
      <c r="D98" s="81">
        <v>4.6219999999999999</v>
      </c>
      <c r="E98" s="81">
        <v>5.7149999999999999</v>
      </c>
      <c r="F98" s="81">
        <v>5.327</v>
      </c>
      <c r="G98" s="77"/>
      <c r="H98" s="80">
        <v>43343</v>
      </c>
      <c r="I98" s="82">
        <v>3.2210000000000001</v>
      </c>
      <c r="J98" s="82">
        <v>3.4470000000000001</v>
      </c>
      <c r="K98" s="82">
        <v>1.9630000000000001</v>
      </c>
      <c r="L98" s="82">
        <v>2.5619999999999998</v>
      </c>
      <c r="M98" s="82">
        <v>4.3449999999999998</v>
      </c>
      <c r="N98" s="82">
        <v>4.9450000000000003</v>
      </c>
    </row>
    <row r="99" spans="1:14" ht="28" x14ac:dyDescent="0.35">
      <c r="A99" s="83" t="s">
        <v>2271</v>
      </c>
      <c r="B99" s="81">
        <v>4.2329999999999997</v>
      </c>
      <c r="C99" s="81" t="s">
        <v>1441</v>
      </c>
      <c r="D99" s="81">
        <v>4.6470000000000002</v>
      </c>
      <c r="E99" s="81">
        <v>5.8559999999999999</v>
      </c>
      <c r="F99" s="81">
        <v>5.0670000000000002</v>
      </c>
      <c r="G99" s="77"/>
      <c r="H99" s="80">
        <v>43373</v>
      </c>
      <c r="I99" s="82">
        <v>3.996</v>
      </c>
      <c r="J99" s="82">
        <v>3.5539999999999998</v>
      </c>
      <c r="K99" s="82">
        <v>2.0659999999999998</v>
      </c>
      <c r="L99" s="82">
        <v>2.665</v>
      </c>
      <c r="M99" s="82">
        <v>4.4550000000000001</v>
      </c>
      <c r="N99" s="82">
        <v>5.0490000000000004</v>
      </c>
    </row>
    <row r="100" spans="1:14" x14ac:dyDescent="0.35">
      <c r="A100" s="80">
        <v>45961</v>
      </c>
      <c r="B100" s="81" t="s">
        <v>2185</v>
      </c>
      <c r="C100" s="81" t="s">
        <v>1441</v>
      </c>
      <c r="D100" s="81">
        <v>4.5229999999999997</v>
      </c>
      <c r="E100" s="81" t="s">
        <v>1441</v>
      </c>
      <c r="F100" s="81" t="s">
        <v>1441</v>
      </c>
      <c r="G100" s="77"/>
      <c r="H100" s="80">
        <v>43404</v>
      </c>
      <c r="I100" s="82">
        <v>4.0970000000000004</v>
      </c>
      <c r="J100" s="82">
        <v>3.629</v>
      </c>
      <c r="K100" s="82">
        <v>2.1269999999999998</v>
      </c>
      <c r="L100" s="82">
        <v>2.7349999999999999</v>
      </c>
      <c r="M100" s="82">
        <v>4.5330000000000004</v>
      </c>
      <c r="N100" s="82">
        <v>5.125</v>
      </c>
    </row>
    <row r="101" spans="1:14" x14ac:dyDescent="0.35">
      <c r="A101" s="80">
        <v>45991</v>
      </c>
      <c r="B101" s="81" t="s">
        <v>2185</v>
      </c>
      <c r="C101" s="81" t="s">
        <v>1441</v>
      </c>
      <c r="D101" s="81" t="s">
        <v>1441</v>
      </c>
      <c r="E101" s="81" t="s">
        <v>1441</v>
      </c>
      <c r="F101" s="81" t="s">
        <v>1441</v>
      </c>
      <c r="G101" s="77"/>
      <c r="H101" s="80">
        <v>43434</v>
      </c>
      <c r="I101" s="82">
        <v>3.875</v>
      </c>
      <c r="J101" s="82">
        <v>3.673</v>
      </c>
      <c r="K101" s="82">
        <v>2.1509999999999998</v>
      </c>
      <c r="L101" s="82">
        <v>2.7709999999999999</v>
      </c>
      <c r="M101" s="82">
        <v>4.5810000000000004</v>
      </c>
      <c r="N101" s="82">
        <v>5.1790000000000003</v>
      </c>
    </row>
    <row r="102" spans="1:14" ht="28" x14ac:dyDescent="0.35">
      <c r="A102" s="83" t="s">
        <v>2272</v>
      </c>
      <c r="B102" s="81">
        <v>3.5129999999999999</v>
      </c>
      <c r="C102" s="81">
        <v>3.7</v>
      </c>
      <c r="D102" s="81">
        <v>3.9660000000000002</v>
      </c>
      <c r="E102" s="81" t="s">
        <v>1441</v>
      </c>
      <c r="F102" s="81" t="s">
        <v>1441</v>
      </c>
      <c r="G102" s="77"/>
      <c r="H102" s="80">
        <v>43465</v>
      </c>
      <c r="I102" s="82">
        <v>3.9590000000000001</v>
      </c>
      <c r="J102" s="82">
        <v>3.7069999999999999</v>
      </c>
      <c r="K102" s="82">
        <v>2.1669999999999998</v>
      </c>
      <c r="L102" s="82">
        <v>2.7949999999999999</v>
      </c>
      <c r="M102" s="82">
        <v>4.62</v>
      </c>
      <c r="N102" s="82">
        <v>5.23</v>
      </c>
    </row>
    <row r="103" spans="1:14" x14ac:dyDescent="0.35">
      <c r="A103" s="80">
        <v>46023</v>
      </c>
      <c r="B103" s="81" t="s">
        <v>2185</v>
      </c>
      <c r="C103" s="81" t="s">
        <v>1441</v>
      </c>
      <c r="D103" s="81" t="s">
        <v>1441</v>
      </c>
      <c r="E103" s="81" t="s">
        <v>1441</v>
      </c>
      <c r="F103" s="81" t="s">
        <v>1441</v>
      </c>
      <c r="G103" s="77"/>
      <c r="H103" s="80">
        <v>43496</v>
      </c>
      <c r="I103" s="82">
        <v>4.1349999999999998</v>
      </c>
      <c r="J103" s="82">
        <v>3.7269999999999999</v>
      </c>
      <c r="K103" s="82">
        <v>2.173</v>
      </c>
      <c r="L103" s="82">
        <v>2.8039999999999998</v>
      </c>
      <c r="M103" s="82">
        <v>4.6520000000000001</v>
      </c>
      <c r="N103" s="82">
        <v>5.2690000000000001</v>
      </c>
    </row>
    <row r="104" spans="1:14" x14ac:dyDescent="0.35">
      <c r="A104" s="80">
        <v>46054</v>
      </c>
      <c r="B104" s="81" t="s">
        <v>2185</v>
      </c>
      <c r="C104" s="81" t="s">
        <v>1441</v>
      </c>
      <c r="D104" s="81" t="s">
        <v>1441</v>
      </c>
      <c r="E104" s="81" t="s">
        <v>1441</v>
      </c>
      <c r="F104" s="81" t="s">
        <v>1441</v>
      </c>
      <c r="G104" s="77"/>
      <c r="H104" s="80">
        <v>43524</v>
      </c>
      <c r="I104" s="82">
        <v>4.2140000000000004</v>
      </c>
      <c r="J104" s="82">
        <v>3.7269999999999999</v>
      </c>
      <c r="K104" s="82">
        <v>2.1579999999999999</v>
      </c>
      <c r="L104" s="82">
        <v>2.794</v>
      </c>
      <c r="M104" s="82">
        <v>4.6680000000000001</v>
      </c>
      <c r="N104" s="82">
        <v>5.29</v>
      </c>
    </row>
    <row r="105" spans="1:14" ht="28" x14ac:dyDescent="0.35">
      <c r="A105" s="83" t="s">
        <v>2273</v>
      </c>
      <c r="B105" s="81">
        <v>3.5630000000000002</v>
      </c>
      <c r="C105" s="81" t="s">
        <v>1441</v>
      </c>
      <c r="D105" s="81" t="s">
        <v>1441</v>
      </c>
      <c r="E105" s="81" t="s">
        <v>1441</v>
      </c>
      <c r="F105" s="81" t="s">
        <v>1441</v>
      </c>
      <c r="G105" s="77"/>
      <c r="H105" s="80">
        <v>43555</v>
      </c>
      <c r="I105" s="82">
        <v>4.242</v>
      </c>
      <c r="J105" s="82">
        <v>3.6989999999999998</v>
      </c>
      <c r="K105" s="82">
        <v>2.1070000000000002</v>
      </c>
      <c r="L105" s="82">
        <v>2.754</v>
      </c>
      <c r="M105" s="82">
        <v>4.657</v>
      </c>
      <c r="N105" s="82">
        <v>5.29</v>
      </c>
    </row>
    <row r="106" spans="1:14" x14ac:dyDescent="0.35">
      <c r="A106" s="80">
        <v>46113</v>
      </c>
      <c r="B106" s="81" t="s">
        <v>2185</v>
      </c>
      <c r="C106" s="81" t="s">
        <v>1441</v>
      </c>
      <c r="D106" s="81" t="s">
        <v>1441</v>
      </c>
      <c r="E106" s="81" t="s">
        <v>1441</v>
      </c>
      <c r="F106" s="81" t="s">
        <v>1441</v>
      </c>
      <c r="G106" s="77"/>
      <c r="H106" s="80">
        <v>43585</v>
      </c>
      <c r="I106" s="82">
        <v>3.423</v>
      </c>
      <c r="J106" s="82">
        <v>3.641</v>
      </c>
      <c r="K106" s="82">
        <v>2.024</v>
      </c>
      <c r="L106" s="82">
        <v>2.6819999999999999</v>
      </c>
      <c r="M106" s="82">
        <v>4.6120000000000001</v>
      </c>
      <c r="N106" s="82">
        <v>5.2629999999999999</v>
      </c>
    </row>
    <row r="107" spans="1:14" x14ac:dyDescent="0.35">
      <c r="A107" s="80">
        <v>46143</v>
      </c>
      <c r="B107" s="81" t="s">
        <v>2185</v>
      </c>
      <c r="C107" s="81" t="s">
        <v>1441</v>
      </c>
      <c r="D107" s="81" t="s">
        <v>1441</v>
      </c>
      <c r="E107" s="81" t="s">
        <v>1441</v>
      </c>
      <c r="F107" s="81" t="s">
        <v>1441</v>
      </c>
      <c r="G107" s="77"/>
      <c r="H107" s="80">
        <v>43616</v>
      </c>
      <c r="I107" s="82">
        <v>3.468</v>
      </c>
      <c r="J107" s="82">
        <v>3.593</v>
      </c>
      <c r="K107" s="82">
        <v>1.9490000000000001</v>
      </c>
      <c r="L107" s="82">
        <v>2.62</v>
      </c>
      <c r="M107" s="82">
        <v>4.5759999999999996</v>
      </c>
      <c r="N107" s="82">
        <v>5.2439999999999998</v>
      </c>
    </row>
    <row r="108" spans="1:14" ht="28" x14ac:dyDescent="0.35">
      <c r="A108" s="83" t="s">
        <v>2274</v>
      </c>
      <c r="B108" s="81">
        <v>3.246</v>
      </c>
      <c r="C108" s="81" t="s">
        <v>1441</v>
      </c>
      <c r="D108" s="81" t="s">
        <v>1441</v>
      </c>
      <c r="E108" s="81" t="s">
        <v>1441</v>
      </c>
      <c r="F108" s="81" t="s">
        <v>1441</v>
      </c>
      <c r="G108" s="77"/>
      <c r="H108" s="80">
        <v>43646</v>
      </c>
      <c r="I108" s="82">
        <v>3.5779999999999998</v>
      </c>
      <c r="J108" s="82">
        <v>3.552</v>
      </c>
      <c r="K108" s="82">
        <v>1.881</v>
      </c>
      <c r="L108" s="82">
        <v>2.5609999999999999</v>
      </c>
      <c r="M108" s="82">
        <v>4.548</v>
      </c>
      <c r="N108" s="82">
        <v>5.2350000000000003</v>
      </c>
    </row>
    <row r="109" spans="1:14" x14ac:dyDescent="0.35">
      <c r="A109" s="80"/>
      <c r="C109" s="81"/>
      <c r="D109" s="81"/>
      <c r="E109" s="76"/>
      <c r="F109" s="76"/>
      <c r="G109" s="77"/>
      <c r="H109" s="80">
        <v>43677</v>
      </c>
      <c r="I109" s="82">
        <v>4.1379999999999999</v>
      </c>
      <c r="J109" s="82">
        <v>3.5110000000000001</v>
      </c>
      <c r="K109" s="82">
        <v>1.804</v>
      </c>
      <c r="L109" s="82">
        <v>2.5</v>
      </c>
      <c r="M109" s="82">
        <v>4.5259999999999998</v>
      </c>
      <c r="N109" s="82">
        <v>5.2359999999999998</v>
      </c>
    </row>
    <row r="110" spans="1:14" x14ac:dyDescent="0.35">
      <c r="A110" s="80"/>
      <c r="B110" s="81"/>
      <c r="C110" s="81"/>
      <c r="D110" s="81"/>
      <c r="E110" s="76"/>
      <c r="F110" s="76"/>
      <c r="G110" s="77"/>
      <c r="H110" s="80">
        <v>43708</v>
      </c>
      <c r="I110" s="82">
        <v>3.9689999999999999</v>
      </c>
      <c r="J110" s="82">
        <v>3.4359999999999999</v>
      </c>
      <c r="K110" s="82">
        <v>1.6850000000000001</v>
      </c>
      <c r="L110" s="82">
        <v>2.3980000000000001</v>
      </c>
      <c r="M110" s="82">
        <v>4.4790000000000001</v>
      </c>
      <c r="N110" s="82">
        <v>5.2249999999999996</v>
      </c>
    </row>
    <row r="111" spans="1:14" x14ac:dyDescent="0.35">
      <c r="A111" s="80"/>
      <c r="B111" s="81"/>
      <c r="C111" s="81"/>
      <c r="D111" s="81"/>
      <c r="E111" s="76"/>
      <c r="F111" s="76"/>
      <c r="G111" s="77"/>
      <c r="H111" s="80">
        <v>43738</v>
      </c>
      <c r="I111" s="82">
        <v>3.0259999999999998</v>
      </c>
      <c r="J111" s="82">
        <v>3.331</v>
      </c>
      <c r="K111" s="82">
        <v>1.526</v>
      </c>
      <c r="L111" s="82">
        <v>2.2559999999999998</v>
      </c>
      <c r="M111" s="82">
        <v>4.41</v>
      </c>
      <c r="N111" s="82">
        <v>5.1950000000000003</v>
      </c>
    </row>
    <row r="112" spans="1:14" x14ac:dyDescent="0.35">
      <c r="A112" s="80"/>
      <c r="B112" s="81"/>
      <c r="C112" s="81"/>
      <c r="D112" s="81"/>
      <c r="E112" s="76"/>
      <c r="F112" s="76"/>
      <c r="G112" s="77"/>
      <c r="H112" s="80">
        <v>43769</v>
      </c>
      <c r="I112" s="82">
        <v>2.2170000000000001</v>
      </c>
      <c r="J112" s="82">
        <v>3.2309999999999999</v>
      </c>
      <c r="K112" s="82">
        <v>1.3660000000000001</v>
      </c>
      <c r="L112" s="82">
        <v>2.1110000000000002</v>
      </c>
      <c r="M112" s="82">
        <v>4.3550000000000004</v>
      </c>
      <c r="N112" s="82">
        <v>5.1740000000000004</v>
      </c>
    </row>
    <row r="113" spans="1:14" x14ac:dyDescent="0.35">
      <c r="A113" s="80"/>
      <c r="B113" s="81"/>
      <c r="C113" s="81"/>
      <c r="D113" s="81"/>
      <c r="E113" s="76"/>
      <c r="F113" s="76"/>
      <c r="G113" s="77"/>
      <c r="H113" s="80">
        <v>43799</v>
      </c>
      <c r="I113" s="82">
        <v>1.643</v>
      </c>
      <c r="J113" s="82">
        <v>3.1669999999999998</v>
      </c>
      <c r="K113" s="82">
        <v>1.228</v>
      </c>
      <c r="L113" s="82">
        <v>1.998</v>
      </c>
      <c r="M113" s="82">
        <v>4.3380000000000001</v>
      </c>
      <c r="N113" s="82">
        <v>5.1820000000000004</v>
      </c>
    </row>
    <row r="114" spans="1:14" x14ac:dyDescent="0.35">
      <c r="A114" s="80"/>
      <c r="B114" s="81"/>
      <c r="C114" s="81"/>
      <c r="D114" s="81"/>
      <c r="E114" s="76"/>
      <c r="F114" s="76"/>
      <c r="G114" s="77"/>
      <c r="H114" s="80">
        <v>43830</v>
      </c>
      <c r="I114" s="82">
        <v>1.8660000000000001</v>
      </c>
      <c r="J114" s="82">
        <v>3.153</v>
      </c>
      <c r="K114" s="82">
        <v>1.1419999999999999</v>
      </c>
      <c r="L114" s="82">
        <v>1.94</v>
      </c>
      <c r="M114" s="82">
        <v>4.3730000000000002</v>
      </c>
      <c r="N114" s="82">
        <v>5.2380000000000004</v>
      </c>
    </row>
    <row r="115" spans="1:14" x14ac:dyDescent="0.35">
      <c r="A115" s="80"/>
      <c r="B115" s="81"/>
      <c r="C115" s="81"/>
      <c r="D115" s="81"/>
      <c r="E115" s="76"/>
      <c r="F115" s="76"/>
      <c r="G115" s="77"/>
      <c r="H115" s="80">
        <v>43861</v>
      </c>
      <c r="I115" s="82">
        <v>2.302</v>
      </c>
      <c r="J115" s="82">
        <v>3.1779999999999999</v>
      </c>
      <c r="K115" s="82">
        <v>1.089</v>
      </c>
      <c r="L115" s="82">
        <v>1.919</v>
      </c>
      <c r="M115" s="82">
        <v>4.4459999999999997</v>
      </c>
      <c r="N115" s="82">
        <v>5.3289999999999997</v>
      </c>
    </row>
    <row r="116" spans="1:14" x14ac:dyDescent="0.35">
      <c r="A116" s="80"/>
      <c r="B116" s="81"/>
      <c r="C116" s="81"/>
      <c r="D116" s="81"/>
      <c r="E116" s="76"/>
      <c r="F116" s="76"/>
      <c r="G116" s="77"/>
      <c r="H116" s="80">
        <v>43890</v>
      </c>
      <c r="I116" s="82">
        <v>2.42</v>
      </c>
      <c r="J116" s="82">
        <v>3.2240000000000002</v>
      </c>
      <c r="K116" s="82">
        <v>1.06</v>
      </c>
      <c r="L116" s="82">
        <v>1.9179999999999999</v>
      </c>
      <c r="M116" s="82">
        <v>4.5439999999999996</v>
      </c>
      <c r="N116" s="82">
        <v>5.4459999999999997</v>
      </c>
    </row>
    <row r="117" spans="1:14" x14ac:dyDescent="0.35">
      <c r="A117" s="80"/>
      <c r="B117" s="81"/>
      <c r="C117" s="81"/>
      <c r="D117" s="81"/>
      <c r="E117" s="76"/>
      <c r="F117" s="76"/>
      <c r="G117" s="77"/>
      <c r="H117" s="80">
        <v>43921</v>
      </c>
      <c r="I117" s="82">
        <v>2.4969999999999999</v>
      </c>
      <c r="J117" s="82">
        <v>3.2810000000000001</v>
      </c>
      <c r="K117" s="82">
        <v>1.028</v>
      </c>
      <c r="L117" s="82">
        <v>1.9219999999999999</v>
      </c>
      <c r="M117" s="82">
        <v>4.6520000000000001</v>
      </c>
      <c r="N117" s="82">
        <v>5.5839999999999996</v>
      </c>
    </row>
    <row r="118" spans="1:14" x14ac:dyDescent="0.35">
      <c r="A118" s="80"/>
      <c r="B118" s="81"/>
      <c r="C118" s="81"/>
      <c r="D118" s="81"/>
      <c r="E118" s="76"/>
      <c r="F118" s="76"/>
      <c r="G118" s="77"/>
      <c r="H118" s="80">
        <v>43951</v>
      </c>
      <c r="I118" s="82">
        <v>1.4670000000000001</v>
      </c>
      <c r="J118" s="82">
        <v>3.35</v>
      </c>
      <c r="K118" s="82">
        <v>1.0049999999999999</v>
      </c>
      <c r="L118" s="82">
        <v>1.9419999999999999</v>
      </c>
      <c r="M118" s="82">
        <v>4.7679999999999998</v>
      </c>
      <c r="N118" s="82">
        <v>5.7370000000000001</v>
      </c>
    </row>
    <row r="119" spans="1:14" x14ac:dyDescent="0.35">
      <c r="A119" s="80"/>
      <c r="B119" s="81"/>
      <c r="C119" s="81"/>
      <c r="D119" s="81"/>
      <c r="E119" s="76"/>
      <c r="F119" s="76"/>
      <c r="G119" s="77"/>
      <c r="H119" s="80">
        <v>43982</v>
      </c>
      <c r="I119" s="82">
        <v>0.63</v>
      </c>
      <c r="J119" s="82">
        <v>3.4540000000000002</v>
      </c>
      <c r="K119" s="82">
        <v>1.0309999999999999</v>
      </c>
      <c r="L119" s="82">
        <v>2.0070000000000001</v>
      </c>
      <c r="M119" s="82">
        <v>4.9089999999999998</v>
      </c>
      <c r="N119" s="82">
        <v>5.9169999999999998</v>
      </c>
    </row>
    <row r="120" spans="1:14" x14ac:dyDescent="0.35">
      <c r="A120" s="80"/>
      <c r="B120" s="81"/>
      <c r="C120" s="81"/>
      <c r="D120" s="81"/>
      <c r="E120" s="76"/>
      <c r="F120" s="76"/>
      <c r="G120" s="77"/>
      <c r="H120" s="80">
        <v>44012</v>
      </c>
      <c r="I120" s="82">
        <v>-0.82099999999999995</v>
      </c>
      <c r="J120" s="82">
        <v>3.613</v>
      </c>
      <c r="K120" s="82">
        <v>1.139</v>
      </c>
      <c r="L120" s="82">
        <v>2.1389999999999998</v>
      </c>
      <c r="M120" s="82">
        <v>5.0970000000000004</v>
      </c>
      <c r="N120" s="82">
        <v>6.1269999999999998</v>
      </c>
    </row>
    <row r="121" spans="1:14" x14ac:dyDescent="0.35">
      <c r="A121" s="80"/>
      <c r="B121" s="81"/>
      <c r="C121" s="81"/>
      <c r="D121" s="81"/>
      <c r="E121" s="76"/>
      <c r="F121" s="76"/>
      <c r="G121" s="77"/>
      <c r="H121" s="80">
        <v>44043</v>
      </c>
      <c r="I121" s="82">
        <v>0.443</v>
      </c>
      <c r="J121" s="82">
        <v>3.839</v>
      </c>
      <c r="K121" s="82">
        <v>1.3340000000000001</v>
      </c>
      <c r="L121" s="82">
        <v>2.3460000000000001</v>
      </c>
      <c r="M121" s="82">
        <v>5.3460000000000001</v>
      </c>
      <c r="N121" s="82">
        <v>6.3929999999999998</v>
      </c>
    </row>
    <row r="122" spans="1:14" x14ac:dyDescent="0.35">
      <c r="A122" s="80"/>
      <c r="B122" s="81"/>
      <c r="C122" s="81"/>
      <c r="D122" s="81"/>
      <c r="E122" s="76"/>
      <c r="F122" s="76"/>
      <c r="G122" s="77"/>
      <c r="H122" s="80">
        <v>44074</v>
      </c>
      <c r="I122" s="82">
        <v>3.1779999999999999</v>
      </c>
      <c r="J122" s="82">
        <v>4.0990000000000002</v>
      </c>
      <c r="K122" s="82">
        <v>1.573</v>
      </c>
      <c r="L122" s="82">
        <v>2.5910000000000002</v>
      </c>
      <c r="M122" s="82">
        <v>5.63</v>
      </c>
      <c r="N122" s="82">
        <v>6.6879999999999997</v>
      </c>
    </row>
    <row r="123" spans="1:14" x14ac:dyDescent="0.35">
      <c r="A123" s="80"/>
      <c r="B123" s="81"/>
      <c r="C123" s="81"/>
      <c r="D123" s="81"/>
      <c r="E123" s="76"/>
      <c r="F123" s="76"/>
      <c r="G123" s="77"/>
      <c r="H123" s="80">
        <v>44104</v>
      </c>
      <c r="I123" s="82">
        <v>7.415</v>
      </c>
      <c r="J123" s="82">
        <v>4.3520000000000003</v>
      </c>
      <c r="K123" s="82">
        <v>1.8149999999999999</v>
      </c>
      <c r="L123" s="82">
        <v>2.8340000000000001</v>
      </c>
      <c r="M123" s="82">
        <v>5.9</v>
      </c>
      <c r="N123" s="82">
        <v>6.98</v>
      </c>
    </row>
    <row r="124" spans="1:14" x14ac:dyDescent="0.35">
      <c r="A124" s="80"/>
      <c r="B124" s="81"/>
      <c r="C124" s="81"/>
      <c r="D124" s="81"/>
      <c r="E124" s="76"/>
      <c r="F124" s="76"/>
      <c r="G124" s="77"/>
      <c r="H124" s="80">
        <v>44135</v>
      </c>
      <c r="I124" s="82">
        <v>9.5860000000000003</v>
      </c>
      <c r="J124" s="82">
        <v>4.5540000000000003</v>
      </c>
      <c r="K124" s="82">
        <v>2.0270000000000001</v>
      </c>
      <c r="L124" s="82">
        <v>3.0339999999999998</v>
      </c>
      <c r="M124" s="82">
        <v>6.1070000000000002</v>
      </c>
      <c r="N124" s="82">
        <v>7.1959999999999997</v>
      </c>
    </row>
    <row r="125" spans="1:14" x14ac:dyDescent="0.35">
      <c r="A125" s="80"/>
      <c r="B125" s="81"/>
      <c r="C125" s="81"/>
      <c r="D125" s="81"/>
      <c r="E125" s="76"/>
      <c r="F125" s="76"/>
      <c r="G125" s="77"/>
      <c r="H125" s="80">
        <v>44165</v>
      </c>
      <c r="I125" s="82">
        <v>11.028</v>
      </c>
      <c r="J125" s="82">
        <v>4.6870000000000003</v>
      </c>
      <c r="K125" s="82">
        <v>2.1880000000000002</v>
      </c>
      <c r="L125" s="82">
        <v>3.181</v>
      </c>
      <c r="M125" s="82">
        <v>6.2290000000000001</v>
      </c>
      <c r="N125" s="82">
        <v>7.3129999999999997</v>
      </c>
    </row>
    <row r="126" spans="1:14" x14ac:dyDescent="0.35">
      <c r="A126" s="80"/>
      <c r="B126" s="81"/>
      <c r="C126" s="81"/>
      <c r="D126" s="81"/>
      <c r="E126" s="76"/>
      <c r="F126" s="76"/>
      <c r="G126" s="77"/>
      <c r="H126" s="80">
        <v>44196</v>
      </c>
      <c r="I126" s="82">
        <v>11.14</v>
      </c>
      <c r="J126" s="82">
        <v>4.7489999999999997</v>
      </c>
      <c r="K126" s="82">
        <v>2.2989999999999999</v>
      </c>
      <c r="L126" s="82">
        <v>3.2669999999999999</v>
      </c>
      <c r="M126" s="82">
        <v>6.266</v>
      </c>
      <c r="N126" s="82">
        <v>7.3179999999999996</v>
      </c>
    </row>
    <row r="127" spans="1:14" x14ac:dyDescent="0.35">
      <c r="A127" s="80"/>
      <c r="B127" s="81"/>
      <c r="C127" s="81"/>
      <c r="D127" s="81"/>
      <c r="E127" s="76"/>
      <c r="F127" s="76"/>
      <c r="G127" s="77"/>
      <c r="H127" s="80">
        <v>44227</v>
      </c>
      <c r="I127" s="82">
        <v>10.634</v>
      </c>
      <c r="J127" s="82">
        <v>4.7480000000000002</v>
      </c>
      <c r="K127" s="82">
        <v>2.35</v>
      </c>
      <c r="L127" s="82">
        <v>3.2970000000000002</v>
      </c>
      <c r="M127" s="82">
        <v>6.226</v>
      </c>
      <c r="N127" s="82">
        <v>7.2450000000000001</v>
      </c>
    </row>
    <row r="128" spans="1:14" x14ac:dyDescent="0.35">
      <c r="A128" s="80"/>
      <c r="B128" s="81"/>
      <c r="C128" s="81"/>
      <c r="D128" s="81"/>
      <c r="E128" s="76"/>
      <c r="F128" s="76"/>
      <c r="G128" s="77"/>
      <c r="H128" s="80">
        <v>44255</v>
      </c>
      <c r="I128" s="82">
        <v>7.7089999999999996</v>
      </c>
      <c r="J128" s="82">
        <v>4.7069999999999999</v>
      </c>
      <c r="K128" s="82">
        <v>2.371</v>
      </c>
      <c r="L128" s="82">
        <v>3.2909999999999999</v>
      </c>
      <c r="M128" s="82">
        <v>6.1429999999999998</v>
      </c>
      <c r="N128" s="82">
        <v>7.1230000000000002</v>
      </c>
    </row>
    <row r="129" spans="1:14" x14ac:dyDescent="0.35">
      <c r="A129" s="80"/>
      <c r="B129" s="81"/>
      <c r="C129" s="81"/>
      <c r="D129" s="81"/>
      <c r="E129" s="76"/>
      <c r="F129" s="76"/>
      <c r="G129" s="77"/>
      <c r="H129" s="80">
        <v>44286</v>
      </c>
      <c r="I129" s="82">
        <v>4.8090000000000002</v>
      </c>
      <c r="J129" s="82">
        <v>4.6630000000000003</v>
      </c>
      <c r="K129" s="82">
        <v>2.3879999999999999</v>
      </c>
      <c r="L129" s="82">
        <v>3.2890000000000001</v>
      </c>
      <c r="M129" s="82">
        <v>6.0540000000000003</v>
      </c>
      <c r="N129" s="82">
        <v>7.0030000000000001</v>
      </c>
    </row>
    <row r="130" spans="1:14" x14ac:dyDescent="0.35">
      <c r="A130" s="80"/>
      <c r="B130" s="81"/>
      <c r="C130" s="81"/>
      <c r="D130" s="81"/>
      <c r="E130" s="76"/>
      <c r="F130" s="76"/>
      <c r="G130" s="77"/>
      <c r="H130" s="80">
        <v>44316</v>
      </c>
      <c r="I130" s="82">
        <v>2.988</v>
      </c>
      <c r="J130" s="82">
        <v>4.6529999999999996</v>
      </c>
      <c r="K130" s="82">
        <v>2.4409999999999998</v>
      </c>
      <c r="L130" s="82">
        <v>3.319</v>
      </c>
      <c r="M130" s="82">
        <v>6.0019999999999998</v>
      </c>
      <c r="N130" s="82">
        <v>6.9139999999999997</v>
      </c>
    </row>
    <row r="131" spans="1:14" x14ac:dyDescent="0.35">
      <c r="A131" s="80"/>
      <c r="B131" s="81"/>
      <c r="C131" s="81"/>
      <c r="D131" s="81"/>
      <c r="E131" s="76"/>
      <c r="F131" s="76"/>
      <c r="G131" s="77"/>
      <c r="H131" s="80">
        <v>44347</v>
      </c>
      <c r="I131" s="82">
        <v>2.3940000000000001</v>
      </c>
      <c r="J131" s="82">
        <v>4.6680000000000001</v>
      </c>
      <c r="K131" s="82">
        <v>2.5129999999999999</v>
      </c>
      <c r="L131" s="82">
        <v>3.3719999999999999</v>
      </c>
      <c r="M131" s="82">
        <v>5.984</v>
      </c>
      <c r="N131" s="82">
        <v>6.8609999999999998</v>
      </c>
    </row>
    <row r="132" spans="1:14" x14ac:dyDescent="0.35">
      <c r="A132" s="80"/>
      <c r="B132" s="81"/>
      <c r="C132" s="81"/>
      <c r="D132" s="81"/>
      <c r="E132" s="76"/>
      <c r="F132" s="76"/>
      <c r="G132" s="77"/>
      <c r="H132" s="80">
        <v>44377</v>
      </c>
      <c r="I132" s="82">
        <v>1.718</v>
      </c>
      <c r="J132" s="82">
        <v>4.6959999999999997</v>
      </c>
      <c r="K132" s="82">
        <v>2.585</v>
      </c>
      <c r="L132" s="82">
        <v>3.4279999999999999</v>
      </c>
      <c r="M132" s="82">
        <v>5.99</v>
      </c>
      <c r="N132" s="82">
        <v>6.8369999999999997</v>
      </c>
    </row>
    <row r="133" spans="1:14" x14ac:dyDescent="0.35">
      <c r="A133" s="80"/>
      <c r="B133" s="81"/>
      <c r="C133" s="81"/>
      <c r="D133" s="81"/>
      <c r="E133" s="76"/>
      <c r="F133" s="76"/>
      <c r="G133" s="77"/>
      <c r="H133" s="80">
        <v>44408</v>
      </c>
      <c r="I133" s="82">
        <v>0.53900000000000003</v>
      </c>
      <c r="J133" s="82">
        <v>4.7290000000000001</v>
      </c>
      <c r="K133" s="82">
        <v>2.653</v>
      </c>
      <c r="L133" s="82">
        <v>3.4849999999999999</v>
      </c>
      <c r="M133" s="82">
        <v>6</v>
      </c>
      <c r="N133" s="82">
        <v>6.8390000000000004</v>
      </c>
    </row>
    <row r="134" spans="1:14" x14ac:dyDescent="0.35">
      <c r="A134" s="80"/>
      <c r="B134" s="81"/>
      <c r="C134" s="81"/>
      <c r="D134" s="81"/>
      <c r="E134" s="76"/>
      <c r="F134" s="76"/>
      <c r="G134" s="77"/>
      <c r="H134" s="80">
        <v>44439</v>
      </c>
      <c r="I134" s="82">
        <v>0.48199999999999998</v>
      </c>
      <c r="J134" s="82">
        <v>4.806</v>
      </c>
      <c r="K134" s="82">
        <v>2.7690000000000001</v>
      </c>
      <c r="L134" s="82">
        <v>3.5880000000000001</v>
      </c>
      <c r="M134" s="82">
        <v>6.0460000000000003</v>
      </c>
      <c r="N134" s="82">
        <v>6.8849999999999998</v>
      </c>
    </row>
    <row r="135" spans="1:14" x14ac:dyDescent="0.35">
      <c r="A135" s="80"/>
      <c r="B135" s="81"/>
      <c r="C135" s="81"/>
      <c r="D135" s="81"/>
      <c r="E135" s="76"/>
      <c r="F135" s="76"/>
      <c r="G135" s="77"/>
      <c r="H135" s="80">
        <v>44469</v>
      </c>
      <c r="I135" s="82">
        <v>1.1719999999999999</v>
      </c>
      <c r="J135" s="82">
        <v>4.9470000000000001</v>
      </c>
      <c r="K135" s="82">
        <v>2.9580000000000002</v>
      </c>
      <c r="L135" s="82">
        <v>3.7589999999999999</v>
      </c>
      <c r="M135" s="82">
        <v>6.1479999999999997</v>
      </c>
      <c r="N135" s="82">
        <v>6.984</v>
      </c>
    </row>
    <row r="136" spans="1:14" x14ac:dyDescent="0.35">
      <c r="A136" s="80"/>
      <c r="B136" s="81"/>
      <c r="C136" s="81"/>
      <c r="D136" s="81"/>
      <c r="E136" s="76"/>
      <c r="F136" s="76"/>
      <c r="G136" s="77"/>
      <c r="H136" s="80">
        <v>44500</v>
      </c>
      <c r="I136" s="82">
        <v>2.387</v>
      </c>
      <c r="J136" s="82">
        <v>5.1639999999999997</v>
      </c>
      <c r="K136" s="82">
        <v>3.2269999999999999</v>
      </c>
      <c r="L136" s="82">
        <v>4.008</v>
      </c>
      <c r="M136" s="82">
        <v>6.3330000000000002</v>
      </c>
      <c r="N136" s="82">
        <v>7.1470000000000002</v>
      </c>
    </row>
    <row r="137" spans="1:14" x14ac:dyDescent="0.35">
      <c r="A137" s="80"/>
      <c r="B137" s="81"/>
      <c r="C137" s="81"/>
      <c r="D137" s="81"/>
      <c r="E137" s="76"/>
      <c r="F137" s="76"/>
      <c r="G137" s="77"/>
      <c r="H137" s="80">
        <v>44530</v>
      </c>
      <c r="I137" s="82">
        <v>3.2919999999999998</v>
      </c>
      <c r="J137" s="82">
        <v>5.4320000000000004</v>
      </c>
      <c r="K137" s="82">
        <v>3.53</v>
      </c>
      <c r="L137" s="82">
        <v>4.2960000000000003</v>
      </c>
      <c r="M137" s="82">
        <v>6.5810000000000004</v>
      </c>
      <c r="N137" s="82">
        <v>7.3680000000000003</v>
      </c>
    </row>
    <row r="138" spans="1:14" x14ac:dyDescent="0.35">
      <c r="A138" s="80"/>
      <c r="B138" s="81"/>
      <c r="C138" s="81"/>
      <c r="D138" s="81"/>
      <c r="E138" s="76"/>
      <c r="F138" s="76"/>
      <c r="G138" s="77"/>
      <c r="H138" s="80">
        <v>44561</v>
      </c>
      <c r="I138" s="82">
        <v>4.8070000000000004</v>
      </c>
      <c r="J138" s="82">
        <v>5.7279999999999998</v>
      </c>
      <c r="K138" s="82">
        <v>3.8439999999999999</v>
      </c>
      <c r="L138" s="82">
        <v>4.6029999999999998</v>
      </c>
      <c r="M138" s="82">
        <v>6.8689999999999998</v>
      </c>
      <c r="N138" s="82">
        <v>7.6310000000000002</v>
      </c>
    </row>
    <row r="139" spans="1:14" x14ac:dyDescent="0.35">
      <c r="A139" s="80"/>
      <c r="B139" s="76"/>
      <c r="C139" s="76"/>
      <c r="D139" s="76"/>
      <c r="E139" s="76"/>
      <c r="F139" s="76"/>
      <c r="G139" s="77"/>
      <c r="H139" s="80">
        <v>44592</v>
      </c>
      <c r="I139" s="82">
        <v>6.8879999999999999</v>
      </c>
      <c r="J139" s="82">
        <v>5.9950000000000001</v>
      </c>
      <c r="K139" s="82">
        <v>4.1180000000000003</v>
      </c>
      <c r="L139" s="82">
        <v>4.8710000000000004</v>
      </c>
      <c r="M139" s="82">
        <v>7.1349999999999998</v>
      </c>
      <c r="N139" s="82">
        <v>7.891</v>
      </c>
    </row>
    <row r="140" spans="1:14" x14ac:dyDescent="0.35">
      <c r="A140" s="80"/>
      <c r="B140" s="76"/>
      <c r="C140" s="76"/>
      <c r="D140" s="76"/>
      <c r="E140" s="76"/>
      <c r="F140" s="76"/>
      <c r="G140" s="77"/>
      <c r="H140" s="80">
        <v>44620</v>
      </c>
      <c r="I140" s="82">
        <v>8.0419999999999998</v>
      </c>
      <c r="J140" s="82">
        <v>6.1890000000000001</v>
      </c>
      <c r="K140" s="82">
        <v>4.32</v>
      </c>
      <c r="L140" s="82">
        <v>5.0679999999999996</v>
      </c>
      <c r="M140" s="82">
        <v>7.3280000000000003</v>
      </c>
      <c r="N140" s="82">
        <v>8.0820000000000007</v>
      </c>
    </row>
    <row r="141" spans="1:14" x14ac:dyDescent="0.35">
      <c r="A141" s="80"/>
      <c r="B141" s="76"/>
      <c r="C141" s="76"/>
      <c r="D141" s="76"/>
      <c r="E141" s="76"/>
      <c r="F141" s="76"/>
      <c r="G141" s="77"/>
      <c r="H141" s="80">
        <v>44651</v>
      </c>
      <c r="I141" s="82">
        <v>7.7110000000000003</v>
      </c>
      <c r="J141" s="82">
        <v>6.298</v>
      </c>
      <c r="K141" s="82">
        <v>4.4429999999999996</v>
      </c>
      <c r="L141" s="82">
        <v>5.1849999999999996</v>
      </c>
      <c r="M141" s="82">
        <v>7.4260000000000002</v>
      </c>
      <c r="N141" s="82">
        <v>8.1809999999999992</v>
      </c>
    </row>
    <row r="142" spans="1:14" x14ac:dyDescent="0.35">
      <c r="A142" s="80"/>
      <c r="B142" s="76"/>
      <c r="C142" s="76"/>
      <c r="D142" s="76"/>
      <c r="E142" s="76"/>
      <c r="F142" s="76"/>
      <c r="G142" s="77"/>
      <c r="H142" s="80">
        <v>44681</v>
      </c>
      <c r="I142" s="82">
        <v>5.9560000000000004</v>
      </c>
      <c r="J142" s="82">
        <v>6.3550000000000004</v>
      </c>
      <c r="K142" s="82">
        <v>4.524</v>
      </c>
      <c r="L142" s="82">
        <v>5.2590000000000003</v>
      </c>
      <c r="M142" s="82">
        <v>7.4660000000000002</v>
      </c>
      <c r="N142" s="82">
        <v>8.2100000000000009</v>
      </c>
    </row>
    <row r="143" spans="1:14" x14ac:dyDescent="0.35">
      <c r="A143" s="80"/>
      <c r="B143" s="76"/>
      <c r="C143" s="76"/>
      <c r="D143" s="76"/>
      <c r="E143" s="76"/>
      <c r="F143" s="76"/>
      <c r="G143" s="77"/>
      <c r="H143" s="80">
        <v>44712</v>
      </c>
      <c r="I143" s="82">
        <v>5.7370000000000001</v>
      </c>
      <c r="J143" s="82">
        <v>6.4349999999999996</v>
      </c>
      <c r="K143" s="82">
        <v>4.6319999999999997</v>
      </c>
      <c r="L143" s="82">
        <v>5.36</v>
      </c>
      <c r="M143" s="82">
        <v>7.5259999999999998</v>
      </c>
      <c r="N143" s="82">
        <v>8.2569999999999997</v>
      </c>
    </row>
    <row r="144" spans="1:14" x14ac:dyDescent="0.35">
      <c r="A144" s="80"/>
      <c r="B144" s="76"/>
      <c r="C144" s="76"/>
      <c r="D144" s="76"/>
      <c r="E144" s="76"/>
      <c r="F144" s="76"/>
      <c r="G144" s="77"/>
      <c r="H144" s="80">
        <v>44742</v>
      </c>
      <c r="I144" s="82">
        <v>5.7850000000000001</v>
      </c>
      <c r="J144" s="82">
        <v>6.5389999999999997</v>
      </c>
      <c r="K144" s="82">
        <v>4.7640000000000002</v>
      </c>
      <c r="L144" s="82">
        <v>5.4829999999999997</v>
      </c>
      <c r="M144" s="82">
        <v>7.617</v>
      </c>
      <c r="N144" s="82">
        <v>8.3330000000000002</v>
      </c>
    </row>
    <row r="145" spans="1:14" x14ac:dyDescent="0.35">
      <c r="A145" s="80"/>
      <c r="B145" s="76"/>
      <c r="C145" s="76"/>
      <c r="D145" s="76"/>
      <c r="E145" s="76"/>
      <c r="F145" s="76"/>
      <c r="G145" s="77"/>
      <c r="H145" s="80">
        <v>44773</v>
      </c>
      <c r="I145" s="82">
        <v>6.7359999999999998</v>
      </c>
      <c r="J145" s="82">
        <v>6.6760000000000002</v>
      </c>
      <c r="K145" s="82">
        <v>4.92</v>
      </c>
      <c r="L145" s="82">
        <v>5.6360000000000001</v>
      </c>
      <c r="M145" s="82">
        <v>7.742</v>
      </c>
      <c r="N145" s="82">
        <v>8.4469999999999992</v>
      </c>
    </row>
    <row r="146" spans="1:14" x14ac:dyDescent="0.35">
      <c r="A146" s="80"/>
      <c r="B146" s="76"/>
      <c r="C146" s="76"/>
      <c r="D146" s="76"/>
      <c r="E146" s="76"/>
      <c r="F146" s="76"/>
      <c r="G146" s="77"/>
      <c r="H146" s="80">
        <v>44804</v>
      </c>
      <c r="I146" s="82">
        <v>6.476</v>
      </c>
      <c r="J146" s="82">
        <v>6.8140000000000001</v>
      </c>
      <c r="K146" s="82">
        <v>5.0709999999999997</v>
      </c>
      <c r="L146" s="82">
        <v>5.7809999999999997</v>
      </c>
      <c r="M146" s="82">
        <v>7.8710000000000004</v>
      </c>
      <c r="N146" s="82">
        <v>8.5709999999999997</v>
      </c>
    </row>
    <row r="147" spans="1:14" x14ac:dyDescent="0.35">
      <c r="A147" s="80"/>
      <c r="B147" s="76"/>
      <c r="C147" s="76"/>
      <c r="D147" s="76"/>
      <c r="E147" s="76"/>
      <c r="F147" s="76"/>
      <c r="G147" s="77"/>
      <c r="H147" s="80">
        <v>44834</v>
      </c>
      <c r="I147" s="82">
        <v>6.9720000000000004</v>
      </c>
      <c r="J147" s="82">
        <v>6.98</v>
      </c>
      <c r="K147" s="82">
        <v>5.234</v>
      </c>
      <c r="L147" s="82">
        <v>5.9459999999999997</v>
      </c>
      <c r="M147" s="82">
        <v>8.0329999999999995</v>
      </c>
      <c r="N147" s="82">
        <v>8.7319999999999993</v>
      </c>
    </row>
    <row r="148" spans="1:14" x14ac:dyDescent="0.35">
      <c r="A148" s="80"/>
      <c r="B148" s="76"/>
      <c r="C148" s="76"/>
      <c r="D148" s="76"/>
      <c r="E148" s="76"/>
      <c r="F148" s="76"/>
      <c r="G148" s="77"/>
      <c r="H148" s="80">
        <v>44865</v>
      </c>
      <c r="I148" s="82">
        <v>7.492</v>
      </c>
      <c r="J148" s="82">
        <v>7.1550000000000002</v>
      </c>
      <c r="K148" s="82">
        <v>5.3920000000000003</v>
      </c>
      <c r="L148" s="82">
        <v>6.11</v>
      </c>
      <c r="M148" s="82">
        <v>8.2149999999999999</v>
      </c>
      <c r="N148" s="82">
        <v>8.92</v>
      </c>
    </row>
    <row r="149" spans="1:14" x14ac:dyDescent="0.35">
      <c r="A149" s="80"/>
      <c r="B149" s="76"/>
      <c r="C149" s="76"/>
      <c r="D149" s="76"/>
      <c r="E149" s="76"/>
      <c r="F149" s="76"/>
      <c r="G149" s="77"/>
      <c r="H149" s="80">
        <v>44895</v>
      </c>
      <c r="I149" s="82">
        <v>8.6449999999999996</v>
      </c>
      <c r="J149" s="82">
        <v>7.3159999999999998</v>
      </c>
      <c r="K149" s="82">
        <v>5.5220000000000002</v>
      </c>
      <c r="L149" s="82">
        <v>6.2560000000000002</v>
      </c>
      <c r="M149" s="82">
        <v>8.3879999999999999</v>
      </c>
      <c r="N149" s="82">
        <v>9.1029999999999998</v>
      </c>
    </row>
    <row r="150" spans="1:14" x14ac:dyDescent="0.35">
      <c r="A150" s="80"/>
      <c r="B150" s="76"/>
      <c r="C150" s="76"/>
      <c r="D150" s="76"/>
      <c r="E150" s="76"/>
      <c r="F150" s="76"/>
      <c r="G150" s="77"/>
      <c r="H150" s="80">
        <v>44926</v>
      </c>
      <c r="I150" s="82">
        <v>8.9079999999999995</v>
      </c>
      <c r="J150" s="82">
        <v>7.4029999999999996</v>
      </c>
      <c r="K150" s="82">
        <v>5.5869999999999997</v>
      </c>
      <c r="L150" s="82">
        <v>6.3280000000000003</v>
      </c>
      <c r="M150" s="82">
        <v>8.4930000000000003</v>
      </c>
      <c r="N150" s="82">
        <v>9.2140000000000004</v>
      </c>
    </row>
    <row r="151" spans="1:14" x14ac:dyDescent="0.35">
      <c r="A151" s="80"/>
      <c r="B151" s="76"/>
      <c r="C151" s="76"/>
      <c r="D151" s="76"/>
      <c r="E151" s="76"/>
      <c r="F151" s="76"/>
      <c r="G151" s="77"/>
      <c r="H151" s="80">
        <v>44957</v>
      </c>
      <c r="I151" s="82">
        <v>8.1910000000000007</v>
      </c>
      <c r="J151" s="82">
        <v>7.41</v>
      </c>
      <c r="K151" s="82">
        <v>5.5810000000000004</v>
      </c>
      <c r="L151" s="82">
        <v>6.3259999999999996</v>
      </c>
      <c r="M151" s="82">
        <v>8.5090000000000003</v>
      </c>
      <c r="N151" s="82">
        <v>9.2370000000000001</v>
      </c>
    </row>
    <row r="152" spans="1:14" x14ac:dyDescent="0.35">
      <c r="A152" s="76"/>
      <c r="B152" s="76"/>
      <c r="C152" s="76"/>
      <c r="D152" s="76"/>
      <c r="E152" s="76"/>
      <c r="F152" s="76"/>
      <c r="G152" s="77"/>
      <c r="H152" s="80">
        <v>44985</v>
      </c>
      <c r="I152" s="82">
        <v>7.3929999999999998</v>
      </c>
      <c r="J152" s="82">
        <v>7.3739999999999997</v>
      </c>
      <c r="K152" s="82">
        <v>5.5350000000000001</v>
      </c>
      <c r="L152" s="82">
        <v>6.2789999999999999</v>
      </c>
      <c r="M152" s="82">
        <v>8.4830000000000005</v>
      </c>
      <c r="N152" s="82">
        <v>9.2170000000000005</v>
      </c>
    </row>
    <row r="153" spans="1:14" x14ac:dyDescent="0.35">
      <c r="A153" s="76"/>
      <c r="B153" s="76"/>
      <c r="C153" s="76"/>
      <c r="D153" s="76"/>
      <c r="E153" s="76"/>
      <c r="F153" s="76"/>
      <c r="G153" s="77"/>
      <c r="H153" s="80">
        <v>45016</v>
      </c>
      <c r="I153" s="82">
        <v>7.1920000000000002</v>
      </c>
      <c r="J153" s="82">
        <v>7.3419999999999996</v>
      </c>
      <c r="K153" s="82">
        <v>5.4850000000000003</v>
      </c>
      <c r="L153" s="82">
        <v>6.2380000000000004</v>
      </c>
      <c r="M153" s="82">
        <v>8.4629999999999992</v>
      </c>
      <c r="N153" s="82">
        <v>9.2159999999999993</v>
      </c>
    </row>
    <row r="154" spans="1:14" x14ac:dyDescent="0.35">
      <c r="A154" s="76"/>
      <c r="B154" s="76"/>
      <c r="C154" s="76"/>
      <c r="D154" s="76"/>
      <c r="E154" s="76"/>
      <c r="F154" s="76"/>
      <c r="G154" s="77"/>
      <c r="H154" s="80">
        <v>45046</v>
      </c>
      <c r="I154" s="82">
        <v>8.5210000000000008</v>
      </c>
      <c r="J154" s="82">
        <v>7.3310000000000004</v>
      </c>
      <c r="K154" s="82">
        <v>5.4459999999999997</v>
      </c>
      <c r="L154" s="82">
        <v>6.21</v>
      </c>
      <c r="M154" s="82">
        <v>8.4710000000000001</v>
      </c>
      <c r="N154" s="82">
        <v>9.2420000000000009</v>
      </c>
    </row>
    <row r="155" spans="1:14" x14ac:dyDescent="0.35">
      <c r="A155" s="76"/>
      <c r="B155" s="76"/>
      <c r="C155" s="76"/>
      <c r="D155" s="76"/>
      <c r="E155" s="76"/>
      <c r="F155" s="76"/>
      <c r="G155" s="77"/>
      <c r="H155" s="80">
        <v>45077</v>
      </c>
      <c r="I155" s="82">
        <v>9.234</v>
      </c>
      <c r="J155" s="82">
        <v>7.2859999999999996</v>
      </c>
      <c r="K155" s="82">
        <v>5.3780000000000001</v>
      </c>
      <c r="L155" s="82">
        <v>6.1529999999999996</v>
      </c>
      <c r="M155" s="82">
        <v>8.4410000000000007</v>
      </c>
      <c r="N155" s="82">
        <v>9.2289999999999992</v>
      </c>
    </row>
    <row r="156" spans="1:14" x14ac:dyDescent="0.35">
      <c r="A156" s="76"/>
      <c r="B156" s="76"/>
      <c r="C156" s="76"/>
      <c r="D156" s="76"/>
      <c r="E156" s="76"/>
      <c r="F156" s="76"/>
      <c r="G156" s="77"/>
      <c r="H156" s="80">
        <v>45107</v>
      </c>
      <c r="I156" s="82">
        <v>9.6080000000000005</v>
      </c>
      <c r="J156" s="82">
        <v>7.1710000000000003</v>
      </c>
      <c r="K156" s="82">
        <v>5.2460000000000004</v>
      </c>
      <c r="L156" s="82">
        <v>6.0279999999999996</v>
      </c>
      <c r="M156" s="82">
        <v>8.3379999999999992</v>
      </c>
      <c r="N156" s="82">
        <v>9.1379999999999999</v>
      </c>
    </row>
    <row r="157" spans="1:14" x14ac:dyDescent="0.35">
      <c r="A157" s="76"/>
      <c r="B157" s="76"/>
      <c r="C157" s="76"/>
      <c r="D157" s="76"/>
      <c r="E157" s="76"/>
      <c r="F157" s="76"/>
      <c r="G157" s="77"/>
      <c r="H157" s="80">
        <v>45138</v>
      </c>
      <c r="I157" s="82">
        <v>8.2690000000000001</v>
      </c>
      <c r="J157" s="82">
        <v>6.9660000000000002</v>
      </c>
      <c r="K157" s="82">
        <v>5.0339999999999998</v>
      </c>
      <c r="L157" s="82">
        <v>5.819</v>
      </c>
      <c r="M157" s="82">
        <v>8.1379999999999999</v>
      </c>
      <c r="N157" s="82">
        <v>8.9440000000000008</v>
      </c>
    </row>
    <row r="158" spans="1:14" x14ac:dyDescent="0.35">
      <c r="A158" s="76"/>
      <c r="B158" s="76"/>
      <c r="C158" s="76"/>
      <c r="D158" s="76"/>
      <c r="E158" s="76"/>
      <c r="F158" s="76"/>
      <c r="G158" s="77"/>
      <c r="H158" s="80">
        <v>45169</v>
      </c>
      <c r="I158" s="82">
        <v>7.0819999999999999</v>
      </c>
      <c r="J158" s="82">
        <v>6.7119999999999997</v>
      </c>
      <c r="K158" s="82">
        <v>4.7649999999999997</v>
      </c>
      <c r="L158" s="82">
        <v>5.5609999999999999</v>
      </c>
      <c r="M158" s="82">
        <v>7.8920000000000003</v>
      </c>
      <c r="N158" s="82">
        <v>8.6959999999999997</v>
      </c>
    </row>
    <row r="159" spans="1:14" x14ac:dyDescent="0.35">
      <c r="A159" s="76"/>
      <c r="B159" s="76"/>
      <c r="C159" s="76"/>
      <c r="D159" s="76"/>
      <c r="E159" s="76"/>
      <c r="F159" s="76"/>
      <c r="G159" s="77"/>
      <c r="H159" s="80">
        <v>45199</v>
      </c>
      <c r="I159" s="82">
        <v>5.6120000000000001</v>
      </c>
      <c r="J159" s="82">
        <v>6.444</v>
      </c>
      <c r="K159" s="82">
        <v>4.476</v>
      </c>
      <c r="L159" s="82">
        <v>5.2839999999999998</v>
      </c>
      <c r="M159" s="82">
        <v>7.6360000000000001</v>
      </c>
      <c r="N159" s="82">
        <v>8.44</v>
      </c>
    </row>
    <row r="160" spans="1:14" x14ac:dyDescent="0.35">
      <c r="A160" s="76"/>
      <c r="B160" s="76"/>
      <c r="C160" s="76"/>
      <c r="D160" s="76"/>
      <c r="E160" s="76"/>
      <c r="F160" s="76"/>
      <c r="G160" s="77"/>
      <c r="H160" s="80">
        <v>45230</v>
      </c>
      <c r="I160" s="82">
        <v>3.9169999999999998</v>
      </c>
      <c r="J160" s="82">
        <v>6.2030000000000003</v>
      </c>
      <c r="K160" s="82">
        <v>4.1970000000000001</v>
      </c>
      <c r="L160" s="82">
        <v>5.0270000000000001</v>
      </c>
      <c r="M160" s="82">
        <v>7.4089999999999998</v>
      </c>
      <c r="N160" s="82">
        <v>8.2189999999999994</v>
      </c>
    </row>
    <row r="161" spans="1:14" x14ac:dyDescent="0.35">
      <c r="A161" s="76"/>
      <c r="B161" s="76"/>
      <c r="C161" s="76"/>
      <c r="D161" s="76"/>
      <c r="E161" s="76"/>
      <c r="F161" s="76"/>
      <c r="G161" s="77"/>
      <c r="H161" s="80">
        <v>45260</v>
      </c>
      <c r="I161" s="82">
        <v>2.8450000000000002</v>
      </c>
      <c r="J161" s="82">
        <v>6.0179999999999998</v>
      </c>
      <c r="K161" s="82">
        <v>3.9780000000000002</v>
      </c>
      <c r="L161" s="82">
        <v>4.8230000000000004</v>
      </c>
      <c r="M161" s="82">
        <v>7.2370000000000001</v>
      </c>
      <c r="N161" s="82">
        <v>8.0589999999999993</v>
      </c>
    </row>
    <row r="162" spans="1:14" x14ac:dyDescent="0.35">
      <c r="A162" s="76"/>
      <c r="B162" s="76"/>
      <c r="C162" s="76"/>
      <c r="D162" s="76"/>
      <c r="E162" s="76"/>
      <c r="F162" s="76"/>
      <c r="G162" s="77"/>
      <c r="H162" s="80">
        <v>45291</v>
      </c>
      <c r="I162" s="82">
        <v>2.4569999999999999</v>
      </c>
      <c r="J162" s="82">
        <v>5.9059999999999997</v>
      </c>
      <c r="K162" s="82">
        <v>3.8490000000000002</v>
      </c>
      <c r="L162" s="82">
        <v>4.7009999999999996</v>
      </c>
      <c r="M162" s="82">
        <v>7.1310000000000002</v>
      </c>
      <c r="N162" s="82">
        <v>7.9560000000000004</v>
      </c>
    </row>
    <row r="163" spans="1:14" x14ac:dyDescent="0.35">
      <c r="A163" s="76"/>
      <c r="B163" s="76"/>
      <c r="C163" s="76"/>
      <c r="D163" s="76"/>
      <c r="E163" s="76"/>
      <c r="F163" s="76"/>
      <c r="G163" s="77"/>
      <c r="H163" s="80">
        <v>45322</v>
      </c>
      <c r="I163" s="82">
        <v>3.7440000000000002</v>
      </c>
      <c r="J163" s="82">
        <v>5.8659999999999997</v>
      </c>
      <c r="K163" s="82">
        <v>3.8220000000000001</v>
      </c>
      <c r="L163" s="82">
        <v>4.6619999999999999</v>
      </c>
      <c r="M163" s="82">
        <v>7.0869999999999997</v>
      </c>
      <c r="N163" s="82">
        <v>7.9139999999999997</v>
      </c>
    </row>
    <row r="164" spans="1:14" x14ac:dyDescent="0.35">
      <c r="A164" s="76"/>
      <c r="B164" s="76"/>
      <c r="C164" s="76"/>
      <c r="D164" s="76"/>
      <c r="E164" s="76"/>
      <c r="F164" s="76"/>
      <c r="G164" s="77"/>
      <c r="H164" s="80">
        <v>45351</v>
      </c>
      <c r="I164" s="82">
        <v>4.6070000000000002</v>
      </c>
      <c r="J164" s="82">
        <v>5.8730000000000002</v>
      </c>
      <c r="K164" s="82">
        <v>3.8580000000000001</v>
      </c>
      <c r="L164" s="82">
        <v>4.6749999999999998</v>
      </c>
      <c r="M164" s="82">
        <v>7.0810000000000004</v>
      </c>
      <c r="N164" s="82">
        <v>7.907</v>
      </c>
    </row>
    <row r="165" spans="1:14" x14ac:dyDescent="0.35">
      <c r="A165" s="76"/>
      <c r="B165" s="76"/>
      <c r="C165" s="76"/>
      <c r="D165" s="76"/>
      <c r="E165" s="76"/>
      <c r="F165" s="76"/>
      <c r="G165" s="77"/>
      <c r="H165" s="80">
        <v>45382</v>
      </c>
      <c r="I165" s="82">
        <v>5.8559999999999999</v>
      </c>
      <c r="J165" s="82">
        <v>5.9050000000000002</v>
      </c>
      <c r="K165" s="82">
        <v>3.923</v>
      </c>
      <c r="L165" s="82">
        <v>4.7169999999999996</v>
      </c>
      <c r="M165" s="82">
        <v>7.0949999999999998</v>
      </c>
      <c r="N165" s="82">
        <v>7.9240000000000004</v>
      </c>
    </row>
    <row r="166" spans="1:14" x14ac:dyDescent="0.35">
      <c r="A166" s="76"/>
      <c r="B166" s="76"/>
      <c r="C166" s="76"/>
      <c r="D166" s="76"/>
      <c r="E166" s="76"/>
      <c r="F166" s="76"/>
      <c r="G166" s="77"/>
      <c r="H166" s="80">
        <v>45412</v>
      </c>
      <c r="I166" s="82">
        <v>7.1239999999999997</v>
      </c>
      <c r="J166" s="82">
        <v>5.93</v>
      </c>
      <c r="K166" s="82">
        <v>3.9790000000000001</v>
      </c>
      <c r="L166" s="82">
        <v>4.7530000000000001</v>
      </c>
      <c r="M166" s="82">
        <v>7.1059999999999999</v>
      </c>
      <c r="N166" s="82">
        <v>7.9279999999999999</v>
      </c>
    </row>
    <row r="167" spans="1:14" x14ac:dyDescent="0.35">
      <c r="A167" s="76"/>
      <c r="B167" s="76"/>
      <c r="C167" s="76"/>
      <c r="D167" s="76"/>
      <c r="E167" s="76"/>
      <c r="F167" s="76"/>
      <c r="G167" s="77"/>
      <c r="H167" s="80">
        <v>45443</v>
      </c>
      <c r="I167" s="82">
        <v>7.742</v>
      </c>
      <c r="J167" s="82">
        <v>5.9109999999999996</v>
      </c>
      <c r="K167" s="82">
        <v>3.988</v>
      </c>
      <c r="L167" s="82">
        <v>4.7539999999999996</v>
      </c>
      <c r="M167" s="82">
        <v>7.0709999999999997</v>
      </c>
      <c r="N167" s="82">
        <v>7.8780000000000001</v>
      </c>
    </row>
    <row r="168" spans="1:14" x14ac:dyDescent="0.35">
      <c r="A168" s="76"/>
      <c r="B168" s="76"/>
      <c r="C168" s="76"/>
      <c r="D168" s="76"/>
      <c r="E168" s="76"/>
      <c r="F168" s="76"/>
      <c r="G168" s="77"/>
      <c r="H168" s="80">
        <v>45473</v>
      </c>
      <c r="I168" s="82">
        <v>7.34</v>
      </c>
      <c r="J168" s="82">
        <v>5.835</v>
      </c>
      <c r="K168" s="82">
        <v>3.9420000000000002</v>
      </c>
      <c r="L168" s="82">
        <v>4.6989999999999998</v>
      </c>
      <c r="M168" s="82">
        <v>6.976</v>
      </c>
      <c r="N168" s="82">
        <v>7.7610000000000001</v>
      </c>
    </row>
    <row r="169" spans="1:14" x14ac:dyDescent="0.35">
      <c r="A169" s="76"/>
      <c r="B169" s="76"/>
      <c r="C169" s="76"/>
      <c r="D169" s="76"/>
      <c r="E169" s="76"/>
      <c r="F169" s="76"/>
      <c r="G169" s="77"/>
      <c r="H169" s="80">
        <v>45504</v>
      </c>
      <c r="I169" s="82">
        <v>6.0330000000000004</v>
      </c>
      <c r="J169" s="82">
        <v>5.7130000000000001</v>
      </c>
      <c r="K169" s="82">
        <v>3.8530000000000002</v>
      </c>
      <c r="L169" s="82">
        <v>4.5999999999999996</v>
      </c>
      <c r="M169" s="82">
        <v>6.8330000000000002</v>
      </c>
      <c r="N169" s="82">
        <v>7.5990000000000002</v>
      </c>
    </row>
    <row r="170" spans="1:14" x14ac:dyDescent="0.35">
      <c r="A170" s="76"/>
      <c r="B170" s="76"/>
      <c r="C170" s="76"/>
      <c r="D170" s="76"/>
      <c r="E170" s="76"/>
      <c r="F170" s="76"/>
      <c r="G170" s="77"/>
      <c r="H170" s="80">
        <v>45535</v>
      </c>
      <c r="I170" s="82">
        <v>5.407</v>
      </c>
      <c r="J170" s="82">
        <v>5.585</v>
      </c>
      <c r="K170" s="82">
        <v>3.7559999999999998</v>
      </c>
      <c r="L170" s="82">
        <v>4.4880000000000004</v>
      </c>
      <c r="M170" s="82">
        <v>6.6870000000000003</v>
      </c>
      <c r="N170" s="82">
        <v>7.4470000000000001</v>
      </c>
    </row>
    <row r="171" spans="1:14" x14ac:dyDescent="0.35">
      <c r="A171" s="76"/>
      <c r="B171" s="76"/>
      <c r="C171" s="76"/>
      <c r="D171" s="76"/>
      <c r="E171" s="76"/>
      <c r="F171" s="76"/>
      <c r="G171" s="77"/>
      <c r="H171" s="80">
        <v>45565</v>
      </c>
      <c r="I171" s="82">
        <v>5.0979999999999999</v>
      </c>
      <c r="J171" s="82">
        <v>5.4690000000000003</v>
      </c>
      <c r="K171" s="82">
        <v>3.66</v>
      </c>
      <c r="L171" s="82">
        <v>4.3819999999999997</v>
      </c>
      <c r="M171" s="82">
        <v>6.56</v>
      </c>
      <c r="N171" s="82">
        <v>7.319</v>
      </c>
    </row>
    <row r="172" spans="1:14" x14ac:dyDescent="0.35">
      <c r="A172" s="76"/>
      <c r="B172" s="76"/>
      <c r="C172" s="76"/>
      <c r="D172" s="76"/>
      <c r="E172" s="76"/>
      <c r="F172" s="76"/>
      <c r="G172" s="77"/>
      <c r="H172" s="80">
        <v>45596</v>
      </c>
      <c r="I172" s="82">
        <v>5.7039999999999997</v>
      </c>
      <c r="J172" s="82">
        <v>5.375</v>
      </c>
      <c r="K172" s="82">
        <v>3.5649999999999999</v>
      </c>
      <c r="L172" s="82">
        <v>4.2889999999999997</v>
      </c>
      <c r="M172" s="82">
        <v>6.4690000000000003</v>
      </c>
      <c r="N172" s="82">
        <v>7.2279999999999998</v>
      </c>
    </row>
    <row r="173" spans="1:14" x14ac:dyDescent="0.35">
      <c r="A173" s="76"/>
      <c r="B173" s="76"/>
      <c r="C173" s="76"/>
      <c r="D173" s="76"/>
      <c r="E173" s="76"/>
      <c r="F173" s="76"/>
      <c r="G173" s="77"/>
      <c r="H173" s="80">
        <v>45626</v>
      </c>
      <c r="I173" s="82">
        <v>6.0149999999999997</v>
      </c>
      <c r="J173" s="82">
        <v>5.2720000000000002</v>
      </c>
      <c r="K173" s="82">
        <v>3.4540000000000002</v>
      </c>
      <c r="L173" s="82">
        <v>4.1790000000000003</v>
      </c>
      <c r="M173" s="82">
        <v>6.3760000000000003</v>
      </c>
      <c r="N173" s="82">
        <v>7.1289999999999996</v>
      </c>
    </row>
    <row r="174" spans="1:14" x14ac:dyDescent="0.35">
      <c r="A174" s="76"/>
      <c r="B174" s="76"/>
      <c r="C174" s="76"/>
      <c r="D174" s="76"/>
      <c r="E174" s="76"/>
      <c r="F174" s="76"/>
      <c r="G174" s="77"/>
      <c r="H174" s="80">
        <v>45657</v>
      </c>
      <c r="I174" s="82">
        <v>6.3419999999999996</v>
      </c>
      <c r="J174" s="82">
        <v>5.1379999999999999</v>
      </c>
      <c r="K174" s="82">
        <v>3.3050000000000002</v>
      </c>
      <c r="L174" s="82">
        <v>4.0339999999999998</v>
      </c>
      <c r="M174" s="82">
        <v>6.2510000000000003</v>
      </c>
      <c r="N174" s="82">
        <v>7.0090000000000003</v>
      </c>
    </row>
    <row r="175" spans="1:14" x14ac:dyDescent="0.35">
      <c r="A175" s="76"/>
      <c r="B175" s="76"/>
      <c r="C175" s="76"/>
      <c r="D175" s="76"/>
      <c r="E175" s="76"/>
      <c r="F175" s="76"/>
      <c r="G175" s="77"/>
      <c r="H175" s="80">
        <v>45688</v>
      </c>
      <c r="I175" s="82">
        <v>4.8070000000000004</v>
      </c>
      <c r="J175" s="82">
        <v>4.9480000000000004</v>
      </c>
      <c r="K175" s="82">
        <v>3.1019999999999999</v>
      </c>
      <c r="L175" s="82">
        <v>3.8319999999999999</v>
      </c>
      <c r="M175" s="82">
        <v>6.0670000000000002</v>
      </c>
      <c r="N175" s="82">
        <v>6.8419999999999996</v>
      </c>
    </row>
    <row r="176" spans="1:14" x14ac:dyDescent="0.35">
      <c r="A176" s="76"/>
      <c r="B176" s="76"/>
      <c r="C176" s="76"/>
      <c r="D176" s="76"/>
      <c r="E176" s="76"/>
      <c r="F176" s="76"/>
      <c r="G176" s="77"/>
      <c r="H176" s="80">
        <v>45716</v>
      </c>
      <c r="I176" s="82">
        <v>4.4690000000000003</v>
      </c>
      <c r="J176" s="82">
        <v>4.7549999999999999</v>
      </c>
      <c r="K176" s="82">
        <v>2.8919999999999999</v>
      </c>
      <c r="L176" s="82">
        <v>3.6269999999999998</v>
      </c>
      <c r="M176" s="82">
        <v>5.8840000000000003</v>
      </c>
      <c r="N176" s="82">
        <v>6.6840000000000002</v>
      </c>
    </row>
    <row r="177" spans="1:14" x14ac:dyDescent="0.35">
      <c r="A177" s="76"/>
      <c r="B177" s="76"/>
      <c r="C177" s="76"/>
      <c r="D177" s="76"/>
      <c r="E177" s="76"/>
      <c r="F177" s="76"/>
      <c r="G177" s="77"/>
      <c r="H177" s="80">
        <v>45747</v>
      </c>
      <c r="I177" s="82">
        <v>3.323</v>
      </c>
      <c r="J177" s="82">
        <v>4.5670000000000002</v>
      </c>
      <c r="K177" s="82">
        <v>2.6829999999999998</v>
      </c>
      <c r="L177" s="82">
        <v>3.4260000000000002</v>
      </c>
      <c r="M177" s="82">
        <v>5.7110000000000003</v>
      </c>
      <c r="N177" s="82">
        <v>6.53</v>
      </c>
    </row>
    <row r="178" spans="1:14" x14ac:dyDescent="0.35">
      <c r="A178" s="76"/>
      <c r="B178" s="76"/>
      <c r="C178" s="76"/>
      <c r="D178" s="76"/>
      <c r="E178" s="76"/>
      <c r="F178" s="76"/>
      <c r="G178" s="77"/>
      <c r="H178" s="80">
        <v>45777</v>
      </c>
      <c r="I178" s="82">
        <v>4.2670000000000003</v>
      </c>
      <c r="J178" s="82">
        <v>4.423</v>
      </c>
      <c r="K178" s="82">
        <v>2.5179999999999998</v>
      </c>
      <c r="L178" s="82">
        <v>3.2719999999999998</v>
      </c>
      <c r="M178" s="82">
        <v>5.5839999999999996</v>
      </c>
      <c r="N178" s="82">
        <v>6.4139999999999997</v>
      </c>
    </row>
    <row r="179" spans="1:14" x14ac:dyDescent="0.35">
      <c r="A179" s="76"/>
      <c r="B179" s="76"/>
      <c r="C179" s="76"/>
      <c r="D179" s="76"/>
      <c r="E179" s="76"/>
      <c r="F179" s="76"/>
      <c r="G179" s="77"/>
      <c r="H179" s="80">
        <v>45808</v>
      </c>
      <c r="I179" s="82">
        <v>3.742</v>
      </c>
      <c r="J179" s="82">
        <v>4.28</v>
      </c>
      <c r="K179" s="82">
        <v>2.3519999999999999</v>
      </c>
      <c r="L179" s="82">
        <v>3.1219999999999999</v>
      </c>
      <c r="M179" s="82">
        <v>5.452</v>
      </c>
      <c r="N179" s="82">
        <v>6.3</v>
      </c>
    </row>
    <row r="180" spans="1:14" x14ac:dyDescent="0.35">
      <c r="A180" s="76"/>
      <c r="B180" s="76"/>
      <c r="C180" s="76"/>
      <c r="D180" s="76"/>
      <c r="E180" s="76"/>
      <c r="F180" s="76"/>
      <c r="G180" s="77"/>
      <c r="H180" s="80">
        <v>45838</v>
      </c>
      <c r="I180" s="82">
        <v>4.4660000000000002</v>
      </c>
      <c r="J180" s="82">
        <v>4.149</v>
      </c>
      <c r="K180" s="82">
        <v>2.1989999999999998</v>
      </c>
      <c r="L180" s="82">
        <v>2.9809999999999999</v>
      </c>
      <c r="M180" s="82">
        <v>5.3339999999999996</v>
      </c>
      <c r="N180" s="82">
        <v>6.2149999999999999</v>
      </c>
    </row>
    <row r="181" spans="1:14" x14ac:dyDescent="0.35">
      <c r="A181" s="76"/>
      <c r="B181" s="76"/>
      <c r="C181" s="76"/>
      <c r="D181" s="76"/>
      <c r="E181" s="76"/>
      <c r="F181" s="76"/>
      <c r="G181" s="77"/>
      <c r="H181" s="80">
        <v>45869</v>
      </c>
      <c r="I181" s="82">
        <v>3.8540000000000001</v>
      </c>
      <c r="J181" s="82">
        <v>3.9990000000000001</v>
      </c>
      <c r="K181" s="82">
        <v>2.0070000000000001</v>
      </c>
      <c r="L181" s="82">
        <v>2.8039999999999998</v>
      </c>
      <c r="M181" s="82">
        <v>5.2119999999999997</v>
      </c>
      <c r="N181" s="82">
        <v>6.1379999999999999</v>
      </c>
    </row>
    <row r="182" spans="1:14" x14ac:dyDescent="0.35">
      <c r="A182" s="76"/>
      <c r="B182" s="76"/>
      <c r="C182" s="76"/>
      <c r="D182" s="76"/>
      <c r="E182" s="76"/>
      <c r="F182" s="76"/>
      <c r="G182" s="77"/>
      <c r="H182" s="80">
        <v>45900</v>
      </c>
      <c r="I182" s="82">
        <v>3.476</v>
      </c>
      <c r="J182" s="82">
        <v>3.847</v>
      </c>
      <c r="K182" s="82">
        <v>1.7729999999999999</v>
      </c>
      <c r="L182" s="82">
        <v>2.597</v>
      </c>
      <c r="M182" s="82">
        <v>5.117</v>
      </c>
      <c r="N182" s="82">
        <v>6.0970000000000004</v>
      </c>
    </row>
    <row r="183" spans="1:14" x14ac:dyDescent="0.35">
      <c r="H183" s="84"/>
    </row>
    <row r="184" spans="1:14" x14ac:dyDescent="0.35">
      <c r="H184" s="84"/>
    </row>
    <row r="185" spans="1:14" x14ac:dyDescent="0.35">
      <c r="H185" s="84"/>
    </row>
    <row r="186" spans="1:14" x14ac:dyDescent="0.35">
      <c r="H186" s="84"/>
    </row>
    <row r="187" spans="1:14" x14ac:dyDescent="0.35">
      <c r="H187" s="84"/>
    </row>
    <row r="188" spans="1:14" x14ac:dyDescent="0.35">
      <c r="H188" s="84"/>
    </row>
    <row r="189" spans="1:14" x14ac:dyDescent="0.35">
      <c r="H189" s="84"/>
    </row>
    <row r="190" spans="1:14" x14ac:dyDescent="0.35">
      <c r="H190" s="84"/>
    </row>
    <row r="191" spans="1:14" x14ac:dyDescent="0.35">
      <c r="H191" s="84"/>
    </row>
    <row r="192" spans="1:14" x14ac:dyDescent="0.35">
      <c r="H192" s="84"/>
    </row>
    <row r="193" spans="8:8" x14ac:dyDescent="0.35">
      <c r="H193" s="84"/>
    </row>
  </sheetData>
  <mergeCells count="2">
    <mergeCell ref="B5:F5"/>
    <mergeCell ref="I5:N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L150"/>
  <sheetViews>
    <sheetView workbookViewId="0">
      <pane xSplit="1" ySplit="5" topLeftCell="B73" activePane="bottomRight" state="frozen"/>
      <selection activeCell="C17" sqref="C17"/>
      <selection pane="topRight" activeCell="C17" sqref="C17"/>
      <selection pane="bottomLeft" activeCell="C17" sqref="C17"/>
      <selection pane="bottomRight" activeCell="B98" sqref="B98"/>
    </sheetView>
  </sheetViews>
  <sheetFormatPr defaultRowHeight="14.5" x14ac:dyDescent="0.35"/>
  <cols>
    <col min="1" max="1" width="22.1796875" style="27" customWidth="1"/>
    <col min="2" max="6" width="20.1796875" style="27" customWidth="1"/>
  </cols>
  <sheetData>
    <row r="1" spans="1:12" x14ac:dyDescent="0.35">
      <c r="A1" s="16" t="s">
        <v>0</v>
      </c>
      <c r="B1" s="26"/>
      <c r="E1" s="26"/>
    </row>
    <row r="2" spans="1:12" x14ac:dyDescent="0.35">
      <c r="A2" s="18"/>
      <c r="B2" s="26"/>
      <c r="E2" s="26"/>
    </row>
    <row r="3" spans="1:12" x14ac:dyDescent="0.35">
      <c r="A3" s="19" t="s">
        <v>2179</v>
      </c>
      <c r="B3" s="26"/>
      <c r="E3" s="26"/>
    </row>
    <row r="4" spans="1:12" x14ac:dyDescent="0.35">
      <c r="B4" s="26"/>
      <c r="E4" s="26"/>
    </row>
    <row r="5" spans="1:12" ht="28" x14ac:dyDescent="0.35">
      <c r="A5" s="28" t="s">
        <v>1</v>
      </c>
      <c r="B5" s="42" t="s">
        <v>2180</v>
      </c>
      <c r="C5" s="42" t="s">
        <v>2181</v>
      </c>
      <c r="D5" s="42" t="s">
        <v>2182</v>
      </c>
      <c r="E5" s="42" t="s">
        <v>2183</v>
      </c>
      <c r="F5" s="28" t="s">
        <v>2184</v>
      </c>
      <c r="H5" s="42"/>
      <c r="I5" s="42"/>
      <c r="J5" s="42"/>
      <c r="K5" s="42"/>
      <c r="L5" s="28"/>
    </row>
    <row r="6" spans="1:12" x14ac:dyDescent="0.35">
      <c r="A6" s="29">
        <v>43131</v>
      </c>
      <c r="B6" s="30">
        <v>2.7</v>
      </c>
      <c r="C6" s="30" t="s">
        <v>1441</v>
      </c>
      <c r="D6" s="30" t="s">
        <v>1441</v>
      </c>
      <c r="E6" s="30" t="s">
        <v>1441</v>
      </c>
      <c r="F6" s="30">
        <v>3.1</v>
      </c>
    </row>
    <row r="7" spans="1:12" x14ac:dyDescent="0.35">
      <c r="A7" s="29">
        <v>43159</v>
      </c>
      <c r="B7" s="30">
        <v>2.9</v>
      </c>
      <c r="C7" s="30" t="s">
        <v>1441</v>
      </c>
      <c r="D7" s="30" t="s">
        <v>1441</v>
      </c>
      <c r="E7" s="30" t="s">
        <v>1441</v>
      </c>
      <c r="F7" s="30">
        <v>3.3</v>
      </c>
    </row>
    <row r="8" spans="1:12" x14ac:dyDescent="0.35">
      <c r="A8" s="29">
        <v>43190</v>
      </c>
      <c r="B8" s="30">
        <v>3</v>
      </c>
      <c r="C8" s="30" t="s">
        <v>1441</v>
      </c>
      <c r="D8" s="30" t="s">
        <v>1441</v>
      </c>
      <c r="E8" s="30" t="s">
        <v>1441</v>
      </c>
      <c r="F8" s="30">
        <v>3.2</v>
      </c>
    </row>
    <row r="9" spans="1:12" x14ac:dyDescent="0.35">
      <c r="A9" s="29">
        <v>43220</v>
      </c>
      <c r="B9" s="30">
        <v>3</v>
      </c>
      <c r="C9" s="30" t="s">
        <v>1441</v>
      </c>
      <c r="D9" s="30" t="s">
        <v>1441</v>
      </c>
      <c r="E9" s="30" t="s">
        <v>1441</v>
      </c>
      <c r="F9" s="30">
        <v>3</v>
      </c>
    </row>
    <row r="10" spans="1:12" x14ac:dyDescent="0.35">
      <c r="A10" s="29">
        <v>43251</v>
      </c>
      <c r="B10" s="30">
        <v>2.9</v>
      </c>
      <c r="C10" s="30" t="s">
        <v>1441</v>
      </c>
      <c r="D10" s="30" t="s">
        <v>1441</v>
      </c>
      <c r="E10" s="30" t="s">
        <v>1441</v>
      </c>
      <c r="F10" s="30">
        <v>3.1</v>
      </c>
    </row>
    <row r="11" spans="1:12" x14ac:dyDescent="0.35">
      <c r="A11" s="29">
        <v>43281</v>
      </c>
      <c r="B11" s="30">
        <v>2.8</v>
      </c>
      <c r="C11" s="30" t="s">
        <v>1441</v>
      </c>
      <c r="D11" s="30" t="s">
        <v>1441</v>
      </c>
      <c r="E11" s="30" t="s">
        <v>1441</v>
      </c>
      <c r="F11" s="30">
        <v>3.4</v>
      </c>
    </row>
    <row r="12" spans="1:12" x14ac:dyDescent="0.35">
      <c r="A12" s="29">
        <v>43312</v>
      </c>
      <c r="B12" s="30">
        <v>3</v>
      </c>
      <c r="C12" s="30" t="s">
        <v>1441</v>
      </c>
      <c r="D12" s="30" t="s">
        <v>1441</v>
      </c>
      <c r="E12" s="30" t="s">
        <v>1441</v>
      </c>
      <c r="F12" s="30">
        <v>3.7</v>
      </c>
    </row>
    <row r="13" spans="1:12" x14ac:dyDescent="0.35">
      <c r="A13" s="29">
        <v>43343</v>
      </c>
      <c r="B13" s="30">
        <v>3.2</v>
      </c>
      <c r="C13" s="30" t="s">
        <v>1441</v>
      </c>
      <c r="D13" s="30" t="s">
        <v>1441</v>
      </c>
      <c r="E13" s="30" t="s">
        <v>1441</v>
      </c>
      <c r="F13" s="30">
        <v>3.9</v>
      </c>
    </row>
    <row r="14" spans="1:12" x14ac:dyDescent="0.35">
      <c r="A14" s="29">
        <v>43373</v>
      </c>
      <c r="B14" s="30">
        <v>3.3</v>
      </c>
      <c r="C14" s="30" t="s">
        <v>1441</v>
      </c>
      <c r="D14" s="30" t="s">
        <v>1441</v>
      </c>
      <c r="E14" s="30" t="s">
        <v>1441</v>
      </c>
      <c r="F14" s="30">
        <v>3.8</v>
      </c>
    </row>
    <row r="15" spans="1:12" x14ac:dyDescent="0.35">
      <c r="A15" s="29">
        <v>43404</v>
      </c>
      <c r="B15" s="30">
        <v>3.4</v>
      </c>
      <c r="C15" s="30" t="s">
        <v>1441</v>
      </c>
      <c r="D15" s="30" t="s">
        <v>1441</v>
      </c>
      <c r="E15" s="30" t="s">
        <v>1441</v>
      </c>
      <c r="F15" s="30">
        <v>3.8</v>
      </c>
    </row>
    <row r="16" spans="1:12" x14ac:dyDescent="0.35">
      <c r="A16" s="29">
        <v>43434</v>
      </c>
      <c r="B16" s="30">
        <v>3.4</v>
      </c>
      <c r="C16" s="30" t="s">
        <v>1441</v>
      </c>
      <c r="D16" s="30" t="s">
        <v>1441</v>
      </c>
      <c r="E16" s="30" t="s">
        <v>1441</v>
      </c>
      <c r="F16" s="30">
        <v>3.7</v>
      </c>
    </row>
    <row r="17" spans="1:6" x14ac:dyDescent="0.35">
      <c r="A17" s="29">
        <v>43465</v>
      </c>
      <c r="B17" s="30">
        <v>3.5</v>
      </c>
      <c r="C17" s="30" t="s">
        <v>1441</v>
      </c>
      <c r="D17" s="30" t="s">
        <v>1441</v>
      </c>
      <c r="E17" s="30" t="s">
        <v>1441</v>
      </c>
      <c r="F17" s="30">
        <v>3.7</v>
      </c>
    </row>
    <row r="18" spans="1:6" x14ac:dyDescent="0.35">
      <c r="A18" s="29">
        <v>43496</v>
      </c>
      <c r="B18" s="30">
        <v>3.6</v>
      </c>
      <c r="C18" s="30" t="s">
        <v>1441</v>
      </c>
      <c r="D18" s="30" t="s">
        <v>1441</v>
      </c>
      <c r="E18" s="30" t="s">
        <v>1441</v>
      </c>
      <c r="F18" s="30">
        <v>3.7</v>
      </c>
    </row>
    <row r="19" spans="1:6" x14ac:dyDescent="0.35">
      <c r="A19" s="29">
        <v>43524</v>
      </c>
      <c r="B19" s="30">
        <v>3.6</v>
      </c>
      <c r="C19" s="30" t="s">
        <v>1441</v>
      </c>
      <c r="D19" s="30" t="s">
        <v>1441</v>
      </c>
      <c r="E19" s="30" t="s">
        <v>1441</v>
      </c>
      <c r="F19" s="30">
        <v>3.6</v>
      </c>
    </row>
    <row r="20" spans="1:6" x14ac:dyDescent="0.35">
      <c r="A20" s="29">
        <v>43555</v>
      </c>
      <c r="B20" s="30">
        <v>3.6</v>
      </c>
      <c r="C20" s="30" t="s">
        <v>1441</v>
      </c>
      <c r="D20" s="30" t="s">
        <v>1441</v>
      </c>
      <c r="E20" s="30">
        <v>4.7</v>
      </c>
      <c r="F20" s="30">
        <v>3.7</v>
      </c>
    </row>
    <row r="21" spans="1:6" x14ac:dyDescent="0.35">
      <c r="A21" s="29">
        <v>43585</v>
      </c>
      <c r="B21" s="30">
        <v>3.6</v>
      </c>
      <c r="C21" s="30" t="s">
        <v>1441</v>
      </c>
      <c r="D21" s="30" t="s">
        <v>1441</v>
      </c>
      <c r="E21" s="30">
        <v>4.7</v>
      </c>
      <c r="F21" s="30">
        <v>3.7</v>
      </c>
    </row>
    <row r="22" spans="1:6" x14ac:dyDescent="0.35">
      <c r="A22" s="29">
        <v>43616</v>
      </c>
      <c r="B22" s="30">
        <v>3.7</v>
      </c>
      <c r="C22" s="30" t="s">
        <v>1441</v>
      </c>
      <c r="D22" s="30" t="s">
        <v>1441</v>
      </c>
      <c r="E22" s="30">
        <v>4.5</v>
      </c>
      <c r="F22" s="30">
        <v>3.7</v>
      </c>
    </row>
    <row r="23" spans="1:6" x14ac:dyDescent="0.35">
      <c r="A23" s="29">
        <v>43646</v>
      </c>
      <c r="B23" s="30">
        <v>3.9</v>
      </c>
      <c r="C23" s="30" t="s">
        <v>1441</v>
      </c>
      <c r="D23" s="30" t="s">
        <v>1441</v>
      </c>
      <c r="E23" s="30">
        <v>4.3</v>
      </c>
      <c r="F23" s="30">
        <v>3.4</v>
      </c>
    </row>
    <row r="24" spans="1:6" x14ac:dyDescent="0.35">
      <c r="A24" s="29">
        <v>43677</v>
      </c>
      <c r="B24" s="30">
        <v>3.9</v>
      </c>
      <c r="C24" s="30" t="s">
        <v>1441</v>
      </c>
      <c r="D24" s="30" t="s">
        <v>1441</v>
      </c>
      <c r="E24" s="30">
        <v>4.0999999999999996</v>
      </c>
      <c r="F24" s="30">
        <v>3.4</v>
      </c>
    </row>
    <row r="25" spans="1:6" x14ac:dyDescent="0.35">
      <c r="A25" s="29">
        <v>43708</v>
      </c>
      <c r="B25" s="30">
        <v>3.9</v>
      </c>
      <c r="C25" s="30" t="s">
        <v>1441</v>
      </c>
      <c r="D25" s="30" t="s">
        <v>1441</v>
      </c>
      <c r="E25" s="30">
        <v>3.9</v>
      </c>
      <c r="F25" s="30">
        <v>3.2</v>
      </c>
    </row>
    <row r="26" spans="1:6" x14ac:dyDescent="0.35">
      <c r="A26" s="29">
        <v>43738</v>
      </c>
      <c r="B26" s="30">
        <v>3.7</v>
      </c>
      <c r="C26" s="30" t="s">
        <v>1441</v>
      </c>
      <c r="D26" s="30" t="s">
        <v>1441</v>
      </c>
      <c r="E26" s="30">
        <v>3.9</v>
      </c>
      <c r="F26" s="30">
        <v>3.4</v>
      </c>
    </row>
    <row r="27" spans="1:6" x14ac:dyDescent="0.35">
      <c r="A27" s="29">
        <v>43769</v>
      </c>
      <c r="B27" s="30">
        <v>3.5</v>
      </c>
      <c r="C27" s="30" t="s">
        <v>1441</v>
      </c>
      <c r="D27" s="30" t="s">
        <v>1441</v>
      </c>
      <c r="E27" s="30">
        <v>3.8</v>
      </c>
      <c r="F27" s="30">
        <v>3.2</v>
      </c>
    </row>
    <row r="28" spans="1:6" x14ac:dyDescent="0.35">
      <c r="A28" s="29">
        <v>43799</v>
      </c>
      <c r="B28" s="30">
        <v>3.3</v>
      </c>
      <c r="C28" s="30" t="s">
        <v>1441</v>
      </c>
      <c r="D28" s="30" t="s">
        <v>1441</v>
      </c>
      <c r="E28" s="30">
        <v>3.6</v>
      </c>
      <c r="F28" s="30">
        <v>3.1</v>
      </c>
    </row>
    <row r="29" spans="1:6" x14ac:dyDescent="0.35">
      <c r="A29" s="29">
        <v>43830</v>
      </c>
      <c r="B29" s="30">
        <v>3.2</v>
      </c>
      <c r="C29" s="30" t="s">
        <v>1441</v>
      </c>
      <c r="D29" s="30" t="s">
        <v>1441</v>
      </c>
      <c r="E29" s="30">
        <v>3.5</v>
      </c>
      <c r="F29" s="30">
        <v>3.1</v>
      </c>
    </row>
    <row r="30" spans="1:6" x14ac:dyDescent="0.35">
      <c r="A30" s="29">
        <v>43861</v>
      </c>
      <c r="B30" s="30">
        <v>3</v>
      </c>
      <c r="C30" s="30" t="s">
        <v>1441</v>
      </c>
      <c r="D30" s="30" t="s">
        <v>1441</v>
      </c>
      <c r="E30" s="30">
        <v>3</v>
      </c>
      <c r="F30" s="30">
        <v>3.3</v>
      </c>
    </row>
    <row r="31" spans="1:6" x14ac:dyDescent="0.35">
      <c r="A31" s="29">
        <v>43890</v>
      </c>
      <c r="B31" s="30">
        <v>2.9</v>
      </c>
      <c r="C31" s="30" t="s">
        <v>1441</v>
      </c>
      <c r="D31" s="30" t="s">
        <v>1441</v>
      </c>
      <c r="E31" s="30">
        <v>2.4</v>
      </c>
      <c r="F31" s="30">
        <v>3.7</v>
      </c>
    </row>
    <row r="32" spans="1:6" x14ac:dyDescent="0.35">
      <c r="A32" s="29">
        <v>43921</v>
      </c>
      <c r="B32" s="30">
        <v>2.5</v>
      </c>
      <c r="C32" s="30" t="s">
        <v>1441</v>
      </c>
      <c r="D32" s="30" t="s">
        <v>1441</v>
      </c>
      <c r="E32" s="30">
        <v>2</v>
      </c>
      <c r="F32" s="30">
        <v>3.3</v>
      </c>
    </row>
    <row r="33" spans="1:6" x14ac:dyDescent="0.35">
      <c r="A33" s="29">
        <v>43951</v>
      </c>
      <c r="B33" s="30">
        <v>1.3</v>
      </c>
      <c r="C33" s="30" t="s">
        <v>1441</v>
      </c>
      <c r="D33" s="30" t="s">
        <v>1441</v>
      </c>
      <c r="E33" s="30">
        <v>3</v>
      </c>
      <c r="F33" s="30">
        <v>1.3</v>
      </c>
    </row>
    <row r="34" spans="1:6" x14ac:dyDescent="0.35">
      <c r="A34" s="29">
        <v>43982</v>
      </c>
      <c r="B34" s="30">
        <v>-0.1</v>
      </c>
      <c r="C34" s="30" t="s">
        <v>1441</v>
      </c>
      <c r="D34" s="30" t="s">
        <v>1441</v>
      </c>
      <c r="E34" s="30">
        <v>3.7</v>
      </c>
      <c r="F34" s="30">
        <v>-1</v>
      </c>
    </row>
    <row r="35" spans="1:6" x14ac:dyDescent="0.35">
      <c r="A35" s="29">
        <v>44012</v>
      </c>
      <c r="B35" s="30">
        <v>-1.2</v>
      </c>
      <c r="C35" s="30" t="s">
        <v>1441</v>
      </c>
      <c r="D35" s="30" t="s">
        <v>1441</v>
      </c>
      <c r="E35" s="30">
        <v>3.9</v>
      </c>
      <c r="F35" s="30">
        <v>-1.9</v>
      </c>
    </row>
    <row r="36" spans="1:6" x14ac:dyDescent="0.35">
      <c r="A36" s="29">
        <v>44043</v>
      </c>
      <c r="B36" s="30">
        <v>-0.8</v>
      </c>
      <c r="C36" s="30" t="s">
        <v>1441</v>
      </c>
      <c r="D36" s="30" t="s">
        <v>1441</v>
      </c>
      <c r="E36" s="30">
        <v>3.4</v>
      </c>
      <c r="F36" s="30">
        <v>-0.6</v>
      </c>
    </row>
    <row r="37" spans="1:6" x14ac:dyDescent="0.35">
      <c r="A37" s="29">
        <v>44074</v>
      </c>
      <c r="B37" s="30">
        <v>0.1</v>
      </c>
      <c r="C37" s="30" t="s">
        <v>1441</v>
      </c>
      <c r="D37" s="30" t="s">
        <v>1441</v>
      </c>
      <c r="E37" s="30">
        <v>3.2</v>
      </c>
      <c r="F37" s="30">
        <v>1.3</v>
      </c>
    </row>
    <row r="38" spans="1:6" x14ac:dyDescent="0.35">
      <c r="A38" s="29">
        <v>44104</v>
      </c>
      <c r="B38" s="30">
        <v>1.4</v>
      </c>
      <c r="C38" s="30" t="s">
        <v>1441</v>
      </c>
      <c r="D38" s="30" t="s">
        <v>1441</v>
      </c>
      <c r="E38" s="30">
        <v>3.2</v>
      </c>
      <c r="F38" s="30">
        <v>2.7</v>
      </c>
    </row>
    <row r="39" spans="1:6" x14ac:dyDescent="0.35">
      <c r="A39" s="29">
        <v>44135</v>
      </c>
      <c r="B39" s="30">
        <v>2.4</v>
      </c>
      <c r="C39" s="30" t="s">
        <v>1441</v>
      </c>
      <c r="D39" s="30" t="s">
        <v>1441</v>
      </c>
      <c r="E39" s="30">
        <v>3.3</v>
      </c>
      <c r="F39" s="30">
        <v>3.7</v>
      </c>
    </row>
    <row r="40" spans="1:6" x14ac:dyDescent="0.35">
      <c r="A40" s="29">
        <v>44165</v>
      </c>
      <c r="B40" s="30">
        <v>3.3</v>
      </c>
      <c r="C40" s="30" t="s">
        <v>1441</v>
      </c>
      <c r="D40" s="30" t="s">
        <v>1441</v>
      </c>
      <c r="E40" s="30">
        <v>3.3</v>
      </c>
      <c r="F40" s="30">
        <v>4.3</v>
      </c>
    </row>
    <row r="41" spans="1:6" x14ac:dyDescent="0.35">
      <c r="A41" s="29">
        <v>44196</v>
      </c>
      <c r="B41" s="30">
        <v>3.9</v>
      </c>
      <c r="C41" s="30" t="s">
        <v>1441</v>
      </c>
      <c r="D41" s="30" t="s">
        <v>1441</v>
      </c>
      <c r="E41" s="30">
        <v>3.3</v>
      </c>
      <c r="F41" s="30">
        <v>4.5</v>
      </c>
    </row>
    <row r="42" spans="1:6" x14ac:dyDescent="0.35">
      <c r="A42" s="29">
        <v>44227</v>
      </c>
      <c r="B42" s="30">
        <v>4.0999999999999996</v>
      </c>
      <c r="C42" s="30" t="s">
        <v>1441</v>
      </c>
      <c r="D42" s="30" t="s">
        <v>1441</v>
      </c>
      <c r="E42" s="30">
        <v>3.4</v>
      </c>
      <c r="F42" s="30">
        <v>4.3</v>
      </c>
    </row>
    <row r="43" spans="1:6" x14ac:dyDescent="0.35">
      <c r="A43" s="29">
        <v>44255</v>
      </c>
      <c r="B43" s="30">
        <v>4.0999999999999996</v>
      </c>
      <c r="C43" s="30" t="s">
        <v>1441</v>
      </c>
      <c r="D43" s="30" t="s">
        <v>1441</v>
      </c>
      <c r="E43" s="30">
        <v>3.5</v>
      </c>
      <c r="F43" s="30">
        <v>4</v>
      </c>
    </row>
    <row r="44" spans="1:6" x14ac:dyDescent="0.35">
      <c r="A44" s="29">
        <v>44286</v>
      </c>
      <c r="B44" s="30">
        <v>4.3</v>
      </c>
      <c r="C44" s="30" t="s">
        <v>1441</v>
      </c>
      <c r="D44" s="30" t="s">
        <v>1441</v>
      </c>
      <c r="E44" s="30">
        <v>3.4</v>
      </c>
      <c r="F44" s="30">
        <v>4.4000000000000004</v>
      </c>
    </row>
    <row r="45" spans="1:6" x14ac:dyDescent="0.35">
      <c r="A45" s="29">
        <v>44316</v>
      </c>
      <c r="B45" s="30">
        <v>5.7</v>
      </c>
      <c r="C45" s="30" t="s">
        <v>1441</v>
      </c>
      <c r="D45" s="30" t="s">
        <v>1441</v>
      </c>
      <c r="E45" s="30">
        <v>2.2999999999999998</v>
      </c>
      <c r="F45" s="30">
        <v>7</v>
      </c>
    </row>
    <row r="46" spans="1:6" x14ac:dyDescent="0.35">
      <c r="A46" s="29">
        <v>44347</v>
      </c>
      <c r="B46" s="30">
        <v>7.2</v>
      </c>
      <c r="C46" s="30" t="s">
        <v>1441</v>
      </c>
      <c r="D46" s="30" t="s">
        <v>1441</v>
      </c>
      <c r="E46" s="30">
        <v>1.7</v>
      </c>
      <c r="F46" s="30">
        <v>9.5</v>
      </c>
    </row>
    <row r="47" spans="1:6" x14ac:dyDescent="0.35">
      <c r="A47" s="29">
        <v>44377</v>
      </c>
      <c r="B47" s="30">
        <v>8.4</v>
      </c>
      <c r="C47" s="30" t="s">
        <v>1441</v>
      </c>
      <c r="D47" s="30" t="s">
        <v>1441</v>
      </c>
      <c r="E47" s="30">
        <v>1.5</v>
      </c>
      <c r="F47" s="30">
        <v>10.9</v>
      </c>
    </row>
    <row r="48" spans="1:6" x14ac:dyDescent="0.35">
      <c r="A48" s="29">
        <v>44408</v>
      </c>
      <c r="B48" s="30">
        <v>7.8</v>
      </c>
      <c r="C48" s="30" t="s">
        <v>1441</v>
      </c>
      <c r="D48" s="30" t="s">
        <v>1441</v>
      </c>
      <c r="E48" s="30">
        <v>2.2000000000000002</v>
      </c>
      <c r="F48" s="30">
        <v>9.6</v>
      </c>
    </row>
    <row r="49" spans="1:6" x14ac:dyDescent="0.35">
      <c r="A49" s="29">
        <v>44439</v>
      </c>
      <c r="B49" s="30">
        <v>6.8</v>
      </c>
      <c r="C49" s="30" t="s">
        <v>1441</v>
      </c>
      <c r="D49" s="30" t="s">
        <v>1441</v>
      </c>
      <c r="E49" s="30">
        <v>2.8</v>
      </c>
      <c r="F49" s="30">
        <v>7.9</v>
      </c>
    </row>
    <row r="50" spans="1:6" x14ac:dyDescent="0.35">
      <c r="A50" s="29">
        <v>44469</v>
      </c>
      <c r="B50" s="30">
        <v>5.6</v>
      </c>
      <c r="C50" s="30" t="s">
        <v>1441</v>
      </c>
      <c r="D50" s="30" t="s">
        <v>1441</v>
      </c>
      <c r="E50" s="30">
        <v>3.1</v>
      </c>
      <c r="F50" s="30">
        <v>6.5</v>
      </c>
    </row>
    <row r="51" spans="1:6" x14ac:dyDescent="0.35">
      <c r="A51" s="29">
        <v>44500</v>
      </c>
      <c r="B51" s="30">
        <v>4.8</v>
      </c>
      <c r="C51" s="30" t="s">
        <v>1441</v>
      </c>
      <c r="D51" s="30" t="s">
        <v>1441</v>
      </c>
      <c r="E51" s="30">
        <v>3.4</v>
      </c>
      <c r="F51" s="30">
        <v>6</v>
      </c>
    </row>
    <row r="52" spans="1:6" x14ac:dyDescent="0.35">
      <c r="A52" s="29">
        <v>44530</v>
      </c>
      <c r="B52" s="30">
        <v>4.3</v>
      </c>
      <c r="C52" s="30" t="s">
        <v>1441</v>
      </c>
      <c r="D52" s="30" t="s">
        <v>1441</v>
      </c>
      <c r="E52" s="30">
        <v>3.6</v>
      </c>
      <c r="F52" s="30">
        <v>6.1</v>
      </c>
    </row>
    <row r="53" spans="1:6" x14ac:dyDescent="0.35">
      <c r="A53" s="29">
        <v>44561</v>
      </c>
      <c r="B53" s="30">
        <v>4.2</v>
      </c>
      <c r="C53" s="30" t="s">
        <v>1441</v>
      </c>
      <c r="D53" s="30" t="s">
        <v>1441</v>
      </c>
      <c r="E53" s="30">
        <v>3.7</v>
      </c>
      <c r="F53" s="30">
        <v>6.2</v>
      </c>
    </row>
    <row r="54" spans="1:6" x14ac:dyDescent="0.35">
      <c r="A54" s="29">
        <v>44592</v>
      </c>
      <c r="B54" s="30">
        <v>4.5</v>
      </c>
      <c r="C54" s="30" t="s">
        <v>1441</v>
      </c>
      <c r="D54" s="30" t="s">
        <v>1441</v>
      </c>
      <c r="E54" s="30">
        <v>3.9</v>
      </c>
      <c r="F54" s="30">
        <v>6.5</v>
      </c>
    </row>
    <row r="55" spans="1:6" x14ac:dyDescent="0.35">
      <c r="A55" s="29">
        <v>44620</v>
      </c>
      <c r="B55" s="30">
        <v>4.9000000000000004</v>
      </c>
      <c r="C55" s="30" t="s">
        <v>1441</v>
      </c>
      <c r="D55" s="30" t="s">
        <v>1441</v>
      </c>
      <c r="E55" s="30">
        <v>4</v>
      </c>
      <c r="F55" s="30">
        <v>6.6</v>
      </c>
    </row>
    <row r="56" spans="1:6" x14ac:dyDescent="0.35">
      <c r="A56" s="29">
        <v>44651</v>
      </c>
      <c r="B56" s="30">
        <v>5.3</v>
      </c>
      <c r="C56" s="30" t="s">
        <v>1441</v>
      </c>
      <c r="D56" s="30" t="s">
        <v>1441</v>
      </c>
      <c r="E56" s="30">
        <v>4.5</v>
      </c>
      <c r="F56" s="30">
        <v>6.8</v>
      </c>
    </row>
    <row r="57" spans="1:6" x14ac:dyDescent="0.35">
      <c r="A57" s="29">
        <v>44681</v>
      </c>
      <c r="B57" s="30">
        <v>5.2</v>
      </c>
      <c r="C57" s="30" t="s">
        <v>1441</v>
      </c>
      <c r="D57" s="30" t="s">
        <v>1441</v>
      </c>
      <c r="E57" s="30">
        <v>5.3</v>
      </c>
      <c r="F57" s="30">
        <v>6.7</v>
      </c>
    </row>
    <row r="58" spans="1:6" x14ac:dyDescent="0.35">
      <c r="A58" s="29">
        <v>44712</v>
      </c>
      <c r="B58" s="30">
        <v>5.4</v>
      </c>
      <c r="C58" s="30" t="s">
        <v>1441</v>
      </c>
      <c r="D58" s="30">
        <v>5.5</v>
      </c>
      <c r="E58" s="30">
        <v>6</v>
      </c>
      <c r="F58" s="30">
        <v>6.8</v>
      </c>
    </row>
    <row r="59" spans="1:6" x14ac:dyDescent="0.35">
      <c r="A59" s="29">
        <v>44742</v>
      </c>
      <c r="B59" s="30">
        <v>5.7</v>
      </c>
      <c r="C59" s="30" t="s">
        <v>1441</v>
      </c>
      <c r="D59" s="30">
        <v>5.6</v>
      </c>
      <c r="E59" s="30">
        <v>6.4</v>
      </c>
      <c r="F59" s="30">
        <v>6.8</v>
      </c>
    </row>
    <row r="60" spans="1:6" x14ac:dyDescent="0.35">
      <c r="A60" s="29">
        <v>44773</v>
      </c>
      <c r="B60" s="30">
        <v>6.1</v>
      </c>
      <c r="C60" s="30" t="s">
        <v>1441</v>
      </c>
      <c r="D60" s="30">
        <v>5.5</v>
      </c>
      <c r="E60" s="30">
        <v>6.2</v>
      </c>
      <c r="F60" s="30">
        <v>7.1</v>
      </c>
    </row>
    <row r="61" spans="1:6" x14ac:dyDescent="0.35">
      <c r="A61" s="29">
        <v>44804</v>
      </c>
      <c r="B61" s="30">
        <v>6.4</v>
      </c>
      <c r="C61" s="30" t="s">
        <v>1441</v>
      </c>
      <c r="D61" s="30">
        <v>5.8</v>
      </c>
      <c r="E61" s="30">
        <v>6.2</v>
      </c>
      <c r="F61" s="30">
        <v>7.1</v>
      </c>
    </row>
    <row r="62" spans="1:6" x14ac:dyDescent="0.35">
      <c r="A62" s="29">
        <v>44834</v>
      </c>
      <c r="B62" s="30">
        <v>6.7</v>
      </c>
      <c r="C62" s="30" t="s">
        <v>1441</v>
      </c>
      <c r="D62" s="30">
        <v>6.1</v>
      </c>
      <c r="E62" s="30">
        <v>6.2</v>
      </c>
      <c r="F62" s="30">
        <v>7.1</v>
      </c>
    </row>
    <row r="63" spans="1:6" x14ac:dyDescent="0.35">
      <c r="A63" s="29">
        <v>44865</v>
      </c>
      <c r="B63" s="30">
        <v>7</v>
      </c>
      <c r="C63" s="30" t="s">
        <v>1441</v>
      </c>
      <c r="D63" s="30">
        <v>6.3</v>
      </c>
      <c r="E63" s="30">
        <v>6.4</v>
      </c>
      <c r="F63" s="30">
        <v>6.9</v>
      </c>
    </row>
    <row r="64" spans="1:6" x14ac:dyDescent="0.35">
      <c r="A64" s="29">
        <v>44895</v>
      </c>
      <c r="B64" s="30">
        <v>7.3</v>
      </c>
      <c r="C64" s="30" t="s">
        <v>1441</v>
      </c>
      <c r="D64" s="30">
        <v>6.2</v>
      </c>
      <c r="E64" s="30">
        <v>6.3</v>
      </c>
      <c r="F64" s="30">
        <v>6.9</v>
      </c>
    </row>
    <row r="65" spans="1:6" x14ac:dyDescent="0.35">
      <c r="A65" s="29">
        <v>44926</v>
      </c>
      <c r="B65" s="30">
        <v>7.3</v>
      </c>
      <c r="C65" s="30" t="s">
        <v>1441</v>
      </c>
      <c r="D65" s="30">
        <v>6.3</v>
      </c>
      <c r="E65" s="30">
        <v>6.3</v>
      </c>
      <c r="F65" s="30">
        <v>6.9</v>
      </c>
    </row>
    <row r="66" spans="1:6" x14ac:dyDescent="0.35">
      <c r="A66" s="29">
        <v>44957</v>
      </c>
      <c r="B66" s="30">
        <v>7.1</v>
      </c>
      <c r="C66" s="30" t="s">
        <v>1441</v>
      </c>
      <c r="D66" s="30">
        <v>6.3</v>
      </c>
      <c r="E66" s="30">
        <v>6.2</v>
      </c>
      <c r="F66" s="30">
        <v>7.1</v>
      </c>
    </row>
    <row r="67" spans="1:6" x14ac:dyDescent="0.35">
      <c r="A67" s="29">
        <v>44985</v>
      </c>
      <c r="B67" s="30">
        <v>7.1</v>
      </c>
      <c r="C67" s="30" t="s">
        <v>1441</v>
      </c>
      <c r="D67" s="30">
        <v>6.5</v>
      </c>
      <c r="E67" s="30">
        <v>6.2</v>
      </c>
      <c r="F67" s="30">
        <v>7.3</v>
      </c>
    </row>
    <row r="68" spans="1:6" x14ac:dyDescent="0.35">
      <c r="A68" s="29">
        <v>45016</v>
      </c>
      <c r="B68" s="30">
        <v>7.2</v>
      </c>
      <c r="C68" s="30" t="s">
        <v>1441</v>
      </c>
      <c r="D68" s="30">
        <v>6.5</v>
      </c>
      <c r="E68" s="30">
        <v>6.3</v>
      </c>
      <c r="F68" s="30">
        <v>7.4</v>
      </c>
    </row>
    <row r="69" spans="1:6" x14ac:dyDescent="0.35">
      <c r="A69" s="29">
        <v>45046</v>
      </c>
      <c r="B69" s="30">
        <v>7.7</v>
      </c>
      <c r="C69" s="30" t="s">
        <v>1441</v>
      </c>
      <c r="D69" s="30">
        <v>6.6</v>
      </c>
      <c r="E69" s="30">
        <v>6.7</v>
      </c>
      <c r="F69" s="30">
        <v>7.3</v>
      </c>
    </row>
    <row r="70" spans="1:6" x14ac:dyDescent="0.35">
      <c r="A70" s="29">
        <v>45077</v>
      </c>
      <c r="B70" s="30">
        <v>7.9</v>
      </c>
      <c r="C70" s="30" t="s">
        <v>1441</v>
      </c>
      <c r="D70" s="30">
        <v>6.6</v>
      </c>
      <c r="E70" s="30">
        <v>7.1</v>
      </c>
      <c r="F70" s="30">
        <v>7.2</v>
      </c>
    </row>
    <row r="71" spans="1:6" x14ac:dyDescent="0.35">
      <c r="A71" s="29">
        <v>45107</v>
      </c>
      <c r="B71" s="30">
        <v>8.1999999999999993</v>
      </c>
      <c r="C71" s="30" t="s">
        <v>1441</v>
      </c>
      <c r="D71" s="30">
        <v>6.8</v>
      </c>
      <c r="E71" s="30">
        <v>7.4</v>
      </c>
      <c r="F71" s="30">
        <v>7</v>
      </c>
    </row>
    <row r="72" spans="1:6" x14ac:dyDescent="0.35">
      <c r="A72" s="29">
        <v>45138</v>
      </c>
      <c r="B72" s="30">
        <v>8.1</v>
      </c>
      <c r="C72" s="30" t="s">
        <v>1441</v>
      </c>
      <c r="D72" s="30">
        <v>6.8</v>
      </c>
      <c r="E72" s="30">
        <v>7.6</v>
      </c>
      <c r="F72" s="30">
        <v>6.9</v>
      </c>
    </row>
    <row r="73" spans="1:6" x14ac:dyDescent="0.35">
      <c r="A73" s="29">
        <v>45169</v>
      </c>
      <c r="B73" s="30">
        <v>8.1</v>
      </c>
      <c r="C73" s="30" t="s">
        <v>1441</v>
      </c>
      <c r="D73" s="30">
        <v>6.9</v>
      </c>
      <c r="E73" s="30">
        <v>7.5</v>
      </c>
      <c r="F73" s="30">
        <v>6.9</v>
      </c>
    </row>
    <row r="74" spans="1:6" x14ac:dyDescent="0.35">
      <c r="A74" s="29">
        <v>45199</v>
      </c>
      <c r="B74" s="30">
        <v>7.8</v>
      </c>
      <c r="C74" s="30" t="s">
        <v>1441</v>
      </c>
      <c r="D74" s="30">
        <v>6.9</v>
      </c>
      <c r="E74" s="30">
        <v>7.2</v>
      </c>
      <c r="F74" s="30">
        <v>7</v>
      </c>
    </row>
    <row r="75" spans="1:6" x14ac:dyDescent="0.35">
      <c r="A75" s="29">
        <v>45230</v>
      </c>
      <c r="B75" s="30">
        <v>7.2</v>
      </c>
      <c r="C75" s="30" t="s">
        <v>1441</v>
      </c>
      <c r="D75" s="30">
        <v>6.9</v>
      </c>
      <c r="E75" s="30">
        <v>6.8</v>
      </c>
      <c r="F75" s="30">
        <v>6.7</v>
      </c>
    </row>
    <row r="76" spans="1:6" x14ac:dyDescent="0.35">
      <c r="A76" s="29">
        <v>45260</v>
      </c>
      <c r="B76" s="30">
        <v>6.6</v>
      </c>
      <c r="C76" s="30" t="s">
        <v>1441</v>
      </c>
      <c r="D76" s="30">
        <v>7</v>
      </c>
      <c r="E76" s="30">
        <v>6.5</v>
      </c>
      <c r="F76" s="30">
        <v>6.4</v>
      </c>
    </row>
    <row r="77" spans="1:6" x14ac:dyDescent="0.35">
      <c r="A77" s="29">
        <v>45291</v>
      </c>
      <c r="B77" s="30">
        <v>6.2</v>
      </c>
      <c r="C77" s="30" t="s">
        <v>1441</v>
      </c>
      <c r="D77" s="30">
        <v>6.9</v>
      </c>
      <c r="E77" s="30">
        <v>6.3</v>
      </c>
      <c r="F77" s="30">
        <v>6</v>
      </c>
    </row>
    <row r="78" spans="1:6" x14ac:dyDescent="0.35">
      <c r="A78" s="29">
        <v>45322</v>
      </c>
      <c r="B78" s="30">
        <v>6.1</v>
      </c>
      <c r="C78" s="30" t="s">
        <v>1441</v>
      </c>
      <c r="D78" s="30">
        <v>6.9</v>
      </c>
      <c r="E78" s="30">
        <v>6.3</v>
      </c>
      <c r="F78" s="30">
        <v>6</v>
      </c>
    </row>
    <row r="79" spans="1:6" x14ac:dyDescent="0.35">
      <c r="A79" s="29">
        <v>45351</v>
      </c>
      <c r="B79" s="30">
        <v>5.9</v>
      </c>
      <c r="C79" s="30" t="s">
        <v>1441</v>
      </c>
      <c r="D79" s="30">
        <v>6.7</v>
      </c>
      <c r="E79" s="30">
        <v>6.4</v>
      </c>
      <c r="F79" s="30">
        <v>6</v>
      </c>
    </row>
    <row r="80" spans="1:6" x14ac:dyDescent="0.35">
      <c r="A80" s="29">
        <v>45382</v>
      </c>
      <c r="B80" s="30">
        <v>5.9</v>
      </c>
      <c r="C80" s="30" t="s">
        <v>1441</v>
      </c>
      <c r="D80" s="30">
        <v>6.4</v>
      </c>
      <c r="E80" s="30">
        <v>6.4</v>
      </c>
      <c r="F80" s="30">
        <v>6</v>
      </c>
    </row>
    <row r="81" spans="1:6" x14ac:dyDescent="0.35">
      <c r="A81" s="29">
        <v>45412</v>
      </c>
      <c r="B81" s="30">
        <v>5.7</v>
      </c>
      <c r="C81" s="30" t="s">
        <v>1441</v>
      </c>
      <c r="D81" s="30">
        <v>6.2</v>
      </c>
      <c r="E81" s="30">
        <v>6.5</v>
      </c>
      <c r="F81" s="30">
        <v>6.2</v>
      </c>
    </row>
    <row r="82" spans="1:6" x14ac:dyDescent="0.35">
      <c r="A82" s="29">
        <v>45443</v>
      </c>
      <c r="B82" s="30">
        <v>5.6</v>
      </c>
      <c r="C82" s="30" t="s">
        <v>1441</v>
      </c>
      <c r="D82" s="30">
        <v>6</v>
      </c>
      <c r="E82" s="30">
        <v>6.6</v>
      </c>
      <c r="F82" s="30">
        <v>6.2</v>
      </c>
    </row>
    <row r="83" spans="1:6" x14ac:dyDescent="0.35">
      <c r="A83" s="29">
        <v>45473</v>
      </c>
      <c r="B83" s="30">
        <v>5.3</v>
      </c>
      <c r="C83" s="30" t="s">
        <v>1441</v>
      </c>
      <c r="D83" s="30">
        <v>6</v>
      </c>
      <c r="E83" s="30">
        <v>6.6</v>
      </c>
      <c r="F83" s="30">
        <v>6.1</v>
      </c>
    </row>
    <row r="84" spans="1:6" x14ac:dyDescent="0.35">
      <c r="A84" s="29">
        <v>45504</v>
      </c>
      <c r="B84" s="30">
        <v>5.2</v>
      </c>
      <c r="C84" s="30" t="s">
        <v>1441</v>
      </c>
      <c r="D84" s="30">
        <v>5.9</v>
      </c>
      <c r="E84" s="30">
        <v>6.4</v>
      </c>
      <c r="F84" s="30">
        <v>6.2</v>
      </c>
    </row>
    <row r="85" spans="1:6" x14ac:dyDescent="0.35">
      <c r="A85" s="29">
        <v>45535</v>
      </c>
      <c r="B85" s="30">
        <v>5.0999999999999996</v>
      </c>
      <c r="C85" s="30" t="s">
        <v>1441</v>
      </c>
      <c r="D85" s="30">
        <v>5.8</v>
      </c>
      <c r="E85" s="30">
        <v>6.4</v>
      </c>
      <c r="F85" s="30">
        <v>6.1</v>
      </c>
    </row>
    <row r="86" spans="1:6" x14ac:dyDescent="0.35">
      <c r="A86" s="29">
        <v>45565</v>
      </c>
      <c r="B86" s="30">
        <v>5.0999999999999996</v>
      </c>
      <c r="C86" s="30" t="s">
        <v>1441</v>
      </c>
      <c r="D86" s="30">
        <v>5.7</v>
      </c>
      <c r="E86" s="30">
        <v>6.4</v>
      </c>
      <c r="F86" s="30">
        <v>5.9</v>
      </c>
    </row>
    <row r="87" spans="1:6" x14ac:dyDescent="0.35">
      <c r="A87" s="29">
        <v>45596</v>
      </c>
      <c r="B87" s="30">
        <v>5.6</v>
      </c>
      <c r="C87" s="30" t="s">
        <v>1441</v>
      </c>
      <c r="D87" s="30">
        <v>5.6</v>
      </c>
      <c r="E87" s="30">
        <v>6.4</v>
      </c>
      <c r="F87" s="30">
        <v>6</v>
      </c>
    </row>
    <row r="88" spans="1:6" x14ac:dyDescent="0.35">
      <c r="A88" s="29">
        <v>45626</v>
      </c>
      <c r="B88" s="30">
        <v>5.9</v>
      </c>
      <c r="C88" s="30" t="s">
        <v>1441</v>
      </c>
      <c r="D88" s="30">
        <v>5.5</v>
      </c>
      <c r="E88" s="30">
        <v>6.4</v>
      </c>
      <c r="F88" s="30">
        <v>6.2</v>
      </c>
    </row>
    <row r="89" spans="1:6" x14ac:dyDescent="0.35">
      <c r="A89" s="29">
        <v>45657</v>
      </c>
      <c r="B89" s="30">
        <v>6.2</v>
      </c>
      <c r="C89" s="30" t="s">
        <v>1441</v>
      </c>
      <c r="D89" s="30">
        <v>5.4</v>
      </c>
      <c r="E89" s="30">
        <v>6.2</v>
      </c>
      <c r="F89" s="30">
        <v>6.2</v>
      </c>
    </row>
    <row r="90" spans="1:6" x14ac:dyDescent="0.35">
      <c r="A90" s="29">
        <v>45688</v>
      </c>
      <c r="B90" s="30">
        <v>5.9</v>
      </c>
      <c r="C90" s="30" t="s">
        <v>1441</v>
      </c>
      <c r="D90" s="30">
        <v>5.3</v>
      </c>
      <c r="E90" s="30">
        <v>6.1</v>
      </c>
      <c r="F90" s="30">
        <v>6.1</v>
      </c>
    </row>
    <row r="91" spans="1:6" x14ac:dyDescent="0.35">
      <c r="A91" s="29">
        <v>45716</v>
      </c>
      <c r="B91" s="30">
        <v>5.9</v>
      </c>
      <c r="C91" s="30" t="s">
        <v>1441</v>
      </c>
      <c r="D91" s="30">
        <v>5.2</v>
      </c>
      <c r="E91" s="30">
        <v>5.9</v>
      </c>
      <c r="F91" s="30">
        <v>5.9</v>
      </c>
    </row>
    <row r="92" spans="1:6" x14ac:dyDescent="0.35">
      <c r="A92" s="29">
        <v>45747</v>
      </c>
      <c r="B92" s="30">
        <v>5.5</v>
      </c>
      <c r="C92" s="30" t="s">
        <v>1441</v>
      </c>
      <c r="D92" s="30">
        <v>5</v>
      </c>
      <c r="E92" s="30">
        <v>5.8</v>
      </c>
      <c r="F92" s="30">
        <v>5.8</v>
      </c>
    </row>
    <row r="93" spans="1:6" x14ac:dyDescent="0.35">
      <c r="A93" s="29">
        <v>45777</v>
      </c>
      <c r="B93" s="30">
        <v>5.2</v>
      </c>
      <c r="C93" s="30" t="s">
        <v>1441</v>
      </c>
      <c r="D93" s="30">
        <v>4.8</v>
      </c>
      <c r="E93" s="30">
        <v>5.6</v>
      </c>
      <c r="F93" s="30">
        <v>5.8</v>
      </c>
    </row>
    <row r="94" spans="1:6" x14ac:dyDescent="0.35">
      <c r="A94" s="29">
        <v>45808</v>
      </c>
      <c r="B94" s="30">
        <v>4.9000000000000004</v>
      </c>
      <c r="C94" s="30" t="s">
        <v>1441</v>
      </c>
      <c r="D94" s="30">
        <v>4.7</v>
      </c>
      <c r="E94" s="30">
        <v>5.5</v>
      </c>
      <c r="F94" s="30">
        <v>5.7</v>
      </c>
    </row>
    <row r="95" spans="1:6" x14ac:dyDescent="0.35">
      <c r="A95" s="29">
        <v>45838</v>
      </c>
      <c r="B95" s="30" t="s">
        <v>1441</v>
      </c>
      <c r="C95" s="30" t="s">
        <v>1441</v>
      </c>
      <c r="D95" s="30">
        <v>4.5999999999999996</v>
      </c>
      <c r="E95" s="30">
        <v>5.5</v>
      </c>
      <c r="F95" s="30">
        <v>5.7</v>
      </c>
    </row>
    <row r="96" spans="1:6" x14ac:dyDescent="0.35">
      <c r="A96" s="29">
        <v>45868</v>
      </c>
      <c r="B96" s="30" t="s">
        <v>1441</v>
      </c>
      <c r="C96" s="30" t="s">
        <v>1441</v>
      </c>
      <c r="D96" s="30">
        <v>4.7</v>
      </c>
      <c r="E96" s="30" t="s">
        <v>1441</v>
      </c>
      <c r="F96" s="30" t="s">
        <v>1441</v>
      </c>
    </row>
    <row r="97" spans="1:6" x14ac:dyDescent="0.35">
      <c r="A97" s="29">
        <v>45900</v>
      </c>
      <c r="B97" s="30" t="s">
        <v>1441</v>
      </c>
      <c r="C97" s="30" t="s">
        <v>1441</v>
      </c>
      <c r="D97" s="30" t="s">
        <v>1441</v>
      </c>
      <c r="E97" s="30" t="s">
        <v>1441</v>
      </c>
      <c r="F97" s="30" t="s">
        <v>1441</v>
      </c>
    </row>
    <row r="98" spans="1:6" ht="28.5" x14ac:dyDescent="0.35">
      <c r="A98" s="24" t="s">
        <v>2174</v>
      </c>
      <c r="B98" s="30">
        <v>4.6230000000000002</v>
      </c>
      <c r="C98" s="30" t="s">
        <v>1441</v>
      </c>
      <c r="D98" s="30" t="s">
        <v>1441</v>
      </c>
      <c r="E98" s="30" t="s">
        <v>1441</v>
      </c>
      <c r="F98" s="30" t="s">
        <v>1441</v>
      </c>
    </row>
    <row r="99" spans="1:6" x14ac:dyDescent="0.35">
      <c r="A99" s="29">
        <v>45961</v>
      </c>
      <c r="B99" s="30" t="s">
        <v>1441</v>
      </c>
      <c r="C99" s="30" t="s">
        <v>1441</v>
      </c>
      <c r="D99" s="30" t="s">
        <v>1441</v>
      </c>
      <c r="E99" s="30" t="s">
        <v>1441</v>
      </c>
      <c r="F99" s="30" t="s">
        <v>1441</v>
      </c>
    </row>
    <row r="100" spans="1:6" x14ac:dyDescent="0.35">
      <c r="A100" s="29">
        <v>45991</v>
      </c>
      <c r="B100" s="30" t="s">
        <v>1441</v>
      </c>
      <c r="C100" s="30" t="s">
        <v>1441</v>
      </c>
      <c r="D100" s="30" t="s">
        <v>1441</v>
      </c>
      <c r="E100" s="30" t="s">
        <v>1441</v>
      </c>
      <c r="F100" s="30" t="s">
        <v>1441</v>
      </c>
    </row>
    <row r="101" spans="1:6" ht="28.5" x14ac:dyDescent="0.35">
      <c r="A101" s="24" t="s">
        <v>2178</v>
      </c>
      <c r="B101" s="30">
        <v>3.657</v>
      </c>
      <c r="C101" s="30">
        <v>3.7</v>
      </c>
      <c r="D101" s="30">
        <v>3.9660000000000002</v>
      </c>
      <c r="E101" s="30" t="s">
        <v>1441</v>
      </c>
      <c r="F101" s="30" t="s">
        <v>1441</v>
      </c>
    </row>
    <row r="102" spans="1:6" x14ac:dyDescent="0.35">
      <c r="A102" s="29"/>
      <c r="B102" s="30"/>
      <c r="C102" s="30"/>
      <c r="D102" s="30"/>
      <c r="E102" s="30"/>
      <c r="F102" s="30"/>
    </row>
    <row r="103" spans="1:6" x14ac:dyDescent="0.35">
      <c r="A103" s="29"/>
      <c r="B103" s="30"/>
      <c r="C103" s="30"/>
      <c r="D103" s="30"/>
    </row>
    <row r="104" spans="1:6" x14ac:dyDescent="0.35">
      <c r="A104" s="29"/>
      <c r="B104" s="30"/>
      <c r="C104" s="30"/>
      <c r="D104" s="30"/>
    </row>
    <row r="105" spans="1:6" x14ac:dyDescent="0.35">
      <c r="A105" s="29"/>
      <c r="B105" s="30"/>
      <c r="C105" s="30"/>
      <c r="D105" s="30"/>
    </row>
    <row r="106" spans="1:6" x14ac:dyDescent="0.35">
      <c r="A106" s="29"/>
      <c r="B106" s="30"/>
      <c r="C106" s="30"/>
      <c r="D106" s="30"/>
    </row>
    <row r="107" spans="1:6" x14ac:dyDescent="0.35">
      <c r="A107" s="29"/>
      <c r="B107" s="30"/>
      <c r="C107" s="30"/>
      <c r="D107" s="30"/>
    </row>
    <row r="108" spans="1:6" x14ac:dyDescent="0.35">
      <c r="A108" s="29"/>
      <c r="B108" s="30"/>
      <c r="C108" s="30"/>
      <c r="D108" s="30"/>
    </row>
    <row r="109" spans="1:6" x14ac:dyDescent="0.35">
      <c r="A109" s="29"/>
      <c r="B109" s="30"/>
      <c r="C109" s="30"/>
      <c r="D109" s="30"/>
    </row>
    <row r="110" spans="1:6" x14ac:dyDescent="0.35">
      <c r="A110" s="29"/>
      <c r="B110" s="30"/>
      <c r="C110" s="30"/>
      <c r="D110" s="30"/>
    </row>
    <row r="111" spans="1:6" x14ac:dyDescent="0.35">
      <c r="A111" s="29"/>
      <c r="B111" s="30"/>
      <c r="C111" s="30"/>
      <c r="D111" s="30"/>
    </row>
    <row r="112" spans="1:6" s="27" customFormat="1" ht="14" x14ac:dyDescent="0.3">
      <c r="A112" s="29"/>
      <c r="B112" s="30"/>
      <c r="C112" s="30"/>
      <c r="D112" s="30"/>
    </row>
    <row r="113" spans="1:4" s="27" customFormat="1" ht="14" x14ac:dyDescent="0.3">
      <c r="A113" s="29"/>
      <c r="B113" s="30"/>
      <c r="C113" s="30"/>
      <c r="D113" s="30"/>
    </row>
    <row r="114" spans="1:4" s="27" customFormat="1" ht="14" x14ac:dyDescent="0.3">
      <c r="A114" s="29"/>
      <c r="B114" s="30"/>
      <c r="C114" s="30"/>
      <c r="D114" s="30"/>
    </row>
    <row r="115" spans="1:4" s="27" customFormat="1" ht="14" x14ac:dyDescent="0.3">
      <c r="A115" s="29"/>
      <c r="B115" s="30"/>
      <c r="C115" s="30"/>
      <c r="D115" s="30"/>
    </row>
    <row r="116" spans="1:4" s="27" customFormat="1" ht="14" x14ac:dyDescent="0.3">
      <c r="A116" s="29"/>
      <c r="B116" s="30"/>
      <c r="C116" s="30"/>
      <c r="D116" s="30"/>
    </row>
    <row r="117" spans="1:4" s="27" customFormat="1" ht="14" x14ac:dyDescent="0.3">
      <c r="A117" s="29"/>
      <c r="B117" s="30"/>
      <c r="C117" s="30"/>
      <c r="D117" s="30"/>
    </row>
    <row r="118" spans="1:4" s="27" customFormat="1" ht="14" x14ac:dyDescent="0.3">
      <c r="A118" s="29"/>
      <c r="B118" s="30"/>
      <c r="C118" s="30"/>
      <c r="D118" s="30"/>
    </row>
    <row r="119" spans="1:4" s="27" customFormat="1" ht="14" x14ac:dyDescent="0.3">
      <c r="A119" s="29"/>
      <c r="B119" s="30"/>
      <c r="C119" s="30"/>
      <c r="D119" s="30"/>
    </row>
    <row r="120" spans="1:4" s="27" customFormat="1" ht="14" x14ac:dyDescent="0.3">
      <c r="A120" s="29"/>
      <c r="B120" s="30"/>
      <c r="C120" s="30"/>
      <c r="D120" s="30"/>
    </row>
    <row r="121" spans="1:4" s="27" customFormat="1" ht="14" x14ac:dyDescent="0.3">
      <c r="A121" s="29"/>
      <c r="B121" s="30"/>
      <c r="C121" s="30"/>
      <c r="D121" s="30"/>
    </row>
    <row r="122" spans="1:4" s="27" customFormat="1" ht="14" x14ac:dyDescent="0.3">
      <c r="A122" s="29"/>
      <c r="B122" s="30"/>
      <c r="C122" s="30"/>
      <c r="D122" s="30"/>
    </row>
    <row r="123" spans="1:4" s="27" customFormat="1" ht="14" x14ac:dyDescent="0.3">
      <c r="A123" s="29"/>
      <c r="B123" s="30"/>
      <c r="C123" s="30"/>
      <c r="D123" s="30"/>
    </row>
    <row r="124" spans="1:4" s="27" customFormat="1" ht="14" x14ac:dyDescent="0.3">
      <c r="A124" s="29"/>
      <c r="B124" s="30"/>
      <c r="C124" s="30"/>
      <c r="D124" s="30"/>
    </row>
    <row r="125" spans="1:4" s="27" customFormat="1" ht="14" x14ac:dyDescent="0.3">
      <c r="A125" s="29"/>
      <c r="B125" s="30"/>
      <c r="C125" s="30"/>
      <c r="D125" s="30"/>
    </row>
    <row r="126" spans="1:4" s="27" customFormat="1" ht="14" x14ac:dyDescent="0.3">
      <c r="A126" s="29"/>
      <c r="B126" s="30"/>
      <c r="C126" s="30"/>
      <c r="D126" s="30"/>
    </row>
    <row r="127" spans="1:4" s="27" customFormat="1" ht="14" x14ac:dyDescent="0.3">
      <c r="A127" s="29"/>
      <c r="B127" s="30"/>
      <c r="C127" s="30"/>
      <c r="D127" s="30"/>
    </row>
    <row r="128" spans="1:4" s="27" customFormat="1" ht="14" x14ac:dyDescent="0.3">
      <c r="A128" s="29"/>
      <c r="B128" s="30"/>
      <c r="C128" s="30"/>
      <c r="D128" s="30"/>
    </row>
    <row r="129" spans="1:4" s="27" customFormat="1" ht="14" x14ac:dyDescent="0.3">
      <c r="A129" s="29"/>
      <c r="B129" s="30"/>
      <c r="C129" s="30"/>
      <c r="D129" s="30"/>
    </row>
    <row r="130" spans="1:4" s="27" customFormat="1" ht="14" x14ac:dyDescent="0.3">
      <c r="A130" s="29"/>
      <c r="B130" s="30"/>
      <c r="C130" s="30"/>
      <c r="D130" s="30"/>
    </row>
    <row r="131" spans="1:4" s="27" customFormat="1" ht="14" x14ac:dyDescent="0.3">
      <c r="A131" s="29"/>
      <c r="B131" s="30"/>
      <c r="C131" s="30"/>
      <c r="D131" s="30"/>
    </row>
    <row r="132" spans="1:4" s="27" customFormat="1" ht="14" x14ac:dyDescent="0.3">
      <c r="A132" s="29"/>
      <c r="B132" s="30"/>
      <c r="C132" s="30"/>
      <c r="D132" s="30"/>
    </row>
    <row r="133" spans="1:4" s="27" customFormat="1" ht="14" x14ac:dyDescent="0.3">
      <c r="A133" s="29"/>
      <c r="B133" s="30"/>
      <c r="C133" s="30"/>
      <c r="D133" s="30"/>
    </row>
    <row r="134" spans="1:4" s="27" customFormat="1" ht="14" x14ac:dyDescent="0.3">
      <c r="A134" s="29"/>
      <c r="B134" s="30"/>
      <c r="C134" s="30"/>
      <c r="D134" s="30"/>
    </row>
    <row r="135" spans="1:4" s="27" customFormat="1" ht="14" x14ac:dyDescent="0.3">
      <c r="A135" s="29"/>
      <c r="B135" s="30"/>
      <c r="C135" s="30"/>
      <c r="D135" s="30"/>
    </row>
    <row r="136" spans="1:4" s="27" customFormat="1" ht="14" x14ac:dyDescent="0.3">
      <c r="A136" s="29"/>
      <c r="B136" s="30"/>
      <c r="C136" s="30"/>
      <c r="D136" s="30"/>
    </row>
    <row r="137" spans="1:4" s="27" customFormat="1" ht="14" x14ac:dyDescent="0.3">
      <c r="A137" s="29"/>
      <c r="B137" s="30"/>
      <c r="C137" s="30"/>
      <c r="D137" s="30"/>
    </row>
    <row r="138" spans="1:4" s="27" customFormat="1" ht="14" x14ac:dyDescent="0.3">
      <c r="A138" s="29"/>
    </row>
    <row r="139" spans="1:4" s="27" customFormat="1" ht="14" x14ac:dyDescent="0.3">
      <c r="A139" s="29"/>
    </row>
    <row r="140" spans="1:4" s="27" customFormat="1" ht="14" x14ac:dyDescent="0.3">
      <c r="A140" s="29"/>
    </row>
    <row r="141" spans="1:4" s="27" customFormat="1" ht="14" x14ac:dyDescent="0.3">
      <c r="A141" s="29"/>
    </row>
    <row r="142" spans="1:4" s="27" customFormat="1" ht="14" x14ac:dyDescent="0.3">
      <c r="A142" s="29"/>
    </row>
    <row r="143" spans="1:4" s="27" customFormat="1" ht="14" x14ac:dyDescent="0.3">
      <c r="A143" s="29"/>
    </row>
    <row r="144" spans="1:4" s="27" customFormat="1" ht="14" x14ac:dyDescent="0.3">
      <c r="A144" s="29"/>
    </row>
    <row r="145" spans="1:1" s="27" customFormat="1" ht="14" x14ac:dyDescent="0.3">
      <c r="A145" s="29"/>
    </row>
    <row r="146" spans="1:1" s="27" customFormat="1" ht="14" x14ac:dyDescent="0.3">
      <c r="A146" s="29"/>
    </row>
    <row r="147" spans="1:1" s="27" customFormat="1" ht="14" x14ac:dyDescent="0.3">
      <c r="A147" s="29"/>
    </row>
    <row r="148" spans="1:1" s="27" customFormat="1" ht="14" x14ac:dyDescent="0.3">
      <c r="A148" s="29"/>
    </row>
    <row r="149" spans="1:1" s="27" customFormat="1" ht="14" x14ac:dyDescent="0.3">
      <c r="A149" s="29"/>
    </row>
    <row r="150" spans="1:1" s="27" customFormat="1" ht="14" x14ac:dyDescent="0.3">
      <c r="A150" s="2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BE787"/>
  <sheetViews>
    <sheetView topLeftCell="AH1" zoomScale="85" zoomScaleNormal="85" workbookViewId="0">
      <pane ySplit="3" topLeftCell="A4" activePane="bottomLeft" state="frozen"/>
      <selection activeCell="O33" sqref="O33"/>
      <selection pane="bottomLeft" activeCell="AV16" sqref="AV16"/>
    </sheetView>
  </sheetViews>
  <sheetFormatPr defaultRowHeight="14.5" x14ac:dyDescent="0.35"/>
  <cols>
    <col min="1" max="1" width="10.7265625" bestFit="1" customWidth="1"/>
    <col min="6" max="6" width="2.7265625" customWidth="1"/>
    <col min="7" max="7" width="10.7265625" bestFit="1" customWidth="1"/>
    <col min="11" max="11" width="2.7265625" customWidth="1"/>
    <col min="12" max="12" width="10.7265625" bestFit="1" customWidth="1"/>
    <col min="18" max="18" width="2.7265625" customWidth="1"/>
    <col min="19" max="19" width="10.7265625" bestFit="1" customWidth="1"/>
    <col min="24" max="24" width="2.54296875" customWidth="1"/>
    <col min="25" max="25" width="10.7265625" bestFit="1" customWidth="1"/>
    <col min="30" max="30" width="2.54296875" customWidth="1"/>
    <col min="34" max="34" width="2.54296875" customWidth="1"/>
    <col min="35" max="35" width="10.453125" customWidth="1"/>
    <col min="41" max="41" width="2.54296875" customWidth="1"/>
    <col min="42" max="42" width="10.453125" bestFit="1" customWidth="1"/>
  </cols>
  <sheetData>
    <row r="1" spans="1:48" x14ac:dyDescent="0.35">
      <c r="A1" s="8" t="s">
        <v>771</v>
      </c>
      <c r="G1" s="8" t="s">
        <v>772</v>
      </c>
      <c r="L1" s="8" t="s">
        <v>980</v>
      </c>
      <c r="S1" s="8" t="s">
        <v>1487</v>
      </c>
      <c r="Y1" s="8" t="s">
        <v>1487</v>
      </c>
      <c r="AE1" s="8" t="s">
        <v>1960</v>
      </c>
      <c r="AI1" s="8" t="s">
        <v>2538</v>
      </c>
      <c r="AP1" s="8" t="s">
        <v>2542</v>
      </c>
    </row>
    <row r="2" spans="1:48" x14ac:dyDescent="0.35">
      <c r="A2" s="8"/>
      <c r="B2" t="s">
        <v>2282</v>
      </c>
      <c r="G2" s="8"/>
      <c r="L2" s="8"/>
      <c r="S2" s="8"/>
      <c r="Y2" s="8"/>
    </row>
    <row r="3" spans="1:48" x14ac:dyDescent="0.35">
      <c r="B3" t="s">
        <v>2282</v>
      </c>
      <c r="C3" t="s">
        <v>2283</v>
      </c>
      <c r="D3" t="s">
        <v>2284</v>
      </c>
      <c r="E3" t="s">
        <v>2281</v>
      </c>
      <c r="H3" t="s">
        <v>186</v>
      </c>
      <c r="I3" t="s">
        <v>1530</v>
      </c>
      <c r="J3" t="s">
        <v>1530</v>
      </c>
      <c r="M3" t="s">
        <v>1015</v>
      </c>
      <c r="N3" t="s">
        <v>2287</v>
      </c>
      <c r="O3" t="s">
        <v>2289</v>
      </c>
      <c r="P3" t="s">
        <v>2288</v>
      </c>
      <c r="Q3" t="s">
        <v>1360</v>
      </c>
      <c r="T3" t="s">
        <v>1488</v>
      </c>
      <c r="U3" t="s">
        <v>1489</v>
      </c>
      <c r="V3" t="s">
        <v>1490</v>
      </c>
      <c r="W3" t="s">
        <v>1491</v>
      </c>
      <c r="Z3" t="s">
        <v>1488</v>
      </c>
      <c r="AA3" t="s">
        <v>1489</v>
      </c>
      <c r="AB3" t="s">
        <v>1490</v>
      </c>
      <c r="AC3" t="s">
        <v>1491</v>
      </c>
      <c r="AF3" t="s">
        <v>1961</v>
      </c>
      <c r="AG3" t="s">
        <v>1962</v>
      </c>
      <c r="AI3" t="s">
        <v>1</v>
      </c>
      <c r="AJ3" t="s">
        <v>2539</v>
      </c>
      <c r="AK3" t="s">
        <v>2540</v>
      </c>
      <c r="AL3" t="s">
        <v>2541</v>
      </c>
      <c r="AM3" t="s">
        <v>2537</v>
      </c>
      <c r="AN3" t="s">
        <v>2590</v>
      </c>
      <c r="AP3" t="str">
        <f>AI3</f>
        <v>Date</v>
      </c>
      <c r="AQ3" t="s">
        <v>2539</v>
      </c>
      <c r="AR3" t="s">
        <v>2540</v>
      </c>
      <c r="AS3" t="s">
        <v>2541</v>
      </c>
      <c r="AT3" t="s">
        <v>2599</v>
      </c>
      <c r="AV3" t="s">
        <v>2590</v>
      </c>
    </row>
    <row r="4" spans="1:48" x14ac:dyDescent="0.35">
      <c r="A4" s="6">
        <v>44562</v>
      </c>
      <c r="B4" s="4">
        <f>100*((HAVERM!D152/HAVERM!D140)-1)</f>
        <v>3.2685512367491176</v>
      </c>
      <c r="E4" s="4">
        <f>[2]Monthly!QL406</f>
        <v>0.95662297456845302</v>
      </c>
      <c r="G4" s="6">
        <v>44562</v>
      </c>
      <c r="H4" s="4">
        <f>HAVERM!E152</f>
        <v>4.5</v>
      </c>
      <c r="I4" t="e">
        <f>NA()</f>
        <v>#N/A</v>
      </c>
      <c r="J4" t="e">
        <f>NA()</f>
        <v>#N/A</v>
      </c>
      <c r="L4" s="6">
        <v>44927</v>
      </c>
      <c r="M4" s="4">
        <f>100*((HAVERQ!F40/HAVERQ!F36)-1)</f>
        <v>10.178263369752759</v>
      </c>
      <c r="N4" s="4"/>
      <c r="O4" s="4"/>
      <c r="P4" s="4"/>
      <c r="Q4">
        <v>2</v>
      </c>
      <c r="S4" s="32">
        <v>43466</v>
      </c>
      <c r="T4" s="4">
        <f>HAVERM!F116</f>
        <v>2.79</v>
      </c>
      <c r="U4" s="4">
        <f>HAVERM!G116</f>
        <v>2.5299999999999998</v>
      </c>
      <c r="V4" s="4" t="e">
        <f>HAVERM!H116</f>
        <v>#N/A</v>
      </c>
      <c r="W4" s="4" t="e">
        <f>HAVERM!I116</f>
        <v>#N/A</v>
      </c>
      <c r="Y4" s="32">
        <v>43466</v>
      </c>
      <c r="Z4" s="4">
        <f>HAVERM!J116</f>
        <v>2.5270000000000001</v>
      </c>
      <c r="AA4" s="4">
        <f>HAVERM!K116</f>
        <v>2.4710000000000001</v>
      </c>
      <c r="AB4" s="4" t="e">
        <f>HAVERM!L116</f>
        <v>#N/A</v>
      </c>
      <c r="AC4" s="4" t="e">
        <f>HAVERM!M116</f>
        <v>#N/A</v>
      </c>
      <c r="AE4" s="32">
        <v>42005</v>
      </c>
      <c r="AF4" s="4">
        <f>HAVERM!P68</f>
        <v>135.73043999999999</v>
      </c>
      <c r="AG4" s="4">
        <f>'Bloom - Monthly US data'!M362</f>
        <v>33.807758487838441</v>
      </c>
      <c r="AI4" s="6">
        <f>HAVERD!A791</f>
        <v>45658</v>
      </c>
      <c r="AJ4" s="7">
        <f>HAVERD!IH791</f>
        <v>74.83</v>
      </c>
      <c r="AK4" t="e">
        <f>NA()</f>
        <v>#N/A</v>
      </c>
      <c r="AL4" t="e">
        <f>NA()</f>
        <v>#N/A</v>
      </c>
      <c r="AM4" t="e">
        <f>NA()</f>
        <v>#N/A</v>
      </c>
      <c r="AN4" t="e">
        <f>NA()</f>
        <v>#N/A</v>
      </c>
      <c r="AP4" s="6">
        <f>AI4</f>
        <v>45658</v>
      </c>
      <c r="AQ4" s="4" t="e">
        <f>HAVERD!II791</f>
        <v>#N/A</v>
      </c>
      <c r="AR4" t="e">
        <f>NA()</f>
        <v>#N/A</v>
      </c>
      <c r="AS4" t="e">
        <f>NA()</f>
        <v>#N/A</v>
      </c>
      <c r="AT4" t="e">
        <f>NA()</f>
        <v>#N/A</v>
      </c>
    </row>
    <row r="5" spans="1:48" x14ac:dyDescent="0.35">
      <c r="A5" s="6">
        <v>44593</v>
      </c>
      <c r="B5" s="4">
        <f>100*((HAVERM!D153/HAVERM!D141)-1)</f>
        <v>3.4391534391534417</v>
      </c>
      <c r="E5" s="4">
        <f>[2]Monthly!QL407</f>
        <v>1.0018437639285978</v>
      </c>
      <c r="G5" s="6">
        <v>44593</v>
      </c>
      <c r="H5" s="4">
        <f>HAVERM!E153</f>
        <v>4.9000000000000004</v>
      </c>
      <c r="I5" t="e">
        <f>NA()</f>
        <v>#N/A</v>
      </c>
      <c r="J5" t="e">
        <f>NA()</f>
        <v>#N/A</v>
      </c>
      <c r="L5" s="6">
        <v>45017</v>
      </c>
      <c r="M5" s="4">
        <f>100*((HAVERQ!F41/HAVERQ!F37)-1)</f>
        <v>8.4390512961941777</v>
      </c>
      <c r="N5" s="4"/>
      <c r="O5" s="4"/>
      <c r="P5" s="4"/>
      <c r="Q5">
        <v>2</v>
      </c>
      <c r="S5" s="32">
        <v>43497</v>
      </c>
      <c r="T5" s="4">
        <f>HAVERM!F117</f>
        <v>2.278</v>
      </c>
      <c r="U5" s="4">
        <f>HAVERM!G117</f>
        <v>2.5870000000000002</v>
      </c>
      <c r="V5" s="4" t="e">
        <f>HAVERM!H117</f>
        <v>#N/A</v>
      </c>
      <c r="W5" s="4" t="e">
        <f>HAVERM!I117</f>
        <v>#N/A</v>
      </c>
      <c r="Y5" s="32">
        <v>43497</v>
      </c>
      <c r="Z5" s="4">
        <f>HAVERM!J117</f>
        <v>2.4319999999999999</v>
      </c>
      <c r="AA5" s="4">
        <f>HAVERM!K117</f>
        <v>2.4329999999999998</v>
      </c>
      <c r="AB5" s="4" t="e">
        <f>HAVERM!L117</f>
        <v>#N/A</v>
      </c>
      <c r="AC5" s="4" t="e">
        <f>HAVERM!M117</f>
        <v>#N/A</v>
      </c>
      <c r="AE5" s="32">
        <v>42036</v>
      </c>
      <c r="AF5" s="4">
        <f>HAVERM!P69</f>
        <v>119.08362</v>
      </c>
      <c r="AG5" s="4">
        <f>'Bloom - Monthly US data'!M363</f>
        <v>15.410779413270783</v>
      </c>
      <c r="AI5" s="6">
        <f>HAVERD!A792</f>
        <v>45659</v>
      </c>
      <c r="AJ5" s="7">
        <f>HAVERD!IH792</f>
        <v>76.05</v>
      </c>
      <c r="AK5" t="e">
        <f>NA()</f>
        <v>#N/A</v>
      </c>
      <c r="AL5" t="e">
        <f>NA()</f>
        <v>#N/A</v>
      </c>
      <c r="AM5" t="e">
        <f>NA()</f>
        <v>#N/A</v>
      </c>
      <c r="AN5" t="e">
        <f>NA()</f>
        <v>#N/A</v>
      </c>
      <c r="AP5" s="6">
        <f t="shared" ref="AP5:AP68" si="0">AI5</f>
        <v>45659</v>
      </c>
      <c r="AQ5" s="4">
        <f>HAVERD!II792</f>
        <v>125.18</v>
      </c>
      <c r="AR5" t="e">
        <f>NA()</f>
        <v>#N/A</v>
      </c>
      <c r="AS5" t="e">
        <f>NA()</f>
        <v>#N/A</v>
      </c>
      <c r="AT5" t="e">
        <f>NA()</f>
        <v>#N/A</v>
      </c>
    </row>
    <row r="6" spans="1:48" x14ac:dyDescent="0.35">
      <c r="A6" s="6">
        <v>44621</v>
      </c>
      <c r="B6" s="4">
        <f>100*((HAVERM!D154/HAVERM!D142)-1)</f>
        <v>3.9612676056338003</v>
      </c>
      <c r="E6" s="4">
        <f>[2]Monthly!QL408</f>
        <v>0.99771662222138024</v>
      </c>
      <c r="G6" s="6">
        <v>44621</v>
      </c>
      <c r="H6" s="4">
        <f>HAVERM!E154</f>
        <v>5.3</v>
      </c>
      <c r="I6" t="e">
        <f>NA()</f>
        <v>#N/A</v>
      </c>
      <c r="J6" t="e">
        <f>NA()</f>
        <v>#N/A</v>
      </c>
      <c r="L6" s="6">
        <v>45108</v>
      </c>
      <c r="M6" s="4">
        <f>100*((HAVERQ!F42/HAVERQ!F38)-1)</f>
        <v>6.7135896047644916</v>
      </c>
      <c r="N6" s="4"/>
      <c r="O6" s="4"/>
      <c r="P6" s="4"/>
      <c r="Q6">
        <v>2</v>
      </c>
      <c r="S6" s="32">
        <v>43525</v>
      </c>
      <c r="T6" s="4">
        <f>HAVERM!F118</f>
        <v>2.407</v>
      </c>
      <c r="U6" s="4">
        <f>HAVERM!G118</f>
        <v>2.0710000000000002</v>
      </c>
      <c r="V6" s="4" t="e">
        <f>HAVERM!H118</f>
        <v>#N/A</v>
      </c>
      <c r="W6" s="4" t="e">
        <f>HAVERM!I118</f>
        <v>#N/A</v>
      </c>
      <c r="Y6" s="32">
        <v>43525</v>
      </c>
      <c r="Z6" s="4">
        <f>HAVERM!J118</f>
        <v>2.492</v>
      </c>
      <c r="AA6" s="4">
        <f>HAVERM!K118</f>
        <v>2.3959999999999999</v>
      </c>
      <c r="AB6" s="4" t="e">
        <f>HAVERM!L118</f>
        <v>#N/A</v>
      </c>
      <c r="AC6" s="4" t="e">
        <f>HAVERM!M118</f>
        <v>#N/A</v>
      </c>
      <c r="AE6" s="32">
        <v>42064</v>
      </c>
      <c r="AF6" s="4">
        <f>HAVERM!P70</f>
        <v>131.49865</v>
      </c>
      <c r="AG6" s="4">
        <f>'Bloom - Monthly US data'!M364</f>
        <v>27.90761311919028</v>
      </c>
      <c r="AI6" s="6">
        <f>HAVERD!A793</f>
        <v>45660</v>
      </c>
      <c r="AJ6" s="7">
        <f>HAVERD!IH793</f>
        <v>76.52</v>
      </c>
      <c r="AK6" t="e">
        <f>NA()</f>
        <v>#N/A</v>
      </c>
      <c r="AL6" t="e">
        <f>NA()</f>
        <v>#N/A</v>
      </c>
      <c r="AM6" t="e">
        <f>NA()</f>
        <v>#N/A</v>
      </c>
      <c r="AN6" t="e">
        <f>NA()</f>
        <v>#N/A</v>
      </c>
      <c r="AP6" s="6">
        <f t="shared" si="0"/>
        <v>45660</v>
      </c>
      <c r="AQ6" s="4">
        <f>HAVERD!II793</f>
        <v>123.82</v>
      </c>
      <c r="AR6" t="e">
        <f>NA()</f>
        <v>#N/A</v>
      </c>
      <c r="AS6" t="e">
        <f>NA()</f>
        <v>#N/A</v>
      </c>
      <c r="AT6" t="e">
        <f>NA()</f>
        <v>#N/A</v>
      </c>
    </row>
    <row r="7" spans="1:48" x14ac:dyDescent="0.35">
      <c r="A7" s="6">
        <v>44652</v>
      </c>
      <c r="B7" s="4">
        <f>100*((HAVERM!D155/HAVERM!D143)-1)</f>
        <v>4.7244094488189115</v>
      </c>
      <c r="E7" s="4">
        <f>[2]Monthly!QL409</f>
        <v>0.99370276723006146</v>
      </c>
      <c r="G7" s="6">
        <v>44652</v>
      </c>
      <c r="H7" s="4">
        <f>HAVERM!E155</f>
        <v>5.2</v>
      </c>
      <c r="I7" t="e">
        <f>NA()</f>
        <v>#N/A</v>
      </c>
      <c r="J7" t="e">
        <f>NA()</f>
        <v>#N/A</v>
      </c>
      <c r="L7" s="6">
        <v>45200</v>
      </c>
      <c r="M7" s="4">
        <f>100*((HAVERQ!F43/HAVERQ!F39)-1)</f>
        <v>4.1568008418837232</v>
      </c>
      <c r="N7" s="4"/>
      <c r="O7" s="4"/>
      <c r="P7" s="4"/>
      <c r="Q7">
        <v>2</v>
      </c>
      <c r="S7" s="32">
        <v>43556</v>
      </c>
      <c r="T7" s="4">
        <f>HAVERM!F119</f>
        <v>2.7320000000000002</v>
      </c>
      <c r="U7" s="4">
        <f>HAVERM!G119</f>
        <v>2.6549999999999998</v>
      </c>
      <c r="V7" s="4" t="e">
        <f>HAVERM!H119</f>
        <v>#N/A</v>
      </c>
      <c r="W7" s="4" t="e">
        <f>HAVERM!I119</f>
        <v>#N/A</v>
      </c>
      <c r="Y7" s="32">
        <v>43556</v>
      </c>
      <c r="Z7" s="4">
        <f>HAVERM!J119</f>
        <v>2.472</v>
      </c>
      <c r="AA7" s="4">
        <f>HAVERM!K119</f>
        <v>2.4380000000000002</v>
      </c>
      <c r="AB7" s="4" t="e">
        <f>HAVERM!L119</f>
        <v>#N/A</v>
      </c>
      <c r="AC7" s="4" t="e">
        <f>HAVERM!M119</f>
        <v>#N/A</v>
      </c>
      <c r="AE7" s="32">
        <v>42095</v>
      </c>
      <c r="AF7" s="4">
        <f>HAVERM!P71</f>
        <v>170.47333</v>
      </c>
      <c r="AG7" s="4">
        <f>'Bloom - Monthly US data'!M365</f>
        <v>41.600502610924501</v>
      </c>
      <c r="AI7" s="6">
        <f>HAVERD!A794</f>
        <v>45663</v>
      </c>
      <c r="AJ7" s="7">
        <f>HAVERD!IH794</f>
        <v>76.040000000000006</v>
      </c>
      <c r="AK7" t="e">
        <f>NA()</f>
        <v>#N/A</v>
      </c>
      <c r="AL7" t="e">
        <f>NA()</f>
        <v>#N/A</v>
      </c>
      <c r="AM7" t="e">
        <f>NA()</f>
        <v>#N/A</v>
      </c>
      <c r="AN7" t="e">
        <f>NA()</f>
        <v>#N/A</v>
      </c>
      <c r="AP7" s="6">
        <f t="shared" si="0"/>
        <v>45663</v>
      </c>
      <c r="AQ7" s="4">
        <f>HAVERD!II794</f>
        <v>117.91</v>
      </c>
      <c r="AR7" t="e">
        <f>NA()</f>
        <v>#N/A</v>
      </c>
      <c r="AS7" t="e">
        <f>NA()</f>
        <v>#N/A</v>
      </c>
      <c r="AT7" t="e">
        <f>NA()</f>
        <v>#N/A</v>
      </c>
    </row>
    <row r="8" spans="1:48" x14ac:dyDescent="0.35">
      <c r="A8" s="6">
        <v>44682</v>
      </c>
      <c r="B8" s="4">
        <f>100*((HAVERM!D156/HAVERM!D144)-1)</f>
        <v>4.8865619546247796</v>
      </c>
      <c r="E8" s="4">
        <f>[2]Monthly!QL410</f>
        <v>0.99868594399830868</v>
      </c>
      <c r="G8" s="6">
        <v>44682</v>
      </c>
      <c r="H8" s="4">
        <f>HAVERM!E156</f>
        <v>5.4</v>
      </c>
      <c r="I8" t="e">
        <f>NA()</f>
        <v>#N/A</v>
      </c>
      <c r="J8" t="e">
        <f>NA()</f>
        <v>#N/A</v>
      </c>
      <c r="L8" s="6">
        <v>45292</v>
      </c>
      <c r="M8" s="4">
        <f>100*((HAVERQ!F44/HAVERQ!F40)-1)</f>
        <v>3.5490605427974886</v>
      </c>
      <c r="N8" s="4"/>
      <c r="O8" s="4"/>
      <c r="P8" s="4"/>
      <c r="Q8">
        <v>2</v>
      </c>
      <c r="S8" s="32">
        <v>43586</v>
      </c>
      <c r="T8" s="4">
        <f>HAVERM!F120</f>
        <v>1.774</v>
      </c>
      <c r="U8" s="4">
        <f>HAVERM!G120</f>
        <v>2.3180000000000001</v>
      </c>
      <c r="V8" s="4" t="e">
        <f>HAVERM!H120</f>
        <v>#N/A</v>
      </c>
      <c r="W8" s="4" t="e">
        <f>HAVERM!I120</f>
        <v>#N/A</v>
      </c>
      <c r="Y8" s="32">
        <v>43586</v>
      </c>
      <c r="Z8" s="4">
        <f>HAVERM!J120</f>
        <v>2.3039999999999998</v>
      </c>
      <c r="AA8" s="4">
        <f>HAVERM!K120</f>
        <v>2.3479999999999999</v>
      </c>
      <c r="AB8" s="4" t="e">
        <f>HAVERM!L120</f>
        <v>#N/A</v>
      </c>
      <c r="AC8" s="4" t="e">
        <f>HAVERM!M120</f>
        <v>#N/A</v>
      </c>
      <c r="AE8" s="32">
        <v>42125</v>
      </c>
      <c r="AF8" s="4">
        <f>HAVERM!P72</f>
        <v>140.91246000000001</v>
      </c>
      <c r="AG8" s="4">
        <f>'Bloom - Monthly US data'!M366</f>
        <v>88.919860181450886</v>
      </c>
      <c r="AI8" s="6">
        <f>HAVERD!A795</f>
        <v>45664</v>
      </c>
      <c r="AJ8" s="7">
        <f>HAVERD!IH795</f>
        <v>77.23</v>
      </c>
      <c r="AK8" t="e">
        <f>NA()</f>
        <v>#N/A</v>
      </c>
      <c r="AL8" t="e">
        <f>NA()</f>
        <v>#N/A</v>
      </c>
      <c r="AM8" t="e">
        <f>NA()</f>
        <v>#N/A</v>
      </c>
      <c r="AN8" t="e">
        <f>NA()</f>
        <v>#N/A</v>
      </c>
      <c r="AP8" s="6">
        <f t="shared" si="0"/>
        <v>45664</v>
      </c>
      <c r="AQ8" s="4">
        <f>HAVERD!II795</f>
        <v>118.16</v>
      </c>
      <c r="AR8" t="e">
        <f>NA()</f>
        <v>#N/A</v>
      </c>
      <c r="AS8" t="e">
        <f>NA()</f>
        <v>#N/A</v>
      </c>
      <c r="AT8" t="e">
        <f>NA()</f>
        <v>#N/A</v>
      </c>
    </row>
    <row r="9" spans="1:48" x14ac:dyDescent="0.35">
      <c r="A9" s="6">
        <v>44713</v>
      </c>
      <c r="B9" s="4">
        <f>100*((HAVERM!D157/HAVERM!D145)-1)</f>
        <v>5.2173913043478182</v>
      </c>
      <c r="E9" s="4">
        <f>[2]Monthly!QL411</f>
        <v>0.99631169135883757</v>
      </c>
      <c r="G9" s="6">
        <v>44713</v>
      </c>
      <c r="H9" s="4">
        <f>HAVERM!E157</f>
        <v>5.7</v>
      </c>
      <c r="I9" t="e">
        <f>NA()</f>
        <v>#N/A</v>
      </c>
      <c r="J9" t="e">
        <f>NA()</f>
        <v>#N/A</v>
      </c>
      <c r="L9" s="6">
        <v>45383</v>
      </c>
      <c r="M9" s="4">
        <f>100*((HAVERQ!F45/HAVERQ!F41)-1)</f>
        <v>2.1108850457782102</v>
      </c>
      <c r="N9" s="4"/>
      <c r="O9" s="4"/>
      <c r="P9" s="4"/>
      <c r="Q9">
        <v>2</v>
      </c>
      <c r="S9" s="32">
        <v>43617</v>
      </c>
      <c r="T9" s="4">
        <f>HAVERM!F121</f>
        <v>2.7149999999999999</v>
      </c>
      <c r="U9" s="4">
        <f>HAVERM!G121</f>
        <v>2.165</v>
      </c>
      <c r="V9" s="4" t="e">
        <f>HAVERM!H121</f>
        <v>#N/A</v>
      </c>
      <c r="W9" s="4" t="e">
        <f>HAVERM!I121</f>
        <v>#N/A</v>
      </c>
      <c r="Y9" s="32">
        <v>43617</v>
      </c>
      <c r="Z9" s="4">
        <f>HAVERM!J121</f>
        <v>2.407</v>
      </c>
      <c r="AA9" s="4">
        <f>HAVERM!K121</f>
        <v>2.379</v>
      </c>
      <c r="AB9" s="4" t="e">
        <f>HAVERM!L121</f>
        <v>#N/A</v>
      </c>
      <c r="AC9" s="4" t="e">
        <f>HAVERM!M121</f>
        <v>#N/A</v>
      </c>
      <c r="AE9" s="32">
        <v>42156</v>
      </c>
      <c r="AF9" s="4">
        <f>HAVERM!P73</f>
        <v>148.81656000000001</v>
      </c>
      <c r="AG9" s="4">
        <f>'Bloom - Monthly US data'!M367</f>
        <v>100.80303556081515</v>
      </c>
      <c r="AI9" s="6">
        <f>HAVERD!A796</f>
        <v>45665</v>
      </c>
      <c r="AJ9" s="7">
        <f>HAVERD!IH796</f>
        <v>76.12</v>
      </c>
      <c r="AK9" t="e">
        <f>NA()</f>
        <v>#N/A</v>
      </c>
      <c r="AL9" t="e">
        <f>NA()</f>
        <v>#N/A</v>
      </c>
      <c r="AM9" t="e">
        <f>NA()</f>
        <v>#N/A</v>
      </c>
      <c r="AN9" t="e">
        <f>NA()</f>
        <v>#N/A</v>
      </c>
      <c r="AP9" s="6">
        <f t="shared" si="0"/>
        <v>45665</v>
      </c>
      <c r="AQ9" s="4">
        <f>HAVERD!II796</f>
        <v>114.03</v>
      </c>
      <c r="AR9" t="e">
        <f>NA()</f>
        <v>#N/A</v>
      </c>
      <c r="AS9" t="e">
        <f>NA()</f>
        <v>#N/A</v>
      </c>
      <c r="AT9" t="e">
        <f>NA()</f>
        <v>#N/A</v>
      </c>
    </row>
    <row r="10" spans="1:48" x14ac:dyDescent="0.35">
      <c r="A10" s="6">
        <v>44743</v>
      </c>
      <c r="B10" s="4">
        <f>100*((HAVERM!D158/HAVERM!D146)-1)</f>
        <v>5.7241977450130266</v>
      </c>
      <c r="E10" s="4">
        <f>[2]Monthly!QL412</f>
        <v>1.0017210973138799</v>
      </c>
      <c r="G10" s="6">
        <v>44743</v>
      </c>
      <c r="H10" s="4">
        <f>HAVERM!E158</f>
        <v>6.1</v>
      </c>
      <c r="I10" t="e">
        <f>NA()</f>
        <v>#N/A</v>
      </c>
      <c r="J10" t="e">
        <f>NA()</f>
        <v>#N/A</v>
      </c>
      <c r="L10" s="6">
        <v>45474</v>
      </c>
      <c r="M10" s="4">
        <f>100*((HAVERQ!F46/HAVERQ!F42)-1)</f>
        <v>2.0547945205479312</v>
      </c>
      <c r="N10" s="4"/>
      <c r="O10" s="4"/>
      <c r="P10" s="4"/>
      <c r="Q10">
        <v>2</v>
      </c>
      <c r="S10" s="32">
        <v>43647</v>
      </c>
      <c r="T10" s="4">
        <f>HAVERM!F122</f>
        <v>2.2650000000000001</v>
      </c>
      <c r="U10" s="4">
        <f>HAVERM!G122</f>
        <v>2.0990000000000002</v>
      </c>
      <c r="V10" s="4" t="e">
        <f>HAVERM!H122</f>
        <v>#N/A</v>
      </c>
      <c r="W10" s="4" t="e">
        <f>HAVERM!I122</f>
        <v>#N/A</v>
      </c>
      <c r="Y10" s="32">
        <v>43647</v>
      </c>
      <c r="Z10" s="4">
        <f>HAVERM!J122</f>
        <v>2.2519999999999998</v>
      </c>
      <c r="AA10" s="4">
        <f>HAVERM!K122</f>
        <v>2.194</v>
      </c>
      <c r="AB10" s="4" t="e">
        <f>HAVERM!L122</f>
        <v>#N/A</v>
      </c>
      <c r="AC10" s="4" t="e">
        <f>HAVERM!M122</f>
        <v>#N/A</v>
      </c>
      <c r="AE10" s="32">
        <v>42186</v>
      </c>
      <c r="AF10" s="4">
        <f>HAVERM!P74</f>
        <v>136.10011</v>
      </c>
      <c r="AG10" s="4">
        <f>'Bloom - Monthly US data'!M368</f>
        <v>51.492819678262777</v>
      </c>
      <c r="AI10" s="6">
        <f>HAVERD!A797</f>
        <v>45666</v>
      </c>
      <c r="AJ10" s="7">
        <f>HAVERD!IH797</f>
        <v>77.08</v>
      </c>
      <c r="AK10" t="e">
        <f>NA()</f>
        <v>#N/A</v>
      </c>
      <c r="AL10" t="e">
        <f>NA()</f>
        <v>#N/A</v>
      </c>
      <c r="AM10" t="e">
        <f>NA()</f>
        <v>#N/A</v>
      </c>
      <c r="AN10" t="e">
        <f>NA()</f>
        <v>#N/A</v>
      </c>
      <c r="AP10" s="6">
        <f t="shared" si="0"/>
        <v>45666</v>
      </c>
      <c r="AQ10" s="4">
        <f>HAVERD!II797</f>
        <v>112.93</v>
      </c>
      <c r="AR10" t="e">
        <f>NA()</f>
        <v>#N/A</v>
      </c>
      <c r="AS10" t="e">
        <f>NA()</f>
        <v>#N/A</v>
      </c>
      <c r="AT10" t="e">
        <f>NA()</f>
        <v>#N/A</v>
      </c>
    </row>
    <row r="11" spans="1:48" x14ac:dyDescent="0.35">
      <c r="A11" s="6">
        <v>44774</v>
      </c>
      <c r="B11" s="4">
        <f>100*((HAVERM!D159/HAVERM!D147)-1)</f>
        <v>5.9585492227979264</v>
      </c>
      <c r="E11" s="4">
        <f>[2]Monthly!QL413</f>
        <v>1.0034465110842328</v>
      </c>
      <c r="G11" s="6">
        <v>44774</v>
      </c>
      <c r="H11" s="4">
        <f>HAVERM!E159</f>
        <v>6.4</v>
      </c>
      <c r="I11" t="e">
        <f>NA()</f>
        <v>#N/A</v>
      </c>
      <c r="J11" t="e">
        <f>NA()</f>
        <v>#N/A</v>
      </c>
      <c r="L11" s="6">
        <v>45566</v>
      </c>
      <c r="M11" s="4">
        <f>100*((HAVERQ!F47/HAVERQ!F43)-1)</f>
        <v>2.475372568830525</v>
      </c>
      <c r="N11" s="4"/>
      <c r="O11" s="4"/>
      <c r="P11" s="4"/>
      <c r="Q11">
        <v>2</v>
      </c>
      <c r="S11" s="32">
        <v>43678</v>
      </c>
      <c r="T11" s="4">
        <f>HAVERM!F123</f>
        <v>1.9079999999999999</v>
      </c>
      <c r="U11" s="4">
        <f>HAVERM!G123</f>
        <v>2.2810000000000001</v>
      </c>
      <c r="V11" s="4" t="e">
        <f>HAVERM!H123</f>
        <v>#N/A</v>
      </c>
      <c r="W11" s="4" t="e">
        <f>HAVERM!I123</f>
        <v>#N/A</v>
      </c>
      <c r="Y11" s="32">
        <v>43678</v>
      </c>
      <c r="Z11" s="4">
        <f>HAVERM!J123</f>
        <v>2.2959999999999998</v>
      </c>
      <c r="AA11" s="4">
        <f>HAVERM!K123</f>
        <v>2.1819999999999999</v>
      </c>
      <c r="AB11" s="4" t="e">
        <f>HAVERM!L123</f>
        <v>#N/A</v>
      </c>
      <c r="AC11" s="4" t="e">
        <f>HAVERM!M123</f>
        <v>#N/A</v>
      </c>
      <c r="AE11" s="32">
        <v>42217</v>
      </c>
      <c r="AF11" s="4">
        <f>HAVERM!P75</f>
        <v>86.143680000000003</v>
      </c>
      <c r="AG11" s="4">
        <f>'Bloom - Monthly US data'!M369</f>
        <v>20.829575502112576</v>
      </c>
      <c r="AI11" s="6">
        <f>HAVERD!A798</f>
        <v>45667</v>
      </c>
      <c r="AJ11" s="7">
        <f>HAVERD!IH798</f>
        <v>79.290000000000006</v>
      </c>
      <c r="AK11" t="e">
        <f>NA()</f>
        <v>#N/A</v>
      </c>
      <c r="AL11" t="e">
        <f>NA()</f>
        <v>#N/A</v>
      </c>
      <c r="AM11" t="e">
        <f>NA()</f>
        <v>#N/A</v>
      </c>
      <c r="AN11" t="e">
        <f>NA()</f>
        <v>#N/A</v>
      </c>
      <c r="AP11" s="6">
        <f t="shared" si="0"/>
        <v>45667</v>
      </c>
      <c r="AQ11" s="4">
        <f>HAVERD!II798</f>
        <v>113.07</v>
      </c>
      <c r="AR11" t="e">
        <f>NA()</f>
        <v>#N/A</v>
      </c>
      <c r="AS11" t="e">
        <f>NA()</f>
        <v>#N/A</v>
      </c>
      <c r="AT11" t="e">
        <f>NA()</f>
        <v>#N/A</v>
      </c>
    </row>
    <row r="12" spans="1:48" x14ac:dyDescent="0.35">
      <c r="A12" s="6">
        <v>44805</v>
      </c>
      <c r="B12" s="4">
        <f>100*((HAVERM!D160/HAVERM!D148)-1)</f>
        <v>6.1312607944732367</v>
      </c>
      <c r="E12" s="4">
        <f>[2]Monthly!QL414</f>
        <v>1.0021341371456309</v>
      </c>
      <c r="G12" s="6">
        <v>44805</v>
      </c>
      <c r="H12" s="4">
        <f>HAVERM!E160</f>
        <v>6.7</v>
      </c>
      <c r="I12" t="e">
        <f>NA()</f>
        <v>#N/A</v>
      </c>
      <c r="J12" t="e">
        <f>NA()</f>
        <v>#N/A</v>
      </c>
      <c r="L12" s="6">
        <v>45658</v>
      </c>
      <c r="M12" s="4">
        <f>100*((HAVERQ!F48/HAVERQ!F44)-1)</f>
        <v>2.7973790322580516</v>
      </c>
      <c r="N12" s="4"/>
      <c r="O12" s="4"/>
      <c r="P12" s="4"/>
      <c r="Q12">
        <v>2</v>
      </c>
      <c r="S12" s="32">
        <v>43709</v>
      </c>
      <c r="T12" s="4">
        <f>HAVERM!F124</f>
        <v>2.2549999999999999</v>
      </c>
      <c r="U12" s="4">
        <f>HAVERM!G124</f>
        <v>2.3420000000000001</v>
      </c>
      <c r="V12" s="4" t="e">
        <f>HAVERM!H124</f>
        <v>#N/A</v>
      </c>
      <c r="W12" s="4" t="e">
        <f>HAVERM!I124</f>
        <v>#N/A</v>
      </c>
      <c r="Y12" s="32">
        <v>43709</v>
      </c>
      <c r="Z12" s="4">
        <f>HAVERM!J124</f>
        <v>2.1429999999999998</v>
      </c>
      <c r="AA12" s="4">
        <f>HAVERM!K124</f>
        <v>2.2410000000000001</v>
      </c>
      <c r="AB12" s="4" t="e">
        <f>HAVERM!L124</f>
        <v>#N/A</v>
      </c>
      <c r="AC12" s="4" t="e">
        <f>HAVERM!M124</f>
        <v>#N/A</v>
      </c>
      <c r="AE12" s="32">
        <v>42248</v>
      </c>
      <c r="AF12" s="4">
        <f>HAVERM!P76</f>
        <v>135.07500999999999</v>
      </c>
      <c r="AG12" s="4">
        <f>'Bloom - Monthly US data'!M370</f>
        <v>19.609640231423501</v>
      </c>
      <c r="AI12" s="6">
        <f>HAVERD!A799</f>
        <v>45670</v>
      </c>
      <c r="AJ12" s="7">
        <f>HAVERD!IH799</f>
        <v>81.23</v>
      </c>
      <c r="AK12" t="e">
        <f>NA()</f>
        <v>#N/A</v>
      </c>
      <c r="AL12" t="e">
        <f>NA()</f>
        <v>#N/A</v>
      </c>
      <c r="AM12" t="e">
        <f>NA()</f>
        <v>#N/A</v>
      </c>
      <c r="AN12" t="e">
        <f>NA()</f>
        <v>#N/A</v>
      </c>
      <c r="AP12" s="6">
        <f t="shared" si="0"/>
        <v>45670</v>
      </c>
      <c r="AQ12" s="4">
        <f>HAVERD!II799</f>
        <v>121.5</v>
      </c>
      <c r="AR12" t="e">
        <f>NA()</f>
        <v>#N/A</v>
      </c>
      <c r="AS12" t="e">
        <f>NA()</f>
        <v>#N/A</v>
      </c>
      <c r="AT12" t="e">
        <f>NA()</f>
        <v>#N/A</v>
      </c>
    </row>
    <row r="13" spans="1:48" x14ac:dyDescent="0.35">
      <c r="A13" s="6">
        <v>44835</v>
      </c>
      <c r="B13" s="4">
        <f>100*((HAVERM!D161/HAVERM!D149)-1)</f>
        <v>6.2660944206008651</v>
      </c>
      <c r="E13" s="4">
        <f>[2]Monthly!QL415</f>
        <v>1.0010099978098534</v>
      </c>
      <c r="G13" s="6">
        <v>44835</v>
      </c>
      <c r="H13" s="4">
        <f>HAVERM!E161</f>
        <v>7</v>
      </c>
      <c r="I13" t="e">
        <f>NA()</f>
        <v>#N/A</v>
      </c>
      <c r="J13" t="e">
        <f>NA()</f>
        <v>#N/A</v>
      </c>
      <c r="L13" s="6">
        <v>45748</v>
      </c>
      <c r="M13" s="4">
        <f>100*((HAVERQ!F49/HAVERQ!F45)-1)</f>
        <v>3.4869240348692321</v>
      </c>
      <c r="N13" s="4"/>
      <c r="O13" s="4"/>
      <c r="P13" s="4"/>
      <c r="Q13">
        <v>2</v>
      </c>
      <c r="S13" s="32">
        <v>43739</v>
      </c>
      <c r="T13" s="4">
        <f>HAVERM!F125</f>
        <v>1.994</v>
      </c>
      <c r="U13" s="4">
        <f>HAVERM!G125</f>
        <v>2.214</v>
      </c>
      <c r="V13" s="4" t="e">
        <f>HAVERM!H125</f>
        <v>#N/A</v>
      </c>
      <c r="W13" s="4" t="e">
        <f>HAVERM!I125</f>
        <v>#N/A</v>
      </c>
      <c r="Y13" s="32">
        <v>43739</v>
      </c>
      <c r="Z13" s="4">
        <f>HAVERM!J125</f>
        <v>2.052</v>
      </c>
      <c r="AA13" s="4">
        <f>HAVERM!K125</f>
        <v>2.2789999999999999</v>
      </c>
      <c r="AB13" s="4" t="e">
        <f>HAVERM!L125</f>
        <v>#N/A</v>
      </c>
      <c r="AC13" s="4" t="e">
        <f>HAVERM!M125</f>
        <v>#N/A</v>
      </c>
      <c r="AE13" s="32">
        <v>42278</v>
      </c>
      <c r="AF13" s="4">
        <f>HAVERM!P77</f>
        <v>89.914529999999999</v>
      </c>
      <c r="AG13" s="4">
        <f>'Bloom - Monthly US data'!M371</f>
        <v>68.608963352999012</v>
      </c>
      <c r="AI13" s="6">
        <f>HAVERD!A800</f>
        <v>45671</v>
      </c>
      <c r="AJ13" s="7">
        <f>HAVERD!IH800</f>
        <v>80.14</v>
      </c>
      <c r="AK13" t="e">
        <f>NA()</f>
        <v>#N/A</v>
      </c>
      <c r="AL13" t="e">
        <f>NA()</f>
        <v>#N/A</v>
      </c>
      <c r="AM13" t="e">
        <f>NA()</f>
        <v>#N/A</v>
      </c>
      <c r="AN13" t="e">
        <f>NA()</f>
        <v>#N/A</v>
      </c>
      <c r="AP13" s="6">
        <f t="shared" si="0"/>
        <v>45671</v>
      </c>
      <c r="AQ13" s="4">
        <f>HAVERD!II800</f>
        <v>118.62</v>
      </c>
      <c r="AR13" t="e">
        <f>NA()</f>
        <v>#N/A</v>
      </c>
      <c r="AS13" t="e">
        <f>NA()</f>
        <v>#N/A</v>
      </c>
      <c r="AT13" t="e">
        <f>NA()</f>
        <v>#N/A</v>
      </c>
    </row>
    <row r="14" spans="1:48" x14ac:dyDescent="0.35">
      <c r="A14" s="6">
        <v>44866</v>
      </c>
      <c r="B14" s="4">
        <f>100*((HAVERM!D162/HAVERM!D150)-1)</f>
        <v>6.3464837049742817</v>
      </c>
      <c r="E14" s="4">
        <f>[2]Monthly!QL416</f>
        <v>1.0006662717054846</v>
      </c>
      <c r="G14" s="6">
        <v>44866</v>
      </c>
      <c r="H14" s="4">
        <f>HAVERM!E162</f>
        <v>7.3</v>
      </c>
      <c r="I14" t="e">
        <f>NA()</f>
        <v>#N/A</v>
      </c>
      <c r="J14" t="e">
        <f>NA()</f>
        <v>#N/A</v>
      </c>
      <c r="L14" s="6">
        <v>45839</v>
      </c>
      <c r="M14" s="4">
        <f>100*((HAVERQ!F50/HAVERQ!F46)-1)</f>
        <v>3.8031319910514672</v>
      </c>
      <c r="N14" s="4">
        <f>HAVERQ!C50</f>
        <v>3.8</v>
      </c>
      <c r="O14" s="4"/>
      <c r="P14" s="4"/>
      <c r="Q14">
        <v>2</v>
      </c>
      <c r="S14" s="32">
        <v>43770</v>
      </c>
      <c r="T14" s="4">
        <f>HAVERM!F126</f>
        <v>1.859</v>
      </c>
      <c r="U14" s="4">
        <f>HAVERM!G126</f>
        <v>2.1520000000000001</v>
      </c>
      <c r="V14" s="4" t="e">
        <f>HAVERM!H126</f>
        <v>#N/A</v>
      </c>
      <c r="W14" s="4" t="e">
        <f>HAVERM!I126</f>
        <v>#N/A</v>
      </c>
      <c r="Y14" s="32">
        <v>43770</v>
      </c>
      <c r="Z14" s="4">
        <f>HAVERM!J126</f>
        <v>2.036</v>
      </c>
      <c r="AA14" s="4">
        <f>HAVERM!K126</f>
        <v>2.2360000000000002</v>
      </c>
      <c r="AB14" s="4" t="e">
        <f>HAVERM!L126</f>
        <v>#N/A</v>
      </c>
      <c r="AC14" s="4" t="e">
        <f>HAVERM!M126</f>
        <v>#N/A</v>
      </c>
      <c r="AE14" s="32">
        <v>42309</v>
      </c>
      <c r="AF14" s="4">
        <f>HAVERM!P78</f>
        <v>120.86215</v>
      </c>
      <c r="AG14" s="4">
        <f>'Bloom - Monthly US data'!M372</f>
        <v>20.503121626281946</v>
      </c>
      <c r="AI14" s="6">
        <f>HAVERD!A801</f>
        <v>45672</v>
      </c>
      <c r="AJ14" s="7">
        <f>HAVERD!IH801</f>
        <v>81.67</v>
      </c>
      <c r="AK14" t="e">
        <f>NA()</f>
        <v>#N/A</v>
      </c>
      <c r="AL14" t="e">
        <f>NA()</f>
        <v>#N/A</v>
      </c>
      <c r="AM14" t="e">
        <f>NA()</f>
        <v>#N/A</v>
      </c>
      <c r="AN14" t="e">
        <f>NA()</f>
        <v>#N/A</v>
      </c>
      <c r="AP14" s="6">
        <f t="shared" si="0"/>
        <v>45672</v>
      </c>
      <c r="AQ14" s="4">
        <f>HAVERD!II801</f>
        <v>118.45</v>
      </c>
      <c r="AR14" t="e">
        <f>NA()</f>
        <v>#N/A</v>
      </c>
      <c r="AS14" t="e">
        <f>NA()</f>
        <v>#N/A</v>
      </c>
      <c r="AT14" t="e">
        <f>NA()</f>
        <v>#N/A</v>
      </c>
    </row>
    <row r="15" spans="1:48" x14ac:dyDescent="0.35">
      <c r="A15" s="6">
        <v>44896</v>
      </c>
      <c r="B15" s="4">
        <f>100*((HAVERM!D163/HAVERM!D151)-1)</f>
        <v>6.8376068376068355</v>
      </c>
      <c r="E15" s="4">
        <f>[2]Monthly!QL417</f>
        <v>1.0014070733212461</v>
      </c>
      <c r="G15" s="6">
        <v>44896</v>
      </c>
      <c r="H15" s="4">
        <f>HAVERM!E163</f>
        <v>7.3</v>
      </c>
      <c r="I15" t="e">
        <f>NA()</f>
        <v>#N/A</v>
      </c>
      <c r="J15" t="e">
        <f>NA()</f>
        <v>#N/A</v>
      </c>
      <c r="L15" s="6">
        <v>45931</v>
      </c>
      <c r="M15" s="4">
        <f>100*((HAVERQ!F51/HAVERQ!F47)-1)</f>
        <v>3.3768794675868685</v>
      </c>
      <c r="N15" s="4">
        <f>HAVERQ!C51</f>
        <v>3.4</v>
      </c>
      <c r="O15" s="4">
        <f>100*((GMW!B218/GMW!B214)-1)</f>
        <v>3.376904948707149</v>
      </c>
      <c r="P15" s="4">
        <v>3.4</v>
      </c>
      <c r="Q15">
        <v>2</v>
      </c>
      <c r="S15" s="32">
        <v>43800</v>
      </c>
      <c r="T15" s="4">
        <f>HAVERM!F127</f>
        <v>1.992</v>
      </c>
      <c r="U15" s="4">
        <f>HAVERM!G127</f>
        <v>2.3719999999999999</v>
      </c>
      <c r="V15" s="4" t="e">
        <f>HAVERM!H127</f>
        <v>#N/A</v>
      </c>
      <c r="W15" s="4" t="e">
        <f>HAVERM!I127</f>
        <v>#N/A</v>
      </c>
      <c r="Y15" s="32">
        <v>43800</v>
      </c>
      <c r="Z15" s="4">
        <f>HAVERM!J127</f>
        <v>1.948</v>
      </c>
      <c r="AA15" s="4">
        <f>HAVERM!K127</f>
        <v>2.246</v>
      </c>
      <c r="AB15" s="4" t="e">
        <f>HAVERM!L127</f>
        <v>#N/A</v>
      </c>
      <c r="AC15" s="4" t="e">
        <f>HAVERM!M127</f>
        <v>#N/A</v>
      </c>
      <c r="AE15" s="32">
        <v>42339</v>
      </c>
      <c r="AF15" s="4">
        <f>HAVERM!P79</f>
        <v>82.872789999999995</v>
      </c>
      <c r="AG15" s="4">
        <f>'Bloom - Monthly US data'!M373</f>
        <v>20.475545821354942</v>
      </c>
      <c r="AI15" s="6">
        <f>HAVERD!A802</f>
        <v>45673</v>
      </c>
      <c r="AJ15" s="7">
        <f>HAVERD!IH802</f>
        <v>81.14</v>
      </c>
      <c r="AK15" t="e">
        <f>NA()</f>
        <v>#N/A</v>
      </c>
      <c r="AL15" t="e">
        <f>NA()</f>
        <v>#N/A</v>
      </c>
      <c r="AM15" t="e">
        <f>NA()</f>
        <v>#N/A</v>
      </c>
      <c r="AN15" t="e">
        <f>NA()</f>
        <v>#N/A</v>
      </c>
      <c r="AP15" s="6">
        <f t="shared" si="0"/>
        <v>45673</v>
      </c>
      <c r="AQ15" s="4">
        <f>HAVERD!II802</f>
        <v>116.39</v>
      </c>
      <c r="AR15" t="e">
        <f>NA()</f>
        <v>#N/A</v>
      </c>
      <c r="AS15" t="e">
        <f>NA()</f>
        <v>#N/A</v>
      </c>
      <c r="AT15" t="e">
        <f>NA()</f>
        <v>#N/A</v>
      </c>
    </row>
    <row r="16" spans="1:48" x14ac:dyDescent="0.35">
      <c r="A16" s="6">
        <v>44927</v>
      </c>
      <c r="B16" s="4">
        <f>100*((HAVERM!D164/HAVERM!D152)-1)</f>
        <v>5.9024807527801482</v>
      </c>
      <c r="E16" s="4">
        <f>[2]Monthly!QL418</f>
        <v>1.0004455717230705</v>
      </c>
      <c r="G16" s="6">
        <v>44927</v>
      </c>
      <c r="H16" s="4">
        <f>HAVERM!E164</f>
        <v>7.1</v>
      </c>
      <c r="I16" t="e">
        <f>NA()</f>
        <v>#N/A</v>
      </c>
      <c r="J16" t="e">
        <f>NA()</f>
        <v>#N/A</v>
      </c>
      <c r="L16" s="6">
        <v>46023</v>
      </c>
      <c r="M16" s="4"/>
      <c r="N16" s="4">
        <f>HAVERQ!C52</f>
        <v>3.1</v>
      </c>
      <c r="O16" s="4">
        <f>100*((GMW!B219/GMW!B215)-1)</f>
        <v>3.0469960659484929</v>
      </c>
      <c r="P16" s="4"/>
      <c r="Q16">
        <v>2</v>
      </c>
      <c r="S16" s="32">
        <v>43831</v>
      </c>
      <c r="T16" s="4">
        <f>HAVERM!F128</f>
        <v>2.0609999999999999</v>
      </c>
      <c r="U16" s="4">
        <f>HAVERM!G128</f>
        <v>2.117</v>
      </c>
      <c r="V16" s="4" t="e">
        <f>HAVERM!H128</f>
        <v>#N/A</v>
      </c>
      <c r="W16" s="4" t="e">
        <f>HAVERM!I128</f>
        <v>#N/A</v>
      </c>
      <c r="Y16" s="32">
        <v>43831</v>
      </c>
      <c r="Z16" s="4">
        <f>HAVERM!J128</f>
        <v>1.9710000000000001</v>
      </c>
      <c r="AA16" s="4">
        <f>HAVERM!K128</f>
        <v>2.214</v>
      </c>
      <c r="AB16" s="4" t="e">
        <f>HAVERM!L128</f>
        <v>#N/A</v>
      </c>
      <c r="AC16" s="4" t="e">
        <f>HAVERM!M128</f>
        <v>#N/A</v>
      </c>
      <c r="AE16" s="32">
        <v>42370</v>
      </c>
      <c r="AF16" s="4">
        <f>HAVERM!P80</f>
        <v>135.63231999999999</v>
      </c>
      <c r="AG16" s="4">
        <f>'Bloom - Monthly US data'!M374</f>
        <v>42.781122645061046</v>
      </c>
      <c r="AI16" s="6">
        <f>HAVERD!A803</f>
        <v>45674</v>
      </c>
      <c r="AJ16" s="7">
        <f>HAVERD!IH803</f>
        <v>80.84</v>
      </c>
      <c r="AK16" t="e">
        <f>NA()</f>
        <v>#N/A</v>
      </c>
      <c r="AL16" t="e">
        <f>NA()</f>
        <v>#N/A</v>
      </c>
      <c r="AM16" t="e">
        <f>NA()</f>
        <v>#N/A</v>
      </c>
      <c r="AN16" t="e">
        <f>NA()</f>
        <v>#N/A</v>
      </c>
      <c r="AP16" s="6">
        <f t="shared" si="0"/>
        <v>45674</v>
      </c>
      <c r="AQ16" s="4">
        <f>HAVERD!II803</f>
        <v>118.31</v>
      </c>
      <c r="AR16" t="e">
        <f>NA()</f>
        <v>#N/A</v>
      </c>
      <c r="AS16" t="e">
        <f>NA()</f>
        <v>#N/A</v>
      </c>
      <c r="AT16" t="e">
        <f>NA()</f>
        <v>#N/A</v>
      </c>
    </row>
    <row r="17" spans="1:46" x14ac:dyDescent="0.35">
      <c r="A17" s="6">
        <v>44958</v>
      </c>
      <c r="B17" s="4">
        <f>100*((HAVERM!D165/HAVERM!D153)-1)</f>
        <v>6.6496163682864484</v>
      </c>
      <c r="E17" s="4">
        <f>[2]Monthly!QL419</f>
        <v>1.0043348615149197</v>
      </c>
      <c r="G17" s="6">
        <v>44958</v>
      </c>
      <c r="H17" s="4">
        <f>HAVERM!E165</f>
        <v>7.1</v>
      </c>
      <c r="I17" t="e">
        <f>NA()</f>
        <v>#N/A</v>
      </c>
      <c r="J17" t="e">
        <f>NA()</f>
        <v>#N/A</v>
      </c>
      <c r="L17" s="6">
        <v>46113</v>
      </c>
      <c r="M17" s="4"/>
      <c r="N17" s="4">
        <f>HAVERQ!C53</f>
        <v>3.1</v>
      </c>
      <c r="O17" s="4">
        <f>100*((GMW!B220/GMW!B216)-1)</f>
        <v>3.5307581227436824</v>
      </c>
      <c r="P17" s="4"/>
      <c r="Q17">
        <v>2</v>
      </c>
      <c r="S17" s="32">
        <v>43862</v>
      </c>
      <c r="T17" s="4">
        <f>HAVERM!F129</f>
        <v>1.7390000000000001</v>
      </c>
      <c r="U17" s="4">
        <f>HAVERM!G129</f>
        <v>2.0939999999999999</v>
      </c>
      <c r="V17" s="4" t="e">
        <f>HAVERM!H129</f>
        <v>#N/A</v>
      </c>
      <c r="W17" s="4" t="e">
        <f>HAVERM!I129</f>
        <v>#N/A</v>
      </c>
      <c r="Y17" s="32">
        <v>43862</v>
      </c>
      <c r="Z17" s="4">
        <f>HAVERM!J129</f>
        <v>1.931</v>
      </c>
      <c r="AA17" s="4">
        <f>HAVERM!K129</f>
        <v>2.1949999999999998</v>
      </c>
      <c r="AB17" s="4" t="e">
        <f>HAVERM!L129</f>
        <v>#N/A</v>
      </c>
      <c r="AC17" s="4" t="e">
        <f>HAVERM!M129</f>
        <v>#N/A</v>
      </c>
      <c r="AE17" s="32">
        <v>42401</v>
      </c>
      <c r="AF17" s="4">
        <f>HAVERM!P81</f>
        <v>190.81671</v>
      </c>
      <c r="AG17" s="4">
        <f>'Bloom - Monthly US data'!M375</f>
        <v>26.272141839100378</v>
      </c>
      <c r="AI17" s="6">
        <f>HAVERD!A804</f>
        <v>45677</v>
      </c>
      <c r="AJ17" s="7">
        <f>HAVERD!IH804</f>
        <v>79.040000000000006</v>
      </c>
      <c r="AK17" t="e">
        <f>NA()</f>
        <v>#N/A</v>
      </c>
      <c r="AL17" t="e">
        <f>NA()</f>
        <v>#N/A</v>
      </c>
      <c r="AM17" t="e">
        <f>NA()</f>
        <v>#N/A</v>
      </c>
      <c r="AN17" t="e">
        <f>NA()</f>
        <v>#N/A</v>
      </c>
      <c r="AP17" s="6">
        <f t="shared" si="0"/>
        <v>45677</v>
      </c>
      <c r="AQ17" s="4">
        <f>HAVERD!II804</f>
        <v>121.35</v>
      </c>
      <c r="AR17" t="e">
        <f>NA()</f>
        <v>#N/A</v>
      </c>
      <c r="AS17" t="e">
        <f>NA()</f>
        <v>#N/A</v>
      </c>
      <c r="AT17" t="e">
        <f>NA()</f>
        <v>#N/A</v>
      </c>
    </row>
    <row r="18" spans="1:46" x14ac:dyDescent="0.35">
      <c r="A18" s="6">
        <v>44986</v>
      </c>
      <c r="B18" s="4">
        <f>100*((HAVERM!D166/HAVERM!D154)-1)</f>
        <v>6.6892464013547981</v>
      </c>
      <c r="E18" s="4">
        <f>[2]Monthly!QL420</f>
        <v>1.0062135214389978</v>
      </c>
      <c r="G18" s="6">
        <v>44986</v>
      </c>
      <c r="H18" s="4">
        <f>HAVERM!E166</f>
        <v>7.2</v>
      </c>
      <c r="I18" t="e">
        <f>NA()</f>
        <v>#N/A</v>
      </c>
      <c r="J18" t="e">
        <f>NA()</f>
        <v>#N/A</v>
      </c>
      <c r="L18" s="6">
        <v>46204</v>
      </c>
      <c r="M18" s="4"/>
      <c r="N18" s="4">
        <f>HAVERQ!C54</f>
        <v>3.3</v>
      </c>
      <c r="O18" s="4">
        <f>100*((GMW!B221/GMW!B217)-1)</f>
        <v>4.3968390804597801</v>
      </c>
      <c r="P18" s="4"/>
      <c r="Q18">
        <v>2</v>
      </c>
      <c r="S18" s="32">
        <v>43891</v>
      </c>
      <c r="T18" s="4">
        <f>HAVERM!F130</f>
        <v>1.69</v>
      </c>
      <c r="U18" s="4">
        <f>HAVERM!G130</f>
        <v>1.5980000000000001</v>
      </c>
      <c r="V18" s="4" t="e">
        <f>HAVERM!H130</f>
        <v>#N/A</v>
      </c>
      <c r="W18" s="4" t="e">
        <f>HAVERM!I130</f>
        <v>#N/A</v>
      </c>
      <c r="Y18" s="32">
        <v>43891</v>
      </c>
      <c r="Z18" s="4">
        <f>HAVERM!J130</f>
        <v>1.83</v>
      </c>
      <c r="AA18" s="4">
        <f>HAVERM!K130</f>
        <v>1.9370000000000001</v>
      </c>
      <c r="AB18" s="4" t="e">
        <f>HAVERM!L130</f>
        <v>#N/A</v>
      </c>
      <c r="AC18" s="4" t="e">
        <f>HAVERM!M130</f>
        <v>#N/A</v>
      </c>
      <c r="AE18" s="32">
        <v>42430</v>
      </c>
      <c r="AF18" s="4">
        <f>HAVERM!P82</f>
        <v>290.92952000000002</v>
      </c>
      <c r="AG18" s="4">
        <f>'Bloom - Monthly US data'!M376</f>
        <v>49.187943138521874</v>
      </c>
      <c r="AI18" s="6">
        <f>HAVERD!A805</f>
        <v>45678</v>
      </c>
      <c r="AJ18" s="7">
        <f>HAVERD!IH805</f>
        <v>78.22</v>
      </c>
      <c r="AK18" t="e">
        <f>NA()</f>
        <v>#N/A</v>
      </c>
      <c r="AL18" t="e">
        <f>NA()</f>
        <v>#N/A</v>
      </c>
      <c r="AM18" t="e">
        <f>NA()</f>
        <v>#N/A</v>
      </c>
      <c r="AN18" t="e">
        <f>NA()</f>
        <v>#N/A</v>
      </c>
      <c r="AP18" s="6">
        <f t="shared" si="0"/>
        <v>45678</v>
      </c>
      <c r="AQ18" s="4">
        <f>HAVERD!II805</f>
        <v>126.61</v>
      </c>
      <c r="AR18" t="e">
        <f>NA()</f>
        <v>#N/A</v>
      </c>
      <c r="AS18" t="e">
        <f>NA()</f>
        <v>#N/A</v>
      </c>
      <c r="AT18" t="e">
        <f>NA()</f>
        <v>#N/A</v>
      </c>
    </row>
    <row r="19" spans="1:46" x14ac:dyDescent="0.35">
      <c r="A19" s="6">
        <v>45017</v>
      </c>
      <c r="B19" s="4">
        <f>100*((HAVERM!D167/HAVERM!D155)-1)</f>
        <v>6.9340016708437702</v>
      </c>
      <c r="E19" s="4">
        <f>[2]Monthly!QL421</f>
        <v>1.0074467009261474</v>
      </c>
      <c r="G19" s="6">
        <v>45017</v>
      </c>
      <c r="H19" s="4">
        <f>HAVERM!E167</f>
        <v>7.7</v>
      </c>
      <c r="I19" t="e">
        <f>NA()</f>
        <v>#N/A</v>
      </c>
      <c r="J19" t="e">
        <f>NA()</f>
        <v>#N/A</v>
      </c>
      <c r="L19" s="6">
        <v>46296</v>
      </c>
      <c r="M19" s="4"/>
      <c r="N19" s="4">
        <f>HAVERQ!C55</f>
        <v>3.6</v>
      </c>
      <c r="O19" s="4">
        <f>100*((GMW!B222/GMW!B218)-1)</f>
        <v>4.4335479256079946</v>
      </c>
      <c r="P19" s="4">
        <v>2.1</v>
      </c>
      <c r="Q19">
        <v>2</v>
      </c>
      <c r="S19" s="32">
        <v>43922</v>
      </c>
      <c r="T19" s="4">
        <f>HAVERM!F131</f>
        <v>1.865</v>
      </c>
      <c r="U19" s="4">
        <f>HAVERM!G131</f>
        <v>1.2130000000000001</v>
      </c>
      <c r="V19" s="4" t="e">
        <f>HAVERM!H131</f>
        <v>#N/A</v>
      </c>
      <c r="W19" s="4" t="e">
        <f>HAVERM!I131</f>
        <v>#N/A</v>
      </c>
      <c r="Y19" s="32">
        <v>43922</v>
      </c>
      <c r="Z19" s="4">
        <f>HAVERM!J131</f>
        <v>1.7649999999999999</v>
      </c>
      <c r="AA19" s="4">
        <f>HAVERM!K131</f>
        <v>1.635</v>
      </c>
      <c r="AB19" s="4" t="e">
        <f>HAVERM!L131</f>
        <v>#N/A</v>
      </c>
      <c r="AC19" s="4" t="e">
        <f>HAVERM!M131</f>
        <v>#N/A</v>
      </c>
      <c r="AE19" s="32">
        <v>42461</v>
      </c>
      <c r="AF19" s="4">
        <f>HAVERM!P83</f>
        <v>197.17080000000001</v>
      </c>
      <c r="AG19" s="4">
        <f>'Bloom - Monthly US data'!M377</f>
        <v>42.923388368010663</v>
      </c>
      <c r="AI19" s="6">
        <f>HAVERD!A806</f>
        <v>45679</v>
      </c>
      <c r="AJ19" s="7">
        <f>HAVERD!IH806</f>
        <v>78.349999999999994</v>
      </c>
      <c r="AK19" t="e">
        <f>NA()</f>
        <v>#N/A</v>
      </c>
      <c r="AL19" t="e">
        <f>NA()</f>
        <v>#N/A</v>
      </c>
      <c r="AM19" t="e">
        <f>NA()</f>
        <v>#N/A</v>
      </c>
      <c r="AN19" t="e">
        <f>NA()</f>
        <v>#N/A</v>
      </c>
      <c r="AP19" s="6">
        <f t="shared" si="0"/>
        <v>45679</v>
      </c>
      <c r="AQ19" s="4">
        <f>HAVERD!II806</f>
        <v>122.87</v>
      </c>
      <c r="AR19" t="e">
        <f>NA()</f>
        <v>#N/A</v>
      </c>
      <c r="AS19" t="e">
        <f>NA()</f>
        <v>#N/A</v>
      </c>
      <c r="AT19" t="e">
        <f>NA()</f>
        <v>#N/A</v>
      </c>
    </row>
    <row r="20" spans="1:46" x14ac:dyDescent="0.35">
      <c r="A20" s="6">
        <v>45047</v>
      </c>
      <c r="B20" s="4">
        <f>100*((HAVERM!D168/HAVERM!D156)-1)</f>
        <v>7.3211314475873479</v>
      </c>
      <c r="E20" s="4">
        <f>[2]Monthly!QL422</f>
        <v>1.0102060728979607</v>
      </c>
      <c r="G20" s="6">
        <v>45047</v>
      </c>
      <c r="H20" s="4">
        <f>HAVERM!E168</f>
        <v>7.9</v>
      </c>
      <c r="I20" t="e">
        <f>NA()</f>
        <v>#N/A</v>
      </c>
      <c r="J20" t="e">
        <f>NA()</f>
        <v>#N/A</v>
      </c>
      <c r="L20" s="6">
        <v>46388</v>
      </c>
      <c r="M20" s="4"/>
      <c r="N20" s="4">
        <f>HAVERQ!C56</f>
        <v>3.4</v>
      </c>
      <c r="O20" s="4">
        <f>100*((GMW!B223/GMW!B219)-1)</f>
        <v>4.1758737445542593</v>
      </c>
      <c r="P20" s="4"/>
      <c r="Q20">
        <v>2</v>
      </c>
      <c r="S20" s="32">
        <v>43952</v>
      </c>
      <c r="T20" s="4">
        <f>HAVERM!F132</f>
        <v>1.722</v>
      </c>
      <c r="U20" s="4">
        <f>HAVERM!G132</f>
        <v>1.389</v>
      </c>
      <c r="V20" s="4" t="e">
        <f>HAVERM!H132</f>
        <v>#N/A</v>
      </c>
      <c r="W20" s="4" t="e">
        <f>HAVERM!I132</f>
        <v>#N/A</v>
      </c>
      <c r="Y20" s="32">
        <v>43952</v>
      </c>
      <c r="Z20" s="4">
        <f>HAVERM!J132</f>
        <v>1.7589999999999999</v>
      </c>
      <c r="AA20" s="4">
        <f>HAVERM!K132</f>
        <v>1.4</v>
      </c>
      <c r="AB20" s="4" t="e">
        <f>HAVERM!L132</f>
        <v>#N/A</v>
      </c>
      <c r="AC20" s="4" t="e">
        <f>HAVERM!M132</f>
        <v>#N/A</v>
      </c>
      <c r="AE20" s="32">
        <v>42491</v>
      </c>
      <c r="AF20" s="4">
        <f>HAVERM!P84</f>
        <v>246.75491</v>
      </c>
      <c r="AG20" s="4">
        <f>'Bloom - Monthly US data'!M378</f>
        <v>76.848017114656813</v>
      </c>
      <c r="AI20" s="6">
        <f>HAVERD!A807</f>
        <v>45680</v>
      </c>
      <c r="AJ20" s="7">
        <f>HAVERD!IH807</f>
        <v>77.569999999999993</v>
      </c>
      <c r="AK20" t="e">
        <f>NA()</f>
        <v>#N/A</v>
      </c>
      <c r="AL20" t="e">
        <f>NA()</f>
        <v>#N/A</v>
      </c>
      <c r="AM20" t="e">
        <f>NA()</f>
        <v>#N/A</v>
      </c>
      <c r="AN20" t="e">
        <f>NA()</f>
        <v>#N/A</v>
      </c>
      <c r="AP20" s="6">
        <f t="shared" si="0"/>
        <v>45680</v>
      </c>
      <c r="AQ20" s="4">
        <f>HAVERD!II807</f>
        <v>123.5</v>
      </c>
      <c r="AR20" t="e">
        <f>NA()</f>
        <v>#N/A</v>
      </c>
      <c r="AS20" t="e">
        <f>NA()</f>
        <v>#N/A</v>
      </c>
      <c r="AT20" t="e">
        <f>NA()</f>
        <v>#N/A</v>
      </c>
    </row>
    <row r="21" spans="1:46" x14ac:dyDescent="0.35">
      <c r="A21" s="6">
        <v>45078</v>
      </c>
      <c r="B21" s="4">
        <f>100*((HAVERM!D169/HAVERM!D157)-1)</f>
        <v>7.1900826446280819</v>
      </c>
      <c r="E21" s="4">
        <f>[2]Monthly!QL423</f>
        <v>1.0104650743994046</v>
      </c>
      <c r="G21" s="6">
        <v>45078</v>
      </c>
      <c r="H21" s="4">
        <f>HAVERM!E169</f>
        <v>8.1999999999999993</v>
      </c>
      <c r="I21" t="e">
        <f>NA()</f>
        <v>#N/A</v>
      </c>
      <c r="J21" t="e">
        <f>NA()</f>
        <v>#N/A</v>
      </c>
      <c r="L21" s="6">
        <v>46478</v>
      </c>
      <c r="M21" s="4"/>
      <c r="N21" s="4">
        <f>HAVERQ!C57</f>
        <v>2.9</v>
      </c>
      <c r="O21" s="4">
        <f>100*((GMW!B224/GMW!B220)-1)</f>
        <v>2.8273221094064382</v>
      </c>
      <c r="P21" s="4"/>
      <c r="Q21">
        <v>2</v>
      </c>
      <c r="S21" s="32">
        <v>43983</v>
      </c>
      <c r="T21" s="4">
        <f>HAVERM!F133</f>
        <v>1.1819999999999999</v>
      </c>
      <c r="U21" s="4">
        <f>HAVERM!G133</f>
        <v>1.431</v>
      </c>
      <c r="V21" s="4" t="e">
        <f>HAVERM!H133</f>
        <v>#N/A</v>
      </c>
      <c r="W21" s="4" t="e">
        <f>HAVERM!I133</f>
        <v>#N/A</v>
      </c>
      <c r="Y21" s="32">
        <v>43983</v>
      </c>
      <c r="Z21" s="4">
        <f>HAVERM!J133</f>
        <v>1.59</v>
      </c>
      <c r="AA21" s="4">
        <f>HAVERM!K133</f>
        <v>1.3440000000000001</v>
      </c>
      <c r="AB21" s="4" t="e">
        <f>HAVERM!L133</f>
        <v>#N/A</v>
      </c>
      <c r="AC21" s="4" t="e">
        <f>HAVERM!M133</f>
        <v>#N/A</v>
      </c>
      <c r="AE21" s="32">
        <v>42522</v>
      </c>
      <c r="AF21" s="4">
        <f>HAVERM!P85</f>
        <v>503.94249000000002</v>
      </c>
      <c r="AG21" s="4">
        <f>'Bloom - Monthly US data'!M379</f>
        <v>271.07246177622369</v>
      </c>
      <c r="AI21" s="6">
        <f>HAVERD!A808</f>
        <v>45681</v>
      </c>
      <c r="AJ21" s="7">
        <f>HAVERD!IH808</f>
        <v>77.400000000000006</v>
      </c>
      <c r="AK21" t="e">
        <f>NA()</f>
        <v>#N/A</v>
      </c>
      <c r="AL21" t="e">
        <f>NA()</f>
        <v>#N/A</v>
      </c>
      <c r="AM21" t="e">
        <f>NA()</f>
        <v>#N/A</v>
      </c>
      <c r="AN21" t="e">
        <f>NA()</f>
        <v>#N/A</v>
      </c>
      <c r="AP21" s="6">
        <f t="shared" si="0"/>
        <v>45681</v>
      </c>
      <c r="AQ21" s="4">
        <f>HAVERD!II808</f>
        <v>124.73</v>
      </c>
      <c r="AR21" t="e">
        <f>NA()</f>
        <v>#N/A</v>
      </c>
      <c r="AS21" t="e">
        <f>NA()</f>
        <v>#N/A</v>
      </c>
      <c r="AT21" t="e">
        <f>NA()</f>
        <v>#N/A</v>
      </c>
    </row>
    <row r="22" spans="1:46" x14ac:dyDescent="0.35">
      <c r="A22" s="6">
        <v>45108</v>
      </c>
      <c r="B22" s="4">
        <f>100*((HAVERM!D170/HAVERM!D158)-1)</f>
        <v>7.4651353568498724</v>
      </c>
      <c r="E22" s="4">
        <f>[2]Monthly!QL424</f>
        <v>0.96367283796104686</v>
      </c>
      <c r="G22" s="6">
        <v>45108</v>
      </c>
      <c r="H22" s="4">
        <f>HAVERM!E170</f>
        <v>8.1</v>
      </c>
      <c r="I22" t="e">
        <f>NA()</f>
        <v>#N/A</v>
      </c>
      <c r="J22" t="e">
        <f>NA()</f>
        <v>#N/A</v>
      </c>
      <c r="L22" s="6">
        <v>46569</v>
      </c>
      <c r="M22" s="4"/>
      <c r="N22" s="4">
        <f>HAVERQ!C58</f>
        <v>2.2999999999999998</v>
      </c>
      <c r="O22" s="4">
        <f>100*((GMW!B225/GMW!B221)-1)</f>
        <v>1.8462652180973871</v>
      </c>
      <c r="P22" s="4"/>
      <c r="Q22">
        <v>2</v>
      </c>
      <c r="S22" s="32">
        <v>44013</v>
      </c>
      <c r="T22" s="4">
        <f>HAVERM!F134</f>
        <v>1.339</v>
      </c>
      <c r="U22" s="4">
        <f>HAVERM!G134</f>
        <v>1.661</v>
      </c>
      <c r="V22" s="4" t="e">
        <f>HAVERM!H134</f>
        <v>#N/A</v>
      </c>
      <c r="W22" s="4" t="e">
        <f>HAVERM!I134</f>
        <v>#N/A</v>
      </c>
      <c r="Y22" s="32">
        <v>44013</v>
      </c>
      <c r="Z22" s="4">
        <f>HAVERM!J134</f>
        <v>1.4139999999999999</v>
      </c>
      <c r="AA22" s="4">
        <f>HAVERM!K134</f>
        <v>1.494</v>
      </c>
      <c r="AB22" s="4" t="e">
        <f>HAVERM!L134</f>
        <v>#N/A</v>
      </c>
      <c r="AC22" s="4" t="e">
        <f>HAVERM!M134</f>
        <v>#N/A</v>
      </c>
      <c r="AE22" s="32">
        <v>42552</v>
      </c>
      <c r="AF22" s="4">
        <f>HAVERM!P86</f>
        <v>558.22364000000005</v>
      </c>
      <c r="AG22" s="4">
        <f>'Bloom - Monthly US data'!M380</f>
        <v>116.30263661925956</v>
      </c>
      <c r="AI22" s="6">
        <f>HAVERD!A809</f>
        <v>45684</v>
      </c>
      <c r="AJ22" s="7">
        <f>HAVERD!IH809</f>
        <v>75.95</v>
      </c>
      <c r="AK22" t="e">
        <f>NA()</f>
        <v>#N/A</v>
      </c>
      <c r="AL22" t="e">
        <f>NA()</f>
        <v>#N/A</v>
      </c>
      <c r="AM22" t="e">
        <f>NA()</f>
        <v>#N/A</v>
      </c>
      <c r="AN22" t="e">
        <f>NA()</f>
        <v>#N/A</v>
      </c>
      <c r="AP22" s="6">
        <f t="shared" si="0"/>
        <v>45684</v>
      </c>
      <c r="AQ22" s="4">
        <f>HAVERD!II809</f>
        <v>120.15</v>
      </c>
      <c r="AR22" t="e">
        <f>NA()</f>
        <v>#N/A</v>
      </c>
      <c r="AS22" t="e">
        <f>NA()</f>
        <v>#N/A</v>
      </c>
      <c r="AT22" t="e">
        <f>NA()</f>
        <v>#N/A</v>
      </c>
    </row>
    <row r="23" spans="1:46" x14ac:dyDescent="0.35">
      <c r="A23" s="6">
        <v>45139</v>
      </c>
      <c r="B23" s="4">
        <f>100*((HAVERM!D171/HAVERM!D159)-1)</f>
        <v>6.764466177669104</v>
      </c>
      <c r="E23" s="4">
        <f>[2]Monthly!QL425</f>
        <v>0.96559283182041378</v>
      </c>
      <c r="G23" s="6">
        <v>45139</v>
      </c>
      <c r="H23" s="4">
        <f>HAVERM!E171</f>
        <v>8.1</v>
      </c>
      <c r="I23" t="e">
        <f>NA()</f>
        <v>#N/A</v>
      </c>
      <c r="J23" t="e">
        <f>NA()</f>
        <v>#N/A</v>
      </c>
      <c r="L23" s="6">
        <v>46661</v>
      </c>
      <c r="M23" s="4"/>
      <c r="N23" s="4">
        <f>HAVERQ!C59</f>
        <v>1.7</v>
      </c>
      <c r="O23" s="4">
        <f>100*((GMW!B226/GMW!B222)-1)</f>
        <v>1.7594064580292557</v>
      </c>
      <c r="P23" s="4"/>
      <c r="Q23">
        <v>2</v>
      </c>
      <c r="S23" s="32">
        <v>44044</v>
      </c>
      <c r="T23" s="4">
        <f>HAVERM!F135</f>
        <v>1.0389999999999999</v>
      </c>
      <c r="U23" s="4">
        <f>HAVERM!G135</f>
        <v>2.1579999999999999</v>
      </c>
      <c r="V23" s="4" t="e">
        <f>HAVERM!H135</f>
        <v>#N/A</v>
      </c>
      <c r="W23" s="4" t="e">
        <f>HAVERM!I135</f>
        <v>#N/A</v>
      </c>
      <c r="Y23" s="32">
        <v>44044</v>
      </c>
      <c r="Z23" s="4">
        <f>HAVERM!J135</f>
        <v>1.1859999999999999</v>
      </c>
      <c r="AA23" s="4">
        <f>HAVERM!K135</f>
        <v>1.75</v>
      </c>
      <c r="AB23" s="4" t="e">
        <f>HAVERM!L135</f>
        <v>#N/A</v>
      </c>
      <c r="AC23" s="4" t="e">
        <f>HAVERM!M135</f>
        <v>#N/A</v>
      </c>
      <c r="AE23" s="32">
        <v>42583</v>
      </c>
      <c r="AF23" s="4">
        <f>HAVERM!P87</f>
        <v>311.36482999999998</v>
      </c>
      <c r="AG23" s="4">
        <f>'Bloom - Monthly US data'!M381</f>
        <v>155.27431498838783</v>
      </c>
      <c r="AI23" s="6">
        <f>HAVERD!A810</f>
        <v>45685</v>
      </c>
      <c r="AJ23" s="7">
        <f>HAVERD!IH810</f>
        <v>75.94</v>
      </c>
      <c r="AK23" t="e">
        <f>NA()</f>
        <v>#N/A</v>
      </c>
      <c r="AL23" t="e">
        <f>NA()</f>
        <v>#N/A</v>
      </c>
      <c r="AM23" t="e">
        <f>NA()</f>
        <v>#N/A</v>
      </c>
      <c r="AN23" t="e">
        <f>NA()</f>
        <v>#N/A</v>
      </c>
      <c r="AP23" s="6">
        <f t="shared" si="0"/>
        <v>45685</v>
      </c>
      <c r="AQ23" s="4">
        <f>HAVERD!II810</f>
        <v>121.2</v>
      </c>
      <c r="AR23" t="e">
        <f>NA()</f>
        <v>#N/A</v>
      </c>
      <c r="AS23" t="e">
        <f>NA()</f>
        <v>#N/A</v>
      </c>
      <c r="AT23" t="e">
        <f>NA()</f>
        <v>#N/A</v>
      </c>
    </row>
    <row r="24" spans="1:46" x14ac:dyDescent="0.35">
      <c r="A24" s="6">
        <v>45170</v>
      </c>
      <c r="B24" s="4">
        <f>100*((HAVERM!D172/HAVERM!D160)-1)</f>
        <v>6.9161920260374377</v>
      </c>
      <c r="C24" s="4"/>
      <c r="D24" s="4"/>
      <c r="E24" s="4">
        <f>[2]Monthly!QL426</f>
        <v>0.96751364581498833</v>
      </c>
      <c r="G24" s="6">
        <v>45170</v>
      </c>
      <c r="H24" s="4">
        <f>HAVERM!E172</f>
        <v>7.8</v>
      </c>
      <c r="I24" t="e">
        <f>NA()</f>
        <v>#N/A</v>
      </c>
      <c r="J24" t="e">
        <f>NA()</f>
        <v>#N/A</v>
      </c>
      <c r="L24" s="6">
        <v>46753</v>
      </c>
      <c r="N24" s="4">
        <f>HAVERQ!C60</f>
        <v>1.4</v>
      </c>
      <c r="O24" s="4">
        <f>100*((GMW!B227/GMW!B223)-1)</f>
        <v>1.8628340289557954</v>
      </c>
      <c r="Q24">
        <v>2</v>
      </c>
      <c r="S24" s="32">
        <v>44075</v>
      </c>
      <c r="T24" s="4">
        <f>HAVERM!F136</f>
        <v>1.5720000000000001</v>
      </c>
      <c r="U24" s="4">
        <f>HAVERM!G136</f>
        <v>1.853</v>
      </c>
      <c r="V24" s="4" t="e">
        <f>HAVERM!H136</f>
        <v>#N/A</v>
      </c>
      <c r="W24" s="4" t="e">
        <f>HAVERM!I136</f>
        <v>#N/A</v>
      </c>
      <c r="Y24" s="32">
        <v>44075</v>
      </c>
      <c r="Z24" s="4">
        <f>HAVERM!J136</f>
        <v>1.3169999999999999</v>
      </c>
      <c r="AA24" s="4">
        <f>HAVERM!K136</f>
        <v>1.891</v>
      </c>
      <c r="AB24" s="4" t="e">
        <f>HAVERM!L136</f>
        <v>#N/A</v>
      </c>
      <c r="AC24" s="4" t="e">
        <f>HAVERM!M136</f>
        <v>#N/A</v>
      </c>
      <c r="AE24" s="32">
        <v>42614</v>
      </c>
      <c r="AF24" s="4">
        <f>HAVERM!P88</f>
        <v>209.63793999999999</v>
      </c>
      <c r="AG24" s="4">
        <f>'Bloom - Monthly US data'!M382</f>
        <v>93.079444235359503</v>
      </c>
      <c r="AI24" s="6">
        <f>HAVERD!A811</f>
        <v>45686</v>
      </c>
      <c r="AJ24" s="7">
        <f>HAVERD!IH811</f>
        <v>75.59</v>
      </c>
      <c r="AK24" t="e">
        <f>NA()</f>
        <v>#N/A</v>
      </c>
      <c r="AL24" t="e">
        <f>NA()</f>
        <v>#N/A</v>
      </c>
      <c r="AM24" t="e">
        <f>NA()</f>
        <v>#N/A</v>
      </c>
      <c r="AN24" t="e">
        <f>NA()</f>
        <v>#N/A</v>
      </c>
      <c r="AP24" s="6">
        <f t="shared" si="0"/>
        <v>45686</v>
      </c>
      <c r="AQ24" s="4">
        <f>HAVERD!II811</f>
        <v>128.56</v>
      </c>
      <c r="AR24" t="e">
        <f>NA()</f>
        <v>#N/A</v>
      </c>
      <c r="AS24" t="e">
        <f>NA()</f>
        <v>#N/A</v>
      </c>
      <c r="AT24" t="e">
        <f>NA()</f>
        <v>#N/A</v>
      </c>
    </row>
    <row r="25" spans="1:46" x14ac:dyDescent="0.35">
      <c r="A25" s="6">
        <v>45200</v>
      </c>
      <c r="B25" s="4">
        <f>100*((HAVERM!D173/HAVERM!D161)-1)</f>
        <v>6.5428109854604344</v>
      </c>
      <c r="C25" s="4"/>
      <c r="D25" s="4"/>
      <c r="E25" s="4">
        <f>[2]Monthly!QL427</f>
        <v>0.96820597391422314</v>
      </c>
      <c r="G25" s="6">
        <v>45200</v>
      </c>
      <c r="H25" s="4">
        <f>HAVERM!E173</f>
        <v>7.2</v>
      </c>
      <c r="I25" t="e">
        <f>NA()</f>
        <v>#N/A</v>
      </c>
      <c r="J25" t="e">
        <f>NA()</f>
        <v>#N/A</v>
      </c>
      <c r="L25" s="6">
        <v>46844</v>
      </c>
      <c r="N25" s="4">
        <f>HAVERQ!C61</f>
        <v>1.5</v>
      </c>
      <c r="O25" s="4">
        <f>100*((GMW!B228/GMW!B224)-1)</f>
        <v>1.6417736336865163</v>
      </c>
      <c r="Q25">
        <v>2</v>
      </c>
      <c r="S25" s="32">
        <v>44105</v>
      </c>
      <c r="T25" s="4">
        <f>HAVERM!F137</f>
        <v>2.206</v>
      </c>
      <c r="U25" s="4">
        <f>HAVERM!G137</f>
        <v>2.3540000000000001</v>
      </c>
      <c r="V25" s="4" t="e">
        <f>HAVERM!H137</f>
        <v>#N/A</v>
      </c>
      <c r="W25" s="4" t="e">
        <f>HAVERM!I137</f>
        <v>#N/A</v>
      </c>
      <c r="Y25" s="32">
        <v>44105</v>
      </c>
      <c r="Z25" s="4">
        <f>HAVERM!J137</f>
        <v>1.6060000000000001</v>
      </c>
      <c r="AA25" s="4">
        <f>HAVERM!K137</f>
        <v>2.1219999999999999</v>
      </c>
      <c r="AB25" s="4" t="e">
        <f>HAVERM!L137</f>
        <v>#N/A</v>
      </c>
      <c r="AC25" s="4" t="e">
        <f>HAVERM!M137</f>
        <v>#N/A</v>
      </c>
      <c r="AE25" s="32">
        <v>42644</v>
      </c>
      <c r="AF25" s="4">
        <f>HAVERM!P89</f>
        <v>270.02348999999998</v>
      </c>
      <c r="AG25" s="4">
        <f>'Bloom - Monthly US data'!M383</f>
        <v>83.538371339557074</v>
      </c>
      <c r="AI25" s="6">
        <f>HAVERD!A812</f>
        <v>45687</v>
      </c>
      <c r="AJ25" s="7">
        <f>HAVERD!IH812</f>
        <v>76.13</v>
      </c>
      <c r="AK25" t="e">
        <f>NA()</f>
        <v>#N/A</v>
      </c>
      <c r="AL25" t="e">
        <f>NA()</f>
        <v>#N/A</v>
      </c>
      <c r="AM25" t="e">
        <f>NA()</f>
        <v>#N/A</v>
      </c>
      <c r="AN25" t="e">
        <f>NA()</f>
        <v>#N/A</v>
      </c>
      <c r="AP25" s="6">
        <f t="shared" si="0"/>
        <v>45687</v>
      </c>
      <c r="AQ25" s="4">
        <f>HAVERD!II812</f>
        <v>129.41999999999999</v>
      </c>
      <c r="AR25" t="e">
        <f>NA()</f>
        <v>#N/A</v>
      </c>
      <c r="AS25" t="e">
        <f>NA()</f>
        <v>#N/A</v>
      </c>
      <c r="AT25" t="e">
        <f>NA()</f>
        <v>#N/A</v>
      </c>
    </row>
    <row r="26" spans="1:46" x14ac:dyDescent="0.35">
      <c r="A26" s="6">
        <v>45231</v>
      </c>
      <c r="B26" s="4">
        <f>100*((HAVERM!D174/HAVERM!D162)-1)</f>
        <v>6.209677419354831</v>
      </c>
      <c r="C26" s="4"/>
      <c r="D26" s="4"/>
      <c r="E26" s="4">
        <f>[2]Monthly!QL428</f>
        <v>0.97068892405402896</v>
      </c>
      <c r="G26" s="6">
        <v>45231</v>
      </c>
      <c r="H26" s="4">
        <f>HAVERM!E174</f>
        <v>6.6</v>
      </c>
      <c r="I26" t="e">
        <f>NA()</f>
        <v>#N/A</v>
      </c>
      <c r="J26" t="e">
        <f>NA()</f>
        <v>#N/A</v>
      </c>
      <c r="L26" s="6">
        <v>46935</v>
      </c>
      <c r="N26" s="4">
        <f>HAVERQ!C62</f>
        <v>1.6</v>
      </c>
      <c r="O26" s="4">
        <f>100*((GMW!B229/GMW!B225)-1)</f>
        <v>1.6932043453055767</v>
      </c>
      <c r="Q26">
        <v>2</v>
      </c>
      <c r="S26" s="32">
        <v>44136</v>
      </c>
      <c r="T26" s="4">
        <f>HAVERM!F138</f>
        <v>1.6890000000000001</v>
      </c>
      <c r="U26" s="4">
        <f>HAVERM!G138</f>
        <v>2.0920000000000001</v>
      </c>
      <c r="V26" s="4" t="e">
        <f>HAVERM!H138</f>
        <v>#N/A</v>
      </c>
      <c r="W26" s="4" t="e">
        <f>HAVERM!I138</f>
        <v>#N/A</v>
      </c>
      <c r="Y26" s="32">
        <v>44136</v>
      </c>
      <c r="Z26" s="4">
        <f>HAVERM!J138</f>
        <v>1.823</v>
      </c>
      <c r="AA26" s="4">
        <f>HAVERM!K138</f>
        <v>2.0990000000000002</v>
      </c>
      <c r="AB26" s="4" t="e">
        <f>HAVERM!L138</f>
        <v>#N/A</v>
      </c>
      <c r="AC26" s="4" t="e">
        <f>HAVERM!M138</f>
        <v>#N/A</v>
      </c>
      <c r="AE26" s="32">
        <v>42675</v>
      </c>
      <c r="AF26" s="4">
        <f>HAVERM!P90</f>
        <v>358.82841000000002</v>
      </c>
      <c r="AG26" s="4">
        <f>'Bloom - Monthly US data'!M384</f>
        <v>540.41870128819392</v>
      </c>
      <c r="AI26" s="6">
        <f>HAVERD!A813</f>
        <v>45688</v>
      </c>
      <c r="AJ26" s="7">
        <f>HAVERD!IH813</f>
        <v>75.900000000000006</v>
      </c>
      <c r="AK26" t="e">
        <f>NA()</f>
        <v>#N/A</v>
      </c>
      <c r="AL26" t="e">
        <f>NA()</f>
        <v>#N/A</v>
      </c>
      <c r="AM26" t="e">
        <f>NA()</f>
        <v>#N/A</v>
      </c>
      <c r="AN26" t="e">
        <f>NA()</f>
        <v>#N/A</v>
      </c>
      <c r="AP26" s="6">
        <f t="shared" si="0"/>
        <v>45688</v>
      </c>
      <c r="AQ26" s="4">
        <f>HAVERD!II813</f>
        <v>130.54</v>
      </c>
      <c r="AR26" t="e">
        <f>NA()</f>
        <v>#N/A</v>
      </c>
      <c r="AS26" t="e">
        <f>NA()</f>
        <v>#N/A</v>
      </c>
      <c r="AT26" t="e">
        <f>NA()</f>
        <v>#N/A</v>
      </c>
    </row>
    <row r="27" spans="1:46" x14ac:dyDescent="0.35">
      <c r="A27" s="6">
        <v>45261</v>
      </c>
      <c r="B27" s="4">
        <f>100*((HAVERM!D175/HAVERM!D163)-1)</f>
        <v>6.4000000000000057</v>
      </c>
      <c r="C27" s="4"/>
      <c r="D27" s="4"/>
      <c r="E27" s="4">
        <f>[2]Monthly!QL429</f>
        <v>0.97338144977066721</v>
      </c>
      <c r="G27" s="6">
        <v>45261</v>
      </c>
      <c r="H27" s="4">
        <f>HAVERM!E175</f>
        <v>6.2</v>
      </c>
      <c r="I27" t="e">
        <f>NA()</f>
        <v>#N/A</v>
      </c>
      <c r="J27" t="e">
        <f>NA()</f>
        <v>#N/A</v>
      </c>
      <c r="L27" s="6">
        <v>47027</v>
      </c>
      <c r="N27" s="4">
        <f>HAVERQ!C63</f>
        <v>1.6</v>
      </c>
      <c r="O27" s="4">
        <f>100*((GMW!B230/GMW!B226)-1)</f>
        <v>1.7395541938037162</v>
      </c>
      <c r="Q27">
        <v>2</v>
      </c>
      <c r="S27" s="32">
        <v>44166</v>
      </c>
      <c r="T27" s="4">
        <f>HAVERM!F139</f>
        <v>0.879</v>
      </c>
      <c r="U27" s="4">
        <f>HAVERM!G139</f>
        <v>2.7050000000000001</v>
      </c>
      <c r="V27" s="4" t="e">
        <f>HAVERM!H139</f>
        <v>#N/A</v>
      </c>
      <c r="W27" s="4" t="e">
        <f>HAVERM!I139</f>
        <v>#N/A</v>
      </c>
      <c r="Y27" s="32">
        <v>44166</v>
      </c>
      <c r="Z27" s="4">
        <f>HAVERM!J139</f>
        <v>1.591</v>
      </c>
      <c r="AA27" s="4">
        <f>HAVERM!K139</f>
        <v>2.383</v>
      </c>
      <c r="AB27" s="4" t="e">
        <f>HAVERM!L139</f>
        <v>#N/A</v>
      </c>
      <c r="AC27" s="4" t="e">
        <f>HAVERM!M139</f>
        <v>#N/A</v>
      </c>
      <c r="AE27" s="32">
        <v>42705</v>
      </c>
      <c r="AF27" s="4">
        <f>HAVERM!P91</f>
        <v>196.34369000000001</v>
      </c>
      <c r="AG27" s="4">
        <f>'Bloom - Monthly US data'!M385</f>
        <v>275.12017261153028</v>
      </c>
      <c r="AI27" s="6">
        <f>HAVERD!A814</f>
        <v>45691</v>
      </c>
      <c r="AJ27" s="7">
        <f>HAVERD!IH814</f>
        <v>75.900000000000006</v>
      </c>
      <c r="AK27" t="e">
        <f>NA()</f>
        <v>#N/A</v>
      </c>
      <c r="AL27" t="e">
        <f>NA()</f>
        <v>#N/A</v>
      </c>
      <c r="AM27" t="e">
        <f>NA()</f>
        <v>#N/A</v>
      </c>
      <c r="AN27" t="e">
        <f>NA()</f>
        <v>#N/A</v>
      </c>
      <c r="AP27" s="6">
        <f t="shared" si="0"/>
        <v>45691</v>
      </c>
      <c r="AQ27" s="4">
        <f>HAVERD!II814</f>
        <v>130.85</v>
      </c>
      <c r="AR27" t="e">
        <f>NA()</f>
        <v>#N/A</v>
      </c>
      <c r="AS27" t="e">
        <f>NA()</f>
        <v>#N/A</v>
      </c>
      <c r="AT27" t="e">
        <f>NA()</f>
        <v>#N/A</v>
      </c>
    </row>
    <row r="28" spans="1:46" x14ac:dyDescent="0.35">
      <c r="A28" s="6">
        <v>45292</v>
      </c>
      <c r="B28" s="4">
        <f>100*((HAVERM!D176/HAVERM!D164)-1)</f>
        <v>6.5428109854604344</v>
      </c>
      <c r="C28" s="4"/>
      <c r="D28" s="4"/>
      <c r="E28" s="4">
        <f>[2]Monthly!QL430</f>
        <v>1.0101229794385247</v>
      </c>
      <c r="G28" s="6">
        <v>45292</v>
      </c>
      <c r="H28" s="4">
        <f>HAVERM!E176</f>
        <v>6.1</v>
      </c>
      <c r="I28" t="e">
        <f>NA()</f>
        <v>#N/A</v>
      </c>
      <c r="J28" t="e">
        <f>NA()</f>
        <v>#N/A</v>
      </c>
      <c r="S28" s="32">
        <v>44197</v>
      </c>
      <c r="T28" s="4">
        <f>HAVERM!F140</f>
        <v>1.833</v>
      </c>
      <c r="U28" s="4">
        <f>HAVERM!G140</f>
        <v>2.5070000000000001</v>
      </c>
      <c r="V28" s="4" t="e">
        <f>HAVERM!H140</f>
        <v>#N/A</v>
      </c>
      <c r="W28" s="4" t="e">
        <f>HAVERM!I140</f>
        <v>#N/A</v>
      </c>
      <c r="Y28" s="32">
        <v>44197</v>
      </c>
      <c r="Z28" s="4">
        <f>HAVERM!J140</f>
        <v>1.4670000000000001</v>
      </c>
      <c r="AA28" s="4">
        <f>HAVERM!K140</f>
        <v>2.4340000000000002</v>
      </c>
      <c r="AB28" s="4" t="e">
        <f>HAVERM!L140</f>
        <v>#N/A</v>
      </c>
      <c r="AC28" s="4" t="e">
        <f>HAVERM!M140</f>
        <v>#N/A</v>
      </c>
      <c r="AE28" s="32">
        <v>42736</v>
      </c>
      <c r="AF28" s="4">
        <f>HAVERM!P92</f>
        <v>257.84840000000003</v>
      </c>
      <c r="AG28" s="4">
        <f>'Bloom - Monthly US data'!M386</f>
        <v>474.80270698080318</v>
      </c>
      <c r="AI28" s="6">
        <f>HAVERD!A815</f>
        <v>45692</v>
      </c>
      <c r="AJ28" s="7">
        <f>HAVERD!IH815</f>
        <v>76.19</v>
      </c>
      <c r="AK28" t="e">
        <f>NA()</f>
        <v>#N/A</v>
      </c>
      <c r="AL28" t="e">
        <f>NA()</f>
        <v>#N/A</v>
      </c>
      <c r="AM28" t="e">
        <f>NA()</f>
        <v>#N/A</v>
      </c>
      <c r="AN28" t="e">
        <f>NA()</f>
        <v>#N/A</v>
      </c>
      <c r="AP28" s="6">
        <f t="shared" si="0"/>
        <v>45692</v>
      </c>
      <c r="AQ28" s="4">
        <f>HAVERD!II815</f>
        <v>126.65</v>
      </c>
      <c r="AR28" t="e">
        <f>NA()</f>
        <v>#N/A</v>
      </c>
      <c r="AS28" t="e">
        <f>NA()</f>
        <v>#N/A</v>
      </c>
      <c r="AT28" t="e">
        <f>NA()</f>
        <v>#N/A</v>
      </c>
    </row>
    <row r="29" spans="1:46" x14ac:dyDescent="0.35">
      <c r="A29" s="6">
        <v>45323</v>
      </c>
      <c r="B29" s="4">
        <f>100*((HAVERM!D177/HAVERM!D165)-1)</f>
        <v>6.0751398880895202</v>
      </c>
      <c r="C29" s="4"/>
      <c r="D29" s="4"/>
      <c r="E29" s="4">
        <f>[2]Monthly!QL431</f>
        <v>1.0014450733798654</v>
      </c>
      <c r="G29" s="6">
        <v>45323</v>
      </c>
      <c r="H29" s="4">
        <f>HAVERM!E177</f>
        <v>5.9</v>
      </c>
      <c r="I29" t="e">
        <f>NA()</f>
        <v>#N/A</v>
      </c>
      <c r="J29" t="e">
        <f>NA()</f>
        <v>#N/A</v>
      </c>
      <c r="S29" s="32">
        <v>44228</v>
      </c>
      <c r="T29" s="4">
        <f>HAVERM!F141</f>
        <v>2.0529999999999999</v>
      </c>
      <c r="U29" s="4">
        <f>HAVERM!G141</f>
        <v>2.7189999999999999</v>
      </c>
      <c r="V29" s="4" t="e">
        <f>HAVERM!H141</f>
        <v>#N/A</v>
      </c>
      <c r="W29" s="4" t="e">
        <f>HAVERM!I141</f>
        <v>#N/A</v>
      </c>
      <c r="Y29" s="32">
        <v>44228</v>
      </c>
      <c r="Z29" s="4">
        <f>HAVERM!J141</f>
        <v>1.5880000000000001</v>
      </c>
      <c r="AA29" s="4">
        <f>HAVERM!K141</f>
        <v>2.6440000000000001</v>
      </c>
      <c r="AB29" s="4" t="e">
        <f>HAVERM!L141</f>
        <v>#N/A</v>
      </c>
      <c r="AC29" s="4" t="e">
        <f>HAVERM!M141</f>
        <v>#N/A</v>
      </c>
      <c r="AE29" s="32">
        <v>42767</v>
      </c>
      <c r="AF29" s="4">
        <f>HAVERM!P93</f>
        <v>194.04470000000001</v>
      </c>
      <c r="AG29" s="4">
        <f>'Bloom - Monthly US data'!M387</f>
        <v>250.13309315641874</v>
      </c>
      <c r="AI29" s="6">
        <f>HAVERD!A816</f>
        <v>45693</v>
      </c>
      <c r="AJ29" s="7">
        <f>HAVERD!IH816</f>
        <v>74.709999999999994</v>
      </c>
      <c r="AK29" t="e">
        <f>NA()</f>
        <v>#N/A</v>
      </c>
      <c r="AL29" t="e">
        <f>NA()</f>
        <v>#N/A</v>
      </c>
      <c r="AM29" t="e">
        <f>NA()</f>
        <v>#N/A</v>
      </c>
      <c r="AN29" t="e">
        <f>NA()</f>
        <v>#N/A</v>
      </c>
      <c r="AP29" s="6">
        <f t="shared" si="0"/>
        <v>45693</v>
      </c>
      <c r="AQ29" s="4">
        <f>HAVERD!II816</f>
        <v>130.47</v>
      </c>
      <c r="AR29" t="e">
        <f>NA()</f>
        <v>#N/A</v>
      </c>
      <c r="AS29" t="e">
        <f>NA()</f>
        <v>#N/A</v>
      </c>
      <c r="AT29" t="e">
        <f>NA()</f>
        <v>#N/A</v>
      </c>
    </row>
    <row r="30" spans="1:46" x14ac:dyDescent="0.35">
      <c r="A30" s="6">
        <v>45352</v>
      </c>
      <c r="B30" s="4">
        <f>100*((HAVERM!D178/HAVERM!D166)-1)</f>
        <v>5.9523809523809534</v>
      </c>
      <c r="C30" s="4"/>
      <c r="D30" s="4"/>
      <c r="E30" s="4">
        <f>[2]Monthly!QL432</f>
        <v>1.0032514343738868</v>
      </c>
      <c r="G30" s="6">
        <v>45352</v>
      </c>
      <c r="H30" s="4">
        <f>HAVERM!E178</f>
        <v>5.9</v>
      </c>
      <c r="I30" t="e">
        <f>NA()</f>
        <v>#N/A</v>
      </c>
      <c r="J30" t="e">
        <f>NA()</f>
        <v>#N/A</v>
      </c>
      <c r="S30" s="32">
        <v>44256</v>
      </c>
      <c r="T30" s="4">
        <f>HAVERM!F142</f>
        <v>1.635</v>
      </c>
      <c r="U30" s="4">
        <f>HAVERM!G142</f>
        <v>2.9809999999999999</v>
      </c>
      <c r="V30" s="4" t="e">
        <f>HAVERM!H142</f>
        <v>#N/A</v>
      </c>
      <c r="W30" s="4" t="e">
        <f>HAVERM!I142</f>
        <v>#N/A</v>
      </c>
      <c r="Y30" s="32">
        <v>44256</v>
      </c>
      <c r="Z30" s="4">
        <f>HAVERM!J142</f>
        <v>1.84</v>
      </c>
      <c r="AA30" s="4">
        <f>HAVERM!K142</f>
        <v>2.7360000000000002</v>
      </c>
      <c r="AB30" s="4" t="e">
        <f>HAVERM!L142</f>
        <v>#N/A</v>
      </c>
      <c r="AC30" s="4" t="e">
        <f>HAVERM!M142</f>
        <v>#N/A</v>
      </c>
      <c r="AE30" s="32">
        <v>42795</v>
      </c>
      <c r="AF30" s="4">
        <f>HAVERM!P94</f>
        <v>232.45973000000001</v>
      </c>
      <c r="AG30" s="4">
        <f>'Bloom - Monthly US data'!M388</f>
        <v>151.94312083610339</v>
      </c>
      <c r="AI30" s="6">
        <f>HAVERD!A817</f>
        <v>45694</v>
      </c>
      <c r="AJ30" s="7">
        <f>HAVERD!IH817</f>
        <v>74.349999999999994</v>
      </c>
      <c r="AK30" t="e">
        <f>NA()</f>
        <v>#N/A</v>
      </c>
      <c r="AL30" t="e">
        <f>NA()</f>
        <v>#N/A</v>
      </c>
      <c r="AM30" t="e">
        <f>NA()</f>
        <v>#N/A</v>
      </c>
      <c r="AN30" t="e">
        <f>NA()</f>
        <v>#N/A</v>
      </c>
      <c r="AP30" s="6">
        <f t="shared" si="0"/>
        <v>45694</v>
      </c>
      <c r="AQ30" s="4">
        <f>HAVERD!II817</f>
        <v>133.19</v>
      </c>
      <c r="AR30" t="e">
        <f>NA()</f>
        <v>#N/A</v>
      </c>
      <c r="AS30" t="e">
        <f>NA()</f>
        <v>#N/A</v>
      </c>
      <c r="AT30" t="e">
        <f>NA()</f>
        <v>#N/A</v>
      </c>
    </row>
    <row r="31" spans="1:46" x14ac:dyDescent="0.35">
      <c r="A31" s="6">
        <v>45383</v>
      </c>
      <c r="B31" s="4">
        <f>100*((HAVERM!D179/HAVERM!D167)-1)</f>
        <v>5.859375</v>
      </c>
      <c r="C31" s="4"/>
      <c r="D31" s="4"/>
      <c r="E31" s="4">
        <f>[2]Monthly!QL433</f>
        <v>1.0113903409316585</v>
      </c>
      <c r="G31" s="6">
        <v>45383</v>
      </c>
      <c r="H31" s="4">
        <f>HAVERM!E179</f>
        <v>5.7</v>
      </c>
      <c r="I31" t="e">
        <f>NA()</f>
        <v>#N/A</v>
      </c>
      <c r="J31" t="e">
        <f>NA()</f>
        <v>#N/A</v>
      </c>
      <c r="S31" s="32">
        <v>44287</v>
      </c>
      <c r="T31" s="4">
        <f>HAVERM!F143</f>
        <v>2.79</v>
      </c>
      <c r="U31" s="4">
        <f>HAVERM!G143</f>
        <v>3.1389999999999998</v>
      </c>
      <c r="V31" s="4" t="e">
        <f>HAVERM!H143</f>
        <v>#N/A</v>
      </c>
      <c r="W31" s="4" t="e">
        <f>HAVERM!I143</f>
        <v>#N/A</v>
      </c>
      <c r="Y31" s="32">
        <v>44287</v>
      </c>
      <c r="Z31" s="4">
        <f>HAVERM!J143</f>
        <v>2.1589999999999998</v>
      </c>
      <c r="AA31" s="4">
        <f>HAVERM!K143</f>
        <v>2.9460000000000002</v>
      </c>
      <c r="AB31" s="4" t="e">
        <f>HAVERM!L143</f>
        <v>#N/A</v>
      </c>
      <c r="AC31" s="4" t="e">
        <f>HAVERM!M143</f>
        <v>#N/A</v>
      </c>
      <c r="AE31" s="32">
        <v>42826</v>
      </c>
      <c r="AF31" s="4">
        <f>HAVERM!P95</f>
        <v>169.17604</v>
      </c>
      <c r="AG31" s="4">
        <f>'Bloom - Monthly US data'!M389</f>
        <v>153.35011477760236</v>
      </c>
      <c r="AI31" s="6">
        <f>HAVERD!A818</f>
        <v>45695</v>
      </c>
      <c r="AJ31" s="7">
        <f>HAVERD!IH818</f>
        <v>74.73</v>
      </c>
      <c r="AK31" t="e">
        <f>NA()</f>
        <v>#N/A</v>
      </c>
      <c r="AL31" t="e">
        <f>NA()</f>
        <v>#N/A</v>
      </c>
      <c r="AM31" t="e">
        <f>NA()</f>
        <v>#N/A</v>
      </c>
      <c r="AN31" t="e">
        <f>NA()</f>
        <v>#N/A</v>
      </c>
      <c r="AP31" s="6">
        <f t="shared" si="0"/>
        <v>45695</v>
      </c>
      <c r="AQ31" s="4">
        <f>HAVERD!II818</f>
        <v>135.75</v>
      </c>
      <c r="AR31" t="e">
        <f>NA()</f>
        <v>#N/A</v>
      </c>
      <c r="AS31" t="e">
        <f>NA()</f>
        <v>#N/A</v>
      </c>
      <c r="AT31" t="e">
        <f>NA()</f>
        <v>#N/A</v>
      </c>
    </row>
    <row r="32" spans="1:46" x14ac:dyDescent="0.35">
      <c r="A32" s="6">
        <v>45413</v>
      </c>
      <c r="B32" s="4">
        <f>100*((HAVERM!D180/HAVERM!D168)-1)</f>
        <v>5.7364341085271331</v>
      </c>
      <c r="C32" s="4"/>
      <c r="D32" s="4"/>
      <c r="E32" s="4">
        <f>[2]Monthly!QL434</f>
        <v>1.0144372215827135</v>
      </c>
      <c r="G32" s="6">
        <v>45413</v>
      </c>
      <c r="H32" s="4">
        <f>HAVERM!E180</f>
        <v>5.6</v>
      </c>
      <c r="I32" t="e">
        <f>NA()</f>
        <v>#N/A</v>
      </c>
      <c r="J32" t="e">
        <f>NA()</f>
        <v>#N/A</v>
      </c>
      <c r="S32" s="32">
        <v>44317</v>
      </c>
      <c r="T32" s="4">
        <f>HAVERM!F144</f>
        <v>2.8290000000000002</v>
      </c>
      <c r="U32" s="4">
        <f>HAVERM!G144</f>
        <v>3.4420000000000002</v>
      </c>
      <c r="V32" s="4" t="e">
        <f>HAVERM!H144</f>
        <v>#N/A</v>
      </c>
      <c r="W32" s="4" t="e">
        <f>HAVERM!I144</f>
        <v>#N/A</v>
      </c>
      <c r="Y32" s="32">
        <v>44317</v>
      </c>
      <c r="Z32" s="4">
        <f>HAVERM!J144</f>
        <v>2.4180000000000001</v>
      </c>
      <c r="AA32" s="4">
        <f>HAVERM!K144</f>
        <v>3.1869999999999998</v>
      </c>
      <c r="AB32" s="4" t="e">
        <f>HAVERM!L144</f>
        <v>#N/A</v>
      </c>
      <c r="AC32" s="4" t="e">
        <f>HAVERM!M144</f>
        <v>#N/A</v>
      </c>
      <c r="AE32" s="32">
        <v>42856</v>
      </c>
      <c r="AF32" s="4">
        <f>HAVERM!P96</f>
        <v>159.40145000000001</v>
      </c>
      <c r="AG32" s="4">
        <f>'Bloom - Monthly US data'!M390</f>
        <v>87.267511157505794</v>
      </c>
      <c r="AI32" s="6">
        <f>HAVERD!A819</f>
        <v>45698</v>
      </c>
      <c r="AJ32" s="7">
        <f>HAVERD!IH819</f>
        <v>75.95</v>
      </c>
      <c r="AK32" t="e">
        <f>NA()</f>
        <v>#N/A</v>
      </c>
      <c r="AL32" t="e">
        <f>NA()</f>
        <v>#N/A</v>
      </c>
      <c r="AM32" t="e">
        <f>NA()</f>
        <v>#N/A</v>
      </c>
      <c r="AN32" t="e">
        <f>NA()</f>
        <v>#N/A</v>
      </c>
      <c r="AP32" s="6">
        <f t="shared" si="0"/>
        <v>45698</v>
      </c>
      <c r="AQ32" s="4">
        <f>HAVERD!II819</f>
        <v>141.25</v>
      </c>
      <c r="AR32" t="e">
        <f>NA()</f>
        <v>#N/A</v>
      </c>
      <c r="AS32" t="e">
        <f>NA()</f>
        <v>#N/A</v>
      </c>
      <c r="AT32" t="e">
        <f>NA()</f>
        <v>#N/A</v>
      </c>
    </row>
    <row r="33" spans="1:46" x14ac:dyDescent="0.35">
      <c r="A33" s="6">
        <v>45444</v>
      </c>
      <c r="B33" s="4">
        <f>100*((HAVERM!D181/HAVERM!D169)-1)</f>
        <v>5.7054741711642265</v>
      </c>
      <c r="C33" s="4"/>
      <c r="D33" s="4"/>
      <c r="E33" s="4">
        <f>[2]Monthly!QL435</f>
        <v>1.0148662124413541</v>
      </c>
      <c r="G33" s="6">
        <v>45444</v>
      </c>
      <c r="H33" s="4">
        <f>HAVERM!E181</f>
        <v>5.3</v>
      </c>
      <c r="I33" t="e">
        <f>NA()</f>
        <v>#N/A</v>
      </c>
      <c r="J33" t="e">
        <f>NA()</f>
        <v>#N/A</v>
      </c>
      <c r="S33" s="32">
        <v>44348</v>
      </c>
      <c r="T33" s="4">
        <f>HAVERM!F145</f>
        <v>3.1219999999999999</v>
      </c>
      <c r="U33" s="4">
        <f>HAVERM!G145</f>
        <v>3.2450000000000001</v>
      </c>
      <c r="V33" s="4" t="e">
        <f>HAVERM!H145</f>
        <v>#N/A</v>
      </c>
      <c r="W33" s="4" t="e">
        <f>HAVERM!I145</f>
        <v>#N/A</v>
      </c>
      <c r="Y33" s="32">
        <v>44348</v>
      </c>
      <c r="Z33" s="4">
        <f>HAVERM!J145</f>
        <v>2.9140000000000001</v>
      </c>
      <c r="AA33" s="4">
        <f>HAVERM!K145</f>
        <v>3.2749999999999999</v>
      </c>
      <c r="AB33" s="4" t="e">
        <f>HAVERM!L145</f>
        <v>#N/A</v>
      </c>
      <c r="AC33" s="4" t="e">
        <f>HAVERM!M145</f>
        <v>#N/A</v>
      </c>
      <c r="AE33" s="32">
        <v>42887</v>
      </c>
      <c r="AF33" s="4">
        <f>HAVERM!P97</f>
        <v>318.99115999999998</v>
      </c>
      <c r="AG33" s="4">
        <f>'Bloom - Monthly US data'!M391</f>
        <v>86.85827933221465</v>
      </c>
      <c r="AI33" s="6">
        <f>HAVERD!A820</f>
        <v>45699</v>
      </c>
      <c r="AJ33" s="7">
        <f>HAVERD!IH820</f>
        <v>77.010000000000005</v>
      </c>
      <c r="AK33" t="e">
        <f>NA()</f>
        <v>#N/A</v>
      </c>
      <c r="AL33" t="e">
        <f>NA()</f>
        <v>#N/A</v>
      </c>
      <c r="AM33" t="e">
        <f>NA()</f>
        <v>#N/A</v>
      </c>
      <c r="AN33" t="e">
        <f>NA()</f>
        <v>#N/A</v>
      </c>
      <c r="AP33" s="6">
        <f t="shared" si="0"/>
        <v>45699</v>
      </c>
      <c r="AQ33" s="4">
        <f>HAVERD!II820</f>
        <v>140.57</v>
      </c>
      <c r="AR33" t="e">
        <f>NA()</f>
        <v>#N/A</v>
      </c>
      <c r="AS33" t="e">
        <f>NA()</f>
        <v>#N/A</v>
      </c>
      <c r="AT33" t="e">
        <f>NA()</f>
        <v>#N/A</v>
      </c>
    </row>
    <row r="34" spans="1:46" x14ac:dyDescent="0.35">
      <c r="A34" s="6">
        <v>45474</v>
      </c>
      <c r="B34" s="4">
        <f>100*((HAVERM!D182/HAVERM!D170)-1)</f>
        <v>5.1908396946565016</v>
      </c>
      <c r="C34" s="4"/>
      <c r="D34" s="4"/>
      <c r="E34" s="4">
        <f>[2]Monthly!QL436</f>
        <v>1.0400067211480357</v>
      </c>
      <c r="G34" s="6">
        <v>45474</v>
      </c>
      <c r="H34" s="4">
        <f>HAVERM!E182</f>
        <v>5.2</v>
      </c>
      <c r="I34" t="e">
        <f>NA()</f>
        <v>#N/A</v>
      </c>
      <c r="J34" t="e">
        <f>NA()</f>
        <v>#N/A</v>
      </c>
      <c r="S34" s="32">
        <v>44378</v>
      </c>
      <c r="T34" s="4">
        <f>HAVERM!F146</f>
        <v>3.7629999999999999</v>
      </c>
      <c r="U34" s="4">
        <f>HAVERM!G146</f>
        <v>2.9289999999999998</v>
      </c>
      <c r="V34" s="4" t="e">
        <f>HAVERM!H146</f>
        <v>#N/A</v>
      </c>
      <c r="W34" s="4" t="e">
        <f>HAVERM!I146</f>
        <v>#N/A</v>
      </c>
      <c r="Y34" s="32">
        <v>44378</v>
      </c>
      <c r="Z34" s="4">
        <f>HAVERM!J146</f>
        <v>3.238</v>
      </c>
      <c r="AA34" s="4">
        <f>HAVERM!K146</f>
        <v>3.2050000000000001</v>
      </c>
      <c r="AB34" s="4" t="e">
        <f>HAVERM!L146</f>
        <v>#N/A</v>
      </c>
      <c r="AC34" s="4" t="e">
        <f>HAVERM!M146</f>
        <v>#N/A</v>
      </c>
      <c r="AE34" s="32">
        <v>42917</v>
      </c>
      <c r="AF34" s="4">
        <f>HAVERM!P98</f>
        <v>183.65895</v>
      </c>
      <c r="AG34" s="4">
        <f>'Bloom - Monthly US data'!M392</f>
        <v>92.143454837233975</v>
      </c>
      <c r="AI34" s="6">
        <f>HAVERD!A821</f>
        <v>45700</v>
      </c>
      <c r="AJ34" s="7">
        <f>HAVERD!IH821</f>
        <v>75.19</v>
      </c>
      <c r="AK34" t="e">
        <f>NA()</f>
        <v>#N/A</v>
      </c>
      <c r="AL34" t="e">
        <f>NA()</f>
        <v>#N/A</v>
      </c>
      <c r="AM34" t="e">
        <f>NA()</f>
        <v>#N/A</v>
      </c>
      <c r="AN34" t="e">
        <f>NA()</f>
        <v>#N/A</v>
      </c>
      <c r="AP34" s="6">
        <f t="shared" si="0"/>
        <v>45700</v>
      </c>
      <c r="AQ34" s="4">
        <f>HAVERD!II821</f>
        <v>134.99</v>
      </c>
      <c r="AR34" t="e">
        <f>NA()</f>
        <v>#N/A</v>
      </c>
      <c r="AS34" t="e">
        <f>NA()</f>
        <v>#N/A</v>
      </c>
      <c r="AT34" t="e">
        <f>NA()</f>
        <v>#N/A</v>
      </c>
    </row>
    <row r="35" spans="1:46" x14ac:dyDescent="0.35">
      <c r="A35" s="6">
        <v>45505</v>
      </c>
      <c r="B35" s="4">
        <f>100*((HAVERM!D183/HAVERM!D171)-1)</f>
        <v>5.5725190839694738</v>
      </c>
      <c r="C35" s="4"/>
      <c r="D35" s="4"/>
      <c r="E35" s="4">
        <f>[2]Monthly!QL437</f>
        <v>1.041332693493688</v>
      </c>
      <c r="G35" s="6">
        <v>45505</v>
      </c>
      <c r="H35" s="4">
        <f>HAVERM!E183</f>
        <v>5.0999999999999996</v>
      </c>
      <c r="I35" t="e">
        <f>NA()</f>
        <v>#N/A</v>
      </c>
      <c r="J35" t="e">
        <f>NA()</f>
        <v>#N/A</v>
      </c>
      <c r="S35" s="32">
        <v>44409</v>
      </c>
      <c r="T35" s="4">
        <f>HAVERM!F147</f>
        <v>3.4319999999999999</v>
      </c>
      <c r="U35" s="4">
        <f>HAVERM!G147</f>
        <v>3.2360000000000002</v>
      </c>
      <c r="V35" s="4" t="e">
        <f>HAVERM!H147</f>
        <v>#N/A</v>
      </c>
      <c r="W35" s="4" t="e">
        <f>HAVERM!I147</f>
        <v>#N/A</v>
      </c>
      <c r="Y35" s="32">
        <v>44409</v>
      </c>
      <c r="Z35" s="4">
        <f>HAVERM!J147</f>
        <v>3.4390000000000001</v>
      </c>
      <c r="AA35" s="4">
        <f>HAVERM!K147</f>
        <v>3.137</v>
      </c>
      <c r="AB35" s="4" t="e">
        <f>HAVERM!L147</f>
        <v>#N/A</v>
      </c>
      <c r="AC35" s="4" t="e">
        <f>HAVERM!M147</f>
        <v>#N/A</v>
      </c>
      <c r="AE35" s="32">
        <v>42948</v>
      </c>
      <c r="AF35" s="4">
        <f>HAVERM!P99</f>
        <v>151.20429999999999</v>
      </c>
      <c r="AG35" s="4">
        <f>'Bloom - Monthly US data'!M393</f>
        <v>91.351066874105072</v>
      </c>
      <c r="AI35" s="6">
        <f>HAVERD!A822</f>
        <v>45701</v>
      </c>
      <c r="AJ35" s="7">
        <f>HAVERD!IH822</f>
        <v>75.099999999999994</v>
      </c>
      <c r="AK35" t="e">
        <f>NA()</f>
        <v>#N/A</v>
      </c>
      <c r="AL35" t="e">
        <f>NA()</f>
        <v>#N/A</v>
      </c>
      <c r="AM35" t="e">
        <f>NA()</f>
        <v>#N/A</v>
      </c>
      <c r="AN35" t="e">
        <f>NA()</f>
        <v>#N/A</v>
      </c>
      <c r="AP35" s="6">
        <f t="shared" si="0"/>
        <v>45701</v>
      </c>
      <c r="AQ35" s="4">
        <f>HAVERD!II822</f>
        <v>124.25</v>
      </c>
      <c r="AR35" t="e">
        <f>NA()</f>
        <v>#N/A</v>
      </c>
      <c r="AS35" t="e">
        <f>NA()</f>
        <v>#N/A</v>
      </c>
      <c r="AT35" t="e">
        <f>NA()</f>
        <v>#N/A</v>
      </c>
    </row>
    <row r="36" spans="1:46" x14ac:dyDescent="0.35">
      <c r="A36" s="6">
        <v>45536</v>
      </c>
      <c r="B36" s="4">
        <f>100*((HAVERM!D184/HAVERM!D172)-1)</f>
        <v>4.946727549467278</v>
      </c>
      <c r="C36" s="4"/>
      <c r="D36" s="4"/>
      <c r="E36" s="4">
        <f>[2]Monthly!QL438</f>
        <v>1.0440378903178384</v>
      </c>
      <c r="G36" s="6">
        <v>45536</v>
      </c>
      <c r="H36" s="4">
        <f>HAVERM!E184</f>
        <v>5.2</v>
      </c>
      <c r="I36" t="e">
        <f>NA()</f>
        <v>#N/A</v>
      </c>
      <c r="J36" t="e">
        <f>NA()</f>
        <v>#N/A</v>
      </c>
      <c r="S36" s="32">
        <v>44440</v>
      </c>
      <c r="T36" s="4">
        <f>HAVERM!F148</f>
        <v>4.5359999999999996</v>
      </c>
      <c r="U36" s="4">
        <f>HAVERM!G148</f>
        <v>4.0839999999999996</v>
      </c>
      <c r="V36" s="4" t="e">
        <f>HAVERM!H148</f>
        <v>#N/A</v>
      </c>
      <c r="W36" s="4" t="e">
        <f>HAVERM!I148</f>
        <v>#N/A</v>
      </c>
      <c r="Y36" s="32">
        <v>44440</v>
      </c>
      <c r="Z36" s="4">
        <f>HAVERM!J148</f>
        <v>3.91</v>
      </c>
      <c r="AA36" s="4">
        <f>HAVERM!K148</f>
        <v>3.4159999999999999</v>
      </c>
      <c r="AB36" s="4" t="e">
        <f>HAVERM!L148</f>
        <v>#N/A</v>
      </c>
      <c r="AC36" s="4" t="e">
        <f>HAVERM!M148</f>
        <v>#N/A</v>
      </c>
      <c r="AE36" s="32">
        <v>42979</v>
      </c>
      <c r="AF36" s="4">
        <f>HAVERM!P100</f>
        <v>140.77882</v>
      </c>
      <c r="AG36" s="4">
        <f>'Bloom - Monthly US data'!M394</f>
        <v>76.291078252926809</v>
      </c>
      <c r="AI36" s="6">
        <f>HAVERD!A823</f>
        <v>45702</v>
      </c>
      <c r="AJ36" s="7">
        <f>HAVERD!IH823</f>
        <v>74.459999999999994</v>
      </c>
      <c r="AK36" t="e">
        <f>NA()</f>
        <v>#N/A</v>
      </c>
      <c r="AL36" t="e">
        <f>NA()</f>
        <v>#N/A</v>
      </c>
      <c r="AM36" t="e">
        <f>NA()</f>
        <v>#N/A</v>
      </c>
      <c r="AN36" t="e">
        <f>NA()</f>
        <v>#N/A</v>
      </c>
      <c r="AP36" s="6">
        <f t="shared" si="0"/>
        <v>45702</v>
      </c>
      <c r="AQ36" s="4">
        <f>HAVERD!II823</f>
        <v>122.26</v>
      </c>
      <c r="AR36" t="e">
        <f>NA()</f>
        <v>#N/A</v>
      </c>
      <c r="AS36" t="e">
        <f>NA()</f>
        <v>#N/A</v>
      </c>
      <c r="AT36" t="e">
        <f>NA()</f>
        <v>#N/A</v>
      </c>
    </row>
    <row r="37" spans="1:46" x14ac:dyDescent="0.35">
      <c r="A37" s="6">
        <v>45566</v>
      </c>
      <c r="B37" s="4">
        <f>100*((HAVERM!D185/HAVERM!D173)-1)</f>
        <v>5.0037907505686041</v>
      </c>
      <c r="C37" s="4"/>
      <c r="D37" s="4"/>
      <c r="E37" s="4">
        <f>[2]Monthly!QL439</f>
        <v>1.0453088853031125</v>
      </c>
      <c r="G37" s="6">
        <v>45566</v>
      </c>
      <c r="H37" s="4">
        <f>HAVERM!E185</f>
        <v>5.6</v>
      </c>
      <c r="I37" t="e">
        <f>NA()</f>
        <v>#N/A</v>
      </c>
      <c r="J37" t="e">
        <f>NA()</f>
        <v>#N/A</v>
      </c>
      <c r="S37" s="32">
        <v>44470</v>
      </c>
      <c r="T37" s="4">
        <f>HAVERM!F149</f>
        <v>5.4059999999999997</v>
      </c>
      <c r="U37" s="4">
        <f>HAVERM!G149</f>
        <v>4.7240000000000002</v>
      </c>
      <c r="V37" s="4" t="e">
        <f>HAVERM!H149</f>
        <v>#N/A</v>
      </c>
      <c r="W37" s="4" t="e">
        <f>HAVERM!I149</f>
        <v>#N/A</v>
      </c>
      <c r="Y37" s="32">
        <v>44470</v>
      </c>
      <c r="Z37" s="4">
        <f>HAVERM!J149</f>
        <v>4.4580000000000002</v>
      </c>
      <c r="AA37" s="4">
        <f>HAVERM!K149</f>
        <v>4.0149999999999997</v>
      </c>
      <c r="AB37" s="4" t="e">
        <f>HAVERM!L149</f>
        <v>#N/A</v>
      </c>
      <c r="AC37" s="4" t="e">
        <f>HAVERM!M149</f>
        <v>#N/A</v>
      </c>
      <c r="AE37" s="32">
        <v>43009</v>
      </c>
      <c r="AF37" s="4">
        <f>HAVERM!P101</f>
        <v>184.03004999999999</v>
      </c>
      <c r="AG37" s="4">
        <f>'Bloom - Monthly US data'!M395</f>
        <v>96.872971375518702</v>
      </c>
      <c r="AI37" s="6">
        <f>HAVERD!A824</f>
        <v>45705</v>
      </c>
      <c r="AJ37" s="7">
        <f>HAVERD!IH824</f>
        <v>75.010000000000005</v>
      </c>
      <c r="AK37" t="e">
        <f>NA()</f>
        <v>#N/A</v>
      </c>
      <c r="AL37" t="e">
        <f>NA()</f>
        <v>#N/A</v>
      </c>
      <c r="AM37" t="e">
        <f>NA()</f>
        <v>#N/A</v>
      </c>
      <c r="AN37" t="e">
        <f>NA()</f>
        <v>#N/A</v>
      </c>
      <c r="AP37" s="6">
        <f t="shared" si="0"/>
        <v>45705</v>
      </c>
      <c r="AQ37" s="4">
        <f>HAVERD!II824</f>
        <v>115.72</v>
      </c>
      <c r="AR37" t="e">
        <f>NA()</f>
        <v>#N/A</v>
      </c>
      <c r="AS37" t="e">
        <f>NA()</f>
        <v>#N/A</v>
      </c>
      <c r="AT37" t="e">
        <f>NA()</f>
        <v>#N/A</v>
      </c>
    </row>
    <row r="38" spans="1:46" x14ac:dyDescent="0.35">
      <c r="A38" s="6">
        <v>45597</v>
      </c>
      <c r="B38" s="4">
        <f>100*((HAVERM!D186/HAVERM!D174)-1)</f>
        <v>5.0113895216401083</v>
      </c>
      <c r="C38" s="4"/>
      <c r="D38" s="4"/>
      <c r="E38" s="4">
        <f>[2]Monthly!QL440</f>
        <v>1.0458849752624024</v>
      </c>
      <c r="G38" s="6">
        <v>45597</v>
      </c>
      <c r="H38" s="4">
        <f>HAVERM!E186</f>
        <v>6</v>
      </c>
      <c r="I38" t="e">
        <f>NA()</f>
        <v>#N/A</v>
      </c>
      <c r="J38" t="e">
        <f>NA()</f>
        <v>#N/A</v>
      </c>
      <c r="S38" s="32">
        <v>44501</v>
      </c>
      <c r="T38" s="4">
        <f>HAVERM!F150</f>
        <v>4.8099999999999996</v>
      </c>
      <c r="U38" s="4">
        <f>HAVERM!G150</f>
        <v>4.4109999999999996</v>
      </c>
      <c r="V38" s="4" t="e">
        <f>HAVERM!H150</f>
        <v>#N/A</v>
      </c>
      <c r="W38" s="4" t="e">
        <f>HAVERM!I150</f>
        <v>#N/A</v>
      </c>
      <c r="Y38" s="32">
        <v>44501</v>
      </c>
      <c r="Z38" s="4">
        <f>HAVERM!J150</f>
        <v>4.9180000000000001</v>
      </c>
      <c r="AA38" s="4">
        <f>HAVERM!K150</f>
        <v>4.4059999999999997</v>
      </c>
      <c r="AB38" s="4" t="e">
        <f>HAVERM!L150</f>
        <v>#N/A</v>
      </c>
      <c r="AC38" s="4" t="e">
        <f>HAVERM!M150</f>
        <v>#N/A</v>
      </c>
      <c r="AE38" s="32">
        <v>43040</v>
      </c>
      <c r="AF38" s="4">
        <f>HAVERM!P102</f>
        <v>214.97008</v>
      </c>
      <c r="AG38" s="4">
        <f>'Bloom - Monthly US data'!M396</f>
        <v>49.481161423335884</v>
      </c>
      <c r="AI38" s="6">
        <f>HAVERD!A825</f>
        <v>45706</v>
      </c>
      <c r="AJ38" s="7">
        <f>HAVERD!IH825</f>
        <v>75.41</v>
      </c>
      <c r="AK38" t="e">
        <f>NA()</f>
        <v>#N/A</v>
      </c>
      <c r="AL38" t="e">
        <f>NA()</f>
        <v>#N/A</v>
      </c>
      <c r="AM38" t="e">
        <f>NA()</f>
        <v>#N/A</v>
      </c>
      <c r="AN38" t="e">
        <f>NA()</f>
        <v>#N/A</v>
      </c>
      <c r="AP38" s="6">
        <f t="shared" si="0"/>
        <v>45706</v>
      </c>
      <c r="AQ38" s="4">
        <f>HAVERD!II825</f>
        <v>117.9</v>
      </c>
      <c r="AR38" t="e">
        <f>NA()</f>
        <v>#N/A</v>
      </c>
      <c r="AS38" t="e">
        <f>NA()</f>
        <v>#N/A</v>
      </c>
      <c r="AT38" t="e">
        <f>NA()</f>
        <v>#N/A</v>
      </c>
    </row>
    <row r="39" spans="1:46" x14ac:dyDescent="0.35">
      <c r="A39" s="6">
        <v>45627</v>
      </c>
      <c r="B39" s="4">
        <f>100*((HAVERM!D187/HAVERM!D175)-1)</f>
        <v>4.3609022556390986</v>
      </c>
      <c r="C39" s="4"/>
      <c r="D39" s="4"/>
      <c r="E39" s="4">
        <f>[2]Monthly!QL441</f>
        <v>1.0482921344344713</v>
      </c>
      <c r="G39" s="6">
        <v>45627</v>
      </c>
      <c r="H39" s="4">
        <f>HAVERM!E187</f>
        <v>6.2</v>
      </c>
      <c r="I39" t="e">
        <f>NA()</f>
        <v>#N/A</v>
      </c>
      <c r="J39" t="e">
        <f>NA()</f>
        <v>#N/A</v>
      </c>
      <c r="S39" s="32">
        <v>44531</v>
      </c>
      <c r="T39" s="4">
        <f>HAVERM!F151</f>
        <v>5.4820000000000002</v>
      </c>
      <c r="U39" s="4">
        <f>HAVERM!G151</f>
        <v>5.0940000000000003</v>
      </c>
      <c r="V39" s="4" t="e">
        <f>HAVERM!H151</f>
        <v>#N/A</v>
      </c>
      <c r="W39" s="4" t="e">
        <f>HAVERM!I151</f>
        <v>#N/A</v>
      </c>
      <c r="Y39" s="32">
        <v>44531</v>
      </c>
      <c r="Z39" s="4">
        <f>HAVERM!J151</f>
        <v>5.2329999999999997</v>
      </c>
      <c r="AA39" s="4">
        <f>HAVERM!K151</f>
        <v>4.7430000000000003</v>
      </c>
      <c r="AB39" s="4" t="e">
        <f>HAVERM!L151</f>
        <v>#N/A</v>
      </c>
      <c r="AC39" s="4" t="e">
        <f>HAVERM!M151</f>
        <v>#N/A</v>
      </c>
      <c r="AE39" s="32">
        <v>43070</v>
      </c>
      <c r="AF39" s="4">
        <f>HAVERM!P103</f>
        <v>160.72229999999999</v>
      </c>
      <c r="AG39" s="4">
        <f>'Bloom - Monthly US data'!M397</f>
        <v>182.29972181911791</v>
      </c>
      <c r="AI39" s="6">
        <f>HAVERD!A826</f>
        <v>45707</v>
      </c>
      <c r="AJ39" s="7">
        <f>HAVERD!IH826</f>
        <v>75.59</v>
      </c>
      <c r="AK39" t="e">
        <f>NA()</f>
        <v>#N/A</v>
      </c>
      <c r="AL39" t="e">
        <f>NA()</f>
        <v>#N/A</v>
      </c>
      <c r="AM39" t="e">
        <f>NA()</f>
        <v>#N/A</v>
      </c>
      <c r="AN39" t="e">
        <f>NA()</f>
        <v>#N/A</v>
      </c>
      <c r="AP39" s="6">
        <f t="shared" si="0"/>
        <v>45707</v>
      </c>
      <c r="AQ39" s="4">
        <f>HAVERD!II826</f>
        <v>114.98</v>
      </c>
      <c r="AR39" t="e">
        <f>NA()</f>
        <v>#N/A</v>
      </c>
      <c r="AS39" t="e">
        <f>NA()</f>
        <v>#N/A</v>
      </c>
      <c r="AT39" t="e">
        <f>NA()</f>
        <v>#N/A</v>
      </c>
    </row>
    <row r="40" spans="1:46" x14ac:dyDescent="0.35">
      <c r="A40" s="6">
        <v>45658</v>
      </c>
      <c r="B40" s="4">
        <f>100*((HAVERM!D188/HAVERM!D176)-1)</f>
        <v>5.0037907505686041</v>
      </c>
      <c r="E40" s="4">
        <f>[2]Monthly!QL442</f>
        <v>1.0021657410137517</v>
      </c>
      <c r="G40" s="6">
        <v>45658</v>
      </c>
      <c r="H40" s="4">
        <f>HAVERM!E188</f>
        <v>6</v>
      </c>
      <c r="I40" t="e">
        <f>NA()</f>
        <v>#N/A</v>
      </c>
      <c r="J40" t="e">
        <f>NA()</f>
        <v>#N/A</v>
      </c>
      <c r="S40" s="32">
        <v>44562</v>
      </c>
      <c r="T40" s="4">
        <f>HAVERM!F152</f>
        <v>5.4130000000000003</v>
      </c>
      <c r="U40" s="4">
        <f>HAVERM!G152</f>
        <v>4.5419999999999998</v>
      </c>
      <c r="V40" s="4" t="e">
        <f>HAVERM!H152</f>
        <v>#N/A</v>
      </c>
      <c r="W40" s="4" t="e">
        <f>HAVERM!I152</f>
        <v>#N/A</v>
      </c>
      <c r="Y40" s="32">
        <v>44562</v>
      </c>
      <c r="Z40" s="4">
        <f>HAVERM!J152</f>
        <v>5.2350000000000003</v>
      </c>
      <c r="AA40" s="4">
        <f>HAVERM!K152</f>
        <v>4.6820000000000004</v>
      </c>
      <c r="AB40" s="4" t="e">
        <f>HAVERM!L152</f>
        <v>#N/A</v>
      </c>
      <c r="AC40" s="4" t="e">
        <f>HAVERM!M152</f>
        <v>#N/A</v>
      </c>
      <c r="AE40" s="32">
        <v>43101</v>
      </c>
      <c r="AF40" s="4">
        <f>HAVERM!P104</f>
        <v>123.16</v>
      </c>
      <c r="AG40" s="4">
        <f>'Bloom - Monthly US data'!M398</f>
        <v>247.78681839219828</v>
      </c>
      <c r="AI40" s="6">
        <f>HAVERD!A827</f>
        <v>45708</v>
      </c>
      <c r="AJ40" s="7">
        <f>HAVERD!IH827</f>
        <v>76.400000000000006</v>
      </c>
      <c r="AK40" t="e">
        <f>NA()</f>
        <v>#N/A</v>
      </c>
      <c r="AL40" t="e">
        <f>NA()</f>
        <v>#N/A</v>
      </c>
      <c r="AM40" t="e">
        <f>NA()</f>
        <v>#N/A</v>
      </c>
      <c r="AN40" t="e">
        <f>NA()</f>
        <v>#N/A</v>
      </c>
      <c r="AP40" s="6">
        <f t="shared" si="0"/>
        <v>45708</v>
      </c>
      <c r="AQ40" s="4">
        <f>HAVERD!II827</f>
        <v>113.55</v>
      </c>
      <c r="AR40" t="e">
        <f>NA()</f>
        <v>#N/A</v>
      </c>
      <c r="AS40" t="e">
        <f>NA()</f>
        <v>#N/A</v>
      </c>
      <c r="AT40" t="e">
        <f>NA()</f>
        <v>#N/A</v>
      </c>
    </row>
    <row r="41" spans="1:46" x14ac:dyDescent="0.35">
      <c r="A41" s="6">
        <v>45689</v>
      </c>
      <c r="B41" s="4">
        <f>100*((HAVERM!D189/HAVERM!D177)-1)</f>
        <v>4.9736247174076986</v>
      </c>
      <c r="E41" s="4">
        <f>[2]Monthly!QL443</f>
        <v>1.0011948591086568</v>
      </c>
      <c r="G41" s="6">
        <v>45689</v>
      </c>
      <c r="H41" s="4">
        <f>HAVERM!E189</f>
        <v>6</v>
      </c>
      <c r="I41" t="e">
        <f>NA()</f>
        <v>#N/A</v>
      </c>
      <c r="J41" t="e">
        <f>NA()</f>
        <v>#N/A</v>
      </c>
      <c r="S41" s="32">
        <v>44593</v>
      </c>
      <c r="T41" s="4">
        <f>HAVERM!F153</f>
        <v>5.2359999999999998</v>
      </c>
      <c r="U41" s="4">
        <f>HAVERM!G153</f>
        <v>4.8639999999999999</v>
      </c>
      <c r="V41" s="4" t="e">
        <f>HAVERM!H153</f>
        <v>#N/A</v>
      </c>
      <c r="W41" s="4" t="e">
        <f>HAVERM!I153</f>
        <v>#N/A</v>
      </c>
      <c r="Y41" s="32">
        <v>44593</v>
      </c>
      <c r="Z41" s="4">
        <f>HAVERM!J153</f>
        <v>5.3769999999999998</v>
      </c>
      <c r="AA41" s="4">
        <f>HAVERM!K153</f>
        <v>4.8339999999999996</v>
      </c>
      <c r="AB41" s="4" t="e">
        <f>HAVERM!L153</f>
        <v>#N/A</v>
      </c>
      <c r="AC41" s="4" t="e">
        <f>HAVERM!M153</f>
        <v>#N/A</v>
      </c>
      <c r="AE41" s="32">
        <v>43132</v>
      </c>
      <c r="AF41" s="4">
        <f>HAVERM!P105</f>
        <v>109.74872999999999</v>
      </c>
      <c r="AG41" s="4">
        <f>'Bloom - Monthly US data'!M399</f>
        <v>69.094741880130613</v>
      </c>
      <c r="AI41" s="6">
        <f>HAVERD!A828</f>
        <v>45709</v>
      </c>
      <c r="AJ41" s="7">
        <f>HAVERD!IH828</f>
        <v>74.41</v>
      </c>
      <c r="AK41" t="e">
        <f>NA()</f>
        <v>#N/A</v>
      </c>
      <c r="AL41" t="e">
        <f>NA()</f>
        <v>#N/A</v>
      </c>
      <c r="AM41" t="e">
        <f>NA()</f>
        <v>#N/A</v>
      </c>
      <c r="AN41" t="e">
        <f>NA()</f>
        <v>#N/A</v>
      </c>
      <c r="AP41" s="6">
        <f t="shared" si="0"/>
        <v>45709</v>
      </c>
      <c r="AQ41" s="4">
        <f>HAVERD!II828</f>
        <v>112.33</v>
      </c>
      <c r="AR41" t="e">
        <f>NA()</f>
        <v>#N/A</v>
      </c>
      <c r="AS41" t="e">
        <f>NA()</f>
        <v>#N/A</v>
      </c>
      <c r="AT41" t="e">
        <f>NA()</f>
        <v>#N/A</v>
      </c>
    </row>
    <row r="42" spans="1:46" x14ac:dyDescent="0.35">
      <c r="A42" s="6">
        <v>45717</v>
      </c>
      <c r="B42" s="4">
        <f>100*((HAVERM!D190/HAVERM!D178)-1)</f>
        <v>4.7191011235955038</v>
      </c>
      <c r="E42" s="4">
        <f>[2]Monthly!QL444</f>
        <v>1.00191660377617</v>
      </c>
      <c r="G42" s="6">
        <v>45717</v>
      </c>
      <c r="H42" s="4">
        <f>HAVERM!E190</f>
        <v>5.6</v>
      </c>
      <c r="I42" t="e">
        <f>NA()</f>
        <v>#N/A</v>
      </c>
      <c r="J42" t="e">
        <f>NA()</f>
        <v>#N/A</v>
      </c>
      <c r="S42" s="32">
        <v>44621</v>
      </c>
      <c r="T42" s="4">
        <f>HAVERM!F154</f>
        <v>6.8259999999999996</v>
      </c>
      <c r="U42" s="4">
        <f>HAVERM!G154</f>
        <v>5.8620000000000001</v>
      </c>
      <c r="V42" s="4" t="e">
        <f>HAVERM!H154</f>
        <v>#N/A</v>
      </c>
      <c r="W42" s="4" t="e">
        <f>HAVERM!I154</f>
        <v>#N/A</v>
      </c>
      <c r="Y42" s="32">
        <v>44621</v>
      </c>
      <c r="Z42" s="4">
        <f>HAVERM!J154</f>
        <v>5.8250000000000002</v>
      </c>
      <c r="AA42" s="4">
        <f>HAVERM!K154</f>
        <v>5.09</v>
      </c>
      <c r="AB42" s="4" t="e">
        <f>HAVERM!L154</f>
        <v>#N/A</v>
      </c>
      <c r="AC42" s="4" t="e">
        <f>HAVERM!M154</f>
        <v>#N/A</v>
      </c>
      <c r="AE42" s="32">
        <v>43160</v>
      </c>
      <c r="AF42" s="4">
        <f>HAVERM!P106</f>
        <v>116.6054</v>
      </c>
      <c r="AG42" s="4">
        <f>'Bloom - Monthly US data'!M400</f>
        <v>524.65186365770012</v>
      </c>
      <c r="AI42" s="6">
        <f>HAVERD!A829</f>
        <v>45712</v>
      </c>
      <c r="AJ42" s="7">
        <f>HAVERD!IH829</f>
        <v>74.34</v>
      </c>
      <c r="AK42" t="e">
        <f>NA()</f>
        <v>#N/A</v>
      </c>
      <c r="AL42" t="e">
        <f>NA()</f>
        <v>#N/A</v>
      </c>
      <c r="AM42" t="e">
        <f>NA()</f>
        <v>#N/A</v>
      </c>
      <c r="AN42" t="e">
        <f>NA()</f>
        <v>#N/A</v>
      </c>
      <c r="AP42" s="6">
        <f t="shared" si="0"/>
        <v>45712</v>
      </c>
      <c r="AQ42" s="4">
        <f>HAVERD!II829</f>
        <v>112.83</v>
      </c>
      <c r="AR42" t="e">
        <f>NA()</f>
        <v>#N/A</v>
      </c>
      <c r="AS42" t="e">
        <f>NA()</f>
        <v>#N/A</v>
      </c>
      <c r="AT42" t="e">
        <f>NA()</f>
        <v>#N/A</v>
      </c>
    </row>
    <row r="43" spans="1:46" x14ac:dyDescent="0.35">
      <c r="A43" s="6">
        <v>45748</v>
      </c>
      <c r="B43" s="4">
        <f>100*((HAVERM!D191/HAVERM!D179)-1)</f>
        <v>5.4612546125461403</v>
      </c>
      <c r="C43" s="4"/>
      <c r="E43" s="4">
        <f>[2]Monthly!QL445</f>
        <v>0.99248171521341932</v>
      </c>
      <c r="G43" s="6">
        <v>45748</v>
      </c>
      <c r="H43" s="4">
        <f>HAVERM!E191</f>
        <v>5.2</v>
      </c>
      <c r="I43" t="e">
        <f>NA()</f>
        <v>#N/A</v>
      </c>
      <c r="J43" t="e">
        <f>NA()</f>
        <v>#N/A</v>
      </c>
      <c r="S43" s="32">
        <v>44652</v>
      </c>
      <c r="T43" s="4">
        <f>HAVERM!F155</f>
        <v>6.4989999999999997</v>
      </c>
      <c r="U43" s="4">
        <f>HAVERM!G155</f>
        <v>5.9989999999999997</v>
      </c>
      <c r="V43" s="4" t="e">
        <f>HAVERM!H155</f>
        <v>#N/A</v>
      </c>
      <c r="W43" s="4" t="e">
        <f>HAVERM!I155</f>
        <v>#N/A</v>
      </c>
      <c r="Y43" s="32">
        <v>44652</v>
      </c>
      <c r="Z43" s="4">
        <f>HAVERM!J155</f>
        <v>6.1870000000000003</v>
      </c>
      <c r="AA43" s="4">
        <f>HAVERM!K155</f>
        <v>5.5750000000000002</v>
      </c>
      <c r="AB43" s="4" t="e">
        <f>HAVERM!L155</f>
        <v>#N/A</v>
      </c>
      <c r="AC43" s="4" t="e">
        <f>HAVERM!M155</f>
        <v>#N/A</v>
      </c>
      <c r="AE43" s="32">
        <v>43191</v>
      </c>
      <c r="AF43" s="4">
        <f>HAVERM!P107</f>
        <v>102.28703</v>
      </c>
      <c r="AG43" s="4">
        <f>'Bloom - Monthly US data'!M401</f>
        <v>463.18065339234801</v>
      </c>
      <c r="AI43" s="6">
        <f>HAVERD!A830</f>
        <v>45713</v>
      </c>
      <c r="AJ43" s="7">
        <f>HAVERD!IH830</f>
        <v>72.38</v>
      </c>
      <c r="AK43" t="e">
        <f>NA()</f>
        <v>#N/A</v>
      </c>
      <c r="AL43" t="e">
        <f>NA()</f>
        <v>#N/A</v>
      </c>
      <c r="AM43" t="e">
        <f>NA()</f>
        <v>#N/A</v>
      </c>
      <c r="AN43" t="e">
        <f>NA()</f>
        <v>#N/A</v>
      </c>
      <c r="AP43" s="6">
        <f t="shared" si="0"/>
        <v>45713</v>
      </c>
      <c r="AQ43" s="4">
        <f>HAVERD!II830</f>
        <v>105.98</v>
      </c>
      <c r="AR43" t="e">
        <f>NA()</f>
        <v>#N/A</v>
      </c>
      <c r="AS43" t="e">
        <f>NA()</f>
        <v>#N/A</v>
      </c>
      <c r="AT43" t="e">
        <f>NA()</f>
        <v>#N/A</v>
      </c>
    </row>
    <row r="44" spans="1:46" x14ac:dyDescent="0.35">
      <c r="A44" s="6">
        <v>45778</v>
      </c>
      <c r="B44" s="4">
        <f>100*((HAVERM!D192/HAVERM!D180)-1)</f>
        <v>4.6187683284457437</v>
      </c>
      <c r="C44" s="4"/>
      <c r="E44" s="4">
        <f>[2]Monthly!QL446</f>
        <v>0.9958671126955031</v>
      </c>
      <c r="G44" s="6">
        <v>45778</v>
      </c>
      <c r="H44" s="4">
        <f>HAVERM!E192</f>
        <v>4.9000000000000004</v>
      </c>
      <c r="I44" t="e">
        <f>NA()</f>
        <v>#N/A</v>
      </c>
      <c r="J44" t="e">
        <f>NA()</f>
        <v>#N/A</v>
      </c>
      <c r="S44" s="32">
        <v>44682</v>
      </c>
      <c r="T44" s="4">
        <f>HAVERM!F156</f>
        <v>7.2670000000000003</v>
      </c>
      <c r="U44" s="4">
        <f>HAVERM!G156</f>
        <v>5.8310000000000004</v>
      </c>
      <c r="V44" s="4">
        <f>HAVERM!H156</f>
        <v>5.5</v>
      </c>
      <c r="W44" s="4">
        <f>HAVERM!I156</f>
        <v>4.8</v>
      </c>
      <c r="Y44" s="32">
        <v>44682</v>
      </c>
      <c r="Z44" s="4">
        <f>HAVERM!J156</f>
        <v>6.8639999999999999</v>
      </c>
      <c r="AA44" s="4">
        <f>HAVERM!K156</f>
        <v>5.8970000000000002</v>
      </c>
      <c r="AB44" s="4">
        <f>HAVERM!L156</f>
        <v>5.4649999999999999</v>
      </c>
      <c r="AC44" s="4">
        <f>HAVERM!M156</f>
        <v>4.7869999999999999</v>
      </c>
      <c r="AE44" s="32">
        <v>43221</v>
      </c>
      <c r="AF44" s="4">
        <f>HAVERM!P108</f>
        <v>121.5437</v>
      </c>
      <c r="AG44" s="4">
        <f>'Bloom - Monthly US data'!M402</f>
        <v>283.08382111757919</v>
      </c>
      <c r="AI44" s="6">
        <f>HAVERD!A831</f>
        <v>45714</v>
      </c>
      <c r="AJ44" s="7">
        <f>HAVERD!IH831</f>
        <v>72.08</v>
      </c>
      <c r="AK44" t="e">
        <f>NA()</f>
        <v>#N/A</v>
      </c>
      <c r="AL44" t="e">
        <f>NA()</f>
        <v>#N/A</v>
      </c>
      <c r="AM44" t="e">
        <f>NA()</f>
        <v>#N/A</v>
      </c>
      <c r="AN44" t="e">
        <f>NA()</f>
        <v>#N/A</v>
      </c>
      <c r="AP44" s="6">
        <f t="shared" si="0"/>
        <v>45714</v>
      </c>
      <c r="AQ44" s="4">
        <f>HAVERD!II831</f>
        <v>98.78</v>
      </c>
      <c r="AR44" t="e">
        <f>NA()</f>
        <v>#N/A</v>
      </c>
      <c r="AS44" t="e">
        <f>NA()</f>
        <v>#N/A</v>
      </c>
      <c r="AT44" t="e">
        <f>NA()</f>
        <v>#N/A</v>
      </c>
    </row>
    <row r="45" spans="1:46" x14ac:dyDescent="0.35">
      <c r="A45" s="6">
        <v>45809</v>
      </c>
      <c r="B45" s="4">
        <f>100*((HAVERM!D193/HAVERM!D181)-1)</f>
        <v>4.7410649161196305</v>
      </c>
      <c r="C45" s="4"/>
      <c r="E45" s="4">
        <f>[2]Monthly!QL447</f>
        <v>0.99614259041917019</v>
      </c>
      <c r="G45" s="6">
        <v>45809</v>
      </c>
      <c r="H45" s="4">
        <f>HAVERM!E193</f>
        <v>4.8</v>
      </c>
      <c r="I45" t="e">
        <f>NA()</f>
        <v>#N/A</v>
      </c>
      <c r="J45" t="e">
        <f>NA()</f>
        <v>#N/A</v>
      </c>
      <c r="S45" s="32">
        <v>44713</v>
      </c>
      <c r="T45" s="4">
        <f>HAVERM!F157</f>
        <v>7.468</v>
      </c>
      <c r="U45" s="4">
        <f>HAVERM!G157</f>
        <v>6.3090000000000002</v>
      </c>
      <c r="V45" s="4">
        <f>HAVERM!H157</f>
        <v>5.7</v>
      </c>
      <c r="W45" s="4">
        <f>HAVERM!I157</f>
        <v>5.0999999999999996</v>
      </c>
      <c r="Y45" s="32">
        <v>44713</v>
      </c>
      <c r="Z45" s="4">
        <f>HAVERM!J157</f>
        <v>7.0780000000000003</v>
      </c>
      <c r="AA45" s="4">
        <f>HAVERM!K157</f>
        <v>6.0460000000000003</v>
      </c>
      <c r="AB45" s="4">
        <f>HAVERM!L157</f>
        <v>5.5780000000000003</v>
      </c>
      <c r="AC45" s="4">
        <f>HAVERM!M157</f>
        <v>4.931</v>
      </c>
      <c r="AE45" s="32">
        <v>43252</v>
      </c>
      <c r="AF45" s="4">
        <f>HAVERM!P109</f>
        <v>105.48677000000001</v>
      </c>
      <c r="AG45" s="4">
        <f>'Bloom - Monthly US data'!M403</f>
        <v>688.39963799575457</v>
      </c>
      <c r="AI45" s="6">
        <f>HAVERD!A832</f>
        <v>45715</v>
      </c>
      <c r="AJ45" s="7">
        <f>HAVERD!IH832</f>
        <v>73.489999999999995</v>
      </c>
      <c r="AK45" t="e">
        <f>NA()</f>
        <v>#N/A</v>
      </c>
      <c r="AL45" t="e">
        <f>NA()</f>
        <v>#N/A</v>
      </c>
      <c r="AM45" t="e">
        <f>NA()</f>
        <v>#N/A</v>
      </c>
      <c r="AN45" t="e">
        <f>NA()</f>
        <v>#N/A</v>
      </c>
      <c r="AP45" s="6">
        <f t="shared" si="0"/>
        <v>45715</v>
      </c>
      <c r="AQ45" s="4">
        <f>HAVERD!II832</f>
        <v>106.79</v>
      </c>
      <c r="AR45" t="e">
        <f>NA()</f>
        <v>#N/A</v>
      </c>
      <c r="AS45" t="e">
        <f>NA()</f>
        <v>#N/A</v>
      </c>
      <c r="AT45" t="e">
        <f>NA()</f>
        <v>#N/A</v>
      </c>
    </row>
    <row r="46" spans="1:46" x14ac:dyDescent="0.35">
      <c r="A46" s="6">
        <v>45839</v>
      </c>
      <c r="B46" s="4">
        <f>100*((HAVERM!D194/HAVERM!D182)-1)</f>
        <v>4.9346879535558719</v>
      </c>
      <c r="C46" s="4">
        <f>'MPR Chart 2.18 (Aug CPI)'!L61</f>
        <v>4.8780000000000001</v>
      </c>
      <c r="D46" s="4"/>
      <c r="E46" s="4">
        <f>[2]Monthly!QL448</f>
        <v>1.0001230010570066</v>
      </c>
      <c r="G46" s="6">
        <v>45839</v>
      </c>
      <c r="H46" s="4">
        <f>HAVERM!E194</f>
        <v>4.7</v>
      </c>
      <c r="I46" t="e">
        <f>NA()</f>
        <v>#N/A</v>
      </c>
      <c r="J46" t="e">
        <f>NA()</f>
        <v>#N/A</v>
      </c>
      <c r="S46" s="32">
        <v>44743</v>
      </c>
      <c r="T46" s="4">
        <f>HAVERM!F158</f>
        <v>7.9749999999999996</v>
      </c>
      <c r="U46" s="4">
        <f>HAVERM!G158</f>
        <v>6.6779999999999999</v>
      </c>
      <c r="V46" s="4">
        <f>HAVERM!H158</f>
        <v>5.5</v>
      </c>
      <c r="W46" s="4">
        <f>HAVERM!I158</f>
        <v>5.2</v>
      </c>
      <c r="Y46" s="32">
        <v>44743</v>
      </c>
      <c r="Z46" s="4">
        <f>HAVERM!J158</f>
        <v>7.57</v>
      </c>
      <c r="AA46" s="4">
        <f>HAVERM!K158</f>
        <v>6.2729999999999997</v>
      </c>
      <c r="AB46" s="4">
        <f>HAVERM!L158</f>
        <v>5.5410000000000004</v>
      </c>
      <c r="AC46" s="4">
        <f>HAVERM!M158</f>
        <v>5.0140000000000002</v>
      </c>
      <c r="AE46" s="32">
        <v>43282</v>
      </c>
      <c r="AF46" s="4">
        <f>HAVERM!P110</f>
        <v>129.62263999999999</v>
      </c>
      <c r="AG46" s="4">
        <f>'Bloom - Monthly US data'!M404</f>
        <v>904.71914104239409</v>
      </c>
      <c r="AI46" s="6">
        <f>HAVERD!A833</f>
        <v>45716</v>
      </c>
      <c r="AJ46" s="7">
        <f>HAVERD!IH833</f>
        <v>72.98</v>
      </c>
      <c r="AK46" t="e">
        <f>NA()</f>
        <v>#N/A</v>
      </c>
      <c r="AL46" t="e">
        <f>NA()</f>
        <v>#N/A</v>
      </c>
      <c r="AM46" t="e">
        <f>NA()</f>
        <v>#N/A</v>
      </c>
      <c r="AN46" t="e">
        <f>NA()</f>
        <v>#N/A</v>
      </c>
      <c r="AP46" s="6">
        <f t="shared" si="0"/>
        <v>45716</v>
      </c>
      <c r="AQ46" s="4">
        <f>HAVERD!II833</f>
        <v>104.83</v>
      </c>
      <c r="AR46" t="e">
        <f>NA()</f>
        <v>#N/A</v>
      </c>
      <c r="AS46" t="e">
        <f>NA()</f>
        <v>#N/A</v>
      </c>
      <c r="AT46" t="e">
        <f>NA()</f>
        <v>#N/A</v>
      </c>
    </row>
    <row r="47" spans="1:46" x14ac:dyDescent="0.35">
      <c r="A47" s="6">
        <v>45870</v>
      </c>
      <c r="B47" s="4">
        <f>100*((HAVERM!D195/HAVERM!D183)-1)</f>
        <v>4.6999276934200918</v>
      </c>
      <c r="C47" s="4">
        <f>'MPR Chart 2.18 (Aug CPI)'!L62</f>
        <v>4.8010000000000002</v>
      </c>
      <c r="D47" s="4"/>
      <c r="E47" s="4">
        <f>[2]Monthly!QL449</f>
        <v>1.0015940557148542</v>
      </c>
      <c r="G47" s="6">
        <v>45870</v>
      </c>
      <c r="H47" s="4">
        <f>HAVERM!E195</f>
        <v>4.4000000000000004</v>
      </c>
      <c r="I47" t="e">
        <f>NA()</f>
        <v>#N/A</v>
      </c>
      <c r="J47" t="e">
        <f>NA()</f>
        <v>#N/A</v>
      </c>
      <c r="S47" s="32">
        <v>44774</v>
      </c>
      <c r="T47" s="4">
        <f>HAVERM!F159</f>
        <v>7.6529999999999996</v>
      </c>
      <c r="U47" s="4">
        <f>HAVERM!G159</f>
        <v>6.4210000000000003</v>
      </c>
      <c r="V47" s="4">
        <f>HAVERM!H159</f>
        <v>6.4</v>
      </c>
      <c r="W47" s="4">
        <f>HAVERM!I159</f>
        <v>5.5</v>
      </c>
      <c r="Y47" s="32">
        <v>44774</v>
      </c>
      <c r="Z47" s="4">
        <f>HAVERM!J159</f>
        <v>7.6980000000000004</v>
      </c>
      <c r="AA47" s="4">
        <f>HAVERM!K159</f>
        <v>6.4690000000000003</v>
      </c>
      <c r="AB47" s="4">
        <f>HAVERM!L159</f>
        <v>5.8440000000000003</v>
      </c>
      <c r="AC47" s="4">
        <f>HAVERM!M159</f>
        <v>5.2439999999999998</v>
      </c>
      <c r="AE47" s="32">
        <v>43313</v>
      </c>
      <c r="AF47" s="4">
        <f>HAVERM!P111</f>
        <v>121.62975</v>
      </c>
      <c r="AG47" s="4">
        <f>'Bloom - Monthly US data'!M405</f>
        <v>469.29294766857811</v>
      </c>
      <c r="AI47" s="6">
        <f>HAVERD!A834</f>
        <v>45719</v>
      </c>
      <c r="AJ47" s="7">
        <f>HAVERD!IH834</f>
        <v>71.209999999999994</v>
      </c>
      <c r="AK47" t="e">
        <f>NA()</f>
        <v>#N/A</v>
      </c>
      <c r="AL47" t="e">
        <f>NA()</f>
        <v>#N/A</v>
      </c>
      <c r="AM47" t="e">
        <f>NA()</f>
        <v>#N/A</v>
      </c>
      <c r="AN47" t="e">
        <f>NA()</f>
        <v>#N/A</v>
      </c>
      <c r="AP47" s="6">
        <f t="shared" si="0"/>
        <v>45719</v>
      </c>
      <c r="AQ47" s="4">
        <f>HAVERD!II834</f>
        <v>107.16</v>
      </c>
      <c r="AR47" t="e">
        <f>NA()</f>
        <v>#N/A</v>
      </c>
      <c r="AS47" t="e">
        <f>NA()</f>
        <v>#N/A</v>
      </c>
      <c r="AT47" t="e">
        <f>NA()</f>
        <v>#N/A</v>
      </c>
    </row>
    <row r="48" spans="1:46" x14ac:dyDescent="0.35">
      <c r="A48" s="6">
        <v>45901</v>
      </c>
      <c r="B48" s="4">
        <f>100*((HAVERM!D196/HAVERM!D184)-1)</f>
        <v>4.7135605511239964</v>
      </c>
      <c r="C48" s="4">
        <f>'MPR Chart 2.18 (Aug CPI)'!L63</f>
        <v>5.0430000000000001</v>
      </c>
      <c r="D48" s="4"/>
      <c r="E48" s="4">
        <f>[2]Monthly!QL450</f>
        <v>1.0046701401307558</v>
      </c>
      <c r="G48" s="6">
        <v>45901</v>
      </c>
      <c r="H48" s="4">
        <f>HAVERM!E196</f>
        <v>4.2</v>
      </c>
      <c r="I48" s="4">
        <f>'MPR Chart 2.17 (Aug pay)'!B98</f>
        <v>4.6230000000000002</v>
      </c>
      <c r="J48" s="4">
        <f>'MPR Chart 1.3 (Nov pay)'!B99</f>
        <v>4.2329999999999997</v>
      </c>
      <c r="S48" s="32">
        <v>44805</v>
      </c>
      <c r="T48" s="4">
        <f>HAVERM!F160</f>
        <v>7.4080000000000004</v>
      </c>
      <c r="U48" s="4">
        <f>HAVERM!G160</f>
        <v>6.6289999999999996</v>
      </c>
      <c r="V48" s="4">
        <f>HAVERM!H160</f>
        <v>6.5</v>
      </c>
      <c r="W48" s="4">
        <f>HAVERM!I160</f>
        <v>5.8</v>
      </c>
      <c r="Y48" s="32">
        <v>44805</v>
      </c>
      <c r="Z48" s="4">
        <f>HAVERM!J160</f>
        <v>7.6790000000000003</v>
      </c>
      <c r="AA48" s="4">
        <f>HAVERM!K160</f>
        <v>6.5759999999999996</v>
      </c>
      <c r="AB48" s="4">
        <f>HAVERM!L160</f>
        <v>6.0990000000000002</v>
      </c>
      <c r="AC48" s="4">
        <f>HAVERM!M160</f>
        <v>5.5010000000000003</v>
      </c>
      <c r="AE48" s="32">
        <v>43344</v>
      </c>
      <c r="AF48" s="4">
        <f>HAVERM!P112</f>
        <v>157.31582</v>
      </c>
      <c r="AG48" s="4">
        <f>'Bloom - Monthly US data'!M406</f>
        <v>323.39119025169828</v>
      </c>
      <c r="AI48" s="6">
        <f>HAVERD!A835</f>
        <v>45720</v>
      </c>
      <c r="AJ48" s="7">
        <f>HAVERD!IH835</f>
        <v>72.31</v>
      </c>
      <c r="AK48" t="e">
        <f>NA()</f>
        <v>#N/A</v>
      </c>
      <c r="AL48" t="e">
        <f>NA()</f>
        <v>#N/A</v>
      </c>
      <c r="AM48" t="e">
        <f>NA()</f>
        <v>#N/A</v>
      </c>
      <c r="AN48" t="e">
        <f>NA()</f>
        <v>#N/A</v>
      </c>
      <c r="AP48" s="6">
        <f t="shared" si="0"/>
        <v>45720</v>
      </c>
      <c r="AQ48" s="4">
        <f>HAVERD!II835</f>
        <v>103.57</v>
      </c>
      <c r="AR48" t="e">
        <f>NA()</f>
        <v>#N/A</v>
      </c>
      <c r="AS48" t="e">
        <f>NA()</f>
        <v>#N/A</v>
      </c>
      <c r="AT48" t="e">
        <f>NA()</f>
        <v>#N/A</v>
      </c>
    </row>
    <row r="49" spans="1:46" x14ac:dyDescent="0.35">
      <c r="A49" s="6">
        <v>45931</v>
      </c>
      <c r="B49" s="4">
        <f>100*((HAVERM!D197/HAVERM!D185)-1)</f>
        <v>4.4765342960288779</v>
      </c>
      <c r="C49" s="4">
        <f>'MPR Chart 2.18 (Aug CPI)'!L64</f>
        <v>4.9539999999999997</v>
      </c>
      <c r="D49" s="4">
        <f>'MPR Chart 37 (Nov CPI)'!F6</f>
        <v>4.5999999999999996</v>
      </c>
      <c r="E49" s="4">
        <f>[2]Monthly!QL451</f>
        <v>1.0111269839873118</v>
      </c>
      <c r="G49" s="6">
        <v>45931</v>
      </c>
      <c r="H49" s="4">
        <f>HAVERM!E197</f>
        <v>3.9</v>
      </c>
      <c r="I49" t="e">
        <f>NA()</f>
        <v>#N/A</v>
      </c>
      <c r="J49" t="e">
        <f>NA()</f>
        <v>#N/A</v>
      </c>
      <c r="S49" s="32">
        <v>44835</v>
      </c>
      <c r="T49" s="4">
        <f>HAVERM!F161</f>
        <v>7.7569999999999997</v>
      </c>
      <c r="U49" s="4">
        <f>HAVERM!G161</f>
        <v>6.2210000000000001</v>
      </c>
      <c r="V49" s="4">
        <f>HAVERM!H161</f>
        <v>6.1</v>
      </c>
      <c r="W49" s="4">
        <f>HAVERM!I161</f>
        <v>5.9</v>
      </c>
      <c r="Y49" s="32">
        <v>44835</v>
      </c>
      <c r="Z49" s="4">
        <f>HAVERM!J161</f>
        <v>7.6059999999999999</v>
      </c>
      <c r="AA49" s="4">
        <f>HAVERM!K161</f>
        <v>6.423</v>
      </c>
      <c r="AB49" s="4">
        <f>HAVERM!L161</f>
        <v>6.3070000000000004</v>
      </c>
      <c r="AC49" s="4">
        <f>HAVERM!M161</f>
        <v>5.7290000000000001</v>
      </c>
      <c r="AE49" s="32">
        <v>43374</v>
      </c>
      <c r="AF49" s="4">
        <f>HAVERM!P113</f>
        <v>183.25266999999999</v>
      </c>
      <c r="AG49" s="4">
        <f>'Bloom - Monthly US data'!M407</f>
        <v>443.23030281078809</v>
      </c>
      <c r="AI49" s="6">
        <f>HAVERD!A836</f>
        <v>45721</v>
      </c>
      <c r="AJ49" s="7">
        <f>HAVERD!IH836</f>
        <v>70.92</v>
      </c>
      <c r="AK49" t="e">
        <f>NA()</f>
        <v>#N/A</v>
      </c>
      <c r="AL49" t="e">
        <f>NA()</f>
        <v>#N/A</v>
      </c>
      <c r="AM49" t="e">
        <f>NA()</f>
        <v>#N/A</v>
      </c>
      <c r="AN49" t="e">
        <f>NA()</f>
        <v>#N/A</v>
      </c>
      <c r="AP49" s="6">
        <f t="shared" si="0"/>
        <v>45721</v>
      </c>
      <c r="AQ49" s="4">
        <f>HAVERD!II836</f>
        <v>100.1</v>
      </c>
      <c r="AR49" t="e">
        <f>NA()</f>
        <v>#N/A</v>
      </c>
      <c r="AS49" t="e">
        <f>NA()</f>
        <v>#N/A</v>
      </c>
      <c r="AT49" t="e">
        <f>NA()</f>
        <v>#N/A</v>
      </c>
    </row>
    <row r="50" spans="1:46" x14ac:dyDescent="0.35">
      <c r="A50" s="6">
        <v>45962</v>
      </c>
      <c r="B50" s="4">
        <f>100*((HAVERM!D198/HAVERM!D186)-1)</f>
        <v>4.4107013738250211</v>
      </c>
      <c r="C50" s="4">
        <f>'MPR Chart 2.18 (Aug CPI)'!L65</f>
        <v>4.97</v>
      </c>
      <c r="D50" s="4">
        <f>'MPR Chart 37 (Nov CPI)'!F7</f>
        <v>4.5</v>
      </c>
      <c r="E50" s="4">
        <f>[2]Monthly!QL452</f>
        <v>1.0120990415785911</v>
      </c>
      <c r="G50" s="6">
        <v>45962</v>
      </c>
      <c r="H50" s="4">
        <f>HAVERM!E198</f>
        <v>3.6</v>
      </c>
      <c r="I50" t="e">
        <f>NA()</f>
        <v>#N/A</v>
      </c>
      <c r="J50" t="e">
        <f>NA()</f>
        <v>#N/A</v>
      </c>
      <c r="S50" s="32">
        <v>44866</v>
      </c>
      <c r="T50" s="4">
        <f>HAVERM!F162</f>
        <v>7.1769999999999996</v>
      </c>
      <c r="U50" s="4">
        <f>HAVERM!G162</f>
        <v>5.7089999999999996</v>
      </c>
      <c r="V50" s="4">
        <f>HAVERM!H162</f>
        <v>6.1</v>
      </c>
      <c r="W50" s="4">
        <f>HAVERM!I162</f>
        <v>5.8</v>
      </c>
      <c r="Y50" s="32">
        <v>44866</v>
      </c>
      <c r="Z50" s="4">
        <f>HAVERM!J162</f>
        <v>7.4480000000000004</v>
      </c>
      <c r="AA50" s="4">
        <f>HAVERM!K162</f>
        <v>6.1859999999999999</v>
      </c>
      <c r="AB50" s="4">
        <f>HAVERM!L162</f>
        <v>6.22</v>
      </c>
      <c r="AC50" s="4">
        <f>HAVERM!M162</f>
        <v>5.8330000000000002</v>
      </c>
      <c r="AE50" s="32">
        <v>43405</v>
      </c>
      <c r="AF50" s="4">
        <f>HAVERM!P114</f>
        <v>191.96646000000001</v>
      </c>
      <c r="AG50" s="4">
        <f>'Bloom - Monthly US data'!M408</f>
        <v>403.07749319330475</v>
      </c>
      <c r="AI50" s="6">
        <f>HAVERD!A837</f>
        <v>45722</v>
      </c>
      <c r="AJ50" s="7">
        <f>HAVERD!IH837</f>
        <v>71.08</v>
      </c>
      <c r="AK50" t="e">
        <f>NA()</f>
        <v>#N/A</v>
      </c>
      <c r="AL50" t="e">
        <f>NA()</f>
        <v>#N/A</v>
      </c>
      <c r="AM50" t="e">
        <f>NA()</f>
        <v>#N/A</v>
      </c>
      <c r="AN50" t="e">
        <f>NA()</f>
        <v>#N/A</v>
      </c>
      <c r="AP50" s="6">
        <f t="shared" si="0"/>
        <v>45722</v>
      </c>
      <c r="AQ50" s="4">
        <f>HAVERD!II837</f>
        <v>93.03</v>
      </c>
      <c r="AR50" t="e">
        <f>NA()</f>
        <v>#N/A</v>
      </c>
      <c r="AS50" t="e">
        <f>NA()</f>
        <v>#N/A</v>
      </c>
      <c r="AT50" t="e">
        <f>NA()</f>
        <v>#N/A</v>
      </c>
    </row>
    <row r="51" spans="1:46" x14ac:dyDescent="0.35">
      <c r="A51" s="6">
        <v>45992</v>
      </c>
      <c r="B51" s="4">
        <f>100*((HAVERM!D199/HAVERM!D187)-1)</f>
        <v>4.4668587896253609</v>
      </c>
      <c r="C51" s="4">
        <f>'MPR Chart 2.18 (Aug CPI)'!L66</f>
        <v>5.0590000000000002</v>
      </c>
      <c r="D51" s="4">
        <f>'MPR Chart 37 (Nov CPI)'!F8</f>
        <v>4.5999999999999996</v>
      </c>
      <c r="E51" s="4">
        <f>[2]Monthly!QL453</f>
        <v>1.014019646023562</v>
      </c>
      <c r="G51" s="6">
        <v>45992</v>
      </c>
      <c r="H51" s="4"/>
      <c r="I51" s="4">
        <f>'MPR Chart 2.17 (Aug pay)'!B101</f>
        <v>3.657</v>
      </c>
      <c r="J51" s="4">
        <f>'MPR Chart 1.3 (Nov pay)'!B102</f>
        <v>3.5129999999999999</v>
      </c>
      <c r="S51" s="32">
        <v>44896</v>
      </c>
      <c r="T51" s="4">
        <f>HAVERM!F163</f>
        <v>8.6029999999999998</v>
      </c>
      <c r="U51" s="4">
        <f>HAVERM!G163</f>
        <v>5.7850000000000001</v>
      </c>
      <c r="V51" s="4">
        <f>HAVERM!H163</f>
        <v>6.6</v>
      </c>
      <c r="W51" s="4">
        <f>HAVERM!I163</f>
        <v>6.3</v>
      </c>
      <c r="Y51" s="32">
        <v>44896</v>
      </c>
      <c r="Z51" s="4">
        <f>HAVERM!J163</f>
        <v>7.8460000000000001</v>
      </c>
      <c r="AA51" s="4">
        <f>HAVERM!K163</f>
        <v>5.9050000000000002</v>
      </c>
      <c r="AB51" s="4">
        <f>HAVERM!L163</f>
        <v>6.26</v>
      </c>
      <c r="AC51" s="4">
        <f>HAVERM!M163</f>
        <v>5.9829999999999997</v>
      </c>
      <c r="AE51" s="32">
        <v>43435</v>
      </c>
      <c r="AF51" s="4">
        <f>HAVERM!P115</f>
        <v>239.69103000000001</v>
      </c>
      <c r="AG51" s="4">
        <f>'Bloom - Monthly US data'!M409</f>
        <v>681.87188920711912</v>
      </c>
      <c r="AI51" s="6">
        <f>HAVERD!A838</f>
        <v>45723</v>
      </c>
      <c r="AJ51" s="7">
        <f>HAVERD!IH838</f>
        <v>72.489999999999995</v>
      </c>
      <c r="AK51" t="e">
        <f>NA()</f>
        <v>#N/A</v>
      </c>
      <c r="AL51" t="e">
        <f>NA()</f>
        <v>#N/A</v>
      </c>
      <c r="AM51" t="e">
        <f>NA()</f>
        <v>#N/A</v>
      </c>
      <c r="AN51" t="e">
        <f>NA()</f>
        <v>#N/A</v>
      </c>
      <c r="AP51" s="6">
        <f t="shared" si="0"/>
        <v>45723</v>
      </c>
      <c r="AQ51" s="4">
        <f>HAVERD!II838</f>
        <v>97.7</v>
      </c>
      <c r="AR51" t="e">
        <f>NA()</f>
        <v>#N/A</v>
      </c>
      <c r="AS51" t="e">
        <f>NA()</f>
        <v>#N/A</v>
      </c>
      <c r="AT51" t="e">
        <f>NA()</f>
        <v>#N/A</v>
      </c>
    </row>
    <row r="52" spans="1:46" x14ac:dyDescent="0.35">
      <c r="A52" s="6">
        <v>46023</v>
      </c>
      <c r="D52" s="4">
        <f>'MPR Chart 37 (Nov CPI)'!F9</f>
        <v>4.2</v>
      </c>
      <c r="E52" s="4"/>
      <c r="G52" s="6">
        <v>46023</v>
      </c>
      <c r="J52" t="e">
        <f>NA()</f>
        <v>#N/A</v>
      </c>
      <c r="S52" s="32">
        <v>44927</v>
      </c>
      <c r="T52" s="4">
        <f>HAVERM!F164</f>
        <v>7.9029999999999996</v>
      </c>
      <c r="U52" s="4">
        <f>HAVERM!G164</f>
        <v>5.8</v>
      </c>
      <c r="V52" s="4">
        <f>HAVERM!H164</f>
        <v>6.3</v>
      </c>
      <c r="W52" s="4">
        <f>HAVERM!I164</f>
        <v>5.7</v>
      </c>
      <c r="Y52" s="32">
        <v>44927</v>
      </c>
      <c r="Z52" s="4">
        <f>HAVERM!J164</f>
        <v>7.8940000000000001</v>
      </c>
      <c r="AA52" s="4">
        <f>HAVERM!K164</f>
        <v>5.7649999999999997</v>
      </c>
      <c r="AB52" s="4">
        <f>HAVERM!L164</f>
        <v>6.34</v>
      </c>
      <c r="AC52" s="4">
        <f>HAVERM!M164</f>
        <v>5.9409999999999998</v>
      </c>
      <c r="AE52" s="32">
        <v>43466</v>
      </c>
      <c r="AF52" s="4">
        <f>HAVERM!P116</f>
        <v>309.97244999999998</v>
      </c>
      <c r="AG52" s="4">
        <f>'Bloom - Monthly US data'!M410</f>
        <v>715.62023250868742</v>
      </c>
      <c r="AI52" s="6">
        <f>HAVERD!A839</f>
        <v>45726</v>
      </c>
      <c r="AJ52" s="7">
        <f>HAVERD!IH839</f>
        <v>69.28</v>
      </c>
      <c r="AK52" t="e">
        <f>NA()</f>
        <v>#N/A</v>
      </c>
      <c r="AL52" t="e">
        <f>NA()</f>
        <v>#N/A</v>
      </c>
      <c r="AM52" t="e">
        <f>NA()</f>
        <v>#N/A</v>
      </c>
      <c r="AN52" t="e">
        <f>NA()</f>
        <v>#N/A</v>
      </c>
      <c r="AP52" s="6">
        <f t="shared" si="0"/>
        <v>45726</v>
      </c>
      <c r="AQ52" s="4">
        <f>HAVERD!II839</f>
        <v>100.81</v>
      </c>
      <c r="AR52" t="e">
        <f>NA()</f>
        <v>#N/A</v>
      </c>
      <c r="AS52" t="e">
        <f>NA()</f>
        <v>#N/A</v>
      </c>
      <c r="AT52" t="e">
        <f>NA()</f>
        <v>#N/A</v>
      </c>
    </row>
    <row r="53" spans="1:46" x14ac:dyDescent="0.35">
      <c r="A53" s="6">
        <v>46054</v>
      </c>
      <c r="D53" s="4">
        <f>'MPR Chart 37 (Nov CPI)'!F10</f>
        <v>4.2</v>
      </c>
      <c r="G53" s="6">
        <v>46054</v>
      </c>
      <c r="J53" t="e">
        <f>NA()</f>
        <v>#N/A</v>
      </c>
      <c r="S53" s="32">
        <v>44958</v>
      </c>
      <c r="T53" s="4">
        <f>HAVERM!F165</f>
        <v>7.7629999999999999</v>
      </c>
      <c r="U53" s="4">
        <f>HAVERM!G165</f>
        <v>5.367</v>
      </c>
      <c r="V53" s="4">
        <f>HAVERM!H165</f>
        <v>6.6</v>
      </c>
      <c r="W53" s="4">
        <f>HAVERM!I165</f>
        <v>5.8</v>
      </c>
      <c r="Y53" s="32">
        <v>44958</v>
      </c>
      <c r="Z53" s="4">
        <f>HAVERM!J165</f>
        <v>8.09</v>
      </c>
      <c r="AA53" s="4">
        <f>HAVERM!K165</f>
        <v>5.6509999999999998</v>
      </c>
      <c r="AB53" s="4">
        <f>HAVERM!L165</f>
        <v>6.51</v>
      </c>
      <c r="AC53" s="4">
        <f>HAVERM!M165</f>
        <v>5.9290000000000003</v>
      </c>
      <c r="AE53" s="32">
        <v>43497</v>
      </c>
      <c r="AF53" s="4">
        <f>HAVERM!P117</f>
        <v>196.95946000000001</v>
      </c>
      <c r="AG53" s="4">
        <f>'Bloom - Monthly US data'!M411</f>
        <v>307.09272136420043</v>
      </c>
      <c r="AI53" s="6">
        <f>HAVERD!A840</f>
        <v>45727</v>
      </c>
      <c r="AJ53" s="7">
        <f>HAVERD!IH840</f>
        <v>69.64</v>
      </c>
      <c r="AK53" t="e">
        <f>NA()</f>
        <v>#N/A</v>
      </c>
      <c r="AL53" t="e">
        <f>NA()</f>
        <v>#N/A</v>
      </c>
      <c r="AM53" t="e">
        <f>NA()</f>
        <v>#N/A</v>
      </c>
      <c r="AN53" t="e">
        <f>NA()</f>
        <v>#N/A</v>
      </c>
      <c r="AP53" s="6">
        <f t="shared" si="0"/>
        <v>45727</v>
      </c>
      <c r="AQ53" s="4">
        <f>HAVERD!II840</f>
        <v>105.32</v>
      </c>
      <c r="AR53" t="e">
        <f>NA()</f>
        <v>#N/A</v>
      </c>
      <c r="AS53" t="e">
        <f>NA()</f>
        <v>#N/A</v>
      </c>
      <c r="AT53" t="e">
        <f>NA()</f>
        <v>#N/A</v>
      </c>
    </row>
    <row r="54" spans="1:46" x14ac:dyDescent="0.35">
      <c r="A54" s="6">
        <v>46082</v>
      </c>
      <c r="D54" s="4">
        <f>'MPR Chart 37 (Nov CPI)'!F11</f>
        <v>4.3</v>
      </c>
      <c r="G54" s="6">
        <v>46082</v>
      </c>
      <c r="J54" s="4">
        <f>'MPR Chart 1.3 (Nov pay)'!B105</f>
        <v>3.5630000000000002</v>
      </c>
      <c r="S54" s="32">
        <v>44986</v>
      </c>
      <c r="T54" s="4">
        <f>HAVERM!F166</f>
        <v>7.8239999999999998</v>
      </c>
      <c r="U54" s="4">
        <f>HAVERM!G166</f>
        <v>5.3140000000000001</v>
      </c>
      <c r="V54" s="4">
        <f>HAVERM!H166</f>
        <v>6.5</v>
      </c>
      <c r="W54" s="4">
        <f>HAVERM!I166</f>
        <v>5.6</v>
      </c>
      <c r="Y54" s="32">
        <v>44986</v>
      </c>
      <c r="Z54" s="4">
        <f>HAVERM!J166</f>
        <v>7.83</v>
      </c>
      <c r="AA54" s="4">
        <f>HAVERM!K166</f>
        <v>5.4939999999999998</v>
      </c>
      <c r="AB54" s="4">
        <f>HAVERM!L166</f>
        <v>6.48</v>
      </c>
      <c r="AC54" s="4">
        <f>HAVERM!M166</f>
        <v>5.6829999999999998</v>
      </c>
      <c r="AE54" s="32">
        <v>43525</v>
      </c>
      <c r="AF54" s="4">
        <f>HAVERM!P118</f>
        <v>212.78254000000001</v>
      </c>
      <c r="AG54" s="4">
        <f>'Bloom - Monthly US data'!M412</f>
        <v>287.66534626635422</v>
      </c>
      <c r="AI54" s="6">
        <f>HAVERD!A841</f>
        <v>45728</v>
      </c>
      <c r="AJ54" s="7">
        <f>HAVERD!IH841</f>
        <v>70.900000000000006</v>
      </c>
      <c r="AK54" t="e">
        <f>NA()</f>
        <v>#N/A</v>
      </c>
      <c r="AL54" t="e">
        <f>NA()</f>
        <v>#N/A</v>
      </c>
      <c r="AM54" t="e">
        <f>NA()</f>
        <v>#N/A</v>
      </c>
      <c r="AN54" t="e">
        <f>NA()</f>
        <v>#N/A</v>
      </c>
      <c r="AP54" s="6">
        <f t="shared" si="0"/>
        <v>45728</v>
      </c>
      <c r="AQ54" s="4">
        <f>HAVERD!II841</f>
        <v>104.19</v>
      </c>
      <c r="AR54" t="e">
        <f>NA()</f>
        <v>#N/A</v>
      </c>
      <c r="AS54" t="e">
        <f>NA()</f>
        <v>#N/A</v>
      </c>
      <c r="AT54" t="e">
        <f>NA()</f>
        <v>#N/A</v>
      </c>
    </row>
    <row r="55" spans="1:46" x14ac:dyDescent="0.35">
      <c r="A55" s="6">
        <v>46113</v>
      </c>
      <c r="D55" s="4"/>
      <c r="G55" s="6">
        <v>46113</v>
      </c>
      <c r="J55" t="e">
        <f>NA()</f>
        <v>#N/A</v>
      </c>
      <c r="S55" s="32">
        <v>45017</v>
      </c>
      <c r="T55" s="4">
        <f>HAVERM!F167</f>
        <v>7.4379999999999997</v>
      </c>
      <c r="U55" s="4">
        <f>HAVERM!G167</f>
        <v>5.9569999999999999</v>
      </c>
      <c r="V55" s="4">
        <f>HAVERM!H167</f>
        <v>6.6</v>
      </c>
      <c r="W55" s="4">
        <f>HAVERM!I167</f>
        <v>5.4</v>
      </c>
      <c r="Y55" s="32">
        <v>45017</v>
      </c>
      <c r="Z55" s="4">
        <f>HAVERM!J167</f>
        <v>7.6749999999999998</v>
      </c>
      <c r="AA55" s="4">
        <f>HAVERM!K167</f>
        <v>5.5460000000000003</v>
      </c>
      <c r="AB55" s="4">
        <f>HAVERM!L167</f>
        <v>6.5650000000000004</v>
      </c>
      <c r="AC55" s="4">
        <f>HAVERM!M167</f>
        <v>5.5659999999999998</v>
      </c>
      <c r="AE55" s="32">
        <v>43556</v>
      </c>
      <c r="AF55" s="4">
        <f>HAVERM!P119</f>
        <v>135.51848000000001</v>
      </c>
      <c r="AG55" s="4">
        <f>'Bloom - Monthly US data'!M413</f>
        <v>335.67498973660054</v>
      </c>
      <c r="AI55" s="6">
        <f>HAVERD!A842</f>
        <v>45729</v>
      </c>
      <c r="AJ55" s="7">
        <f>HAVERD!IH842</f>
        <v>69.790000000000006</v>
      </c>
      <c r="AK55" t="e">
        <f>NA()</f>
        <v>#N/A</v>
      </c>
      <c r="AL55" t="e">
        <f>NA()</f>
        <v>#N/A</v>
      </c>
      <c r="AM55" t="e">
        <f>NA()</f>
        <v>#N/A</v>
      </c>
      <c r="AN55" t="e">
        <f>NA()</f>
        <v>#N/A</v>
      </c>
      <c r="AP55" s="6">
        <f t="shared" si="0"/>
        <v>45729</v>
      </c>
      <c r="AQ55" s="4">
        <f>HAVERD!II842</f>
        <v>102.99</v>
      </c>
      <c r="AR55" t="e">
        <f>NA()</f>
        <v>#N/A</v>
      </c>
      <c r="AS55" t="e">
        <f>NA()</f>
        <v>#N/A</v>
      </c>
      <c r="AT55" t="e">
        <f>NA()</f>
        <v>#N/A</v>
      </c>
    </row>
    <row r="56" spans="1:46" x14ac:dyDescent="0.35">
      <c r="A56" s="6">
        <v>46143</v>
      </c>
      <c r="G56" s="6">
        <v>46143</v>
      </c>
      <c r="J56" t="e">
        <f>NA()</f>
        <v>#N/A</v>
      </c>
      <c r="S56" s="32">
        <v>45047</v>
      </c>
      <c r="T56" s="4">
        <f>HAVERM!F168</f>
        <v>7.77</v>
      </c>
      <c r="U56" s="4">
        <f>HAVERM!G168</f>
        <v>5.0540000000000003</v>
      </c>
      <c r="V56" s="4">
        <f>HAVERM!H168</f>
        <v>6.8</v>
      </c>
      <c r="W56" s="4">
        <f>HAVERM!I168</f>
        <v>5.2</v>
      </c>
      <c r="Y56" s="32">
        <v>45047</v>
      </c>
      <c r="Z56" s="4">
        <f>HAVERM!J168</f>
        <v>7.6769999999999996</v>
      </c>
      <c r="AA56" s="4">
        <f>HAVERM!K168</f>
        <v>5.4420000000000002</v>
      </c>
      <c r="AB56" s="4">
        <f>HAVERM!L168</f>
        <v>6.6109999999999998</v>
      </c>
      <c r="AC56" s="4">
        <f>HAVERM!M168</f>
        <v>5.3849999999999998</v>
      </c>
      <c r="AE56" s="32">
        <v>43586</v>
      </c>
      <c r="AF56" s="4">
        <f>HAVERM!P120</f>
        <v>158.68261000000001</v>
      </c>
      <c r="AG56" s="4">
        <f>'Bloom - Monthly US data'!M414</f>
        <v>786.54209303819198</v>
      </c>
      <c r="AI56" s="6">
        <f>HAVERD!A843</f>
        <v>45730</v>
      </c>
      <c r="AJ56" s="7">
        <f>HAVERD!IH843</f>
        <v>71.94</v>
      </c>
      <c r="AK56" t="e">
        <f>NA()</f>
        <v>#N/A</v>
      </c>
      <c r="AL56" t="e">
        <f>NA()</f>
        <v>#N/A</v>
      </c>
      <c r="AM56" t="e">
        <f>NA()</f>
        <v>#N/A</v>
      </c>
      <c r="AN56" t="e">
        <f>NA()</f>
        <v>#N/A</v>
      </c>
      <c r="AP56" s="6">
        <f t="shared" si="0"/>
        <v>45730</v>
      </c>
      <c r="AQ56" s="4">
        <f>HAVERD!II843</f>
        <v>103.89</v>
      </c>
      <c r="AR56" t="e">
        <f>NA()</f>
        <v>#N/A</v>
      </c>
      <c r="AS56" t="e">
        <f>NA()</f>
        <v>#N/A</v>
      </c>
      <c r="AT56" t="e">
        <f>NA()</f>
        <v>#N/A</v>
      </c>
    </row>
    <row r="57" spans="1:46" x14ac:dyDescent="0.35">
      <c r="A57" s="6">
        <v>46174</v>
      </c>
      <c r="G57" s="6">
        <v>46174</v>
      </c>
      <c r="J57" s="4">
        <f>'MPR Chart 1.3 (Nov pay)'!B108</f>
        <v>3.246</v>
      </c>
      <c r="S57" s="32">
        <v>45078</v>
      </c>
      <c r="T57" s="4">
        <f>HAVERM!F169</f>
        <v>6.9039999999999999</v>
      </c>
      <c r="U57" s="4">
        <f>HAVERM!G169</f>
        <v>4.875</v>
      </c>
      <c r="V57" s="4">
        <f>HAVERM!H169</f>
        <v>7.1</v>
      </c>
      <c r="W57" s="4">
        <f>HAVERM!I169</f>
        <v>5.3</v>
      </c>
      <c r="Y57" s="32">
        <v>45078</v>
      </c>
      <c r="Z57" s="4">
        <f>HAVERM!J169</f>
        <v>7.37</v>
      </c>
      <c r="AA57" s="4">
        <f>HAVERM!K169</f>
        <v>5.2960000000000003</v>
      </c>
      <c r="AB57" s="4">
        <f>HAVERM!L169</f>
        <v>6.8250000000000002</v>
      </c>
      <c r="AC57" s="4">
        <f>HAVERM!M169</f>
        <v>5.3120000000000003</v>
      </c>
      <c r="AE57" s="32">
        <v>43617</v>
      </c>
      <c r="AF57" s="4">
        <f>HAVERM!P121</f>
        <v>149.8056</v>
      </c>
      <c r="AG57" s="4">
        <f>'Bloom - Monthly US data'!M415</f>
        <v>1374.2800979276155</v>
      </c>
      <c r="AI57" s="6">
        <f>HAVERD!A844</f>
        <v>45733</v>
      </c>
      <c r="AJ57" s="7">
        <f>HAVERD!IH844</f>
        <v>71.930000000000007</v>
      </c>
      <c r="AK57" t="e">
        <f>NA()</f>
        <v>#N/A</v>
      </c>
      <c r="AL57" t="e">
        <f>NA()</f>
        <v>#N/A</v>
      </c>
      <c r="AM57" t="e">
        <f>NA()</f>
        <v>#N/A</v>
      </c>
      <c r="AN57" t="e">
        <f>NA()</f>
        <v>#N/A</v>
      </c>
      <c r="AP57" s="6">
        <f t="shared" si="0"/>
        <v>45733</v>
      </c>
      <c r="AQ57" s="4">
        <f>HAVERD!II844</f>
        <v>100.94</v>
      </c>
      <c r="AR57" t="e">
        <f>NA()</f>
        <v>#N/A</v>
      </c>
      <c r="AS57" t="e">
        <f>NA()</f>
        <v>#N/A</v>
      </c>
      <c r="AT57" t="e">
        <f>NA()</f>
        <v>#N/A</v>
      </c>
    </row>
    <row r="58" spans="1:46" x14ac:dyDescent="0.35">
      <c r="A58" s="6">
        <v>46204</v>
      </c>
      <c r="G58" s="6">
        <v>46204</v>
      </c>
      <c r="S58" s="32">
        <v>45108</v>
      </c>
      <c r="T58" s="4">
        <f>HAVERM!F170</f>
        <v>7.7610000000000001</v>
      </c>
      <c r="U58" s="4">
        <f>HAVERM!G170</f>
        <v>5.5570000000000004</v>
      </c>
      <c r="V58" s="4">
        <f>HAVERM!H170</f>
        <v>6.7</v>
      </c>
      <c r="W58" s="4">
        <f>HAVERM!I170</f>
        <v>5</v>
      </c>
      <c r="Y58" s="32">
        <v>45108</v>
      </c>
      <c r="Z58" s="4">
        <f>HAVERM!J170</f>
        <v>7.4779999999999998</v>
      </c>
      <c r="AA58" s="4">
        <f>HAVERM!K170</f>
        <v>5.1619999999999999</v>
      </c>
      <c r="AB58" s="4">
        <f>HAVERM!L170</f>
        <v>6.8490000000000002</v>
      </c>
      <c r="AC58" s="4">
        <f>HAVERM!M170</f>
        <v>5.1840000000000002</v>
      </c>
      <c r="AE58" s="32">
        <v>43647</v>
      </c>
      <c r="AF58" s="4">
        <f>HAVERM!P122</f>
        <v>202.04378</v>
      </c>
      <c r="AG58" s="4">
        <f>'Bloom - Monthly US data'!M416</f>
        <v>600.78822909992812</v>
      </c>
      <c r="AI58" s="6">
        <f>HAVERD!A845</f>
        <v>45734</v>
      </c>
      <c r="AJ58" s="7">
        <f>HAVERD!IH845</f>
        <v>71.930000000000007</v>
      </c>
      <c r="AK58" t="e">
        <f>NA()</f>
        <v>#N/A</v>
      </c>
      <c r="AL58" t="e">
        <f>NA()</f>
        <v>#N/A</v>
      </c>
      <c r="AM58" t="e">
        <f>NA()</f>
        <v>#N/A</v>
      </c>
      <c r="AN58" t="e">
        <f>NA()</f>
        <v>#N/A</v>
      </c>
      <c r="AP58" s="6">
        <f t="shared" si="0"/>
        <v>45734</v>
      </c>
      <c r="AQ58" s="4">
        <f>HAVERD!II845</f>
        <v>100.01</v>
      </c>
      <c r="AR58" t="e">
        <f>NA()</f>
        <v>#N/A</v>
      </c>
      <c r="AS58" t="e">
        <f>NA()</f>
        <v>#N/A</v>
      </c>
      <c r="AT58" t="e">
        <f>NA()</f>
        <v>#N/A</v>
      </c>
    </row>
    <row r="59" spans="1:46" x14ac:dyDescent="0.35">
      <c r="A59" s="6">
        <v>46235</v>
      </c>
      <c r="G59" s="6">
        <v>46235</v>
      </c>
      <c r="S59" s="32">
        <v>45139</v>
      </c>
      <c r="T59" s="4">
        <f>HAVERM!F171</f>
        <v>7.4470000000000001</v>
      </c>
      <c r="U59" s="4">
        <f>HAVERM!G171</f>
        <v>4.4640000000000004</v>
      </c>
      <c r="V59" s="4">
        <f>HAVERM!H171</f>
        <v>6.9</v>
      </c>
      <c r="W59" s="4">
        <f>HAVERM!I171</f>
        <v>5</v>
      </c>
      <c r="Y59" s="32">
        <v>45139</v>
      </c>
      <c r="Z59" s="4">
        <f>HAVERM!J171</f>
        <v>7.3710000000000004</v>
      </c>
      <c r="AA59" s="4">
        <f>HAVERM!K171</f>
        <v>4.9649999999999999</v>
      </c>
      <c r="AB59" s="4">
        <f>HAVERM!L171</f>
        <v>6.8920000000000003</v>
      </c>
      <c r="AC59" s="4">
        <f>HAVERM!M171</f>
        <v>5.1079999999999997</v>
      </c>
      <c r="AE59" s="32">
        <v>43678</v>
      </c>
      <c r="AF59" s="4">
        <f>HAVERM!P123</f>
        <v>238.91570999999999</v>
      </c>
      <c r="AG59" s="4">
        <f>'Bloom - Monthly US data'!M417</f>
        <v>1946.6829997926486</v>
      </c>
      <c r="AI59" s="6">
        <f>HAVERD!A846</f>
        <v>45735</v>
      </c>
      <c r="AJ59" s="7">
        <f>HAVERD!IH846</f>
        <v>71.94</v>
      </c>
      <c r="AK59" t="e">
        <f>NA()</f>
        <v>#N/A</v>
      </c>
      <c r="AL59" t="e">
        <f>NA()</f>
        <v>#N/A</v>
      </c>
      <c r="AM59" t="e">
        <f>NA()</f>
        <v>#N/A</v>
      </c>
      <c r="AN59" t="e">
        <f>NA()</f>
        <v>#N/A</v>
      </c>
      <c r="AP59" s="6">
        <f t="shared" si="0"/>
        <v>45735</v>
      </c>
      <c r="AQ59" s="4">
        <f>HAVERD!II846</f>
        <v>106.2</v>
      </c>
      <c r="AR59" t="e">
        <f>NA()</f>
        <v>#N/A</v>
      </c>
      <c r="AS59" t="e">
        <f>NA()</f>
        <v>#N/A</v>
      </c>
      <c r="AT59" t="e">
        <f>NA()</f>
        <v>#N/A</v>
      </c>
    </row>
    <row r="60" spans="1:46" x14ac:dyDescent="0.35">
      <c r="A60" s="6">
        <v>46266</v>
      </c>
      <c r="G60" s="6">
        <v>46266</v>
      </c>
      <c r="S60" s="32">
        <v>45170</v>
      </c>
      <c r="T60" s="4">
        <f>HAVERM!F172</f>
        <v>6.9080000000000004</v>
      </c>
      <c r="U60" s="4">
        <f>HAVERM!G172</f>
        <v>4.3949999999999996</v>
      </c>
      <c r="V60" s="4">
        <f>HAVERM!H172</f>
        <v>7.1</v>
      </c>
      <c r="W60" s="4">
        <f>HAVERM!I172</f>
        <v>5.2</v>
      </c>
      <c r="Y60" s="32">
        <v>45170</v>
      </c>
      <c r="Z60" s="4">
        <f>HAVERM!J172</f>
        <v>7.3719999999999999</v>
      </c>
      <c r="AA60" s="4">
        <f>HAVERM!K172</f>
        <v>4.8049999999999997</v>
      </c>
      <c r="AB60" s="4">
        <f>HAVERM!L172</f>
        <v>6.8659999999999997</v>
      </c>
      <c r="AC60" s="4">
        <f>HAVERM!M172</f>
        <v>5.0670000000000002</v>
      </c>
      <c r="AE60" s="32">
        <v>43709</v>
      </c>
      <c r="AF60" s="4">
        <f>HAVERM!P124</f>
        <v>187.41012000000001</v>
      </c>
      <c r="AG60" s="4">
        <f>'Bloom - Monthly US data'!M418</f>
        <v>919.11534703279972</v>
      </c>
      <c r="AI60" s="6">
        <f>HAVERD!A847</f>
        <v>45736</v>
      </c>
      <c r="AJ60" s="7">
        <f>HAVERD!IH847</f>
        <v>72.61</v>
      </c>
      <c r="AK60" t="e">
        <f>NA()</f>
        <v>#N/A</v>
      </c>
      <c r="AL60" t="e">
        <f>NA()</f>
        <v>#N/A</v>
      </c>
      <c r="AM60" t="e">
        <f>NA()</f>
        <v>#N/A</v>
      </c>
      <c r="AN60" t="e">
        <f>NA()</f>
        <v>#N/A</v>
      </c>
      <c r="AP60" s="6">
        <f t="shared" si="0"/>
        <v>45736</v>
      </c>
      <c r="AQ60" s="4">
        <f>HAVERD!II847</f>
        <v>104.33</v>
      </c>
      <c r="AR60" t="e">
        <f>NA()</f>
        <v>#N/A</v>
      </c>
      <c r="AS60" t="e">
        <f>NA()</f>
        <v>#N/A</v>
      </c>
      <c r="AT60" t="e">
        <f>NA()</f>
        <v>#N/A</v>
      </c>
    </row>
    <row r="61" spans="1:46" x14ac:dyDescent="0.35">
      <c r="A61" s="6">
        <v>46296</v>
      </c>
      <c r="G61" s="6">
        <v>46296</v>
      </c>
      <c r="S61" s="32">
        <v>45200</v>
      </c>
      <c r="T61" s="4">
        <f>HAVERM!F173</f>
        <v>6.8230000000000004</v>
      </c>
      <c r="U61" s="4">
        <f>HAVERM!G173</f>
        <v>4.702</v>
      </c>
      <c r="V61" s="4">
        <f>HAVERM!H173</f>
        <v>6.8</v>
      </c>
      <c r="W61" s="4">
        <f>HAVERM!I173</f>
        <v>5.0999999999999996</v>
      </c>
      <c r="Y61" s="32">
        <v>45200</v>
      </c>
      <c r="Z61" s="4">
        <f>HAVERM!J173</f>
        <v>7.0590000000000002</v>
      </c>
      <c r="AA61" s="4">
        <f>HAVERM!K173</f>
        <v>4.5199999999999996</v>
      </c>
      <c r="AB61" s="4">
        <f>HAVERM!L173</f>
        <v>6.9160000000000004</v>
      </c>
      <c r="AC61" s="4">
        <f>HAVERM!M173</f>
        <v>5.0970000000000004</v>
      </c>
      <c r="AE61" s="32">
        <v>43739</v>
      </c>
      <c r="AF61" s="4">
        <f>HAVERM!P125</f>
        <v>233.31155999999999</v>
      </c>
      <c r="AG61" s="4">
        <f>'Bloom - Monthly US data'!M419</f>
        <v>842.41319202596674</v>
      </c>
      <c r="AI61" s="6">
        <f>HAVERD!A848</f>
        <v>45737</v>
      </c>
      <c r="AJ61" s="7">
        <f>HAVERD!IH848</f>
        <v>72.64</v>
      </c>
      <c r="AK61" t="e">
        <f>NA()</f>
        <v>#N/A</v>
      </c>
      <c r="AL61" t="e">
        <f>NA()</f>
        <v>#N/A</v>
      </c>
      <c r="AM61" t="e">
        <f>NA()</f>
        <v>#N/A</v>
      </c>
      <c r="AN61" t="e">
        <f>NA()</f>
        <v>#N/A</v>
      </c>
      <c r="AP61" s="6">
        <f t="shared" si="0"/>
        <v>45737</v>
      </c>
      <c r="AQ61" s="4">
        <f>HAVERD!II848</f>
        <v>103.79</v>
      </c>
      <c r="AR61" t="e">
        <f>NA()</f>
        <v>#N/A</v>
      </c>
      <c r="AS61" t="e">
        <f>NA()</f>
        <v>#N/A</v>
      </c>
      <c r="AT61" t="e">
        <f>NA()</f>
        <v>#N/A</v>
      </c>
    </row>
    <row r="62" spans="1:46" x14ac:dyDescent="0.35">
      <c r="A62" s="6">
        <v>46327</v>
      </c>
      <c r="G62" s="6">
        <v>46327</v>
      </c>
      <c r="S62" s="32">
        <v>45231</v>
      </c>
      <c r="T62" s="4">
        <f>HAVERM!F174</f>
        <v>5.9530000000000003</v>
      </c>
      <c r="U62" s="4">
        <f>HAVERM!G174</f>
        <v>4.2300000000000004</v>
      </c>
      <c r="V62" s="4">
        <f>HAVERM!H174</f>
        <v>7</v>
      </c>
      <c r="W62" s="4">
        <f>HAVERM!I174</f>
        <v>5.0999999999999996</v>
      </c>
      <c r="Y62" s="32">
        <v>45231</v>
      </c>
      <c r="Z62" s="4">
        <f>HAVERM!J174</f>
        <v>6.5620000000000003</v>
      </c>
      <c r="AA62" s="4">
        <f>HAVERM!K174</f>
        <v>4.4420000000000002</v>
      </c>
      <c r="AB62" s="4">
        <f>HAVERM!L174</f>
        <v>6.9459999999999997</v>
      </c>
      <c r="AC62" s="4">
        <f>HAVERM!M174</f>
        <v>5.1319999999999997</v>
      </c>
      <c r="AE62" s="32">
        <v>43770</v>
      </c>
      <c r="AF62" s="4">
        <f>HAVERM!P126</f>
        <v>205.59707</v>
      </c>
      <c r="AG62" s="4">
        <f>'Bloom - Monthly US data'!M420</f>
        <v>597.61785170298162</v>
      </c>
      <c r="AI62" s="6">
        <f>HAVERD!A849</f>
        <v>45740</v>
      </c>
      <c r="AJ62" s="7">
        <f>HAVERD!IH849</f>
        <v>72.400000000000006</v>
      </c>
      <c r="AK62" t="e">
        <f>NA()</f>
        <v>#N/A</v>
      </c>
      <c r="AL62" t="e">
        <f>NA()</f>
        <v>#N/A</v>
      </c>
      <c r="AM62" t="e">
        <f>NA()</f>
        <v>#N/A</v>
      </c>
      <c r="AN62" t="e">
        <f>NA()</f>
        <v>#N/A</v>
      </c>
      <c r="AP62" s="6">
        <f t="shared" si="0"/>
        <v>45740</v>
      </c>
      <c r="AQ62" s="4">
        <f>HAVERD!II849</f>
        <v>103.97</v>
      </c>
      <c r="AR62" t="e">
        <f>NA()</f>
        <v>#N/A</v>
      </c>
      <c r="AS62" t="e">
        <f>NA()</f>
        <v>#N/A</v>
      </c>
      <c r="AT62" t="e">
        <f>NA()</f>
        <v>#N/A</v>
      </c>
    </row>
    <row r="63" spans="1:46" x14ac:dyDescent="0.35">
      <c r="A63" s="6">
        <v>46357</v>
      </c>
      <c r="G63" s="6">
        <v>46357</v>
      </c>
      <c r="S63" s="32">
        <v>45261</v>
      </c>
      <c r="T63" s="4">
        <f>HAVERM!F175</f>
        <v>4.9109999999999996</v>
      </c>
      <c r="U63" s="4">
        <f>HAVERM!G175</f>
        <v>4.1559999999999997</v>
      </c>
      <c r="V63" s="4">
        <f>HAVERM!H175</f>
        <v>7</v>
      </c>
      <c r="W63" s="4">
        <f>HAVERM!I175</f>
        <v>5.4</v>
      </c>
      <c r="Y63" s="32">
        <v>45261</v>
      </c>
      <c r="Z63" s="4">
        <f>HAVERM!J175</f>
        <v>5.8959999999999999</v>
      </c>
      <c r="AA63" s="4">
        <f>HAVERM!K175</f>
        <v>4.3630000000000004</v>
      </c>
      <c r="AB63" s="4">
        <f>HAVERM!L175</f>
        <v>6.9370000000000003</v>
      </c>
      <c r="AC63" s="4">
        <f>HAVERM!M175</f>
        <v>5.202</v>
      </c>
      <c r="AE63" s="32">
        <v>43800</v>
      </c>
      <c r="AF63" s="4">
        <f>HAVERM!P127</f>
        <v>271.30405999999999</v>
      </c>
      <c r="AG63" s="4">
        <f>'Bloom - Monthly US data'!M421</f>
        <v>851.97626288309993</v>
      </c>
      <c r="AI63" s="6">
        <f>HAVERD!A850</f>
        <v>45741</v>
      </c>
      <c r="AJ63" s="7">
        <f>HAVERD!IH850</f>
        <v>72.319999999999993</v>
      </c>
      <c r="AK63" t="e">
        <f>NA()</f>
        <v>#N/A</v>
      </c>
      <c r="AL63" t="e">
        <f>NA()</f>
        <v>#N/A</v>
      </c>
      <c r="AM63" t="e">
        <f>NA()</f>
        <v>#N/A</v>
      </c>
      <c r="AN63" t="e">
        <f>NA()</f>
        <v>#N/A</v>
      </c>
      <c r="AP63" s="6">
        <f t="shared" si="0"/>
        <v>45741</v>
      </c>
      <c r="AQ63" s="4">
        <f>HAVERD!II850</f>
        <v>100.78</v>
      </c>
      <c r="AR63" t="e">
        <f>NA()</f>
        <v>#N/A</v>
      </c>
      <c r="AS63" t="e">
        <f>NA()</f>
        <v>#N/A</v>
      </c>
      <c r="AT63" t="e">
        <f>NA()</f>
        <v>#N/A</v>
      </c>
    </row>
    <row r="64" spans="1:46" x14ac:dyDescent="0.35">
      <c r="A64" s="6"/>
      <c r="S64" s="32">
        <v>45292</v>
      </c>
      <c r="T64" s="4">
        <f>HAVERM!F176</f>
        <v>5.7960000000000003</v>
      </c>
      <c r="U64" s="4">
        <f>HAVERM!G176</f>
        <v>4.5220000000000002</v>
      </c>
      <c r="V64" s="4">
        <f>HAVERM!H176</f>
        <v>6.6</v>
      </c>
      <c r="W64" s="4">
        <f>HAVERM!I176</f>
        <v>5.2</v>
      </c>
      <c r="Y64" s="32">
        <v>45292</v>
      </c>
      <c r="Z64" s="4">
        <f>HAVERM!J176</f>
        <v>5.5540000000000003</v>
      </c>
      <c r="AA64" s="4">
        <f>HAVERM!K176</f>
        <v>4.3029999999999999</v>
      </c>
      <c r="AB64" s="4">
        <f>HAVERM!L176</f>
        <v>6.8529999999999998</v>
      </c>
      <c r="AC64" s="4">
        <f>HAVERM!M176</f>
        <v>5.22</v>
      </c>
      <c r="AE64" s="32">
        <v>43831</v>
      </c>
      <c r="AF64" s="4">
        <f>HAVERM!P128</f>
        <v>198.15648999999999</v>
      </c>
      <c r="AG64" s="4">
        <f>'Bloom - Monthly US data'!M422</f>
        <v>646.81815154335334</v>
      </c>
      <c r="AI64" s="6">
        <f>HAVERD!A851</f>
        <v>45742</v>
      </c>
      <c r="AJ64" s="7">
        <f>HAVERD!IH851</f>
        <v>72.959999999999994</v>
      </c>
      <c r="AK64" t="e">
        <f>NA()</f>
        <v>#N/A</v>
      </c>
      <c r="AL64" t="e">
        <f>NA()</f>
        <v>#N/A</v>
      </c>
      <c r="AM64" t="e">
        <f>NA()</f>
        <v>#N/A</v>
      </c>
      <c r="AN64" t="e">
        <f>NA()</f>
        <v>#N/A</v>
      </c>
      <c r="AP64" s="6">
        <f t="shared" si="0"/>
        <v>45742</v>
      </c>
      <c r="AQ64" s="4">
        <f>HAVERD!II851</f>
        <v>99</v>
      </c>
      <c r="AR64" t="e">
        <f>NA()</f>
        <v>#N/A</v>
      </c>
      <c r="AS64" t="e">
        <f>NA()</f>
        <v>#N/A</v>
      </c>
      <c r="AT64" t="e">
        <f>NA()</f>
        <v>#N/A</v>
      </c>
    </row>
    <row r="65" spans="19:46" x14ac:dyDescent="0.35">
      <c r="S65" s="32">
        <v>45323</v>
      </c>
      <c r="T65" s="4">
        <f>HAVERM!F177</f>
        <v>5.4160000000000004</v>
      </c>
      <c r="U65" s="4">
        <f>HAVERM!G177</f>
        <v>4.109</v>
      </c>
      <c r="V65" s="4">
        <f>HAVERM!H177</f>
        <v>6.5</v>
      </c>
      <c r="W65" s="4">
        <f>HAVERM!I177</f>
        <v>4.9000000000000004</v>
      </c>
      <c r="Y65" s="32">
        <v>45323</v>
      </c>
      <c r="Z65" s="4">
        <f>HAVERM!J177</f>
        <v>5.375</v>
      </c>
      <c r="AA65" s="4">
        <f>HAVERM!K177</f>
        <v>4.2629999999999999</v>
      </c>
      <c r="AB65" s="4">
        <f>HAVERM!L177</f>
        <v>6.694</v>
      </c>
      <c r="AC65" s="4">
        <f>HAVERM!M177</f>
        <v>5.1619999999999999</v>
      </c>
      <c r="AE65" s="32">
        <v>43862</v>
      </c>
      <c r="AF65" s="4">
        <f>HAVERM!P129</f>
        <v>139.62191999999999</v>
      </c>
      <c r="AG65" s="4">
        <f>'Bloom - Monthly US data'!M423</f>
        <v>462.98232342172469</v>
      </c>
      <c r="AI65" s="6">
        <f>HAVERD!A852</f>
        <v>45743</v>
      </c>
      <c r="AJ65" s="7">
        <f>HAVERD!IH852</f>
        <v>74.72</v>
      </c>
      <c r="AK65" t="e">
        <f>NA()</f>
        <v>#N/A</v>
      </c>
      <c r="AL65" t="e">
        <f>NA()</f>
        <v>#N/A</v>
      </c>
      <c r="AM65" t="e">
        <f>NA()</f>
        <v>#N/A</v>
      </c>
      <c r="AN65" t="e">
        <f>NA()</f>
        <v>#N/A</v>
      </c>
      <c r="AP65" s="6">
        <f t="shared" si="0"/>
        <v>45743</v>
      </c>
      <c r="AQ65" s="4">
        <f>HAVERD!II852</f>
        <v>99.35</v>
      </c>
      <c r="AR65" t="e">
        <f>NA()</f>
        <v>#N/A</v>
      </c>
      <c r="AS65" t="e">
        <f>NA()</f>
        <v>#N/A</v>
      </c>
      <c r="AT65" t="e">
        <f>NA()</f>
        <v>#N/A</v>
      </c>
    </row>
    <row r="66" spans="19:46" x14ac:dyDescent="0.35">
      <c r="S66" s="32">
        <v>45352</v>
      </c>
      <c r="T66" s="4">
        <f>HAVERM!F178</f>
        <v>4.8529999999999998</v>
      </c>
      <c r="U66" s="4">
        <f>HAVERM!G178</f>
        <v>3.67</v>
      </c>
      <c r="V66" s="4">
        <f>HAVERM!H178</f>
        <v>6.1</v>
      </c>
      <c r="W66" s="4">
        <f>HAVERM!I178</f>
        <v>4.7</v>
      </c>
      <c r="Y66" s="32">
        <v>45352</v>
      </c>
      <c r="Z66" s="4">
        <f>HAVERM!J178</f>
        <v>5.3550000000000004</v>
      </c>
      <c r="AA66" s="4">
        <f>HAVERM!K178</f>
        <v>4.0999999999999996</v>
      </c>
      <c r="AB66" s="4">
        <f>HAVERM!L178</f>
        <v>6.38</v>
      </c>
      <c r="AC66" s="4">
        <f>HAVERM!M178</f>
        <v>4.9219999999999997</v>
      </c>
      <c r="AE66" s="32">
        <v>43891</v>
      </c>
      <c r="AF66" s="4">
        <f>HAVERM!P130</f>
        <v>281.20726999999999</v>
      </c>
      <c r="AG66" s="4">
        <f>'Bloom - Monthly US data'!M424</f>
        <v>194.82834730038613</v>
      </c>
      <c r="AI66" s="6">
        <f>HAVERD!A853</f>
        <v>45744</v>
      </c>
      <c r="AJ66" s="7">
        <f>HAVERD!IH853</f>
        <v>74.69</v>
      </c>
      <c r="AK66" t="e">
        <f>NA()</f>
        <v>#N/A</v>
      </c>
      <c r="AL66" t="e">
        <f>NA()</f>
        <v>#N/A</v>
      </c>
      <c r="AM66" t="e">
        <f>NA()</f>
        <v>#N/A</v>
      </c>
      <c r="AN66" t="e">
        <f>NA()</f>
        <v>#N/A</v>
      </c>
      <c r="AP66" s="6">
        <f t="shared" si="0"/>
        <v>45744</v>
      </c>
      <c r="AQ66" s="4">
        <f>HAVERD!II853</f>
        <v>98.95</v>
      </c>
      <c r="AR66" t="e">
        <f>NA()</f>
        <v>#N/A</v>
      </c>
      <c r="AS66" t="e">
        <f>NA()</f>
        <v>#N/A</v>
      </c>
      <c r="AT66" t="e">
        <f>NA()</f>
        <v>#N/A</v>
      </c>
    </row>
    <row r="67" spans="19:46" x14ac:dyDescent="0.35">
      <c r="S67" s="32">
        <v>45383</v>
      </c>
      <c r="T67" s="4">
        <f>HAVERM!F179</f>
        <v>5.282</v>
      </c>
      <c r="U67" s="4">
        <f>HAVERM!G179</f>
        <v>4.2249999999999996</v>
      </c>
      <c r="V67" s="4">
        <f>HAVERM!H179</f>
        <v>6</v>
      </c>
      <c r="W67" s="4">
        <f>HAVERM!I179</f>
        <v>4.5999999999999996</v>
      </c>
      <c r="Y67" s="32">
        <v>45383</v>
      </c>
      <c r="Z67" s="4">
        <f>HAVERM!J179</f>
        <v>5.1840000000000002</v>
      </c>
      <c r="AA67" s="4">
        <f>HAVERM!K179</f>
        <v>4.0010000000000003</v>
      </c>
      <c r="AB67" s="4">
        <f>HAVERM!L179</f>
        <v>6.1790000000000003</v>
      </c>
      <c r="AC67" s="4">
        <f>HAVERM!M179</f>
        <v>4.7469999999999999</v>
      </c>
      <c r="AE67" s="32">
        <v>43922</v>
      </c>
      <c r="AF67" s="4">
        <f>HAVERM!P131</f>
        <v>185.35208</v>
      </c>
      <c r="AG67" s="4">
        <f>'Bloom - Monthly US data'!M425</f>
        <v>239.93283194886371</v>
      </c>
      <c r="AI67" s="6">
        <f>HAVERD!A854</f>
        <v>45747</v>
      </c>
      <c r="AJ67" s="7">
        <f>HAVERD!IH854</f>
        <v>77.23</v>
      </c>
      <c r="AK67" t="e">
        <f>NA()</f>
        <v>#N/A</v>
      </c>
      <c r="AL67" t="e">
        <f>NA()</f>
        <v>#N/A</v>
      </c>
      <c r="AM67" t="e">
        <f>NA()</f>
        <v>#N/A</v>
      </c>
      <c r="AN67" t="e">
        <f>NA()</f>
        <v>#N/A</v>
      </c>
      <c r="AP67" s="6">
        <f t="shared" si="0"/>
        <v>45747</v>
      </c>
      <c r="AQ67" s="4">
        <f>HAVERD!II854</f>
        <v>97.76</v>
      </c>
      <c r="AR67" t="e">
        <f>NA()</f>
        <v>#N/A</v>
      </c>
      <c r="AS67" t="e">
        <f>NA()</f>
        <v>#N/A</v>
      </c>
      <c r="AT67" t="e">
        <f>NA()</f>
        <v>#N/A</v>
      </c>
    </row>
    <row r="68" spans="19:46" x14ac:dyDescent="0.35">
      <c r="S68" s="32">
        <v>45413</v>
      </c>
      <c r="T68" s="4">
        <f>HAVERM!F180</f>
        <v>4.577</v>
      </c>
      <c r="U68" s="4">
        <f>HAVERM!G180</f>
        <v>3.8159999999999998</v>
      </c>
      <c r="V68" s="4">
        <f>HAVERM!H180</f>
        <v>6.1</v>
      </c>
      <c r="W68" s="4">
        <f>HAVERM!I180</f>
        <v>4.0999999999999996</v>
      </c>
      <c r="Y68" s="32">
        <v>45413</v>
      </c>
      <c r="Z68" s="4">
        <f>HAVERM!J180</f>
        <v>4.9039999999999999</v>
      </c>
      <c r="AA68" s="4">
        <f>HAVERM!K180</f>
        <v>3.903</v>
      </c>
      <c r="AB68" s="4">
        <f>HAVERM!L180</f>
        <v>6.0389999999999997</v>
      </c>
      <c r="AC68" s="4">
        <f>HAVERM!M180</f>
        <v>4.4829999999999997</v>
      </c>
      <c r="AE68" s="32">
        <v>43952</v>
      </c>
      <c r="AF68" s="4">
        <f>HAVERM!P132</f>
        <v>230.75636</v>
      </c>
      <c r="AG68" s="4">
        <f>'Bloom - Monthly US data'!M426</f>
        <v>161.47694159781125</v>
      </c>
      <c r="AI68" s="6">
        <f>HAVERD!A855</f>
        <v>45748</v>
      </c>
      <c r="AJ68" s="7">
        <f>HAVERD!IH855</f>
        <v>77.78</v>
      </c>
      <c r="AK68" t="e">
        <f>NA()</f>
        <v>#N/A</v>
      </c>
      <c r="AL68" t="e">
        <f>NA()</f>
        <v>#N/A</v>
      </c>
      <c r="AM68" t="e">
        <f>NA()</f>
        <v>#N/A</v>
      </c>
      <c r="AN68" t="e">
        <f>NA()</f>
        <v>#N/A</v>
      </c>
      <c r="AP68" s="6">
        <f t="shared" si="0"/>
        <v>45748</v>
      </c>
      <c r="AQ68" s="4">
        <f>HAVERD!II855</f>
        <v>102.65</v>
      </c>
      <c r="AR68" t="e">
        <f>NA()</f>
        <v>#N/A</v>
      </c>
      <c r="AS68" t="e">
        <f>NA()</f>
        <v>#N/A</v>
      </c>
      <c r="AT68" t="e">
        <f>NA()</f>
        <v>#N/A</v>
      </c>
    </row>
    <row r="69" spans="19:46" x14ac:dyDescent="0.35">
      <c r="S69" s="32">
        <v>45444</v>
      </c>
      <c r="T69" s="4">
        <f>HAVERM!F181</f>
        <v>3.82</v>
      </c>
      <c r="U69" s="4">
        <f>HAVERM!G181</f>
        <v>3.5619999999999998</v>
      </c>
      <c r="V69" s="4">
        <f>HAVERM!H181</f>
        <v>5.9</v>
      </c>
      <c r="W69" s="4">
        <f>HAVERM!I181</f>
        <v>4</v>
      </c>
      <c r="Y69" s="32">
        <v>45444</v>
      </c>
      <c r="Z69" s="4">
        <f>HAVERM!J181</f>
        <v>4.5599999999999996</v>
      </c>
      <c r="AA69" s="4">
        <f>HAVERM!K181</f>
        <v>3.867</v>
      </c>
      <c r="AB69" s="4">
        <f>HAVERM!L181</f>
        <v>5.992</v>
      </c>
      <c r="AC69" s="4">
        <f>HAVERM!M181</f>
        <v>4.2370000000000001</v>
      </c>
      <c r="AE69" s="32">
        <v>43983</v>
      </c>
      <c r="AF69" s="4">
        <f>HAVERM!P133</f>
        <v>167.69785999999999</v>
      </c>
      <c r="AG69" s="4">
        <f>'Bloom - Monthly US data'!M427</f>
        <v>57.086247228716886</v>
      </c>
      <c r="AI69" s="6">
        <f>HAVERD!A856</f>
        <v>45749</v>
      </c>
      <c r="AJ69" s="7">
        <f>HAVERD!IH856</f>
        <v>77.27</v>
      </c>
      <c r="AK69" t="e">
        <f>NA()</f>
        <v>#N/A</v>
      </c>
      <c r="AL69" t="e">
        <f>NA()</f>
        <v>#N/A</v>
      </c>
      <c r="AM69" t="e">
        <f>NA()</f>
        <v>#N/A</v>
      </c>
      <c r="AN69" t="e">
        <f>NA()</f>
        <v>#N/A</v>
      </c>
      <c r="AP69" s="6">
        <f t="shared" ref="AP69:AP132" si="1">AI69</f>
        <v>45749</v>
      </c>
      <c r="AQ69" s="4">
        <f>HAVERD!II856</f>
        <v>99.33</v>
      </c>
      <c r="AR69" t="e">
        <f>NA()</f>
        <v>#N/A</v>
      </c>
      <c r="AS69" t="e">
        <f>NA()</f>
        <v>#N/A</v>
      </c>
      <c r="AT69" t="e">
        <f>NA()</f>
        <v>#N/A</v>
      </c>
    </row>
    <row r="70" spans="19:46" x14ac:dyDescent="0.35">
      <c r="S70" s="32">
        <v>45474</v>
      </c>
      <c r="T70" s="4">
        <f>HAVERM!F182</f>
        <v>4.3289999999999997</v>
      </c>
      <c r="U70" s="4">
        <f>HAVERM!G182</f>
        <v>3.6890000000000001</v>
      </c>
      <c r="V70" s="4">
        <f>HAVERM!H182</f>
        <v>5.7</v>
      </c>
      <c r="W70" s="4">
        <f>HAVERM!I182</f>
        <v>4.0999999999999996</v>
      </c>
      <c r="Y70" s="32">
        <v>45474</v>
      </c>
      <c r="Z70" s="4">
        <f>HAVERM!J182</f>
        <v>4.242</v>
      </c>
      <c r="AA70" s="4">
        <f>HAVERM!K182</f>
        <v>3.6890000000000001</v>
      </c>
      <c r="AB70" s="4">
        <f>HAVERM!L182</f>
        <v>5.8920000000000003</v>
      </c>
      <c r="AC70" s="4">
        <f>HAVERM!M182</f>
        <v>4.0590000000000002</v>
      </c>
      <c r="AE70" s="32">
        <v>44013</v>
      </c>
      <c r="AF70" s="4">
        <f>HAVERM!P134</f>
        <v>189.96194</v>
      </c>
      <c r="AG70" s="4">
        <f>'Bloom - Monthly US data'!M428</f>
        <v>89.809960658400087</v>
      </c>
      <c r="AI70" s="6">
        <f>HAVERD!A857</f>
        <v>45750</v>
      </c>
      <c r="AJ70" s="7">
        <f>HAVERD!IH857</f>
        <v>72.540000000000006</v>
      </c>
      <c r="AK70" t="e">
        <f>NA()</f>
        <v>#N/A</v>
      </c>
      <c r="AL70" t="e">
        <f>NA()</f>
        <v>#N/A</v>
      </c>
      <c r="AM70" t="e">
        <f>NA()</f>
        <v>#N/A</v>
      </c>
      <c r="AN70" t="e">
        <f>NA()</f>
        <v>#N/A</v>
      </c>
      <c r="AP70" s="6">
        <f t="shared" si="1"/>
        <v>45750</v>
      </c>
      <c r="AQ70" s="4">
        <f>HAVERD!II857</f>
        <v>95.38</v>
      </c>
      <c r="AR70" t="e">
        <f>NA()</f>
        <v>#N/A</v>
      </c>
      <c r="AS70" t="e">
        <f>NA()</f>
        <v>#N/A</v>
      </c>
      <c r="AT70" t="e">
        <f>NA()</f>
        <v>#N/A</v>
      </c>
    </row>
    <row r="71" spans="19:46" x14ac:dyDescent="0.35">
      <c r="S71" s="32">
        <v>45505</v>
      </c>
      <c r="T71" s="4">
        <f>HAVERM!F183</f>
        <v>3.8820000000000001</v>
      </c>
      <c r="U71" s="4">
        <f>HAVERM!G183</f>
        <v>3.3250000000000002</v>
      </c>
      <c r="V71" s="4">
        <f>HAVERM!H183</f>
        <v>5.7</v>
      </c>
      <c r="W71" s="4">
        <f>HAVERM!I183</f>
        <v>4.0999999999999996</v>
      </c>
      <c r="Y71" s="32">
        <v>45505</v>
      </c>
      <c r="Z71" s="4">
        <f>HAVERM!J183</f>
        <v>4.01</v>
      </c>
      <c r="AA71" s="4">
        <f>HAVERM!K183</f>
        <v>3.5259999999999998</v>
      </c>
      <c r="AB71" s="4">
        <f>HAVERM!L183</f>
        <v>5.766</v>
      </c>
      <c r="AC71" s="4">
        <f>HAVERM!M183</f>
        <v>4.0529999999999999</v>
      </c>
      <c r="AE71" s="32">
        <v>44044</v>
      </c>
      <c r="AF71" s="4">
        <f>HAVERM!P135</f>
        <v>176.54884000000001</v>
      </c>
      <c r="AG71" s="4">
        <f>'Bloom - Monthly US data'!M429</f>
        <v>150.93140279198812</v>
      </c>
      <c r="AI71" s="6">
        <f>HAVERD!A858</f>
        <v>45751</v>
      </c>
      <c r="AJ71" s="7">
        <f>HAVERD!IH858</f>
        <v>68.36</v>
      </c>
      <c r="AK71" t="e">
        <f>NA()</f>
        <v>#N/A</v>
      </c>
      <c r="AL71" t="e">
        <f>NA()</f>
        <v>#N/A</v>
      </c>
      <c r="AM71" t="e">
        <f>NA()</f>
        <v>#N/A</v>
      </c>
      <c r="AN71" t="e">
        <f>NA()</f>
        <v>#N/A</v>
      </c>
      <c r="AP71" s="6">
        <f t="shared" si="1"/>
        <v>45751</v>
      </c>
      <c r="AQ71" s="4">
        <f>HAVERD!II858</f>
        <v>88.75</v>
      </c>
      <c r="AR71" t="e">
        <f>NA()</f>
        <v>#N/A</v>
      </c>
      <c r="AS71" t="e">
        <f>NA()</f>
        <v>#N/A</v>
      </c>
      <c r="AT71" t="e">
        <f>NA()</f>
        <v>#N/A</v>
      </c>
    </row>
    <row r="72" spans="19:46" x14ac:dyDescent="0.35">
      <c r="S72" s="32">
        <v>45536</v>
      </c>
      <c r="T72" s="4">
        <f>HAVERM!F184</f>
        <v>4.4660000000000002</v>
      </c>
      <c r="U72" s="4">
        <f>HAVERM!G184</f>
        <v>3.6070000000000002</v>
      </c>
      <c r="V72" s="4">
        <f>HAVERM!H184</f>
        <v>5.7</v>
      </c>
      <c r="W72" s="4">
        <f>HAVERM!I184</f>
        <v>4.0999999999999996</v>
      </c>
      <c r="Y72" s="32">
        <v>45536</v>
      </c>
      <c r="Z72" s="4">
        <f>HAVERM!J184</f>
        <v>4.226</v>
      </c>
      <c r="AA72" s="4">
        <f>HAVERM!K184</f>
        <v>3.54</v>
      </c>
      <c r="AB72" s="4">
        <f>HAVERM!L184</f>
        <v>5.6829999999999998</v>
      </c>
      <c r="AC72" s="4">
        <f>HAVERM!M184</f>
        <v>4.0910000000000002</v>
      </c>
      <c r="AE72" s="32">
        <v>44075</v>
      </c>
      <c r="AF72" s="4">
        <f>HAVERM!P136</f>
        <v>184.51675</v>
      </c>
      <c r="AG72" s="4">
        <f>'Bloom - Monthly US data'!M430</f>
        <v>96.581922214806738</v>
      </c>
      <c r="AI72" s="6">
        <f>HAVERD!A859</f>
        <v>45754</v>
      </c>
      <c r="AJ72" s="7">
        <f>HAVERD!IH859</f>
        <v>66.13</v>
      </c>
      <c r="AK72" t="e">
        <f>NA()</f>
        <v>#N/A</v>
      </c>
      <c r="AL72" t="e">
        <f>NA()</f>
        <v>#N/A</v>
      </c>
      <c r="AM72" t="e">
        <f>NA()</f>
        <v>#N/A</v>
      </c>
      <c r="AN72" t="e">
        <f>NA()</f>
        <v>#N/A</v>
      </c>
      <c r="AP72" s="6">
        <f t="shared" si="1"/>
        <v>45754</v>
      </c>
      <c r="AQ72" s="4">
        <f>HAVERD!II859</f>
        <v>90.77</v>
      </c>
      <c r="AR72" t="e">
        <f>NA()</f>
        <v>#N/A</v>
      </c>
      <c r="AS72" t="e">
        <f>NA()</f>
        <v>#N/A</v>
      </c>
      <c r="AT72" t="e">
        <f>NA()</f>
        <v>#N/A</v>
      </c>
    </row>
    <row r="73" spans="19:46" x14ac:dyDescent="0.35">
      <c r="S73" s="32">
        <v>45566</v>
      </c>
      <c r="T73" s="4">
        <f>HAVERM!F185</f>
        <v>3.6259999999999999</v>
      </c>
      <c r="U73" s="4">
        <f>HAVERM!G185</f>
        <v>3.5990000000000002</v>
      </c>
      <c r="V73" s="4">
        <f>HAVERM!H185</f>
        <v>5.4</v>
      </c>
      <c r="W73" s="4">
        <f>HAVERM!I185</f>
        <v>4.0999999999999996</v>
      </c>
      <c r="Y73" s="32">
        <v>45566</v>
      </c>
      <c r="Z73" s="4">
        <f>HAVERM!J185</f>
        <v>3.9910000000000001</v>
      </c>
      <c r="AA73" s="4">
        <f>HAVERM!K185</f>
        <v>3.51</v>
      </c>
      <c r="AB73" s="4">
        <f>HAVERM!L185</f>
        <v>5.5979999999999999</v>
      </c>
      <c r="AC73" s="4">
        <f>HAVERM!M185</f>
        <v>4.0999999999999996</v>
      </c>
      <c r="AE73" s="32">
        <v>44105</v>
      </c>
      <c r="AF73" s="4">
        <f>HAVERM!P137</f>
        <v>189.12477000000001</v>
      </c>
      <c r="AG73" s="4">
        <f>'Bloom - Monthly US data'!M431</f>
        <v>331.19625445460377</v>
      </c>
      <c r="AI73" s="6">
        <f>HAVERD!A860</f>
        <v>45755</v>
      </c>
      <c r="AJ73" s="7">
        <f>HAVERD!IH860</f>
        <v>64.86</v>
      </c>
      <c r="AK73" t="e">
        <f>NA()</f>
        <v>#N/A</v>
      </c>
      <c r="AL73" t="e">
        <f>NA()</f>
        <v>#N/A</v>
      </c>
      <c r="AM73" t="e">
        <f>NA()</f>
        <v>#N/A</v>
      </c>
      <c r="AN73" t="e">
        <f>NA()</f>
        <v>#N/A</v>
      </c>
      <c r="AP73" s="6">
        <f t="shared" si="1"/>
        <v>45755</v>
      </c>
      <c r="AQ73" s="4">
        <f>HAVERD!II860</f>
        <v>88.75</v>
      </c>
      <c r="AR73" t="e">
        <f>NA()</f>
        <v>#N/A</v>
      </c>
      <c r="AS73" t="e">
        <f>NA()</f>
        <v>#N/A</v>
      </c>
      <c r="AT73" t="e">
        <f>NA()</f>
        <v>#N/A</v>
      </c>
    </row>
    <row r="74" spans="19:46" x14ac:dyDescent="0.35">
      <c r="S74" s="32">
        <v>45597</v>
      </c>
      <c r="T74" s="4">
        <f>HAVERM!F186</f>
        <v>3.681</v>
      </c>
      <c r="U74" s="4">
        <f>HAVERM!G186</f>
        <v>3.7879999999999998</v>
      </c>
      <c r="V74" s="4">
        <f>HAVERM!H186</f>
        <v>5.5</v>
      </c>
      <c r="W74" s="4">
        <f>HAVERM!I186</f>
        <v>3.8</v>
      </c>
      <c r="Y74" s="32">
        <v>45597</v>
      </c>
      <c r="Z74" s="4">
        <f>HAVERM!J186</f>
        <v>3.9239999999999999</v>
      </c>
      <c r="AA74" s="4">
        <f>HAVERM!K186</f>
        <v>3.665</v>
      </c>
      <c r="AB74" s="4">
        <f>HAVERM!L186</f>
        <v>5.5119999999999996</v>
      </c>
      <c r="AC74" s="4">
        <f>HAVERM!M186</f>
        <v>4.0149999999999997</v>
      </c>
      <c r="AE74" s="32">
        <v>44136</v>
      </c>
      <c r="AF74" s="4">
        <f>HAVERM!P138</f>
        <v>214.46164999999999</v>
      </c>
      <c r="AG74" s="4">
        <f>'Bloom - Monthly US data'!M432</f>
        <v>204.60834443409775</v>
      </c>
      <c r="AI74" s="6">
        <f>HAVERD!A861</f>
        <v>45756</v>
      </c>
      <c r="AJ74" s="7">
        <f>HAVERD!IH861</f>
        <v>67.3</v>
      </c>
      <c r="AK74" t="e">
        <f>NA()</f>
        <v>#N/A</v>
      </c>
      <c r="AL74" t="e">
        <f>NA()</f>
        <v>#N/A</v>
      </c>
      <c r="AM74" t="e">
        <f>NA()</f>
        <v>#N/A</v>
      </c>
      <c r="AN74" t="e">
        <f>NA()</f>
        <v>#N/A</v>
      </c>
      <c r="AP74" s="6">
        <f t="shared" si="1"/>
        <v>45756</v>
      </c>
      <c r="AQ74" s="4">
        <f>HAVERD!II861</f>
        <v>83.21</v>
      </c>
      <c r="AR74" t="e">
        <f>NA()</f>
        <v>#N/A</v>
      </c>
      <c r="AS74" t="e">
        <f>NA()</f>
        <v>#N/A</v>
      </c>
      <c r="AT74" t="e">
        <f>NA()</f>
        <v>#N/A</v>
      </c>
    </row>
    <row r="75" spans="19:46" x14ac:dyDescent="0.35">
      <c r="S75" s="32">
        <v>45627</v>
      </c>
      <c r="T75" s="4">
        <f>HAVERM!F187</f>
        <v>3.9790000000000001</v>
      </c>
      <c r="U75" s="4">
        <f>HAVERM!G187</f>
        <v>3.9860000000000002</v>
      </c>
      <c r="V75" s="4">
        <f>HAVERM!H187</f>
        <v>5.3</v>
      </c>
      <c r="W75" s="4">
        <f>HAVERM!I187</f>
        <v>3.9</v>
      </c>
      <c r="Y75" s="32">
        <v>45627</v>
      </c>
      <c r="Z75" s="4">
        <f>HAVERM!J187</f>
        <v>3.762</v>
      </c>
      <c r="AA75" s="4">
        <f>HAVERM!K187</f>
        <v>3.7909999999999999</v>
      </c>
      <c r="AB75" s="4">
        <f>HAVERM!L187</f>
        <v>5.3840000000000003</v>
      </c>
      <c r="AC75" s="4">
        <f>HAVERM!M187</f>
        <v>3.9660000000000002</v>
      </c>
      <c r="AE75" s="32">
        <v>44166</v>
      </c>
      <c r="AF75" s="4">
        <f>HAVERM!P139</f>
        <v>207.60650999999999</v>
      </c>
      <c r="AG75" s="4">
        <f>'Bloom - Monthly US data'!M433</f>
        <v>123.58402111558088</v>
      </c>
      <c r="AI75" s="6">
        <f>HAVERD!A862</f>
        <v>45757</v>
      </c>
      <c r="AJ75" s="7">
        <f>HAVERD!IH862</f>
        <v>63.37</v>
      </c>
      <c r="AK75" t="e">
        <f>NA()</f>
        <v>#N/A</v>
      </c>
      <c r="AL75" t="e">
        <f>NA()</f>
        <v>#N/A</v>
      </c>
      <c r="AM75" t="e">
        <f>NA()</f>
        <v>#N/A</v>
      </c>
      <c r="AN75" t="e">
        <f>NA()</f>
        <v>#N/A</v>
      </c>
      <c r="AP75" s="6">
        <f t="shared" si="1"/>
        <v>45757</v>
      </c>
      <c r="AQ75" s="4">
        <f>HAVERD!II862</f>
        <v>82.18</v>
      </c>
      <c r="AR75" t="e">
        <f>NA()</f>
        <v>#N/A</v>
      </c>
      <c r="AS75" t="e">
        <f>NA()</f>
        <v>#N/A</v>
      </c>
      <c r="AT75" t="e">
        <f>NA()</f>
        <v>#N/A</v>
      </c>
    </row>
    <row r="76" spans="19:46" x14ac:dyDescent="0.35">
      <c r="S76" s="32">
        <v>45658</v>
      </c>
      <c r="T76" s="4">
        <f>HAVERM!F188</f>
        <v>3.6749999999999998</v>
      </c>
      <c r="U76" s="4">
        <f>HAVERM!G188</f>
        <v>3.93</v>
      </c>
      <c r="V76" s="4">
        <f>HAVERM!H188</f>
        <v>5.0999999999999996</v>
      </c>
      <c r="W76" s="4">
        <f>HAVERM!I188</f>
        <v>3.9</v>
      </c>
      <c r="Y76" s="32">
        <v>45658</v>
      </c>
      <c r="Z76" s="4">
        <f>HAVERM!J188</f>
        <v>3.778</v>
      </c>
      <c r="AA76" s="4">
        <f>HAVERM!K188</f>
        <v>3.9020000000000001</v>
      </c>
      <c r="AB76" s="4">
        <f>HAVERM!L188</f>
        <v>5.2830000000000004</v>
      </c>
      <c r="AC76" s="4">
        <f>HAVERM!M188</f>
        <v>3.887</v>
      </c>
      <c r="AE76" s="32">
        <v>44197</v>
      </c>
      <c r="AF76" s="4">
        <f>HAVERM!P140</f>
        <v>112.63906</v>
      </c>
      <c r="AG76" s="4">
        <f>'Bloom - Monthly US data'!M434</f>
        <v>72.345173252029838</v>
      </c>
      <c r="AI76" s="6">
        <f>HAVERD!A863</f>
        <v>45758</v>
      </c>
      <c r="AJ76" s="7">
        <f>HAVERD!IH863</f>
        <v>64.430000000000007</v>
      </c>
      <c r="AK76" t="e">
        <f>NA()</f>
        <v>#N/A</v>
      </c>
      <c r="AL76" t="e">
        <f>NA()</f>
        <v>#N/A</v>
      </c>
      <c r="AM76" t="e">
        <f>NA()</f>
        <v>#N/A</v>
      </c>
      <c r="AN76" t="e">
        <f>NA()</f>
        <v>#N/A</v>
      </c>
      <c r="AP76" s="6">
        <f t="shared" si="1"/>
        <v>45758</v>
      </c>
      <c r="AQ76" s="4">
        <f>HAVERD!II863</f>
        <v>83.1</v>
      </c>
      <c r="AR76" t="e">
        <f>NA()</f>
        <v>#N/A</v>
      </c>
      <c r="AS76" t="e">
        <f>NA()</f>
        <v>#N/A</v>
      </c>
      <c r="AT76" t="e">
        <f>NA()</f>
        <v>#N/A</v>
      </c>
    </row>
    <row r="77" spans="19:46" x14ac:dyDescent="0.35">
      <c r="S77" s="32">
        <v>45689</v>
      </c>
      <c r="T77" s="4">
        <f>HAVERM!F189</f>
        <v>3.4870000000000001</v>
      </c>
      <c r="U77" s="4">
        <f>HAVERM!G189</f>
        <v>3.9710000000000001</v>
      </c>
      <c r="V77" s="4">
        <f>HAVERM!H189</f>
        <v>5.2</v>
      </c>
      <c r="W77" s="4">
        <f>HAVERM!I189</f>
        <v>4</v>
      </c>
      <c r="Y77" s="32">
        <v>45689</v>
      </c>
      <c r="Z77" s="4">
        <f>HAVERM!J189</f>
        <v>3.7130000000000001</v>
      </c>
      <c r="AA77" s="4">
        <f>HAVERM!K189</f>
        <v>3.9630000000000001</v>
      </c>
      <c r="AB77" s="4">
        <f>HAVERM!L189</f>
        <v>5.1909999999999998</v>
      </c>
      <c r="AC77" s="4">
        <f>HAVERM!M189</f>
        <v>3.9369999999999998</v>
      </c>
      <c r="AE77" s="32">
        <v>44228</v>
      </c>
      <c r="AF77" s="4">
        <f>HAVERM!P141</f>
        <v>138.00995</v>
      </c>
      <c r="AG77" s="4">
        <f>'Bloom - Monthly US data'!M435</f>
        <v>52.348352128865294</v>
      </c>
      <c r="AI77" s="6">
        <f>HAVERD!A864</f>
        <v>45761</v>
      </c>
      <c r="AJ77" s="7">
        <f>HAVERD!IH864</f>
        <v>63.63</v>
      </c>
      <c r="AK77" t="e">
        <f>NA()</f>
        <v>#N/A</v>
      </c>
      <c r="AL77" t="e">
        <f>NA()</f>
        <v>#N/A</v>
      </c>
      <c r="AM77" t="e">
        <f>NA()</f>
        <v>#N/A</v>
      </c>
      <c r="AN77" t="e">
        <f>NA()</f>
        <v>#N/A</v>
      </c>
      <c r="AP77" s="6">
        <f t="shared" si="1"/>
        <v>45761</v>
      </c>
      <c r="AQ77" s="4">
        <f>HAVERD!II864</f>
        <v>85.37</v>
      </c>
      <c r="AR77" t="e">
        <f>NA()</f>
        <v>#N/A</v>
      </c>
      <c r="AS77" t="e">
        <f>NA()</f>
        <v>#N/A</v>
      </c>
      <c r="AT77" t="e">
        <f>NA()</f>
        <v>#N/A</v>
      </c>
    </row>
    <row r="78" spans="19:46" x14ac:dyDescent="0.35">
      <c r="S78" s="32">
        <v>45717</v>
      </c>
      <c r="T78" s="4">
        <f>HAVERM!F190</f>
        <v>3.6419999999999999</v>
      </c>
      <c r="U78" s="4">
        <f>HAVERM!G190</f>
        <v>3.9049999999999998</v>
      </c>
      <c r="V78" s="4">
        <f>HAVERM!H190</f>
        <v>4.9000000000000004</v>
      </c>
      <c r="W78" s="4">
        <f>HAVERM!I190</f>
        <v>3.9</v>
      </c>
      <c r="Y78" s="32">
        <v>45717</v>
      </c>
      <c r="Z78" s="4">
        <f>HAVERM!J190</f>
        <v>3.601</v>
      </c>
      <c r="AA78" s="4">
        <f>HAVERM!K190</f>
        <v>3.9350000000000001</v>
      </c>
      <c r="AB78" s="4">
        <f>HAVERM!L190</f>
        <v>5.0469999999999997</v>
      </c>
      <c r="AC78" s="4">
        <f>HAVERM!M190</f>
        <v>3.9380000000000002</v>
      </c>
      <c r="AE78" s="32">
        <v>44256</v>
      </c>
      <c r="AF78" s="4">
        <f>HAVERM!P142</f>
        <v>142.40593999999999</v>
      </c>
      <c r="AG78" s="4">
        <f>'Bloom - Monthly US data'!M436</f>
        <v>47.673847749396302</v>
      </c>
      <c r="AI78" s="6">
        <f>HAVERD!A865</f>
        <v>45762</v>
      </c>
      <c r="AJ78" s="7">
        <f>HAVERD!IH865</f>
        <v>63.91</v>
      </c>
      <c r="AK78" t="e">
        <f>NA()</f>
        <v>#N/A</v>
      </c>
      <c r="AL78" t="e">
        <f>NA()</f>
        <v>#N/A</v>
      </c>
      <c r="AM78" t="e">
        <f>NA()</f>
        <v>#N/A</v>
      </c>
      <c r="AN78" t="e">
        <f>NA()</f>
        <v>#N/A</v>
      </c>
      <c r="AP78" s="6">
        <f t="shared" si="1"/>
        <v>45762</v>
      </c>
      <c r="AQ78" s="4">
        <f>HAVERD!II865</f>
        <v>84.32</v>
      </c>
      <c r="AR78" t="e">
        <f>NA()</f>
        <v>#N/A</v>
      </c>
      <c r="AS78" t="e">
        <f>NA()</f>
        <v>#N/A</v>
      </c>
      <c r="AT78" t="e">
        <f>NA()</f>
        <v>#N/A</v>
      </c>
    </row>
    <row r="79" spans="19:46" x14ac:dyDescent="0.35">
      <c r="S79" s="32">
        <v>45748</v>
      </c>
      <c r="T79" s="4">
        <f>HAVERM!F191</f>
        <v>3.5209999999999999</v>
      </c>
      <c r="U79" s="4">
        <f>HAVERM!G191</f>
        <v>3.706</v>
      </c>
      <c r="V79" s="4">
        <f>HAVERM!H191</f>
        <v>4.5</v>
      </c>
      <c r="W79" s="4">
        <f>HAVERM!I191</f>
        <v>3.5</v>
      </c>
      <c r="Y79" s="32">
        <v>45748</v>
      </c>
      <c r="Z79" s="4">
        <f>HAVERM!J191</f>
        <v>3.55</v>
      </c>
      <c r="AA79" s="4">
        <f>HAVERM!K191</f>
        <v>3.8610000000000002</v>
      </c>
      <c r="AB79" s="4">
        <f>HAVERM!L191</f>
        <v>4.8570000000000002</v>
      </c>
      <c r="AC79" s="4">
        <f>HAVERM!M191</f>
        <v>3.8220000000000001</v>
      </c>
      <c r="AE79" s="32">
        <v>44287</v>
      </c>
      <c r="AF79" s="4">
        <f>HAVERM!P143</f>
        <v>95.280680000000004</v>
      </c>
      <c r="AG79" s="4">
        <f>'Bloom - Monthly US data'!M437</f>
        <v>72.419087455502108</v>
      </c>
      <c r="AI79" s="6">
        <f>HAVERD!A866</f>
        <v>45763</v>
      </c>
      <c r="AJ79" s="7">
        <f>HAVERD!IH866</f>
        <v>65.13</v>
      </c>
      <c r="AK79" t="e">
        <f>NA()</f>
        <v>#N/A</v>
      </c>
      <c r="AL79" t="e">
        <f>NA()</f>
        <v>#N/A</v>
      </c>
      <c r="AM79" t="e">
        <f>NA()</f>
        <v>#N/A</v>
      </c>
      <c r="AN79" t="e">
        <f>NA()</f>
        <v>#N/A</v>
      </c>
      <c r="AP79" s="6">
        <f t="shared" si="1"/>
        <v>45763</v>
      </c>
      <c r="AQ79" s="4">
        <f>HAVERD!II866</f>
        <v>86.88</v>
      </c>
      <c r="AR79" t="e">
        <f>NA()</f>
        <v>#N/A</v>
      </c>
      <c r="AS79" t="e">
        <f>NA()</f>
        <v>#N/A</v>
      </c>
      <c r="AT79" t="e">
        <f>NA()</f>
        <v>#N/A</v>
      </c>
    </row>
    <row r="80" spans="19:46" x14ac:dyDescent="0.35">
      <c r="S80" s="32">
        <v>45778</v>
      </c>
      <c r="T80" s="4">
        <f>HAVERM!F192</f>
        <v>3.4319999999999999</v>
      </c>
      <c r="U80" s="4">
        <f>HAVERM!G192</f>
        <v>3.508</v>
      </c>
      <c r="V80" s="4">
        <f>HAVERM!H192</f>
        <v>4.9000000000000004</v>
      </c>
      <c r="W80" s="4">
        <f>HAVERM!I192</f>
        <v>3.6</v>
      </c>
      <c r="Y80" s="32">
        <v>45778</v>
      </c>
      <c r="Z80" s="4">
        <f>HAVERM!J192</f>
        <v>3.532</v>
      </c>
      <c r="AA80" s="4">
        <f>HAVERM!K192</f>
        <v>3.706</v>
      </c>
      <c r="AB80" s="4">
        <f>HAVERM!L192</f>
        <v>4.7560000000000002</v>
      </c>
      <c r="AC80" s="4">
        <f>HAVERM!M192</f>
        <v>3.68</v>
      </c>
      <c r="AE80" s="32">
        <v>44317</v>
      </c>
      <c r="AF80" s="4">
        <f>HAVERM!P144</f>
        <v>98.111930000000001</v>
      </c>
      <c r="AG80" s="4">
        <f>'Bloom - Monthly US data'!M438</f>
        <v>42.693271334351749</v>
      </c>
      <c r="AI80" s="6">
        <f>HAVERD!A867</f>
        <v>45764</v>
      </c>
      <c r="AJ80" s="7">
        <f>HAVERD!IH867</f>
        <v>66.739999999999995</v>
      </c>
      <c r="AK80" t="e">
        <f>NA()</f>
        <v>#N/A</v>
      </c>
      <c r="AL80" t="e">
        <f>NA()</f>
        <v>#N/A</v>
      </c>
      <c r="AM80" t="e">
        <f>NA()</f>
        <v>#N/A</v>
      </c>
      <c r="AN80" t="e">
        <f>NA()</f>
        <v>#N/A</v>
      </c>
      <c r="AP80" s="6">
        <f t="shared" si="1"/>
        <v>45764</v>
      </c>
      <c r="AQ80" s="4">
        <f>HAVERD!II867</f>
        <v>87.27</v>
      </c>
      <c r="AR80" t="e">
        <f>NA()</f>
        <v>#N/A</v>
      </c>
      <c r="AS80" t="e">
        <f>NA()</f>
        <v>#N/A</v>
      </c>
      <c r="AT80" t="e">
        <f>NA()</f>
        <v>#N/A</v>
      </c>
    </row>
    <row r="81" spans="19:46" x14ac:dyDescent="0.35">
      <c r="S81" s="32">
        <v>45809</v>
      </c>
      <c r="T81" s="4">
        <f>HAVERM!F193</f>
        <v>3.4950000000000001</v>
      </c>
      <c r="U81" s="4">
        <f>HAVERM!G193</f>
        <v>3.7440000000000002</v>
      </c>
      <c r="V81" s="4">
        <f>HAVERM!H193</f>
        <v>4.5999999999999996</v>
      </c>
      <c r="W81" s="4">
        <f>HAVERM!I193</f>
        <v>3.7</v>
      </c>
      <c r="Y81" s="32">
        <v>45809</v>
      </c>
      <c r="Z81" s="4">
        <f>HAVERM!J193</f>
        <v>3.4820000000000002</v>
      </c>
      <c r="AA81" s="4">
        <f>HAVERM!K193</f>
        <v>3.653</v>
      </c>
      <c r="AB81" s="4">
        <f>HAVERM!L193</f>
        <v>4.6520000000000001</v>
      </c>
      <c r="AC81" s="4">
        <f>HAVERM!M193</f>
        <v>3.585</v>
      </c>
      <c r="AE81" s="32">
        <v>44348</v>
      </c>
      <c r="AF81" s="4">
        <f>HAVERM!P145</f>
        <v>90.334940000000003</v>
      </c>
      <c r="AG81" s="4">
        <f>'Bloom - Monthly US data'!M439</f>
        <v>40.750572804672721</v>
      </c>
      <c r="AI81" s="6">
        <f>HAVERD!A868</f>
        <v>45765</v>
      </c>
      <c r="AJ81" s="7">
        <f>HAVERD!IH868</f>
        <v>66.55</v>
      </c>
      <c r="AK81" t="e">
        <f>NA()</f>
        <v>#N/A</v>
      </c>
      <c r="AL81" t="e">
        <f>NA()</f>
        <v>#N/A</v>
      </c>
      <c r="AM81" t="e">
        <f>NA()</f>
        <v>#N/A</v>
      </c>
      <c r="AN81" t="e">
        <f>NA()</f>
        <v>#N/A</v>
      </c>
      <c r="AP81" s="6">
        <f t="shared" si="1"/>
        <v>45765</v>
      </c>
      <c r="AQ81" s="4" t="e">
        <f>HAVERD!II868</f>
        <v>#N/A</v>
      </c>
      <c r="AR81" t="e">
        <f>NA()</f>
        <v>#N/A</v>
      </c>
      <c r="AS81" t="e">
        <f>NA()</f>
        <v>#N/A</v>
      </c>
      <c r="AT81" t="e">
        <f>NA()</f>
        <v>#N/A</v>
      </c>
    </row>
    <row r="82" spans="19:46" x14ac:dyDescent="0.35">
      <c r="S82" s="32">
        <v>45839</v>
      </c>
      <c r="T82" s="4">
        <f>HAVERM!F194</f>
        <v>3.8879999999999999</v>
      </c>
      <c r="U82" s="4">
        <f>HAVERM!G194</f>
        <v>3.8929999999999998</v>
      </c>
      <c r="V82" s="4">
        <f>HAVERM!H194</f>
        <v>4.5999999999999996</v>
      </c>
      <c r="W82" s="4">
        <f>HAVERM!I194</f>
        <v>3.6</v>
      </c>
      <c r="Y82" s="32">
        <v>45839</v>
      </c>
      <c r="Z82" s="4">
        <f>HAVERM!J194</f>
        <v>3.605</v>
      </c>
      <c r="AA82" s="4">
        <f>HAVERM!K194</f>
        <v>3.7149999999999999</v>
      </c>
      <c r="AB82" s="4">
        <f>HAVERM!L194</f>
        <v>4.6680000000000001</v>
      </c>
      <c r="AC82" s="4">
        <f>HAVERM!M194</f>
        <v>3.5950000000000002</v>
      </c>
      <c r="AE82" s="32">
        <v>44378</v>
      </c>
      <c r="AF82" s="4">
        <f>HAVERM!P146</f>
        <v>88.283770000000004</v>
      </c>
      <c r="AG82" s="4">
        <f>'Bloom - Monthly US data'!M440</f>
        <v>20.807926116076317</v>
      </c>
      <c r="AI82" s="6">
        <f>HAVERD!A869</f>
        <v>45768</v>
      </c>
      <c r="AJ82" s="7">
        <f>HAVERD!IH869</f>
        <v>65.23</v>
      </c>
      <c r="AK82" t="e">
        <f>NA()</f>
        <v>#N/A</v>
      </c>
      <c r="AL82" t="e">
        <f>NA()</f>
        <v>#N/A</v>
      </c>
      <c r="AM82" t="e">
        <f>NA()</f>
        <v>#N/A</v>
      </c>
      <c r="AN82" t="e">
        <f>NA()</f>
        <v>#N/A</v>
      </c>
      <c r="AP82" s="6">
        <f t="shared" si="1"/>
        <v>45768</v>
      </c>
      <c r="AQ82" s="4">
        <f>HAVERD!II869</f>
        <v>87.27</v>
      </c>
      <c r="AR82" t="e">
        <f>NA()</f>
        <v>#N/A</v>
      </c>
      <c r="AS82" t="e">
        <f>NA()</f>
        <v>#N/A</v>
      </c>
      <c r="AT82" t="e">
        <f>NA()</f>
        <v>#N/A</v>
      </c>
    </row>
    <row r="83" spans="19:46" x14ac:dyDescent="0.35">
      <c r="S83" s="32">
        <v>45870</v>
      </c>
      <c r="T83" s="4">
        <f>HAVERM!F195</f>
        <v>3.6139999999999999</v>
      </c>
      <c r="U83" s="4">
        <f>HAVERM!G195</f>
        <v>3.4849999999999999</v>
      </c>
      <c r="V83" s="4">
        <f>HAVERM!H195</f>
        <v>4.7</v>
      </c>
      <c r="W83" s="4">
        <f>HAVERM!I195</f>
        <v>3.5</v>
      </c>
      <c r="Y83" s="32">
        <v>45870</v>
      </c>
      <c r="Z83" s="4">
        <f>HAVERM!J195</f>
        <v>3.6659999999999999</v>
      </c>
      <c r="AA83" s="4">
        <f>HAVERM!K195</f>
        <v>3.7069999999999999</v>
      </c>
      <c r="AB83" s="4">
        <f>HAVERM!L195</f>
        <v>4.6100000000000003</v>
      </c>
      <c r="AC83" s="4">
        <f>HAVERM!M195</f>
        <v>3.5619999999999998</v>
      </c>
      <c r="AE83" s="32">
        <v>44409</v>
      </c>
      <c r="AF83" s="4">
        <f>HAVERM!P147</f>
        <v>79.109099999999998</v>
      </c>
      <c r="AG83" s="4">
        <f>'Bloom - Monthly US data'!M441</f>
        <v>31.874577466506441</v>
      </c>
      <c r="AI83" s="6">
        <f>HAVERD!A870</f>
        <v>45769</v>
      </c>
      <c r="AJ83" s="7">
        <f>HAVERD!IH870</f>
        <v>66.599999999999994</v>
      </c>
      <c r="AK83" t="e">
        <f>NA()</f>
        <v>#N/A</v>
      </c>
      <c r="AL83" t="e">
        <f>NA()</f>
        <v>#N/A</v>
      </c>
      <c r="AM83" t="e">
        <f>NA()</f>
        <v>#N/A</v>
      </c>
      <c r="AN83" t="e">
        <f>NA()</f>
        <v>#N/A</v>
      </c>
      <c r="AP83" s="6">
        <f t="shared" si="1"/>
        <v>45769</v>
      </c>
      <c r="AQ83" s="4">
        <f>HAVERD!II870</f>
        <v>83.99</v>
      </c>
      <c r="AR83" t="e">
        <f>NA()</f>
        <v>#N/A</v>
      </c>
      <c r="AS83" t="e">
        <f>NA()</f>
        <v>#N/A</v>
      </c>
      <c r="AT83" t="e">
        <f>NA()</f>
        <v>#N/A</v>
      </c>
    </row>
    <row r="84" spans="19:46" x14ac:dyDescent="0.35">
      <c r="S84" s="32">
        <v>45901</v>
      </c>
      <c r="T84" s="4">
        <f>HAVERM!F196</f>
        <v>4.1050000000000004</v>
      </c>
      <c r="U84" s="4">
        <f>HAVERM!G196</f>
        <v>3.7349999999999999</v>
      </c>
      <c r="V84" s="4">
        <f>HAVERM!H196</f>
        <v>4.5999999999999996</v>
      </c>
      <c r="W84" s="4">
        <f>HAVERM!I196</f>
        <v>3.8</v>
      </c>
      <c r="Y84" s="32">
        <v>45901</v>
      </c>
      <c r="Z84" s="4">
        <f>HAVERM!J196</f>
        <v>3.8690000000000002</v>
      </c>
      <c r="AA84" s="4">
        <f>HAVERM!K196</f>
        <v>3.7040000000000002</v>
      </c>
      <c r="AB84" s="4">
        <f>HAVERM!L196</f>
        <v>4.6349999999999998</v>
      </c>
      <c r="AC84" s="4">
        <f>HAVERM!M196</f>
        <v>3.621</v>
      </c>
      <c r="AE84" s="32">
        <v>44440</v>
      </c>
      <c r="AF84" s="4">
        <f>HAVERM!P148</f>
        <v>78.70093</v>
      </c>
      <c r="AG84" s="4">
        <f>'Bloom - Monthly US data'!M442</f>
        <v>7.6726184335797338</v>
      </c>
      <c r="AI84" s="6">
        <f>HAVERD!A871</f>
        <v>45770</v>
      </c>
      <c r="AJ84" s="7">
        <f>HAVERD!IH871</f>
        <v>64.849999999999994</v>
      </c>
      <c r="AK84" t="e">
        <f>NA()</f>
        <v>#N/A</v>
      </c>
      <c r="AL84" t="e">
        <f>NA()</f>
        <v>#N/A</v>
      </c>
      <c r="AM84" t="e">
        <f>NA()</f>
        <v>#N/A</v>
      </c>
      <c r="AN84" t="e">
        <f>NA()</f>
        <v>#N/A</v>
      </c>
      <c r="AP84" s="6">
        <f t="shared" si="1"/>
        <v>45770</v>
      </c>
      <c r="AQ84" s="4">
        <f>HAVERD!II871</f>
        <v>83.61</v>
      </c>
      <c r="AR84" t="e">
        <f>NA()</f>
        <v>#N/A</v>
      </c>
      <c r="AS84" t="e">
        <f>NA()</f>
        <v>#N/A</v>
      </c>
      <c r="AT84" t="e">
        <f>NA()</f>
        <v>#N/A</v>
      </c>
    </row>
    <row r="85" spans="19:46" x14ac:dyDescent="0.35">
      <c r="S85" s="32">
        <v>45931</v>
      </c>
      <c r="T85" s="4">
        <f>HAVERM!F197</f>
        <v>3.6469999999999998</v>
      </c>
      <c r="U85" s="4">
        <f>HAVERM!G197</f>
        <v>3.7120000000000002</v>
      </c>
      <c r="V85" s="4">
        <f>HAVERM!H197</f>
        <v>4.2</v>
      </c>
      <c r="W85" s="4">
        <f>HAVERM!I197</f>
        <v>3.8</v>
      </c>
      <c r="Y85" s="32">
        <v>45931</v>
      </c>
      <c r="Z85" s="4">
        <f>HAVERM!J197</f>
        <v>3.7890000000000001</v>
      </c>
      <c r="AA85" s="4">
        <f>HAVERM!K197</f>
        <v>3.6440000000000001</v>
      </c>
      <c r="AB85" s="4">
        <f>HAVERM!L197</f>
        <v>4.5229999999999997</v>
      </c>
      <c r="AC85" s="4">
        <f>HAVERM!M197</f>
        <v>3.7040000000000002</v>
      </c>
      <c r="AE85" s="32">
        <v>44470</v>
      </c>
      <c r="AF85" s="4">
        <f>HAVERM!P149</f>
        <v>103.98979</v>
      </c>
      <c r="AG85" s="4">
        <f>'Bloom - Monthly US data'!M443</f>
        <v>40.942714573602061</v>
      </c>
      <c r="AI85" s="6">
        <f>HAVERD!A872</f>
        <v>45771</v>
      </c>
      <c r="AJ85" s="7">
        <f>HAVERD!IH872</f>
        <v>67.5</v>
      </c>
      <c r="AK85" t="e">
        <f>NA()</f>
        <v>#N/A</v>
      </c>
      <c r="AL85" t="e">
        <f>NA()</f>
        <v>#N/A</v>
      </c>
      <c r="AM85" t="e">
        <f>NA()</f>
        <v>#N/A</v>
      </c>
      <c r="AN85" t="e">
        <f>NA()</f>
        <v>#N/A</v>
      </c>
      <c r="AP85" s="6">
        <f t="shared" si="1"/>
        <v>45771</v>
      </c>
      <c r="AQ85" s="4">
        <f>HAVERD!II872</f>
        <v>81.25</v>
      </c>
      <c r="AR85" t="e">
        <f>NA()</f>
        <v>#N/A</v>
      </c>
      <c r="AS85" t="e">
        <f>NA()</f>
        <v>#N/A</v>
      </c>
      <c r="AT85" t="e">
        <f>NA()</f>
        <v>#N/A</v>
      </c>
    </row>
    <row r="86" spans="19:46" x14ac:dyDescent="0.35">
      <c r="S86" s="32">
        <v>45962</v>
      </c>
      <c r="T86" s="4">
        <f>HAVERM!F198</f>
        <v>3.5259999999999998</v>
      </c>
      <c r="U86" s="4">
        <f>HAVERM!G198</f>
        <v>3.516</v>
      </c>
      <c r="V86" s="4">
        <f>HAVERM!H198</f>
        <v>4.5999999999999996</v>
      </c>
      <c r="W86" s="4">
        <f>HAVERM!I198</f>
        <v>3.6</v>
      </c>
      <c r="Y86" s="32">
        <v>45962</v>
      </c>
      <c r="Z86" s="4">
        <f>HAVERM!J198</f>
        <v>3.7589999999999999</v>
      </c>
      <c r="AA86" s="4">
        <f>HAVERM!K198</f>
        <v>3.6539999999999999</v>
      </c>
      <c r="AB86" s="4">
        <f>HAVERM!L198</f>
        <v>4.4820000000000002</v>
      </c>
      <c r="AC86" s="4">
        <f>HAVERM!M198</f>
        <v>3.76</v>
      </c>
      <c r="AE86" s="32">
        <v>44501</v>
      </c>
      <c r="AF86" s="4">
        <f>HAVERM!P150</f>
        <v>75.317499999999995</v>
      </c>
      <c r="AG86" s="4">
        <f>'Bloom - Monthly US data'!M444</f>
        <v>53.022958656656023</v>
      </c>
      <c r="AI86" s="6">
        <f>HAVERD!A873</f>
        <v>45772</v>
      </c>
      <c r="AJ86" s="7">
        <f>HAVERD!IH873</f>
        <v>66.989999999999995</v>
      </c>
      <c r="AK86" t="e">
        <f>NA()</f>
        <v>#N/A</v>
      </c>
      <c r="AL86" t="e">
        <f>NA()</f>
        <v>#N/A</v>
      </c>
      <c r="AM86" t="e">
        <f>NA()</f>
        <v>#N/A</v>
      </c>
      <c r="AN86" t="e">
        <f>NA()</f>
        <v>#N/A</v>
      </c>
      <c r="AP86" s="6">
        <f t="shared" si="1"/>
        <v>45772</v>
      </c>
      <c r="AQ86" s="4">
        <f>HAVERD!II873</f>
        <v>78.569999999999993</v>
      </c>
      <c r="AR86" t="e">
        <f>NA()</f>
        <v>#N/A</v>
      </c>
      <c r="AS86" t="e">
        <f>NA()</f>
        <v>#N/A</v>
      </c>
      <c r="AT86" t="e">
        <f>NA()</f>
        <v>#N/A</v>
      </c>
    </row>
    <row r="87" spans="19:46" x14ac:dyDescent="0.35">
      <c r="S87" s="32">
        <v>45992</v>
      </c>
      <c r="T87" s="4">
        <f>HAVERM!F199</f>
        <v>3.83</v>
      </c>
      <c r="U87" s="4">
        <f>HAVERM!G199</f>
        <v>3.5630000000000002</v>
      </c>
      <c r="V87" s="4">
        <f>HAVERM!H199</f>
        <v>4.3</v>
      </c>
      <c r="W87" s="4">
        <f>HAVERM!I199</f>
        <v>3.7</v>
      </c>
      <c r="Y87" s="32">
        <v>45992</v>
      </c>
      <c r="Z87" s="4">
        <f>HAVERM!J199</f>
        <v>3.6680000000000001</v>
      </c>
      <c r="AA87" s="4">
        <f>HAVERM!K199</f>
        <v>3.597</v>
      </c>
      <c r="AB87" s="4">
        <f>HAVERM!L199</f>
        <v>4.3860000000000001</v>
      </c>
      <c r="AC87" s="4">
        <f>HAVERM!M199</f>
        <v>3.7050000000000001</v>
      </c>
      <c r="AE87" s="32">
        <v>44531</v>
      </c>
      <c r="AF87" s="4">
        <f>HAVERM!P151</f>
        <v>174.83134000000001</v>
      </c>
      <c r="AG87" s="4">
        <f>'Bloom - Monthly US data'!M445</f>
        <v>24.930457398068562</v>
      </c>
      <c r="AI87" s="6">
        <f>HAVERD!A874</f>
        <v>45775</v>
      </c>
      <c r="AJ87" s="7">
        <f>HAVERD!IH874</f>
        <v>66.13</v>
      </c>
      <c r="AK87" t="e">
        <f>NA()</f>
        <v>#N/A</v>
      </c>
      <c r="AL87" t="e">
        <f>NA()</f>
        <v>#N/A</v>
      </c>
      <c r="AM87" t="e">
        <f>NA()</f>
        <v>#N/A</v>
      </c>
      <c r="AN87" t="e">
        <f>NA()</f>
        <v>#N/A</v>
      </c>
      <c r="AP87" s="6">
        <f t="shared" si="1"/>
        <v>45775</v>
      </c>
      <c r="AQ87" s="4">
        <f>HAVERD!II874</f>
        <v>78.27</v>
      </c>
      <c r="AR87" t="e">
        <f>NA()</f>
        <v>#N/A</v>
      </c>
      <c r="AS87" t="e">
        <f>NA()</f>
        <v>#N/A</v>
      </c>
      <c r="AT87" t="e">
        <f>NA()</f>
        <v>#N/A</v>
      </c>
    </row>
    <row r="88" spans="19:46" x14ac:dyDescent="0.35">
      <c r="S88" s="32"/>
      <c r="T88" s="4"/>
      <c r="U88" s="4"/>
      <c r="V88" s="4"/>
      <c r="W88" s="4"/>
      <c r="Y88" s="32">
        <v>46023</v>
      </c>
      <c r="Z88" s="4">
        <f>HAVERM!J200</f>
        <v>3.734</v>
      </c>
      <c r="AA88" s="4">
        <f>HAVERM!K200</f>
        <v>3.504</v>
      </c>
      <c r="AB88" s="4">
        <f>HAVERM!L200</f>
        <v>4.383</v>
      </c>
      <c r="AC88" s="4">
        <f>HAVERM!M200</f>
        <v>3.593</v>
      </c>
      <c r="AE88" s="32">
        <v>44562</v>
      </c>
      <c r="AF88" s="4">
        <f>HAVERM!P152</f>
        <v>88.199169999999995</v>
      </c>
      <c r="AG88" s="4">
        <f>'Bloom - Monthly US data'!M446</f>
        <v>37.45707675166372</v>
      </c>
      <c r="AI88" s="6">
        <f>HAVERD!A875</f>
        <v>45776</v>
      </c>
      <c r="AJ88" s="7">
        <f>HAVERD!IH875</f>
        <v>64.040000000000006</v>
      </c>
      <c r="AK88" t="e">
        <f>NA()</f>
        <v>#N/A</v>
      </c>
      <c r="AL88" t="e">
        <f>NA()</f>
        <v>#N/A</v>
      </c>
      <c r="AM88" t="e">
        <f>NA()</f>
        <v>#N/A</v>
      </c>
      <c r="AN88" t="e">
        <f>NA()</f>
        <v>#N/A</v>
      </c>
      <c r="AP88" s="6">
        <f t="shared" si="1"/>
        <v>45776</v>
      </c>
      <c r="AQ88" s="4">
        <f>HAVERD!II875</f>
        <v>76.67</v>
      </c>
      <c r="AR88" t="e">
        <f>NA()</f>
        <v>#N/A</v>
      </c>
      <c r="AS88" t="e">
        <f>NA()</f>
        <v>#N/A</v>
      </c>
      <c r="AT88" t="e">
        <f>NA()</f>
        <v>#N/A</v>
      </c>
    </row>
    <row r="89" spans="19:46" x14ac:dyDescent="0.35">
      <c r="S89" s="32"/>
      <c r="T89" s="4"/>
      <c r="U89" s="4"/>
      <c r="V89" s="4"/>
      <c r="W89" s="4"/>
      <c r="Y89" s="32">
        <v>46054</v>
      </c>
      <c r="Z89" s="4">
        <f>HAVERM!J201</f>
        <v>3.7519999999999998</v>
      </c>
      <c r="AA89" s="4">
        <f>HAVERM!K201</f>
        <v>3.4489999999999998</v>
      </c>
      <c r="AB89" s="4">
        <f>HAVERM!L201</f>
        <v>4.327</v>
      </c>
      <c r="AC89" s="4">
        <f>HAVERM!M201</f>
        <v>3.5550000000000002</v>
      </c>
      <c r="AE89" s="32">
        <v>44593</v>
      </c>
      <c r="AF89" s="4">
        <f>HAVERM!P153</f>
        <v>80.715149999999994</v>
      </c>
      <c r="AG89" s="4">
        <f>'Bloom - Monthly US data'!M447</f>
        <v>113.83121370957335</v>
      </c>
      <c r="AI89" s="6">
        <f>HAVERD!A876</f>
        <v>45777</v>
      </c>
      <c r="AJ89" s="7">
        <f>HAVERD!IH876</f>
        <v>63.37</v>
      </c>
      <c r="AK89" t="e">
        <f>NA()</f>
        <v>#N/A</v>
      </c>
      <c r="AL89" t="e">
        <f>NA()</f>
        <v>#N/A</v>
      </c>
      <c r="AM89" t="e">
        <f>NA()</f>
        <v>#N/A</v>
      </c>
      <c r="AN89" t="e">
        <f>NA()</f>
        <v>#N/A</v>
      </c>
      <c r="AP89" s="6">
        <f t="shared" si="1"/>
        <v>45777</v>
      </c>
      <c r="AQ89" s="4">
        <f>HAVERD!II876</f>
        <v>77.930000000000007</v>
      </c>
      <c r="AR89" t="e">
        <f>NA()</f>
        <v>#N/A</v>
      </c>
      <c r="AS89" t="e">
        <f>NA()</f>
        <v>#N/A</v>
      </c>
      <c r="AT89" t="e">
        <f>NA()</f>
        <v>#N/A</v>
      </c>
    </row>
    <row r="90" spans="19:46" x14ac:dyDescent="0.35">
      <c r="S90" s="32"/>
      <c r="T90" s="4"/>
      <c r="U90" s="4"/>
      <c r="V90" s="4"/>
      <c r="W90" s="4"/>
      <c r="Y90" s="32">
        <v>46082</v>
      </c>
      <c r="Z90" s="4">
        <f>HAVERM!J202</f>
        <v>3.677</v>
      </c>
      <c r="AA90" s="4">
        <f>HAVERM!K202</f>
        <v>3.5009999999999999</v>
      </c>
      <c r="AB90" s="4">
        <f>HAVERM!L202</f>
        <v>4.3250000000000002</v>
      </c>
      <c r="AC90" s="4">
        <f>HAVERM!M202</f>
        <v>3.4540000000000002</v>
      </c>
      <c r="AE90" s="32">
        <v>44621</v>
      </c>
      <c r="AF90" s="4">
        <f>HAVERM!P154</f>
        <v>170.04504</v>
      </c>
      <c r="AG90" s="4">
        <f>'Bloom - Monthly US data'!M448</f>
        <v>70.311721013902741</v>
      </c>
      <c r="AI90" s="6">
        <f>HAVERD!A877</f>
        <v>45778</v>
      </c>
      <c r="AJ90" s="7">
        <f>HAVERD!IH877</f>
        <v>62.37</v>
      </c>
      <c r="AK90" t="e">
        <f>NA()</f>
        <v>#N/A</v>
      </c>
      <c r="AL90" t="e">
        <f>NA()</f>
        <v>#N/A</v>
      </c>
      <c r="AM90" t="e">
        <f>NA()</f>
        <v>#N/A</v>
      </c>
      <c r="AN90" t="e">
        <f>NA()</f>
        <v>#N/A</v>
      </c>
      <c r="AP90" s="6">
        <f t="shared" si="1"/>
        <v>45778</v>
      </c>
      <c r="AQ90" s="4">
        <f>HAVERD!II877</f>
        <v>77.25</v>
      </c>
      <c r="AR90" t="e">
        <f>NA()</f>
        <v>#N/A</v>
      </c>
      <c r="AS90" t="e">
        <f>NA()</f>
        <v>#N/A</v>
      </c>
      <c r="AT90" t="e">
        <f>NA()</f>
        <v>#N/A</v>
      </c>
    </row>
    <row r="91" spans="19:46" x14ac:dyDescent="0.35">
      <c r="Y91" s="32">
        <v>46113</v>
      </c>
      <c r="Z91" s="4"/>
      <c r="AA91" s="4"/>
      <c r="AB91" s="4"/>
      <c r="AC91" s="4"/>
      <c r="AE91" s="32">
        <v>44652</v>
      </c>
      <c r="AF91" s="4">
        <f>HAVERM!P155</f>
        <v>123.43514999999999</v>
      </c>
      <c r="AG91" s="4">
        <f>'Bloom - Monthly US data'!M449</f>
        <v>44.537893575411786</v>
      </c>
      <c r="AI91" s="6">
        <f>HAVERD!A878</f>
        <v>45779</v>
      </c>
      <c r="AJ91" s="7">
        <f>HAVERD!IH878</f>
        <v>61.57</v>
      </c>
      <c r="AK91" t="e">
        <f>NA()</f>
        <v>#N/A</v>
      </c>
      <c r="AL91" t="e">
        <f>NA()</f>
        <v>#N/A</v>
      </c>
      <c r="AM91" t="e">
        <f>NA()</f>
        <v>#N/A</v>
      </c>
      <c r="AN91" t="e">
        <f>NA()</f>
        <v>#N/A</v>
      </c>
      <c r="AP91" s="6">
        <f t="shared" si="1"/>
        <v>45779</v>
      </c>
      <c r="AQ91" s="4">
        <f>HAVERD!II878</f>
        <v>80.150000000000006</v>
      </c>
      <c r="AR91" t="e">
        <f>NA()</f>
        <v>#N/A</v>
      </c>
      <c r="AS91" t="e">
        <f>NA()</f>
        <v>#N/A</v>
      </c>
      <c r="AT91" t="e">
        <f>NA()</f>
        <v>#N/A</v>
      </c>
    </row>
    <row r="92" spans="19:46" x14ac:dyDescent="0.35">
      <c r="AE92" s="32">
        <v>44682</v>
      </c>
      <c r="AF92" s="4">
        <f>HAVERM!P156</f>
        <v>105.19512</v>
      </c>
      <c r="AG92" s="4">
        <f>'Bloom - Monthly US data'!M450</f>
        <v>78.178057814442212</v>
      </c>
      <c r="AI92" s="6">
        <f>HAVERD!A879</f>
        <v>45782</v>
      </c>
      <c r="AJ92" s="7" t="e">
        <f>HAVERD!IH879</f>
        <v>#N/A</v>
      </c>
      <c r="AK92" t="e">
        <f>NA()</f>
        <v>#N/A</v>
      </c>
      <c r="AL92" t="e">
        <f>NA()</f>
        <v>#N/A</v>
      </c>
      <c r="AM92" t="e">
        <f>NA()</f>
        <v>#N/A</v>
      </c>
      <c r="AN92" t="e">
        <f>NA()</f>
        <v>#N/A</v>
      </c>
      <c r="AP92" s="6">
        <f t="shared" si="1"/>
        <v>45782</v>
      </c>
      <c r="AQ92" s="4">
        <f>HAVERD!II879</f>
        <v>80.150000000000006</v>
      </c>
      <c r="AR92" t="e">
        <f>NA()</f>
        <v>#N/A</v>
      </c>
      <c r="AS92" t="e">
        <f>NA()</f>
        <v>#N/A</v>
      </c>
      <c r="AT92" t="e">
        <f>NA()</f>
        <v>#N/A</v>
      </c>
    </row>
    <row r="93" spans="19:46" x14ac:dyDescent="0.35">
      <c r="AE93" s="32">
        <v>44713</v>
      </c>
      <c r="AF93" s="4">
        <f>HAVERM!P157</f>
        <v>118.81206</v>
      </c>
      <c r="AG93" s="4">
        <f>'Bloom - Monthly US data'!M451</f>
        <v>97.342332463588605</v>
      </c>
      <c r="AI93" s="6">
        <f>HAVERD!A880</f>
        <v>45783</v>
      </c>
      <c r="AJ93" s="7">
        <f>HAVERD!IH880</f>
        <v>62.37</v>
      </c>
      <c r="AK93" t="e">
        <f>NA()</f>
        <v>#N/A</v>
      </c>
      <c r="AL93" t="e">
        <f>NA()</f>
        <v>#N/A</v>
      </c>
      <c r="AM93" t="e">
        <f>NA()</f>
        <v>#N/A</v>
      </c>
      <c r="AN93" t="e">
        <f>NA()</f>
        <v>#N/A</v>
      </c>
      <c r="AP93" s="6">
        <f t="shared" si="1"/>
        <v>45783</v>
      </c>
      <c r="AQ93" s="4">
        <f>HAVERD!II880</f>
        <v>83.78</v>
      </c>
      <c r="AR93" t="e">
        <f>NA()</f>
        <v>#N/A</v>
      </c>
      <c r="AS93" t="e">
        <f>NA()</f>
        <v>#N/A</v>
      </c>
      <c r="AT93" t="e">
        <f>NA()</f>
        <v>#N/A</v>
      </c>
    </row>
    <row r="94" spans="19:46" x14ac:dyDescent="0.35">
      <c r="AE94" s="32">
        <v>44743</v>
      </c>
      <c r="AF94" s="4">
        <f>HAVERM!P158</f>
        <v>184.27249</v>
      </c>
      <c r="AG94" s="4">
        <f>'Bloom - Monthly US data'!M452</f>
        <v>71.545074087536392</v>
      </c>
      <c r="AI94" s="6">
        <f>HAVERD!A881</f>
        <v>45784</v>
      </c>
      <c r="AJ94" s="7">
        <f>HAVERD!IH881</f>
        <v>60.31</v>
      </c>
      <c r="AK94" t="e">
        <f>NA()</f>
        <v>#N/A</v>
      </c>
      <c r="AL94" t="e">
        <f>NA()</f>
        <v>#N/A</v>
      </c>
      <c r="AM94" t="e">
        <f>NA()</f>
        <v>#N/A</v>
      </c>
      <c r="AN94" t="e">
        <f>NA()</f>
        <v>#N/A</v>
      </c>
      <c r="AP94" s="6">
        <f t="shared" si="1"/>
        <v>45784</v>
      </c>
      <c r="AQ94" s="4">
        <f>HAVERD!II881</f>
        <v>83.07</v>
      </c>
      <c r="AR94" t="e">
        <f>NA()</f>
        <v>#N/A</v>
      </c>
      <c r="AS94" t="e">
        <f>NA()</f>
        <v>#N/A</v>
      </c>
      <c r="AT94" t="e">
        <f>NA()</f>
        <v>#N/A</v>
      </c>
    </row>
    <row r="95" spans="19:46" x14ac:dyDescent="0.35">
      <c r="AE95" s="32">
        <v>44774</v>
      </c>
      <c r="AF95" s="4">
        <f>HAVERM!P159</f>
        <v>124.28908</v>
      </c>
      <c r="AG95" s="4">
        <f>'Bloom - Monthly US data'!M453</f>
        <v>150.49230233568383</v>
      </c>
      <c r="AI95" s="6">
        <f>HAVERD!A882</f>
        <v>45785</v>
      </c>
      <c r="AJ95" s="7">
        <f>HAVERD!IH882</f>
        <v>62.22</v>
      </c>
      <c r="AK95" t="e">
        <f>NA()</f>
        <v>#N/A</v>
      </c>
      <c r="AL95" t="e">
        <f>NA()</f>
        <v>#N/A</v>
      </c>
      <c r="AM95" t="e">
        <f>NA()</f>
        <v>#N/A</v>
      </c>
      <c r="AN95" t="e">
        <f>NA()</f>
        <v>#N/A</v>
      </c>
      <c r="AP95" s="6">
        <f t="shared" si="1"/>
        <v>45785</v>
      </c>
      <c r="AQ95" s="4">
        <f>HAVERD!II882</f>
        <v>84.8</v>
      </c>
      <c r="AR95" t="e">
        <f>NA()</f>
        <v>#N/A</v>
      </c>
      <c r="AS95" t="e">
        <f>NA()</f>
        <v>#N/A</v>
      </c>
      <c r="AT95" t="e">
        <f>NA()</f>
        <v>#N/A</v>
      </c>
    </row>
    <row r="96" spans="19:46" x14ac:dyDescent="0.35">
      <c r="AE96" s="32">
        <v>44805</v>
      </c>
      <c r="AF96" s="4">
        <f>HAVERM!P160</f>
        <v>230.05941000000001</v>
      </c>
      <c r="AG96" s="4">
        <f>'Bloom - Monthly US data'!M454</f>
        <v>50.425833021947973</v>
      </c>
      <c r="AI96" s="6">
        <f>HAVERD!A883</f>
        <v>45786</v>
      </c>
      <c r="AJ96" s="7">
        <f>HAVERD!IH883</f>
        <v>64.260000000000005</v>
      </c>
      <c r="AK96" t="e">
        <f>NA()</f>
        <v>#N/A</v>
      </c>
      <c r="AL96" t="e">
        <f>NA()</f>
        <v>#N/A</v>
      </c>
      <c r="AM96" t="e">
        <f>NA()</f>
        <v>#N/A</v>
      </c>
      <c r="AN96" t="e">
        <f>NA()</f>
        <v>#N/A</v>
      </c>
      <c r="AP96" s="6">
        <f t="shared" si="1"/>
        <v>45786</v>
      </c>
      <c r="AQ96" s="4">
        <f>HAVERD!II883</f>
        <v>82.69</v>
      </c>
      <c r="AR96" t="e">
        <f>NA()</f>
        <v>#N/A</v>
      </c>
      <c r="AS96" t="e">
        <f>NA()</f>
        <v>#N/A</v>
      </c>
      <c r="AT96" t="e">
        <f>NA()</f>
        <v>#N/A</v>
      </c>
    </row>
    <row r="97" spans="31:46" x14ac:dyDescent="0.35">
      <c r="AE97" s="32">
        <v>44835</v>
      </c>
      <c r="AF97" s="4">
        <f>HAVERM!P161</f>
        <v>399.80610999999999</v>
      </c>
      <c r="AG97" s="4">
        <f>'Bloom - Monthly US data'!M455</f>
        <v>92.840876451409855</v>
      </c>
      <c r="AI97" s="6">
        <f>HAVERD!A884</f>
        <v>45789</v>
      </c>
      <c r="AJ97" s="7">
        <f>HAVERD!IH884</f>
        <v>65.28</v>
      </c>
      <c r="AK97" t="e">
        <f>NA()</f>
        <v>#N/A</v>
      </c>
      <c r="AL97" t="e">
        <f>NA()</f>
        <v>#N/A</v>
      </c>
      <c r="AM97" t="e">
        <f>NA()</f>
        <v>#N/A</v>
      </c>
      <c r="AN97" t="e">
        <f>NA()</f>
        <v>#N/A</v>
      </c>
      <c r="AP97" s="6">
        <f t="shared" si="1"/>
        <v>45789</v>
      </c>
      <c r="AQ97" s="4">
        <f>HAVERD!II884</f>
        <v>84.6</v>
      </c>
      <c r="AR97" t="e">
        <f>NA()</f>
        <v>#N/A</v>
      </c>
      <c r="AS97" t="e">
        <f>NA()</f>
        <v>#N/A</v>
      </c>
      <c r="AT97" t="e">
        <f>NA()</f>
        <v>#N/A</v>
      </c>
    </row>
    <row r="98" spans="31:46" x14ac:dyDescent="0.35">
      <c r="AE98" s="32">
        <v>44866</v>
      </c>
      <c r="AF98" s="4">
        <f>HAVERM!P162</f>
        <v>220.10556</v>
      </c>
      <c r="AG98" s="4">
        <f>'Bloom - Monthly US data'!M456</f>
        <v>81.308891572777512</v>
      </c>
      <c r="AI98" s="6">
        <f>HAVERD!A885</f>
        <v>45790</v>
      </c>
      <c r="AJ98" s="7">
        <f>HAVERD!IH885</f>
        <v>66.930000000000007</v>
      </c>
      <c r="AK98" t="e">
        <f>NA()</f>
        <v>#N/A</v>
      </c>
      <c r="AL98" t="e">
        <f>NA()</f>
        <v>#N/A</v>
      </c>
      <c r="AM98" t="e">
        <f>NA()</f>
        <v>#N/A</v>
      </c>
      <c r="AN98" t="e">
        <f>NA()</f>
        <v>#N/A</v>
      </c>
      <c r="AP98" s="6">
        <f t="shared" si="1"/>
        <v>45790</v>
      </c>
      <c r="AQ98" s="4">
        <f>HAVERD!II885</f>
        <v>85.12</v>
      </c>
      <c r="AR98" t="e">
        <f>NA()</f>
        <v>#N/A</v>
      </c>
      <c r="AS98" t="e">
        <f>NA()</f>
        <v>#N/A</v>
      </c>
      <c r="AT98" t="e">
        <f>NA()</f>
        <v>#N/A</v>
      </c>
    </row>
    <row r="99" spans="31:46" x14ac:dyDescent="0.35">
      <c r="AE99" s="32">
        <v>44896</v>
      </c>
      <c r="AF99" s="4">
        <f>HAVERM!P163</f>
        <v>167.63101</v>
      </c>
      <c r="AG99" s="4">
        <f>'Bloom - Monthly US data'!M457</f>
        <v>16.205068934524409</v>
      </c>
      <c r="AI99" s="6">
        <f>HAVERD!A886</f>
        <v>45791</v>
      </c>
      <c r="AJ99" s="7">
        <f>HAVERD!IH886</f>
        <v>65.91</v>
      </c>
      <c r="AK99" t="e">
        <f>NA()</f>
        <v>#N/A</v>
      </c>
      <c r="AL99" t="e">
        <f>NA()</f>
        <v>#N/A</v>
      </c>
      <c r="AM99" t="e">
        <f>NA()</f>
        <v>#N/A</v>
      </c>
      <c r="AN99" t="e">
        <f>NA()</f>
        <v>#N/A</v>
      </c>
      <c r="AP99" s="6">
        <f t="shared" si="1"/>
        <v>45791</v>
      </c>
      <c r="AQ99" s="4">
        <f>HAVERD!II886</f>
        <v>83.73</v>
      </c>
      <c r="AR99" t="e">
        <f>NA()</f>
        <v>#N/A</v>
      </c>
      <c r="AS99" t="e">
        <f>NA()</f>
        <v>#N/A</v>
      </c>
      <c r="AT99" t="e">
        <f>NA()</f>
        <v>#N/A</v>
      </c>
    </row>
    <row r="100" spans="31:46" x14ac:dyDescent="0.35">
      <c r="AE100" s="32">
        <v>44927</v>
      </c>
      <c r="AF100" s="4">
        <f>HAVERM!P164</f>
        <v>140.06709000000001</v>
      </c>
      <c r="AG100" s="4">
        <f>'Bloom - Monthly US data'!M458</f>
        <v>100.53236887153098</v>
      </c>
      <c r="AI100" s="6">
        <f>HAVERD!A887</f>
        <v>45792</v>
      </c>
      <c r="AJ100" s="7">
        <f>HAVERD!IH887</f>
        <v>64.36</v>
      </c>
      <c r="AK100" t="e">
        <f>NA()</f>
        <v>#N/A</v>
      </c>
      <c r="AL100" t="e">
        <f>NA()</f>
        <v>#N/A</v>
      </c>
      <c r="AM100" t="e">
        <f>NA()</f>
        <v>#N/A</v>
      </c>
      <c r="AN100" t="e">
        <f>NA()</f>
        <v>#N/A</v>
      </c>
      <c r="AP100" s="6">
        <f t="shared" si="1"/>
        <v>45792</v>
      </c>
      <c r="AQ100" s="4">
        <f>HAVERD!II887</f>
        <v>84.48</v>
      </c>
      <c r="AR100" t="e">
        <f>NA()</f>
        <v>#N/A</v>
      </c>
      <c r="AS100" t="e">
        <f>NA()</f>
        <v>#N/A</v>
      </c>
      <c r="AT100" t="e">
        <f>NA()</f>
        <v>#N/A</v>
      </c>
    </row>
    <row r="101" spans="31:46" x14ac:dyDescent="0.35">
      <c r="AE101" s="32">
        <v>44958</v>
      </c>
      <c r="AF101" s="4">
        <f>HAVERM!P165</f>
        <v>121.21055</v>
      </c>
      <c r="AG101" s="4">
        <f>'Bloom - Monthly US data'!M459</f>
        <v>26.532556240330987</v>
      </c>
      <c r="AI101" s="6">
        <f>HAVERD!A888</f>
        <v>45793</v>
      </c>
      <c r="AJ101" s="7">
        <f>HAVERD!IH888</f>
        <v>65.2</v>
      </c>
      <c r="AK101" t="e">
        <f>NA()</f>
        <v>#N/A</v>
      </c>
      <c r="AL101" t="e">
        <f>NA()</f>
        <v>#N/A</v>
      </c>
      <c r="AM101" t="e">
        <f>NA()</f>
        <v>#N/A</v>
      </c>
      <c r="AN101" t="e">
        <f>NA()</f>
        <v>#N/A</v>
      </c>
      <c r="AP101" s="6">
        <f t="shared" si="1"/>
        <v>45793</v>
      </c>
      <c r="AQ101" s="4">
        <f>HAVERD!II888</f>
        <v>83.84</v>
      </c>
      <c r="AR101" t="e">
        <f>NA()</f>
        <v>#N/A</v>
      </c>
      <c r="AS101" t="e">
        <f>NA()</f>
        <v>#N/A</v>
      </c>
      <c r="AT101" t="e">
        <f>NA()</f>
        <v>#N/A</v>
      </c>
    </row>
    <row r="102" spans="31:46" x14ac:dyDescent="0.35">
      <c r="AE102" s="32">
        <v>44986</v>
      </c>
      <c r="AF102" s="4">
        <f>HAVERM!P166</f>
        <v>132.89492000000001</v>
      </c>
      <c r="AG102" s="4">
        <f>'Bloom - Monthly US data'!M460</f>
        <v>85.592664827516003</v>
      </c>
      <c r="AI102" s="6">
        <f>HAVERD!A889</f>
        <v>45796</v>
      </c>
      <c r="AJ102" s="7">
        <f>HAVERD!IH889</f>
        <v>66.25</v>
      </c>
      <c r="AK102" t="e">
        <f>NA()</f>
        <v>#N/A</v>
      </c>
      <c r="AL102" t="e">
        <f>NA()</f>
        <v>#N/A</v>
      </c>
      <c r="AM102" t="e">
        <f>NA()</f>
        <v>#N/A</v>
      </c>
      <c r="AN102" t="e">
        <f>NA()</f>
        <v>#N/A</v>
      </c>
      <c r="AP102" s="6">
        <f t="shared" si="1"/>
        <v>45796</v>
      </c>
      <c r="AQ102" s="4">
        <f>HAVERD!II889</f>
        <v>84.29</v>
      </c>
      <c r="AR102" t="e">
        <f>NA()</f>
        <v>#N/A</v>
      </c>
      <c r="AS102" t="e">
        <f>NA()</f>
        <v>#N/A</v>
      </c>
      <c r="AT102" t="e">
        <f>NA()</f>
        <v>#N/A</v>
      </c>
    </row>
    <row r="103" spans="31:46" x14ac:dyDescent="0.35">
      <c r="AE103" s="32">
        <v>45017</v>
      </c>
      <c r="AF103" s="4">
        <f>HAVERM!P167</f>
        <v>132.91663</v>
      </c>
      <c r="AG103" s="4">
        <f>'Bloom - Monthly US data'!M461</f>
        <v>46.173312643995239</v>
      </c>
      <c r="AI103" s="6">
        <f>HAVERD!A890</f>
        <v>45797</v>
      </c>
      <c r="AJ103" s="7">
        <f>HAVERD!IH890</f>
        <v>66.930000000000007</v>
      </c>
      <c r="AK103" t="e">
        <f>NA()</f>
        <v>#N/A</v>
      </c>
      <c r="AL103" t="e">
        <f>NA()</f>
        <v>#N/A</v>
      </c>
      <c r="AM103" t="e">
        <f>NA()</f>
        <v>#N/A</v>
      </c>
      <c r="AN103" t="e">
        <f>NA()</f>
        <v>#N/A</v>
      </c>
      <c r="AP103" s="6">
        <f t="shared" si="1"/>
        <v>45797</v>
      </c>
      <c r="AQ103" s="4">
        <f>HAVERD!II890</f>
        <v>89.09</v>
      </c>
      <c r="AR103" t="e">
        <f>NA()</f>
        <v>#N/A</v>
      </c>
      <c r="AS103" t="e">
        <f>NA()</f>
        <v>#N/A</v>
      </c>
      <c r="AT103" t="e">
        <f>NA()</f>
        <v>#N/A</v>
      </c>
    </row>
    <row r="104" spans="31:46" x14ac:dyDescent="0.35">
      <c r="AE104" s="32">
        <v>45047</v>
      </c>
      <c r="AF104" s="4">
        <f>HAVERM!P168</f>
        <v>118.00193</v>
      </c>
      <c r="AG104" s="4">
        <f>'Bloom - Monthly US data'!M462</f>
        <v>90.058278379250254</v>
      </c>
      <c r="AI104" s="6">
        <f>HAVERD!A891</f>
        <v>45798</v>
      </c>
      <c r="AJ104" s="7">
        <f>HAVERD!IH891</f>
        <v>65.86</v>
      </c>
      <c r="AK104" t="e">
        <f>NA()</f>
        <v>#N/A</v>
      </c>
      <c r="AL104" t="e">
        <f>NA()</f>
        <v>#N/A</v>
      </c>
      <c r="AM104" t="e">
        <f>NA()</f>
        <v>#N/A</v>
      </c>
      <c r="AN104" t="e">
        <f>NA()</f>
        <v>#N/A</v>
      </c>
      <c r="AP104" s="6">
        <f t="shared" si="1"/>
        <v>45798</v>
      </c>
      <c r="AQ104" s="4">
        <f>HAVERD!II891</f>
        <v>87.85</v>
      </c>
      <c r="AR104" t="e">
        <f>NA()</f>
        <v>#N/A</v>
      </c>
      <c r="AS104" t="e">
        <f>NA()</f>
        <v>#N/A</v>
      </c>
      <c r="AT104" t="e">
        <f>NA()</f>
        <v>#N/A</v>
      </c>
    </row>
    <row r="105" spans="31:46" x14ac:dyDescent="0.35">
      <c r="AE105" s="32">
        <v>45078</v>
      </c>
      <c r="AF105" s="4">
        <f>HAVERM!P169</f>
        <v>118.06162</v>
      </c>
      <c r="AG105" s="4">
        <f>'Bloom - Monthly US data'!M463</f>
        <v>45.437647365036085</v>
      </c>
      <c r="AI105" s="6">
        <f>HAVERD!A892</f>
        <v>45799</v>
      </c>
      <c r="AJ105" s="7">
        <f>HAVERD!IH892</f>
        <v>64.87</v>
      </c>
      <c r="AK105" t="e">
        <f>NA()</f>
        <v>#N/A</v>
      </c>
      <c r="AL105" t="e">
        <f>NA()</f>
        <v>#N/A</v>
      </c>
      <c r="AM105" t="e">
        <f>NA()</f>
        <v>#N/A</v>
      </c>
      <c r="AN105" t="e">
        <f>NA()</f>
        <v>#N/A</v>
      </c>
      <c r="AP105" s="6">
        <f t="shared" si="1"/>
        <v>45799</v>
      </c>
      <c r="AQ105" s="4">
        <f>HAVERD!II892</f>
        <v>86.81</v>
      </c>
      <c r="AR105" t="e">
        <f>NA()</f>
        <v>#N/A</v>
      </c>
      <c r="AS105" t="e">
        <f>NA()</f>
        <v>#N/A</v>
      </c>
      <c r="AT105" t="e">
        <f>NA()</f>
        <v>#N/A</v>
      </c>
    </row>
    <row r="106" spans="31:46" x14ac:dyDescent="0.35">
      <c r="AE106" s="32">
        <v>45108</v>
      </c>
      <c r="AF106" s="4">
        <f>HAVERM!P170</f>
        <v>118.84757999999999</v>
      </c>
      <c r="AG106" s="4">
        <f>'Bloom - Monthly US data'!M464</f>
        <v>6.4672766653756053</v>
      </c>
      <c r="AI106" s="6">
        <f>HAVERD!A893</f>
        <v>45800</v>
      </c>
      <c r="AJ106" s="7">
        <f>HAVERD!IH893</f>
        <v>65.41</v>
      </c>
      <c r="AK106" t="e">
        <f>NA()</f>
        <v>#N/A</v>
      </c>
      <c r="AL106" t="e">
        <f>NA()</f>
        <v>#N/A</v>
      </c>
      <c r="AM106" t="e">
        <f>NA()</f>
        <v>#N/A</v>
      </c>
      <c r="AN106" t="e">
        <f>NA()</f>
        <v>#N/A</v>
      </c>
      <c r="AP106" s="6">
        <f t="shared" si="1"/>
        <v>45800</v>
      </c>
      <c r="AQ106" s="4">
        <f>HAVERD!II893</f>
        <v>87.15</v>
      </c>
      <c r="AR106" t="e">
        <f>NA()</f>
        <v>#N/A</v>
      </c>
      <c r="AS106" t="e">
        <f>NA()</f>
        <v>#N/A</v>
      </c>
      <c r="AT106" t="e">
        <f>NA()</f>
        <v>#N/A</v>
      </c>
    </row>
    <row r="107" spans="31:46" x14ac:dyDescent="0.35">
      <c r="AE107" s="32">
        <v>45139</v>
      </c>
      <c r="AF107" s="4">
        <f>HAVERM!P171</f>
        <v>116.07590999999999</v>
      </c>
      <c r="AG107" s="4">
        <f>'Bloom - Monthly US data'!M465</f>
        <v>31.831325105956555</v>
      </c>
      <c r="AI107" s="6">
        <f>HAVERD!A894</f>
        <v>45803</v>
      </c>
      <c r="AJ107" s="7" t="e">
        <f>HAVERD!IH894</f>
        <v>#N/A</v>
      </c>
      <c r="AK107" t="e">
        <f>NA()</f>
        <v>#N/A</v>
      </c>
      <c r="AL107" t="e">
        <f>NA()</f>
        <v>#N/A</v>
      </c>
      <c r="AM107" t="e">
        <f>NA()</f>
        <v>#N/A</v>
      </c>
      <c r="AN107" t="e">
        <f>NA()</f>
        <v>#N/A</v>
      </c>
      <c r="AP107" s="6">
        <f t="shared" si="1"/>
        <v>45803</v>
      </c>
      <c r="AQ107" s="4">
        <f>HAVERD!II894</f>
        <v>87.15</v>
      </c>
      <c r="AR107" t="e">
        <f>NA()</f>
        <v>#N/A</v>
      </c>
      <c r="AS107" t="e">
        <f>NA()</f>
        <v>#N/A</v>
      </c>
      <c r="AT107" t="e">
        <f>NA()</f>
        <v>#N/A</v>
      </c>
    </row>
    <row r="108" spans="31:46" x14ac:dyDescent="0.35">
      <c r="AE108" s="32">
        <v>45170</v>
      </c>
      <c r="AF108" s="4">
        <f>HAVERM!P172</f>
        <v>130.47645</v>
      </c>
      <c r="AG108" s="4">
        <f>'Bloom - Monthly US data'!M466</f>
        <v>25.78583853503708</v>
      </c>
      <c r="AI108" s="6">
        <f>HAVERD!A895</f>
        <v>45804</v>
      </c>
      <c r="AJ108" s="7">
        <f>HAVERD!IH895</f>
        <v>64.319999999999993</v>
      </c>
      <c r="AK108" t="e">
        <f>NA()</f>
        <v>#N/A</v>
      </c>
      <c r="AL108" t="e">
        <f>NA()</f>
        <v>#N/A</v>
      </c>
      <c r="AM108" t="e">
        <f>NA()</f>
        <v>#N/A</v>
      </c>
      <c r="AN108" t="e">
        <f>NA()</f>
        <v>#N/A</v>
      </c>
      <c r="AP108" s="6">
        <f t="shared" si="1"/>
        <v>45804</v>
      </c>
      <c r="AQ108" s="4">
        <f>HAVERD!II895</f>
        <v>88.46</v>
      </c>
      <c r="AR108" t="e">
        <f>NA()</f>
        <v>#N/A</v>
      </c>
      <c r="AS108" t="e">
        <f>NA()</f>
        <v>#N/A</v>
      </c>
      <c r="AT108" t="e">
        <f>NA()</f>
        <v>#N/A</v>
      </c>
    </row>
    <row r="109" spans="31:46" x14ac:dyDescent="0.35">
      <c r="AE109" s="32">
        <v>45200</v>
      </c>
      <c r="AF109" s="4">
        <f>HAVERM!P173</f>
        <v>107.93382</v>
      </c>
      <c r="AG109" s="4">
        <f>'Bloom - Monthly US data'!M467</f>
        <v>33.341331309603483</v>
      </c>
      <c r="AI109" s="6">
        <f>HAVERD!A896</f>
        <v>45805</v>
      </c>
      <c r="AJ109" s="7">
        <f>HAVERD!IH896</f>
        <v>65.72</v>
      </c>
      <c r="AK109" t="e">
        <f>NA()</f>
        <v>#N/A</v>
      </c>
      <c r="AL109" t="e">
        <f>NA()</f>
        <v>#N/A</v>
      </c>
      <c r="AM109" t="e">
        <f>NA()</f>
        <v>#N/A</v>
      </c>
      <c r="AN109" t="e">
        <f>NA()</f>
        <v>#N/A</v>
      </c>
      <c r="AP109" s="6">
        <f t="shared" si="1"/>
        <v>45805</v>
      </c>
      <c r="AQ109" s="4">
        <f>HAVERD!II896</f>
        <v>87.81</v>
      </c>
      <c r="AR109" t="e">
        <f>NA()</f>
        <v>#N/A</v>
      </c>
      <c r="AS109" t="e">
        <f>NA()</f>
        <v>#N/A</v>
      </c>
      <c r="AT109" t="e">
        <f>NA()</f>
        <v>#N/A</v>
      </c>
    </row>
    <row r="110" spans="31:46" x14ac:dyDescent="0.35">
      <c r="AE110" s="32">
        <v>45231</v>
      </c>
      <c r="AF110" s="4">
        <f>HAVERM!P174</f>
        <v>115.96201000000001</v>
      </c>
      <c r="AG110" s="4">
        <f>'Bloom - Monthly US data'!M468</f>
        <v>17.44639499780336</v>
      </c>
      <c r="AI110" s="6">
        <f>HAVERD!A897</f>
        <v>45806</v>
      </c>
      <c r="AJ110" s="7">
        <f>HAVERD!IH897</f>
        <v>64.599999999999994</v>
      </c>
      <c r="AK110" t="e">
        <f>NA()</f>
        <v>#N/A</v>
      </c>
      <c r="AL110" t="e">
        <f>NA()</f>
        <v>#N/A</v>
      </c>
      <c r="AM110" t="e">
        <f>NA()</f>
        <v>#N/A</v>
      </c>
      <c r="AN110" t="e">
        <f>NA()</f>
        <v>#N/A</v>
      </c>
      <c r="AP110" s="6">
        <f t="shared" si="1"/>
        <v>45806</v>
      </c>
      <c r="AQ110" s="4">
        <f>HAVERD!II897</f>
        <v>84.59</v>
      </c>
      <c r="AR110" t="e">
        <f>NA()</f>
        <v>#N/A</v>
      </c>
      <c r="AS110" t="e">
        <f>NA()</f>
        <v>#N/A</v>
      </c>
      <c r="AT110" t="e">
        <f>NA()</f>
        <v>#N/A</v>
      </c>
    </row>
    <row r="111" spans="31:46" x14ac:dyDescent="0.35">
      <c r="AE111" s="32">
        <v>45261</v>
      </c>
      <c r="AF111" s="4">
        <f>HAVERM!P175</f>
        <v>120.87118</v>
      </c>
      <c r="AG111" s="4">
        <f>'Bloom - Monthly US data'!M469</f>
        <v>18.736143852639124</v>
      </c>
      <c r="AI111" s="6">
        <f>HAVERD!A898</f>
        <v>45807</v>
      </c>
      <c r="AJ111" s="7">
        <f>HAVERD!IH898</f>
        <v>64.319999999999993</v>
      </c>
      <c r="AK111" t="e">
        <f>NA()</f>
        <v>#N/A</v>
      </c>
      <c r="AL111" t="e">
        <f>NA()</f>
        <v>#N/A</v>
      </c>
      <c r="AM111" t="e">
        <f>NA()</f>
        <v>#N/A</v>
      </c>
      <c r="AN111" t="e">
        <f>NA()</f>
        <v>#N/A</v>
      </c>
      <c r="AP111" s="6">
        <f t="shared" si="1"/>
        <v>45807</v>
      </c>
      <c r="AQ111" s="4">
        <f>HAVERD!II898</f>
        <v>79.62</v>
      </c>
      <c r="AR111" t="e">
        <f>NA()</f>
        <v>#N/A</v>
      </c>
      <c r="AS111" t="e">
        <f>NA()</f>
        <v>#N/A</v>
      </c>
      <c r="AT111" t="e">
        <f>NA()</f>
        <v>#N/A</v>
      </c>
    </row>
    <row r="112" spans="31:46" x14ac:dyDescent="0.35">
      <c r="AE112" s="32">
        <v>45292</v>
      </c>
      <c r="AF112" s="4">
        <f>HAVERM!P176</f>
        <v>100.65345000000001</v>
      </c>
      <c r="AG112" s="4">
        <f>'Bloom - Monthly US data'!M470</f>
        <v>45.161412087231298</v>
      </c>
      <c r="AI112" s="6">
        <f>HAVERD!A899</f>
        <v>45810</v>
      </c>
      <c r="AJ112" s="7">
        <f>HAVERD!IH899</f>
        <v>66.55</v>
      </c>
      <c r="AK112" t="e">
        <f>NA()</f>
        <v>#N/A</v>
      </c>
      <c r="AL112" t="e">
        <f>NA()</f>
        <v>#N/A</v>
      </c>
      <c r="AM112" t="e">
        <f>NA()</f>
        <v>#N/A</v>
      </c>
      <c r="AN112" t="e">
        <f>NA()</f>
        <v>#N/A</v>
      </c>
      <c r="AP112" s="6">
        <f t="shared" si="1"/>
        <v>45810</v>
      </c>
      <c r="AQ112" s="4">
        <f>HAVERD!II899</f>
        <v>81.47</v>
      </c>
      <c r="AR112" t="e">
        <f>NA()</f>
        <v>#N/A</v>
      </c>
      <c r="AS112" t="e">
        <f>NA()</f>
        <v>#N/A</v>
      </c>
      <c r="AT112" t="e">
        <f>NA()</f>
        <v>#N/A</v>
      </c>
    </row>
    <row r="113" spans="31:46" x14ac:dyDescent="0.35">
      <c r="AE113" s="32">
        <v>45323</v>
      </c>
      <c r="AF113" s="4">
        <f>HAVERM!P177</f>
        <v>114.04067000000001</v>
      </c>
      <c r="AG113" s="4">
        <f>'Bloom - Monthly US data'!M471</f>
        <v>220.06777017427746</v>
      </c>
      <c r="AI113" s="6">
        <f>HAVERD!A900</f>
        <v>45811</v>
      </c>
      <c r="AJ113" s="7">
        <f>HAVERD!IH900</f>
        <v>67.48</v>
      </c>
      <c r="AK113" t="e">
        <f>NA()</f>
        <v>#N/A</v>
      </c>
      <c r="AL113" t="e">
        <f>NA()</f>
        <v>#N/A</v>
      </c>
      <c r="AM113" t="e">
        <f>NA()</f>
        <v>#N/A</v>
      </c>
      <c r="AN113" t="e">
        <f>NA()</f>
        <v>#N/A</v>
      </c>
      <c r="AP113" s="6">
        <f t="shared" si="1"/>
        <v>45811</v>
      </c>
      <c r="AQ113" s="4">
        <f>HAVERD!II900</f>
        <v>83.49</v>
      </c>
      <c r="AR113" t="e">
        <f>NA()</f>
        <v>#N/A</v>
      </c>
      <c r="AS113" t="e">
        <f>NA()</f>
        <v>#N/A</v>
      </c>
      <c r="AT113" t="e">
        <f>NA()</f>
        <v>#N/A</v>
      </c>
    </row>
    <row r="114" spans="31:46" x14ac:dyDescent="0.35">
      <c r="AE114" s="32">
        <v>45352</v>
      </c>
      <c r="AF114" s="4">
        <f>HAVERM!P178</f>
        <v>135.56395000000001</v>
      </c>
      <c r="AG114" s="4">
        <f>'Bloom - Monthly US data'!M472</f>
        <v>44.783825960127047</v>
      </c>
      <c r="AI114" s="6">
        <f>HAVERD!A901</f>
        <v>45812</v>
      </c>
      <c r="AJ114" s="7">
        <f>HAVERD!IH901</f>
        <v>66.69</v>
      </c>
      <c r="AK114" t="e">
        <f>NA()</f>
        <v>#N/A</v>
      </c>
      <c r="AL114" t="e">
        <f>NA()</f>
        <v>#N/A</v>
      </c>
      <c r="AM114" t="e">
        <f>NA()</f>
        <v>#N/A</v>
      </c>
      <c r="AN114" t="e">
        <f>NA()</f>
        <v>#N/A</v>
      </c>
      <c r="AP114" s="6">
        <f t="shared" si="1"/>
        <v>45812</v>
      </c>
      <c r="AQ114" s="4">
        <f>HAVERD!II901</f>
        <v>83.36</v>
      </c>
      <c r="AR114" t="e">
        <f>NA()</f>
        <v>#N/A</v>
      </c>
      <c r="AS114" t="e">
        <f>NA()</f>
        <v>#N/A</v>
      </c>
      <c r="AT114" t="e">
        <f>NA()</f>
        <v>#N/A</v>
      </c>
    </row>
    <row r="115" spans="31:46" x14ac:dyDescent="0.35">
      <c r="AE115" s="32">
        <v>45383</v>
      </c>
      <c r="AF115" s="4">
        <f>HAVERM!P179</f>
        <v>102.66585000000001</v>
      </c>
      <c r="AG115" s="4">
        <f>'Bloom - Monthly US data'!M473</f>
        <v>46.127965750226871</v>
      </c>
      <c r="AI115" s="6">
        <f>HAVERD!A902</f>
        <v>45813</v>
      </c>
      <c r="AJ115" s="7">
        <f>HAVERD!IH902</f>
        <v>67.14</v>
      </c>
      <c r="AK115" t="e">
        <f>NA()</f>
        <v>#N/A</v>
      </c>
      <c r="AL115" t="e">
        <f>NA()</f>
        <v>#N/A</v>
      </c>
      <c r="AM115" t="e">
        <f>NA()</f>
        <v>#N/A</v>
      </c>
      <c r="AN115" t="e">
        <f>NA()</f>
        <v>#N/A</v>
      </c>
      <c r="AP115" s="6">
        <f t="shared" si="1"/>
        <v>45813</v>
      </c>
      <c r="AQ115" s="4">
        <f>HAVERD!II902</f>
        <v>85.42</v>
      </c>
      <c r="AR115" t="e">
        <f>NA()</f>
        <v>#N/A</v>
      </c>
      <c r="AS115" t="e">
        <f>NA()</f>
        <v>#N/A</v>
      </c>
      <c r="AT115" t="e">
        <f>NA()</f>
        <v>#N/A</v>
      </c>
    </row>
    <row r="116" spans="31:46" x14ac:dyDescent="0.35">
      <c r="AE116" s="32">
        <v>45413</v>
      </c>
      <c r="AF116" s="4">
        <f>HAVERM!P180</f>
        <v>144.78328999999999</v>
      </c>
      <c r="AG116" s="4">
        <f>'Bloom - Monthly US data'!M474</f>
        <v>128.79600085457486</v>
      </c>
      <c r="AI116" s="6">
        <f>HAVERD!A903</f>
        <v>45814</v>
      </c>
      <c r="AJ116" s="7">
        <f>HAVERD!IH903</f>
        <v>68.02</v>
      </c>
      <c r="AK116" t="e">
        <f>NA()</f>
        <v>#N/A</v>
      </c>
      <c r="AL116" t="e">
        <f>NA()</f>
        <v>#N/A</v>
      </c>
      <c r="AM116" t="e">
        <f>NA()</f>
        <v>#N/A</v>
      </c>
      <c r="AN116" t="e">
        <f>NA()</f>
        <v>#N/A</v>
      </c>
      <c r="AP116" s="6">
        <f t="shared" si="1"/>
        <v>45814</v>
      </c>
      <c r="AQ116" s="4">
        <f>HAVERD!II903</f>
        <v>84.91</v>
      </c>
      <c r="AR116" t="e">
        <f>NA()</f>
        <v>#N/A</v>
      </c>
      <c r="AS116" t="e">
        <f>NA()</f>
        <v>#N/A</v>
      </c>
      <c r="AT116" t="e">
        <f>NA()</f>
        <v>#N/A</v>
      </c>
    </row>
    <row r="117" spans="31:46" x14ac:dyDescent="0.35">
      <c r="AE117" s="32">
        <v>45444</v>
      </c>
      <c r="AF117" s="4">
        <f>HAVERM!P181</f>
        <v>146.59756999999999</v>
      </c>
      <c r="AG117" s="4">
        <f>'Bloom - Monthly US data'!M475</f>
        <v>66.368619498503108</v>
      </c>
      <c r="AI117" s="6">
        <f>HAVERD!A904</f>
        <v>45817</v>
      </c>
      <c r="AJ117" s="7">
        <f>HAVERD!IH904</f>
        <v>68.73</v>
      </c>
      <c r="AK117" t="e">
        <f>NA()</f>
        <v>#N/A</v>
      </c>
      <c r="AL117" t="e">
        <f>NA()</f>
        <v>#N/A</v>
      </c>
      <c r="AM117" t="e">
        <f>NA()</f>
        <v>#N/A</v>
      </c>
      <c r="AN117" t="e">
        <f>NA()</f>
        <v>#N/A</v>
      </c>
      <c r="AP117" s="6">
        <f t="shared" si="1"/>
        <v>45817</v>
      </c>
      <c r="AQ117" s="4">
        <f>HAVERD!II904</f>
        <v>82.51</v>
      </c>
      <c r="AR117" t="e">
        <f>NA()</f>
        <v>#N/A</v>
      </c>
      <c r="AS117" t="e">
        <f>NA()</f>
        <v>#N/A</v>
      </c>
      <c r="AT117" t="e">
        <f>NA()</f>
        <v>#N/A</v>
      </c>
    </row>
    <row r="118" spans="31:46" x14ac:dyDescent="0.35">
      <c r="AE118" s="32">
        <v>45474</v>
      </c>
      <c r="AF118" s="4">
        <f>HAVERM!P182</f>
        <v>183.28214</v>
      </c>
      <c r="AG118" s="4">
        <f>'Bloom - Monthly US data'!M476</f>
        <v>161.21280124080587</v>
      </c>
      <c r="AI118" s="6">
        <f>HAVERD!A905</f>
        <v>45818</v>
      </c>
      <c r="AJ118" s="7">
        <f>HAVERD!IH905</f>
        <v>68.41</v>
      </c>
      <c r="AK118" t="e">
        <f>NA()</f>
        <v>#N/A</v>
      </c>
      <c r="AL118" t="e">
        <f>NA()</f>
        <v>#N/A</v>
      </c>
      <c r="AM118" t="e">
        <f>NA()</f>
        <v>#N/A</v>
      </c>
      <c r="AN118" t="e">
        <f>NA()</f>
        <v>#N/A</v>
      </c>
      <c r="AP118" s="6">
        <f t="shared" si="1"/>
        <v>45818</v>
      </c>
      <c r="AQ118" s="4">
        <f>HAVERD!II905</f>
        <v>80.5</v>
      </c>
      <c r="AR118" t="e">
        <f>NA()</f>
        <v>#N/A</v>
      </c>
      <c r="AS118" t="e">
        <f>NA()</f>
        <v>#N/A</v>
      </c>
      <c r="AT118" t="e">
        <f>NA()</f>
        <v>#N/A</v>
      </c>
    </row>
    <row r="119" spans="31:46" x14ac:dyDescent="0.35">
      <c r="AE119" s="32">
        <v>45505</v>
      </c>
      <c r="AF119" s="4">
        <f>HAVERM!P183</f>
        <v>116.87179999999999</v>
      </c>
      <c r="AG119" s="4">
        <f>'Bloom - Monthly US data'!M477</f>
        <v>221.59175922425402</v>
      </c>
      <c r="AI119" s="6">
        <f>HAVERD!A906</f>
        <v>45819</v>
      </c>
      <c r="AJ119" s="7">
        <f>HAVERD!IH906</f>
        <v>69.77</v>
      </c>
      <c r="AK119" t="e">
        <f>NA()</f>
        <v>#N/A</v>
      </c>
      <c r="AL119" t="e">
        <f>NA()</f>
        <v>#N/A</v>
      </c>
      <c r="AM119" t="e">
        <f>NA()</f>
        <v>#N/A</v>
      </c>
      <c r="AN119" t="e">
        <f>NA()</f>
        <v>#N/A</v>
      </c>
      <c r="AP119" s="6">
        <f t="shared" si="1"/>
        <v>45819</v>
      </c>
      <c r="AQ119" s="4">
        <f>HAVERD!II906</f>
        <v>84.17</v>
      </c>
      <c r="AR119" t="e">
        <f>NA()</f>
        <v>#N/A</v>
      </c>
      <c r="AS119" t="e">
        <f>NA()</f>
        <v>#N/A</v>
      </c>
      <c r="AT119" t="e">
        <f>NA()</f>
        <v>#N/A</v>
      </c>
    </row>
    <row r="120" spans="31:46" x14ac:dyDescent="0.35">
      <c r="AE120" s="32">
        <v>45536</v>
      </c>
      <c r="AF120" s="4">
        <f>HAVERM!P184</f>
        <v>184.40996000000001</v>
      </c>
      <c r="AG120" s="4">
        <f>'Bloom - Monthly US data'!M478</f>
        <v>94.884039496721584</v>
      </c>
      <c r="AI120" s="6">
        <f>HAVERD!A907</f>
        <v>45820</v>
      </c>
      <c r="AJ120" s="7">
        <f>HAVERD!IH907</f>
        <v>69.36</v>
      </c>
      <c r="AK120" t="e">
        <f>NA()</f>
        <v>#N/A</v>
      </c>
      <c r="AL120" t="e">
        <f>NA()</f>
        <v>#N/A</v>
      </c>
      <c r="AM120" t="e">
        <f>NA()</f>
        <v>#N/A</v>
      </c>
      <c r="AN120" t="e">
        <f>NA()</f>
        <v>#N/A</v>
      </c>
      <c r="AP120" s="6">
        <f t="shared" si="1"/>
        <v>45820</v>
      </c>
      <c r="AQ120" s="4">
        <f>HAVERD!II907</f>
        <v>84.89</v>
      </c>
      <c r="AR120" t="e">
        <f>NA()</f>
        <v>#N/A</v>
      </c>
      <c r="AS120" t="e">
        <f>NA()</f>
        <v>#N/A</v>
      </c>
      <c r="AT120" t="e">
        <f>NA()</f>
        <v>#N/A</v>
      </c>
    </row>
    <row r="121" spans="31:46" x14ac:dyDescent="0.35">
      <c r="AE121" s="32">
        <v>45566</v>
      </c>
      <c r="AF121" s="4">
        <f>HAVERM!P185</f>
        <v>273.85700000000003</v>
      </c>
      <c r="AG121" s="4">
        <f>'Bloom - Monthly US data'!M479</f>
        <v>194.75613686819582</v>
      </c>
      <c r="AI121" s="6">
        <f>HAVERD!A908</f>
        <v>45821</v>
      </c>
      <c r="AJ121" s="7">
        <f>HAVERD!IH908</f>
        <v>74.23</v>
      </c>
      <c r="AK121" t="e">
        <f>NA()</f>
        <v>#N/A</v>
      </c>
      <c r="AL121" t="e">
        <f>NA()</f>
        <v>#N/A</v>
      </c>
      <c r="AM121" t="e">
        <f>NA()</f>
        <v>#N/A</v>
      </c>
      <c r="AN121" t="e">
        <f>NA()</f>
        <v>#N/A</v>
      </c>
      <c r="AP121" s="6">
        <f t="shared" si="1"/>
        <v>45821</v>
      </c>
      <c r="AQ121" s="4">
        <f>HAVERD!II908</f>
        <v>89.8</v>
      </c>
      <c r="AR121" t="e">
        <f>NA()</f>
        <v>#N/A</v>
      </c>
      <c r="AS121" t="e">
        <f>NA()</f>
        <v>#N/A</v>
      </c>
      <c r="AT121" t="e">
        <f>NA()</f>
        <v>#N/A</v>
      </c>
    </row>
    <row r="122" spans="31:46" x14ac:dyDescent="0.35">
      <c r="AE122" s="32">
        <v>45597</v>
      </c>
      <c r="AF122" s="4">
        <f>HAVERM!P186</f>
        <v>327.23352</v>
      </c>
      <c r="AG122" s="4">
        <f>'Bloom - Monthly US data'!M480</f>
        <v>1401.6795495949611</v>
      </c>
      <c r="AI122" s="6">
        <f>HAVERD!A909</f>
        <v>45824</v>
      </c>
      <c r="AJ122" s="7">
        <f>HAVERD!IH909</f>
        <v>73.23</v>
      </c>
      <c r="AK122" t="e">
        <f>NA()</f>
        <v>#N/A</v>
      </c>
      <c r="AL122" t="e">
        <f>NA()</f>
        <v>#N/A</v>
      </c>
      <c r="AM122" t="e">
        <f>NA()</f>
        <v>#N/A</v>
      </c>
      <c r="AN122" t="e">
        <f>NA()</f>
        <v>#N/A</v>
      </c>
      <c r="AP122" s="6">
        <f t="shared" si="1"/>
        <v>45824</v>
      </c>
      <c r="AQ122" s="4">
        <f>HAVERD!II909</f>
        <v>89.08</v>
      </c>
      <c r="AR122" t="e">
        <f>NA()</f>
        <v>#N/A</v>
      </c>
      <c r="AS122" t="e">
        <f>NA()</f>
        <v>#N/A</v>
      </c>
      <c r="AT122" t="e">
        <f>NA()</f>
        <v>#N/A</v>
      </c>
    </row>
    <row r="123" spans="31:46" x14ac:dyDescent="0.35">
      <c r="AE123" s="32">
        <v>45627</v>
      </c>
      <c r="AF123" s="4">
        <f>HAVERM!P187</f>
        <v>220.88986</v>
      </c>
      <c r="AG123" s="4">
        <f>'Bloom - Monthly US data'!M481</f>
        <v>1319.0059439550159</v>
      </c>
      <c r="AI123" s="6">
        <f>HAVERD!A910</f>
        <v>45825</v>
      </c>
      <c r="AJ123" s="7">
        <f>HAVERD!IH910</f>
        <v>76.45</v>
      </c>
      <c r="AK123" t="e">
        <f>NA()</f>
        <v>#N/A</v>
      </c>
      <c r="AL123" t="e">
        <f>NA()</f>
        <v>#N/A</v>
      </c>
      <c r="AM123" t="e">
        <f>NA()</f>
        <v>#N/A</v>
      </c>
      <c r="AN123" t="e">
        <f>NA()</f>
        <v>#N/A</v>
      </c>
      <c r="AP123" s="6">
        <f t="shared" si="1"/>
        <v>45825</v>
      </c>
      <c r="AQ123" s="4">
        <f>HAVERD!II910</f>
        <v>92.93</v>
      </c>
      <c r="AR123" t="e">
        <f>NA()</f>
        <v>#N/A</v>
      </c>
      <c r="AS123" t="e">
        <f>NA()</f>
        <v>#N/A</v>
      </c>
      <c r="AT123" t="e">
        <f>NA()</f>
        <v>#N/A</v>
      </c>
    </row>
    <row r="124" spans="31:46" x14ac:dyDescent="0.35">
      <c r="AE124" s="32">
        <v>45658</v>
      </c>
      <c r="AF124" s="4">
        <f>HAVERM!P188</f>
        <v>238.06052</v>
      </c>
      <c r="AG124" s="4">
        <f>'Bloom - Monthly US data'!M482</f>
        <v>1725.7096538661765</v>
      </c>
      <c r="AI124" s="6">
        <f>HAVERD!A911</f>
        <v>45826</v>
      </c>
      <c r="AJ124" s="7">
        <f>HAVERD!IH911</f>
        <v>76.7</v>
      </c>
      <c r="AK124" t="e">
        <f>NA()</f>
        <v>#N/A</v>
      </c>
      <c r="AL124" t="e">
        <f>NA()</f>
        <v>#N/A</v>
      </c>
      <c r="AM124" t="e">
        <f>NA()</f>
        <v>#N/A</v>
      </c>
      <c r="AN124" t="e">
        <f>NA()</f>
        <v>#N/A</v>
      </c>
      <c r="AP124" s="6">
        <f t="shared" si="1"/>
        <v>45826</v>
      </c>
      <c r="AQ124" s="4">
        <f>HAVERD!II911</f>
        <v>91.28</v>
      </c>
      <c r="AR124" t="e">
        <f>NA()</f>
        <v>#N/A</v>
      </c>
      <c r="AS124" t="e">
        <f>NA()</f>
        <v>#N/A</v>
      </c>
      <c r="AT124" t="e">
        <f>NA()</f>
        <v>#N/A</v>
      </c>
    </row>
    <row r="125" spans="31:46" x14ac:dyDescent="0.35">
      <c r="AE125" s="32">
        <v>45689</v>
      </c>
      <c r="AF125" s="4">
        <f>HAVERM!P189</f>
        <v>218.64044000000001</v>
      </c>
      <c r="AG125" s="4">
        <f>'Bloom - Monthly US data'!M483</f>
        <v>2583.8987930466542</v>
      </c>
      <c r="AI125" s="6">
        <f>HAVERD!A912</f>
        <v>45827</v>
      </c>
      <c r="AJ125" s="7">
        <f>HAVERD!IH912</f>
        <v>78.849999999999994</v>
      </c>
      <c r="AK125" t="e">
        <f>NA()</f>
        <v>#N/A</v>
      </c>
      <c r="AL125" t="e">
        <f>NA()</f>
        <v>#N/A</v>
      </c>
      <c r="AM125" t="e">
        <f>NA()</f>
        <v>#N/A</v>
      </c>
      <c r="AN125" t="e">
        <f>NA()</f>
        <v>#N/A</v>
      </c>
      <c r="AP125" s="6">
        <f t="shared" si="1"/>
        <v>45827</v>
      </c>
      <c r="AQ125" s="4">
        <f>HAVERD!II912</f>
        <v>98.2</v>
      </c>
      <c r="AR125" t="e">
        <f>NA()</f>
        <v>#N/A</v>
      </c>
      <c r="AS125" t="e">
        <f>NA()</f>
        <v>#N/A</v>
      </c>
      <c r="AT125" t="e">
        <f>NA()</f>
        <v>#N/A</v>
      </c>
    </row>
    <row r="126" spans="31:46" x14ac:dyDescent="0.35">
      <c r="AE126" s="32">
        <v>45717</v>
      </c>
      <c r="AF126" s="4">
        <f>HAVERM!P190</f>
        <v>472.2518</v>
      </c>
      <c r="AG126" s="4">
        <f>'Bloom - Monthly US data'!M484</f>
        <v>5912.1076566959273</v>
      </c>
      <c r="AI126" s="6">
        <f>HAVERD!A913</f>
        <v>45828</v>
      </c>
      <c r="AJ126" s="7">
        <f>HAVERD!IH913</f>
        <v>77.010000000000005</v>
      </c>
      <c r="AK126" t="e">
        <f>NA()</f>
        <v>#N/A</v>
      </c>
      <c r="AL126" t="e">
        <f>NA()</f>
        <v>#N/A</v>
      </c>
      <c r="AM126" t="e">
        <f>NA()</f>
        <v>#N/A</v>
      </c>
      <c r="AN126" t="e">
        <f>NA()</f>
        <v>#N/A</v>
      </c>
      <c r="AP126" s="6">
        <f t="shared" si="1"/>
        <v>45828</v>
      </c>
      <c r="AQ126" s="4">
        <f>HAVERD!II913</f>
        <v>96.19</v>
      </c>
      <c r="AR126" t="e">
        <f>NA()</f>
        <v>#N/A</v>
      </c>
      <c r="AS126" t="e">
        <f>NA()</f>
        <v>#N/A</v>
      </c>
      <c r="AT126" t="e">
        <f>NA()</f>
        <v>#N/A</v>
      </c>
    </row>
    <row r="127" spans="31:46" x14ac:dyDescent="0.35">
      <c r="AE127" s="32">
        <v>45748</v>
      </c>
      <c r="AF127" s="4">
        <f>HAVERM!P191</f>
        <v>498.49187000000001</v>
      </c>
      <c r="AG127" s="4">
        <f>'Bloom - Monthly US data'!M485</f>
        <v>7955.6469824413298</v>
      </c>
      <c r="AI127" s="6">
        <f>HAVERD!A914</f>
        <v>45831</v>
      </c>
      <c r="AJ127" s="7">
        <f>HAVERD!IH914</f>
        <v>71.48</v>
      </c>
      <c r="AK127" t="e">
        <f>NA()</f>
        <v>#N/A</v>
      </c>
      <c r="AL127" t="e">
        <f>NA()</f>
        <v>#N/A</v>
      </c>
      <c r="AM127" t="e">
        <f>NA()</f>
        <v>#N/A</v>
      </c>
      <c r="AN127" t="e">
        <f>NA()</f>
        <v>#N/A</v>
      </c>
      <c r="AP127" s="6">
        <f t="shared" si="1"/>
        <v>45831</v>
      </c>
      <c r="AQ127" s="4">
        <f>HAVERD!II914</f>
        <v>95.46</v>
      </c>
      <c r="AR127" t="e">
        <f>NA()</f>
        <v>#N/A</v>
      </c>
      <c r="AS127" t="e">
        <f>NA()</f>
        <v>#N/A</v>
      </c>
      <c r="AT127" t="e">
        <f>NA()</f>
        <v>#N/A</v>
      </c>
    </row>
    <row r="128" spans="31:46" x14ac:dyDescent="0.35">
      <c r="AE128" s="32">
        <v>45778</v>
      </c>
      <c r="AF128" s="4">
        <f>HAVERM!P192</f>
        <v>355.88074999999998</v>
      </c>
      <c r="AG128" s="4">
        <f>'Bloom - Monthly US data'!M486</f>
        <v>5780.0370657017093</v>
      </c>
      <c r="AI128" s="6">
        <f>HAVERD!A915</f>
        <v>45832</v>
      </c>
      <c r="AJ128" s="7">
        <f>HAVERD!IH915</f>
        <v>67.14</v>
      </c>
      <c r="AK128" t="e">
        <f>NA()</f>
        <v>#N/A</v>
      </c>
      <c r="AL128" t="e">
        <f>NA()</f>
        <v>#N/A</v>
      </c>
      <c r="AM128" t="e">
        <f>NA()</f>
        <v>#N/A</v>
      </c>
      <c r="AN128" t="e">
        <f>NA()</f>
        <v>#N/A</v>
      </c>
      <c r="AP128" s="6">
        <f t="shared" si="1"/>
        <v>45832</v>
      </c>
      <c r="AQ128" s="4">
        <f>HAVERD!II915</f>
        <v>82.9</v>
      </c>
      <c r="AR128" t="e">
        <f>NA()</f>
        <v>#N/A</v>
      </c>
      <c r="AS128" t="e">
        <f>NA()</f>
        <v>#N/A</v>
      </c>
      <c r="AT128" t="e">
        <f>NA()</f>
        <v>#N/A</v>
      </c>
    </row>
    <row r="129" spans="31:46" x14ac:dyDescent="0.35">
      <c r="AE129" s="32">
        <v>45809</v>
      </c>
      <c r="AF129" s="4">
        <f>HAVERM!P193</f>
        <v>354.65346</v>
      </c>
      <c r="AG129" s="4">
        <f>'Bloom - Monthly US data'!M487</f>
        <v>3537.4698684264749</v>
      </c>
      <c r="AI129" s="6">
        <f>HAVERD!A916</f>
        <v>45833</v>
      </c>
      <c r="AJ129" s="7">
        <f>HAVERD!IH916</f>
        <v>67.680000000000007</v>
      </c>
      <c r="AK129" t="e">
        <f>NA()</f>
        <v>#N/A</v>
      </c>
      <c r="AL129" t="e">
        <f>NA()</f>
        <v>#N/A</v>
      </c>
      <c r="AM129" t="e">
        <f>NA()</f>
        <v>#N/A</v>
      </c>
      <c r="AN129" t="e">
        <f>NA()</f>
        <v>#N/A</v>
      </c>
      <c r="AP129" s="6">
        <f t="shared" si="1"/>
        <v>45833</v>
      </c>
      <c r="AQ129" s="4">
        <f>HAVERD!II916</f>
        <v>82.68</v>
      </c>
      <c r="AR129" t="e">
        <f>NA()</f>
        <v>#N/A</v>
      </c>
      <c r="AS129" t="e">
        <f>NA()</f>
        <v>#N/A</v>
      </c>
      <c r="AT129" t="e">
        <f>NA()</f>
        <v>#N/A</v>
      </c>
    </row>
    <row r="130" spans="31:46" x14ac:dyDescent="0.35">
      <c r="AE130" s="32">
        <v>45839</v>
      </c>
      <c r="AF130" s="4">
        <f>HAVERM!P194</f>
        <v>378.77692000000002</v>
      </c>
      <c r="AG130" s="4">
        <f>'Bloom - Monthly US data'!M488</f>
        <v>3371.6439272584471</v>
      </c>
      <c r="AI130" s="6">
        <f>HAVERD!A917</f>
        <v>45834</v>
      </c>
      <c r="AJ130" s="7">
        <f>HAVERD!IH917</f>
        <v>67.73</v>
      </c>
      <c r="AK130" t="e">
        <f>NA()</f>
        <v>#N/A</v>
      </c>
      <c r="AL130" t="e">
        <f>NA()</f>
        <v>#N/A</v>
      </c>
      <c r="AM130" t="e">
        <f>NA()</f>
        <v>#N/A</v>
      </c>
      <c r="AN130" t="e">
        <f>NA()</f>
        <v>#N/A</v>
      </c>
      <c r="AP130" s="6">
        <f t="shared" si="1"/>
        <v>45834</v>
      </c>
      <c r="AQ130" s="4">
        <f>HAVERD!II917</f>
        <v>79.14</v>
      </c>
      <c r="AR130" t="e">
        <f>NA()</f>
        <v>#N/A</v>
      </c>
      <c r="AS130" t="e">
        <f>NA()</f>
        <v>#N/A</v>
      </c>
      <c r="AT130" t="e">
        <f>NA()</f>
        <v>#N/A</v>
      </c>
    </row>
    <row r="131" spans="31:46" x14ac:dyDescent="0.35">
      <c r="AE131" s="32">
        <v>45870</v>
      </c>
      <c r="AF131" s="4">
        <f>HAVERM!P195</f>
        <v>261.17851999999999</v>
      </c>
      <c r="AG131" s="4">
        <f>'Bloom - Monthly US data'!M489</f>
        <v>2727.1536068089945</v>
      </c>
      <c r="AI131" s="6">
        <f>HAVERD!A918</f>
        <v>45835</v>
      </c>
      <c r="AJ131" s="7">
        <f>HAVERD!IH918</f>
        <v>67.77</v>
      </c>
      <c r="AK131" t="e">
        <f>NA()</f>
        <v>#N/A</v>
      </c>
      <c r="AL131" t="e">
        <f>NA()</f>
        <v>#N/A</v>
      </c>
      <c r="AM131" t="e">
        <f>NA()</f>
        <v>#N/A</v>
      </c>
      <c r="AN131" t="e">
        <f>NA()</f>
        <v>#N/A</v>
      </c>
      <c r="AP131" s="6">
        <f t="shared" si="1"/>
        <v>45835</v>
      </c>
      <c r="AQ131" s="4">
        <f>HAVERD!II918</f>
        <v>76.81</v>
      </c>
      <c r="AR131" t="e">
        <f>NA()</f>
        <v>#N/A</v>
      </c>
      <c r="AS131" t="e">
        <f>NA()</f>
        <v>#N/A</v>
      </c>
      <c r="AT131" t="e">
        <f>NA()</f>
        <v>#N/A</v>
      </c>
    </row>
    <row r="132" spans="31:46" x14ac:dyDescent="0.35">
      <c r="AE132" s="32">
        <v>45901</v>
      </c>
      <c r="AF132" s="4">
        <f>HAVERM!P196</f>
        <v>262.99403000000001</v>
      </c>
      <c r="AG132" s="4">
        <f>'Bloom - Monthly US data'!M490</f>
        <v>3767.4312903571195</v>
      </c>
      <c r="AI132" s="6">
        <f>HAVERD!A919</f>
        <v>45838</v>
      </c>
      <c r="AJ132" s="7">
        <f>HAVERD!IH919</f>
        <v>67.61</v>
      </c>
      <c r="AK132" t="e">
        <f>NA()</f>
        <v>#N/A</v>
      </c>
      <c r="AL132" t="e">
        <f>NA()</f>
        <v>#N/A</v>
      </c>
      <c r="AM132" t="e">
        <f>NA()</f>
        <v>#N/A</v>
      </c>
      <c r="AN132" t="e">
        <f>NA()</f>
        <v>#N/A</v>
      </c>
      <c r="AP132" s="6">
        <f t="shared" si="1"/>
        <v>45838</v>
      </c>
      <c r="AQ132" s="4">
        <f>HAVERD!II919</f>
        <v>77.33</v>
      </c>
      <c r="AR132" t="e">
        <f>NA()</f>
        <v>#N/A</v>
      </c>
      <c r="AS132" t="e">
        <f>NA()</f>
        <v>#N/A</v>
      </c>
      <c r="AT132" t="e">
        <f>NA()</f>
        <v>#N/A</v>
      </c>
    </row>
    <row r="133" spans="31:46" x14ac:dyDescent="0.35">
      <c r="AE133" s="32">
        <v>45931</v>
      </c>
      <c r="AF133" s="4">
        <f>HAVERM!P197</f>
        <v>304.16969</v>
      </c>
      <c r="AG133" s="4">
        <f>'Bloom - Monthly US data'!M491</f>
        <v>2558.2798789458197</v>
      </c>
      <c r="AI133" s="6">
        <f>HAVERD!A920</f>
        <v>45839</v>
      </c>
      <c r="AJ133" s="7">
        <f>HAVERD!IH920</f>
        <v>67.11</v>
      </c>
      <c r="AK133" t="e">
        <f>NA()</f>
        <v>#N/A</v>
      </c>
      <c r="AL133" t="e">
        <f>NA()</f>
        <v>#N/A</v>
      </c>
      <c r="AM133" t="e">
        <f>NA()</f>
        <v>#N/A</v>
      </c>
      <c r="AN133" t="e">
        <f>NA()</f>
        <v>#N/A</v>
      </c>
      <c r="AP133" s="6">
        <f t="shared" ref="AP133:AP196" si="2">AI133</f>
        <v>45839</v>
      </c>
      <c r="AQ133" s="4">
        <f>HAVERD!II920</f>
        <v>79.430000000000007</v>
      </c>
      <c r="AR133" t="e">
        <f>NA()</f>
        <v>#N/A</v>
      </c>
      <c r="AS133" t="e">
        <f>NA()</f>
        <v>#N/A</v>
      </c>
      <c r="AT133" t="e">
        <f>NA()</f>
        <v>#N/A</v>
      </c>
    </row>
    <row r="134" spans="31:46" x14ac:dyDescent="0.35">
      <c r="AE134" s="32">
        <v>45962</v>
      </c>
      <c r="AF134" s="4">
        <f>HAVERM!P198</f>
        <v>276.61254000000002</v>
      </c>
      <c r="AG134" s="4">
        <f>'Bloom - Monthly US data'!M492</f>
        <v>3178.6687399548514</v>
      </c>
      <c r="AI134" s="6">
        <f>HAVERD!A921</f>
        <v>45840</v>
      </c>
      <c r="AJ134" s="7">
        <f>HAVERD!IH921</f>
        <v>69.11</v>
      </c>
      <c r="AK134" t="e">
        <f>NA()</f>
        <v>#N/A</v>
      </c>
      <c r="AL134" t="e">
        <f>NA()</f>
        <v>#N/A</v>
      </c>
      <c r="AM134" t="e">
        <f>NA()</f>
        <v>#N/A</v>
      </c>
      <c r="AN134" t="e">
        <f>NA()</f>
        <v>#N/A</v>
      </c>
      <c r="AP134" s="6">
        <f t="shared" si="2"/>
        <v>45840</v>
      </c>
      <c r="AQ134" s="4">
        <f>HAVERD!II921</f>
        <v>80.11</v>
      </c>
      <c r="AR134" t="e">
        <f>NA()</f>
        <v>#N/A</v>
      </c>
      <c r="AS134" t="e">
        <f>NA()</f>
        <v>#N/A</v>
      </c>
      <c r="AT134" t="e">
        <f>NA()</f>
        <v>#N/A</v>
      </c>
    </row>
    <row r="135" spans="31:46" x14ac:dyDescent="0.35">
      <c r="AE135" s="32">
        <v>45992</v>
      </c>
      <c r="AF135" s="4">
        <f>HAVERM!P199</f>
        <v>272.58974999999998</v>
      </c>
      <c r="AG135" s="4">
        <f>'Bloom - Monthly US data'!M493</f>
        <v>3115.9806286096605</v>
      </c>
      <c r="AI135" s="6">
        <f>HAVERD!A922</f>
        <v>45841</v>
      </c>
      <c r="AJ135" s="7">
        <f>HAVERD!IH922</f>
        <v>68.8</v>
      </c>
      <c r="AK135" t="e">
        <f>NA()</f>
        <v>#N/A</v>
      </c>
      <c r="AL135" t="e">
        <f>NA()</f>
        <v>#N/A</v>
      </c>
      <c r="AM135" t="e">
        <f>NA()</f>
        <v>#N/A</v>
      </c>
      <c r="AN135" t="e">
        <f>NA()</f>
        <v>#N/A</v>
      </c>
      <c r="AP135" s="6">
        <f t="shared" si="2"/>
        <v>45841</v>
      </c>
      <c r="AQ135" s="4">
        <f>HAVERD!II922</f>
        <v>79.91</v>
      </c>
      <c r="AR135" t="e">
        <f>NA()</f>
        <v>#N/A</v>
      </c>
      <c r="AS135" t="e">
        <f>NA()</f>
        <v>#N/A</v>
      </c>
      <c r="AT135" t="e">
        <f>NA()</f>
        <v>#N/A</v>
      </c>
    </row>
    <row r="136" spans="31:46" x14ac:dyDescent="0.35">
      <c r="AE136" s="32">
        <v>46023</v>
      </c>
      <c r="AF136" s="4">
        <f>HAVERM!P200</f>
        <v>191.6421</v>
      </c>
      <c r="AG136" s="4">
        <f>'Bloom - Monthly US data'!M494</f>
        <v>2244.0960861502485</v>
      </c>
      <c r="AI136" s="6">
        <f>HAVERD!A923</f>
        <v>45842</v>
      </c>
      <c r="AJ136" s="7">
        <f>HAVERD!IH923</f>
        <v>68.3</v>
      </c>
      <c r="AK136" t="e">
        <f>NA()</f>
        <v>#N/A</v>
      </c>
      <c r="AL136" t="e">
        <f>NA()</f>
        <v>#N/A</v>
      </c>
      <c r="AM136" t="e">
        <f>NA()</f>
        <v>#N/A</v>
      </c>
      <c r="AN136" t="e">
        <f>NA()</f>
        <v>#N/A</v>
      </c>
      <c r="AP136" s="6">
        <f t="shared" si="2"/>
        <v>45842</v>
      </c>
      <c r="AQ136" s="4">
        <f>HAVERD!II923</f>
        <v>79.59</v>
      </c>
      <c r="AR136" t="e">
        <f>NA()</f>
        <v>#N/A</v>
      </c>
      <c r="AS136" t="e">
        <f>NA()</f>
        <v>#N/A</v>
      </c>
      <c r="AT136" t="e">
        <f>NA()</f>
        <v>#N/A</v>
      </c>
    </row>
    <row r="137" spans="31:46" x14ac:dyDescent="0.35">
      <c r="AE137" s="32">
        <v>46054</v>
      </c>
      <c r="AF137" s="4">
        <f>HAVERM!P201</f>
        <v>172.86010999999999</v>
      </c>
      <c r="AG137" s="4">
        <f>'Bloom - Monthly US data'!M495</f>
        <v>3049.4145338531357</v>
      </c>
      <c r="AI137" s="6">
        <f>HAVERD!A924</f>
        <v>45845</v>
      </c>
      <c r="AJ137" s="7">
        <f>HAVERD!IH924</f>
        <v>69.58</v>
      </c>
      <c r="AK137" t="e">
        <f>NA()</f>
        <v>#N/A</v>
      </c>
      <c r="AL137" t="e">
        <f>NA()</f>
        <v>#N/A</v>
      </c>
      <c r="AM137" t="e">
        <f>NA()</f>
        <v>#N/A</v>
      </c>
      <c r="AN137" t="e">
        <f>NA()</f>
        <v>#N/A</v>
      </c>
      <c r="AP137" s="6">
        <f t="shared" si="2"/>
        <v>45845</v>
      </c>
      <c r="AQ137" s="4">
        <f>HAVERD!II924</f>
        <v>80</v>
      </c>
      <c r="AR137" t="e">
        <f>NA()</f>
        <v>#N/A</v>
      </c>
      <c r="AS137" t="e">
        <f>NA()</f>
        <v>#N/A</v>
      </c>
      <c r="AT137" t="e">
        <f>NA()</f>
        <v>#N/A</v>
      </c>
    </row>
    <row r="138" spans="31:46" x14ac:dyDescent="0.35">
      <c r="AE138" s="32">
        <v>46082</v>
      </c>
      <c r="AF138" s="4">
        <f>HAVERM!P202</f>
        <v>310.82265999999998</v>
      </c>
      <c r="AG138" s="4">
        <f>'Bloom - Monthly US data'!M496</f>
        <v>2144.5534358235373</v>
      </c>
      <c r="AI138" s="6">
        <f>HAVERD!A925</f>
        <v>45846</v>
      </c>
      <c r="AJ138" s="7">
        <f>HAVERD!IH925</f>
        <v>70.150000000000006</v>
      </c>
      <c r="AK138" t="e">
        <f>NA()</f>
        <v>#N/A</v>
      </c>
      <c r="AL138" t="e">
        <f>NA()</f>
        <v>#N/A</v>
      </c>
      <c r="AM138" t="e">
        <f>NA()</f>
        <v>#N/A</v>
      </c>
      <c r="AN138" t="e">
        <f>NA()</f>
        <v>#N/A</v>
      </c>
      <c r="AP138" s="6">
        <f t="shared" si="2"/>
        <v>45846</v>
      </c>
      <c r="AQ138" s="4">
        <f>HAVERD!II925</f>
        <v>81.709999999999994</v>
      </c>
      <c r="AR138" t="e">
        <f>NA()</f>
        <v>#N/A</v>
      </c>
      <c r="AS138" t="e">
        <f>NA()</f>
        <v>#N/A</v>
      </c>
      <c r="AT138" t="e">
        <f>NA()</f>
        <v>#N/A</v>
      </c>
    </row>
    <row r="139" spans="31:46" x14ac:dyDescent="0.35">
      <c r="AE139" s="32">
        <v>46113</v>
      </c>
      <c r="AF139" s="4"/>
      <c r="AI139" s="6">
        <f>HAVERD!A926</f>
        <v>45847</v>
      </c>
      <c r="AJ139" s="7">
        <f>HAVERD!IH926</f>
        <v>70.19</v>
      </c>
      <c r="AK139" t="e">
        <f>NA()</f>
        <v>#N/A</v>
      </c>
      <c r="AL139" t="e">
        <f>NA()</f>
        <v>#N/A</v>
      </c>
      <c r="AM139" t="e">
        <f>NA()</f>
        <v>#N/A</v>
      </c>
      <c r="AN139" t="e">
        <f>NA()</f>
        <v>#N/A</v>
      </c>
      <c r="AP139" s="6">
        <f t="shared" si="2"/>
        <v>45847</v>
      </c>
      <c r="AQ139" s="4">
        <f>HAVERD!II926</f>
        <v>82.03</v>
      </c>
      <c r="AR139" t="e">
        <f>NA()</f>
        <v>#N/A</v>
      </c>
      <c r="AS139" t="e">
        <f>NA()</f>
        <v>#N/A</v>
      </c>
      <c r="AT139" t="e">
        <f>NA()</f>
        <v>#N/A</v>
      </c>
    </row>
    <row r="140" spans="31:46" x14ac:dyDescent="0.35">
      <c r="AF140" s="4"/>
      <c r="AI140" s="6">
        <f>HAVERD!A927</f>
        <v>45848</v>
      </c>
      <c r="AJ140" s="7">
        <f>HAVERD!IH927</f>
        <v>68.64</v>
      </c>
      <c r="AK140" t="e">
        <f>NA()</f>
        <v>#N/A</v>
      </c>
      <c r="AL140" t="e">
        <f>NA()</f>
        <v>#N/A</v>
      </c>
      <c r="AM140" t="e">
        <f>NA()</f>
        <v>#N/A</v>
      </c>
      <c r="AN140" t="e">
        <f>NA()</f>
        <v>#N/A</v>
      </c>
      <c r="AP140" s="6">
        <f t="shared" si="2"/>
        <v>45848</v>
      </c>
      <c r="AQ140" s="4">
        <f>HAVERD!II927</f>
        <v>84.2</v>
      </c>
      <c r="AR140" t="e">
        <f>NA()</f>
        <v>#N/A</v>
      </c>
      <c r="AS140" t="e">
        <f>NA()</f>
        <v>#N/A</v>
      </c>
      <c r="AT140" t="e">
        <f>NA()</f>
        <v>#N/A</v>
      </c>
    </row>
    <row r="141" spans="31:46" x14ac:dyDescent="0.35">
      <c r="AI141" s="6">
        <f>HAVERD!A928</f>
        <v>45849</v>
      </c>
      <c r="AJ141" s="7">
        <f>HAVERD!IH928</f>
        <v>70.36</v>
      </c>
      <c r="AK141" t="e">
        <f>NA()</f>
        <v>#N/A</v>
      </c>
      <c r="AL141" t="e">
        <f>NA()</f>
        <v>#N/A</v>
      </c>
      <c r="AM141" t="e">
        <f>NA()</f>
        <v>#N/A</v>
      </c>
      <c r="AN141" t="e">
        <f>NA()</f>
        <v>#N/A</v>
      </c>
      <c r="AP141" s="6">
        <f t="shared" si="2"/>
        <v>45849</v>
      </c>
      <c r="AQ141" s="4">
        <f>HAVERD!II928</f>
        <v>85.27</v>
      </c>
      <c r="AR141" t="e">
        <f>NA()</f>
        <v>#N/A</v>
      </c>
      <c r="AS141" t="e">
        <f>NA()</f>
        <v>#N/A</v>
      </c>
      <c r="AT141" t="e">
        <f>NA()</f>
        <v>#N/A</v>
      </c>
    </row>
    <row r="142" spans="31:46" x14ac:dyDescent="0.35">
      <c r="AI142" s="6">
        <f>HAVERD!A929</f>
        <v>45852</v>
      </c>
      <c r="AJ142" s="7">
        <f>HAVERD!IH929</f>
        <v>69.209999999999994</v>
      </c>
      <c r="AK142" t="e">
        <f>NA()</f>
        <v>#N/A</v>
      </c>
      <c r="AL142" t="e">
        <f>NA()</f>
        <v>#N/A</v>
      </c>
      <c r="AM142" t="e">
        <f>NA()</f>
        <v>#N/A</v>
      </c>
      <c r="AN142" t="e">
        <f>NA()</f>
        <v>#N/A</v>
      </c>
      <c r="AP142" s="6">
        <f t="shared" si="2"/>
        <v>45852</v>
      </c>
      <c r="AQ142" s="4">
        <f>HAVERD!II929</f>
        <v>85.25</v>
      </c>
      <c r="AR142" t="e">
        <f>NA()</f>
        <v>#N/A</v>
      </c>
      <c r="AS142" t="e">
        <f>NA()</f>
        <v>#N/A</v>
      </c>
      <c r="AT142" t="e">
        <f>NA()</f>
        <v>#N/A</v>
      </c>
    </row>
    <row r="143" spans="31:46" x14ac:dyDescent="0.35">
      <c r="AI143" s="6">
        <f>HAVERD!A930</f>
        <v>45853</v>
      </c>
      <c r="AJ143" s="7">
        <f>HAVERD!IH930</f>
        <v>68.709999999999994</v>
      </c>
      <c r="AK143" t="e">
        <f>NA()</f>
        <v>#N/A</v>
      </c>
      <c r="AL143" t="e">
        <f>NA()</f>
        <v>#N/A</v>
      </c>
      <c r="AM143" t="e">
        <f>NA()</f>
        <v>#N/A</v>
      </c>
      <c r="AN143" t="e">
        <f>NA()</f>
        <v>#N/A</v>
      </c>
      <c r="AP143" s="6">
        <f t="shared" si="2"/>
        <v>45853</v>
      </c>
      <c r="AQ143" s="4">
        <f>HAVERD!II930</f>
        <v>82.32</v>
      </c>
      <c r="AR143" t="e">
        <f>NA()</f>
        <v>#N/A</v>
      </c>
      <c r="AS143" t="e">
        <f>NA()</f>
        <v>#N/A</v>
      </c>
      <c r="AT143" t="e">
        <f>NA()</f>
        <v>#N/A</v>
      </c>
    </row>
    <row r="144" spans="31:46" x14ac:dyDescent="0.35">
      <c r="AI144" s="6">
        <f>HAVERD!A931</f>
        <v>45854</v>
      </c>
      <c r="AJ144" s="7">
        <f>HAVERD!IH931</f>
        <v>68.52</v>
      </c>
      <c r="AK144" t="e">
        <f>NA()</f>
        <v>#N/A</v>
      </c>
      <c r="AL144" t="e">
        <f>NA()</f>
        <v>#N/A</v>
      </c>
      <c r="AM144" t="e">
        <f>NA()</f>
        <v>#N/A</v>
      </c>
      <c r="AN144" t="e">
        <f>NA()</f>
        <v>#N/A</v>
      </c>
      <c r="AP144" s="6">
        <f t="shared" si="2"/>
        <v>45854</v>
      </c>
      <c r="AQ144" s="4">
        <f>HAVERD!II931</f>
        <v>83.67</v>
      </c>
      <c r="AR144" t="e">
        <f>NA()</f>
        <v>#N/A</v>
      </c>
      <c r="AS144" t="e">
        <f>NA()</f>
        <v>#N/A</v>
      </c>
      <c r="AT144" t="e">
        <f>NA()</f>
        <v>#N/A</v>
      </c>
    </row>
    <row r="145" spans="31:46" x14ac:dyDescent="0.35">
      <c r="AI145" s="6">
        <f>HAVERD!A932</f>
        <v>45855</v>
      </c>
      <c r="AJ145" s="7">
        <f>HAVERD!IH932</f>
        <v>69.52</v>
      </c>
      <c r="AK145" t="e">
        <f>NA()</f>
        <v>#N/A</v>
      </c>
      <c r="AL145" t="e">
        <f>NA()</f>
        <v>#N/A</v>
      </c>
      <c r="AM145" t="e">
        <f>NA()</f>
        <v>#N/A</v>
      </c>
      <c r="AN145" t="e">
        <f>NA()</f>
        <v>#N/A</v>
      </c>
      <c r="AP145" s="6">
        <f t="shared" si="2"/>
        <v>45855</v>
      </c>
      <c r="AQ145" s="4">
        <f>HAVERD!II932</f>
        <v>82.09</v>
      </c>
      <c r="AR145" t="e">
        <f>NA()</f>
        <v>#N/A</v>
      </c>
      <c r="AS145" t="e">
        <f>NA()</f>
        <v>#N/A</v>
      </c>
      <c r="AT145" t="e">
        <f>NA()</f>
        <v>#N/A</v>
      </c>
    </row>
    <row r="146" spans="31:46" x14ac:dyDescent="0.35">
      <c r="AI146" s="6">
        <f>HAVERD!A933</f>
        <v>45856</v>
      </c>
      <c r="AJ146" s="7">
        <f>HAVERD!IH933</f>
        <v>69.28</v>
      </c>
      <c r="AK146" t="e">
        <f>NA()</f>
        <v>#N/A</v>
      </c>
      <c r="AL146" t="e">
        <f>NA()</f>
        <v>#N/A</v>
      </c>
      <c r="AM146" t="e">
        <f>NA()</f>
        <v>#N/A</v>
      </c>
      <c r="AN146" t="e">
        <f>NA()</f>
        <v>#N/A</v>
      </c>
      <c r="AP146" s="6">
        <f t="shared" si="2"/>
        <v>45856</v>
      </c>
      <c r="AQ146" s="4">
        <f>HAVERD!II933</f>
        <v>80.14</v>
      </c>
      <c r="AR146" t="e">
        <f>NA()</f>
        <v>#N/A</v>
      </c>
      <c r="AS146" t="e">
        <f>NA()</f>
        <v>#N/A</v>
      </c>
      <c r="AT146" t="e">
        <f>NA()</f>
        <v>#N/A</v>
      </c>
    </row>
    <row r="147" spans="31:46" x14ac:dyDescent="0.35">
      <c r="AI147" s="6">
        <f>HAVERD!A934</f>
        <v>45859</v>
      </c>
      <c r="AJ147" s="7">
        <f>HAVERD!IH934</f>
        <v>69.209999999999994</v>
      </c>
      <c r="AK147" t="e">
        <f>NA()</f>
        <v>#N/A</v>
      </c>
      <c r="AL147" t="e">
        <f>NA()</f>
        <v>#N/A</v>
      </c>
      <c r="AM147" t="e">
        <f>NA()</f>
        <v>#N/A</v>
      </c>
      <c r="AN147" t="e">
        <f>NA()</f>
        <v>#N/A</v>
      </c>
      <c r="AP147" s="6">
        <f t="shared" si="2"/>
        <v>45859</v>
      </c>
      <c r="AQ147" s="4">
        <f>HAVERD!II934</f>
        <v>79.63</v>
      </c>
      <c r="AR147" t="e">
        <f>NA()</f>
        <v>#N/A</v>
      </c>
      <c r="AS147" t="e">
        <f>NA()</f>
        <v>#N/A</v>
      </c>
      <c r="AT147" t="e">
        <f>NA()</f>
        <v>#N/A</v>
      </c>
    </row>
    <row r="148" spans="31:46" x14ac:dyDescent="0.35">
      <c r="AI148" s="6">
        <f>HAVERD!A935</f>
        <v>45860</v>
      </c>
      <c r="AJ148" s="7">
        <f>HAVERD!IH935</f>
        <v>68.59</v>
      </c>
      <c r="AK148" t="e">
        <f>NA()</f>
        <v>#N/A</v>
      </c>
      <c r="AL148" t="e">
        <f>NA()</f>
        <v>#N/A</v>
      </c>
      <c r="AM148" t="e">
        <f>NA()</f>
        <v>#N/A</v>
      </c>
      <c r="AN148" t="e">
        <f>NA()</f>
        <v>#N/A</v>
      </c>
      <c r="AP148" s="6">
        <f t="shared" si="2"/>
        <v>45860</v>
      </c>
      <c r="AQ148" s="4">
        <f>HAVERD!II935</f>
        <v>79.790000000000006</v>
      </c>
      <c r="AR148" t="e">
        <f>NA()</f>
        <v>#N/A</v>
      </c>
      <c r="AS148" t="e">
        <f>NA()</f>
        <v>#N/A</v>
      </c>
      <c r="AT148" t="e">
        <f>NA()</f>
        <v>#N/A</v>
      </c>
    </row>
    <row r="149" spans="31:46" x14ac:dyDescent="0.35">
      <c r="AI149" s="6">
        <f>HAVERD!A936</f>
        <v>45861</v>
      </c>
      <c r="AJ149" s="7">
        <f>HAVERD!IH936</f>
        <v>68.510000000000005</v>
      </c>
      <c r="AK149" t="e">
        <f>NA()</f>
        <v>#N/A</v>
      </c>
      <c r="AL149" t="e">
        <f>NA()</f>
        <v>#N/A</v>
      </c>
      <c r="AM149" t="e">
        <f>NA()</f>
        <v>#N/A</v>
      </c>
      <c r="AN149" t="e">
        <f>NA()</f>
        <v>#N/A</v>
      </c>
      <c r="AP149" s="6">
        <f t="shared" si="2"/>
        <v>45861</v>
      </c>
      <c r="AQ149" s="4">
        <f>HAVERD!II936</f>
        <v>78.56</v>
      </c>
      <c r="AR149" t="e">
        <f>NA()</f>
        <v>#N/A</v>
      </c>
      <c r="AS149" t="e">
        <f>NA()</f>
        <v>#N/A</v>
      </c>
      <c r="AT149" t="e">
        <f>NA()</f>
        <v>#N/A</v>
      </c>
    </row>
    <row r="150" spans="31:46" x14ac:dyDescent="0.35">
      <c r="AI150" s="6">
        <f>HAVERD!A937</f>
        <v>45862</v>
      </c>
      <c r="AJ150" s="7">
        <f>HAVERD!IH937</f>
        <v>69.180000000000007</v>
      </c>
      <c r="AK150" t="e">
        <f>NA()</f>
        <v>#N/A</v>
      </c>
      <c r="AL150" t="e">
        <f>NA()</f>
        <v>#N/A</v>
      </c>
      <c r="AM150" t="e">
        <f>NA()</f>
        <v>#N/A</v>
      </c>
      <c r="AN150" t="e">
        <f>NA()</f>
        <v>#N/A</v>
      </c>
      <c r="AP150" s="6">
        <f t="shared" si="2"/>
        <v>45862</v>
      </c>
      <c r="AQ150" s="4">
        <f>HAVERD!II937</f>
        <v>78.040000000000006</v>
      </c>
      <c r="AR150" t="e">
        <f>NA()</f>
        <v>#N/A</v>
      </c>
      <c r="AS150" t="e">
        <f>NA()</f>
        <v>#N/A</v>
      </c>
      <c r="AT150" t="e">
        <f>NA()</f>
        <v>#N/A</v>
      </c>
    </row>
    <row r="151" spans="31:46" x14ac:dyDescent="0.35">
      <c r="AE151" s="32"/>
      <c r="AF151" s="4"/>
      <c r="AG151" s="4"/>
      <c r="AI151" s="6">
        <f>HAVERD!A938</f>
        <v>45863</v>
      </c>
      <c r="AJ151" s="7">
        <f>HAVERD!IH938</f>
        <v>68.44</v>
      </c>
      <c r="AK151" t="e">
        <f>NA()</f>
        <v>#N/A</v>
      </c>
      <c r="AL151" t="e">
        <f>NA()</f>
        <v>#N/A</v>
      </c>
      <c r="AM151" t="e">
        <f>NA()</f>
        <v>#N/A</v>
      </c>
      <c r="AN151" t="e">
        <f>NA()</f>
        <v>#N/A</v>
      </c>
      <c r="AP151" s="6">
        <f t="shared" si="2"/>
        <v>45863</v>
      </c>
      <c r="AQ151" s="4">
        <f>HAVERD!II938</f>
        <v>79.06</v>
      </c>
      <c r="AR151" t="e">
        <f>NA()</f>
        <v>#N/A</v>
      </c>
      <c r="AS151" t="e">
        <f>NA()</f>
        <v>#N/A</v>
      </c>
      <c r="AT151" t="e">
        <f>NA()</f>
        <v>#N/A</v>
      </c>
    </row>
    <row r="152" spans="31:46" x14ac:dyDescent="0.35">
      <c r="AE152" s="32"/>
      <c r="AF152" s="4"/>
      <c r="AG152" s="4"/>
      <c r="AI152" s="6">
        <f>HAVERD!A939</f>
        <v>45866</v>
      </c>
      <c r="AJ152" s="7">
        <f>HAVERD!IH939</f>
        <v>70.040000000000006</v>
      </c>
      <c r="AK152" t="e">
        <f>NA()</f>
        <v>#N/A</v>
      </c>
      <c r="AL152" t="e">
        <f>NA()</f>
        <v>#N/A</v>
      </c>
      <c r="AM152" t="e">
        <f>NA()</f>
        <v>#N/A</v>
      </c>
      <c r="AN152" t="e">
        <f>NA()</f>
        <v>#N/A</v>
      </c>
      <c r="AP152" s="6">
        <f t="shared" si="2"/>
        <v>45866</v>
      </c>
      <c r="AQ152" s="4">
        <f>HAVERD!II939</f>
        <v>79.680000000000007</v>
      </c>
      <c r="AR152" t="e">
        <f>NA()</f>
        <v>#N/A</v>
      </c>
      <c r="AS152" t="e">
        <f>NA()</f>
        <v>#N/A</v>
      </c>
      <c r="AT152" t="e">
        <f>NA()</f>
        <v>#N/A</v>
      </c>
    </row>
    <row r="153" spans="31:46" x14ac:dyDescent="0.35">
      <c r="AE153" s="32"/>
      <c r="AF153" s="4"/>
      <c r="AG153" s="4"/>
      <c r="AI153" s="6">
        <f>HAVERD!A940</f>
        <v>45867</v>
      </c>
      <c r="AJ153" s="7">
        <f>HAVERD!IH940</f>
        <v>72.510000000000005</v>
      </c>
      <c r="AK153" t="e">
        <f>NA()</f>
        <v>#N/A</v>
      </c>
      <c r="AL153" t="e">
        <f>NA()</f>
        <v>#N/A</v>
      </c>
      <c r="AM153" t="e">
        <f>NA()</f>
        <v>#N/A</v>
      </c>
      <c r="AN153" t="e">
        <f>NA()</f>
        <v>#N/A</v>
      </c>
      <c r="AP153" s="6">
        <f t="shared" si="2"/>
        <v>45867</v>
      </c>
      <c r="AQ153" s="4">
        <f>HAVERD!II940</f>
        <v>82.63</v>
      </c>
      <c r="AR153" t="e">
        <f>NA()</f>
        <v>#N/A</v>
      </c>
      <c r="AS153" t="e">
        <f>NA()</f>
        <v>#N/A</v>
      </c>
      <c r="AT153" t="e">
        <f>NA()</f>
        <v>#N/A</v>
      </c>
    </row>
    <row r="154" spans="31:46" x14ac:dyDescent="0.35">
      <c r="AI154" s="6">
        <f>HAVERD!A941</f>
        <v>45868</v>
      </c>
      <c r="AJ154" s="7">
        <f>HAVERD!IH941</f>
        <v>73.239999999999995</v>
      </c>
      <c r="AK154" t="e">
        <f>NA()</f>
        <v>#N/A</v>
      </c>
      <c r="AL154" t="e">
        <f>NA()</f>
        <v>#N/A</v>
      </c>
      <c r="AM154" t="e">
        <f>NA()</f>
        <v>#N/A</v>
      </c>
      <c r="AN154" t="e">
        <f>NA()</f>
        <v>#N/A</v>
      </c>
      <c r="AP154" s="6">
        <f t="shared" si="2"/>
        <v>45868</v>
      </c>
      <c r="AQ154" s="4">
        <f>HAVERD!II941</f>
        <v>83.67</v>
      </c>
      <c r="AR154" t="e">
        <f>NA()</f>
        <v>#N/A</v>
      </c>
      <c r="AS154" t="e">
        <f>NA()</f>
        <v>#N/A</v>
      </c>
      <c r="AT154" t="e">
        <f>NA()</f>
        <v>#N/A</v>
      </c>
    </row>
    <row r="155" spans="31:46" x14ac:dyDescent="0.35">
      <c r="AI155" s="6">
        <f>HAVERD!A942</f>
        <v>45869</v>
      </c>
      <c r="AJ155" s="7">
        <f>HAVERD!IH942</f>
        <v>72.53</v>
      </c>
      <c r="AK155" t="e">
        <f>NA()</f>
        <v>#N/A</v>
      </c>
      <c r="AL155" t="e">
        <f>NA()</f>
        <v>#N/A</v>
      </c>
      <c r="AM155" t="e">
        <f>NA()</f>
        <v>#N/A</v>
      </c>
      <c r="AN155" t="e">
        <f>NA()</f>
        <v>#N/A</v>
      </c>
      <c r="AP155" s="6">
        <f t="shared" si="2"/>
        <v>45869</v>
      </c>
      <c r="AQ155" s="4">
        <f>HAVERD!II942</f>
        <v>86.84</v>
      </c>
      <c r="AR155" t="e">
        <f>NA()</f>
        <v>#N/A</v>
      </c>
      <c r="AS155" t="e">
        <f>NA()</f>
        <v>#N/A</v>
      </c>
      <c r="AT155" t="e">
        <f>NA()</f>
        <v>#N/A</v>
      </c>
    </row>
    <row r="156" spans="31:46" x14ac:dyDescent="0.35">
      <c r="AI156" s="6">
        <f>HAVERD!A943</f>
        <v>45870</v>
      </c>
      <c r="AJ156" s="7">
        <f>HAVERD!IH943</f>
        <v>69.67</v>
      </c>
      <c r="AK156" t="e">
        <f>NA()</f>
        <v>#N/A</v>
      </c>
      <c r="AL156" t="e">
        <f>NA()</f>
        <v>#N/A</v>
      </c>
      <c r="AM156" t="e">
        <f>NA()</f>
        <v>#N/A</v>
      </c>
      <c r="AN156" t="e">
        <f>NA()</f>
        <v>#N/A</v>
      </c>
      <c r="AP156" s="6">
        <f t="shared" si="2"/>
        <v>45870</v>
      </c>
      <c r="AQ156" s="4">
        <f>HAVERD!II943</f>
        <v>83.88</v>
      </c>
      <c r="AR156" t="e">
        <f>NA()</f>
        <v>#N/A</v>
      </c>
      <c r="AS156" t="e">
        <f>NA()</f>
        <v>#N/A</v>
      </c>
      <c r="AT156" t="e">
        <f>NA()</f>
        <v>#N/A</v>
      </c>
    </row>
    <row r="157" spans="31:46" x14ac:dyDescent="0.35">
      <c r="AI157" s="6">
        <f>HAVERD!A944</f>
        <v>45873</v>
      </c>
      <c r="AJ157" s="7">
        <f>HAVERD!IH944</f>
        <v>68.760000000000005</v>
      </c>
      <c r="AK157" t="e">
        <f>NA()</f>
        <v>#N/A</v>
      </c>
      <c r="AL157" t="e">
        <f>NA()</f>
        <v>#N/A</v>
      </c>
      <c r="AM157" t="e">
        <f>NA()</f>
        <v>#N/A</v>
      </c>
      <c r="AN157" t="e">
        <f>NA()</f>
        <v>#N/A</v>
      </c>
      <c r="AP157" s="6">
        <f t="shared" si="2"/>
        <v>45873</v>
      </c>
      <c r="AQ157" s="4">
        <f>HAVERD!II944</f>
        <v>84.59</v>
      </c>
      <c r="AR157" t="e">
        <f>NA()</f>
        <v>#N/A</v>
      </c>
      <c r="AS157" t="e">
        <f>NA()</f>
        <v>#N/A</v>
      </c>
      <c r="AT157" t="e">
        <f>NA()</f>
        <v>#N/A</v>
      </c>
    </row>
    <row r="158" spans="31:46" x14ac:dyDescent="0.35">
      <c r="AI158" s="6">
        <f>HAVERD!A945</f>
        <v>45874</v>
      </c>
      <c r="AJ158" s="7">
        <f>HAVERD!IH945</f>
        <v>67.64</v>
      </c>
      <c r="AK158" t="e">
        <f>NA()</f>
        <v>#N/A</v>
      </c>
      <c r="AL158" t="e">
        <f>NA()</f>
        <v>#N/A</v>
      </c>
      <c r="AM158" t="e">
        <f>NA()</f>
        <v>#N/A</v>
      </c>
      <c r="AN158" t="e">
        <f>NA()</f>
        <v>#N/A</v>
      </c>
      <c r="AP158" s="6">
        <f t="shared" si="2"/>
        <v>45874</v>
      </c>
      <c r="AQ158" s="4">
        <f>HAVERD!II945</f>
        <v>84.86</v>
      </c>
      <c r="AR158" t="e">
        <f>NA()</f>
        <v>#N/A</v>
      </c>
      <c r="AS158" t="e">
        <f>NA()</f>
        <v>#N/A</v>
      </c>
      <c r="AT158" t="e">
        <f>NA()</f>
        <v>#N/A</v>
      </c>
    </row>
    <row r="159" spans="31:46" x14ac:dyDescent="0.35">
      <c r="AI159" s="6">
        <f>HAVERD!A946</f>
        <v>45875</v>
      </c>
      <c r="AJ159" s="7">
        <f>HAVERD!IH946</f>
        <v>66.89</v>
      </c>
      <c r="AK159" t="e">
        <f>NA()</f>
        <v>#N/A</v>
      </c>
      <c r="AL159" t="e">
        <f>NA()</f>
        <v>#N/A</v>
      </c>
      <c r="AM159" t="e">
        <f>NA()</f>
        <v>#N/A</v>
      </c>
      <c r="AN159" t="e">
        <f>NA()</f>
        <v>#N/A</v>
      </c>
      <c r="AP159" s="6">
        <f t="shared" si="2"/>
        <v>45875</v>
      </c>
      <c r="AQ159" s="4">
        <f>HAVERD!II946</f>
        <v>82.11</v>
      </c>
      <c r="AR159" t="e">
        <f>NA()</f>
        <v>#N/A</v>
      </c>
      <c r="AS159" t="e">
        <f>NA()</f>
        <v>#N/A</v>
      </c>
      <c r="AT159" t="e">
        <f>NA()</f>
        <v>#N/A</v>
      </c>
    </row>
    <row r="160" spans="31:46" x14ac:dyDescent="0.35">
      <c r="AI160" s="6">
        <f>HAVERD!A947</f>
        <v>45876</v>
      </c>
      <c r="AJ160" s="7">
        <f>HAVERD!IH947</f>
        <v>66.430000000000007</v>
      </c>
      <c r="AK160" t="e">
        <f>NA()</f>
        <v>#N/A</v>
      </c>
      <c r="AL160" t="e">
        <f>NA()</f>
        <v>#N/A</v>
      </c>
      <c r="AM160" t="e">
        <f>NA()</f>
        <v>#N/A</v>
      </c>
      <c r="AN160" t="e">
        <f>NA()</f>
        <v>#N/A</v>
      </c>
      <c r="AP160" s="6">
        <f t="shared" si="2"/>
        <v>45876</v>
      </c>
      <c r="AQ160" s="4">
        <f>HAVERD!II947</f>
        <v>81.040000000000006</v>
      </c>
      <c r="AR160" t="e">
        <f>NA()</f>
        <v>#N/A</v>
      </c>
      <c r="AS160" t="e">
        <f>NA()</f>
        <v>#N/A</v>
      </c>
      <c r="AT160" t="e">
        <f>NA()</f>
        <v>#N/A</v>
      </c>
    </row>
    <row r="161" spans="35:46" x14ac:dyDescent="0.35">
      <c r="AI161" s="6">
        <f>HAVERD!A948</f>
        <v>45877</v>
      </c>
      <c r="AJ161" s="7">
        <f>HAVERD!IH948</f>
        <v>66.59</v>
      </c>
      <c r="AK161" t="e">
        <f>NA()</f>
        <v>#N/A</v>
      </c>
      <c r="AL161" t="e">
        <f>NA()</f>
        <v>#N/A</v>
      </c>
      <c r="AM161" t="e">
        <f>NA()</f>
        <v>#N/A</v>
      </c>
      <c r="AN161" t="e">
        <f>NA()</f>
        <v>#N/A</v>
      </c>
      <c r="AP161" s="6">
        <f t="shared" si="2"/>
        <v>45877</v>
      </c>
      <c r="AQ161" s="4">
        <f>HAVERD!II948</f>
        <v>79.53</v>
      </c>
      <c r="AR161" t="e">
        <f>NA()</f>
        <v>#N/A</v>
      </c>
      <c r="AS161" t="e">
        <f>NA()</f>
        <v>#N/A</v>
      </c>
      <c r="AT161" t="e">
        <f>NA()</f>
        <v>#N/A</v>
      </c>
    </row>
    <row r="162" spans="35:46" x14ac:dyDescent="0.35">
      <c r="AI162" s="6">
        <f>HAVERD!A949</f>
        <v>45880</v>
      </c>
      <c r="AJ162" s="7">
        <f>HAVERD!IH949</f>
        <v>66.63</v>
      </c>
      <c r="AK162" t="e">
        <f>NA()</f>
        <v>#N/A</v>
      </c>
      <c r="AL162" t="e">
        <f>NA()</f>
        <v>#N/A</v>
      </c>
      <c r="AM162" t="e">
        <f>NA()</f>
        <v>#N/A</v>
      </c>
      <c r="AN162" t="e">
        <f>NA()</f>
        <v>#N/A</v>
      </c>
      <c r="AP162" s="6">
        <f t="shared" si="2"/>
        <v>45880</v>
      </c>
      <c r="AQ162" s="4">
        <f>HAVERD!II949</f>
        <v>81.25</v>
      </c>
      <c r="AR162" t="e">
        <f>NA()</f>
        <v>#N/A</v>
      </c>
      <c r="AS162" t="e">
        <f>NA()</f>
        <v>#N/A</v>
      </c>
      <c r="AT162" t="e">
        <f>NA()</f>
        <v>#N/A</v>
      </c>
    </row>
    <row r="163" spans="35:46" x14ac:dyDescent="0.35">
      <c r="AI163" s="6">
        <f>HAVERD!A950</f>
        <v>45881</v>
      </c>
      <c r="AJ163" s="7">
        <f>HAVERD!IH950</f>
        <v>66.12</v>
      </c>
      <c r="AK163" t="e">
        <f>NA()</f>
        <v>#N/A</v>
      </c>
      <c r="AL163" t="e">
        <f>NA()</f>
        <v>#N/A</v>
      </c>
      <c r="AM163" t="e">
        <f>NA()</f>
        <v>#N/A</v>
      </c>
      <c r="AN163" t="e">
        <f>NA()</f>
        <v>#N/A</v>
      </c>
      <c r="AP163" s="6">
        <f t="shared" si="2"/>
        <v>45881</v>
      </c>
      <c r="AQ163" s="4">
        <f>HAVERD!II950</f>
        <v>79.48</v>
      </c>
      <c r="AR163" t="e">
        <f>NA()</f>
        <v>#N/A</v>
      </c>
      <c r="AS163" t="e">
        <f>NA()</f>
        <v>#N/A</v>
      </c>
      <c r="AT163" t="e">
        <f>NA()</f>
        <v>#N/A</v>
      </c>
    </row>
    <row r="164" spans="35:46" x14ac:dyDescent="0.35">
      <c r="AI164" s="6">
        <f>HAVERD!A951</f>
        <v>45882</v>
      </c>
      <c r="AJ164" s="7">
        <f>HAVERD!IH951</f>
        <v>65.63</v>
      </c>
      <c r="AK164" t="e">
        <f>NA()</f>
        <v>#N/A</v>
      </c>
      <c r="AL164" t="e">
        <f>NA()</f>
        <v>#N/A</v>
      </c>
      <c r="AM164" t="e">
        <f>NA()</f>
        <v>#N/A</v>
      </c>
      <c r="AN164" t="e">
        <f>NA()</f>
        <v>#N/A</v>
      </c>
      <c r="AP164" s="6">
        <f t="shared" si="2"/>
        <v>45882</v>
      </c>
      <c r="AQ164" s="4">
        <f>HAVERD!II951</f>
        <v>80.540000000000006</v>
      </c>
      <c r="AR164" t="e">
        <f>NA()</f>
        <v>#N/A</v>
      </c>
      <c r="AS164" t="e">
        <f>NA()</f>
        <v>#N/A</v>
      </c>
      <c r="AT164" t="e">
        <f>NA()</f>
        <v>#N/A</v>
      </c>
    </row>
    <row r="165" spans="35:46" x14ac:dyDescent="0.35">
      <c r="AI165" s="6">
        <f>HAVERD!A952</f>
        <v>45883</v>
      </c>
      <c r="AJ165" s="7">
        <f>HAVERD!IH952</f>
        <v>66.84</v>
      </c>
      <c r="AK165" t="e">
        <f>NA()</f>
        <v>#N/A</v>
      </c>
      <c r="AL165" t="e">
        <f>NA()</f>
        <v>#N/A</v>
      </c>
      <c r="AM165" t="e">
        <f>NA()</f>
        <v>#N/A</v>
      </c>
      <c r="AN165" t="e">
        <f>NA()</f>
        <v>#N/A</v>
      </c>
      <c r="AP165" s="6">
        <f t="shared" si="2"/>
        <v>45883</v>
      </c>
      <c r="AQ165" s="4">
        <f>HAVERD!II952</f>
        <v>78.81</v>
      </c>
      <c r="AR165" t="e">
        <f>NA()</f>
        <v>#N/A</v>
      </c>
      <c r="AS165" t="e">
        <f>NA()</f>
        <v>#N/A</v>
      </c>
      <c r="AT165" t="e">
        <f>NA()</f>
        <v>#N/A</v>
      </c>
    </row>
    <row r="166" spans="35:46" x14ac:dyDescent="0.35">
      <c r="AI166" s="6">
        <f>HAVERD!A953</f>
        <v>45884</v>
      </c>
      <c r="AJ166" s="7">
        <f>HAVERD!IH953</f>
        <v>65.849999999999994</v>
      </c>
      <c r="AK166" t="e">
        <f>NA()</f>
        <v>#N/A</v>
      </c>
      <c r="AL166" t="e">
        <f>NA()</f>
        <v>#N/A</v>
      </c>
      <c r="AM166" t="e">
        <f>NA()</f>
        <v>#N/A</v>
      </c>
      <c r="AN166" t="e">
        <f>NA()</f>
        <v>#N/A</v>
      </c>
      <c r="AP166" s="6">
        <f t="shared" si="2"/>
        <v>45884</v>
      </c>
      <c r="AQ166" s="4">
        <f>HAVERD!II953</f>
        <v>76.45</v>
      </c>
      <c r="AR166" t="e">
        <f>NA()</f>
        <v>#N/A</v>
      </c>
      <c r="AS166" t="e">
        <f>NA()</f>
        <v>#N/A</v>
      </c>
      <c r="AT166" t="e">
        <f>NA()</f>
        <v>#N/A</v>
      </c>
    </row>
    <row r="167" spans="35:46" x14ac:dyDescent="0.35">
      <c r="AI167" s="6">
        <f>HAVERD!A954</f>
        <v>45887</v>
      </c>
      <c r="AJ167" s="7">
        <f>HAVERD!IH954</f>
        <v>66.599999999999994</v>
      </c>
      <c r="AK167" t="e">
        <f>NA()</f>
        <v>#N/A</v>
      </c>
      <c r="AL167" t="e">
        <f>NA()</f>
        <v>#N/A</v>
      </c>
      <c r="AM167" t="e">
        <f>NA()</f>
        <v>#N/A</v>
      </c>
      <c r="AN167" t="e">
        <f>NA()</f>
        <v>#N/A</v>
      </c>
      <c r="AP167" s="6">
        <f t="shared" si="2"/>
        <v>45887</v>
      </c>
      <c r="AQ167" s="4">
        <f>HAVERD!II954</f>
        <v>76.97</v>
      </c>
      <c r="AR167" t="e">
        <f>NA()</f>
        <v>#N/A</v>
      </c>
      <c r="AS167" t="e">
        <f>NA()</f>
        <v>#N/A</v>
      </c>
      <c r="AT167" t="e">
        <f>NA()</f>
        <v>#N/A</v>
      </c>
    </row>
    <row r="168" spans="35:46" x14ac:dyDescent="0.35">
      <c r="AI168" s="6">
        <f>HAVERD!A955</f>
        <v>45888</v>
      </c>
      <c r="AJ168" s="7">
        <f>HAVERD!IH955</f>
        <v>65.790000000000006</v>
      </c>
      <c r="AK168" t="e">
        <f>NA()</f>
        <v>#N/A</v>
      </c>
      <c r="AL168" t="e">
        <f>NA()</f>
        <v>#N/A</v>
      </c>
      <c r="AM168" t="e">
        <f>NA()</f>
        <v>#N/A</v>
      </c>
      <c r="AN168" t="e">
        <f>NA()</f>
        <v>#N/A</v>
      </c>
      <c r="AP168" s="6">
        <f t="shared" si="2"/>
        <v>45888</v>
      </c>
      <c r="AQ168" s="4">
        <f>HAVERD!II955</f>
        <v>76.819999999999993</v>
      </c>
      <c r="AR168" t="e">
        <f>NA()</f>
        <v>#N/A</v>
      </c>
      <c r="AS168" t="e">
        <f>NA()</f>
        <v>#N/A</v>
      </c>
      <c r="AT168" t="e">
        <f>NA()</f>
        <v>#N/A</v>
      </c>
    </row>
    <row r="169" spans="35:46" x14ac:dyDescent="0.35">
      <c r="AI169" s="6">
        <f>HAVERD!A956</f>
        <v>45889</v>
      </c>
      <c r="AJ169" s="7">
        <f>HAVERD!IH956</f>
        <v>66.84</v>
      </c>
      <c r="AK169" t="e">
        <f>NA()</f>
        <v>#N/A</v>
      </c>
      <c r="AL169" t="e">
        <f>NA()</f>
        <v>#N/A</v>
      </c>
      <c r="AM169" t="e">
        <f>NA()</f>
        <v>#N/A</v>
      </c>
      <c r="AN169" t="e">
        <f>NA()</f>
        <v>#N/A</v>
      </c>
      <c r="AP169" s="6">
        <f t="shared" si="2"/>
        <v>45889</v>
      </c>
      <c r="AQ169" s="4">
        <f>HAVERD!II956</f>
        <v>79.040000000000006</v>
      </c>
      <c r="AR169" t="e">
        <f>NA()</f>
        <v>#N/A</v>
      </c>
      <c r="AS169" t="e">
        <f>NA()</f>
        <v>#N/A</v>
      </c>
      <c r="AT169" t="e">
        <f>NA()</f>
        <v>#N/A</v>
      </c>
    </row>
    <row r="170" spans="35:46" x14ac:dyDescent="0.35">
      <c r="AI170" s="6">
        <f>HAVERD!A957</f>
        <v>45890</v>
      </c>
      <c r="AJ170" s="7">
        <f>HAVERD!IH957</f>
        <v>67.67</v>
      </c>
      <c r="AK170" t="e">
        <f>NA()</f>
        <v>#N/A</v>
      </c>
      <c r="AL170" t="e">
        <f>NA()</f>
        <v>#N/A</v>
      </c>
      <c r="AM170" t="e">
        <f>NA()</f>
        <v>#N/A</v>
      </c>
      <c r="AN170" t="e">
        <f>NA()</f>
        <v>#N/A</v>
      </c>
      <c r="AP170" s="6">
        <f t="shared" si="2"/>
        <v>45890</v>
      </c>
      <c r="AQ170" s="4">
        <f>HAVERD!II957</f>
        <v>82.47</v>
      </c>
      <c r="AR170" t="e">
        <f>NA()</f>
        <v>#N/A</v>
      </c>
      <c r="AS170" t="e">
        <f>NA()</f>
        <v>#N/A</v>
      </c>
      <c r="AT170" t="e">
        <f>NA()</f>
        <v>#N/A</v>
      </c>
    </row>
    <row r="171" spans="35:46" x14ac:dyDescent="0.35">
      <c r="AI171" s="6">
        <f>HAVERD!A958</f>
        <v>45891</v>
      </c>
      <c r="AJ171" s="7">
        <f>HAVERD!IH958</f>
        <v>67.73</v>
      </c>
      <c r="AK171" t="e">
        <f>NA()</f>
        <v>#N/A</v>
      </c>
      <c r="AL171" t="e">
        <f>NA()</f>
        <v>#N/A</v>
      </c>
      <c r="AM171" t="e">
        <f>NA()</f>
        <v>#N/A</v>
      </c>
      <c r="AN171" t="e">
        <f>NA()</f>
        <v>#N/A</v>
      </c>
      <c r="AP171" s="6">
        <f t="shared" si="2"/>
        <v>45891</v>
      </c>
      <c r="AQ171" s="4">
        <f>HAVERD!II958</f>
        <v>83.67</v>
      </c>
      <c r="AR171" t="e">
        <f>NA()</f>
        <v>#N/A</v>
      </c>
      <c r="AS171" t="e">
        <f>NA()</f>
        <v>#N/A</v>
      </c>
      <c r="AT171" t="e">
        <f>NA()</f>
        <v>#N/A</v>
      </c>
    </row>
    <row r="172" spans="35:46" x14ac:dyDescent="0.35">
      <c r="AI172" s="6">
        <f>HAVERD!A959</f>
        <v>45894</v>
      </c>
      <c r="AJ172" s="7">
        <f>HAVERD!IH959</f>
        <v>68.8</v>
      </c>
      <c r="AK172" t="e">
        <f>NA()</f>
        <v>#N/A</v>
      </c>
      <c r="AL172" t="e">
        <f>NA()</f>
        <v>#N/A</v>
      </c>
      <c r="AM172" t="e">
        <f>NA()</f>
        <v>#N/A</v>
      </c>
      <c r="AN172" t="e">
        <f>NA()</f>
        <v>#N/A</v>
      </c>
      <c r="AP172" s="6">
        <f t="shared" si="2"/>
        <v>45894</v>
      </c>
      <c r="AQ172" s="4">
        <f>HAVERD!II959</f>
        <v>83.67</v>
      </c>
      <c r="AR172" t="e">
        <f>NA()</f>
        <v>#N/A</v>
      </c>
      <c r="AS172" t="e">
        <f>NA()</f>
        <v>#N/A</v>
      </c>
      <c r="AT172" t="e">
        <f>NA()</f>
        <v>#N/A</v>
      </c>
    </row>
    <row r="173" spans="35:46" x14ac:dyDescent="0.35">
      <c r="AI173" s="6">
        <f>HAVERD!A960</f>
        <v>45895</v>
      </c>
      <c r="AJ173" s="7">
        <f>HAVERD!IH960</f>
        <v>67.22</v>
      </c>
      <c r="AK173" t="e">
        <f>NA()</f>
        <v>#N/A</v>
      </c>
      <c r="AL173" t="e">
        <f>NA()</f>
        <v>#N/A</v>
      </c>
      <c r="AM173" t="e">
        <f>NA()</f>
        <v>#N/A</v>
      </c>
      <c r="AN173" t="e">
        <f>NA()</f>
        <v>#N/A</v>
      </c>
      <c r="AP173" s="6">
        <f t="shared" si="2"/>
        <v>45895</v>
      </c>
      <c r="AQ173" s="4">
        <f>HAVERD!II960</f>
        <v>83.13</v>
      </c>
      <c r="AR173" t="e">
        <f>NA()</f>
        <v>#N/A</v>
      </c>
      <c r="AS173" t="e">
        <f>NA()</f>
        <v>#N/A</v>
      </c>
      <c r="AT173" t="e">
        <f>NA()</f>
        <v>#N/A</v>
      </c>
    </row>
    <row r="174" spans="35:46" x14ac:dyDescent="0.35">
      <c r="AI174" s="6">
        <f>HAVERD!A961</f>
        <v>45896</v>
      </c>
      <c r="AJ174" s="7">
        <f>HAVERD!IH961</f>
        <v>68.05</v>
      </c>
      <c r="AK174" t="e">
        <f>NA()</f>
        <v>#N/A</v>
      </c>
      <c r="AL174" t="e">
        <f>NA()</f>
        <v>#N/A</v>
      </c>
      <c r="AM174" t="e">
        <f>NA()</f>
        <v>#N/A</v>
      </c>
      <c r="AN174" t="e">
        <f>NA()</f>
        <v>#N/A</v>
      </c>
      <c r="AP174" s="6">
        <f t="shared" si="2"/>
        <v>45896</v>
      </c>
      <c r="AQ174" s="4">
        <f>HAVERD!II961</f>
        <v>80.430000000000007</v>
      </c>
      <c r="AR174" t="e">
        <f>NA()</f>
        <v>#N/A</v>
      </c>
      <c r="AS174" t="e">
        <f>NA()</f>
        <v>#N/A</v>
      </c>
      <c r="AT174" t="e">
        <f>NA()</f>
        <v>#N/A</v>
      </c>
    </row>
    <row r="175" spans="35:46" x14ac:dyDescent="0.35">
      <c r="AI175" s="6">
        <f>HAVERD!A962</f>
        <v>45897</v>
      </c>
      <c r="AJ175" s="7">
        <f>HAVERD!IH962</f>
        <v>68.62</v>
      </c>
      <c r="AK175" t="e">
        <f>NA()</f>
        <v>#N/A</v>
      </c>
      <c r="AL175" t="e">
        <f>NA()</f>
        <v>#N/A</v>
      </c>
      <c r="AM175" t="e">
        <f>NA()</f>
        <v>#N/A</v>
      </c>
      <c r="AN175" t="e">
        <f>NA()</f>
        <v>#N/A</v>
      </c>
      <c r="AP175" s="6">
        <f t="shared" si="2"/>
        <v>45897</v>
      </c>
      <c r="AQ175" s="4">
        <f>HAVERD!II962</f>
        <v>77.8</v>
      </c>
      <c r="AR175" t="e">
        <f>NA()</f>
        <v>#N/A</v>
      </c>
      <c r="AS175" t="e">
        <f>NA()</f>
        <v>#N/A</v>
      </c>
      <c r="AT175" t="e">
        <f>NA()</f>
        <v>#N/A</v>
      </c>
    </row>
    <row r="176" spans="35:46" x14ac:dyDescent="0.35">
      <c r="AI176" s="6">
        <f>HAVERD!A963</f>
        <v>45898</v>
      </c>
      <c r="AJ176" s="7">
        <f>HAVERD!IH963</f>
        <v>68.12</v>
      </c>
      <c r="AK176" t="e">
        <f>NA()</f>
        <v>#N/A</v>
      </c>
      <c r="AL176" t="e">
        <f>NA()</f>
        <v>#N/A</v>
      </c>
      <c r="AM176" t="e">
        <f>NA()</f>
        <v>#N/A</v>
      </c>
      <c r="AN176" t="e">
        <f>NA()</f>
        <v>#N/A</v>
      </c>
      <c r="AP176" s="6">
        <f t="shared" si="2"/>
        <v>45898</v>
      </c>
      <c r="AQ176" s="4">
        <f>HAVERD!II963</f>
        <v>77.83</v>
      </c>
      <c r="AR176" t="e">
        <f>NA()</f>
        <v>#N/A</v>
      </c>
      <c r="AS176" t="e">
        <f>NA()</f>
        <v>#N/A</v>
      </c>
      <c r="AT176" t="e">
        <f>NA()</f>
        <v>#N/A</v>
      </c>
    </row>
    <row r="177" spans="35:46" x14ac:dyDescent="0.35">
      <c r="AI177" s="6">
        <f>HAVERD!A964</f>
        <v>45901</v>
      </c>
      <c r="AJ177" s="7">
        <f>HAVERD!IH964</f>
        <v>68.150000000000006</v>
      </c>
      <c r="AK177" t="e">
        <f>NA()</f>
        <v>#N/A</v>
      </c>
      <c r="AL177" t="e">
        <f>NA()</f>
        <v>#N/A</v>
      </c>
      <c r="AM177" t="e">
        <f>NA()</f>
        <v>#N/A</v>
      </c>
      <c r="AN177" t="e">
        <f>NA()</f>
        <v>#N/A</v>
      </c>
      <c r="AP177" s="6">
        <f t="shared" si="2"/>
        <v>45901</v>
      </c>
      <c r="AQ177" s="4">
        <f>HAVERD!II964</f>
        <v>78.56</v>
      </c>
      <c r="AR177" t="e">
        <f>NA()</f>
        <v>#N/A</v>
      </c>
      <c r="AS177" t="e">
        <f>NA()</f>
        <v>#N/A</v>
      </c>
      <c r="AT177" t="e">
        <f>NA()</f>
        <v>#N/A</v>
      </c>
    </row>
    <row r="178" spans="35:46" x14ac:dyDescent="0.35">
      <c r="AI178" s="6">
        <f>HAVERD!A965</f>
        <v>45902</v>
      </c>
      <c r="AJ178" s="7">
        <f>HAVERD!IH965</f>
        <v>69.14</v>
      </c>
      <c r="AK178" t="e">
        <f>NA()</f>
        <v>#N/A</v>
      </c>
      <c r="AL178" t="e">
        <f>NA()</f>
        <v>#N/A</v>
      </c>
      <c r="AM178" t="e">
        <f>NA()</f>
        <v>#N/A</v>
      </c>
      <c r="AN178" t="e">
        <f>NA()</f>
        <v>#N/A</v>
      </c>
      <c r="AP178" s="6">
        <f t="shared" si="2"/>
        <v>45902</v>
      </c>
      <c r="AQ178" s="4">
        <f>HAVERD!II965</f>
        <v>78.010000000000005</v>
      </c>
      <c r="AR178" t="e">
        <f>NA()</f>
        <v>#N/A</v>
      </c>
      <c r="AS178" t="e">
        <f>NA()</f>
        <v>#N/A</v>
      </c>
      <c r="AT178" t="e">
        <f>NA()</f>
        <v>#N/A</v>
      </c>
    </row>
    <row r="179" spans="35:46" x14ac:dyDescent="0.35">
      <c r="AI179" s="6">
        <f>HAVERD!A966</f>
        <v>45903</v>
      </c>
      <c r="AJ179" s="7">
        <f>HAVERD!IH966</f>
        <v>67.599999999999994</v>
      </c>
      <c r="AK179" t="e">
        <f>NA()</f>
        <v>#N/A</v>
      </c>
      <c r="AL179" t="e">
        <f>NA()</f>
        <v>#N/A</v>
      </c>
      <c r="AM179" t="e">
        <f>NA()</f>
        <v>#N/A</v>
      </c>
      <c r="AN179" t="e">
        <f>NA()</f>
        <v>#N/A</v>
      </c>
      <c r="AP179" s="6">
        <f t="shared" si="2"/>
        <v>45903</v>
      </c>
      <c r="AQ179" s="4">
        <f>HAVERD!II966</f>
        <v>78.459999999999994</v>
      </c>
      <c r="AR179" t="e">
        <f>NA()</f>
        <v>#N/A</v>
      </c>
      <c r="AS179" t="e">
        <f>NA()</f>
        <v>#N/A</v>
      </c>
      <c r="AT179" t="e">
        <f>NA()</f>
        <v>#N/A</v>
      </c>
    </row>
    <row r="180" spans="35:46" x14ac:dyDescent="0.35">
      <c r="AI180" s="6">
        <f>HAVERD!A967</f>
        <v>45904</v>
      </c>
      <c r="AJ180" s="7">
        <f>HAVERD!IH967</f>
        <v>66.989999999999995</v>
      </c>
      <c r="AK180" t="e">
        <f>NA()</f>
        <v>#N/A</v>
      </c>
      <c r="AL180" t="e">
        <f>NA()</f>
        <v>#N/A</v>
      </c>
      <c r="AM180" t="e">
        <f>NA()</f>
        <v>#N/A</v>
      </c>
      <c r="AN180" t="e">
        <f>NA()</f>
        <v>#N/A</v>
      </c>
      <c r="AP180" s="6">
        <f t="shared" si="2"/>
        <v>45904</v>
      </c>
      <c r="AQ180" s="4">
        <f>HAVERD!II967</f>
        <v>79.12</v>
      </c>
      <c r="AR180" t="e">
        <f>NA()</f>
        <v>#N/A</v>
      </c>
      <c r="AS180" t="e">
        <f>NA()</f>
        <v>#N/A</v>
      </c>
      <c r="AT180" t="e">
        <f>NA()</f>
        <v>#N/A</v>
      </c>
    </row>
    <row r="181" spans="35:46" x14ac:dyDescent="0.35">
      <c r="AI181" s="6">
        <f>HAVERD!A968</f>
        <v>45905</v>
      </c>
      <c r="AJ181" s="7">
        <f>HAVERD!IH968</f>
        <v>65.5</v>
      </c>
      <c r="AK181" t="e">
        <f>NA()</f>
        <v>#N/A</v>
      </c>
      <c r="AL181" t="e">
        <f>NA()</f>
        <v>#N/A</v>
      </c>
      <c r="AM181" t="e">
        <f>NA()</f>
        <v>#N/A</v>
      </c>
      <c r="AN181" t="e">
        <f>NA()</f>
        <v>#N/A</v>
      </c>
      <c r="AP181" s="6">
        <f t="shared" si="2"/>
        <v>45905</v>
      </c>
      <c r="AQ181" s="4">
        <f>HAVERD!II968</f>
        <v>77.89</v>
      </c>
      <c r="AR181" t="e">
        <f>NA()</f>
        <v>#N/A</v>
      </c>
      <c r="AS181" t="e">
        <f>NA()</f>
        <v>#N/A</v>
      </c>
      <c r="AT181" t="e">
        <f>NA()</f>
        <v>#N/A</v>
      </c>
    </row>
    <row r="182" spans="35:46" x14ac:dyDescent="0.35">
      <c r="AI182" s="6">
        <f>HAVERD!A969</f>
        <v>45908</v>
      </c>
      <c r="AJ182" s="7">
        <f>HAVERD!IH969</f>
        <v>66.02</v>
      </c>
      <c r="AK182" t="e">
        <f>NA()</f>
        <v>#N/A</v>
      </c>
      <c r="AL182" t="e">
        <f>NA()</f>
        <v>#N/A</v>
      </c>
      <c r="AM182" t="e">
        <f>NA()</f>
        <v>#N/A</v>
      </c>
      <c r="AN182" t="e">
        <f>NA()</f>
        <v>#N/A</v>
      </c>
      <c r="AP182" s="6">
        <f t="shared" si="2"/>
        <v>45908</v>
      </c>
      <c r="AQ182" s="4">
        <f>HAVERD!II969</f>
        <v>81.02</v>
      </c>
      <c r="AR182" t="e">
        <f>NA()</f>
        <v>#N/A</v>
      </c>
      <c r="AS182" t="e">
        <f>NA()</f>
        <v>#N/A</v>
      </c>
      <c r="AT182" t="e">
        <f>NA()</f>
        <v>#N/A</v>
      </c>
    </row>
    <row r="183" spans="35:46" x14ac:dyDescent="0.35">
      <c r="AI183" s="6">
        <f>HAVERD!A970</f>
        <v>45909</v>
      </c>
      <c r="AJ183" s="7">
        <f>HAVERD!IH970</f>
        <v>66.39</v>
      </c>
      <c r="AK183" t="e">
        <f>NA()</f>
        <v>#N/A</v>
      </c>
      <c r="AL183" t="e">
        <f>NA()</f>
        <v>#N/A</v>
      </c>
      <c r="AM183" t="e">
        <f>NA()</f>
        <v>#N/A</v>
      </c>
      <c r="AN183" t="e">
        <f>NA()</f>
        <v>#N/A</v>
      </c>
      <c r="AP183" s="6">
        <f t="shared" si="2"/>
        <v>45909</v>
      </c>
      <c r="AQ183" s="4">
        <f>HAVERD!II970</f>
        <v>80.78</v>
      </c>
      <c r="AR183" t="e">
        <f>NA()</f>
        <v>#N/A</v>
      </c>
      <c r="AS183" t="e">
        <f>NA()</f>
        <v>#N/A</v>
      </c>
      <c r="AT183" t="e">
        <f>NA()</f>
        <v>#N/A</v>
      </c>
    </row>
    <row r="184" spans="35:46" x14ac:dyDescent="0.35">
      <c r="AI184" s="6">
        <f>HAVERD!A971</f>
        <v>45910</v>
      </c>
      <c r="AJ184" s="7">
        <f>HAVERD!IH971</f>
        <v>67.489999999999995</v>
      </c>
      <c r="AK184" t="e">
        <f>NA()</f>
        <v>#N/A</v>
      </c>
      <c r="AL184" t="e">
        <f>NA()</f>
        <v>#N/A</v>
      </c>
      <c r="AM184" t="e">
        <f>NA()</f>
        <v>#N/A</v>
      </c>
      <c r="AN184" t="e">
        <f>NA()</f>
        <v>#N/A</v>
      </c>
      <c r="AP184" s="6">
        <f t="shared" si="2"/>
        <v>45910</v>
      </c>
      <c r="AQ184" s="4">
        <f>HAVERD!II971</f>
        <v>81.09</v>
      </c>
      <c r="AR184" t="e">
        <f>NA()</f>
        <v>#N/A</v>
      </c>
      <c r="AS184" t="e">
        <f>NA()</f>
        <v>#N/A</v>
      </c>
      <c r="AT184" t="e">
        <f>NA()</f>
        <v>#N/A</v>
      </c>
    </row>
    <row r="185" spans="35:46" x14ac:dyDescent="0.35">
      <c r="AI185" s="6">
        <f>HAVERD!A972</f>
        <v>45911</v>
      </c>
      <c r="AJ185" s="7">
        <f>HAVERD!IH972</f>
        <v>66.37</v>
      </c>
      <c r="AK185" t="e">
        <f>NA()</f>
        <v>#N/A</v>
      </c>
      <c r="AL185" t="e">
        <f>NA()</f>
        <v>#N/A</v>
      </c>
      <c r="AM185" t="e">
        <f>NA()</f>
        <v>#N/A</v>
      </c>
      <c r="AN185" t="e">
        <f>NA()</f>
        <v>#N/A</v>
      </c>
      <c r="AP185" s="6">
        <f t="shared" si="2"/>
        <v>45911</v>
      </c>
      <c r="AQ185" s="4">
        <f>HAVERD!II972</f>
        <v>79.22</v>
      </c>
      <c r="AR185" t="e">
        <f>NA()</f>
        <v>#N/A</v>
      </c>
      <c r="AS185" t="e">
        <f>NA()</f>
        <v>#N/A</v>
      </c>
      <c r="AT185" t="e">
        <f>NA()</f>
        <v>#N/A</v>
      </c>
    </row>
    <row r="186" spans="35:46" x14ac:dyDescent="0.35">
      <c r="AI186" s="6">
        <f>HAVERD!A973</f>
        <v>45912</v>
      </c>
      <c r="AJ186" s="7">
        <f>HAVERD!IH973</f>
        <v>66.989999999999995</v>
      </c>
      <c r="AK186" t="e">
        <f>NA()</f>
        <v>#N/A</v>
      </c>
      <c r="AL186" t="e">
        <f>NA()</f>
        <v>#N/A</v>
      </c>
      <c r="AM186" t="e">
        <f>NA()</f>
        <v>#N/A</v>
      </c>
      <c r="AN186" t="e">
        <f>NA()</f>
        <v>#N/A</v>
      </c>
      <c r="AP186" s="6">
        <f t="shared" si="2"/>
        <v>45912</v>
      </c>
      <c r="AQ186" s="4">
        <f>HAVERD!II973</f>
        <v>80.16</v>
      </c>
      <c r="AR186" t="e">
        <f>NA()</f>
        <v>#N/A</v>
      </c>
      <c r="AS186" t="e">
        <f>NA()</f>
        <v>#N/A</v>
      </c>
      <c r="AT186" t="e">
        <f>NA()</f>
        <v>#N/A</v>
      </c>
    </row>
    <row r="187" spans="35:46" x14ac:dyDescent="0.35">
      <c r="AI187" s="6">
        <f>HAVERD!A974</f>
        <v>45915</v>
      </c>
      <c r="AJ187" s="7">
        <f>HAVERD!IH974</f>
        <v>67.44</v>
      </c>
      <c r="AK187" t="e">
        <f>NA()</f>
        <v>#N/A</v>
      </c>
      <c r="AL187" t="e">
        <f>NA()</f>
        <v>#N/A</v>
      </c>
      <c r="AM187" t="e">
        <f>NA()</f>
        <v>#N/A</v>
      </c>
      <c r="AN187" t="e">
        <f>NA()</f>
        <v>#N/A</v>
      </c>
      <c r="AP187" s="6">
        <f t="shared" si="2"/>
        <v>45915</v>
      </c>
      <c r="AQ187" s="4">
        <f>HAVERD!II974</f>
        <v>78.540000000000006</v>
      </c>
      <c r="AR187" t="e">
        <f>NA()</f>
        <v>#N/A</v>
      </c>
      <c r="AS187" t="e">
        <f>NA()</f>
        <v>#N/A</v>
      </c>
      <c r="AT187" t="e">
        <f>NA()</f>
        <v>#N/A</v>
      </c>
    </row>
    <row r="188" spans="35:46" x14ac:dyDescent="0.35">
      <c r="AI188" s="6">
        <f>HAVERD!A975</f>
        <v>45916</v>
      </c>
      <c r="AJ188" s="7">
        <f>HAVERD!IH975</f>
        <v>68.47</v>
      </c>
      <c r="AK188" t="e">
        <f>NA()</f>
        <v>#N/A</v>
      </c>
      <c r="AL188" t="e">
        <f>NA()</f>
        <v>#N/A</v>
      </c>
      <c r="AM188" t="e">
        <f>NA()</f>
        <v>#N/A</v>
      </c>
      <c r="AN188" t="e">
        <f>NA()</f>
        <v>#N/A</v>
      </c>
      <c r="AP188" s="6">
        <f t="shared" si="2"/>
        <v>45916</v>
      </c>
      <c r="AQ188" s="4">
        <f>HAVERD!II975</f>
        <v>79.3</v>
      </c>
      <c r="AR188" t="e">
        <f>NA()</f>
        <v>#N/A</v>
      </c>
      <c r="AS188" t="e">
        <f>NA()</f>
        <v>#N/A</v>
      </c>
      <c r="AT188" t="e">
        <f>NA()</f>
        <v>#N/A</v>
      </c>
    </row>
    <row r="189" spans="35:46" x14ac:dyDescent="0.35">
      <c r="AI189" s="6">
        <f>HAVERD!A976</f>
        <v>45917</v>
      </c>
      <c r="AJ189" s="7">
        <f>HAVERD!IH976</f>
        <v>67.95</v>
      </c>
      <c r="AK189" t="e">
        <f>NA()</f>
        <v>#N/A</v>
      </c>
      <c r="AL189" t="e">
        <f>NA()</f>
        <v>#N/A</v>
      </c>
      <c r="AM189" t="e">
        <f>NA()</f>
        <v>#N/A</v>
      </c>
      <c r="AN189" t="e">
        <f>NA()</f>
        <v>#N/A</v>
      </c>
      <c r="AP189" s="6">
        <f t="shared" si="2"/>
        <v>45917</v>
      </c>
      <c r="AQ189" s="4">
        <f>HAVERD!II976</f>
        <v>79.52</v>
      </c>
      <c r="AR189" t="e">
        <f>NA()</f>
        <v>#N/A</v>
      </c>
      <c r="AS189" t="e">
        <f>NA()</f>
        <v>#N/A</v>
      </c>
      <c r="AT189" t="e">
        <f>NA()</f>
        <v>#N/A</v>
      </c>
    </row>
    <row r="190" spans="35:46" x14ac:dyDescent="0.35">
      <c r="AI190" s="6">
        <f>HAVERD!A977</f>
        <v>45918</v>
      </c>
      <c r="AJ190" s="7">
        <f>HAVERD!IH977</f>
        <v>67.44</v>
      </c>
      <c r="AK190" t="e">
        <f>NA()</f>
        <v>#N/A</v>
      </c>
      <c r="AL190" t="e">
        <f>NA()</f>
        <v>#N/A</v>
      </c>
      <c r="AM190" t="e">
        <f>NA()</f>
        <v>#N/A</v>
      </c>
      <c r="AN190" t="e">
        <f>NA()</f>
        <v>#N/A</v>
      </c>
      <c r="AP190" s="6">
        <f t="shared" si="2"/>
        <v>45918</v>
      </c>
      <c r="AQ190" s="4">
        <f>HAVERD!II977</f>
        <v>81.5</v>
      </c>
      <c r="AR190" t="e">
        <f>NA()</f>
        <v>#N/A</v>
      </c>
      <c r="AS190" t="e">
        <f>NA()</f>
        <v>#N/A</v>
      </c>
      <c r="AT190" t="e">
        <f>NA()</f>
        <v>#N/A</v>
      </c>
    </row>
    <row r="191" spans="35:46" x14ac:dyDescent="0.35">
      <c r="AI191" s="6">
        <f>HAVERD!A978</f>
        <v>45919</v>
      </c>
      <c r="AJ191" s="7">
        <f>HAVERD!IH978</f>
        <v>66.680000000000007</v>
      </c>
      <c r="AK191" t="e">
        <f>NA()</f>
        <v>#N/A</v>
      </c>
      <c r="AL191" t="e">
        <f>NA()</f>
        <v>#N/A</v>
      </c>
      <c r="AM191" t="e">
        <f>NA()</f>
        <v>#N/A</v>
      </c>
      <c r="AN191" t="e">
        <f>NA()</f>
        <v>#N/A</v>
      </c>
      <c r="AP191" s="6">
        <f t="shared" si="2"/>
        <v>45919</v>
      </c>
      <c r="AQ191" s="4">
        <f>HAVERD!II978</f>
        <v>80.05</v>
      </c>
      <c r="AR191" t="e">
        <f>NA()</f>
        <v>#N/A</v>
      </c>
      <c r="AS191" t="e">
        <f>NA()</f>
        <v>#N/A</v>
      </c>
      <c r="AT191" t="e">
        <f>NA()</f>
        <v>#N/A</v>
      </c>
    </row>
    <row r="192" spans="35:46" x14ac:dyDescent="0.35">
      <c r="AI192" s="6">
        <f>HAVERD!A979</f>
        <v>45922</v>
      </c>
      <c r="AJ192" s="7">
        <f>HAVERD!IH979</f>
        <v>66.569999999999993</v>
      </c>
      <c r="AK192" t="e">
        <f>NA()</f>
        <v>#N/A</v>
      </c>
      <c r="AL192" t="e">
        <f>NA()</f>
        <v>#N/A</v>
      </c>
      <c r="AM192" t="e">
        <f>NA()</f>
        <v>#N/A</v>
      </c>
      <c r="AN192" t="e">
        <f>NA()</f>
        <v>#N/A</v>
      </c>
      <c r="AP192" s="6">
        <f t="shared" si="2"/>
        <v>45922</v>
      </c>
      <c r="AQ192" s="4">
        <f>HAVERD!II979</f>
        <v>79.05</v>
      </c>
      <c r="AR192" t="e">
        <f>NA()</f>
        <v>#N/A</v>
      </c>
      <c r="AS192" t="e">
        <f>NA()</f>
        <v>#N/A</v>
      </c>
      <c r="AT192" t="e">
        <f>NA()</f>
        <v>#N/A</v>
      </c>
    </row>
    <row r="193" spans="35:46" x14ac:dyDescent="0.35">
      <c r="AI193" s="6">
        <f>HAVERD!A980</f>
        <v>45923</v>
      </c>
      <c r="AJ193" s="7">
        <f>HAVERD!IH980</f>
        <v>67.63</v>
      </c>
      <c r="AK193" t="e">
        <f>NA()</f>
        <v>#N/A</v>
      </c>
      <c r="AL193" t="e">
        <f>NA()</f>
        <v>#N/A</v>
      </c>
      <c r="AM193" t="e">
        <f>NA()</f>
        <v>#N/A</v>
      </c>
      <c r="AN193" t="e">
        <f>NA()</f>
        <v>#N/A</v>
      </c>
      <c r="AP193" s="6">
        <f t="shared" si="2"/>
        <v>45923</v>
      </c>
      <c r="AQ193" s="4">
        <f>HAVERD!II980</f>
        <v>80.33</v>
      </c>
      <c r="AR193" t="e">
        <f>NA()</f>
        <v>#N/A</v>
      </c>
      <c r="AS193" t="e">
        <f>NA()</f>
        <v>#N/A</v>
      </c>
      <c r="AT193" t="e">
        <f>NA()</f>
        <v>#N/A</v>
      </c>
    </row>
    <row r="194" spans="35:46" x14ac:dyDescent="0.35">
      <c r="AI194" s="6">
        <f>HAVERD!A981</f>
        <v>45924</v>
      </c>
      <c r="AJ194" s="7">
        <f>HAVERD!IH981</f>
        <v>69.31</v>
      </c>
      <c r="AK194" t="e">
        <f>NA()</f>
        <v>#N/A</v>
      </c>
      <c r="AL194" t="e">
        <f>NA()</f>
        <v>#N/A</v>
      </c>
      <c r="AM194" t="e">
        <f>NA()</f>
        <v>#N/A</v>
      </c>
      <c r="AN194" t="e">
        <f>NA()</f>
        <v>#N/A</v>
      </c>
      <c r="AP194" s="6">
        <f t="shared" si="2"/>
        <v>45924</v>
      </c>
      <c r="AQ194" s="4">
        <f>HAVERD!II981</f>
        <v>79.489999999999995</v>
      </c>
      <c r="AR194" t="e">
        <f>NA()</f>
        <v>#N/A</v>
      </c>
      <c r="AS194" t="e">
        <f>NA()</f>
        <v>#N/A</v>
      </c>
      <c r="AT194" t="e">
        <f>NA()</f>
        <v>#N/A</v>
      </c>
    </row>
    <row r="195" spans="35:46" x14ac:dyDescent="0.35">
      <c r="AI195" s="6">
        <f>HAVERD!A982</f>
        <v>45925</v>
      </c>
      <c r="AJ195" s="7">
        <f>HAVERD!IH982</f>
        <v>69.42</v>
      </c>
      <c r="AK195" t="e">
        <f>NA()</f>
        <v>#N/A</v>
      </c>
      <c r="AL195" t="e">
        <f>NA()</f>
        <v>#N/A</v>
      </c>
      <c r="AM195" t="e">
        <f>NA()</f>
        <v>#N/A</v>
      </c>
      <c r="AN195" t="e">
        <f>NA()</f>
        <v>#N/A</v>
      </c>
      <c r="AP195" s="6">
        <f t="shared" si="2"/>
        <v>45925</v>
      </c>
      <c r="AQ195" s="4">
        <f>HAVERD!II982</f>
        <v>81.06</v>
      </c>
      <c r="AR195" t="e">
        <f>NA()</f>
        <v>#N/A</v>
      </c>
      <c r="AS195" t="e">
        <f>NA()</f>
        <v>#N/A</v>
      </c>
      <c r="AT195" t="e">
        <f>NA()</f>
        <v>#N/A</v>
      </c>
    </row>
    <row r="196" spans="35:46" x14ac:dyDescent="0.35">
      <c r="AI196" s="6">
        <f>HAVERD!A983</f>
        <v>45926</v>
      </c>
      <c r="AJ196" s="7">
        <f>HAVERD!IH983</f>
        <v>70.13</v>
      </c>
      <c r="AK196" t="e">
        <f>NA()</f>
        <v>#N/A</v>
      </c>
      <c r="AL196" t="e">
        <f>NA()</f>
        <v>#N/A</v>
      </c>
      <c r="AM196" t="e">
        <f>NA()</f>
        <v>#N/A</v>
      </c>
      <c r="AN196" t="e">
        <f>NA()</f>
        <v>#N/A</v>
      </c>
      <c r="AP196" s="6">
        <f t="shared" si="2"/>
        <v>45926</v>
      </c>
      <c r="AQ196" s="4">
        <f>HAVERD!II983</f>
        <v>81.45</v>
      </c>
      <c r="AR196" t="e">
        <f>NA()</f>
        <v>#N/A</v>
      </c>
      <c r="AS196" t="e">
        <f>NA()</f>
        <v>#N/A</v>
      </c>
      <c r="AT196" t="e">
        <f>NA()</f>
        <v>#N/A</v>
      </c>
    </row>
    <row r="197" spans="35:46" x14ac:dyDescent="0.35">
      <c r="AI197" s="6">
        <f>HAVERD!A984</f>
        <v>45929</v>
      </c>
      <c r="AJ197" s="7">
        <f>HAVERD!IH984</f>
        <v>67.97</v>
      </c>
      <c r="AK197" t="e">
        <f>NA()</f>
        <v>#N/A</v>
      </c>
      <c r="AL197" t="e">
        <f>NA()</f>
        <v>#N/A</v>
      </c>
      <c r="AM197" t="e">
        <f>NA()</f>
        <v>#N/A</v>
      </c>
      <c r="AN197" t="e">
        <f>NA()</f>
        <v>#N/A</v>
      </c>
      <c r="AP197" s="6">
        <f t="shared" ref="AP197:AP260" si="3">AI197</f>
        <v>45929</v>
      </c>
      <c r="AQ197" s="4">
        <f>HAVERD!II984</f>
        <v>79.599999999999994</v>
      </c>
      <c r="AR197" t="e">
        <f>NA()</f>
        <v>#N/A</v>
      </c>
      <c r="AS197" t="e">
        <f>NA()</f>
        <v>#N/A</v>
      </c>
      <c r="AT197" t="e">
        <f>NA()</f>
        <v>#N/A</v>
      </c>
    </row>
    <row r="198" spans="35:46" x14ac:dyDescent="0.35">
      <c r="AI198" s="6">
        <f>HAVERD!A985</f>
        <v>45930</v>
      </c>
      <c r="AJ198" s="7">
        <f>HAVERD!IH985</f>
        <v>67.02</v>
      </c>
      <c r="AK198" t="e">
        <f>NA()</f>
        <v>#N/A</v>
      </c>
      <c r="AL198" t="e">
        <f>NA()</f>
        <v>#N/A</v>
      </c>
      <c r="AM198" t="e">
        <f>NA()</f>
        <v>#N/A</v>
      </c>
      <c r="AN198" t="e">
        <f>NA()</f>
        <v>#N/A</v>
      </c>
      <c r="AP198" s="6">
        <f t="shared" si="3"/>
        <v>45930</v>
      </c>
      <c r="AQ198" s="4">
        <f>HAVERD!II985</f>
        <v>80.55</v>
      </c>
      <c r="AR198" t="e">
        <f>NA()</f>
        <v>#N/A</v>
      </c>
      <c r="AS198" t="e">
        <f>NA()</f>
        <v>#N/A</v>
      </c>
      <c r="AT198" t="e">
        <f>NA()</f>
        <v>#N/A</v>
      </c>
    </row>
    <row r="199" spans="35:46" x14ac:dyDescent="0.35">
      <c r="AI199" s="6">
        <f>HAVERD!A986</f>
        <v>45931</v>
      </c>
      <c r="AJ199" s="7">
        <f>HAVERD!IH986</f>
        <v>65.349999999999994</v>
      </c>
      <c r="AK199" t="e">
        <f>NA()</f>
        <v>#N/A</v>
      </c>
      <c r="AL199" t="e">
        <f>NA()</f>
        <v>#N/A</v>
      </c>
      <c r="AM199" t="e">
        <f>NA()</f>
        <v>#N/A</v>
      </c>
      <c r="AN199" t="e">
        <f>NA()</f>
        <v>#N/A</v>
      </c>
      <c r="AP199" s="6">
        <f t="shared" si="3"/>
        <v>45931</v>
      </c>
      <c r="AQ199" s="4">
        <f>HAVERD!II986</f>
        <v>80.010000000000005</v>
      </c>
      <c r="AR199" t="e">
        <f>NA()</f>
        <v>#N/A</v>
      </c>
      <c r="AS199" t="e">
        <f>NA()</f>
        <v>#N/A</v>
      </c>
      <c r="AT199" t="e">
        <f>NA()</f>
        <v>#N/A</v>
      </c>
    </row>
    <row r="200" spans="35:46" x14ac:dyDescent="0.35">
      <c r="AI200" s="6">
        <f>HAVERD!A987</f>
        <v>45932</v>
      </c>
      <c r="AJ200" s="7">
        <f>HAVERD!IH987</f>
        <v>64.11</v>
      </c>
      <c r="AK200" t="e">
        <f>NA()</f>
        <v>#N/A</v>
      </c>
      <c r="AL200" t="e">
        <f>NA()</f>
        <v>#N/A</v>
      </c>
      <c r="AM200" t="e">
        <f>NA()</f>
        <v>#N/A</v>
      </c>
      <c r="AN200" t="e">
        <f>NA()</f>
        <v>#N/A</v>
      </c>
      <c r="AP200" s="6">
        <f t="shared" si="3"/>
        <v>45932</v>
      </c>
      <c r="AQ200" s="4">
        <f>HAVERD!II987</f>
        <v>80.260000000000005</v>
      </c>
      <c r="AR200" t="e">
        <f>NA()</f>
        <v>#N/A</v>
      </c>
      <c r="AS200" t="e">
        <f>NA()</f>
        <v>#N/A</v>
      </c>
      <c r="AT200" t="e">
        <f>NA()</f>
        <v>#N/A</v>
      </c>
    </row>
    <row r="201" spans="35:46" x14ac:dyDescent="0.35">
      <c r="AI201" s="6">
        <f>HAVERD!A988</f>
        <v>45933</v>
      </c>
      <c r="AJ201" s="7">
        <f>HAVERD!IH988</f>
        <v>64.53</v>
      </c>
      <c r="AK201" t="e">
        <f>NA()</f>
        <v>#N/A</v>
      </c>
      <c r="AL201" t="e">
        <f>NA()</f>
        <v>#N/A</v>
      </c>
      <c r="AM201" t="e">
        <f>NA()</f>
        <v>#N/A</v>
      </c>
      <c r="AN201" t="e">
        <f>NA()</f>
        <v>#N/A</v>
      </c>
      <c r="AP201" s="6">
        <f t="shared" si="3"/>
        <v>45933</v>
      </c>
      <c r="AQ201" s="4">
        <f>HAVERD!II988</f>
        <v>80.58</v>
      </c>
      <c r="AR201" t="e">
        <f>NA()</f>
        <v>#N/A</v>
      </c>
      <c r="AS201" t="e">
        <f>NA()</f>
        <v>#N/A</v>
      </c>
      <c r="AT201" t="e">
        <f>NA()</f>
        <v>#N/A</v>
      </c>
    </row>
    <row r="202" spans="35:46" x14ac:dyDescent="0.35">
      <c r="AI202" s="6">
        <f>HAVERD!A989</f>
        <v>45936</v>
      </c>
      <c r="AJ202" s="7">
        <f>HAVERD!IH989</f>
        <v>65.47</v>
      </c>
      <c r="AK202" t="e">
        <f>NA()</f>
        <v>#N/A</v>
      </c>
      <c r="AL202" t="e">
        <f>NA()</f>
        <v>#N/A</v>
      </c>
      <c r="AM202" t="e">
        <f>NA()</f>
        <v>#N/A</v>
      </c>
      <c r="AN202" t="e">
        <f>NA()</f>
        <v>#N/A</v>
      </c>
      <c r="AP202" s="6">
        <f t="shared" si="3"/>
        <v>45936</v>
      </c>
      <c r="AQ202" s="4">
        <f>HAVERD!II989</f>
        <v>85.17</v>
      </c>
      <c r="AR202" t="e">
        <f>NA()</f>
        <v>#N/A</v>
      </c>
      <c r="AS202" t="e">
        <f>NA()</f>
        <v>#N/A</v>
      </c>
      <c r="AT202" t="e">
        <f>NA()</f>
        <v>#N/A</v>
      </c>
    </row>
    <row r="203" spans="35:46" x14ac:dyDescent="0.35">
      <c r="AI203" s="6">
        <f>HAVERD!A990</f>
        <v>45937</v>
      </c>
      <c r="AJ203" s="7">
        <f>HAVERD!IH990</f>
        <v>65.45</v>
      </c>
      <c r="AK203" t="e">
        <f>NA()</f>
        <v>#N/A</v>
      </c>
      <c r="AL203" t="e">
        <f>NA()</f>
        <v>#N/A</v>
      </c>
      <c r="AM203" t="e">
        <f>NA()</f>
        <v>#N/A</v>
      </c>
      <c r="AN203" t="e">
        <f>NA()</f>
        <v>#N/A</v>
      </c>
      <c r="AP203" s="6">
        <f t="shared" si="3"/>
        <v>45937</v>
      </c>
      <c r="AQ203" s="4">
        <f>HAVERD!II990</f>
        <v>85.55</v>
      </c>
      <c r="AR203" t="e">
        <f>NA()</f>
        <v>#N/A</v>
      </c>
      <c r="AS203" t="e">
        <f>NA()</f>
        <v>#N/A</v>
      </c>
      <c r="AT203" t="e">
        <f>NA()</f>
        <v>#N/A</v>
      </c>
    </row>
    <row r="204" spans="35:46" x14ac:dyDescent="0.35">
      <c r="AI204" s="6">
        <f>HAVERD!A991</f>
        <v>45938</v>
      </c>
      <c r="AJ204" s="7">
        <f>HAVERD!IH991</f>
        <v>66.25</v>
      </c>
      <c r="AK204" t="e">
        <f>NA()</f>
        <v>#N/A</v>
      </c>
      <c r="AL204" t="e">
        <f>NA()</f>
        <v>#N/A</v>
      </c>
      <c r="AM204" t="e">
        <f>NA()</f>
        <v>#N/A</v>
      </c>
      <c r="AN204" t="e">
        <f>NA()</f>
        <v>#N/A</v>
      </c>
      <c r="AP204" s="6">
        <f t="shared" si="3"/>
        <v>45938</v>
      </c>
      <c r="AQ204" s="4">
        <f>HAVERD!II991</f>
        <v>83.64</v>
      </c>
      <c r="AR204" t="e">
        <f>NA()</f>
        <v>#N/A</v>
      </c>
      <c r="AS204" t="e">
        <f>NA()</f>
        <v>#N/A</v>
      </c>
      <c r="AT204" t="e">
        <f>NA()</f>
        <v>#N/A</v>
      </c>
    </row>
    <row r="205" spans="35:46" x14ac:dyDescent="0.35">
      <c r="AI205" s="6">
        <f>HAVERD!A992</f>
        <v>45939</v>
      </c>
      <c r="AJ205" s="7">
        <f>HAVERD!IH992</f>
        <v>65.22</v>
      </c>
      <c r="AK205" t="e">
        <f>NA()</f>
        <v>#N/A</v>
      </c>
      <c r="AL205" t="e">
        <f>NA()</f>
        <v>#N/A</v>
      </c>
      <c r="AM205" t="e">
        <f>NA()</f>
        <v>#N/A</v>
      </c>
      <c r="AN205" t="e">
        <f>NA()</f>
        <v>#N/A</v>
      </c>
      <c r="AP205" s="6">
        <f t="shared" si="3"/>
        <v>45939</v>
      </c>
      <c r="AQ205" s="4">
        <f>HAVERD!II992</f>
        <v>82.97</v>
      </c>
      <c r="AR205" t="e">
        <f>NA()</f>
        <v>#N/A</v>
      </c>
      <c r="AS205" t="e">
        <f>NA()</f>
        <v>#N/A</v>
      </c>
      <c r="AT205" t="e">
        <f>NA()</f>
        <v>#N/A</v>
      </c>
    </row>
    <row r="206" spans="35:46" x14ac:dyDescent="0.35">
      <c r="AI206" s="6">
        <f>HAVERD!A993</f>
        <v>45940</v>
      </c>
      <c r="AJ206" s="7">
        <f>HAVERD!IH993</f>
        <v>62.73</v>
      </c>
      <c r="AK206" t="e">
        <f>NA()</f>
        <v>#N/A</v>
      </c>
      <c r="AL206" t="e">
        <f>NA()</f>
        <v>#N/A</v>
      </c>
      <c r="AM206" t="e">
        <f>NA()</f>
        <v>#N/A</v>
      </c>
      <c r="AN206" t="e">
        <f>NA()</f>
        <v>#N/A</v>
      </c>
      <c r="AP206" s="6">
        <f t="shared" si="3"/>
        <v>45940</v>
      </c>
      <c r="AQ206" s="4">
        <f>HAVERD!II993</f>
        <v>82.23</v>
      </c>
      <c r="AR206" t="e">
        <f>NA()</f>
        <v>#N/A</v>
      </c>
      <c r="AS206" t="e">
        <f>NA()</f>
        <v>#N/A</v>
      </c>
      <c r="AT206" t="e">
        <f>NA()</f>
        <v>#N/A</v>
      </c>
    </row>
    <row r="207" spans="35:46" x14ac:dyDescent="0.35">
      <c r="AI207" s="6">
        <f>HAVERD!A994</f>
        <v>45943</v>
      </c>
      <c r="AJ207" s="7">
        <f>HAVERD!IH994</f>
        <v>63.32</v>
      </c>
      <c r="AK207" t="e">
        <f>NA()</f>
        <v>#N/A</v>
      </c>
      <c r="AL207" t="e">
        <f>NA()</f>
        <v>#N/A</v>
      </c>
      <c r="AM207" t="e">
        <f>NA()</f>
        <v>#N/A</v>
      </c>
      <c r="AN207" t="e">
        <f>NA()</f>
        <v>#N/A</v>
      </c>
      <c r="AP207" s="6">
        <f t="shared" si="3"/>
        <v>45943</v>
      </c>
      <c r="AQ207" s="4">
        <f>HAVERD!II994</f>
        <v>80.209999999999994</v>
      </c>
      <c r="AR207" t="e">
        <f>NA()</f>
        <v>#N/A</v>
      </c>
      <c r="AS207" t="e">
        <f>NA()</f>
        <v>#N/A</v>
      </c>
      <c r="AT207" t="e">
        <f>NA()</f>
        <v>#N/A</v>
      </c>
    </row>
    <row r="208" spans="35:46" x14ac:dyDescent="0.35">
      <c r="AI208" s="6">
        <f>HAVERD!A995</f>
        <v>45944</v>
      </c>
      <c r="AJ208" s="7">
        <f>HAVERD!IH995</f>
        <v>62.39</v>
      </c>
      <c r="AK208" t="e">
        <f>NA()</f>
        <v>#N/A</v>
      </c>
      <c r="AL208" t="e">
        <f>NA()</f>
        <v>#N/A</v>
      </c>
      <c r="AM208" t="e">
        <f>NA()</f>
        <v>#N/A</v>
      </c>
      <c r="AN208" t="e">
        <f>NA()</f>
        <v>#N/A</v>
      </c>
      <c r="AP208" s="6">
        <f t="shared" si="3"/>
        <v>45944</v>
      </c>
      <c r="AQ208" s="4">
        <f>HAVERD!II995</f>
        <v>81.290000000000006</v>
      </c>
      <c r="AR208" t="e">
        <f>NA()</f>
        <v>#N/A</v>
      </c>
      <c r="AS208" t="e">
        <f>NA()</f>
        <v>#N/A</v>
      </c>
      <c r="AT208" t="e">
        <f>NA()</f>
        <v>#N/A</v>
      </c>
    </row>
    <row r="209" spans="35:46" x14ac:dyDescent="0.35">
      <c r="AI209" s="6">
        <f>HAVERD!A996</f>
        <v>45945</v>
      </c>
      <c r="AJ209" s="7">
        <f>HAVERD!IH996</f>
        <v>61.91</v>
      </c>
      <c r="AK209" t="e">
        <f>NA()</f>
        <v>#N/A</v>
      </c>
      <c r="AL209" t="e">
        <f>NA()</f>
        <v>#N/A</v>
      </c>
      <c r="AM209" t="e">
        <f>NA()</f>
        <v>#N/A</v>
      </c>
      <c r="AN209" t="e">
        <f>NA()</f>
        <v>#N/A</v>
      </c>
      <c r="AP209" s="6">
        <f t="shared" si="3"/>
        <v>45945</v>
      </c>
      <c r="AQ209" s="4">
        <f>HAVERD!II996</f>
        <v>80.959999999999994</v>
      </c>
      <c r="AR209" t="e">
        <f>NA()</f>
        <v>#N/A</v>
      </c>
      <c r="AS209" t="e">
        <f>NA()</f>
        <v>#N/A</v>
      </c>
      <c r="AT209" t="e">
        <f>NA()</f>
        <v>#N/A</v>
      </c>
    </row>
    <row r="210" spans="35:46" x14ac:dyDescent="0.35">
      <c r="AI210" s="6">
        <f>HAVERD!A997</f>
        <v>45946</v>
      </c>
      <c r="AJ210" s="7">
        <f>HAVERD!IH997</f>
        <v>61.06</v>
      </c>
      <c r="AK210" t="e">
        <f>NA()</f>
        <v>#N/A</v>
      </c>
      <c r="AL210" t="e">
        <f>NA()</f>
        <v>#N/A</v>
      </c>
      <c r="AM210" t="e">
        <f>NA()</f>
        <v>#N/A</v>
      </c>
      <c r="AN210" t="e">
        <f>NA()</f>
        <v>#N/A</v>
      </c>
      <c r="AP210" s="6">
        <f t="shared" si="3"/>
        <v>45946</v>
      </c>
      <c r="AQ210" s="4">
        <f>HAVERD!II997</f>
        <v>82.37</v>
      </c>
      <c r="AR210" t="e">
        <f>NA()</f>
        <v>#N/A</v>
      </c>
      <c r="AS210" t="e">
        <f>NA()</f>
        <v>#N/A</v>
      </c>
      <c r="AT210" t="e">
        <f>NA()</f>
        <v>#N/A</v>
      </c>
    </row>
    <row r="211" spans="35:46" x14ac:dyDescent="0.35">
      <c r="AI211" s="6">
        <f>HAVERD!A998</f>
        <v>45947</v>
      </c>
      <c r="AJ211" s="7">
        <f>HAVERD!IH998</f>
        <v>61.29</v>
      </c>
      <c r="AK211" t="e">
        <f>NA()</f>
        <v>#N/A</v>
      </c>
      <c r="AL211" t="e">
        <f>NA()</f>
        <v>#N/A</v>
      </c>
      <c r="AM211" t="e">
        <f>NA()</f>
        <v>#N/A</v>
      </c>
      <c r="AN211" t="e">
        <f>NA()</f>
        <v>#N/A</v>
      </c>
      <c r="AP211" s="6">
        <f t="shared" si="3"/>
        <v>45947</v>
      </c>
      <c r="AQ211" s="4">
        <f>HAVERD!II998</f>
        <v>80.69</v>
      </c>
      <c r="AR211" t="e">
        <f>NA()</f>
        <v>#N/A</v>
      </c>
      <c r="AS211" t="e">
        <f>NA()</f>
        <v>#N/A</v>
      </c>
      <c r="AT211" t="e">
        <f>NA()</f>
        <v>#N/A</v>
      </c>
    </row>
    <row r="212" spans="35:46" x14ac:dyDescent="0.35">
      <c r="AI212" s="6">
        <f>HAVERD!A999</f>
        <v>45950</v>
      </c>
      <c r="AJ212" s="7">
        <f>HAVERD!IH999</f>
        <v>61.01</v>
      </c>
      <c r="AK212" t="e">
        <f>NA()</f>
        <v>#N/A</v>
      </c>
      <c r="AL212" t="e">
        <f>NA()</f>
        <v>#N/A</v>
      </c>
      <c r="AM212" t="e">
        <f>NA()</f>
        <v>#N/A</v>
      </c>
      <c r="AN212" t="e">
        <f>NA()</f>
        <v>#N/A</v>
      </c>
      <c r="AP212" s="6">
        <f t="shared" si="3"/>
        <v>45950</v>
      </c>
      <c r="AQ212" s="4">
        <f>HAVERD!II999</f>
        <v>80.3</v>
      </c>
      <c r="AR212" t="e">
        <f>NA()</f>
        <v>#N/A</v>
      </c>
      <c r="AS212" t="e">
        <f>NA()</f>
        <v>#N/A</v>
      </c>
      <c r="AT212" t="e">
        <f>NA()</f>
        <v>#N/A</v>
      </c>
    </row>
    <row r="213" spans="35:46" x14ac:dyDescent="0.35">
      <c r="AI213" s="6">
        <f>HAVERD!A1000</f>
        <v>45951</v>
      </c>
      <c r="AJ213" s="7">
        <f>HAVERD!IH1000</f>
        <v>61.32</v>
      </c>
      <c r="AK213" t="e">
        <f>NA()</f>
        <v>#N/A</v>
      </c>
      <c r="AL213" t="e">
        <f>NA()</f>
        <v>#N/A</v>
      </c>
      <c r="AM213" t="e">
        <f>NA()</f>
        <v>#N/A</v>
      </c>
      <c r="AN213" t="e">
        <f>NA()</f>
        <v>#N/A</v>
      </c>
      <c r="AP213" s="6">
        <f t="shared" si="3"/>
        <v>45951</v>
      </c>
      <c r="AQ213" s="4">
        <f>HAVERD!II1000</f>
        <v>81.23</v>
      </c>
      <c r="AR213" t="e">
        <f>NA()</f>
        <v>#N/A</v>
      </c>
      <c r="AS213" t="e">
        <f>NA()</f>
        <v>#N/A</v>
      </c>
      <c r="AT213" t="e">
        <f>NA()</f>
        <v>#N/A</v>
      </c>
    </row>
    <row r="214" spans="35:46" x14ac:dyDescent="0.35">
      <c r="AI214" s="6">
        <f>HAVERD!A1001</f>
        <v>45952</v>
      </c>
      <c r="AJ214" s="7">
        <f>HAVERD!IH1001</f>
        <v>62.59</v>
      </c>
      <c r="AK214" t="e">
        <f>NA()</f>
        <v>#N/A</v>
      </c>
      <c r="AL214" t="e">
        <f>NA()</f>
        <v>#N/A</v>
      </c>
      <c r="AM214" t="e">
        <f>NA()</f>
        <v>#N/A</v>
      </c>
      <c r="AN214" t="e">
        <f>NA()</f>
        <v>#N/A</v>
      </c>
      <c r="AP214" s="6">
        <f t="shared" si="3"/>
        <v>45952</v>
      </c>
      <c r="AQ214" s="4">
        <f>HAVERD!II1001</f>
        <v>79.53</v>
      </c>
      <c r="AR214" t="e">
        <f>NA()</f>
        <v>#N/A</v>
      </c>
      <c r="AS214" t="e">
        <f>NA()</f>
        <v>#N/A</v>
      </c>
      <c r="AT214" t="e">
        <f>NA()</f>
        <v>#N/A</v>
      </c>
    </row>
    <row r="215" spans="35:46" x14ac:dyDescent="0.35">
      <c r="AI215" s="6">
        <f>HAVERD!A1002</f>
        <v>45953</v>
      </c>
      <c r="AJ215" s="7">
        <f>HAVERD!IH1002</f>
        <v>65.989999999999995</v>
      </c>
      <c r="AK215" t="e">
        <f>NA()</f>
        <v>#N/A</v>
      </c>
      <c r="AL215" t="e">
        <f>NA()</f>
        <v>#N/A</v>
      </c>
      <c r="AM215" t="e">
        <f>NA()</f>
        <v>#N/A</v>
      </c>
      <c r="AN215" t="e">
        <f>NA()</f>
        <v>#N/A</v>
      </c>
      <c r="AP215" s="6">
        <f t="shared" si="3"/>
        <v>45953</v>
      </c>
      <c r="AQ215" s="4">
        <f>HAVERD!II1002</f>
        <v>81.739999999999995</v>
      </c>
      <c r="AR215" t="e">
        <f>NA()</f>
        <v>#N/A</v>
      </c>
      <c r="AS215" t="e">
        <f>NA()</f>
        <v>#N/A</v>
      </c>
      <c r="AT215" t="e">
        <f>NA()</f>
        <v>#N/A</v>
      </c>
    </row>
    <row r="216" spans="35:46" x14ac:dyDescent="0.35">
      <c r="AI216" s="6">
        <f>HAVERD!A1003</f>
        <v>45954</v>
      </c>
      <c r="AJ216" s="7">
        <f>HAVERD!IH1003</f>
        <v>65.94</v>
      </c>
      <c r="AK216" t="e">
        <f>NA()</f>
        <v>#N/A</v>
      </c>
      <c r="AL216" t="e">
        <f>NA()</f>
        <v>#N/A</v>
      </c>
      <c r="AM216" t="e">
        <f>NA()</f>
        <v>#N/A</v>
      </c>
      <c r="AN216" t="e">
        <f>NA()</f>
        <v>#N/A</v>
      </c>
      <c r="AP216" s="6">
        <f t="shared" si="3"/>
        <v>45954</v>
      </c>
      <c r="AQ216" s="4">
        <f>HAVERD!II1003</f>
        <v>80.510000000000005</v>
      </c>
      <c r="AR216" t="e">
        <f>NA()</f>
        <v>#N/A</v>
      </c>
      <c r="AS216" t="e">
        <f>NA()</f>
        <v>#N/A</v>
      </c>
      <c r="AT216" t="e">
        <f>NA()</f>
        <v>#N/A</v>
      </c>
    </row>
    <row r="217" spans="35:46" x14ac:dyDescent="0.35">
      <c r="AI217" s="6">
        <f>HAVERD!A1004</f>
        <v>45957</v>
      </c>
      <c r="AJ217" s="7">
        <f>HAVERD!IH1004</f>
        <v>65.62</v>
      </c>
      <c r="AK217" t="e">
        <f>NA()</f>
        <v>#N/A</v>
      </c>
      <c r="AL217" t="e">
        <f>NA()</f>
        <v>#N/A</v>
      </c>
      <c r="AM217" t="e">
        <f>NA()</f>
        <v>#N/A</v>
      </c>
      <c r="AN217" t="e">
        <f>NA()</f>
        <v>#N/A</v>
      </c>
      <c r="AP217" s="6">
        <f t="shared" si="3"/>
        <v>45957</v>
      </c>
      <c r="AQ217" s="4">
        <f>HAVERD!II1004</f>
        <v>78.760000000000005</v>
      </c>
      <c r="AR217" t="e">
        <f>NA()</f>
        <v>#N/A</v>
      </c>
      <c r="AS217" t="e">
        <f>NA()</f>
        <v>#N/A</v>
      </c>
      <c r="AT217" t="e">
        <f>NA()</f>
        <v>#N/A</v>
      </c>
    </row>
    <row r="218" spans="35:46" x14ac:dyDescent="0.35">
      <c r="AI218" s="6">
        <f>HAVERD!A1005</f>
        <v>45958</v>
      </c>
      <c r="AJ218" s="7">
        <f>HAVERD!IH1005</f>
        <v>64.400000000000006</v>
      </c>
      <c r="AK218" t="e">
        <f>NA()</f>
        <v>#N/A</v>
      </c>
      <c r="AL218" t="e">
        <f>NA()</f>
        <v>#N/A</v>
      </c>
      <c r="AM218" t="e">
        <f>NA()</f>
        <v>#N/A</v>
      </c>
      <c r="AN218" t="e">
        <f>NA()</f>
        <v>#N/A</v>
      </c>
      <c r="AP218" s="6">
        <f t="shared" si="3"/>
        <v>45958</v>
      </c>
      <c r="AQ218" s="4">
        <f>HAVERD!II1005</f>
        <v>79.61</v>
      </c>
      <c r="AR218" t="e">
        <f>NA()</f>
        <v>#N/A</v>
      </c>
      <c r="AS218" t="e">
        <f>NA()</f>
        <v>#N/A</v>
      </c>
      <c r="AT218" t="e">
        <f>NA()</f>
        <v>#N/A</v>
      </c>
    </row>
    <row r="219" spans="35:46" x14ac:dyDescent="0.35">
      <c r="AI219" s="6">
        <f>HAVERD!A1006</f>
        <v>45959</v>
      </c>
      <c r="AJ219" s="7">
        <f>HAVERD!IH1006</f>
        <v>64.92</v>
      </c>
      <c r="AK219" t="e">
        <f>NA()</f>
        <v>#N/A</v>
      </c>
      <c r="AL219" t="e">
        <f>NA()</f>
        <v>#N/A</v>
      </c>
      <c r="AM219" t="e">
        <f>NA()</f>
        <v>#N/A</v>
      </c>
      <c r="AN219" t="e">
        <f>NA()</f>
        <v>#N/A</v>
      </c>
      <c r="AP219" s="6">
        <f t="shared" si="3"/>
        <v>45959</v>
      </c>
      <c r="AQ219" s="4">
        <f>HAVERD!II1006</f>
        <v>80.56</v>
      </c>
      <c r="AR219" t="e">
        <f>NA()</f>
        <v>#N/A</v>
      </c>
      <c r="AS219" t="e">
        <f>NA()</f>
        <v>#N/A</v>
      </c>
      <c r="AT219" t="e">
        <f>NA()</f>
        <v>#N/A</v>
      </c>
    </row>
    <row r="220" spans="35:46" x14ac:dyDescent="0.35">
      <c r="AI220" s="6">
        <f>HAVERD!A1007</f>
        <v>45960</v>
      </c>
      <c r="AJ220" s="7">
        <f>HAVERD!IH1007</f>
        <v>65</v>
      </c>
      <c r="AK220" t="e">
        <f>NA()</f>
        <v>#N/A</v>
      </c>
      <c r="AL220" t="e">
        <f>NA()</f>
        <v>#N/A</v>
      </c>
      <c r="AM220" t="e">
        <f>NA()</f>
        <v>#N/A</v>
      </c>
      <c r="AN220" t="e">
        <f>NA()</f>
        <v>#N/A</v>
      </c>
      <c r="AP220" s="6">
        <f t="shared" si="3"/>
        <v>45960</v>
      </c>
      <c r="AQ220" s="4">
        <f>HAVERD!II1007</f>
        <v>77.77</v>
      </c>
      <c r="AR220" t="e">
        <f>NA()</f>
        <v>#N/A</v>
      </c>
      <c r="AS220" t="e">
        <f>NA()</f>
        <v>#N/A</v>
      </c>
      <c r="AT220" t="e">
        <f>NA()</f>
        <v>#N/A</v>
      </c>
    </row>
    <row r="221" spans="35:46" x14ac:dyDescent="0.35">
      <c r="AI221" s="6">
        <f>HAVERD!A1008</f>
        <v>45961</v>
      </c>
      <c r="AJ221" s="7">
        <f>HAVERD!IH1008</f>
        <v>65.069999999999993</v>
      </c>
      <c r="AK221" t="e">
        <f>NA()</f>
        <v>#N/A</v>
      </c>
      <c r="AL221" t="e">
        <f>NA()</f>
        <v>#N/A</v>
      </c>
      <c r="AM221" t="e">
        <f>NA()</f>
        <v>#N/A</v>
      </c>
      <c r="AN221" t="e">
        <f>NA()</f>
        <v>#N/A</v>
      </c>
      <c r="AP221" s="6">
        <f t="shared" si="3"/>
        <v>45961</v>
      </c>
      <c r="AQ221" s="4">
        <f>HAVERD!II1008</f>
        <v>80.87</v>
      </c>
      <c r="AR221" t="e">
        <f>NA()</f>
        <v>#N/A</v>
      </c>
      <c r="AS221" t="e">
        <f>NA()</f>
        <v>#N/A</v>
      </c>
      <c r="AT221" t="e">
        <f>NA()</f>
        <v>#N/A</v>
      </c>
    </row>
    <row r="222" spans="35:46" x14ac:dyDescent="0.35">
      <c r="AI222" s="6">
        <f>HAVERD!A1009</f>
        <v>45964</v>
      </c>
      <c r="AJ222" s="7">
        <f>HAVERD!IH1009</f>
        <v>64.89</v>
      </c>
      <c r="AK222" t="e">
        <f>NA()</f>
        <v>#N/A</v>
      </c>
      <c r="AL222" t="e">
        <f>NA()</f>
        <v>#N/A</v>
      </c>
      <c r="AM222" t="e">
        <f>NA()</f>
        <v>#N/A</v>
      </c>
      <c r="AN222" t="e">
        <f>NA()</f>
        <v>#N/A</v>
      </c>
      <c r="AP222" s="6">
        <f t="shared" si="3"/>
        <v>45964</v>
      </c>
      <c r="AQ222" s="4">
        <f>HAVERD!II1009</f>
        <v>82.26</v>
      </c>
      <c r="AR222" t="e">
        <f>NA()</f>
        <v>#N/A</v>
      </c>
      <c r="AS222" t="e">
        <f>NA()</f>
        <v>#N/A</v>
      </c>
      <c r="AT222" t="e">
        <f>NA()</f>
        <v>#N/A</v>
      </c>
    </row>
    <row r="223" spans="35:46" x14ac:dyDescent="0.35">
      <c r="AI223" s="6">
        <f>HAVERD!A1010</f>
        <v>45965</v>
      </c>
      <c r="AJ223" s="7">
        <f>HAVERD!IH1010</f>
        <v>64.44</v>
      </c>
      <c r="AK223" t="e">
        <f>NA()</f>
        <v>#N/A</v>
      </c>
      <c r="AL223" t="e">
        <f>NA()</f>
        <v>#N/A</v>
      </c>
      <c r="AM223" t="e">
        <f>NA()</f>
        <v>#N/A</v>
      </c>
      <c r="AN223" t="e">
        <f>NA()</f>
        <v>#N/A</v>
      </c>
      <c r="AP223" s="6">
        <f t="shared" si="3"/>
        <v>45965</v>
      </c>
      <c r="AQ223" s="4">
        <f>HAVERD!II1010</f>
        <v>85.03</v>
      </c>
      <c r="AR223" t="e">
        <f>NA()</f>
        <v>#N/A</v>
      </c>
      <c r="AS223" t="e">
        <f>NA()</f>
        <v>#N/A</v>
      </c>
      <c r="AT223" t="e">
        <f>NA()</f>
        <v>#N/A</v>
      </c>
    </row>
    <row r="224" spans="35:46" x14ac:dyDescent="0.35">
      <c r="AI224" s="6">
        <f>HAVERD!A1011</f>
        <v>45966</v>
      </c>
      <c r="AJ224" s="7">
        <f>HAVERD!IH1011</f>
        <v>63.52</v>
      </c>
      <c r="AK224" t="e">
        <f>NA()</f>
        <v>#N/A</v>
      </c>
      <c r="AL224" t="e">
        <f>NA()</f>
        <v>#N/A</v>
      </c>
      <c r="AM224" t="e">
        <f>NA()</f>
        <v>#N/A</v>
      </c>
      <c r="AN224" t="e">
        <f>NA()</f>
        <v>#N/A</v>
      </c>
      <c r="AP224" s="6">
        <f t="shared" si="3"/>
        <v>45966</v>
      </c>
      <c r="AQ224" s="4">
        <f>HAVERD!II1011</f>
        <v>83.01</v>
      </c>
      <c r="AR224" t="e">
        <f>NA()</f>
        <v>#N/A</v>
      </c>
      <c r="AS224" t="e">
        <f>NA()</f>
        <v>#N/A</v>
      </c>
      <c r="AT224" t="e">
        <f>NA()</f>
        <v>#N/A</v>
      </c>
    </row>
    <row r="225" spans="35:46" x14ac:dyDescent="0.35">
      <c r="AI225" s="6">
        <f>HAVERD!A1012</f>
        <v>45967</v>
      </c>
      <c r="AJ225" s="7">
        <f>HAVERD!IH1012</f>
        <v>63.38</v>
      </c>
      <c r="AK225" t="e">
        <f>NA()</f>
        <v>#N/A</v>
      </c>
      <c r="AL225" t="e">
        <f>NA()</f>
        <v>#N/A</v>
      </c>
      <c r="AM225" t="e">
        <f>NA()</f>
        <v>#N/A</v>
      </c>
      <c r="AN225" t="e">
        <f>NA()</f>
        <v>#N/A</v>
      </c>
      <c r="AP225" s="6">
        <f t="shared" si="3"/>
        <v>45967</v>
      </c>
      <c r="AQ225" s="4">
        <f>HAVERD!II1012</f>
        <v>82.09</v>
      </c>
      <c r="AR225" t="e">
        <f>NA()</f>
        <v>#N/A</v>
      </c>
      <c r="AS225" t="e">
        <f>NA()</f>
        <v>#N/A</v>
      </c>
      <c r="AT225" t="e">
        <f>NA()</f>
        <v>#N/A</v>
      </c>
    </row>
    <row r="226" spans="35:46" x14ac:dyDescent="0.35">
      <c r="AI226" s="6">
        <f>HAVERD!A1013</f>
        <v>45968</v>
      </c>
      <c r="AJ226" s="7">
        <f>HAVERD!IH1013</f>
        <v>63.63</v>
      </c>
      <c r="AK226" t="e">
        <f>NA()</f>
        <v>#N/A</v>
      </c>
      <c r="AL226" t="e">
        <f>NA()</f>
        <v>#N/A</v>
      </c>
      <c r="AM226" t="e">
        <f>NA()</f>
        <v>#N/A</v>
      </c>
      <c r="AN226" t="e">
        <f>NA()</f>
        <v>#N/A</v>
      </c>
      <c r="AP226" s="6">
        <f t="shared" si="3"/>
        <v>45968</v>
      </c>
      <c r="AQ226" s="4">
        <f>HAVERD!II1013</f>
        <v>81.150000000000006</v>
      </c>
      <c r="AR226" t="e">
        <f>NA()</f>
        <v>#N/A</v>
      </c>
      <c r="AS226" t="e">
        <f>NA()</f>
        <v>#N/A</v>
      </c>
      <c r="AT226" t="e">
        <f>NA()</f>
        <v>#N/A</v>
      </c>
    </row>
    <row r="227" spans="35:46" x14ac:dyDescent="0.35">
      <c r="AI227" s="6">
        <f>HAVERD!A1014</f>
        <v>45971</v>
      </c>
      <c r="AJ227" s="7">
        <f>HAVERD!IH1014</f>
        <v>64.06</v>
      </c>
      <c r="AK227" t="e">
        <f>NA()</f>
        <v>#N/A</v>
      </c>
      <c r="AL227" t="e">
        <f>NA()</f>
        <v>#N/A</v>
      </c>
      <c r="AM227" t="e">
        <f>NA()</f>
        <v>#N/A</v>
      </c>
      <c r="AN227" t="e">
        <f>NA()</f>
        <v>#N/A</v>
      </c>
      <c r="AP227" s="6">
        <f t="shared" si="3"/>
        <v>45971</v>
      </c>
      <c r="AQ227" s="4">
        <f>HAVERD!II1014</f>
        <v>80.78</v>
      </c>
      <c r="AR227" t="e">
        <f>NA()</f>
        <v>#N/A</v>
      </c>
      <c r="AS227" t="e">
        <f>NA()</f>
        <v>#N/A</v>
      </c>
      <c r="AT227" t="e">
        <f>NA()</f>
        <v>#N/A</v>
      </c>
    </row>
    <row r="228" spans="35:46" x14ac:dyDescent="0.35">
      <c r="AI228" s="6">
        <f>HAVERD!A1015</f>
        <v>45972</v>
      </c>
      <c r="AJ228" s="7">
        <f>HAVERD!IH1015</f>
        <v>65.16</v>
      </c>
      <c r="AK228" t="e">
        <f>NA()</f>
        <v>#N/A</v>
      </c>
      <c r="AL228" t="e">
        <f>NA()</f>
        <v>#N/A</v>
      </c>
      <c r="AM228" t="e">
        <f>NA()</f>
        <v>#N/A</v>
      </c>
      <c r="AN228" t="e">
        <f>NA()</f>
        <v>#N/A</v>
      </c>
      <c r="AP228" s="6">
        <f t="shared" si="3"/>
        <v>45972</v>
      </c>
      <c r="AQ228" s="4">
        <f>HAVERD!II1015</f>
        <v>81.06</v>
      </c>
      <c r="AR228" t="e">
        <f>NA()</f>
        <v>#N/A</v>
      </c>
      <c r="AS228" t="e">
        <f>NA()</f>
        <v>#N/A</v>
      </c>
      <c r="AT228" t="e">
        <f>NA()</f>
        <v>#N/A</v>
      </c>
    </row>
    <row r="229" spans="35:46" x14ac:dyDescent="0.35">
      <c r="AI229" s="6">
        <f>HAVERD!A1016</f>
        <v>45973</v>
      </c>
      <c r="AJ229" s="7">
        <f>HAVERD!IH1016</f>
        <v>62.71</v>
      </c>
      <c r="AK229" t="e">
        <f>NA()</f>
        <v>#N/A</v>
      </c>
      <c r="AL229" t="e">
        <f>NA()</f>
        <v>#N/A</v>
      </c>
      <c r="AM229" t="e">
        <f>NA()</f>
        <v>#N/A</v>
      </c>
      <c r="AN229" t="e">
        <f>NA()</f>
        <v>#N/A</v>
      </c>
      <c r="AP229" s="6">
        <f t="shared" si="3"/>
        <v>45973</v>
      </c>
      <c r="AQ229" s="4">
        <f>HAVERD!II1016</f>
        <v>81.25</v>
      </c>
      <c r="AR229" t="e">
        <f>NA()</f>
        <v>#N/A</v>
      </c>
      <c r="AS229" t="e">
        <f>NA()</f>
        <v>#N/A</v>
      </c>
      <c r="AT229" t="e">
        <f>NA()</f>
        <v>#N/A</v>
      </c>
    </row>
    <row r="230" spans="35:46" x14ac:dyDescent="0.35">
      <c r="AI230" s="6">
        <f>HAVERD!A1017</f>
        <v>45974</v>
      </c>
      <c r="AJ230" s="7">
        <f>HAVERD!IH1017</f>
        <v>63.01</v>
      </c>
      <c r="AK230" t="e">
        <f>NA()</f>
        <v>#N/A</v>
      </c>
      <c r="AL230" t="e">
        <f>NA()</f>
        <v>#N/A</v>
      </c>
      <c r="AM230" t="e">
        <f>NA()</f>
        <v>#N/A</v>
      </c>
      <c r="AN230" t="e">
        <f>NA()</f>
        <v>#N/A</v>
      </c>
      <c r="AP230" s="6">
        <f t="shared" si="3"/>
        <v>45974</v>
      </c>
      <c r="AQ230" s="4">
        <f>HAVERD!II1017</f>
        <v>80.03</v>
      </c>
      <c r="AR230" t="e">
        <f>NA()</f>
        <v>#N/A</v>
      </c>
      <c r="AS230" t="e">
        <f>NA()</f>
        <v>#N/A</v>
      </c>
      <c r="AT230" t="e">
        <f>NA()</f>
        <v>#N/A</v>
      </c>
    </row>
    <row r="231" spans="35:46" x14ac:dyDescent="0.35">
      <c r="AI231" s="6">
        <f>HAVERD!A1018</f>
        <v>45975</v>
      </c>
      <c r="AJ231" s="7">
        <f>HAVERD!IH1018</f>
        <v>64.39</v>
      </c>
      <c r="AK231" t="e">
        <f>NA()</f>
        <v>#N/A</v>
      </c>
      <c r="AL231" t="e">
        <f>NA()</f>
        <v>#N/A</v>
      </c>
      <c r="AM231" t="e">
        <f>NA()</f>
        <v>#N/A</v>
      </c>
      <c r="AN231" t="e">
        <f>NA()</f>
        <v>#N/A</v>
      </c>
      <c r="AP231" s="6">
        <f t="shared" si="3"/>
        <v>45975</v>
      </c>
      <c r="AQ231" s="4">
        <f>HAVERD!II1018</f>
        <v>82.39</v>
      </c>
      <c r="AR231" t="e">
        <f>NA()</f>
        <v>#N/A</v>
      </c>
      <c r="AS231" t="e">
        <f>NA()</f>
        <v>#N/A</v>
      </c>
      <c r="AT231" t="e">
        <f>NA()</f>
        <v>#N/A</v>
      </c>
    </row>
    <row r="232" spans="35:46" x14ac:dyDescent="0.35">
      <c r="AI232" s="6">
        <f>HAVERD!A1019</f>
        <v>45978</v>
      </c>
      <c r="AJ232" s="7">
        <f>HAVERD!IH1019</f>
        <v>64.2</v>
      </c>
      <c r="AK232" t="e">
        <f>NA()</f>
        <v>#N/A</v>
      </c>
      <c r="AL232" t="e">
        <f>NA()</f>
        <v>#N/A</v>
      </c>
      <c r="AM232" t="e">
        <f>NA()</f>
        <v>#N/A</v>
      </c>
      <c r="AN232" t="e">
        <f>NA()</f>
        <v>#N/A</v>
      </c>
      <c r="AP232" s="6">
        <f t="shared" si="3"/>
        <v>45978</v>
      </c>
      <c r="AQ232" s="4">
        <f>HAVERD!II1019</f>
        <v>82.36</v>
      </c>
      <c r="AR232" t="e">
        <f>NA()</f>
        <v>#N/A</v>
      </c>
      <c r="AS232" t="e">
        <f>NA()</f>
        <v>#N/A</v>
      </c>
      <c r="AT232" t="e">
        <f>NA()</f>
        <v>#N/A</v>
      </c>
    </row>
    <row r="233" spans="35:46" x14ac:dyDescent="0.35">
      <c r="AI233" s="6">
        <f>HAVERD!A1020</f>
        <v>45979</v>
      </c>
      <c r="AJ233" s="7">
        <f>HAVERD!IH1020</f>
        <v>64.89</v>
      </c>
      <c r="AK233" t="e">
        <f>NA()</f>
        <v>#N/A</v>
      </c>
      <c r="AL233" t="e">
        <f>NA()</f>
        <v>#N/A</v>
      </c>
      <c r="AM233" t="e">
        <f>NA()</f>
        <v>#N/A</v>
      </c>
      <c r="AN233" t="e">
        <f>NA()</f>
        <v>#N/A</v>
      </c>
      <c r="AP233" s="6">
        <f t="shared" si="3"/>
        <v>45979</v>
      </c>
      <c r="AQ233" s="4">
        <f>HAVERD!II1020</f>
        <v>83.5</v>
      </c>
      <c r="AR233" t="e">
        <f>NA()</f>
        <v>#N/A</v>
      </c>
      <c r="AS233" t="e">
        <f>NA()</f>
        <v>#N/A</v>
      </c>
      <c r="AT233" t="e">
        <f>NA()</f>
        <v>#N/A</v>
      </c>
    </row>
    <row r="234" spans="35:46" x14ac:dyDescent="0.35">
      <c r="AI234" s="6">
        <f>HAVERD!A1021</f>
        <v>45980</v>
      </c>
      <c r="AJ234" s="7">
        <f>HAVERD!IH1021</f>
        <v>63.51</v>
      </c>
      <c r="AK234" t="e">
        <f>NA()</f>
        <v>#N/A</v>
      </c>
      <c r="AL234" t="e">
        <f>NA()</f>
        <v>#N/A</v>
      </c>
      <c r="AM234" t="e">
        <f>NA()</f>
        <v>#N/A</v>
      </c>
      <c r="AN234" t="e">
        <f>NA()</f>
        <v>#N/A</v>
      </c>
      <c r="AP234" s="6">
        <f t="shared" si="3"/>
        <v>45980</v>
      </c>
      <c r="AQ234" s="4">
        <f>HAVERD!II1021</f>
        <v>81.28</v>
      </c>
      <c r="AR234" t="e">
        <f>NA()</f>
        <v>#N/A</v>
      </c>
      <c r="AS234" t="e">
        <f>NA()</f>
        <v>#N/A</v>
      </c>
      <c r="AT234" t="e">
        <f>NA()</f>
        <v>#N/A</v>
      </c>
    </row>
    <row r="235" spans="35:46" x14ac:dyDescent="0.35">
      <c r="AI235" s="6">
        <f>HAVERD!A1022</f>
        <v>45981</v>
      </c>
      <c r="AJ235" s="7">
        <f>HAVERD!IH1022</f>
        <v>63.38</v>
      </c>
      <c r="AK235" t="e">
        <f>NA()</f>
        <v>#N/A</v>
      </c>
      <c r="AL235" t="e">
        <f>NA()</f>
        <v>#N/A</v>
      </c>
      <c r="AM235" t="e">
        <f>NA()</f>
        <v>#N/A</v>
      </c>
      <c r="AN235" t="e">
        <f>NA()</f>
        <v>#N/A</v>
      </c>
      <c r="AP235" s="6">
        <f t="shared" si="3"/>
        <v>45981</v>
      </c>
      <c r="AQ235" s="4">
        <f>HAVERD!II1022</f>
        <v>81.510000000000005</v>
      </c>
      <c r="AR235" t="e">
        <f>NA()</f>
        <v>#N/A</v>
      </c>
      <c r="AS235" t="e">
        <f>NA()</f>
        <v>#N/A</v>
      </c>
      <c r="AT235" t="e">
        <f>NA()</f>
        <v>#N/A</v>
      </c>
    </row>
    <row r="236" spans="35:46" x14ac:dyDescent="0.35">
      <c r="AI236" s="6">
        <f>HAVERD!A1023</f>
        <v>45982</v>
      </c>
      <c r="AJ236" s="7">
        <f>HAVERD!IH1023</f>
        <v>62.56</v>
      </c>
      <c r="AK236" t="e">
        <f>NA()</f>
        <v>#N/A</v>
      </c>
      <c r="AL236" t="e">
        <f>NA()</f>
        <v>#N/A</v>
      </c>
      <c r="AM236" t="e">
        <f>NA()</f>
        <v>#N/A</v>
      </c>
      <c r="AN236" t="e">
        <f>NA()</f>
        <v>#N/A</v>
      </c>
      <c r="AP236" s="6">
        <f t="shared" si="3"/>
        <v>45982</v>
      </c>
      <c r="AQ236" s="4">
        <f>HAVERD!II1023</f>
        <v>78.56</v>
      </c>
      <c r="AR236" t="e">
        <f>NA()</f>
        <v>#N/A</v>
      </c>
      <c r="AS236" t="e">
        <f>NA()</f>
        <v>#N/A</v>
      </c>
      <c r="AT236" t="e">
        <f>NA()</f>
        <v>#N/A</v>
      </c>
    </row>
    <row r="237" spans="35:46" x14ac:dyDescent="0.35">
      <c r="AI237" s="6">
        <f>HAVERD!A1024</f>
        <v>45985</v>
      </c>
      <c r="AJ237" s="7">
        <f>HAVERD!IH1024</f>
        <v>63.37</v>
      </c>
      <c r="AK237" t="e">
        <f>NA()</f>
        <v>#N/A</v>
      </c>
      <c r="AL237" t="e">
        <f>NA()</f>
        <v>#N/A</v>
      </c>
      <c r="AM237" t="e">
        <f>NA()</f>
        <v>#N/A</v>
      </c>
      <c r="AN237" t="e">
        <f>NA()</f>
        <v>#N/A</v>
      </c>
      <c r="AP237" s="6">
        <f t="shared" si="3"/>
        <v>45985</v>
      </c>
      <c r="AQ237" s="4">
        <f>HAVERD!II1024</f>
        <v>77.53</v>
      </c>
      <c r="AR237" t="e">
        <f>NA()</f>
        <v>#N/A</v>
      </c>
      <c r="AS237" t="e">
        <f>NA()</f>
        <v>#N/A</v>
      </c>
      <c r="AT237" t="e">
        <f>NA()</f>
        <v>#N/A</v>
      </c>
    </row>
    <row r="238" spans="35:46" x14ac:dyDescent="0.35">
      <c r="AI238" s="6">
        <f>HAVERD!A1025</f>
        <v>45986</v>
      </c>
      <c r="AJ238" s="7">
        <f>HAVERD!IH1025</f>
        <v>62.48</v>
      </c>
      <c r="AK238" t="e">
        <f>NA()</f>
        <v>#N/A</v>
      </c>
      <c r="AL238" t="e">
        <f>NA()</f>
        <v>#N/A</v>
      </c>
      <c r="AM238" t="e">
        <f>NA()</f>
        <v>#N/A</v>
      </c>
      <c r="AN238" t="e">
        <f>NA()</f>
        <v>#N/A</v>
      </c>
      <c r="AP238" s="6">
        <f t="shared" si="3"/>
        <v>45986</v>
      </c>
      <c r="AQ238" s="4">
        <f>HAVERD!II1025</f>
        <v>76.7</v>
      </c>
      <c r="AR238" t="e">
        <f>NA()</f>
        <v>#N/A</v>
      </c>
      <c r="AS238" t="e">
        <f>NA()</f>
        <v>#N/A</v>
      </c>
      <c r="AT238" t="e">
        <f>NA()</f>
        <v>#N/A</v>
      </c>
    </row>
    <row r="239" spans="35:46" x14ac:dyDescent="0.35">
      <c r="AI239" s="6">
        <f>HAVERD!A1026</f>
        <v>45987</v>
      </c>
      <c r="AJ239" s="7">
        <f>HAVERD!IH1026</f>
        <v>63.13</v>
      </c>
      <c r="AK239" t="e">
        <f>NA()</f>
        <v>#N/A</v>
      </c>
      <c r="AL239" t="e">
        <f>NA()</f>
        <v>#N/A</v>
      </c>
      <c r="AM239" t="e">
        <f>NA()</f>
        <v>#N/A</v>
      </c>
      <c r="AN239" t="e">
        <f>NA()</f>
        <v>#N/A</v>
      </c>
      <c r="AP239" s="6">
        <f t="shared" si="3"/>
        <v>45987</v>
      </c>
      <c r="AQ239" s="4">
        <f>HAVERD!II1026</f>
        <v>76.53</v>
      </c>
      <c r="AR239" t="e">
        <f>NA()</f>
        <v>#N/A</v>
      </c>
      <c r="AS239" t="e">
        <f>NA()</f>
        <v>#N/A</v>
      </c>
      <c r="AT239" t="e">
        <f>NA()</f>
        <v>#N/A</v>
      </c>
    </row>
    <row r="240" spans="35:46" x14ac:dyDescent="0.35">
      <c r="AI240" s="6">
        <f>HAVERD!A1027</f>
        <v>45988</v>
      </c>
      <c r="AJ240" s="7">
        <f>HAVERD!IH1027</f>
        <v>63.34</v>
      </c>
      <c r="AK240" t="e">
        <f>NA()</f>
        <v>#N/A</v>
      </c>
      <c r="AL240" t="e">
        <f>NA()</f>
        <v>#N/A</v>
      </c>
      <c r="AM240" t="e">
        <f>NA()</f>
        <v>#N/A</v>
      </c>
      <c r="AN240" t="e">
        <f>NA()</f>
        <v>#N/A</v>
      </c>
      <c r="AP240" s="6">
        <f t="shared" si="3"/>
        <v>45988</v>
      </c>
      <c r="AQ240" s="4">
        <f>HAVERD!II1027</f>
        <v>75.67</v>
      </c>
      <c r="AR240" t="e">
        <f>NA()</f>
        <v>#N/A</v>
      </c>
      <c r="AS240" t="e">
        <f>NA()</f>
        <v>#N/A</v>
      </c>
      <c r="AT240" t="e">
        <f>NA()</f>
        <v>#N/A</v>
      </c>
    </row>
    <row r="241" spans="35:46" x14ac:dyDescent="0.35">
      <c r="AI241" s="6">
        <f>HAVERD!A1028</f>
        <v>45989</v>
      </c>
      <c r="AJ241" s="7">
        <f>HAVERD!IH1028</f>
        <v>63.2</v>
      </c>
      <c r="AK241" t="e">
        <f>NA()</f>
        <v>#N/A</v>
      </c>
      <c r="AL241" t="e">
        <f>NA()</f>
        <v>#N/A</v>
      </c>
      <c r="AM241" t="e">
        <f>NA()</f>
        <v>#N/A</v>
      </c>
      <c r="AN241" t="e">
        <f>NA()</f>
        <v>#N/A</v>
      </c>
      <c r="AP241" s="6">
        <f t="shared" si="3"/>
        <v>45989</v>
      </c>
      <c r="AQ241" s="4">
        <f>HAVERD!II1028</f>
        <v>75.290000000000006</v>
      </c>
      <c r="AR241" t="e">
        <f>NA()</f>
        <v>#N/A</v>
      </c>
      <c r="AS241" t="e">
        <f>NA()</f>
        <v>#N/A</v>
      </c>
      <c r="AT241" t="e">
        <f>NA()</f>
        <v>#N/A</v>
      </c>
    </row>
    <row r="242" spans="35:46" x14ac:dyDescent="0.35">
      <c r="AI242" s="6">
        <f>HAVERD!A1029</f>
        <v>45992</v>
      </c>
      <c r="AJ242" s="7">
        <f>HAVERD!IH1029</f>
        <v>63.17</v>
      </c>
      <c r="AK242" t="e">
        <f>NA()</f>
        <v>#N/A</v>
      </c>
      <c r="AL242" t="e">
        <f>NA()</f>
        <v>#N/A</v>
      </c>
      <c r="AM242" t="e">
        <f>NA()</f>
        <v>#N/A</v>
      </c>
      <c r="AN242" t="e">
        <f>NA()</f>
        <v>#N/A</v>
      </c>
      <c r="AP242" s="6">
        <f t="shared" si="3"/>
        <v>45992</v>
      </c>
      <c r="AQ242" s="4">
        <f>HAVERD!II1029</f>
        <v>73.83</v>
      </c>
      <c r="AR242" t="e">
        <f>NA()</f>
        <v>#N/A</v>
      </c>
      <c r="AS242" t="e">
        <f>NA()</f>
        <v>#N/A</v>
      </c>
      <c r="AT242" t="e">
        <f>NA()</f>
        <v>#N/A</v>
      </c>
    </row>
    <row r="243" spans="35:46" x14ac:dyDescent="0.35">
      <c r="AI243" s="6">
        <f>HAVERD!A1030</f>
        <v>45993</v>
      </c>
      <c r="AJ243" s="7">
        <f>HAVERD!IH1030</f>
        <v>62.45</v>
      </c>
      <c r="AK243" t="e">
        <f>NA()</f>
        <v>#N/A</v>
      </c>
      <c r="AL243" t="e">
        <f>NA()</f>
        <v>#N/A</v>
      </c>
      <c r="AM243" t="e">
        <f>NA()</f>
        <v>#N/A</v>
      </c>
      <c r="AN243" t="e">
        <f>NA()</f>
        <v>#N/A</v>
      </c>
      <c r="AP243" s="6">
        <f t="shared" si="3"/>
        <v>45993</v>
      </c>
      <c r="AQ243" s="4">
        <f>HAVERD!II1030</f>
        <v>73.34</v>
      </c>
      <c r="AR243" t="e">
        <f>NA()</f>
        <v>#N/A</v>
      </c>
      <c r="AS243" t="e">
        <f>NA()</f>
        <v>#N/A</v>
      </c>
      <c r="AT243" t="e">
        <f>NA()</f>
        <v>#N/A</v>
      </c>
    </row>
    <row r="244" spans="35:46" x14ac:dyDescent="0.35">
      <c r="AI244" s="6">
        <f>HAVERD!A1031</f>
        <v>45994</v>
      </c>
      <c r="AJ244" s="7">
        <f>HAVERD!IH1031</f>
        <v>62.67</v>
      </c>
      <c r="AK244" t="e">
        <f>NA()</f>
        <v>#N/A</v>
      </c>
      <c r="AL244" t="e">
        <f>NA()</f>
        <v>#N/A</v>
      </c>
      <c r="AM244" t="e">
        <f>NA()</f>
        <v>#N/A</v>
      </c>
      <c r="AN244" t="e">
        <f>NA()</f>
        <v>#N/A</v>
      </c>
      <c r="AP244" s="6">
        <f t="shared" si="3"/>
        <v>45994</v>
      </c>
      <c r="AQ244" s="4">
        <f>HAVERD!II1031</f>
        <v>73.34</v>
      </c>
      <c r="AR244" t="e">
        <f>NA()</f>
        <v>#N/A</v>
      </c>
      <c r="AS244" t="e">
        <f>NA()</f>
        <v>#N/A</v>
      </c>
      <c r="AT244" t="e">
        <f>NA()</f>
        <v>#N/A</v>
      </c>
    </row>
    <row r="245" spans="35:46" x14ac:dyDescent="0.35">
      <c r="AI245" s="6">
        <f>HAVERD!A1032</f>
        <v>45995</v>
      </c>
      <c r="AJ245" s="7">
        <f>HAVERD!IH1032</f>
        <v>63.26</v>
      </c>
      <c r="AK245" t="e">
        <f>NA()</f>
        <v>#N/A</v>
      </c>
      <c r="AL245" t="e">
        <f>NA()</f>
        <v>#N/A</v>
      </c>
      <c r="AM245" t="e">
        <f>NA()</f>
        <v>#N/A</v>
      </c>
      <c r="AN245" t="e">
        <f>NA()</f>
        <v>#N/A</v>
      </c>
      <c r="AP245" s="6">
        <f t="shared" si="3"/>
        <v>45995</v>
      </c>
      <c r="AQ245" s="4">
        <f>HAVERD!II1032</f>
        <v>70.03</v>
      </c>
      <c r="AR245" t="e">
        <f>NA()</f>
        <v>#N/A</v>
      </c>
      <c r="AS245" t="e">
        <f>NA()</f>
        <v>#N/A</v>
      </c>
      <c r="AT245" t="e">
        <f>NA()</f>
        <v>#N/A</v>
      </c>
    </row>
    <row r="246" spans="35:46" x14ac:dyDescent="0.35">
      <c r="AI246" s="6">
        <f>HAVERD!A1033</f>
        <v>45996</v>
      </c>
      <c r="AJ246" s="7">
        <f>HAVERD!IH1033</f>
        <v>63.75</v>
      </c>
      <c r="AK246" t="e">
        <f>NA()</f>
        <v>#N/A</v>
      </c>
      <c r="AL246" t="e">
        <f>NA()</f>
        <v>#N/A</v>
      </c>
      <c r="AM246" t="e">
        <f>NA()</f>
        <v>#N/A</v>
      </c>
      <c r="AN246" t="e">
        <f>NA()</f>
        <v>#N/A</v>
      </c>
      <c r="AP246" s="6">
        <f t="shared" si="3"/>
        <v>45996</v>
      </c>
      <c r="AQ246" s="4">
        <f>HAVERD!II1033</f>
        <v>70.95</v>
      </c>
      <c r="AR246" t="e">
        <f>NA()</f>
        <v>#N/A</v>
      </c>
      <c r="AS246" t="e">
        <f>NA()</f>
        <v>#N/A</v>
      </c>
      <c r="AT246" t="e">
        <f>NA()</f>
        <v>#N/A</v>
      </c>
    </row>
    <row r="247" spans="35:46" x14ac:dyDescent="0.35">
      <c r="AI247" s="6">
        <f>HAVERD!A1034</f>
        <v>45999</v>
      </c>
      <c r="AJ247" s="7">
        <f>HAVERD!IH1034</f>
        <v>62.49</v>
      </c>
      <c r="AK247" t="e">
        <f>NA()</f>
        <v>#N/A</v>
      </c>
      <c r="AL247" t="e">
        <f>NA()</f>
        <v>#N/A</v>
      </c>
      <c r="AM247" t="e">
        <f>NA()</f>
        <v>#N/A</v>
      </c>
      <c r="AN247" t="e">
        <f>NA()</f>
        <v>#N/A</v>
      </c>
      <c r="AP247" s="6">
        <f t="shared" si="3"/>
        <v>45999</v>
      </c>
      <c r="AQ247" s="4">
        <f>HAVERD!II1034</f>
        <v>70.53</v>
      </c>
      <c r="AR247" t="e">
        <f>NA()</f>
        <v>#N/A</v>
      </c>
      <c r="AS247" t="e">
        <f>NA()</f>
        <v>#N/A</v>
      </c>
      <c r="AT247" t="e">
        <f>NA()</f>
        <v>#N/A</v>
      </c>
    </row>
    <row r="248" spans="35:46" x14ac:dyDescent="0.35">
      <c r="AI248" s="6">
        <f>HAVERD!A1035</f>
        <v>46000</v>
      </c>
      <c r="AJ248" s="7">
        <f>HAVERD!IH1035</f>
        <v>61.94</v>
      </c>
      <c r="AK248" t="e">
        <f>NA()</f>
        <v>#N/A</v>
      </c>
      <c r="AL248" t="e">
        <f>NA()</f>
        <v>#N/A</v>
      </c>
      <c r="AM248" t="e">
        <f>NA()</f>
        <v>#N/A</v>
      </c>
      <c r="AN248" t="e">
        <f>NA()</f>
        <v>#N/A</v>
      </c>
      <c r="AP248" s="6">
        <f t="shared" si="3"/>
        <v>46000</v>
      </c>
      <c r="AQ248" s="4">
        <f>HAVERD!II1035</f>
        <v>72.290000000000006</v>
      </c>
      <c r="AR248" t="e">
        <f>NA()</f>
        <v>#N/A</v>
      </c>
      <c r="AS248" t="e">
        <f>NA()</f>
        <v>#N/A</v>
      </c>
      <c r="AT248" t="e">
        <f>NA()</f>
        <v>#N/A</v>
      </c>
    </row>
    <row r="249" spans="35:46" x14ac:dyDescent="0.35">
      <c r="AI249" s="6">
        <f>HAVERD!A1036</f>
        <v>46001</v>
      </c>
      <c r="AJ249" s="7">
        <f>HAVERD!IH1036</f>
        <v>62.21</v>
      </c>
      <c r="AK249" t="e">
        <f>NA()</f>
        <v>#N/A</v>
      </c>
      <c r="AL249" t="e">
        <f>NA()</f>
        <v>#N/A</v>
      </c>
      <c r="AM249" t="e">
        <f>NA()</f>
        <v>#N/A</v>
      </c>
      <c r="AN249" t="e">
        <f>NA()</f>
        <v>#N/A</v>
      </c>
      <c r="AP249" s="6">
        <f t="shared" si="3"/>
        <v>46001</v>
      </c>
      <c r="AQ249" s="4">
        <f>HAVERD!II1036</f>
        <v>69.7</v>
      </c>
      <c r="AR249" t="e">
        <f>NA()</f>
        <v>#N/A</v>
      </c>
      <c r="AS249" t="e">
        <f>NA()</f>
        <v>#N/A</v>
      </c>
      <c r="AT249" t="e">
        <f>NA()</f>
        <v>#N/A</v>
      </c>
    </row>
    <row r="250" spans="35:46" x14ac:dyDescent="0.35">
      <c r="AI250" s="6">
        <f>HAVERD!A1037</f>
        <v>46002</v>
      </c>
      <c r="AJ250" s="7">
        <f>HAVERD!IH1037</f>
        <v>61.28</v>
      </c>
      <c r="AK250" t="e">
        <f>NA()</f>
        <v>#N/A</v>
      </c>
      <c r="AL250" t="e">
        <f>NA()</f>
        <v>#N/A</v>
      </c>
      <c r="AM250" t="e">
        <f>NA()</f>
        <v>#N/A</v>
      </c>
      <c r="AN250" t="e">
        <f>NA()</f>
        <v>#N/A</v>
      </c>
      <c r="AP250" s="6">
        <f t="shared" si="3"/>
        <v>46002</v>
      </c>
      <c r="AQ250" s="4">
        <f>HAVERD!II1037</f>
        <v>70.459999999999994</v>
      </c>
      <c r="AR250" t="e">
        <f>NA()</f>
        <v>#N/A</v>
      </c>
      <c r="AS250" t="e">
        <f>NA()</f>
        <v>#N/A</v>
      </c>
      <c r="AT250" t="e">
        <f>NA()</f>
        <v>#N/A</v>
      </c>
    </row>
    <row r="251" spans="35:46" x14ac:dyDescent="0.35">
      <c r="AI251" s="6">
        <f>HAVERD!A1038</f>
        <v>46003</v>
      </c>
      <c r="AJ251" s="7">
        <f>HAVERD!IH1038</f>
        <v>61.12</v>
      </c>
      <c r="AK251" t="e">
        <f>NA()</f>
        <v>#N/A</v>
      </c>
      <c r="AL251" t="e">
        <f>NA()</f>
        <v>#N/A</v>
      </c>
      <c r="AM251" t="e">
        <f>NA()</f>
        <v>#N/A</v>
      </c>
      <c r="AN251" t="e">
        <f>NA()</f>
        <v>#N/A</v>
      </c>
      <c r="AP251" s="6">
        <f t="shared" si="3"/>
        <v>46003</v>
      </c>
      <c r="AQ251" s="4">
        <f>HAVERD!II1038</f>
        <v>73.239999999999995</v>
      </c>
      <c r="AR251" t="e">
        <f>NA()</f>
        <v>#N/A</v>
      </c>
      <c r="AS251" t="e">
        <f>NA()</f>
        <v>#N/A</v>
      </c>
      <c r="AT251" t="e">
        <f>NA()</f>
        <v>#N/A</v>
      </c>
    </row>
    <row r="252" spans="35:46" x14ac:dyDescent="0.35">
      <c r="AI252" s="6">
        <f>HAVERD!A1039</f>
        <v>46006</v>
      </c>
      <c r="AJ252" s="7">
        <f>HAVERD!IH1039</f>
        <v>60.56</v>
      </c>
      <c r="AK252" t="e">
        <f>NA()</f>
        <v>#N/A</v>
      </c>
      <c r="AL252" t="e">
        <f>NA()</f>
        <v>#N/A</v>
      </c>
      <c r="AM252" t="e">
        <f>NA()</f>
        <v>#N/A</v>
      </c>
      <c r="AN252" t="e">
        <f>NA()</f>
        <v>#N/A</v>
      </c>
      <c r="AP252" s="6">
        <f t="shared" si="3"/>
        <v>46006</v>
      </c>
      <c r="AQ252" s="4">
        <f>HAVERD!II1039</f>
        <v>72.92</v>
      </c>
      <c r="AR252" t="e">
        <f>NA()</f>
        <v>#N/A</v>
      </c>
      <c r="AS252" t="e">
        <f>NA()</f>
        <v>#N/A</v>
      </c>
      <c r="AT252" t="e">
        <f>NA()</f>
        <v>#N/A</v>
      </c>
    </row>
    <row r="253" spans="35:46" x14ac:dyDescent="0.35">
      <c r="AI253" s="6">
        <f>HAVERD!A1040</f>
        <v>46007</v>
      </c>
      <c r="AJ253" s="7">
        <f>HAVERD!IH1040</f>
        <v>58.92</v>
      </c>
      <c r="AK253" t="e">
        <f>NA()</f>
        <v>#N/A</v>
      </c>
      <c r="AL253" t="e">
        <f>NA()</f>
        <v>#N/A</v>
      </c>
      <c r="AM253" t="e">
        <f>NA()</f>
        <v>#N/A</v>
      </c>
      <c r="AN253" t="e">
        <f>NA()</f>
        <v>#N/A</v>
      </c>
      <c r="AP253" s="6">
        <f t="shared" si="3"/>
        <v>46007</v>
      </c>
      <c r="AQ253" s="4">
        <f>HAVERD!II1040</f>
        <v>70.72</v>
      </c>
      <c r="AR253" t="e">
        <f>NA()</f>
        <v>#N/A</v>
      </c>
      <c r="AS253" t="e">
        <f>NA()</f>
        <v>#N/A</v>
      </c>
      <c r="AT253" t="e">
        <f>NA()</f>
        <v>#N/A</v>
      </c>
    </row>
    <row r="254" spans="35:46" x14ac:dyDescent="0.35">
      <c r="AI254" s="6">
        <f>HAVERD!A1041</f>
        <v>46008</v>
      </c>
      <c r="AJ254" s="7">
        <f>HAVERD!IH1041</f>
        <v>59.68</v>
      </c>
      <c r="AK254" t="e">
        <f>NA()</f>
        <v>#N/A</v>
      </c>
      <c r="AL254" t="e">
        <f>NA()</f>
        <v>#N/A</v>
      </c>
      <c r="AM254" t="e">
        <f>NA()</f>
        <v>#N/A</v>
      </c>
      <c r="AN254" t="e">
        <f>NA()</f>
        <v>#N/A</v>
      </c>
      <c r="AP254" s="6">
        <f t="shared" si="3"/>
        <v>46008</v>
      </c>
      <c r="AQ254" s="4">
        <f>HAVERD!II1041</f>
        <v>72.430000000000007</v>
      </c>
      <c r="AR254" t="e">
        <f>NA()</f>
        <v>#N/A</v>
      </c>
      <c r="AS254" t="e">
        <f>NA()</f>
        <v>#N/A</v>
      </c>
      <c r="AT254" t="e">
        <f>NA()</f>
        <v>#N/A</v>
      </c>
    </row>
    <row r="255" spans="35:46" x14ac:dyDescent="0.35">
      <c r="AI255" s="6">
        <f>HAVERD!A1042</f>
        <v>46009</v>
      </c>
      <c r="AJ255" s="7">
        <f>HAVERD!IH1042</f>
        <v>59.82</v>
      </c>
      <c r="AK255" t="e">
        <f>NA()</f>
        <v>#N/A</v>
      </c>
      <c r="AL255" t="e">
        <f>NA()</f>
        <v>#N/A</v>
      </c>
      <c r="AM255" t="e">
        <f>NA()</f>
        <v>#N/A</v>
      </c>
      <c r="AN255" t="e">
        <f>NA()</f>
        <v>#N/A</v>
      </c>
      <c r="AP255" s="6">
        <f t="shared" si="3"/>
        <v>46009</v>
      </c>
      <c r="AQ255" s="4">
        <f>HAVERD!II1042</f>
        <v>73.099999999999994</v>
      </c>
      <c r="AR255" t="e">
        <f>NA()</f>
        <v>#N/A</v>
      </c>
      <c r="AS255" t="e">
        <f>NA()</f>
        <v>#N/A</v>
      </c>
      <c r="AT255" t="e">
        <f>NA()</f>
        <v>#N/A</v>
      </c>
    </row>
    <row r="256" spans="35:46" x14ac:dyDescent="0.35">
      <c r="AI256" s="6">
        <f>HAVERD!A1043</f>
        <v>46010</v>
      </c>
      <c r="AJ256" s="7">
        <f>HAVERD!IH1043</f>
        <v>60.47</v>
      </c>
      <c r="AK256" t="e">
        <f>NA()</f>
        <v>#N/A</v>
      </c>
      <c r="AL256" t="e">
        <f>NA()</f>
        <v>#N/A</v>
      </c>
      <c r="AM256" t="e">
        <f>NA()</f>
        <v>#N/A</v>
      </c>
      <c r="AN256" t="e">
        <f>NA()</f>
        <v>#N/A</v>
      </c>
      <c r="AP256" s="6">
        <f t="shared" si="3"/>
        <v>46010</v>
      </c>
      <c r="AQ256" s="4">
        <f>HAVERD!II1043</f>
        <v>74.89</v>
      </c>
      <c r="AR256" t="e">
        <f>NA()</f>
        <v>#N/A</v>
      </c>
      <c r="AS256" t="e">
        <f>NA()</f>
        <v>#N/A</v>
      </c>
      <c r="AT256" t="e">
        <f>NA()</f>
        <v>#N/A</v>
      </c>
    </row>
    <row r="257" spans="35:46" x14ac:dyDescent="0.35">
      <c r="AI257" s="6">
        <f>HAVERD!A1044</f>
        <v>46013</v>
      </c>
      <c r="AJ257" s="7">
        <f>HAVERD!IH1044</f>
        <v>62.07</v>
      </c>
      <c r="AK257" t="e">
        <f>NA()</f>
        <v>#N/A</v>
      </c>
      <c r="AL257" t="e">
        <f>NA()</f>
        <v>#N/A</v>
      </c>
      <c r="AM257" t="e">
        <f>NA()</f>
        <v>#N/A</v>
      </c>
      <c r="AN257" t="e">
        <f>NA()</f>
        <v>#N/A</v>
      </c>
      <c r="AP257" s="6">
        <f t="shared" si="3"/>
        <v>46013</v>
      </c>
      <c r="AQ257" s="4">
        <f>HAVERD!II1044</f>
        <v>73.19</v>
      </c>
      <c r="AR257" t="e">
        <f>NA()</f>
        <v>#N/A</v>
      </c>
      <c r="AS257" t="e">
        <f>NA()</f>
        <v>#N/A</v>
      </c>
      <c r="AT257" t="e">
        <f>NA()</f>
        <v>#N/A</v>
      </c>
    </row>
    <row r="258" spans="35:46" x14ac:dyDescent="0.35">
      <c r="AI258" s="6">
        <f>HAVERD!A1045</f>
        <v>46014</v>
      </c>
      <c r="AJ258" s="7">
        <f>HAVERD!IH1045</f>
        <v>62.38</v>
      </c>
      <c r="AK258" t="e">
        <f>NA()</f>
        <v>#N/A</v>
      </c>
      <c r="AL258" t="e">
        <f>NA()</f>
        <v>#N/A</v>
      </c>
      <c r="AM258" t="e">
        <f>NA()</f>
        <v>#N/A</v>
      </c>
      <c r="AN258" t="e">
        <f>NA()</f>
        <v>#N/A</v>
      </c>
      <c r="AP258" s="6">
        <f t="shared" si="3"/>
        <v>46014</v>
      </c>
      <c r="AQ258" s="4">
        <f>HAVERD!II1045</f>
        <v>73.12</v>
      </c>
      <c r="AR258" t="e">
        <f>NA()</f>
        <v>#N/A</v>
      </c>
      <c r="AS258" t="e">
        <f>NA()</f>
        <v>#N/A</v>
      </c>
      <c r="AT258" t="e">
        <f>NA()</f>
        <v>#N/A</v>
      </c>
    </row>
    <row r="259" spans="35:46" x14ac:dyDescent="0.35">
      <c r="AI259" s="6">
        <f>HAVERD!A1046</f>
        <v>46015</v>
      </c>
      <c r="AJ259" s="7">
        <f>HAVERD!IH1046</f>
        <v>62.24</v>
      </c>
      <c r="AK259" t="e">
        <f>NA()</f>
        <v>#N/A</v>
      </c>
      <c r="AL259" t="e">
        <f>NA()</f>
        <v>#N/A</v>
      </c>
      <c r="AM259" t="e">
        <f>NA()</f>
        <v>#N/A</v>
      </c>
      <c r="AN259" t="e">
        <f>NA()</f>
        <v>#N/A</v>
      </c>
      <c r="AP259" s="6">
        <f t="shared" si="3"/>
        <v>46015</v>
      </c>
      <c r="AQ259" s="4">
        <f>HAVERD!II1046</f>
        <v>73.98</v>
      </c>
      <c r="AR259" t="e">
        <f>NA()</f>
        <v>#N/A</v>
      </c>
      <c r="AS259" t="e">
        <f>NA()</f>
        <v>#N/A</v>
      </c>
      <c r="AT259" t="e">
        <f>NA()</f>
        <v>#N/A</v>
      </c>
    </row>
    <row r="260" spans="35:46" x14ac:dyDescent="0.35">
      <c r="AI260" s="6">
        <f>HAVERD!A1047</f>
        <v>46016</v>
      </c>
      <c r="AJ260" s="7" t="e">
        <f>HAVERD!IH1047</f>
        <v>#N/A</v>
      </c>
      <c r="AK260" t="e">
        <f>NA()</f>
        <v>#N/A</v>
      </c>
      <c r="AL260" t="e">
        <f>NA()</f>
        <v>#N/A</v>
      </c>
      <c r="AM260" t="e">
        <f>NA()</f>
        <v>#N/A</v>
      </c>
      <c r="AN260" t="e">
        <f>NA()</f>
        <v>#N/A</v>
      </c>
      <c r="AP260" s="6">
        <f t="shared" si="3"/>
        <v>46016</v>
      </c>
      <c r="AQ260" s="4" t="e">
        <f>HAVERD!II1047</f>
        <v>#N/A</v>
      </c>
      <c r="AR260" t="e">
        <f>NA()</f>
        <v>#N/A</v>
      </c>
      <c r="AS260" t="e">
        <f>NA()</f>
        <v>#N/A</v>
      </c>
      <c r="AT260" t="e">
        <f>NA()</f>
        <v>#N/A</v>
      </c>
    </row>
    <row r="261" spans="35:46" x14ac:dyDescent="0.35">
      <c r="AI261" s="6">
        <f>HAVERD!A1048</f>
        <v>46017</v>
      </c>
      <c r="AJ261" s="7">
        <f>HAVERD!IH1048</f>
        <v>60.64</v>
      </c>
      <c r="AK261" t="e">
        <f>NA()</f>
        <v>#N/A</v>
      </c>
      <c r="AL261" t="e">
        <f>NA()</f>
        <v>#N/A</v>
      </c>
      <c r="AM261" t="e">
        <f>NA()</f>
        <v>#N/A</v>
      </c>
      <c r="AN261" t="e">
        <f>NA()</f>
        <v>#N/A</v>
      </c>
      <c r="AP261" s="6">
        <f t="shared" ref="AP261:AP324" si="4">AI261</f>
        <v>46017</v>
      </c>
      <c r="AQ261" s="4">
        <f>HAVERD!II1048</f>
        <v>73.98</v>
      </c>
      <c r="AR261" t="e">
        <f>NA()</f>
        <v>#N/A</v>
      </c>
      <c r="AS261" t="e">
        <f>NA()</f>
        <v>#N/A</v>
      </c>
      <c r="AT261" t="e">
        <f>NA()</f>
        <v>#N/A</v>
      </c>
    </row>
    <row r="262" spans="35:46" x14ac:dyDescent="0.35">
      <c r="AI262" s="6">
        <f>HAVERD!A1049</f>
        <v>46020</v>
      </c>
      <c r="AJ262" s="7">
        <f>HAVERD!IH1049</f>
        <v>61.94</v>
      </c>
      <c r="AK262" t="e">
        <f>NA()</f>
        <v>#N/A</v>
      </c>
      <c r="AL262" t="e">
        <f>NA()</f>
        <v>#N/A</v>
      </c>
      <c r="AM262" t="e">
        <f>NA()</f>
        <v>#N/A</v>
      </c>
      <c r="AN262" t="e">
        <f>NA()</f>
        <v>#N/A</v>
      </c>
      <c r="AP262" s="6">
        <f t="shared" si="4"/>
        <v>46020</v>
      </c>
      <c r="AQ262" s="4">
        <f>HAVERD!II1049</f>
        <v>75.83</v>
      </c>
      <c r="AR262" t="e">
        <f>NA()</f>
        <v>#N/A</v>
      </c>
      <c r="AS262" t="e">
        <f>NA()</f>
        <v>#N/A</v>
      </c>
      <c r="AT262" t="e">
        <f>NA()</f>
        <v>#N/A</v>
      </c>
    </row>
    <row r="263" spans="35:46" x14ac:dyDescent="0.35">
      <c r="AI263" s="6">
        <f>HAVERD!A1050</f>
        <v>46021</v>
      </c>
      <c r="AJ263" s="7">
        <f>HAVERD!IH1050</f>
        <v>61.92</v>
      </c>
      <c r="AK263" t="e">
        <f>NA()</f>
        <v>#N/A</v>
      </c>
      <c r="AL263" t="e">
        <f>NA()</f>
        <v>#N/A</v>
      </c>
      <c r="AM263" t="e">
        <f>NA()</f>
        <v>#N/A</v>
      </c>
      <c r="AN263" t="e">
        <f>NA()</f>
        <v>#N/A</v>
      </c>
      <c r="AP263" s="6">
        <f t="shared" si="4"/>
        <v>46021</v>
      </c>
      <c r="AQ263" s="4">
        <f>HAVERD!II1050</f>
        <v>74.02</v>
      </c>
      <c r="AR263" t="e">
        <f>NA()</f>
        <v>#N/A</v>
      </c>
      <c r="AS263" t="e">
        <f>NA()</f>
        <v>#N/A</v>
      </c>
      <c r="AT263" t="e">
        <f>NA()</f>
        <v>#N/A</v>
      </c>
    </row>
    <row r="264" spans="35:46" x14ac:dyDescent="0.35">
      <c r="AI264" s="6">
        <f>HAVERD!A1051</f>
        <v>46022</v>
      </c>
      <c r="AJ264" s="7">
        <f>HAVERD!IH1051</f>
        <v>60.85</v>
      </c>
      <c r="AK264" t="e">
        <f>NA()</f>
        <v>#N/A</v>
      </c>
      <c r="AL264" t="e">
        <f>NA()</f>
        <v>#N/A</v>
      </c>
      <c r="AM264" t="e">
        <f>NA()</f>
        <v>#N/A</v>
      </c>
      <c r="AN264" t="e">
        <f>NA()</f>
        <v>#N/A</v>
      </c>
      <c r="AP264" s="6">
        <f t="shared" si="4"/>
        <v>46022</v>
      </c>
      <c r="AQ264" s="4">
        <f>HAVERD!II1051</f>
        <v>73.81</v>
      </c>
      <c r="AR264" t="e">
        <f>NA()</f>
        <v>#N/A</v>
      </c>
      <c r="AS264" t="e">
        <f>NA()</f>
        <v>#N/A</v>
      </c>
      <c r="AT264" t="e">
        <f>NA()</f>
        <v>#N/A</v>
      </c>
    </row>
    <row r="265" spans="35:46" x14ac:dyDescent="0.35">
      <c r="AI265" s="6">
        <f>HAVERD!A1052</f>
        <v>46023</v>
      </c>
      <c r="AJ265" s="7" t="e">
        <f>HAVERD!IH1052</f>
        <v>#N/A</v>
      </c>
      <c r="AK265" t="e">
        <f>NA()</f>
        <v>#N/A</v>
      </c>
      <c r="AL265" t="e">
        <f>NA()</f>
        <v>#N/A</v>
      </c>
      <c r="AM265" t="e">
        <f>NA()</f>
        <v>#N/A</v>
      </c>
      <c r="AN265" t="e">
        <f>NA()</f>
        <v>#N/A</v>
      </c>
      <c r="AP265" s="6">
        <f t="shared" si="4"/>
        <v>46023</v>
      </c>
      <c r="AQ265" s="4" t="e">
        <f>HAVERD!II1052</f>
        <v>#N/A</v>
      </c>
      <c r="AR265" t="e">
        <f>NA()</f>
        <v>#N/A</v>
      </c>
      <c r="AS265" t="e">
        <f>NA()</f>
        <v>#N/A</v>
      </c>
      <c r="AT265" t="e">
        <f>NA()</f>
        <v>#N/A</v>
      </c>
    </row>
    <row r="266" spans="35:46" x14ac:dyDescent="0.35">
      <c r="AI266" s="6">
        <f>HAVERD!A1053</f>
        <v>46024</v>
      </c>
      <c r="AJ266" s="7">
        <f>HAVERD!IH1053</f>
        <v>60.75</v>
      </c>
      <c r="AK266" t="e">
        <f>NA()</f>
        <v>#N/A</v>
      </c>
      <c r="AL266" t="e">
        <f>NA()</f>
        <v>#N/A</v>
      </c>
      <c r="AM266" t="e">
        <f>NA()</f>
        <v>#N/A</v>
      </c>
      <c r="AN266" t="e">
        <f>NA()</f>
        <v>#N/A</v>
      </c>
      <c r="AP266" s="6">
        <f t="shared" si="4"/>
        <v>46024</v>
      </c>
      <c r="AQ266" s="4">
        <f>HAVERD!II1053</f>
        <v>75.760000000000005</v>
      </c>
      <c r="AR266" t="e">
        <f>NA()</f>
        <v>#N/A</v>
      </c>
      <c r="AS266" t="e">
        <f>NA()</f>
        <v>#N/A</v>
      </c>
      <c r="AT266" t="e">
        <f>NA()</f>
        <v>#N/A</v>
      </c>
    </row>
    <row r="267" spans="35:46" x14ac:dyDescent="0.35">
      <c r="AI267" s="6">
        <f>HAVERD!A1054</f>
        <v>46027</v>
      </c>
      <c r="AJ267" s="7">
        <f>HAVERD!IH1054</f>
        <v>61.76</v>
      </c>
      <c r="AK267" t="e">
        <f>NA()</f>
        <v>#N/A</v>
      </c>
      <c r="AL267" t="e">
        <f>NA()</f>
        <v>#N/A</v>
      </c>
      <c r="AM267" t="e">
        <f>NA()</f>
        <v>#N/A</v>
      </c>
      <c r="AN267" t="e">
        <f>NA()</f>
        <v>#N/A</v>
      </c>
      <c r="AP267" s="6">
        <f t="shared" si="4"/>
        <v>46027</v>
      </c>
      <c r="AQ267" s="4">
        <f>HAVERD!II1054</f>
        <v>70.84</v>
      </c>
      <c r="AR267" t="e">
        <f>NA()</f>
        <v>#N/A</v>
      </c>
      <c r="AS267" t="e">
        <f>NA()</f>
        <v>#N/A</v>
      </c>
      <c r="AT267" t="e">
        <f>NA()</f>
        <v>#N/A</v>
      </c>
    </row>
    <row r="268" spans="35:46" x14ac:dyDescent="0.35">
      <c r="AI268" s="6">
        <f>HAVERD!A1055</f>
        <v>46028</v>
      </c>
      <c r="AJ268" s="7">
        <f>HAVERD!IH1055</f>
        <v>60.7</v>
      </c>
      <c r="AK268" t="e">
        <f>NA()</f>
        <v>#N/A</v>
      </c>
      <c r="AL268" t="e">
        <f>NA()</f>
        <v>#N/A</v>
      </c>
      <c r="AM268" t="e">
        <f>NA()</f>
        <v>#N/A</v>
      </c>
      <c r="AN268" t="e">
        <f>NA()</f>
        <v>#N/A</v>
      </c>
      <c r="AP268" s="6">
        <f t="shared" si="4"/>
        <v>46028</v>
      </c>
      <c r="AQ268" s="4">
        <f>HAVERD!II1055</f>
        <v>72.72</v>
      </c>
      <c r="AR268" t="e">
        <f>NA()</f>
        <v>#N/A</v>
      </c>
      <c r="AS268" t="e">
        <f>NA()</f>
        <v>#N/A</v>
      </c>
      <c r="AT268" t="e">
        <f>NA()</f>
        <v>#N/A</v>
      </c>
    </row>
    <row r="269" spans="35:46" x14ac:dyDescent="0.35">
      <c r="AI269" s="6">
        <f>HAVERD!A1056</f>
        <v>46029</v>
      </c>
      <c r="AJ269" s="7">
        <f>HAVERD!IH1056</f>
        <v>59.96</v>
      </c>
      <c r="AK269" t="e">
        <f>NA()</f>
        <v>#N/A</v>
      </c>
      <c r="AL269" t="e">
        <f>NA()</f>
        <v>#N/A</v>
      </c>
      <c r="AM269" t="e">
        <f>NA()</f>
        <v>#N/A</v>
      </c>
      <c r="AN269" t="e">
        <f>NA()</f>
        <v>#N/A</v>
      </c>
      <c r="AP269" s="6">
        <f t="shared" si="4"/>
        <v>46029</v>
      </c>
      <c r="AQ269" s="4">
        <f>HAVERD!II1056</f>
        <v>74.489999999999995</v>
      </c>
      <c r="AR269" t="e">
        <f>NA()</f>
        <v>#N/A</v>
      </c>
      <c r="AS269" t="e">
        <f>NA()</f>
        <v>#N/A</v>
      </c>
      <c r="AT269" t="e">
        <f>NA()</f>
        <v>#N/A</v>
      </c>
    </row>
    <row r="270" spans="35:46" x14ac:dyDescent="0.35">
      <c r="AI270" s="6">
        <f>HAVERD!A1057</f>
        <v>46030</v>
      </c>
      <c r="AJ270" s="7">
        <f>HAVERD!IH1057</f>
        <v>61.99</v>
      </c>
      <c r="AK270" t="e">
        <f>NA()</f>
        <v>#N/A</v>
      </c>
      <c r="AL270" t="e">
        <f>NA()</f>
        <v>#N/A</v>
      </c>
      <c r="AM270" t="e">
        <f>NA()</f>
        <v>#N/A</v>
      </c>
      <c r="AN270" t="e">
        <f>NA()</f>
        <v>#N/A</v>
      </c>
      <c r="AP270" s="6">
        <f t="shared" si="4"/>
        <v>46030</v>
      </c>
      <c r="AQ270" s="4">
        <f>HAVERD!II1057</f>
        <v>71.47</v>
      </c>
      <c r="AR270" t="e">
        <f>NA()</f>
        <v>#N/A</v>
      </c>
      <c r="AS270" t="e">
        <f>NA()</f>
        <v>#N/A</v>
      </c>
      <c r="AT270" t="e">
        <f>NA()</f>
        <v>#N/A</v>
      </c>
    </row>
    <row r="271" spans="35:46" x14ac:dyDescent="0.35">
      <c r="AI271" s="6">
        <f>HAVERD!A1058</f>
        <v>46031</v>
      </c>
      <c r="AJ271" s="7">
        <f>HAVERD!IH1058</f>
        <v>63.34</v>
      </c>
      <c r="AK271" t="e">
        <f>NA()</f>
        <v>#N/A</v>
      </c>
      <c r="AL271" t="e">
        <f>NA()</f>
        <v>#N/A</v>
      </c>
      <c r="AM271" t="e">
        <f>NA()</f>
        <v>#N/A</v>
      </c>
      <c r="AN271" t="e">
        <f>NA()</f>
        <v>#N/A</v>
      </c>
      <c r="AP271" s="6">
        <f t="shared" si="4"/>
        <v>46031</v>
      </c>
      <c r="AQ271" s="4">
        <f>HAVERD!II1058</f>
        <v>73.150000000000006</v>
      </c>
      <c r="AR271" t="e">
        <f>NA()</f>
        <v>#N/A</v>
      </c>
      <c r="AS271" t="e">
        <f>NA()</f>
        <v>#N/A</v>
      </c>
      <c r="AT271" t="e">
        <f>NA()</f>
        <v>#N/A</v>
      </c>
    </row>
    <row r="272" spans="35:46" x14ac:dyDescent="0.35">
      <c r="AI272" s="6">
        <f>HAVERD!A1059</f>
        <v>46034</v>
      </c>
      <c r="AJ272" s="7">
        <f>HAVERD!IH1059</f>
        <v>63.87</v>
      </c>
      <c r="AK272" t="e">
        <f>NA()</f>
        <v>#N/A</v>
      </c>
      <c r="AL272" t="e">
        <f>NA()</f>
        <v>#N/A</v>
      </c>
      <c r="AM272" t="e">
        <f>NA()</f>
        <v>#N/A</v>
      </c>
      <c r="AN272" t="e">
        <f>NA()</f>
        <v>#N/A</v>
      </c>
      <c r="AP272" s="6">
        <f t="shared" si="4"/>
        <v>46034</v>
      </c>
      <c r="AQ272" s="4">
        <f>HAVERD!II1059</f>
        <v>78.55</v>
      </c>
      <c r="AR272" t="e">
        <f>NA()</f>
        <v>#N/A</v>
      </c>
      <c r="AS272" t="e">
        <f>NA()</f>
        <v>#N/A</v>
      </c>
      <c r="AT272" t="e">
        <f>NA()</f>
        <v>#N/A</v>
      </c>
    </row>
    <row r="273" spans="35:46" x14ac:dyDescent="0.35">
      <c r="AI273" s="6">
        <f>HAVERD!A1060</f>
        <v>46035</v>
      </c>
      <c r="AJ273" s="7">
        <f>HAVERD!IH1060</f>
        <v>65.47</v>
      </c>
      <c r="AK273" t="e">
        <f>NA()</f>
        <v>#N/A</v>
      </c>
      <c r="AL273" t="e">
        <f>NA()</f>
        <v>#N/A</v>
      </c>
      <c r="AM273" t="e">
        <f>NA()</f>
        <v>#N/A</v>
      </c>
      <c r="AN273" t="e">
        <f>NA()</f>
        <v>#N/A</v>
      </c>
      <c r="AP273" s="6">
        <f t="shared" si="4"/>
        <v>46035</v>
      </c>
      <c r="AQ273" s="4">
        <f>HAVERD!II1060</f>
        <v>81.87</v>
      </c>
      <c r="AR273" t="e">
        <f>NA()</f>
        <v>#N/A</v>
      </c>
      <c r="AS273" t="e">
        <f>NA()</f>
        <v>#N/A</v>
      </c>
      <c r="AT273" t="e">
        <f>NA()</f>
        <v>#N/A</v>
      </c>
    </row>
    <row r="274" spans="35:46" x14ac:dyDescent="0.35">
      <c r="AI274" s="6">
        <f>HAVERD!A1061</f>
        <v>46036</v>
      </c>
      <c r="AJ274" s="7">
        <f>HAVERD!IH1061</f>
        <v>66.52</v>
      </c>
      <c r="AK274" t="e">
        <f>NA()</f>
        <v>#N/A</v>
      </c>
      <c r="AL274" t="e">
        <f>NA()</f>
        <v>#N/A</v>
      </c>
      <c r="AM274" t="e">
        <f>NA()</f>
        <v>#N/A</v>
      </c>
      <c r="AN274" t="e">
        <f>NA()</f>
        <v>#N/A</v>
      </c>
      <c r="AP274" s="6">
        <f t="shared" si="4"/>
        <v>46036</v>
      </c>
      <c r="AQ274" s="4">
        <f>HAVERD!II1061</f>
        <v>83.06</v>
      </c>
      <c r="AR274" t="e">
        <f>NA()</f>
        <v>#N/A</v>
      </c>
      <c r="AS274" t="e">
        <f>NA()</f>
        <v>#N/A</v>
      </c>
      <c r="AT274" t="e">
        <f>NA()</f>
        <v>#N/A</v>
      </c>
    </row>
    <row r="275" spans="35:46" x14ac:dyDescent="0.35">
      <c r="AI275" s="6">
        <f>HAVERD!A1062</f>
        <v>46037</v>
      </c>
      <c r="AJ275" s="7">
        <f>HAVERD!IH1062</f>
        <v>63.76</v>
      </c>
      <c r="AK275" t="e">
        <f>NA()</f>
        <v>#N/A</v>
      </c>
      <c r="AL275" t="e">
        <f>NA()</f>
        <v>#N/A</v>
      </c>
      <c r="AM275" t="e">
        <f>NA()</f>
        <v>#N/A</v>
      </c>
      <c r="AN275" t="e">
        <f>NA()</f>
        <v>#N/A</v>
      </c>
      <c r="AP275" s="6">
        <f t="shared" si="4"/>
        <v>46037</v>
      </c>
      <c r="AQ275" s="4">
        <f>HAVERD!II1062</f>
        <v>86.75</v>
      </c>
      <c r="AR275" t="e">
        <f>NA()</f>
        <v>#N/A</v>
      </c>
      <c r="AS275" t="e">
        <f>NA()</f>
        <v>#N/A</v>
      </c>
      <c r="AT275" t="e">
        <f>NA()</f>
        <v>#N/A</v>
      </c>
    </row>
    <row r="276" spans="35:46" x14ac:dyDescent="0.35">
      <c r="AI276" s="6">
        <f>HAVERD!A1063</f>
        <v>46038</v>
      </c>
      <c r="AJ276" s="7">
        <f>HAVERD!IH1063</f>
        <v>64.13</v>
      </c>
      <c r="AK276" t="e">
        <f>NA()</f>
        <v>#N/A</v>
      </c>
      <c r="AL276" t="e">
        <f>NA()</f>
        <v>#N/A</v>
      </c>
      <c r="AM276" t="e">
        <f>NA()</f>
        <v>#N/A</v>
      </c>
      <c r="AN276" t="e">
        <f>NA()</f>
        <v>#N/A</v>
      </c>
      <c r="AP276" s="6">
        <f t="shared" si="4"/>
        <v>46038</v>
      </c>
      <c r="AQ276" s="4">
        <f>HAVERD!II1063</f>
        <v>96.75</v>
      </c>
      <c r="AR276" t="e">
        <f>NA()</f>
        <v>#N/A</v>
      </c>
      <c r="AS276" t="e">
        <f>NA()</f>
        <v>#N/A</v>
      </c>
      <c r="AT276" t="e">
        <f>NA()</f>
        <v>#N/A</v>
      </c>
    </row>
    <row r="277" spans="35:46" x14ac:dyDescent="0.35">
      <c r="AI277" s="6">
        <f>HAVERD!A1064</f>
        <v>46041</v>
      </c>
      <c r="AJ277" s="7">
        <f>HAVERD!IH1064</f>
        <v>63.94</v>
      </c>
      <c r="AK277" t="e">
        <f>NA()</f>
        <v>#N/A</v>
      </c>
      <c r="AL277" t="e">
        <f>NA()</f>
        <v>#N/A</v>
      </c>
      <c r="AM277" t="e">
        <f>NA()</f>
        <v>#N/A</v>
      </c>
      <c r="AN277" t="e">
        <f>NA()</f>
        <v>#N/A</v>
      </c>
      <c r="AP277" s="6">
        <f t="shared" si="4"/>
        <v>46041</v>
      </c>
      <c r="AQ277" s="4">
        <f>HAVERD!II1064</f>
        <v>91.94</v>
      </c>
      <c r="AR277" t="e">
        <f>NA()</f>
        <v>#N/A</v>
      </c>
      <c r="AS277" t="e">
        <f>NA()</f>
        <v>#N/A</v>
      </c>
      <c r="AT277" t="e">
        <f>NA()</f>
        <v>#N/A</v>
      </c>
    </row>
    <row r="278" spans="35:46" x14ac:dyDescent="0.35">
      <c r="AI278" s="6">
        <f>HAVERD!A1065</f>
        <v>46042</v>
      </c>
      <c r="AJ278" s="7">
        <f>HAVERD!IH1065</f>
        <v>64.92</v>
      </c>
      <c r="AK278" t="e">
        <f>NA()</f>
        <v>#N/A</v>
      </c>
      <c r="AL278" t="e">
        <f>NA()</f>
        <v>#N/A</v>
      </c>
      <c r="AM278" t="e">
        <f>NA()</f>
        <v>#N/A</v>
      </c>
      <c r="AN278" t="e">
        <f>NA()</f>
        <v>#N/A</v>
      </c>
      <c r="AP278" s="6">
        <f t="shared" si="4"/>
        <v>46042</v>
      </c>
      <c r="AQ278" s="4">
        <f>HAVERD!II1065</f>
        <v>93.95</v>
      </c>
      <c r="AR278" t="e">
        <f>NA()</f>
        <v>#N/A</v>
      </c>
      <c r="AS278" t="e">
        <f>NA()</f>
        <v>#N/A</v>
      </c>
      <c r="AT278" t="e">
        <f>NA()</f>
        <v>#N/A</v>
      </c>
    </row>
    <row r="279" spans="35:46" x14ac:dyDescent="0.35">
      <c r="AI279" s="6">
        <f>HAVERD!A1066</f>
        <v>46043</v>
      </c>
      <c r="AJ279" s="7">
        <f>HAVERD!IH1066</f>
        <v>65.239999999999995</v>
      </c>
      <c r="AK279" t="e">
        <f>NA()</f>
        <v>#N/A</v>
      </c>
      <c r="AL279" t="e">
        <f>NA()</f>
        <v>#N/A</v>
      </c>
      <c r="AM279" t="e">
        <f>NA()</f>
        <v>#N/A</v>
      </c>
      <c r="AN279" t="e">
        <f>NA()</f>
        <v>#N/A</v>
      </c>
      <c r="AP279" s="6">
        <f t="shared" si="4"/>
        <v>46043</v>
      </c>
      <c r="AQ279" s="4">
        <f>HAVERD!II1066</f>
        <v>103.68</v>
      </c>
      <c r="AR279" t="e">
        <f>NA()</f>
        <v>#N/A</v>
      </c>
      <c r="AS279" t="e">
        <f>NA()</f>
        <v>#N/A</v>
      </c>
      <c r="AT279" t="e">
        <f>NA()</f>
        <v>#N/A</v>
      </c>
    </row>
    <row r="280" spans="35:46" x14ac:dyDescent="0.35">
      <c r="AI280" s="6">
        <f>HAVERD!A1067</f>
        <v>46044</v>
      </c>
      <c r="AJ280" s="7">
        <f>HAVERD!IH1067</f>
        <v>64.06</v>
      </c>
      <c r="AK280" t="e">
        <f>NA()</f>
        <v>#N/A</v>
      </c>
      <c r="AL280" t="e">
        <f>NA()</f>
        <v>#N/A</v>
      </c>
      <c r="AM280" t="e">
        <f>NA()</f>
        <v>#N/A</v>
      </c>
      <c r="AN280" t="e">
        <f>NA()</f>
        <v>#N/A</v>
      </c>
      <c r="AP280" s="6">
        <f t="shared" si="4"/>
        <v>46044</v>
      </c>
      <c r="AQ280" s="4">
        <f>HAVERD!II1067</f>
        <v>100.75</v>
      </c>
      <c r="AR280" t="e">
        <f>NA()</f>
        <v>#N/A</v>
      </c>
      <c r="AS280" t="e">
        <f>NA()</f>
        <v>#N/A</v>
      </c>
      <c r="AT280" t="e">
        <f>NA()</f>
        <v>#N/A</v>
      </c>
    </row>
    <row r="281" spans="35:46" x14ac:dyDescent="0.35">
      <c r="AI281" s="6">
        <f>HAVERD!A1068</f>
        <v>46045</v>
      </c>
      <c r="AJ281" s="7">
        <f>HAVERD!IH1068</f>
        <v>65.88</v>
      </c>
      <c r="AK281" t="e">
        <f>NA()</f>
        <v>#N/A</v>
      </c>
      <c r="AL281" t="e">
        <f>NA()</f>
        <v>#N/A</v>
      </c>
      <c r="AM281" t="e">
        <f>NA()</f>
        <v>#N/A</v>
      </c>
      <c r="AN281" t="e">
        <f>NA()</f>
        <v>#N/A</v>
      </c>
      <c r="AP281" s="6">
        <f t="shared" si="4"/>
        <v>46045</v>
      </c>
      <c r="AQ281" s="4">
        <f>HAVERD!II1068</f>
        <v>104.67</v>
      </c>
      <c r="AR281" t="e">
        <f>NA()</f>
        <v>#N/A</v>
      </c>
      <c r="AS281" t="e">
        <f>NA()</f>
        <v>#N/A</v>
      </c>
      <c r="AT281" t="e">
        <f>NA()</f>
        <v>#N/A</v>
      </c>
    </row>
    <row r="282" spans="35:46" x14ac:dyDescent="0.35">
      <c r="AI282" s="6">
        <f>HAVERD!A1069</f>
        <v>46048</v>
      </c>
      <c r="AJ282" s="7">
        <f>HAVERD!IH1069</f>
        <v>65.59</v>
      </c>
      <c r="AK282" t="e">
        <f>NA()</f>
        <v>#N/A</v>
      </c>
      <c r="AL282" t="e">
        <f>NA()</f>
        <v>#N/A</v>
      </c>
      <c r="AM282" t="e">
        <f>NA()</f>
        <v>#N/A</v>
      </c>
      <c r="AN282" t="e">
        <f>NA()</f>
        <v>#N/A</v>
      </c>
      <c r="AP282" s="6">
        <f t="shared" si="4"/>
        <v>46048</v>
      </c>
      <c r="AQ282" s="4">
        <f>HAVERD!II1069</f>
        <v>101.64</v>
      </c>
      <c r="AR282" t="e">
        <f>NA()</f>
        <v>#N/A</v>
      </c>
      <c r="AS282" t="e">
        <f>NA()</f>
        <v>#N/A</v>
      </c>
      <c r="AT282" t="e">
        <f>NA()</f>
        <v>#N/A</v>
      </c>
    </row>
    <row r="283" spans="35:46" x14ac:dyDescent="0.35">
      <c r="AI283" s="6">
        <f>HAVERD!A1070</f>
        <v>46049</v>
      </c>
      <c r="AJ283" s="7">
        <f>HAVERD!IH1070</f>
        <v>67.569999999999993</v>
      </c>
      <c r="AK283" t="e">
        <f>NA()</f>
        <v>#N/A</v>
      </c>
      <c r="AL283" t="e">
        <f>NA()</f>
        <v>#N/A</v>
      </c>
      <c r="AM283" t="e">
        <f>NA()</f>
        <v>#N/A</v>
      </c>
      <c r="AN283" t="e">
        <f>NA()</f>
        <v>#N/A</v>
      </c>
      <c r="AP283" s="6">
        <f t="shared" si="4"/>
        <v>46049</v>
      </c>
      <c r="AQ283" s="4">
        <f>HAVERD!II1070</f>
        <v>100.92</v>
      </c>
      <c r="AR283" t="e">
        <f>NA()</f>
        <v>#N/A</v>
      </c>
      <c r="AS283" t="e">
        <f>NA()</f>
        <v>#N/A</v>
      </c>
      <c r="AT283" t="e">
        <f>NA()</f>
        <v>#N/A</v>
      </c>
    </row>
    <row r="284" spans="35:46" x14ac:dyDescent="0.35">
      <c r="AI284" s="6">
        <f>HAVERD!A1071</f>
        <v>46050</v>
      </c>
      <c r="AJ284" s="7">
        <f>HAVERD!IH1071</f>
        <v>68.400000000000006</v>
      </c>
      <c r="AK284" t="e">
        <f>NA()</f>
        <v>#N/A</v>
      </c>
      <c r="AL284" t="e">
        <f>NA()</f>
        <v>#N/A</v>
      </c>
      <c r="AM284" t="e">
        <f>NA()</f>
        <v>#N/A</v>
      </c>
      <c r="AN284" t="e">
        <f>NA()</f>
        <v>#N/A</v>
      </c>
      <c r="AP284" s="6">
        <f t="shared" si="4"/>
        <v>46050</v>
      </c>
      <c r="AQ284" s="4">
        <f>HAVERD!II1071</f>
        <v>100.41</v>
      </c>
      <c r="AR284" t="e">
        <f>NA()</f>
        <v>#N/A</v>
      </c>
      <c r="AS284" t="e">
        <f>NA()</f>
        <v>#N/A</v>
      </c>
      <c r="AT284" t="e">
        <f>NA()</f>
        <v>#N/A</v>
      </c>
    </row>
    <row r="285" spans="35:46" x14ac:dyDescent="0.35">
      <c r="AI285" s="6">
        <f>HAVERD!A1072</f>
        <v>46051</v>
      </c>
      <c r="AJ285" s="7">
        <f>HAVERD!IH1072</f>
        <v>70.709999999999994</v>
      </c>
      <c r="AK285" t="e">
        <f>NA()</f>
        <v>#N/A</v>
      </c>
      <c r="AL285" t="e">
        <f>NA()</f>
        <v>#N/A</v>
      </c>
      <c r="AM285" t="e">
        <f>NA()</f>
        <v>#N/A</v>
      </c>
      <c r="AN285" t="e">
        <f>NA()</f>
        <v>#N/A</v>
      </c>
      <c r="AP285" s="6">
        <f t="shared" si="4"/>
        <v>46051</v>
      </c>
      <c r="AQ285" s="4">
        <f>HAVERD!II1072</f>
        <v>102.63</v>
      </c>
      <c r="AR285" t="e">
        <f>NA()</f>
        <v>#N/A</v>
      </c>
      <c r="AS285" t="e">
        <f>NA()</f>
        <v>#N/A</v>
      </c>
      <c r="AT285" t="e">
        <f>NA()</f>
        <v>#N/A</v>
      </c>
    </row>
    <row r="286" spans="35:46" x14ac:dyDescent="0.35">
      <c r="AI286" s="6">
        <f>HAVERD!A1073</f>
        <v>46052</v>
      </c>
      <c r="AJ286" s="7">
        <f>HAVERD!IH1073</f>
        <v>70.69</v>
      </c>
      <c r="AK286" t="e">
        <f>NA()</f>
        <v>#N/A</v>
      </c>
      <c r="AL286" t="e">
        <f>NA()</f>
        <v>#N/A</v>
      </c>
      <c r="AM286" t="e">
        <f>NA()</f>
        <v>#N/A</v>
      </c>
      <c r="AN286" t="e">
        <f>NA()</f>
        <v>#N/A</v>
      </c>
      <c r="AP286" s="6">
        <f t="shared" si="4"/>
        <v>46052</v>
      </c>
      <c r="AQ286" s="4">
        <f>HAVERD!II1073</f>
        <v>95.2</v>
      </c>
      <c r="AR286" t="e">
        <f>NA()</f>
        <v>#N/A</v>
      </c>
      <c r="AS286" t="e">
        <f>NA()</f>
        <v>#N/A</v>
      </c>
      <c r="AT286" t="e">
        <f>NA()</f>
        <v>#N/A</v>
      </c>
    </row>
    <row r="287" spans="35:46" x14ac:dyDescent="0.35">
      <c r="AI287" s="6">
        <f>HAVERD!A1074</f>
        <v>46055</v>
      </c>
      <c r="AJ287" s="7">
        <f>HAVERD!IH1074</f>
        <v>66.3</v>
      </c>
      <c r="AK287" t="e">
        <f>NA()</f>
        <v>#N/A</v>
      </c>
      <c r="AL287" t="e">
        <f>NA()</f>
        <v>#N/A</v>
      </c>
      <c r="AM287" t="e">
        <f>NA()</f>
        <v>#N/A</v>
      </c>
      <c r="AN287" t="e">
        <f>NA()</f>
        <v>#N/A</v>
      </c>
      <c r="AP287" s="6">
        <f t="shared" si="4"/>
        <v>46055</v>
      </c>
      <c r="AQ287" s="4">
        <f>HAVERD!II1074</f>
        <v>81.34</v>
      </c>
      <c r="AR287" t="e">
        <f>NA()</f>
        <v>#N/A</v>
      </c>
      <c r="AS287" t="e">
        <f>NA()</f>
        <v>#N/A</v>
      </c>
      <c r="AT287" t="e">
        <f>NA()</f>
        <v>#N/A</v>
      </c>
    </row>
    <row r="288" spans="35:46" x14ac:dyDescent="0.35">
      <c r="AI288" s="6">
        <f>HAVERD!A1075</f>
        <v>46056</v>
      </c>
      <c r="AJ288" s="7">
        <f>HAVERD!IH1075</f>
        <v>67.33</v>
      </c>
      <c r="AK288" t="e">
        <f>NA()</f>
        <v>#N/A</v>
      </c>
      <c r="AL288" t="e">
        <f>NA()</f>
        <v>#N/A</v>
      </c>
      <c r="AM288" t="e">
        <f>NA()</f>
        <v>#N/A</v>
      </c>
      <c r="AN288" t="e">
        <f>NA()</f>
        <v>#N/A</v>
      </c>
      <c r="AP288" s="6">
        <f t="shared" si="4"/>
        <v>46056</v>
      </c>
      <c r="AQ288" s="4">
        <f>HAVERD!II1075</f>
        <v>78.52</v>
      </c>
      <c r="AR288" t="e">
        <f>NA()</f>
        <v>#N/A</v>
      </c>
      <c r="AS288" t="e">
        <f>NA()</f>
        <v>#N/A</v>
      </c>
      <c r="AT288" t="e">
        <f>NA()</f>
        <v>#N/A</v>
      </c>
    </row>
    <row r="289" spans="35:46" x14ac:dyDescent="0.35">
      <c r="AI289" s="6">
        <f>HAVERD!A1076</f>
        <v>46057</v>
      </c>
      <c r="AJ289" s="7">
        <f>HAVERD!IH1076</f>
        <v>69.459999999999994</v>
      </c>
      <c r="AK289" t="e">
        <f>NA()</f>
        <v>#N/A</v>
      </c>
      <c r="AL289" t="e">
        <f>NA()</f>
        <v>#N/A</v>
      </c>
      <c r="AM289" t="e">
        <f>NA()</f>
        <v>#N/A</v>
      </c>
      <c r="AN289" t="e">
        <f>NA()</f>
        <v>#N/A</v>
      </c>
      <c r="AP289" s="6">
        <f t="shared" si="4"/>
        <v>46057</v>
      </c>
      <c r="AQ289" s="4">
        <f>HAVERD!II1076</f>
        <v>79.72</v>
      </c>
      <c r="AR289" t="e">
        <f>NA()</f>
        <v>#N/A</v>
      </c>
      <c r="AS289" t="e">
        <f>NA()</f>
        <v>#N/A</v>
      </c>
      <c r="AT289" t="e">
        <f>NA()</f>
        <v>#N/A</v>
      </c>
    </row>
    <row r="290" spans="35:46" x14ac:dyDescent="0.35">
      <c r="AI290" s="6">
        <f>HAVERD!A1077</f>
        <v>46058</v>
      </c>
      <c r="AJ290" s="7">
        <f>HAVERD!IH1077</f>
        <v>67.55</v>
      </c>
      <c r="AK290" t="e">
        <f>NA()</f>
        <v>#N/A</v>
      </c>
      <c r="AL290" t="e">
        <f>NA()</f>
        <v>#N/A</v>
      </c>
      <c r="AM290" t="e">
        <f>NA()</f>
        <v>#N/A</v>
      </c>
      <c r="AN290" t="e">
        <f>NA()</f>
        <v>#N/A</v>
      </c>
      <c r="AP290" s="6">
        <f t="shared" si="4"/>
        <v>46058</v>
      </c>
      <c r="AQ290" s="4">
        <f>HAVERD!II1077</f>
        <v>81.14</v>
      </c>
      <c r="AR290" t="e">
        <f>NA()</f>
        <v>#N/A</v>
      </c>
      <c r="AS290" t="e">
        <f>NA()</f>
        <v>#N/A</v>
      </c>
      <c r="AT290" t="e">
        <f>NA()</f>
        <v>#N/A</v>
      </c>
    </row>
    <row r="291" spans="35:46" x14ac:dyDescent="0.35">
      <c r="AI291" s="6">
        <f>HAVERD!A1078</f>
        <v>46059</v>
      </c>
      <c r="AJ291" s="7">
        <f>HAVERD!IH1078</f>
        <v>68.05</v>
      </c>
      <c r="AK291" t="e">
        <f>NA()</f>
        <v>#N/A</v>
      </c>
      <c r="AL291" t="e">
        <f>NA()</f>
        <v>#N/A</v>
      </c>
      <c r="AM291" t="e">
        <f>NA()</f>
        <v>#N/A</v>
      </c>
      <c r="AN291" t="e">
        <f>NA()</f>
        <v>#N/A</v>
      </c>
      <c r="AP291" s="6">
        <f t="shared" si="4"/>
        <v>46059</v>
      </c>
      <c r="AQ291" s="4">
        <f>HAVERD!II1078</f>
        <v>85.16</v>
      </c>
      <c r="AR291" t="e">
        <f>NA()</f>
        <v>#N/A</v>
      </c>
      <c r="AS291" t="e">
        <f>NA()</f>
        <v>#N/A</v>
      </c>
      <c r="AT291" t="e">
        <f>NA()</f>
        <v>#N/A</v>
      </c>
    </row>
    <row r="292" spans="35:46" x14ac:dyDescent="0.35">
      <c r="AI292" s="6">
        <f>HAVERD!A1079</f>
        <v>46062</v>
      </c>
      <c r="AJ292" s="7">
        <f>HAVERD!IH1079</f>
        <v>69.040000000000006</v>
      </c>
      <c r="AK292" t="e">
        <f>NA()</f>
        <v>#N/A</v>
      </c>
      <c r="AL292" t="e">
        <f>NA()</f>
        <v>#N/A</v>
      </c>
      <c r="AM292" t="e">
        <f>NA()</f>
        <v>#N/A</v>
      </c>
      <c r="AN292" t="e">
        <f>NA()</f>
        <v>#N/A</v>
      </c>
      <c r="AP292" s="6">
        <f t="shared" si="4"/>
        <v>46062</v>
      </c>
      <c r="AQ292" s="4">
        <f>HAVERD!II1079</f>
        <v>78.95</v>
      </c>
      <c r="AR292" t="e">
        <f>NA()</f>
        <v>#N/A</v>
      </c>
      <c r="AS292" t="e">
        <f>NA()</f>
        <v>#N/A</v>
      </c>
      <c r="AT292" t="e">
        <f>NA()</f>
        <v>#N/A</v>
      </c>
    </row>
    <row r="293" spans="35:46" x14ac:dyDescent="0.35">
      <c r="AI293" s="6">
        <f>HAVERD!A1080</f>
        <v>46063</v>
      </c>
      <c r="AJ293" s="7">
        <f>HAVERD!IH1080</f>
        <v>68.8</v>
      </c>
      <c r="AK293" t="e">
        <f>NA()</f>
        <v>#N/A</v>
      </c>
      <c r="AL293" t="e">
        <f>NA()</f>
        <v>#N/A</v>
      </c>
      <c r="AM293" t="e">
        <f>NA()</f>
        <v>#N/A</v>
      </c>
      <c r="AN293" t="e">
        <f>NA()</f>
        <v>#N/A</v>
      </c>
      <c r="AP293" s="6">
        <f t="shared" si="4"/>
        <v>46063</v>
      </c>
      <c r="AQ293" s="4">
        <f>HAVERD!II1080</f>
        <v>74.45</v>
      </c>
      <c r="AR293" t="e">
        <f>NA()</f>
        <v>#N/A</v>
      </c>
      <c r="AS293" t="e">
        <f>NA()</f>
        <v>#N/A</v>
      </c>
      <c r="AT293" t="e">
        <f>NA()</f>
        <v>#N/A</v>
      </c>
    </row>
    <row r="294" spans="35:46" x14ac:dyDescent="0.35">
      <c r="AI294" s="6">
        <f>HAVERD!A1081</f>
        <v>46064</v>
      </c>
      <c r="AJ294" s="7">
        <f>HAVERD!IH1081</f>
        <v>69.400000000000006</v>
      </c>
      <c r="AK294" t="e">
        <f>NA()</f>
        <v>#N/A</v>
      </c>
      <c r="AL294" t="e">
        <f>NA()</f>
        <v>#N/A</v>
      </c>
      <c r="AM294" t="e">
        <f>NA()</f>
        <v>#N/A</v>
      </c>
      <c r="AN294" t="e">
        <f>NA()</f>
        <v>#N/A</v>
      </c>
      <c r="AP294" s="6">
        <f t="shared" si="4"/>
        <v>46064</v>
      </c>
      <c r="AQ294" s="4">
        <f>HAVERD!II1081</f>
        <v>75.14</v>
      </c>
      <c r="AR294" t="e">
        <f>NA()</f>
        <v>#N/A</v>
      </c>
      <c r="AS294" t="e">
        <f>NA()</f>
        <v>#N/A</v>
      </c>
      <c r="AT294" t="e">
        <f>NA()</f>
        <v>#N/A</v>
      </c>
    </row>
    <row r="295" spans="35:46" x14ac:dyDescent="0.35">
      <c r="AI295" s="6">
        <f>HAVERD!A1082</f>
        <v>46065</v>
      </c>
      <c r="AJ295" s="7">
        <f>HAVERD!IH1082</f>
        <v>67.52</v>
      </c>
      <c r="AK295" t="e">
        <f>NA()</f>
        <v>#N/A</v>
      </c>
      <c r="AL295" t="e">
        <f>NA()</f>
        <v>#N/A</v>
      </c>
      <c r="AM295" t="e">
        <f>NA()</f>
        <v>#N/A</v>
      </c>
      <c r="AN295" t="e">
        <f>NA()</f>
        <v>#N/A</v>
      </c>
      <c r="AP295" s="6">
        <f t="shared" si="4"/>
        <v>46065</v>
      </c>
      <c r="AQ295" s="4">
        <f>HAVERD!II1082</f>
        <v>77.23</v>
      </c>
      <c r="AR295" t="e">
        <f>NA()</f>
        <v>#N/A</v>
      </c>
      <c r="AS295" t="e">
        <f>NA()</f>
        <v>#N/A</v>
      </c>
      <c r="AT295" t="e">
        <f>NA()</f>
        <v>#N/A</v>
      </c>
    </row>
    <row r="296" spans="35:46" x14ac:dyDescent="0.35">
      <c r="AI296" s="6">
        <f>HAVERD!A1083</f>
        <v>46066</v>
      </c>
      <c r="AJ296" s="7">
        <f>HAVERD!IH1083</f>
        <v>67.75</v>
      </c>
      <c r="AK296" t="e">
        <f>NA()</f>
        <v>#N/A</v>
      </c>
      <c r="AL296" t="e">
        <f>NA()</f>
        <v>#N/A</v>
      </c>
      <c r="AM296" t="e">
        <f>NA()</f>
        <v>#N/A</v>
      </c>
      <c r="AN296" t="e">
        <f>NA()</f>
        <v>#N/A</v>
      </c>
      <c r="AP296" s="6">
        <f t="shared" si="4"/>
        <v>46066</v>
      </c>
      <c r="AQ296" s="4">
        <f>HAVERD!II1083</f>
        <v>76.25</v>
      </c>
      <c r="AR296" t="e">
        <f>NA()</f>
        <v>#N/A</v>
      </c>
      <c r="AS296" t="e">
        <f>NA()</f>
        <v>#N/A</v>
      </c>
      <c r="AT296" t="e">
        <f>NA()</f>
        <v>#N/A</v>
      </c>
    </row>
    <row r="297" spans="35:46" x14ac:dyDescent="0.35">
      <c r="AI297" s="6">
        <f>HAVERD!A1084</f>
        <v>46069</v>
      </c>
      <c r="AJ297" s="7">
        <f>HAVERD!IH1084</f>
        <v>68.650000000000006</v>
      </c>
      <c r="AK297" t="e">
        <f>NA()</f>
        <v>#N/A</v>
      </c>
      <c r="AL297" t="e">
        <f>NA()</f>
        <v>#N/A</v>
      </c>
      <c r="AM297" t="e">
        <f>NA()</f>
        <v>#N/A</v>
      </c>
      <c r="AN297" t="e">
        <f>NA()</f>
        <v>#N/A</v>
      </c>
      <c r="AP297" s="6">
        <f t="shared" si="4"/>
        <v>46069</v>
      </c>
      <c r="AQ297" s="4">
        <f>HAVERD!II1084</f>
        <v>72.55</v>
      </c>
      <c r="AR297" t="e">
        <f>NA()</f>
        <v>#N/A</v>
      </c>
      <c r="AS297" t="e">
        <f>NA()</f>
        <v>#N/A</v>
      </c>
      <c r="AT297" t="e">
        <f>NA()</f>
        <v>#N/A</v>
      </c>
    </row>
    <row r="298" spans="35:46" x14ac:dyDescent="0.35">
      <c r="AI298" s="6">
        <f>HAVERD!A1085</f>
        <v>46070</v>
      </c>
      <c r="AJ298" s="7">
        <f>HAVERD!IH1085</f>
        <v>67.42</v>
      </c>
      <c r="AK298" t="e">
        <f>NA()</f>
        <v>#N/A</v>
      </c>
      <c r="AL298" t="e">
        <f>NA()</f>
        <v>#N/A</v>
      </c>
      <c r="AM298" t="e">
        <f>NA()</f>
        <v>#N/A</v>
      </c>
      <c r="AN298" t="e">
        <f>NA()</f>
        <v>#N/A</v>
      </c>
      <c r="AP298" s="6">
        <f t="shared" si="4"/>
        <v>46070</v>
      </c>
      <c r="AQ298" s="4">
        <f>HAVERD!II1085</f>
        <v>71.13</v>
      </c>
      <c r="AR298" t="e">
        <f>NA()</f>
        <v>#N/A</v>
      </c>
      <c r="AS298" t="e">
        <f>NA()</f>
        <v>#N/A</v>
      </c>
      <c r="AT298" t="e">
        <f>NA()</f>
        <v>#N/A</v>
      </c>
    </row>
    <row r="299" spans="35:46" x14ac:dyDescent="0.35">
      <c r="AI299" s="6">
        <f>HAVERD!A1086</f>
        <v>46071</v>
      </c>
      <c r="AJ299" s="7">
        <f>HAVERD!IH1086</f>
        <v>70.349999999999994</v>
      </c>
      <c r="AK299" t="e">
        <f>NA()</f>
        <v>#N/A</v>
      </c>
      <c r="AL299" t="e">
        <f>NA()</f>
        <v>#N/A</v>
      </c>
      <c r="AM299" t="e">
        <f>NA()</f>
        <v>#N/A</v>
      </c>
      <c r="AN299" t="e">
        <f>NA()</f>
        <v>#N/A</v>
      </c>
      <c r="AP299" s="6">
        <f t="shared" si="4"/>
        <v>46071</v>
      </c>
      <c r="AQ299" s="4">
        <f>HAVERD!II1086</f>
        <v>76.41</v>
      </c>
      <c r="AR299" t="e">
        <f>NA()</f>
        <v>#N/A</v>
      </c>
      <c r="AS299" t="e">
        <f>NA()</f>
        <v>#N/A</v>
      </c>
      <c r="AT299" t="e">
        <f>NA()</f>
        <v>#N/A</v>
      </c>
    </row>
    <row r="300" spans="35:46" x14ac:dyDescent="0.35">
      <c r="AI300" s="6">
        <f>HAVERD!A1087</f>
        <v>46072</v>
      </c>
      <c r="AJ300" s="7">
        <f>HAVERD!IH1087</f>
        <v>71.66</v>
      </c>
      <c r="AK300" t="e">
        <f>NA()</f>
        <v>#N/A</v>
      </c>
      <c r="AL300" t="e">
        <f>NA()</f>
        <v>#N/A</v>
      </c>
      <c r="AM300" t="e">
        <f>NA()</f>
        <v>#N/A</v>
      </c>
      <c r="AN300" t="e">
        <f>NA()</f>
        <v>#N/A</v>
      </c>
      <c r="AP300" s="6">
        <f t="shared" si="4"/>
        <v>46072</v>
      </c>
      <c r="AQ300" s="4">
        <f>HAVERD!II1087</f>
        <v>82.07</v>
      </c>
      <c r="AR300" t="e">
        <f>NA()</f>
        <v>#N/A</v>
      </c>
      <c r="AS300" t="e">
        <f>NA()</f>
        <v>#N/A</v>
      </c>
      <c r="AT300" t="e">
        <f>NA()</f>
        <v>#N/A</v>
      </c>
    </row>
    <row r="301" spans="35:46" x14ac:dyDescent="0.35">
      <c r="AI301" s="6">
        <f>HAVERD!A1088</f>
        <v>46073</v>
      </c>
      <c r="AJ301" s="7">
        <f>HAVERD!IH1088</f>
        <v>71.760000000000005</v>
      </c>
      <c r="AK301" t="e">
        <f>NA()</f>
        <v>#N/A</v>
      </c>
      <c r="AL301" t="e">
        <f>NA()</f>
        <v>#N/A</v>
      </c>
      <c r="AM301" t="e">
        <f>NA()</f>
        <v>#N/A</v>
      </c>
      <c r="AN301" t="e">
        <f>NA()</f>
        <v>#N/A</v>
      </c>
      <c r="AP301" s="6">
        <f t="shared" si="4"/>
        <v>46073</v>
      </c>
      <c r="AQ301" s="4">
        <f>HAVERD!II1088</f>
        <v>77.650000000000006</v>
      </c>
      <c r="AR301" t="e">
        <f>NA()</f>
        <v>#N/A</v>
      </c>
      <c r="AS301" t="e">
        <f>NA()</f>
        <v>#N/A</v>
      </c>
      <c r="AT301" t="e">
        <f>NA()</f>
        <v>#N/A</v>
      </c>
    </row>
    <row r="302" spans="35:46" x14ac:dyDescent="0.35">
      <c r="AI302" s="6">
        <f>HAVERD!A1089</f>
        <v>46076</v>
      </c>
      <c r="AJ302" s="7">
        <f>HAVERD!IH1089</f>
        <v>71.489999999999995</v>
      </c>
      <c r="AK302" t="e">
        <f>NA()</f>
        <v>#N/A</v>
      </c>
      <c r="AL302" t="e">
        <f>NA()</f>
        <v>#N/A</v>
      </c>
      <c r="AM302" t="e">
        <f>NA()</f>
        <v>#N/A</v>
      </c>
      <c r="AN302" t="e">
        <f>NA()</f>
        <v>#N/A</v>
      </c>
      <c r="AP302" s="6">
        <f t="shared" si="4"/>
        <v>46076</v>
      </c>
      <c r="AQ302" s="4">
        <f>HAVERD!II1089</f>
        <v>77.05</v>
      </c>
      <c r="AR302" t="e">
        <f>NA()</f>
        <v>#N/A</v>
      </c>
      <c r="AS302" t="e">
        <f>NA()</f>
        <v>#N/A</v>
      </c>
      <c r="AT302" t="e">
        <f>NA()</f>
        <v>#N/A</v>
      </c>
    </row>
    <row r="303" spans="35:46" x14ac:dyDescent="0.35">
      <c r="AI303" s="6">
        <f>HAVERD!A1090</f>
        <v>46077</v>
      </c>
      <c r="AJ303" s="7">
        <f>HAVERD!IH1090</f>
        <v>70.77</v>
      </c>
      <c r="AK303" t="e">
        <f>NA()</f>
        <v>#N/A</v>
      </c>
      <c r="AL303" t="e">
        <f>NA()</f>
        <v>#N/A</v>
      </c>
      <c r="AM303" t="e">
        <f>NA()</f>
        <v>#N/A</v>
      </c>
      <c r="AN303" t="e">
        <f>NA()</f>
        <v>#N/A</v>
      </c>
      <c r="AP303" s="6">
        <f t="shared" si="4"/>
        <v>46077</v>
      </c>
      <c r="AQ303" s="4">
        <f>HAVERD!II1090</f>
        <v>74.47</v>
      </c>
      <c r="AR303" t="e">
        <f>NA()</f>
        <v>#N/A</v>
      </c>
      <c r="AS303" t="e">
        <f>NA()</f>
        <v>#N/A</v>
      </c>
      <c r="AT303" t="e">
        <f>NA()</f>
        <v>#N/A</v>
      </c>
    </row>
    <row r="304" spans="35:46" x14ac:dyDescent="0.35">
      <c r="AI304" s="6">
        <f>HAVERD!A1091</f>
        <v>46078</v>
      </c>
      <c r="AJ304" s="7">
        <f>HAVERD!IH1091</f>
        <v>70.849999999999994</v>
      </c>
      <c r="AK304" t="e">
        <f>NA()</f>
        <v>#N/A</v>
      </c>
      <c r="AL304" t="e">
        <f>NA()</f>
        <v>#N/A</v>
      </c>
      <c r="AM304" t="e">
        <f>NA()</f>
        <v>#N/A</v>
      </c>
      <c r="AN304" t="e">
        <f>NA()</f>
        <v>#N/A</v>
      </c>
      <c r="AP304" s="6">
        <f t="shared" si="4"/>
        <v>46078</v>
      </c>
      <c r="AQ304" s="4">
        <f>HAVERD!II1091</f>
        <v>74.89</v>
      </c>
      <c r="AR304" t="e">
        <f>NA()</f>
        <v>#N/A</v>
      </c>
      <c r="AS304" t="e">
        <f>NA()</f>
        <v>#N/A</v>
      </c>
      <c r="AT304" t="e">
        <f>NA()</f>
        <v>#N/A</v>
      </c>
    </row>
    <row r="305" spans="35:46" x14ac:dyDescent="0.35">
      <c r="AI305" s="6">
        <f>HAVERD!A1092</f>
        <v>46079</v>
      </c>
      <c r="AJ305" s="7">
        <f>HAVERD!IH1092</f>
        <v>70.75</v>
      </c>
      <c r="AK305" t="e">
        <f>NA()</f>
        <v>#N/A</v>
      </c>
      <c r="AL305" t="e">
        <f>NA()</f>
        <v>#N/A</v>
      </c>
      <c r="AM305" t="e">
        <f>NA()</f>
        <v>#N/A</v>
      </c>
      <c r="AN305" t="e">
        <f>NA()</f>
        <v>#N/A</v>
      </c>
      <c r="AP305" s="6">
        <f t="shared" si="4"/>
        <v>46079</v>
      </c>
      <c r="AQ305" s="4">
        <f>HAVERD!II1092</f>
        <v>77.81</v>
      </c>
      <c r="AR305" t="e">
        <f>NA()</f>
        <v>#N/A</v>
      </c>
      <c r="AS305" t="e">
        <f>NA()</f>
        <v>#N/A</v>
      </c>
      <c r="AT305" t="e">
        <f>NA()</f>
        <v>#N/A</v>
      </c>
    </row>
    <row r="306" spans="35:46" x14ac:dyDescent="0.35">
      <c r="AI306" s="6">
        <f>HAVERD!A1093</f>
        <v>46080</v>
      </c>
      <c r="AJ306" s="7">
        <f>HAVERD!IH1093</f>
        <v>72.48</v>
      </c>
      <c r="AK306" t="e">
        <f>NA()</f>
        <v>#N/A</v>
      </c>
      <c r="AL306" t="e">
        <f>NA()</f>
        <v>#N/A</v>
      </c>
      <c r="AM306" t="e">
        <f>NA()</f>
        <v>#N/A</v>
      </c>
      <c r="AN306" t="e">
        <f>NA()</f>
        <v>#N/A</v>
      </c>
      <c r="AP306" s="6">
        <f t="shared" si="4"/>
        <v>46080</v>
      </c>
      <c r="AQ306" s="4">
        <f>HAVERD!II1093</f>
        <v>78.569999999999993</v>
      </c>
      <c r="AR306" t="e">
        <f>NA()</f>
        <v>#N/A</v>
      </c>
      <c r="AS306" t="e">
        <f>NA()</f>
        <v>#N/A</v>
      </c>
      <c r="AT306" t="e">
        <f>NA()</f>
        <v>#N/A</v>
      </c>
    </row>
    <row r="307" spans="35:46" x14ac:dyDescent="0.35">
      <c r="AI307" s="6">
        <f>HAVERD!A1094</f>
        <v>46083</v>
      </c>
      <c r="AJ307" s="7">
        <f>HAVERD!IH1094</f>
        <v>77.739999999999995</v>
      </c>
      <c r="AK307" t="e">
        <f>NA()</f>
        <v>#N/A</v>
      </c>
      <c r="AL307" t="e">
        <f>NA()</f>
        <v>#N/A</v>
      </c>
      <c r="AM307" t="e">
        <f>NA()</f>
        <v>#N/A</v>
      </c>
      <c r="AN307" t="e">
        <f>NA()</f>
        <v>#N/A</v>
      </c>
      <c r="AP307" s="6">
        <f t="shared" si="4"/>
        <v>46083</v>
      </c>
      <c r="AQ307" s="4">
        <f>HAVERD!II1094</f>
        <v>113.79</v>
      </c>
      <c r="AR307" t="e">
        <f>NA()</f>
        <v>#N/A</v>
      </c>
      <c r="AS307" t="e">
        <f>NA()</f>
        <v>#N/A</v>
      </c>
      <c r="AT307" t="e">
        <f>NA()</f>
        <v>#N/A</v>
      </c>
    </row>
    <row r="308" spans="35:46" x14ac:dyDescent="0.35">
      <c r="AI308" s="6">
        <f>HAVERD!A1095</f>
        <v>46084</v>
      </c>
      <c r="AJ308" s="7">
        <f>HAVERD!IH1095</f>
        <v>81.400000000000006</v>
      </c>
      <c r="AK308" t="e">
        <f>NA()</f>
        <v>#N/A</v>
      </c>
      <c r="AL308" t="e">
        <f>NA()</f>
        <v>#N/A</v>
      </c>
      <c r="AM308" t="e">
        <f>NA()</f>
        <v>#N/A</v>
      </c>
      <c r="AN308" t="e">
        <f>NA()</f>
        <v>#N/A</v>
      </c>
      <c r="AP308" s="6">
        <f t="shared" si="4"/>
        <v>46084</v>
      </c>
      <c r="AQ308" s="4">
        <f>HAVERD!II1095</f>
        <v>140.99</v>
      </c>
      <c r="AR308" t="e">
        <f>NA()</f>
        <v>#N/A</v>
      </c>
      <c r="AS308" t="e">
        <f>NA()</f>
        <v>#N/A</v>
      </c>
      <c r="AT308" t="e">
        <f>NA()</f>
        <v>#N/A</v>
      </c>
    </row>
    <row r="309" spans="35:46" x14ac:dyDescent="0.35">
      <c r="AI309" s="6">
        <f>HAVERD!A1096</f>
        <v>46085</v>
      </c>
      <c r="AJ309" s="7">
        <f>HAVERD!IH1096</f>
        <v>81.400000000000006</v>
      </c>
      <c r="AK309" t="e">
        <f>NA()</f>
        <v>#N/A</v>
      </c>
      <c r="AL309" t="e">
        <f>NA()</f>
        <v>#N/A</v>
      </c>
      <c r="AM309" t="e">
        <f>NA()</f>
        <v>#N/A</v>
      </c>
      <c r="AN309" t="e">
        <f>NA()</f>
        <v>#N/A</v>
      </c>
      <c r="AP309" s="6">
        <f t="shared" si="4"/>
        <v>46085</v>
      </c>
      <c r="AQ309" s="4">
        <f>HAVERD!II1096</f>
        <v>126.88</v>
      </c>
      <c r="AR309" t="e">
        <f>NA()</f>
        <v>#N/A</v>
      </c>
      <c r="AS309" t="e">
        <f>NA()</f>
        <v>#N/A</v>
      </c>
      <c r="AT309" t="e">
        <f>NA()</f>
        <v>#N/A</v>
      </c>
    </row>
    <row r="310" spans="35:46" x14ac:dyDescent="0.35">
      <c r="AI310" s="6">
        <f>HAVERD!A1097</f>
        <v>46086</v>
      </c>
      <c r="AJ310" s="7">
        <f>HAVERD!IH1097</f>
        <v>85.41</v>
      </c>
      <c r="AK310" t="e">
        <f>NA()</f>
        <v>#N/A</v>
      </c>
      <c r="AL310" t="e">
        <f>NA()</f>
        <v>#N/A</v>
      </c>
      <c r="AM310" t="e">
        <f>NA()</f>
        <v>#N/A</v>
      </c>
      <c r="AN310" t="e">
        <f>NA()</f>
        <v>#N/A</v>
      </c>
      <c r="AP310" s="6">
        <f t="shared" si="4"/>
        <v>46086</v>
      </c>
      <c r="AQ310" s="4">
        <f>HAVERD!II1097</f>
        <v>131.5</v>
      </c>
      <c r="AR310" t="e">
        <f>NA()</f>
        <v>#N/A</v>
      </c>
      <c r="AS310" t="e">
        <f>NA()</f>
        <v>#N/A</v>
      </c>
      <c r="AT310" t="e">
        <f>NA()</f>
        <v>#N/A</v>
      </c>
    </row>
    <row r="311" spans="35:46" x14ac:dyDescent="0.35">
      <c r="AI311" s="6">
        <f>HAVERD!A1098</f>
        <v>46087</v>
      </c>
      <c r="AJ311" s="7">
        <f>HAVERD!IH1098</f>
        <v>92.69</v>
      </c>
      <c r="AK311" t="e">
        <f>NA()</f>
        <v>#N/A</v>
      </c>
      <c r="AL311" t="e">
        <f>NA()</f>
        <v>#N/A</v>
      </c>
      <c r="AM311" t="e">
        <f>NA()</f>
        <v>#N/A</v>
      </c>
      <c r="AN311" t="e">
        <f>NA()</f>
        <v>#N/A</v>
      </c>
      <c r="AP311" s="6">
        <f t="shared" si="4"/>
        <v>46087</v>
      </c>
      <c r="AQ311" s="4">
        <f>HAVERD!II1098</f>
        <v>137.41999999999999</v>
      </c>
      <c r="AR311" t="e">
        <f>NA()</f>
        <v>#N/A</v>
      </c>
      <c r="AS311" t="e">
        <f>NA()</f>
        <v>#N/A</v>
      </c>
      <c r="AT311" t="e">
        <f>NA()</f>
        <v>#N/A</v>
      </c>
    </row>
    <row r="312" spans="35:46" x14ac:dyDescent="0.35">
      <c r="AI312" s="6">
        <f>HAVERD!A1099</f>
        <v>46090</v>
      </c>
      <c r="AJ312" s="7">
        <f>HAVERD!IH1099</f>
        <v>98.96</v>
      </c>
      <c r="AK312" t="e">
        <f>NA()</f>
        <v>#N/A</v>
      </c>
      <c r="AL312" t="e">
        <f>NA()</f>
        <v>#N/A</v>
      </c>
      <c r="AM312" t="e">
        <f>NA()</f>
        <v>#N/A</v>
      </c>
      <c r="AN312" t="e">
        <f>NA()</f>
        <v>#N/A</v>
      </c>
      <c r="AP312" s="6">
        <f t="shared" si="4"/>
        <v>46090</v>
      </c>
      <c r="AQ312" s="4">
        <f>HAVERD!II1099</f>
        <v>143.53</v>
      </c>
      <c r="AR312" t="e">
        <f>NA()</f>
        <v>#N/A</v>
      </c>
      <c r="AS312" t="e">
        <f>NA()</f>
        <v>#N/A</v>
      </c>
      <c r="AT312" t="e">
        <f>NA()</f>
        <v>#N/A</v>
      </c>
    </row>
    <row r="313" spans="35:46" x14ac:dyDescent="0.35">
      <c r="AI313" s="6">
        <f>HAVERD!A1100</f>
        <v>46091</v>
      </c>
      <c r="AJ313" s="7">
        <f>HAVERD!IH1100</f>
        <v>87.8</v>
      </c>
      <c r="AK313" t="e">
        <f>NA()</f>
        <v>#N/A</v>
      </c>
      <c r="AL313" t="e">
        <f>NA()</f>
        <v>#N/A</v>
      </c>
      <c r="AM313" t="e">
        <f>NA()</f>
        <v>#N/A</v>
      </c>
      <c r="AN313" t="e">
        <f>NA()</f>
        <v>#N/A</v>
      </c>
      <c r="AP313" s="6">
        <f t="shared" si="4"/>
        <v>46091</v>
      </c>
      <c r="AQ313" s="4">
        <f>HAVERD!II1100</f>
        <v>120.63</v>
      </c>
      <c r="AR313" t="e">
        <f>NA()</f>
        <v>#N/A</v>
      </c>
      <c r="AS313" t="e">
        <f>NA()</f>
        <v>#N/A</v>
      </c>
      <c r="AT313" t="e">
        <f>NA()</f>
        <v>#N/A</v>
      </c>
    </row>
    <row r="314" spans="35:46" x14ac:dyDescent="0.35">
      <c r="AI314" s="6">
        <f>HAVERD!A1101</f>
        <v>46092</v>
      </c>
      <c r="AJ314" s="7">
        <f>HAVERD!IH1101</f>
        <v>91.98</v>
      </c>
      <c r="AK314" t="e">
        <f>NA()</f>
        <v>#N/A</v>
      </c>
      <c r="AL314" t="e">
        <f>NA()</f>
        <v>#N/A</v>
      </c>
      <c r="AM314" t="e">
        <f>NA()</f>
        <v>#N/A</v>
      </c>
      <c r="AN314" t="e">
        <f>NA()</f>
        <v>#N/A</v>
      </c>
      <c r="AP314" s="6">
        <f t="shared" si="4"/>
        <v>46092</v>
      </c>
      <c r="AQ314" s="4">
        <f>HAVERD!II1101</f>
        <v>127.26</v>
      </c>
      <c r="AR314" t="e">
        <f>NA()</f>
        <v>#N/A</v>
      </c>
      <c r="AS314" t="e">
        <f>NA()</f>
        <v>#N/A</v>
      </c>
      <c r="AT314" t="e">
        <f>NA()</f>
        <v>#N/A</v>
      </c>
    </row>
    <row r="315" spans="35:46" x14ac:dyDescent="0.35">
      <c r="AI315" s="6">
        <f>HAVERD!A1102</f>
        <v>46093</v>
      </c>
      <c r="AJ315" s="7">
        <f>HAVERD!IH1102</f>
        <v>100.46</v>
      </c>
      <c r="AK315" t="e">
        <f>NA()</f>
        <v>#N/A</v>
      </c>
      <c r="AL315" t="e">
        <f>NA()</f>
        <v>#N/A</v>
      </c>
      <c r="AM315" t="e">
        <f>NA()</f>
        <v>#N/A</v>
      </c>
      <c r="AN315" t="e">
        <f>NA()</f>
        <v>#N/A</v>
      </c>
      <c r="AP315" s="6">
        <f t="shared" si="4"/>
        <v>46093</v>
      </c>
      <c r="AQ315" s="4">
        <f>HAVERD!II1102</f>
        <v>129.35</v>
      </c>
      <c r="AR315" t="e">
        <f>NA()</f>
        <v>#N/A</v>
      </c>
      <c r="AS315" t="e">
        <f>NA()</f>
        <v>#N/A</v>
      </c>
      <c r="AT315" t="e">
        <f>NA()</f>
        <v>#N/A</v>
      </c>
    </row>
    <row r="316" spans="35:46" x14ac:dyDescent="0.35">
      <c r="AI316" s="6">
        <f>HAVERD!A1103</f>
        <v>46094</v>
      </c>
      <c r="AJ316" s="7">
        <f>HAVERD!IH1103</f>
        <v>103.14</v>
      </c>
      <c r="AK316" t="e">
        <f>NA()</f>
        <v>#N/A</v>
      </c>
      <c r="AL316" t="e">
        <f>NA()</f>
        <v>#N/A</v>
      </c>
      <c r="AM316" t="e">
        <f>NA()</f>
        <v>#N/A</v>
      </c>
      <c r="AN316" t="e">
        <f>NA()</f>
        <v>#N/A</v>
      </c>
      <c r="AP316" s="6">
        <f t="shared" si="4"/>
        <v>46094</v>
      </c>
      <c r="AQ316" s="4">
        <f>HAVERD!II1103</f>
        <v>127.79</v>
      </c>
      <c r="AR316" t="e">
        <f>NA()</f>
        <v>#N/A</v>
      </c>
      <c r="AS316" t="e">
        <f>NA()</f>
        <v>#N/A</v>
      </c>
      <c r="AT316" t="e">
        <f>NA()</f>
        <v>#N/A</v>
      </c>
    </row>
    <row r="317" spans="35:46" x14ac:dyDescent="0.35">
      <c r="AI317" s="6">
        <f>HAVERD!A1104</f>
        <v>46097</v>
      </c>
      <c r="AJ317" s="7">
        <f>HAVERD!IH1104</f>
        <v>100.21</v>
      </c>
      <c r="AK317" t="e">
        <f>NA()</f>
        <v>#N/A</v>
      </c>
      <c r="AL317" t="e">
        <f>NA()</f>
        <v>#N/A</v>
      </c>
      <c r="AM317" t="e">
        <f>NA()</f>
        <v>#N/A</v>
      </c>
      <c r="AN317" t="e">
        <f>NA()</f>
        <v>#N/A</v>
      </c>
      <c r="AP317" s="6">
        <f t="shared" si="4"/>
        <v>46097</v>
      </c>
      <c r="AQ317" s="4">
        <f>HAVERD!II1104</f>
        <v>129.44</v>
      </c>
      <c r="AR317" t="e">
        <f>NA()</f>
        <v>#N/A</v>
      </c>
      <c r="AS317" t="e">
        <f>NA()</f>
        <v>#N/A</v>
      </c>
      <c r="AT317" t="e">
        <f>NA()</f>
        <v>#N/A</v>
      </c>
    </row>
    <row r="318" spans="35:46" x14ac:dyDescent="0.35">
      <c r="AI318" s="6">
        <f>HAVERD!A1105</f>
        <v>46098</v>
      </c>
      <c r="AJ318" s="7">
        <f>HAVERD!IH1105</f>
        <v>103.42</v>
      </c>
      <c r="AK318" t="e">
        <f>NA()</f>
        <v>#N/A</v>
      </c>
      <c r="AL318" t="e">
        <f>NA()</f>
        <v>#N/A</v>
      </c>
      <c r="AM318" t="e">
        <f>NA()</f>
        <v>#N/A</v>
      </c>
      <c r="AN318" t="e">
        <f>NA()</f>
        <v>#N/A</v>
      </c>
      <c r="AP318" s="6">
        <f t="shared" si="4"/>
        <v>46098</v>
      </c>
      <c r="AQ318" s="4">
        <f>HAVERD!II1105</f>
        <v>131.19999999999999</v>
      </c>
      <c r="AR318" t="e">
        <f>NA()</f>
        <v>#N/A</v>
      </c>
      <c r="AS318" t="e">
        <f>NA()</f>
        <v>#N/A</v>
      </c>
      <c r="AT318" t="e">
        <f>NA()</f>
        <v>#N/A</v>
      </c>
    </row>
    <row r="319" spans="35:46" x14ac:dyDescent="0.35">
      <c r="AI319" s="6">
        <f>HAVERD!A1106</f>
        <v>46099</v>
      </c>
      <c r="AJ319" s="7">
        <f>HAVERD!IH1106</f>
        <v>107.38</v>
      </c>
      <c r="AK319" t="e">
        <f>NA()</f>
        <v>#N/A</v>
      </c>
      <c r="AL319" t="e">
        <f>NA()</f>
        <v>#N/A</v>
      </c>
      <c r="AM319" t="e">
        <f>NA()</f>
        <v>#N/A</v>
      </c>
      <c r="AN319" t="e">
        <f>NA()</f>
        <v>#N/A</v>
      </c>
      <c r="AP319" s="6">
        <f t="shared" si="4"/>
        <v>46099</v>
      </c>
      <c r="AQ319" s="4">
        <f>HAVERD!II1106</f>
        <v>139.44999999999999</v>
      </c>
      <c r="AR319" t="e">
        <f>NA()</f>
        <v>#N/A</v>
      </c>
      <c r="AS319" t="e">
        <f>NA()</f>
        <v>#N/A</v>
      </c>
      <c r="AT319" t="e">
        <f>NA()</f>
        <v>#N/A</v>
      </c>
    </row>
    <row r="320" spans="35:46" x14ac:dyDescent="0.35">
      <c r="AI320" s="6">
        <f>HAVERD!A1107</f>
        <v>46100</v>
      </c>
      <c r="AJ320" s="7">
        <f>HAVERD!IH1107</f>
        <v>108.65</v>
      </c>
      <c r="AK320" t="e">
        <f>NA()</f>
        <v>#N/A</v>
      </c>
      <c r="AL320" t="e">
        <f>NA()</f>
        <v>#N/A</v>
      </c>
      <c r="AM320" t="e">
        <f>NA()</f>
        <v>#N/A</v>
      </c>
      <c r="AN320" t="e">
        <f>NA()</f>
        <v>#N/A</v>
      </c>
      <c r="AP320" s="6">
        <f t="shared" si="4"/>
        <v>46100</v>
      </c>
      <c r="AQ320" s="4">
        <f>HAVERD!II1107</f>
        <v>156.63999999999999</v>
      </c>
      <c r="AR320" t="e">
        <f>NA()</f>
        <v>#N/A</v>
      </c>
      <c r="AS320" t="e">
        <f>NA()</f>
        <v>#N/A</v>
      </c>
      <c r="AT320" t="e">
        <f>NA()</f>
        <v>#N/A</v>
      </c>
    </row>
    <row r="321" spans="35:46" x14ac:dyDescent="0.35">
      <c r="AI321" s="6">
        <f>HAVERD!A1108</f>
        <v>46101</v>
      </c>
      <c r="AJ321" s="7">
        <f>HAVERD!IH1108</f>
        <v>112.19</v>
      </c>
      <c r="AK321" t="e">
        <f>NA()</f>
        <v>#N/A</v>
      </c>
      <c r="AL321" t="e">
        <f>NA()</f>
        <v>#N/A</v>
      </c>
      <c r="AM321" t="e">
        <f>NA()</f>
        <v>#N/A</v>
      </c>
      <c r="AN321" t="e">
        <f>NA()</f>
        <v>#N/A</v>
      </c>
      <c r="AP321" s="6">
        <f t="shared" si="4"/>
        <v>46101</v>
      </c>
      <c r="AQ321" s="4">
        <f>HAVERD!II1108</f>
        <v>151.1</v>
      </c>
      <c r="AR321" t="e">
        <f>NA()</f>
        <v>#N/A</v>
      </c>
      <c r="AS321" t="e">
        <f>NA()</f>
        <v>#N/A</v>
      </c>
      <c r="AT321" t="e">
        <f>NA()</f>
        <v>#N/A</v>
      </c>
    </row>
    <row r="322" spans="35:46" x14ac:dyDescent="0.35">
      <c r="AI322" s="6">
        <f>HAVERD!A1109</f>
        <v>46104</v>
      </c>
      <c r="AJ322" s="7">
        <f>HAVERD!IH1109</f>
        <v>99.94</v>
      </c>
      <c r="AK322" t="e">
        <f>NA()</f>
        <v>#N/A</v>
      </c>
      <c r="AL322" t="e">
        <f>NA()</f>
        <v>#N/A</v>
      </c>
      <c r="AM322" t="e">
        <f>NA()</f>
        <v>#N/A</v>
      </c>
      <c r="AN322" t="e">
        <f>NA()</f>
        <v>#N/A</v>
      </c>
      <c r="AP322" s="6">
        <f t="shared" si="4"/>
        <v>46104</v>
      </c>
      <c r="AQ322" s="4">
        <f>HAVERD!II1109</f>
        <v>143.27000000000001</v>
      </c>
      <c r="AR322" t="e">
        <f>NA()</f>
        <v>#N/A</v>
      </c>
      <c r="AS322" t="e">
        <f>NA()</f>
        <v>#N/A</v>
      </c>
      <c r="AT322" t="e">
        <f>NA()</f>
        <v>#N/A</v>
      </c>
    </row>
    <row r="323" spans="35:46" x14ac:dyDescent="0.35">
      <c r="AI323" s="6">
        <f>HAVERD!A1110</f>
        <v>46105</v>
      </c>
      <c r="AJ323" s="7">
        <f>HAVERD!IH1110</f>
        <v>104.49</v>
      </c>
      <c r="AK323" t="e">
        <f>NA()</f>
        <v>#N/A</v>
      </c>
      <c r="AL323" t="e">
        <f>NA()</f>
        <v>#N/A</v>
      </c>
      <c r="AM323" t="e">
        <f>NA()</f>
        <v>#N/A</v>
      </c>
      <c r="AN323" t="e">
        <f>NA()</f>
        <v>#N/A</v>
      </c>
      <c r="AP323" s="6">
        <f t="shared" si="4"/>
        <v>46105</v>
      </c>
      <c r="AQ323" s="4">
        <f>HAVERD!II1110</f>
        <v>136.35</v>
      </c>
      <c r="AR323" t="e">
        <f>NA()</f>
        <v>#N/A</v>
      </c>
      <c r="AS323" t="e">
        <f>NA()</f>
        <v>#N/A</v>
      </c>
      <c r="AT323" t="e">
        <f>NA()</f>
        <v>#N/A</v>
      </c>
    </row>
    <row r="324" spans="35:46" x14ac:dyDescent="0.35">
      <c r="AI324" s="6">
        <f>HAVERD!A1111</f>
        <v>46106</v>
      </c>
      <c r="AJ324" s="7">
        <f>HAVERD!IH1111</f>
        <v>102.22</v>
      </c>
      <c r="AK324" t="e">
        <f>NA()</f>
        <v>#N/A</v>
      </c>
      <c r="AL324" t="e">
        <f>NA()</f>
        <v>#N/A</v>
      </c>
      <c r="AM324" t="e">
        <f>NA()</f>
        <v>#N/A</v>
      </c>
      <c r="AN324" t="e">
        <f>NA()</f>
        <v>#N/A</v>
      </c>
      <c r="AP324" s="6">
        <f t="shared" si="4"/>
        <v>46106</v>
      </c>
      <c r="AQ324" s="4">
        <f>HAVERD!II1111</f>
        <v>132.77000000000001</v>
      </c>
      <c r="AR324" t="e">
        <f>NA()</f>
        <v>#N/A</v>
      </c>
      <c r="AS324" t="e">
        <f>NA()</f>
        <v>#N/A</v>
      </c>
      <c r="AT324" t="e">
        <f>NA()</f>
        <v>#N/A</v>
      </c>
    </row>
    <row r="325" spans="35:46" x14ac:dyDescent="0.35">
      <c r="AI325" s="6">
        <f>HAVERD!A1112</f>
        <v>46107</v>
      </c>
      <c r="AJ325" s="7">
        <f>HAVERD!IH1112</f>
        <v>108.01</v>
      </c>
      <c r="AK325" t="e">
        <f>NA()</f>
        <v>#N/A</v>
      </c>
      <c r="AL325" t="e">
        <f>NA()</f>
        <v>#N/A</v>
      </c>
      <c r="AM325" t="e">
        <f>NA()</f>
        <v>#N/A</v>
      </c>
      <c r="AN325" t="e">
        <f>NA()</f>
        <v>#N/A</v>
      </c>
      <c r="AP325" s="6">
        <f t="shared" ref="AP325:AP388" si="5">AI325</f>
        <v>46107</v>
      </c>
      <c r="AQ325" s="4">
        <f>HAVERD!II1112</f>
        <v>138.6</v>
      </c>
      <c r="AR325" t="e">
        <f>NA()</f>
        <v>#N/A</v>
      </c>
      <c r="AS325" t="e">
        <f>NA()</f>
        <v>#N/A</v>
      </c>
      <c r="AT325" t="e">
        <f>NA()</f>
        <v>#N/A</v>
      </c>
    </row>
    <row r="326" spans="35:46" x14ac:dyDescent="0.35">
      <c r="AI326" s="6">
        <f>HAVERD!A1113</f>
        <v>46108</v>
      </c>
      <c r="AJ326" s="7">
        <f>HAVERD!IH1113</f>
        <v>112.57</v>
      </c>
      <c r="AK326" t="e">
        <f>NA()</f>
        <v>#N/A</v>
      </c>
      <c r="AL326" t="e">
        <f>NA()</f>
        <v>#N/A</v>
      </c>
      <c r="AM326" t="e">
        <f>NA()</f>
        <v>#N/A</v>
      </c>
      <c r="AN326" t="e">
        <f>NA()</f>
        <v>#N/A</v>
      </c>
      <c r="AP326" s="6">
        <f t="shared" si="5"/>
        <v>46108</v>
      </c>
      <c r="AQ326" s="4">
        <f>HAVERD!II1113</f>
        <v>136.15</v>
      </c>
      <c r="AR326" t="e">
        <f>NA()</f>
        <v>#N/A</v>
      </c>
      <c r="AS326" t="e">
        <f>NA()</f>
        <v>#N/A</v>
      </c>
      <c r="AT326" t="e">
        <f>NA()</f>
        <v>#N/A</v>
      </c>
    </row>
    <row r="327" spans="35:46" x14ac:dyDescent="0.35">
      <c r="AI327" s="6">
        <f>HAVERD!A1114</f>
        <v>46111</v>
      </c>
      <c r="AJ327" s="7">
        <f>HAVERD!IH1114</f>
        <v>112.78</v>
      </c>
      <c r="AK327" t="e">
        <f>NA()</f>
        <v>#N/A</v>
      </c>
      <c r="AL327" t="e">
        <f>NA()</f>
        <v>#N/A</v>
      </c>
      <c r="AM327" t="e">
        <f>NA()</f>
        <v>#N/A</v>
      </c>
      <c r="AN327" t="e">
        <f>NA()</f>
        <v>#N/A</v>
      </c>
      <c r="AP327" s="6">
        <f t="shared" si="5"/>
        <v>46111</v>
      </c>
      <c r="AQ327" s="4">
        <f>HAVERD!II1114</f>
        <v>137.86000000000001</v>
      </c>
      <c r="AR327" t="e">
        <f>NA()</f>
        <v>#N/A</v>
      </c>
      <c r="AS327" t="e">
        <f>NA()</f>
        <v>#N/A</v>
      </c>
      <c r="AT327" t="e">
        <f>NA()</f>
        <v>#N/A</v>
      </c>
    </row>
    <row r="328" spans="35:46" x14ac:dyDescent="0.35">
      <c r="AI328" s="6">
        <f>HAVERD!A1115</f>
        <v>46112</v>
      </c>
      <c r="AJ328" s="7">
        <f>HAVERD!IH1115</f>
        <v>118.35</v>
      </c>
      <c r="AK328" t="e">
        <f>NA()</f>
        <v>#N/A</v>
      </c>
      <c r="AL328" t="e">
        <f>NA()</f>
        <v>#N/A</v>
      </c>
      <c r="AM328" t="e">
        <f>NA()</f>
        <v>#N/A</v>
      </c>
      <c r="AN328" t="e">
        <f>NA()</f>
        <v>#N/A</v>
      </c>
      <c r="AP328" s="6">
        <f t="shared" si="5"/>
        <v>46112</v>
      </c>
      <c r="AQ328" s="4">
        <f>HAVERD!II1115</f>
        <v>128.1</v>
      </c>
      <c r="AR328" t="e">
        <f>NA()</f>
        <v>#N/A</v>
      </c>
      <c r="AS328" t="e">
        <f>NA()</f>
        <v>#N/A</v>
      </c>
      <c r="AT328" t="e">
        <f>NA()</f>
        <v>#N/A</v>
      </c>
    </row>
    <row r="329" spans="35:46" x14ac:dyDescent="0.35">
      <c r="AI329" s="6">
        <f>HAVERD!A1116</f>
        <v>46113</v>
      </c>
      <c r="AJ329" s="7">
        <f>HAVERD!IH1116</f>
        <v>101.16</v>
      </c>
      <c r="AK329" t="e">
        <f>NA()</f>
        <v>#N/A</v>
      </c>
      <c r="AL329" t="e">
        <f>NA()</f>
        <v>#N/A</v>
      </c>
      <c r="AM329" t="e">
        <f>NA()</f>
        <v>#N/A</v>
      </c>
      <c r="AN329" t="e">
        <f>NA()</f>
        <v>#N/A</v>
      </c>
      <c r="AP329" s="6">
        <f t="shared" si="5"/>
        <v>46113</v>
      </c>
      <c r="AQ329" s="4">
        <f>HAVERD!II1116</f>
        <v>120.42</v>
      </c>
      <c r="AR329" t="e">
        <f>NA()</f>
        <v>#N/A</v>
      </c>
      <c r="AS329" t="e">
        <f>NA()</f>
        <v>#N/A</v>
      </c>
      <c r="AT329" t="e">
        <f>NA()</f>
        <v>#N/A</v>
      </c>
    </row>
    <row r="330" spans="35:46" x14ac:dyDescent="0.35">
      <c r="AI330" s="6">
        <f>HAVERD!A1117</f>
        <v>46114</v>
      </c>
      <c r="AJ330" s="7">
        <f>HAVERD!IH1117</f>
        <v>109.03</v>
      </c>
      <c r="AK330" t="e">
        <f>NA()</f>
        <v>#N/A</v>
      </c>
      <c r="AL330" t="e">
        <f>NA()</f>
        <v>#N/A</v>
      </c>
      <c r="AM330" t="e">
        <f>NA()</f>
        <v>#N/A</v>
      </c>
      <c r="AN330" t="e">
        <f>NA()</f>
        <v>#N/A</v>
      </c>
      <c r="AP330" s="6">
        <f t="shared" si="5"/>
        <v>46114</v>
      </c>
      <c r="AQ330" s="4">
        <f>HAVERD!II1117</f>
        <v>126.9</v>
      </c>
      <c r="AR330" t="e">
        <f>NA()</f>
        <v>#N/A</v>
      </c>
      <c r="AS330" t="e">
        <f>NA()</f>
        <v>#N/A</v>
      </c>
      <c r="AT330" t="e">
        <f>NA()</f>
        <v>#N/A</v>
      </c>
    </row>
    <row r="331" spans="35:46" x14ac:dyDescent="0.35">
      <c r="AI331" s="6">
        <f>HAVERD!A1118</f>
        <v>46115</v>
      </c>
      <c r="AJ331" s="7" t="e">
        <f>HAVERD!IH1118</f>
        <v>#N/A</v>
      </c>
      <c r="AK331" t="e">
        <f>NA()</f>
        <v>#N/A</v>
      </c>
      <c r="AL331" t="e">
        <f>NA()</f>
        <v>#N/A</v>
      </c>
      <c r="AM331" t="e">
        <f>NA()</f>
        <v>#N/A</v>
      </c>
      <c r="AN331" t="e">
        <f>NA()</f>
        <v>#N/A</v>
      </c>
      <c r="AP331" s="6">
        <f t="shared" si="5"/>
        <v>46115</v>
      </c>
      <c r="AQ331" s="4" t="e">
        <f>HAVERD!II1118</f>
        <v>#N/A</v>
      </c>
      <c r="AR331" t="e">
        <f>NA()</f>
        <v>#N/A</v>
      </c>
      <c r="AS331" t="e">
        <f>NA()</f>
        <v>#N/A</v>
      </c>
      <c r="AT331" t="e">
        <f>NA()</f>
        <v>#N/A</v>
      </c>
    </row>
    <row r="332" spans="35:46" x14ac:dyDescent="0.35">
      <c r="AI332" s="6">
        <f>HAVERD!A1119</f>
        <v>46118</v>
      </c>
      <c r="AJ332" s="7">
        <f>HAVERD!IH1119</f>
        <v>109.77</v>
      </c>
      <c r="AK332" t="e">
        <f>NA()</f>
        <v>#N/A</v>
      </c>
      <c r="AL332" t="e">
        <f>NA()</f>
        <v>#N/A</v>
      </c>
      <c r="AM332" t="e">
        <f>NA()</f>
        <v>#N/A</v>
      </c>
      <c r="AN332" t="e">
        <f>NA()</f>
        <v>#N/A</v>
      </c>
      <c r="AP332" s="6">
        <f t="shared" si="5"/>
        <v>46118</v>
      </c>
      <c r="AQ332" s="4">
        <f>HAVERD!II1119</f>
        <v>126.9</v>
      </c>
      <c r="AR332" t="e">
        <f>NA()</f>
        <v>#N/A</v>
      </c>
      <c r="AS332" t="e">
        <f>NA()</f>
        <v>#N/A</v>
      </c>
      <c r="AT332" t="e">
        <f>NA()</f>
        <v>#N/A</v>
      </c>
    </row>
    <row r="333" spans="35:46" x14ac:dyDescent="0.35">
      <c r="AI333" s="6">
        <f>HAVERD!A1120</f>
        <v>46119</v>
      </c>
      <c r="AJ333" s="7">
        <f>HAVERD!IH1120</f>
        <v>109.27</v>
      </c>
      <c r="AK333" t="e">
        <f>NA()</f>
        <v>#N/A</v>
      </c>
      <c r="AL333" t="e">
        <f>NA()</f>
        <v>#N/A</v>
      </c>
      <c r="AM333" t="e">
        <f>NA()</f>
        <v>#N/A</v>
      </c>
      <c r="AN333" t="e">
        <f>NA()</f>
        <v>#N/A</v>
      </c>
      <c r="AP333" s="6">
        <f t="shared" si="5"/>
        <v>46119</v>
      </c>
      <c r="AQ333" s="4">
        <f>HAVERD!II1120</f>
        <v>135</v>
      </c>
      <c r="AR333" t="e">
        <f>NA()</f>
        <v>#N/A</v>
      </c>
      <c r="AS333" t="e">
        <f>NA()</f>
        <v>#N/A</v>
      </c>
      <c r="AT333" t="e">
        <f>NA()</f>
        <v>#N/A</v>
      </c>
    </row>
    <row r="334" spans="35:46" x14ac:dyDescent="0.35">
      <c r="AI334" s="6">
        <f>HAVERD!A1121</f>
        <v>46120</v>
      </c>
      <c r="AJ334" s="7">
        <f>HAVERD!IH1121</f>
        <v>94.75</v>
      </c>
      <c r="AK334" t="e">
        <f>NA()</f>
        <v>#N/A</v>
      </c>
      <c r="AL334" t="e">
        <f>NA()</f>
        <v>#N/A</v>
      </c>
      <c r="AM334" t="e">
        <f>NA()</f>
        <v>#N/A</v>
      </c>
      <c r="AN334" t="e">
        <f>NA()</f>
        <v>#N/A</v>
      </c>
      <c r="AP334" s="6">
        <f t="shared" si="5"/>
        <v>46120</v>
      </c>
      <c r="AQ334" s="4">
        <f>HAVERD!II1121</f>
        <v>114.25</v>
      </c>
      <c r="AR334" t="e">
        <f>NA()</f>
        <v>#N/A</v>
      </c>
      <c r="AS334" t="e">
        <f>NA()</f>
        <v>#N/A</v>
      </c>
      <c r="AT334" t="e">
        <f>NA()</f>
        <v>#N/A</v>
      </c>
    </row>
    <row r="335" spans="35:46" x14ac:dyDescent="0.35">
      <c r="AI335" s="6">
        <f>HAVERD!A1122</f>
        <v>46121</v>
      </c>
      <c r="AJ335" s="7">
        <f>HAVERD!IH1122</f>
        <v>95.92</v>
      </c>
      <c r="AK335" t="e">
        <f>NA()</f>
        <v>#N/A</v>
      </c>
      <c r="AL335" t="e">
        <f>NA()</f>
        <v>#N/A</v>
      </c>
      <c r="AM335" t="e">
        <f>NA()</f>
        <v>#N/A</v>
      </c>
      <c r="AN335" t="e">
        <f>NA()</f>
        <v>#N/A</v>
      </c>
      <c r="AP335" s="6">
        <f t="shared" si="5"/>
        <v>46121</v>
      </c>
      <c r="AQ335" s="4">
        <f>HAVERD!II1122</f>
        <v>116.76</v>
      </c>
      <c r="AR335" t="e">
        <f>NA()</f>
        <v>#N/A</v>
      </c>
      <c r="AS335" t="e">
        <f>NA()</f>
        <v>#N/A</v>
      </c>
      <c r="AT335" t="e">
        <f>NA()</f>
        <v>#N/A</v>
      </c>
    </row>
    <row r="336" spans="35:46" x14ac:dyDescent="0.35">
      <c r="AI336" s="6">
        <f>HAVERD!A1123</f>
        <v>46122</v>
      </c>
      <c r="AJ336" s="7">
        <f>HAVERD!IH1123</f>
        <v>95.2</v>
      </c>
      <c r="AK336" t="e">
        <f>NA()</f>
        <v>#N/A</v>
      </c>
      <c r="AL336" t="e">
        <f>NA()</f>
        <v>#N/A</v>
      </c>
      <c r="AM336" t="e">
        <f>NA()</f>
        <v>#N/A</v>
      </c>
      <c r="AN336" t="e">
        <f>NA()</f>
        <v>#N/A</v>
      </c>
      <c r="AP336" s="6">
        <f t="shared" si="5"/>
        <v>46122</v>
      </c>
      <c r="AQ336" s="4">
        <f>HAVERD!II1123</f>
        <v>109.69</v>
      </c>
      <c r="AR336" t="e">
        <f>NA()</f>
        <v>#N/A</v>
      </c>
      <c r="AS336" t="e">
        <f>NA()</f>
        <v>#N/A</v>
      </c>
      <c r="AT336" t="e">
        <f>NA()</f>
        <v>#N/A</v>
      </c>
    </row>
    <row r="337" spans="35:46" x14ac:dyDescent="0.35">
      <c r="AI337" s="6">
        <f>HAVERD!A1124</f>
        <v>46125</v>
      </c>
      <c r="AJ337" s="7">
        <f>HAVERD!IH1124</f>
        <v>99.36</v>
      </c>
      <c r="AK337" t="e">
        <f>NA()</f>
        <v>#N/A</v>
      </c>
      <c r="AL337" t="e">
        <f>NA()</f>
        <v>#N/A</v>
      </c>
      <c r="AM337" t="e">
        <f>NA()</f>
        <v>#N/A</v>
      </c>
      <c r="AN337" t="e">
        <f>NA()</f>
        <v>#N/A</v>
      </c>
      <c r="AP337" s="6">
        <f t="shared" si="5"/>
        <v>46125</v>
      </c>
      <c r="AQ337" s="4">
        <f>HAVERD!II1124</f>
        <v>116.79</v>
      </c>
      <c r="AR337" t="e">
        <f>NA()</f>
        <v>#N/A</v>
      </c>
      <c r="AS337" t="e">
        <f>NA()</f>
        <v>#N/A</v>
      </c>
      <c r="AT337" t="e">
        <f>NA()</f>
        <v>#N/A</v>
      </c>
    </row>
    <row r="338" spans="35:46" x14ac:dyDescent="0.35">
      <c r="AI338" s="6">
        <f>HAVERD!A1125</f>
        <v>46126</v>
      </c>
      <c r="AJ338" s="7">
        <f>HAVERD!IH1125</f>
        <v>94.79</v>
      </c>
      <c r="AK338" t="e">
        <f>NA()</f>
        <v>#N/A</v>
      </c>
      <c r="AL338" t="e">
        <f>NA()</f>
        <v>#N/A</v>
      </c>
      <c r="AM338" t="e">
        <f>NA()</f>
        <v>#N/A</v>
      </c>
      <c r="AN338" t="e">
        <f>NA()</f>
        <v>#N/A</v>
      </c>
      <c r="AP338" s="6">
        <f t="shared" si="5"/>
        <v>46126</v>
      </c>
      <c r="AQ338" s="4">
        <f>HAVERD!II1125</f>
        <v>108.75</v>
      </c>
      <c r="AR338" t="e">
        <f>NA()</f>
        <v>#N/A</v>
      </c>
      <c r="AS338" t="e">
        <f>NA()</f>
        <v>#N/A</v>
      </c>
      <c r="AT338" t="e">
        <f>NA()</f>
        <v>#N/A</v>
      </c>
    </row>
    <row r="339" spans="35:46" x14ac:dyDescent="0.35">
      <c r="AI339" s="6">
        <f>HAVERD!A1126</f>
        <v>46127</v>
      </c>
      <c r="AJ339" s="7">
        <f>HAVERD!IH1126</f>
        <v>94.93</v>
      </c>
      <c r="AK339" t="e">
        <f>NA()</f>
        <v>#N/A</v>
      </c>
      <c r="AL339" t="e">
        <f>NA()</f>
        <v>#N/A</v>
      </c>
      <c r="AM339" t="e">
        <f>NA()</f>
        <v>#N/A</v>
      </c>
      <c r="AN339" t="e">
        <f>NA()</f>
        <v>#N/A</v>
      </c>
      <c r="AP339" s="6">
        <f t="shared" si="5"/>
        <v>46127</v>
      </c>
      <c r="AQ339" s="4">
        <f>HAVERD!II1126</f>
        <v>103.67</v>
      </c>
      <c r="AR339" t="e">
        <f>NA()</f>
        <v>#N/A</v>
      </c>
      <c r="AS339" t="e">
        <f>NA()</f>
        <v>#N/A</v>
      </c>
      <c r="AT339" t="e">
        <f>NA()</f>
        <v>#N/A</v>
      </c>
    </row>
    <row r="340" spans="35:46" x14ac:dyDescent="0.35">
      <c r="AI340" s="6">
        <f>HAVERD!A1127</f>
        <v>46128</v>
      </c>
      <c r="AJ340" s="7">
        <f>HAVERD!IH1127</f>
        <v>99.39</v>
      </c>
      <c r="AK340" t="e">
        <f>NA()</f>
        <v>#N/A</v>
      </c>
      <c r="AL340" t="e">
        <f>NA()</f>
        <v>#N/A</v>
      </c>
      <c r="AM340" t="e">
        <f>NA()</f>
        <v>#N/A</v>
      </c>
      <c r="AN340" t="e">
        <f>NA()</f>
        <v>#N/A</v>
      </c>
      <c r="AP340" s="6">
        <f t="shared" si="5"/>
        <v>46128</v>
      </c>
      <c r="AQ340" s="4">
        <f>HAVERD!II1127</f>
        <v>106.3</v>
      </c>
      <c r="AR340" t="e">
        <f>NA()</f>
        <v>#N/A</v>
      </c>
      <c r="AS340" t="e">
        <f>NA()</f>
        <v>#N/A</v>
      </c>
      <c r="AT340" t="e">
        <f>NA()</f>
        <v>#N/A</v>
      </c>
    </row>
    <row r="341" spans="35:46" x14ac:dyDescent="0.35">
      <c r="AI341" s="6">
        <f>HAVERD!A1128</f>
        <v>46129</v>
      </c>
      <c r="AJ341" s="7">
        <f>HAVERD!IH1128</f>
        <v>90.38</v>
      </c>
      <c r="AK341" t="e">
        <f>NA()</f>
        <v>#N/A</v>
      </c>
      <c r="AL341" t="e">
        <f>NA()</f>
        <v>#N/A</v>
      </c>
      <c r="AM341" t="e">
        <f>NA()</f>
        <v>#N/A</v>
      </c>
      <c r="AN341" t="e">
        <f>NA()</f>
        <v>#N/A</v>
      </c>
      <c r="AP341" s="6">
        <f t="shared" si="5"/>
        <v>46129</v>
      </c>
      <c r="AQ341" s="4">
        <f>HAVERD!II1128</f>
        <v>97.11</v>
      </c>
      <c r="AR341" t="e">
        <f>NA()</f>
        <v>#N/A</v>
      </c>
      <c r="AS341" t="e">
        <f>NA()</f>
        <v>#N/A</v>
      </c>
      <c r="AT341" t="e">
        <f>NA()</f>
        <v>#N/A</v>
      </c>
    </row>
    <row r="342" spans="35:46" x14ac:dyDescent="0.35">
      <c r="AI342" s="6">
        <f>HAVERD!A1129</f>
        <v>46132</v>
      </c>
      <c r="AJ342" s="7">
        <f>HAVERD!IH1129</f>
        <v>95.48</v>
      </c>
      <c r="AK342" t="e">
        <f>NA()</f>
        <v>#N/A</v>
      </c>
      <c r="AL342" t="e">
        <f>NA()</f>
        <v>#N/A</v>
      </c>
      <c r="AM342" t="e">
        <f>NA()</f>
        <v>#N/A</v>
      </c>
      <c r="AN342" t="e">
        <f>NA()</f>
        <v>#N/A</v>
      </c>
      <c r="AP342" s="6">
        <f t="shared" si="5"/>
        <v>46132</v>
      </c>
      <c r="AQ342" s="4">
        <f>HAVERD!II1129</f>
        <v>101.31</v>
      </c>
      <c r="AR342" t="e">
        <f>NA()</f>
        <v>#N/A</v>
      </c>
      <c r="AS342" t="e">
        <f>NA()</f>
        <v>#N/A</v>
      </c>
      <c r="AT342" t="e">
        <f>NA()</f>
        <v>#N/A</v>
      </c>
    </row>
    <row r="343" spans="35:46" x14ac:dyDescent="0.35">
      <c r="AI343" s="6">
        <f>HAVERD!A1130</f>
        <v>46133</v>
      </c>
      <c r="AJ343" s="7">
        <f>HAVERD!IH1130</f>
        <v>98.48</v>
      </c>
      <c r="AK343" t="e">
        <f>NA()</f>
        <v>#N/A</v>
      </c>
      <c r="AL343" t="e">
        <f>NA()</f>
        <v>#N/A</v>
      </c>
      <c r="AM343" t="e">
        <f>NA()</f>
        <v>#N/A</v>
      </c>
      <c r="AN343" t="e">
        <f>NA()</f>
        <v>#N/A</v>
      </c>
      <c r="AP343" s="6">
        <f t="shared" si="5"/>
        <v>46133</v>
      </c>
      <c r="AQ343" s="4">
        <f>HAVERD!II1130</f>
        <v>105.12</v>
      </c>
      <c r="AR343" t="e">
        <f>NA()</f>
        <v>#N/A</v>
      </c>
      <c r="AS343" t="e">
        <f>NA()</f>
        <v>#N/A</v>
      </c>
      <c r="AT343" t="e">
        <f>NA()</f>
        <v>#N/A</v>
      </c>
    </row>
    <row r="344" spans="35:46" x14ac:dyDescent="0.35">
      <c r="AI344" s="6">
        <f>HAVERD!A1131</f>
        <v>46134</v>
      </c>
      <c r="AJ344" s="7">
        <f>HAVERD!IH1131</f>
        <v>101.91</v>
      </c>
      <c r="AK344" t="e">
        <f>NA()</f>
        <v>#N/A</v>
      </c>
      <c r="AL344" t="e">
        <f>NA()</f>
        <v>#N/A</v>
      </c>
      <c r="AM344" t="e">
        <f>NA()</f>
        <v>#N/A</v>
      </c>
      <c r="AN344" t="e">
        <f>NA()</f>
        <v>#N/A</v>
      </c>
      <c r="AP344" s="6">
        <f t="shared" si="5"/>
        <v>46134</v>
      </c>
      <c r="AQ344" s="4">
        <f>HAVERD!II1131</f>
        <v>108.44</v>
      </c>
      <c r="AR344" t="e">
        <f>NA()</f>
        <v>#N/A</v>
      </c>
      <c r="AS344" t="e">
        <f>NA()</f>
        <v>#N/A</v>
      </c>
      <c r="AT344" t="e">
        <f>NA()</f>
        <v>#N/A</v>
      </c>
    </row>
    <row r="345" spans="35:46" x14ac:dyDescent="0.35">
      <c r="AI345" s="6">
        <f>HAVERD!A1132</f>
        <v>46135</v>
      </c>
      <c r="AJ345" s="7">
        <f>HAVERD!IH1132</f>
        <v>105.07</v>
      </c>
      <c r="AK345" t="e">
        <f>NA()</f>
        <v>#N/A</v>
      </c>
      <c r="AL345" t="e">
        <f>NA()</f>
        <v>#N/A</v>
      </c>
      <c r="AM345" t="e">
        <f>NA()</f>
        <v>#N/A</v>
      </c>
      <c r="AN345" t="e">
        <f>NA()</f>
        <v>#N/A</v>
      </c>
      <c r="AP345" s="6">
        <f t="shared" si="5"/>
        <v>46135</v>
      </c>
      <c r="AQ345" s="4">
        <f>HAVERD!II1132</f>
        <v>110.89</v>
      </c>
      <c r="AR345" t="e">
        <f>NA()</f>
        <v>#N/A</v>
      </c>
      <c r="AS345" t="e">
        <f>NA()</f>
        <v>#N/A</v>
      </c>
      <c r="AT345" t="e">
        <f>NA()</f>
        <v>#N/A</v>
      </c>
    </row>
    <row r="346" spans="35:46" x14ac:dyDescent="0.35">
      <c r="AI346" s="6">
        <f>HAVERD!A1133</f>
        <v>46136</v>
      </c>
      <c r="AJ346" s="7">
        <f>HAVERD!IH1133</f>
        <v>105.33</v>
      </c>
      <c r="AK346" t="e">
        <f>NA()</f>
        <v>#N/A</v>
      </c>
      <c r="AL346" t="e">
        <f>NA()</f>
        <v>#N/A</v>
      </c>
      <c r="AM346" t="e">
        <f>NA()</f>
        <v>#N/A</v>
      </c>
      <c r="AN346" t="e">
        <f>NA()</f>
        <v>#N/A</v>
      </c>
      <c r="AP346" s="6">
        <f t="shared" si="5"/>
        <v>46136</v>
      </c>
      <c r="AQ346" s="4">
        <f>HAVERD!II1133</f>
        <v>111.91</v>
      </c>
      <c r="AR346" t="e">
        <f>NA()</f>
        <v>#N/A</v>
      </c>
      <c r="AS346" t="e">
        <f>NA()</f>
        <v>#N/A</v>
      </c>
      <c r="AT346" t="e">
        <f>NA()</f>
        <v>#N/A</v>
      </c>
    </row>
    <row r="347" spans="35:46" x14ac:dyDescent="0.35">
      <c r="AI347" s="6">
        <f>HAVERD!A1134</f>
        <v>46139</v>
      </c>
      <c r="AJ347" s="7">
        <f>HAVERD!IH1134</f>
        <v>108.23</v>
      </c>
      <c r="AK347" t="e">
        <f>NA()</f>
        <v>#N/A</v>
      </c>
      <c r="AL347" t="e">
        <f>NA()</f>
        <v>#N/A</v>
      </c>
      <c r="AM347" t="e">
        <f>NA()</f>
        <v>#N/A</v>
      </c>
      <c r="AN347" t="e">
        <f>NA()</f>
        <v>#N/A</v>
      </c>
      <c r="AP347" s="6">
        <f t="shared" si="5"/>
        <v>46139</v>
      </c>
      <c r="AQ347" s="4">
        <f>HAVERD!II1134</f>
        <v>110.79</v>
      </c>
      <c r="AR347" t="e">
        <f>NA()</f>
        <v>#N/A</v>
      </c>
      <c r="AS347" t="e">
        <f>NA()</f>
        <v>#N/A</v>
      </c>
      <c r="AT347" t="e">
        <f>NA()</f>
        <v>#N/A</v>
      </c>
    </row>
    <row r="348" spans="35:46" x14ac:dyDescent="0.35">
      <c r="AI348" s="6">
        <f>HAVERD!A1135</f>
        <v>46140</v>
      </c>
      <c r="AJ348" s="7">
        <f>HAVERD!IH1135</f>
        <v>111.26</v>
      </c>
      <c r="AK348" t="e">
        <f>NA()</f>
        <v>#N/A</v>
      </c>
      <c r="AL348" t="e">
        <f>NA()</f>
        <v>#N/A</v>
      </c>
      <c r="AM348" t="e">
        <f>NA()</f>
        <v>#N/A</v>
      </c>
      <c r="AN348" t="e">
        <f>NA()</f>
        <v>#N/A</v>
      </c>
      <c r="AP348" s="6">
        <f t="shared" si="5"/>
        <v>46140</v>
      </c>
      <c r="AQ348" s="4">
        <f>HAVERD!II1135</f>
        <v>108.41</v>
      </c>
      <c r="AR348" t="e">
        <f>NA()</f>
        <v>#N/A</v>
      </c>
      <c r="AS348" t="e">
        <f>NA()</f>
        <v>#N/A</v>
      </c>
      <c r="AT348" t="e">
        <f>NA()</f>
        <v>#N/A</v>
      </c>
    </row>
    <row r="349" spans="35:46" x14ac:dyDescent="0.35">
      <c r="AI349" s="6">
        <f>HAVERD!A1136</f>
        <v>46141</v>
      </c>
      <c r="AJ349" s="7">
        <f>HAVERD!IH1136</f>
        <v>118.03</v>
      </c>
      <c r="AK349" t="e">
        <f>NA()</f>
        <v>#N/A</v>
      </c>
      <c r="AL349" t="e">
        <f>NA()</f>
        <v>#N/A</v>
      </c>
      <c r="AM349" t="e">
        <f>NA()</f>
        <v>#N/A</v>
      </c>
      <c r="AN349" t="e">
        <f>NA()</f>
        <v>#N/A</v>
      </c>
      <c r="AP349" s="6">
        <f t="shared" si="5"/>
        <v>46141</v>
      </c>
      <c r="AQ349" s="4">
        <f>HAVERD!II1136</f>
        <v>116.02</v>
      </c>
      <c r="AR349" t="e">
        <f>NA()</f>
        <v>#N/A</v>
      </c>
      <c r="AS349" t="e">
        <f>NA()</f>
        <v>#N/A</v>
      </c>
      <c r="AT349" t="e">
        <f>NA()</f>
        <v>#N/A</v>
      </c>
    </row>
    <row r="350" spans="35:46" x14ac:dyDescent="0.35">
      <c r="AI350" s="6">
        <f>HAVERD!A1137</f>
        <v>46142</v>
      </c>
      <c r="AJ350" s="7">
        <f>HAVERD!IH1137</f>
        <v>114.01</v>
      </c>
      <c r="AK350" t="e">
        <f>NA()</f>
        <v>#N/A</v>
      </c>
      <c r="AL350" t="e">
        <f>NA()</f>
        <v>#N/A</v>
      </c>
      <c r="AM350" t="e">
        <f>NA()</f>
        <v>#N/A</v>
      </c>
      <c r="AN350" t="e">
        <f>NA()</f>
        <v>#N/A</v>
      </c>
      <c r="AP350" s="6">
        <f t="shared" si="5"/>
        <v>46142</v>
      </c>
      <c r="AQ350" s="4">
        <f>HAVERD!II1137</f>
        <v>112.88</v>
      </c>
      <c r="AR350" t="e">
        <f>NA()</f>
        <v>#N/A</v>
      </c>
      <c r="AS350" t="e">
        <f>NA()</f>
        <v>#N/A</v>
      </c>
      <c r="AT350" t="e">
        <f>NA()</f>
        <v>#N/A</v>
      </c>
    </row>
    <row r="351" spans="35:46" x14ac:dyDescent="0.35">
      <c r="AI351" s="6">
        <f>HAVERD!A1138</f>
        <v>46143</v>
      </c>
      <c r="AJ351" s="7">
        <f>HAVERD!IH1138</f>
        <v>108.17</v>
      </c>
      <c r="AK351" t="e">
        <f>NA()</f>
        <v>#N/A</v>
      </c>
      <c r="AL351" t="e">
        <f>NA()</f>
        <v>#N/A</v>
      </c>
      <c r="AM351" t="e">
        <f>NA()</f>
        <v>#N/A</v>
      </c>
      <c r="AN351" t="e">
        <f>NA()</f>
        <v>#N/A</v>
      </c>
      <c r="AP351" s="6">
        <f t="shared" si="5"/>
        <v>46143</v>
      </c>
      <c r="AQ351" s="4">
        <f>HAVERD!II1138</f>
        <v>112.1</v>
      </c>
      <c r="AR351" t="e">
        <f>NA()</f>
        <v>#N/A</v>
      </c>
      <c r="AS351" t="e">
        <f>NA()</f>
        <v>#N/A</v>
      </c>
      <c r="AT351" t="e">
        <f>NA()</f>
        <v>#N/A</v>
      </c>
    </row>
    <row r="352" spans="35:46" x14ac:dyDescent="0.35">
      <c r="AI352" s="6">
        <f>HAVERD!A1139</f>
        <v>46146</v>
      </c>
      <c r="AJ352" s="7" t="e">
        <f>HAVERD!IH1139</f>
        <v>#N/A</v>
      </c>
      <c r="AK352" t="e">
        <f>NA()</f>
        <v>#N/A</v>
      </c>
      <c r="AL352" t="e">
        <f>NA()</f>
        <v>#N/A</v>
      </c>
      <c r="AM352" t="e">
        <f>NA()</f>
        <v>#N/A</v>
      </c>
      <c r="AN352" t="e">
        <f>NA()</f>
        <v>#N/A</v>
      </c>
      <c r="AP352" s="6">
        <f t="shared" si="5"/>
        <v>46146</v>
      </c>
      <c r="AQ352" s="4">
        <f>HAVERD!II1139</f>
        <v>112.1</v>
      </c>
      <c r="AR352" t="e">
        <f>NA()</f>
        <v>#N/A</v>
      </c>
      <c r="AS352" t="e">
        <f>NA()</f>
        <v>#N/A</v>
      </c>
      <c r="AT352" t="e">
        <f>NA()</f>
        <v>#N/A</v>
      </c>
    </row>
    <row r="353" spans="35:46" x14ac:dyDescent="0.35">
      <c r="AI353" s="6">
        <f>HAVERD!A1140</f>
        <v>46147</v>
      </c>
      <c r="AJ353" s="7">
        <f>HAVERD!IH1140</f>
        <v>109.87</v>
      </c>
      <c r="AK353" t="e">
        <f>NA()</f>
        <v>#N/A</v>
      </c>
      <c r="AL353" t="e">
        <f>NA()</f>
        <v>#N/A</v>
      </c>
      <c r="AM353" t="e">
        <f>NA()</f>
        <v>#N/A</v>
      </c>
      <c r="AN353" t="e">
        <f>NA()</f>
        <v>#N/A</v>
      </c>
      <c r="AP353" s="6">
        <f t="shared" si="5"/>
        <v>46147</v>
      </c>
      <c r="AQ353" s="4">
        <f>HAVERD!II1140</f>
        <v>115.02</v>
      </c>
      <c r="AR353" t="e">
        <f>NA()</f>
        <v>#N/A</v>
      </c>
      <c r="AS353" t="e">
        <f>NA()</f>
        <v>#N/A</v>
      </c>
      <c r="AT353" t="e">
        <f>NA()</f>
        <v>#N/A</v>
      </c>
    </row>
    <row r="354" spans="35:46" x14ac:dyDescent="0.35">
      <c r="AI354" s="6">
        <f>HAVERD!A1141</f>
        <v>46148</v>
      </c>
      <c r="AJ354" s="7">
        <f>HAVERD!IH1141</f>
        <v>101.27</v>
      </c>
      <c r="AK354" t="e">
        <f>NA()</f>
        <v>#N/A</v>
      </c>
      <c r="AL354" t="e">
        <f>NA()</f>
        <v>#N/A</v>
      </c>
      <c r="AM354" t="e">
        <f>NA()</f>
        <v>#N/A</v>
      </c>
      <c r="AN354" t="e">
        <f>NA()</f>
        <v>#N/A</v>
      </c>
      <c r="AP354" s="6">
        <f t="shared" si="5"/>
        <v>46148</v>
      </c>
      <c r="AQ354" s="4">
        <f>HAVERD!II1141</f>
        <v>107.56</v>
      </c>
      <c r="AR354" t="e">
        <f>NA()</f>
        <v>#N/A</v>
      </c>
      <c r="AS354" t="e">
        <f>NA()</f>
        <v>#N/A</v>
      </c>
      <c r="AT354" t="e">
        <f>NA()</f>
        <v>#N/A</v>
      </c>
    </row>
    <row r="355" spans="35:46" x14ac:dyDescent="0.35">
      <c r="AI355" s="6">
        <f>HAVERD!A1142</f>
        <v>46149</v>
      </c>
      <c r="AJ355" s="7">
        <f>HAVERD!IH1142</f>
        <v>100.06</v>
      </c>
      <c r="AK355" t="e">
        <f>NA()</f>
        <v>#N/A</v>
      </c>
      <c r="AL355" t="e">
        <f>NA()</f>
        <v>#N/A</v>
      </c>
      <c r="AM355" t="e">
        <f>NA()</f>
        <v>#N/A</v>
      </c>
      <c r="AN355" t="e">
        <f>NA()</f>
        <v>#N/A</v>
      </c>
      <c r="AP355" s="6">
        <f t="shared" si="5"/>
        <v>46149</v>
      </c>
      <c r="AQ355" s="4">
        <f>HAVERD!II1142</f>
        <v>106.87</v>
      </c>
      <c r="AR355" t="e">
        <f>NA()</f>
        <v>#N/A</v>
      </c>
      <c r="AS355" t="e">
        <f>NA()</f>
        <v>#N/A</v>
      </c>
      <c r="AT355" t="e">
        <f>NA()</f>
        <v>#N/A</v>
      </c>
    </row>
    <row r="356" spans="35:46" x14ac:dyDescent="0.35">
      <c r="AI356" s="6">
        <f>HAVERD!A1143</f>
        <v>46150</v>
      </c>
      <c r="AJ356" s="7">
        <f>HAVERD!IH1143</f>
        <v>101.29</v>
      </c>
      <c r="AK356" t="e">
        <f>NA()</f>
        <v>#N/A</v>
      </c>
      <c r="AL356" t="e">
        <f>NA()</f>
        <v>#N/A</v>
      </c>
      <c r="AM356" t="e">
        <f>NA()</f>
        <v>#N/A</v>
      </c>
      <c r="AN356" t="e">
        <f>NA()</f>
        <v>#N/A</v>
      </c>
      <c r="AP356" s="6">
        <f t="shared" si="5"/>
        <v>46150</v>
      </c>
      <c r="AQ356" s="4">
        <f>HAVERD!II1143</f>
        <v>108.11</v>
      </c>
      <c r="AR356" t="e">
        <f>NA()</f>
        <v>#N/A</v>
      </c>
      <c r="AS356" t="e">
        <f>NA()</f>
        <v>#N/A</v>
      </c>
      <c r="AT356" t="e">
        <f>NA()</f>
        <v>#N/A</v>
      </c>
    </row>
    <row r="357" spans="35:46" x14ac:dyDescent="0.35">
      <c r="AI357" s="6">
        <f>HAVERD!A1144</f>
        <v>46153</v>
      </c>
      <c r="AJ357" s="7">
        <f>HAVERD!IH1144</f>
        <v>104.21</v>
      </c>
      <c r="AK357" t="e">
        <f>NA()</f>
        <v>#N/A</v>
      </c>
      <c r="AL357" t="e">
        <f>NA()</f>
        <v>#N/A</v>
      </c>
      <c r="AM357" t="e">
        <f>NA()</f>
        <v>#N/A</v>
      </c>
      <c r="AN357" t="e">
        <f>NA()</f>
        <v>#N/A</v>
      </c>
      <c r="AP357" s="6">
        <f t="shared" si="5"/>
        <v>46153</v>
      </c>
      <c r="AQ357" s="4">
        <f>HAVERD!II1144</f>
        <v>113.43</v>
      </c>
      <c r="AR357" t="e">
        <f>NA()</f>
        <v>#N/A</v>
      </c>
      <c r="AS357" t="e">
        <f>NA()</f>
        <v>#N/A</v>
      </c>
      <c r="AT357" t="e">
        <f>NA()</f>
        <v>#N/A</v>
      </c>
    </row>
    <row r="358" spans="35:46" x14ac:dyDescent="0.35">
      <c r="AI358" s="6">
        <f>HAVERD!A1145</f>
        <v>46154</v>
      </c>
      <c r="AJ358" s="7">
        <f>HAVERD!IH1145</f>
        <v>107.77</v>
      </c>
      <c r="AK358" t="e">
        <f>NA()</f>
        <v>#N/A</v>
      </c>
      <c r="AL358" t="e">
        <f>NA()</f>
        <v>#N/A</v>
      </c>
      <c r="AM358" t="e">
        <f>NA()</f>
        <v>#N/A</v>
      </c>
      <c r="AN358" t="e">
        <f>NA()</f>
        <v>#N/A</v>
      </c>
      <c r="AP358" s="6">
        <f t="shared" si="5"/>
        <v>46154</v>
      </c>
      <c r="AQ358" s="4">
        <f>HAVERD!II1145</f>
        <v>114.8</v>
      </c>
      <c r="AR358" t="e">
        <f>NA()</f>
        <v>#N/A</v>
      </c>
      <c r="AS358" t="e">
        <f>NA()</f>
        <v>#N/A</v>
      </c>
      <c r="AT358" t="e">
        <f>NA()</f>
        <v>#N/A</v>
      </c>
    </row>
    <row r="359" spans="35:46" x14ac:dyDescent="0.35">
      <c r="AI359" s="6">
        <f>HAVERD!A1146</f>
        <v>46155</v>
      </c>
      <c r="AJ359" s="7">
        <f>HAVERD!IH1146</f>
        <v>105.63</v>
      </c>
      <c r="AK359" t="e">
        <f>NA()</f>
        <v>#N/A</v>
      </c>
      <c r="AL359" t="e">
        <f>NA()</f>
        <v>#N/A</v>
      </c>
      <c r="AM359" t="e">
        <f>NA()</f>
        <v>#N/A</v>
      </c>
      <c r="AN359" t="e">
        <f>NA()</f>
        <v>#N/A</v>
      </c>
      <c r="AP359" s="6">
        <f t="shared" si="5"/>
        <v>46155</v>
      </c>
      <c r="AQ359" s="4">
        <f>HAVERD!II1146</f>
        <v>115.03</v>
      </c>
      <c r="AR359" t="e">
        <f>NA()</f>
        <v>#N/A</v>
      </c>
      <c r="AS359" t="e">
        <f>NA()</f>
        <v>#N/A</v>
      </c>
      <c r="AT359" t="e">
        <f>NA()</f>
        <v>#N/A</v>
      </c>
    </row>
    <row r="360" spans="35:46" x14ac:dyDescent="0.35">
      <c r="AI360" s="6">
        <f>HAVERD!A1147</f>
        <v>46156</v>
      </c>
      <c r="AJ360" s="7">
        <f>HAVERD!IH1147</f>
        <v>105.72</v>
      </c>
      <c r="AK360" t="e">
        <f>NA()</f>
        <v>#N/A</v>
      </c>
      <c r="AL360" t="e">
        <f>NA()</f>
        <v>#N/A</v>
      </c>
      <c r="AM360" t="e">
        <f>NA()</f>
        <v>#N/A</v>
      </c>
      <c r="AN360" t="e">
        <f>NA()</f>
        <v>#N/A</v>
      </c>
      <c r="AP360" s="6">
        <f t="shared" si="5"/>
        <v>46156</v>
      </c>
      <c r="AQ360" s="4">
        <f>HAVERD!II1147</f>
        <v>116.78</v>
      </c>
      <c r="AR360" t="e">
        <f>NA()</f>
        <v>#N/A</v>
      </c>
      <c r="AS360" t="e">
        <f>NA()</f>
        <v>#N/A</v>
      </c>
      <c r="AT360" t="e">
        <f>NA()</f>
        <v>#N/A</v>
      </c>
    </row>
    <row r="361" spans="35:46" x14ac:dyDescent="0.35">
      <c r="AI361" s="6">
        <f>HAVERD!A1148</f>
        <v>46157</v>
      </c>
      <c r="AJ361" s="7">
        <f>HAVERD!IH1148</f>
        <v>109.26</v>
      </c>
      <c r="AK361" s="7">
        <f>'Market expectations - Oil (2)'!C45</f>
        <v>93.232857142857142</v>
      </c>
      <c r="AL361" s="7">
        <f>AK361</f>
        <v>93.232857142857142</v>
      </c>
      <c r="AM361" t="e">
        <f>NA()</f>
        <v>#N/A</v>
      </c>
      <c r="AN361">
        <f>'BoE Apr MPR scenarios'!T9</f>
        <v>178.8</v>
      </c>
      <c r="AP361" s="6">
        <f t="shared" si="5"/>
        <v>46157</v>
      </c>
      <c r="AQ361" s="4">
        <f>HAVERD!II1148</f>
        <v>123.66</v>
      </c>
      <c r="AR361" s="7">
        <f>'Market expectations - Gas'!C45</f>
        <v>110.74071428571428</v>
      </c>
      <c r="AS361" s="7">
        <f>AR361</f>
        <v>110.74071428571428</v>
      </c>
      <c r="AT361" t="e">
        <f>NA()</f>
        <v>#N/A</v>
      </c>
    </row>
    <row r="362" spans="35:46" x14ac:dyDescent="0.35">
      <c r="AI362" s="6">
        <f>HAVERD!A1149</f>
        <v>46160</v>
      </c>
      <c r="AJ362" s="7">
        <f>HAVERD!IH1149</f>
        <v>112.1</v>
      </c>
      <c r="AK362" t="e">
        <f>NA()</f>
        <v>#N/A</v>
      </c>
      <c r="AL362" t="e">
        <f>NA()</f>
        <v>#N/A</v>
      </c>
      <c r="AM362" t="e">
        <f>NA()</f>
        <v>#N/A</v>
      </c>
      <c r="AN362" t="e">
        <f>NA()</f>
        <v>#N/A</v>
      </c>
      <c r="AP362" s="6">
        <f t="shared" si="5"/>
        <v>46160</v>
      </c>
      <c r="AQ362" s="4">
        <f>HAVERD!II1149</f>
        <v>123.3</v>
      </c>
      <c r="AR362" t="e">
        <f>NA()</f>
        <v>#N/A</v>
      </c>
      <c r="AS362" t="e">
        <f>NA()</f>
        <v>#N/A</v>
      </c>
      <c r="AT362" t="e">
        <f>NA()</f>
        <v>#N/A</v>
      </c>
    </row>
    <row r="363" spans="35:46" x14ac:dyDescent="0.35">
      <c r="AI363" s="6">
        <f>HAVERD!A1150</f>
        <v>46161</v>
      </c>
      <c r="AJ363" s="7">
        <f>HAVERD!IH1150</f>
        <v>111.28</v>
      </c>
      <c r="AK363" t="e">
        <f>NA()</f>
        <v>#N/A</v>
      </c>
      <c r="AL363" t="e">
        <f>NA()</f>
        <v>#N/A</v>
      </c>
      <c r="AM363" t="e">
        <f>NA()</f>
        <v>#N/A</v>
      </c>
      <c r="AN363" t="e">
        <f>NA()</f>
        <v>#N/A</v>
      </c>
      <c r="AP363" s="6">
        <f t="shared" si="5"/>
        <v>46161</v>
      </c>
      <c r="AQ363" s="4">
        <f>HAVERD!II1150</f>
        <v>126.65</v>
      </c>
      <c r="AR363" t="e">
        <f>NA()</f>
        <v>#N/A</v>
      </c>
      <c r="AS363" t="e">
        <f>NA()</f>
        <v>#N/A</v>
      </c>
      <c r="AT363" t="e">
        <f>NA()</f>
        <v>#N/A</v>
      </c>
    </row>
    <row r="364" spans="35:46" x14ac:dyDescent="0.35">
      <c r="AI364" s="6">
        <f>HAVERD!A1151</f>
        <v>46162</v>
      </c>
      <c r="AJ364" s="7">
        <f>HAVERD!IH1151</f>
        <v>105.02</v>
      </c>
      <c r="AK364" t="e">
        <f>NA()</f>
        <v>#N/A</v>
      </c>
      <c r="AL364" t="e">
        <f>NA()</f>
        <v>#N/A</v>
      </c>
      <c r="AM364" t="e">
        <f>NA()</f>
        <v>#N/A</v>
      </c>
      <c r="AN364" t="e">
        <f>NA()</f>
        <v>#N/A</v>
      </c>
      <c r="AP364" s="6">
        <f t="shared" si="5"/>
        <v>46162</v>
      </c>
      <c r="AQ364" s="4">
        <f>HAVERD!II1151</f>
        <v>120.71</v>
      </c>
      <c r="AR364" t="e">
        <f>NA()</f>
        <v>#N/A</v>
      </c>
      <c r="AS364" t="e">
        <f>NA()</f>
        <v>#N/A</v>
      </c>
      <c r="AT364" t="e">
        <f>NA()</f>
        <v>#N/A</v>
      </c>
    </row>
    <row r="365" spans="35:46" x14ac:dyDescent="0.35">
      <c r="AI365" s="6">
        <f>HAVERD!A1152</f>
        <v>46163</v>
      </c>
      <c r="AJ365" s="7">
        <f>HAVERD!IH1152</f>
        <v>102.58</v>
      </c>
      <c r="AK365" t="e">
        <f>NA()</f>
        <v>#N/A</v>
      </c>
      <c r="AL365" t="e">
        <f>NA()</f>
        <v>#N/A</v>
      </c>
      <c r="AM365" t="e">
        <f>NA()</f>
        <v>#N/A</v>
      </c>
      <c r="AN365" t="e">
        <f>NA()</f>
        <v>#N/A</v>
      </c>
      <c r="AP365" s="6">
        <f t="shared" si="5"/>
        <v>46163</v>
      </c>
      <c r="AQ365" s="4">
        <f>HAVERD!II1152</f>
        <v>120.82</v>
      </c>
      <c r="AR365" t="e">
        <f>NA()</f>
        <v>#N/A</v>
      </c>
      <c r="AS365" t="e">
        <f>NA()</f>
        <v>#N/A</v>
      </c>
      <c r="AT365" t="e">
        <f>NA()</f>
        <v>#N/A</v>
      </c>
    </row>
    <row r="366" spans="35:46" x14ac:dyDescent="0.35">
      <c r="AI366" s="6">
        <f>HAVERD!A1153</f>
        <v>46164</v>
      </c>
      <c r="AJ366" s="7">
        <f>HAVERD!IH1153</f>
        <v>103.54</v>
      </c>
      <c r="AK366" t="e">
        <f>NA()</f>
        <v>#N/A</v>
      </c>
      <c r="AL366" t="e">
        <f>NA()</f>
        <v>#N/A</v>
      </c>
      <c r="AM366" t="e">
        <f>NA()</f>
        <v>#N/A</v>
      </c>
      <c r="AN366" t="e">
        <f>NA()</f>
        <v>#N/A</v>
      </c>
      <c r="AP366" s="6">
        <f t="shared" si="5"/>
        <v>46164</v>
      </c>
      <c r="AQ366" s="4">
        <f>HAVERD!II1153</f>
        <v>118.47</v>
      </c>
      <c r="AR366" t="e">
        <f>NA()</f>
        <v>#N/A</v>
      </c>
      <c r="AS366" t="e">
        <f>NA()</f>
        <v>#N/A</v>
      </c>
      <c r="AT366" t="e">
        <f>NA()</f>
        <v>#N/A</v>
      </c>
    </row>
    <row r="367" spans="35:46" x14ac:dyDescent="0.35">
      <c r="AI367" s="6">
        <f>HAVERD!A1154</f>
        <v>46167</v>
      </c>
      <c r="AJ367" s="7">
        <f>HAVERD!IH1154</f>
        <v>96.14</v>
      </c>
      <c r="AK367" t="e">
        <f>NA()</f>
        <v>#N/A</v>
      </c>
      <c r="AL367" t="e">
        <f>NA()</f>
        <v>#N/A</v>
      </c>
      <c r="AM367" t="e">
        <f>NA()</f>
        <v>#N/A</v>
      </c>
      <c r="AN367" t="e">
        <f>NA()</f>
        <v>#N/A</v>
      </c>
      <c r="AP367" s="6">
        <f t="shared" si="5"/>
        <v>46167</v>
      </c>
      <c r="AQ367" s="4">
        <f>HAVERD!II1154</f>
        <v>118.47</v>
      </c>
      <c r="AR367" t="e">
        <f>NA()</f>
        <v>#N/A</v>
      </c>
      <c r="AS367" t="e">
        <f>NA()</f>
        <v>#N/A</v>
      </c>
      <c r="AT367" t="e">
        <f>NA()</f>
        <v>#N/A</v>
      </c>
    </row>
    <row r="368" spans="35:46" x14ac:dyDescent="0.35">
      <c r="AI368" s="6">
        <f>HAVERD!A1155</f>
        <v>46168</v>
      </c>
      <c r="AJ368" s="7">
        <f>HAVERD!IH1155</f>
        <v>99.58</v>
      </c>
      <c r="AK368" t="e">
        <f>NA()</f>
        <v>#N/A</v>
      </c>
      <c r="AL368" t="e">
        <f>NA()</f>
        <v>#N/A</v>
      </c>
      <c r="AM368" t="e">
        <f>NA()</f>
        <v>#N/A</v>
      </c>
      <c r="AN368" t="e">
        <f>NA()</f>
        <v>#N/A</v>
      </c>
      <c r="AP368" s="6">
        <f t="shared" si="5"/>
        <v>46168</v>
      </c>
      <c r="AQ368" s="4">
        <f>HAVERD!II1155</f>
        <v>115.32</v>
      </c>
      <c r="AR368" t="e">
        <f>NA()</f>
        <v>#N/A</v>
      </c>
      <c r="AS368" t="e">
        <f>NA()</f>
        <v>#N/A</v>
      </c>
      <c r="AT368" t="e">
        <f>NA()</f>
        <v>#N/A</v>
      </c>
    </row>
    <row r="369" spans="35:46" x14ac:dyDescent="0.35">
      <c r="AI369" s="6">
        <f>HAVERD!A1156</f>
        <v>46169</v>
      </c>
      <c r="AJ369" s="7">
        <f>HAVERD!IH1156</f>
        <v>94.29</v>
      </c>
      <c r="AK369" t="e">
        <f>NA()</f>
        <v>#N/A</v>
      </c>
      <c r="AL369" t="e">
        <f>NA()</f>
        <v>#N/A</v>
      </c>
      <c r="AM369" t="e">
        <f>NA()</f>
        <v>#N/A</v>
      </c>
      <c r="AN369" t="e">
        <f>NA()</f>
        <v>#N/A</v>
      </c>
      <c r="AP369" s="6">
        <f t="shared" si="5"/>
        <v>46169</v>
      </c>
      <c r="AQ369" s="4">
        <f>HAVERD!II1156</f>
        <v>113.04</v>
      </c>
      <c r="AR369" t="e">
        <f>NA()</f>
        <v>#N/A</v>
      </c>
      <c r="AS369" t="e">
        <f>NA()</f>
        <v>#N/A</v>
      </c>
      <c r="AT369" t="e">
        <f>NA()</f>
        <v>#N/A</v>
      </c>
    </row>
    <row r="370" spans="35:46" x14ac:dyDescent="0.35">
      <c r="AI370" s="6">
        <f>HAVERD!A1157</f>
        <v>46170</v>
      </c>
      <c r="AJ370" s="7">
        <f>HAVERD!IH1157</f>
        <v>93.71</v>
      </c>
      <c r="AK370" t="e">
        <f>NA()</f>
        <v>#N/A</v>
      </c>
      <c r="AL370" t="e">
        <f>NA()</f>
        <v>#N/A</v>
      </c>
      <c r="AM370" t="e">
        <f>NA()</f>
        <v>#N/A</v>
      </c>
      <c r="AN370" t="e">
        <f>NA()</f>
        <v>#N/A</v>
      </c>
      <c r="AP370" s="6">
        <f t="shared" si="5"/>
        <v>46170</v>
      </c>
      <c r="AQ370" s="4">
        <f>HAVERD!II1157</f>
        <v>113.94</v>
      </c>
      <c r="AR370" t="e">
        <f>NA()</f>
        <v>#N/A</v>
      </c>
      <c r="AS370" t="e">
        <f>NA()</f>
        <v>#N/A</v>
      </c>
      <c r="AT370" t="e">
        <f>NA()</f>
        <v>#N/A</v>
      </c>
    </row>
    <row r="371" spans="35:46" x14ac:dyDescent="0.35">
      <c r="AI371" s="6">
        <f>HAVERD!A1158</f>
        <v>46171</v>
      </c>
      <c r="AJ371" s="7">
        <f>HAVERD!IH1158</f>
        <v>92.05</v>
      </c>
      <c r="AK371" t="e">
        <f>NA()</f>
        <v>#N/A</v>
      </c>
      <c r="AL371" t="e">
        <f>NA()</f>
        <v>#N/A</v>
      </c>
      <c r="AM371" t="e">
        <f>NA()</f>
        <v>#N/A</v>
      </c>
      <c r="AN371" t="e">
        <f>NA()</f>
        <v>#N/A</v>
      </c>
      <c r="AP371" s="6">
        <f t="shared" si="5"/>
        <v>46171</v>
      </c>
      <c r="AQ371" s="4">
        <f>HAVERD!II1158</f>
        <v>110.79</v>
      </c>
      <c r="AR371" t="e">
        <f>NA()</f>
        <v>#N/A</v>
      </c>
      <c r="AS371" t="e">
        <f>NA()</f>
        <v>#N/A</v>
      </c>
      <c r="AT371" t="e">
        <f>NA()</f>
        <v>#N/A</v>
      </c>
    </row>
    <row r="372" spans="35:46" x14ac:dyDescent="0.35">
      <c r="AI372" s="6">
        <f>HAVERD!A1159</f>
        <v>46174</v>
      </c>
      <c r="AJ372" s="7">
        <f>HAVERD!IH1159</f>
        <v>94.98</v>
      </c>
      <c r="AK372" t="e">
        <f>NA()</f>
        <v>#N/A</v>
      </c>
      <c r="AL372" t="e">
        <f>NA()</f>
        <v>#N/A</v>
      </c>
      <c r="AM372" t="e">
        <f>NA()</f>
        <v>#N/A</v>
      </c>
      <c r="AN372" t="e">
        <f>NA()</f>
        <v>#N/A</v>
      </c>
      <c r="AP372" s="6">
        <f t="shared" si="5"/>
        <v>46174</v>
      </c>
      <c r="AQ372" s="4">
        <f>HAVERD!II1159</f>
        <v>119.09</v>
      </c>
      <c r="AR372" t="e">
        <f>NA()</f>
        <v>#N/A</v>
      </c>
      <c r="AS372" t="e">
        <f>NA()</f>
        <v>#N/A</v>
      </c>
      <c r="AT372" t="e">
        <f>NA()</f>
        <v>#N/A</v>
      </c>
    </row>
    <row r="373" spans="35:46" x14ac:dyDescent="0.35">
      <c r="AI373" s="6">
        <f>HAVERD!A1160</f>
        <v>46175</v>
      </c>
      <c r="AJ373" s="7">
        <f>HAVERD!IH1160</f>
        <v>96</v>
      </c>
      <c r="AK373" t="e">
        <f>NA()</f>
        <v>#N/A</v>
      </c>
      <c r="AL373" t="e">
        <f>NA()</f>
        <v>#N/A</v>
      </c>
      <c r="AM373" t="e">
        <f>NA()</f>
        <v>#N/A</v>
      </c>
      <c r="AN373" t="e">
        <f>NA()</f>
        <v>#N/A</v>
      </c>
      <c r="AP373" s="6">
        <f t="shared" si="5"/>
        <v>46175</v>
      </c>
      <c r="AQ373" s="4">
        <f>HAVERD!II1160</f>
        <v>114.79</v>
      </c>
      <c r="AR373" t="e">
        <f>NA()</f>
        <v>#N/A</v>
      </c>
      <c r="AS373" t="e">
        <f>NA()</f>
        <v>#N/A</v>
      </c>
      <c r="AT373" t="e">
        <f>NA()</f>
        <v>#N/A</v>
      </c>
    </row>
    <row r="374" spans="35:46" x14ac:dyDescent="0.35">
      <c r="AI374" s="6">
        <f>HAVERD!A1161</f>
        <v>46176</v>
      </c>
      <c r="AJ374" s="7">
        <f>HAVERD!IH1161</f>
        <v>97.81</v>
      </c>
      <c r="AK374" t="e">
        <f>NA()</f>
        <v>#N/A</v>
      </c>
      <c r="AL374" t="e">
        <f>NA()</f>
        <v>#N/A</v>
      </c>
      <c r="AM374" t="e">
        <f>NA()</f>
        <v>#N/A</v>
      </c>
      <c r="AN374" t="e">
        <f>NA()</f>
        <v>#N/A</v>
      </c>
      <c r="AP374" s="6">
        <f t="shared" si="5"/>
        <v>46176</v>
      </c>
      <c r="AQ374" s="4">
        <f>HAVERD!II1161</f>
        <v>117.9</v>
      </c>
      <c r="AR374" t="e">
        <f>NA()</f>
        <v>#N/A</v>
      </c>
      <c r="AS374" t="e">
        <f>NA()</f>
        <v>#N/A</v>
      </c>
      <c r="AT374" t="e">
        <f>NA()</f>
        <v>#N/A</v>
      </c>
    </row>
    <row r="375" spans="35:46" x14ac:dyDescent="0.35">
      <c r="AI375" s="6">
        <f>HAVERD!A1162</f>
        <v>46177</v>
      </c>
      <c r="AJ375" s="7">
        <f>HAVERD!IH1162</f>
        <v>95.03</v>
      </c>
      <c r="AK375" t="e">
        <f>NA()</f>
        <v>#N/A</v>
      </c>
      <c r="AL375" t="e">
        <f>NA()</f>
        <v>#N/A</v>
      </c>
      <c r="AM375" t="e">
        <f>NA()</f>
        <v>#N/A</v>
      </c>
      <c r="AN375" t="e">
        <f>NA()</f>
        <v>#N/A</v>
      </c>
      <c r="AP375" s="6">
        <f t="shared" si="5"/>
        <v>46177</v>
      </c>
      <c r="AQ375" s="4">
        <f>HAVERD!II1162</f>
        <v>117.93</v>
      </c>
      <c r="AR375" t="e">
        <f>NA()</f>
        <v>#N/A</v>
      </c>
      <c r="AS375" t="e">
        <f>NA()</f>
        <v>#N/A</v>
      </c>
      <c r="AT375" t="e">
        <f>NA()</f>
        <v>#N/A</v>
      </c>
    </row>
    <row r="376" spans="35:46" x14ac:dyDescent="0.35">
      <c r="AI376" s="6">
        <f>HAVERD!A1163</f>
        <v>46178</v>
      </c>
      <c r="AJ376" s="7">
        <f>HAVERD!IH1163</f>
        <v>93.09</v>
      </c>
      <c r="AK376" t="e">
        <f>NA()</f>
        <v>#N/A</v>
      </c>
      <c r="AL376" t="e">
        <f>NA()</f>
        <v>#N/A</v>
      </c>
      <c r="AM376" t="e">
        <f>NA()</f>
        <v>#N/A</v>
      </c>
      <c r="AN376" t="e">
        <f>NA()</f>
        <v>#N/A</v>
      </c>
      <c r="AP376" s="6">
        <f t="shared" si="5"/>
        <v>46178</v>
      </c>
      <c r="AQ376" s="4">
        <f>HAVERD!II1163</f>
        <v>117.05</v>
      </c>
      <c r="AR376" t="e">
        <f>NA()</f>
        <v>#N/A</v>
      </c>
      <c r="AS376" t="e">
        <f>NA()</f>
        <v>#N/A</v>
      </c>
      <c r="AT376" t="e">
        <f>NA()</f>
        <v>#N/A</v>
      </c>
    </row>
    <row r="377" spans="35:46" x14ac:dyDescent="0.35">
      <c r="AI377" s="6">
        <f>HAVERD!A1164</f>
        <v>46181</v>
      </c>
      <c r="AJ377" s="7">
        <f>HAVERD!IH1164</f>
        <v>94.25</v>
      </c>
      <c r="AK377" t="e">
        <f>NA()</f>
        <v>#N/A</v>
      </c>
      <c r="AL377" t="e">
        <f>NA()</f>
        <v>#N/A</v>
      </c>
      <c r="AM377" t="e">
        <f>NA()</f>
        <v>#N/A</v>
      </c>
      <c r="AN377" t="e">
        <f>NA()</f>
        <v>#N/A</v>
      </c>
      <c r="AP377" s="6">
        <f t="shared" si="5"/>
        <v>46181</v>
      </c>
      <c r="AQ377" s="4">
        <f>HAVERD!II1164</f>
        <v>120.53</v>
      </c>
      <c r="AR377" t="e">
        <f>NA()</f>
        <v>#N/A</v>
      </c>
      <c r="AS377" t="e">
        <f>NA()</f>
        <v>#N/A</v>
      </c>
      <c r="AT377" t="e">
        <f>NA()</f>
        <v>#N/A</v>
      </c>
    </row>
    <row r="378" spans="35:46" x14ac:dyDescent="0.35">
      <c r="AI378" s="6">
        <f>HAVERD!A1165</f>
        <v>46182</v>
      </c>
      <c r="AJ378" s="7">
        <f>HAVERD!IH1165</f>
        <v>91.45</v>
      </c>
      <c r="AK378" t="e">
        <f>NA()</f>
        <v>#N/A</v>
      </c>
      <c r="AL378" t="e">
        <f>NA()</f>
        <v>#N/A</v>
      </c>
      <c r="AM378" t="e">
        <f>NA()</f>
        <v>#N/A</v>
      </c>
      <c r="AN378" t="e">
        <f>NA()</f>
        <v>#N/A</v>
      </c>
      <c r="AP378" s="6">
        <f t="shared" si="5"/>
        <v>46182</v>
      </c>
      <c r="AQ378" s="4">
        <f>HAVERD!II1165</f>
        <v>117.19</v>
      </c>
      <c r="AR378" t="e">
        <f>NA()</f>
        <v>#N/A</v>
      </c>
      <c r="AS378" t="e">
        <f>NA()</f>
        <v>#N/A</v>
      </c>
      <c r="AT378" t="e">
        <f>NA()</f>
        <v>#N/A</v>
      </c>
    </row>
    <row r="379" spans="35:46" x14ac:dyDescent="0.35">
      <c r="AI379" s="6">
        <f>AI374+7</f>
        <v>46183</v>
      </c>
      <c r="AJ379" t="e">
        <f>NA()</f>
        <v>#N/A</v>
      </c>
      <c r="AK379" t="e">
        <f>NA()</f>
        <v>#N/A</v>
      </c>
      <c r="AL379" t="e">
        <f>NA()</f>
        <v>#N/A</v>
      </c>
      <c r="AM379" t="e">
        <f>NA()</f>
        <v>#N/A</v>
      </c>
      <c r="AN379" t="e">
        <f>NA()</f>
        <v>#N/A</v>
      </c>
      <c r="AP379" s="6">
        <f t="shared" si="5"/>
        <v>46183</v>
      </c>
      <c r="AQ379" s="4">
        <f>HAVERD!II1166</f>
        <v>120.32</v>
      </c>
      <c r="AR379" t="e">
        <f>NA()</f>
        <v>#N/A</v>
      </c>
      <c r="AS379" t="e">
        <f>NA()</f>
        <v>#N/A</v>
      </c>
      <c r="AT379" t="e">
        <f>NA()</f>
        <v>#N/A</v>
      </c>
    </row>
    <row r="380" spans="35:46" x14ac:dyDescent="0.35">
      <c r="AI380" s="6">
        <f t="shared" ref="AI380:AI443" si="6">AI375+7</f>
        <v>46184</v>
      </c>
      <c r="AJ380" t="e">
        <f>NA()</f>
        <v>#N/A</v>
      </c>
      <c r="AK380" t="e">
        <f>NA()</f>
        <v>#N/A</v>
      </c>
      <c r="AL380" t="e">
        <f>NA()</f>
        <v>#N/A</v>
      </c>
      <c r="AM380" t="e">
        <f>NA()</f>
        <v>#N/A</v>
      </c>
      <c r="AN380" t="e">
        <f>NA()</f>
        <v>#N/A</v>
      </c>
      <c r="AP380" s="6">
        <f t="shared" si="5"/>
        <v>46184</v>
      </c>
      <c r="AQ380" s="4">
        <f>HAVERD!II1167</f>
        <v>119.76</v>
      </c>
      <c r="AR380" t="e">
        <f>NA()</f>
        <v>#N/A</v>
      </c>
      <c r="AS380" t="e">
        <f>NA()</f>
        <v>#N/A</v>
      </c>
      <c r="AT380" t="e">
        <f>NA()</f>
        <v>#N/A</v>
      </c>
    </row>
    <row r="381" spans="35:46" x14ac:dyDescent="0.35">
      <c r="AI381" s="6">
        <f t="shared" si="6"/>
        <v>46185</v>
      </c>
      <c r="AJ381" t="e">
        <f>NA()</f>
        <v>#N/A</v>
      </c>
      <c r="AK381" t="e">
        <f>NA()</f>
        <v>#N/A</v>
      </c>
      <c r="AL381" t="e">
        <f>NA()</f>
        <v>#N/A</v>
      </c>
      <c r="AM381" t="e">
        <f>NA()</f>
        <v>#N/A</v>
      </c>
      <c r="AN381" t="e">
        <f>NA()</f>
        <v>#N/A</v>
      </c>
      <c r="AP381" s="6">
        <f t="shared" si="5"/>
        <v>46185</v>
      </c>
      <c r="AQ381" s="4">
        <f>HAVERD!II1168</f>
        <v>111.91</v>
      </c>
      <c r="AR381" t="e">
        <f>NA()</f>
        <v>#N/A</v>
      </c>
      <c r="AS381" t="e">
        <f>NA()</f>
        <v>#N/A</v>
      </c>
      <c r="AT381" t="e">
        <f>NA()</f>
        <v>#N/A</v>
      </c>
    </row>
    <row r="382" spans="35:46" x14ac:dyDescent="0.35">
      <c r="AI382" s="6">
        <f t="shared" si="6"/>
        <v>46188</v>
      </c>
      <c r="AJ382" t="e">
        <f>NA()</f>
        <v>#N/A</v>
      </c>
      <c r="AK382" s="7">
        <f>'Market expectations - Oil (2)'!D45</f>
        <v>88.830714285714279</v>
      </c>
      <c r="AL382" s="7">
        <f>AK382</f>
        <v>88.830714285714279</v>
      </c>
      <c r="AM382" t="e">
        <f>NA()</f>
        <v>#N/A</v>
      </c>
      <c r="AN382" t="e">
        <f>NA()</f>
        <v>#N/A</v>
      </c>
      <c r="AP382" s="6">
        <f t="shared" si="5"/>
        <v>46188</v>
      </c>
      <c r="AQ382" s="4">
        <f>HAVERD!II1169</f>
        <v>101.01</v>
      </c>
      <c r="AR382" s="7">
        <f>'Market expectations - Gas'!D45</f>
        <v>109.20428571428572</v>
      </c>
      <c r="AS382" s="7">
        <f>AR382</f>
        <v>109.20428571428572</v>
      </c>
      <c r="AT382" t="e">
        <f>NA()</f>
        <v>#N/A</v>
      </c>
    </row>
    <row r="383" spans="35:46" x14ac:dyDescent="0.35">
      <c r="AI383" s="6">
        <f t="shared" si="6"/>
        <v>46189</v>
      </c>
      <c r="AJ383" t="e">
        <f>NA()</f>
        <v>#N/A</v>
      </c>
      <c r="AK383" t="e">
        <f>NA()</f>
        <v>#N/A</v>
      </c>
      <c r="AL383" t="e">
        <f>NA()</f>
        <v>#N/A</v>
      </c>
      <c r="AM383" t="e">
        <f>NA()</f>
        <v>#N/A</v>
      </c>
      <c r="AN383" t="e">
        <f>NA()</f>
        <v>#N/A</v>
      </c>
      <c r="AP383" s="6">
        <f t="shared" si="5"/>
        <v>46189</v>
      </c>
      <c r="AQ383" s="4">
        <f>HAVERD!II1170</f>
        <v>99.4</v>
      </c>
      <c r="AR383" t="e">
        <f>NA()</f>
        <v>#N/A</v>
      </c>
      <c r="AS383" t="e">
        <f>NA()</f>
        <v>#N/A</v>
      </c>
      <c r="AT383" t="e">
        <f>NA()</f>
        <v>#N/A</v>
      </c>
    </row>
    <row r="384" spans="35:46" x14ac:dyDescent="0.35">
      <c r="AI384" s="6">
        <f t="shared" si="6"/>
        <v>46190</v>
      </c>
      <c r="AJ384" t="e">
        <f>NA()</f>
        <v>#N/A</v>
      </c>
      <c r="AK384" t="e">
        <f>NA()</f>
        <v>#N/A</v>
      </c>
      <c r="AL384" t="e">
        <f>NA()</f>
        <v>#N/A</v>
      </c>
      <c r="AM384" t="e">
        <f>NA()</f>
        <v>#N/A</v>
      </c>
      <c r="AN384" t="e">
        <f>NA()</f>
        <v>#N/A</v>
      </c>
      <c r="AP384" s="6">
        <f t="shared" si="5"/>
        <v>46190</v>
      </c>
      <c r="AQ384" s="4">
        <f>HAVERD!II1171</f>
        <v>99.78</v>
      </c>
      <c r="AR384" t="e">
        <f>NA()</f>
        <v>#N/A</v>
      </c>
      <c r="AS384" t="e">
        <f>NA()</f>
        <v>#N/A</v>
      </c>
      <c r="AT384" t="e">
        <f>NA()</f>
        <v>#N/A</v>
      </c>
    </row>
    <row r="385" spans="35:46" x14ac:dyDescent="0.35">
      <c r="AI385" s="6">
        <f t="shared" si="6"/>
        <v>46191</v>
      </c>
      <c r="AJ385" t="e">
        <f>NA()</f>
        <v>#N/A</v>
      </c>
      <c r="AK385" t="e">
        <f>NA()</f>
        <v>#N/A</v>
      </c>
      <c r="AL385" t="e">
        <f>NA()</f>
        <v>#N/A</v>
      </c>
      <c r="AM385" t="e">
        <f>NA()</f>
        <v>#N/A</v>
      </c>
      <c r="AN385" t="e">
        <f>NA()</f>
        <v>#N/A</v>
      </c>
      <c r="AP385" s="6">
        <f t="shared" si="5"/>
        <v>46191</v>
      </c>
      <c r="AQ385" t="e">
        <f>NA()</f>
        <v>#N/A</v>
      </c>
      <c r="AR385" t="e">
        <f>NA()</f>
        <v>#N/A</v>
      </c>
      <c r="AS385" t="e">
        <f>NA()</f>
        <v>#N/A</v>
      </c>
      <c r="AT385" t="e">
        <f>NA()</f>
        <v>#N/A</v>
      </c>
    </row>
    <row r="386" spans="35:46" x14ac:dyDescent="0.35">
      <c r="AI386" s="6">
        <f t="shared" si="6"/>
        <v>46192</v>
      </c>
      <c r="AJ386" t="e">
        <f>NA()</f>
        <v>#N/A</v>
      </c>
      <c r="AK386" t="e">
        <f>NA()</f>
        <v>#N/A</v>
      </c>
      <c r="AL386" t="e">
        <f>NA()</f>
        <v>#N/A</v>
      </c>
      <c r="AM386" t="e">
        <f>NA()</f>
        <v>#N/A</v>
      </c>
      <c r="AN386" t="e">
        <f>NA()</f>
        <v>#N/A</v>
      </c>
      <c r="AP386" s="6">
        <f t="shared" si="5"/>
        <v>46192</v>
      </c>
      <c r="AQ386" t="e">
        <f>NA()</f>
        <v>#N/A</v>
      </c>
      <c r="AR386" t="e">
        <f>NA()</f>
        <v>#N/A</v>
      </c>
      <c r="AS386" t="e">
        <f>NA()</f>
        <v>#N/A</v>
      </c>
      <c r="AT386" t="e">
        <f>NA()</f>
        <v>#N/A</v>
      </c>
    </row>
    <row r="387" spans="35:46" x14ac:dyDescent="0.35">
      <c r="AI387" s="6">
        <f t="shared" si="6"/>
        <v>46195</v>
      </c>
      <c r="AJ387" t="e">
        <f>NA()</f>
        <v>#N/A</v>
      </c>
      <c r="AK387" t="e">
        <f>NA()</f>
        <v>#N/A</v>
      </c>
      <c r="AL387" t="e">
        <f>NA()</f>
        <v>#N/A</v>
      </c>
      <c r="AM387" t="e">
        <f>NA()</f>
        <v>#N/A</v>
      </c>
      <c r="AN387" t="e">
        <f>NA()</f>
        <v>#N/A</v>
      </c>
      <c r="AP387" s="6">
        <f t="shared" si="5"/>
        <v>46195</v>
      </c>
      <c r="AQ387" t="e">
        <f>NA()</f>
        <v>#N/A</v>
      </c>
      <c r="AR387" t="e">
        <f>NA()</f>
        <v>#N/A</v>
      </c>
      <c r="AS387" t="e">
        <f>NA()</f>
        <v>#N/A</v>
      </c>
      <c r="AT387" t="e">
        <f>NA()</f>
        <v>#N/A</v>
      </c>
    </row>
    <row r="388" spans="35:46" x14ac:dyDescent="0.35">
      <c r="AI388" s="6">
        <f t="shared" si="6"/>
        <v>46196</v>
      </c>
      <c r="AJ388" t="e">
        <f>NA()</f>
        <v>#N/A</v>
      </c>
      <c r="AK388" t="e">
        <f>NA()</f>
        <v>#N/A</v>
      </c>
      <c r="AL388" t="e">
        <f>NA()</f>
        <v>#N/A</v>
      </c>
      <c r="AM388" t="e">
        <f>NA()</f>
        <v>#N/A</v>
      </c>
      <c r="AN388" t="e">
        <f>NA()</f>
        <v>#N/A</v>
      </c>
      <c r="AP388" s="6">
        <f t="shared" si="5"/>
        <v>46196</v>
      </c>
      <c r="AQ388" t="e">
        <f>NA()</f>
        <v>#N/A</v>
      </c>
      <c r="AR388" t="e">
        <f>NA()</f>
        <v>#N/A</v>
      </c>
      <c r="AS388" t="e">
        <f>NA()</f>
        <v>#N/A</v>
      </c>
      <c r="AT388" t="e">
        <f>NA()</f>
        <v>#N/A</v>
      </c>
    </row>
    <row r="389" spans="35:46" x14ac:dyDescent="0.35">
      <c r="AI389" s="6">
        <f t="shared" si="6"/>
        <v>46197</v>
      </c>
      <c r="AJ389" t="e">
        <f>NA()</f>
        <v>#N/A</v>
      </c>
      <c r="AK389" t="e">
        <f>NA()</f>
        <v>#N/A</v>
      </c>
      <c r="AL389" t="e">
        <f>NA()</f>
        <v>#N/A</v>
      </c>
      <c r="AM389" t="e">
        <f>NA()</f>
        <v>#N/A</v>
      </c>
      <c r="AN389" t="e">
        <f>NA()</f>
        <v>#N/A</v>
      </c>
      <c r="AP389" s="6">
        <f t="shared" ref="AP389:AP452" si="7">AI389</f>
        <v>46197</v>
      </c>
      <c r="AQ389" t="e">
        <f>NA()</f>
        <v>#N/A</v>
      </c>
      <c r="AR389" t="e">
        <f>NA()</f>
        <v>#N/A</v>
      </c>
      <c r="AS389" t="e">
        <f>NA()</f>
        <v>#N/A</v>
      </c>
      <c r="AT389" t="e">
        <f>NA()</f>
        <v>#N/A</v>
      </c>
    </row>
    <row r="390" spans="35:46" x14ac:dyDescent="0.35">
      <c r="AI390" s="6">
        <f t="shared" si="6"/>
        <v>46198</v>
      </c>
      <c r="AJ390" t="e">
        <f>NA()</f>
        <v>#N/A</v>
      </c>
      <c r="AK390" t="e">
        <f>NA()</f>
        <v>#N/A</v>
      </c>
      <c r="AL390" t="e">
        <f>NA()</f>
        <v>#N/A</v>
      </c>
      <c r="AM390" t="e">
        <f>NA()</f>
        <v>#N/A</v>
      </c>
      <c r="AN390" t="e">
        <f>NA()</f>
        <v>#N/A</v>
      </c>
      <c r="AP390" s="6">
        <f t="shared" si="7"/>
        <v>46198</v>
      </c>
      <c r="AQ390" t="e">
        <f>NA()</f>
        <v>#N/A</v>
      </c>
      <c r="AR390" t="e">
        <f>NA()</f>
        <v>#N/A</v>
      </c>
      <c r="AS390" t="e">
        <f>NA()</f>
        <v>#N/A</v>
      </c>
      <c r="AT390" t="e">
        <f>NA()</f>
        <v>#N/A</v>
      </c>
    </row>
    <row r="391" spans="35:46" x14ac:dyDescent="0.35">
      <c r="AI391" s="6">
        <f t="shared" si="6"/>
        <v>46199</v>
      </c>
      <c r="AJ391" t="e">
        <f>NA()</f>
        <v>#N/A</v>
      </c>
      <c r="AK391" t="e">
        <f>NA()</f>
        <v>#N/A</v>
      </c>
      <c r="AL391" t="e">
        <f>NA()</f>
        <v>#N/A</v>
      </c>
      <c r="AM391" t="e">
        <f>NA()</f>
        <v>#N/A</v>
      </c>
      <c r="AN391" t="e">
        <f>NA()</f>
        <v>#N/A</v>
      </c>
      <c r="AP391" s="6">
        <f t="shared" si="7"/>
        <v>46199</v>
      </c>
      <c r="AQ391" t="e">
        <f>NA()</f>
        <v>#N/A</v>
      </c>
      <c r="AR391" t="e">
        <f>NA()</f>
        <v>#N/A</v>
      </c>
      <c r="AS391" t="e">
        <f>NA()</f>
        <v>#N/A</v>
      </c>
      <c r="AT391" t="e">
        <f>NA()</f>
        <v>#N/A</v>
      </c>
    </row>
    <row r="392" spans="35:46" x14ac:dyDescent="0.35">
      <c r="AI392" s="6">
        <f t="shared" si="6"/>
        <v>46202</v>
      </c>
      <c r="AJ392" t="e">
        <f>NA()</f>
        <v>#N/A</v>
      </c>
      <c r="AK392" t="e">
        <f>NA()</f>
        <v>#N/A</v>
      </c>
      <c r="AL392" t="e">
        <f>NA()</f>
        <v>#N/A</v>
      </c>
      <c r="AM392" t="e">
        <f>NA()</f>
        <v>#N/A</v>
      </c>
      <c r="AN392" t="e">
        <f>NA()</f>
        <v>#N/A</v>
      </c>
      <c r="AP392" s="6">
        <f t="shared" si="7"/>
        <v>46202</v>
      </c>
      <c r="AQ392" t="e">
        <f>NA()</f>
        <v>#N/A</v>
      </c>
      <c r="AR392" t="e">
        <f>NA()</f>
        <v>#N/A</v>
      </c>
      <c r="AS392" t="e">
        <f>NA()</f>
        <v>#N/A</v>
      </c>
      <c r="AT392" t="e">
        <f>NA()</f>
        <v>#N/A</v>
      </c>
    </row>
    <row r="393" spans="35:46" x14ac:dyDescent="0.35">
      <c r="AI393" s="6">
        <f t="shared" si="6"/>
        <v>46203</v>
      </c>
      <c r="AJ393" t="e">
        <f>NA()</f>
        <v>#N/A</v>
      </c>
      <c r="AK393" t="e">
        <f>NA()</f>
        <v>#N/A</v>
      </c>
      <c r="AL393" t="e">
        <f>NA()</f>
        <v>#N/A</v>
      </c>
      <c r="AM393" t="e">
        <f>NA()</f>
        <v>#N/A</v>
      </c>
      <c r="AN393" t="e">
        <f>NA()</f>
        <v>#N/A</v>
      </c>
      <c r="AP393" s="6">
        <f t="shared" si="7"/>
        <v>46203</v>
      </c>
      <c r="AQ393" t="e">
        <f>NA()</f>
        <v>#N/A</v>
      </c>
      <c r="AR393" t="e">
        <f>NA()</f>
        <v>#N/A</v>
      </c>
      <c r="AS393" t="e">
        <f>NA()</f>
        <v>#N/A</v>
      </c>
      <c r="AT393" t="e">
        <f>NA()</f>
        <v>#N/A</v>
      </c>
    </row>
    <row r="394" spans="35:46" x14ac:dyDescent="0.35">
      <c r="AI394" s="6">
        <f t="shared" si="6"/>
        <v>46204</v>
      </c>
      <c r="AJ394" t="e">
        <f>NA()</f>
        <v>#N/A</v>
      </c>
      <c r="AK394" t="e">
        <f>NA()</f>
        <v>#N/A</v>
      </c>
      <c r="AL394" t="e">
        <f>NA()</f>
        <v>#N/A</v>
      </c>
      <c r="AM394" t="e">
        <f>NA()</f>
        <v>#N/A</v>
      </c>
      <c r="AN394" t="e">
        <f>NA()</f>
        <v>#N/A</v>
      </c>
      <c r="AP394" s="6">
        <f t="shared" si="7"/>
        <v>46204</v>
      </c>
      <c r="AQ394" t="e">
        <f>NA()</f>
        <v>#N/A</v>
      </c>
      <c r="AR394" t="e">
        <f>NA()</f>
        <v>#N/A</v>
      </c>
      <c r="AS394" t="e">
        <f>NA()</f>
        <v>#N/A</v>
      </c>
      <c r="AT394" t="e">
        <f>NA()</f>
        <v>#N/A</v>
      </c>
    </row>
    <row r="395" spans="35:46" x14ac:dyDescent="0.35">
      <c r="AI395" s="6">
        <f t="shared" si="6"/>
        <v>46205</v>
      </c>
      <c r="AJ395" t="e">
        <f>NA()</f>
        <v>#N/A</v>
      </c>
      <c r="AK395" t="e">
        <f>NA()</f>
        <v>#N/A</v>
      </c>
      <c r="AL395" t="e">
        <f>NA()</f>
        <v>#N/A</v>
      </c>
      <c r="AM395" t="e">
        <f>NA()</f>
        <v>#N/A</v>
      </c>
      <c r="AN395" t="e">
        <f>NA()</f>
        <v>#N/A</v>
      </c>
      <c r="AP395" s="6">
        <f t="shared" si="7"/>
        <v>46205</v>
      </c>
      <c r="AQ395" t="e">
        <f>NA()</f>
        <v>#N/A</v>
      </c>
      <c r="AR395" t="e">
        <f>NA()</f>
        <v>#N/A</v>
      </c>
      <c r="AS395" t="e">
        <f>NA()</f>
        <v>#N/A</v>
      </c>
      <c r="AT395" t="e">
        <f>NA()</f>
        <v>#N/A</v>
      </c>
    </row>
    <row r="396" spans="35:46" x14ac:dyDescent="0.35">
      <c r="AI396" s="6">
        <f t="shared" si="6"/>
        <v>46206</v>
      </c>
      <c r="AJ396" t="e">
        <f>NA()</f>
        <v>#N/A</v>
      </c>
      <c r="AK396" t="e">
        <f>NA()</f>
        <v>#N/A</v>
      </c>
      <c r="AL396" t="e">
        <f>NA()</f>
        <v>#N/A</v>
      </c>
      <c r="AM396" t="e">
        <f>NA()</f>
        <v>#N/A</v>
      </c>
      <c r="AN396" t="e">
        <f>NA()</f>
        <v>#N/A</v>
      </c>
      <c r="AP396" s="6">
        <f t="shared" si="7"/>
        <v>46206</v>
      </c>
      <c r="AQ396" t="e">
        <f>NA()</f>
        <v>#N/A</v>
      </c>
      <c r="AR396" t="e">
        <f>NA()</f>
        <v>#N/A</v>
      </c>
      <c r="AS396" t="e">
        <f>NA()</f>
        <v>#N/A</v>
      </c>
      <c r="AT396" t="e">
        <f>NA()</f>
        <v>#N/A</v>
      </c>
    </row>
    <row r="397" spans="35:46" x14ac:dyDescent="0.35">
      <c r="AI397" s="6">
        <f t="shared" si="6"/>
        <v>46209</v>
      </c>
      <c r="AJ397" t="e">
        <f>NA()</f>
        <v>#N/A</v>
      </c>
      <c r="AK397" t="e">
        <f>NA()</f>
        <v>#N/A</v>
      </c>
      <c r="AL397" t="e">
        <f>NA()</f>
        <v>#N/A</v>
      </c>
      <c r="AM397" t="e">
        <f>NA()</f>
        <v>#N/A</v>
      </c>
      <c r="AN397" t="e">
        <f>NA()</f>
        <v>#N/A</v>
      </c>
      <c r="AP397" s="6">
        <f t="shared" si="7"/>
        <v>46209</v>
      </c>
      <c r="AQ397" t="e">
        <f>NA()</f>
        <v>#N/A</v>
      </c>
      <c r="AR397" t="e">
        <f>NA()</f>
        <v>#N/A</v>
      </c>
      <c r="AS397" t="e">
        <f>NA()</f>
        <v>#N/A</v>
      </c>
      <c r="AT397" t="e">
        <f>NA()</f>
        <v>#N/A</v>
      </c>
    </row>
    <row r="398" spans="35:46" x14ac:dyDescent="0.35">
      <c r="AI398" s="6">
        <f t="shared" si="6"/>
        <v>46210</v>
      </c>
      <c r="AJ398" t="e">
        <f>NA()</f>
        <v>#N/A</v>
      </c>
      <c r="AK398" t="e">
        <f>NA()</f>
        <v>#N/A</v>
      </c>
      <c r="AL398" t="e">
        <f>NA()</f>
        <v>#N/A</v>
      </c>
      <c r="AM398" t="e">
        <f>NA()</f>
        <v>#N/A</v>
      </c>
      <c r="AN398" t="e">
        <f>NA()</f>
        <v>#N/A</v>
      </c>
      <c r="AP398" s="6">
        <f t="shared" si="7"/>
        <v>46210</v>
      </c>
      <c r="AQ398" t="e">
        <f>NA()</f>
        <v>#N/A</v>
      </c>
      <c r="AR398" t="e">
        <f>NA()</f>
        <v>#N/A</v>
      </c>
      <c r="AS398" t="e">
        <f>NA()</f>
        <v>#N/A</v>
      </c>
      <c r="AT398" t="e">
        <f>NA()</f>
        <v>#N/A</v>
      </c>
    </row>
    <row r="399" spans="35:46" x14ac:dyDescent="0.35">
      <c r="AI399" s="6">
        <f t="shared" si="6"/>
        <v>46211</v>
      </c>
      <c r="AJ399" t="e">
        <f>NA()</f>
        <v>#N/A</v>
      </c>
      <c r="AK399" t="e">
        <f>NA()</f>
        <v>#N/A</v>
      </c>
      <c r="AL399" t="e">
        <f>NA()</f>
        <v>#N/A</v>
      </c>
      <c r="AM399" t="e">
        <f>NA()</f>
        <v>#N/A</v>
      </c>
      <c r="AN399" t="e">
        <f>NA()</f>
        <v>#N/A</v>
      </c>
      <c r="AP399" s="6">
        <f t="shared" si="7"/>
        <v>46211</v>
      </c>
      <c r="AQ399" t="e">
        <f>NA()</f>
        <v>#N/A</v>
      </c>
      <c r="AR399" t="e">
        <f>NA()</f>
        <v>#N/A</v>
      </c>
      <c r="AS399" t="e">
        <f>NA()</f>
        <v>#N/A</v>
      </c>
      <c r="AT399" t="e">
        <f>NA()</f>
        <v>#N/A</v>
      </c>
    </row>
    <row r="400" spans="35:46" x14ac:dyDescent="0.35">
      <c r="AI400" s="6">
        <f t="shared" si="6"/>
        <v>46212</v>
      </c>
      <c r="AJ400" t="e">
        <f>NA()</f>
        <v>#N/A</v>
      </c>
      <c r="AK400" t="e">
        <f>NA()</f>
        <v>#N/A</v>
      </c>
      <c r="AL400" t="e">
        <f>NA()</f>
        <v>#N/A</v>
      </c>
      <c r="AM400" t="e">
        <f>NA()</f>
        <v>#N/A</v>
      </c>
      <c r="AN400" t="e">
        <f>NA()</f>
        <v>#N/A</v>
      </c>
      <c r="AP400" s="6">
        <f t="shared" si="7"/>
        <v>46212</v>
      </c>
      <c r="AQ400" t="e">
        <f>NA()</f>
        <v>#N/A</v>
      </c>
      <c r="AR400" t="e">
        <f>NA()</f>
        <v>#N/A</v>
      </c>
      <c r="AS400" t="e">
        <f>NA()</f>
        <v>#N/A</v>
      </c>
      <c r="AT400" t="e">
        <f>NA()</f>
        <v>#N/A</v>
      </c>
    </row>
    <row r="401" spans="35:46" x14ac:dyDescent="0.35">
      <c r="AI401" s="6">
        <f t="shared" si="6"/>
        <v>46213</v>
      </c>
      <c r="AJ401" t="e">
        <f>NA()</f>
        <v>#N/A</v>
      </c>
      <c r="AK401" t="e">
        <f>NA()</f>
        <v>#N/A</v>
      </c>
      <c r="AL401" t="e">
        <f>NA()</f>
        <v>#N/A</v>
      </c>
      <c r="AM401" t="e">
        <f>NA()</f>
        <v>#N/A</v>
      </c>
      <c r="AN401" t="e">
        <f>NA()</f>
        <v>#N/A</v>
      </c>
      <c r="AP401" s="6">
        <f t="shared" si="7"/>
        <v>46213</v>
      </c>
      <c r="AQ401" t="e">
        <f>NA()</f>
        <v>#N/A</v>
      </c>
      <c r="AR401" t="e">
        <f>NA()</f>
        <v>#N/A</v>
      </c>
      <c r="AS401" t="e">
        <f>NA()</f>
        <v>#N/A</v>
      </c>
      <c r="AT401" t="e">
        <f>NA()</f>
        <v>#N/A</v>
      </c>
    </row>
    <row r="402" spans="35:46" x14ac:dyDescent="0.35">
      <c r="AI402" s="6">
        <f t="shared" si="6"/>
        <v>46216</v>
      </c>
      <c r="AJ402" t="e">
        <f>NA()</f>
        <v>#N/A</v>
      </c>
      <c r="AK402" t="e">
        <f>NA()</f>
        <v>#N/A</v>
      </c>
      <c r="AL402" t="e">
        <f>NA()</f>
        <v>#N/A</v>
      </c>
      <c r="AM402" t="e">
        <f>NA()</f>
        <v>#N/A</v>
      </c>
      <c r="AN402" t="e">
        <f>NA()</f>
        <v>#N/A</v>
      </c>
      <c r="AP402" s="6">
        <f t="shared" si="7"/>
        <v>46216</v>
      </c>
      <c r="AQ402" t="e">
        <f>NA()</f>
        <v>#N/A</v>
      </c>
      <c r="AR402" t="e">
        <f>NA()</f>
        <v>#N/A</v>
      </c>
      <c r="AS402" t="e">
        <f>NA()</f>
        <v>#N/A</v>
      </c>
      <c r="AT402" t="e">
        <f>NA()</f>
        <v>#N/A</v>
      </c>
    </row>
    <row r="403" spans="35:46" x14ac:dyDescent="0.35">
      <c r="AI403" s="6">
        <f t="shared" si="6"/>
        <v>46217</v>
      </c>
      <c r="AJ403" t="e">
        <f>NA()</f>
        <v>#N/A</v>
      </c>
      <c r="AK403" t="e">
        <f>NA()</f>
        <v>#N/A</v>
      </c>
      <c r="AL403" t="e">
        <f>NA()</f>
        <v>#N/A</v>
      </c>
      <c r="AM403" t="e">
        <f>NA()</f>
        <v>#N/A</v>
      </c>
      <c r="AN403" t="e">
        <f>NA()</f>
        <v>#N/A</v>
      </c>
      <c r="AP403" s="6">
        <f t="shared" si="7"/>
        <v>46217</v>
      </c>
      <c r="AQ403" t="e">
        <f>NA()</f>
        <v>#N/A</v>
      </c>
      <c r="AR403" t="e">
        <f>NA()</f>
        <v>#N/A</v>
      </c>
      <c r="AS403" t="e">
        <f>NA()</f>
        <v>#N/A</v>
      </c>
      <c r="AT403" t="e">
        <f>NA()</f>
        <v>#N/A</v>
      </c>
    </row>
    <row r="404" spans="35:46" x14ac:dyDescent="0.35">
      <c r="AI404" s="6">
        <f t="shared" si="6"/>
        <v>46218</v>
      </c>
      <c r="AJ404" t="e">
        <f>NA()</f>
        <v>#N/A</v>
      </c>
      <c r="AK404" s="7">
        <f>'Market expectations - Oil (2)'!E45</f>
        <v>85.877857142857124</v>
      </c>
      <c r="AL404" s="7">
        <f>AK404</f>
        <v>85.877857142857124</v>
      </c>
      <c r="AM404" s="7">
        <f>'Market expectations - Oil (2)'!BA69</f>
        <v>79.849999999999994</v>
      </c>
      <c r="AN404" t="e">
        <f>NA()</f>
        <v>#N/A</v>
      </c>
      <c r="AP404" s="6">
        <f t="shared" si="7"/>
        <v>46218</v>
      </c>
      <c r="AQ404" t="e">
        <f>NA()</f>
        <v>#N/A</v>
      </c>
      <c r="AR404" s="7">
        <f>'Market expectations - Gas'!E45</f>
        <v>109.73285714285713</v>
      </c>
      <c r="AS404" s="7">
        <f>AR404</f>
        <v>109.73285714285713</v>
      </c>
      <c r="AT404" s="7">
        <f>'Market expectations - Gas'!BA69</f>
        <v>96.69</v>
      </c>
    </row>
    <row r="405" spans="35:46" x14ac:dyDescent="0.35">
      <c r="AI405" s="6">
        <f t="shared" si="6"/>
        <v>46219</v>
      </c>
      <c r="AJ405" t="e">
        <f>NA()</f>
        <v>#N/A</v>
      </c>
      <c r="AK405" t="e">
        <f>NA()</f>
        <v>#N/A</v>
      </c>
      <c r="AL405" t="e">
        <f>NA()</f>
        <v>#N/A</v>
      </c>
      <c r="AM405" t="e">
        <f>NA()</f>
        <v>#N/A</v>
      </c>
      <c r="AN405" t="e">
        <f>NA()</f>
        <v>#N/A</v>
      </c>
      <c r="AP405" s="6">
        <f t="shared" si="7"/>
        <v>46219</v>
      </c>
      <c r="AQ405" t="e">
        <f>NA()</f>
        <v>#N/A</v>
      </c>
      <c r="AR405" t="e">
        <f>NA()</f>
        <v>#N/A</v>
      </c>
      <c r="AS405" t="e">
        <f>NA()</f>
        <v>#N/A</v>
      </c>
      <c r="AT405" t="e">
        <f>NA()</f>
        <v>#N/A</v>
      </c>
    </row>
    <row r="406" spans="35:46" x14ac:dyDescent="0.35">
      <c r="AI406" s="6">
        <f t="shared" si="6"/>
        <v>46220</v>
      </c>
      <c r="AJ406" t="e">
        <f>NA()</f>
        <v>#N/A</v>
      </c>
      <c r="AK406" t="e">
        <f>NA()</f>
        <v>#N/A</v>
      </c>
      <c r="AL406" t="e">
        <f>NA()</f>
        <v>#N/A</v>
      </c>
      <c r="AM406" t="e">
        <f>NA()</f>
        <v>#N/A</v>
      </c>
      <c r="AN406" t="e">
        <f>NA()</f>
        <v>#N/A</v>
      </c>
      <c r="AP406" s="6">
        <f t="shared" si="7"/>
        <v>46220</v>
      </c>
      <c r="AQ406" t="e">
        <f>NA()</f>
        <v>#N/A</v>
      </c>
      <c r="AR406" t="e">
        <f>NA()</f>
        <v>#N/A</v>
      </c>
      <c r="AS406" t="e">
        <f>NA()</f>
        <v>#N/A</v>
      </c>
      <c r="AT406" t="e">
        <f>NA()</f>
        <v>#N/A</v>
      </c>
    </row>
    <row r="407" spans="35:46" x14ac:dyDescent="0.35">
      <c r="AI407" s="6">
        <f t="shared" si="6"/>
        <v>46223</v>
      </c>
      <c r="AJ407" t="e">
        <f>NA()</f>
        <v>#N/A</v>
      </c>
      <c r="AK407" t="e">
        <f>NA()</f>
        <v>#N/A</v>
      </c>
      <c r="AL407" t="e">
        <f>NA()</f>
        <v>#N/A</v>
      </c>
      <c r="AM407" t="e">
        <f>NA()</f>
        <v>#N/A</v>
      </c>
      <c r="AN407" t="e">
        <f>NA()</f>
        <v>#N/A</v>
      </c>
      <c r="AP407" s="6">
        <f t="shared" si="7"/>
        <v>46223</v>
      </c>
      <c r="AQ407" t="e">
        <f>NA()</f>
        <v>#N/A</v>
      </c>
      <c r="AR407" t="e">
        <f>NA()</f>
        <v>#N/A</v>
      </c>
      <c r="AS407" t="e">
        <f>NA()</f>
        <v>#N/A</v>
      </c>
      <c r="AT407" t="e">
        <f>NA()</f>
        <v>#N/A</v>
      </c>
    </row>
    <row r="408" spans="35:46" x14ac:dyDescent="0.35">
      <c r="AI408" s="6">
        <f t="shared" si="6"/>
        <v>46224</v>
      </c>
      <c r="AJ408" t="e">
        <f>NA()</f>
        <v>#N/A</v>
      </c>
      <c r="AK408" t="e">
        <f>NA()</f>
        <v>#N/A</v>
      </c>
      <c r="AL408" t="e">
        <f>NA()</f>
        <v>#N/A</v>
      </c>
      <c r="AM408" t="e">
        <f>NA()</f>
        <v>#N/A</v>
      </c>
      <c r="AN408" t="e">
        <f>NA()</f>
        <v>#N/A</v>
      </c>
      <c r="AP408" s="6">
        <f t="shared" si="7"/>
        <v>46224</v>
      </c>
      <c r="AQ408" t="e">
        <f>NA()</f>
        <v>#N/A</v>
      </c>
      <c r="AR408" t="e">
        <f>NA()</f>
        <v>#N/A</v>
      </c>
      <c r="AS408" t="e">
        <f>NA()</f>
        <v>#N/A</v>
      </c>
      <c r="AT408" t="e">
        <f>NA()</f>
        <v>#N/A</v>
      </c>
    </row>
    <row r="409" spans="35:46" x14ac:dyDescent="0.35">
      <c r="AI409" s="6">
        <f t="shared" si="6"/>
        <v>46225</v>
      </c>
      <c r="AJ409" t="e">
        <f>NA()</f>
        <v>#N/A</v>
      </c>
      <c r="AK409" t="e">
        <f>NA()</f>
        <v>#N/A</v>
      </c>
      <c r="AL409" t="e">
        <f>NA()</f>
        <v>#N/A</v>
      </c>
      <c r="AM409" t="e">
        <f>NA()</f>
        <v>#N/A</v>
      </c>
      <c r="AN409" t="e">
        <f>NA()</f>
        <v>#N/A</v>
      </c>
      <c r="AP409" s="6">
        <f t="shared" si="7"/>
        <v>46225</v>
      </c>
      <c r="AQ409" t="e">
        <f>NA()</f>
        <v>#N/A</v>
      </c>
      <c r="AR409" t="e">
        <f>NA()</f>
        <v>#N/A</v>
      </c>
      <c r="AS409" t="e">
        <f>NA()</f>
        <v>#N/A</v>
      </c>
      <c r="AT409" t="e">
        <f>NA()</f>
        <v>#N/A</v>
      </c>
    </row>
    <row r="410" spans="35:46" x14ac:dyDescent="0.35">
      <c r="AI410" s="6">
        <f t="shared" si="6"/>
        <v>46226</v>
      </c>
      <c r="AJ410" t="e">
        <f>NA()</f>
        <v>#N/A</v>
      </c>
      <c r="AK410" t="e">
        <f>NA()</f>
        <v>#N/A</v>
      </c>
      <c r="AL410" t="e">
        <f>NA()</f>
        <v>#N/A</v>
      </c>
      <c r="AM410" t="e">
        <f>NA()</f>
        <v>#N/A</v>
      </c>
      <c r="AN410" t="e">
        <f>NA()</f>
        <v>#N/A</v>
      </c>
      <c r="AP410" s="6">
        <f t="shared" si="7"/>
        <v>46226</v>
      </c>
      <c r="AQ410" t="e">
        <f>NA()</f>
        <v>#N/A</v>
      </c>
      <c r="AR410" t="e">
        <f>NA()</f>
        <v>#N/A</v>
      </c>
      <c r="AS410" t="e">
        <f>NA()</f>
        <v>#N/A</v>
      </c>
      <c r="AT410" t="e">
        <f>NA()</f>
        <v>#N/A</v>
      </c>
    </row>
    <row r="411" spans="35:46" x14ac:dyDescent="0.35">
      <c r="AI411" s="6">
        <f t="shared" si="6"/>
        <v>46227</v>
      </c>
      <c r="AJ411" t="e">
        <f>NA()</f>
        <v>#N/A</v>
      </c>
      <c r="AK411" t="e">
        <f>NA()</f>
        <v>#N/A</v>
      </c>
      <c r="AL411" t="e">
        <f>NA()</f>
        <v>#N/A</v>
      </c>
      <c r="AM411" t="e">
        <f>NA()</f>
        <v>#N/A</v>
      </c>
      <c r="AN411" t="e">
        <f>NA()</f>
        <v>#N/A</v>
      </c>
      <c r="AP411" s="6">
        <f t="shared" si="7"/>
        <v>46227</v>
      </c>
      <c r="AQ411" t="e">
        <f>NA()</f>
        <v>#N/A</v>
      </c>
      <c r="AR411" t="e">
        <f>NA()</f>
        <v>#N/A</v>
      </c>
      <c r="AS411" t="e">
        <f>NA()</f>
        <v>#N/A</v>
      </c>
      <c r="AT411" t="e">
        <f>NA()</f>
        <v>#N/A</v>
      </c>
    </row>
    <row r="412" spans="35:46" x14ac:dyDescent="0.35">
      <c r="AI412" s="6">
        <f t="shared" si="6"/>
        <v>46230</v>
      </c>
      <c r="AJ412" t="e">
        <f>NA()</f>
        <v>#N/A</v>
      </c>
      <c r="AK412" t="e">
        <f>NA()</f>
        <v>#N/A</v>
      </c>
      <c r="AL412" t="e">
        <f>NA()</f>
        <v>#N/A</v>
      </c>
      <c r="AM412" t="e">
        <f>NA()</f>
        <v>#N/A</v>
      </c>
      <c r="AN412" t="e">
        <f>NA()</f>
        <v>#N/A</v>
      </c>
      <c r="AP412" s="6">
        <f t="shared" si="7"/>
        <v>46230</v>
      </c>
      <c r="AQ412" t="e">
        <f>NA()</f>
        <v>#N/A</v>
      </c>
      <c r="AR412" t="e">
        <f>NA()</f>
        <v>#N/A</v>
      </c>
      <c r="AS412" t="e">
        <f>NA()</f>
        <v>#N/A</v>
      </c>
      <c r="AT412" t="e">
        <f>NA()</f>
        <v>#N/A</v>
      </c>
    </row>
    <row r="413" spans="35:46" x14ac:dyDescent="0.35">
      <c r="AI413" s="6">
        <f t="shared" si="6"/>
        <v>46231</v>
      </c>
      <c r="AJ413" t="e">
        <f>NA()</f>
        <v>#N/A</v>
      </c>
      <c r="AK413" t="e">
        <f>NA()</f>
        <v>#N/A</v>
      </c>
      <c r="AL413" t="e">
        <f>NA()</f>
        <v>#N/A</v>
      </c>
      <c r="AM413" t="e">
        <f>NA()</f>
        <v>#N/A</v>
      </c>
      <c r="AN413" t="e">
        <f>NA()</f>
        <v>#N/A</v>
      </c>
      <c r="AP413" s="6">
        <f t="shared" si="7"/>
        <v>46231</v>
      </c>
      <c r="AQ413" t="e">
        <f>NA()</f>
        <v>#N/A</v>
      </c>
      <c r="AR413" t="e">
        <f>NA()</f>
        <v>#N/A</v>
      </c>
      <c r="AS413" t="e">
        <f>NA()</f>
        <v>#N/A</v>
      </c>
      <c r="AT413" t="e">
        <f>NA()</f>
        <v>#N/A</v>
      </c>
    </row>
    <row r="414" spans="35:46" x14ac:dyDescent="0.35">
      <c r="AI414" s="6">
        <f t="shared" si="6"/>
        <v>46232</v>
      </c>
      <c r="AJ414" t="e">
        <f>NA()</f>
        <v>#N/A</v>
      </c>
      <c r="AK414" t="e">
        <f>NA()</f>
        <v>#N/A</v>
      </c>
      <c r="AL414" t="e">
        <f>NA()</f>
        <v>#N/A</v>
      </c>
      <c r="AM414" t="e">
        <f>NA()</f>
        <v>#N/A</v>
      </c>
      <c r="AN414" t="e">
        <f>NA()</f>
        <v>#N/A</v>
      </c>
      <c r="AP414" s="6">
        <f t="shared" si="7"/>
        <v>46232</v>
      </c>
      <c r="AQ414" t="e">
        <f>NA()</f>
        <v>#N/A</v>
      </c>
      <c r="AR414" t="e">
        <f>NA()</f>
        <v>#N/A</v>
      </c>
      <c r="AS414" t="e">
        <f>NA()</f>
        <v>#N/A</v>
      </c>
      <c r="AT414" t="e">
        <f>NA()</f>
        <v>#N/A</v>
      </c>
    </row>
    <row r="415" spans="35:46" x14ac:dyDescent="0.35">
      <c r="AI415" s="6">
        <f t="shared" si="6"/>
        <v>46233</v>
      </c>
      <c r="AJ415" t="e">
        <f>NA()</f>
        <v>#N/A</v>
      </c>
      <c r="AK415" t="e">
        <f>NA()</f>
        <v>#N/A</v>
      </c>
      <c r="AL415" t="e">
        <f>NA()</f>
        <v>#N/A</v>
      </c>
      <c r="AM415" t="e">
        <f>NA()</f>
        <v>#N/A</v>
      </c>
      <c r="AN415" t="e">
        <f>NA()</f>
        <v>#N/A</v>
      </c>
      <c r="AP415" s="6">
        <f t="shared" si="7"/>
        <v>46233</v>
      </c>
      <c r="AQ415" t="e">
        <f>NA()</f>
        <v>#N/A</v>
      </c>
      <c r="AR415" t="e">
        <f>NA()</f>
        <v>#N/A</v>
      </c>
      <c r="AS415" t="e">
        <f>NA()</f>
        <v>#N/A</v>
      </c>
      <c r="AT415" t="e">
        <f>NA()</f>
        <v>#N/A</v>
      </c>
    </row>
    <row r="416" spans="35:46" x14ac:dyDescent="0.35">
      <c r="AI416" s="6">
        <f t="shared" si="6"/>
        <v>46234</v>
      </c>
      <c r="AJ416" t="e">
        <f>NA()</f>
        <v>#N/A</v>
      </c>
      <c r="AK416" t="e">
        <f>NA()</f>
        <v>#N/A</v>
      </c>
      <c r="AL416" t="e">
        <f>NA()</f>
        <v>#N/A</v>
      </c>
      <c r="AM416" t="e">
        <f>NA()</f>
        <v>#N/A</v>
      </c>
      <c r="AN416" t="e">
        <f>NA()</f>
        <v>#N/A</v>
      </c>
      <c r="AP416" s="6">
        <f t="shared" si="7"/>
        <v>46234</v>
      </c>
      <c r="AQ416" t="e">
        <f>NA()</f>
        <v>#N/A</v>
      </c>
      <c r="AR416" t="e">
        <f>NA()</f>
        <v>#N/A</v>
      </c>
      <c r="AS416" t="e">
        <f>NA()</f>
        <v>#N/A</v>
      </c>
      <c r="AT416" t="e">
        <f>NA()</f>
        <v>#N/A</v>
      </c>
    </row>
    <row r="417" spans="35:46" x14ac:dyDescent="0.35">
      <c r="AI417" s="6">
        <f t="shared" si="6"/>
        <v>46237</v>
      </c>
      <c r="AJ417" t="e">
        <f>NA()</f>
        <v>#N/A</v>
      </c>
      <c r="AK417" t="e">
        <f>NA()</f>
        <v>#N/A</v>
      </c>
      <c r="AL417" t="e">
        <f>NA()</f>
        <v>#N/A</v>
      </c>
      <c r="AM417" t="e">
        <f>NA()</f>
        <v>#N/A</v>
      </c>
      <c r="AN417" t="e">
        <f>NA()</f>
        <v>#N/A</v>
      </c>
      <c r="AP417" s="6">
        <f t="shared" si="7"/>
        <v>46237</v>
      </c>
      <c r="AQ417" t="e">
        <f>NA()</f>
        <v>#N/A</v>
      </c>
      <c r="AR417" t="e">
        <f>NA()</f>
        <v>#N/A</v>
      </c>
      <c r="AS417" t="e">
        <f>NA()</f>
        <v>#N/A</v>
      </c>
      <c r="AT417" t="e">
        <f>NA()</f>
        <v>#N/A</v>
      </c>
    </row>
    <row r="418" spans="35:46" x14ac:dyDescent="0.35">
      <c r="AI418" s="6">
        <f t="shared" si="6"/>
        <v>46238</v>
      </c>
      <c r="AJ418" t="e">
        <f>NA()</f>
        <v>#N/A</v>
      </c>
      <c r="AK418" t="e">
        <f>NA()</f>
        <v>#N/A</v>
      </c>
      <c r="AL418" t="e">
        <f>NA()</f>
        <v>#N/A</v>
      </c>
      <c r="AM418" t="e">
        <f>NA()</f>
        <v>#N/A</v>
      </c>
      <c r="AN418" t="e">
        <f>NA()</f>
        <v>#N/A</v>
      </c>
      <c r="AP418" s="6">
        <f t="shared" si="7"/>
        <v>46238</v>
      </c>
      <c r="AQ418" t="e">
        <f>NA()</f>
        <v>#N/A</v>
      </c>
      <c r="AR418" t="e">
        <f>NA()</f>
        <v>#N/A</v>
      </c>
      <c r="AS418" t="e">
        <f>NA()</f>
        <v>#N/A</v>
      </c>
      <c r="AT418" t="e">
        <f>NA()</f>
        <v>#N/A</v>
      </c>
    </row>
    <row r="419" spans="35:46" x14ac:dyDescent="0.35">
      <c r="AI419" s="6">
        <f t="shared" si="6"/>
        <v>46239</v>
      </c>
      <c r="AJ419" t="e">
        <f>NA()</f>
        <v>#N/A</v>
      </c>
      <c r="AK419" t="e">
        <f>NA()</f>
        <v>#N/A</v>
      </c>
      <c r="AL419" t="e">
        <f>NA()</f>
        <v>#N/A</v>
      </c>
      <c r="AM419" t="e">
        <f>NA()</f>
        <v>#N/A</v>
      </c>
      <c r="AN419" t="e">
        <f>NA()</f>
        <v>#N/A</v>
      </c>
      <c r="AP419" s="6">
        <f t="shared" si="7"/>
        <v>46239</v>
      </c>
      <c r="AQ419" t="e">
        <f>NA()</f>
        <v>#N/A</v>
      </c>
      <c r="AR419" t="e">
        <f>NA()</f>
        <v>#N/A</v>
      </c>
      <c r="AS419" t="e">
        <f>NA()</f>
        <v>#N/A</v>
      </c>
      <c r="AT419" t="e">
        <f>NA()</f>
        <v>#N/A</v>
      </c>
    </row>
    <row r="420" spans="35:46" x14ac:dyDescent="0.35">
      <c r="AI420" s="6">
        <f t="shared" si="6"/>
        <v>46240</v>
      </c>
      <c r="AJ420" t="e">
        <f>NA()</f>
        <v>#N/A</v>
      </c>
      <c r="AK420" t="e">
        <f>NA()</f>
        <v>#N/A</v>
      </c>
      <c r="AL420" t="e">
        <f>NA()</f>
        <v>#N/A</v>
      </c>
      <c r="AM420" t="e">
        <f>NA()</f>
        <v>#N/A</v>
      </c>
      <c r="AN420" t="e">
        <f>NA()</f>
        <v>#N/A</v>
      </c>
      <c r="AP420" s="6">
        <f t="shared" si="7"/>
        <v>46240</v>
      </c>
      <c r="AQ420" t="e">
        <f>NA()</f>
        <v>#N/A</v>
      </c>
      <c r="AR420" t="e">
        <f>NA()</f>
        <v>#N/A</v>
      </c>
      <c r="AS420" t="e">
        <f>NA()</f>
        <v>#N/A</v>
      </c>
      <c r="AT420" t="e">
        <f>NA()</f>
        <v>#N/A</v>
      </c>
    </row>
    <row r="421" spans="35:46" x14ac:dyDescent="0.35">
      <c r="AI421" s="6">
        <f t="shared" si="6"/>
        <v>46241</v>
      </c>
      <c r="AJ421" t="e">
        <f>NA()</f>
        <v>#N/A</v>
      </c>
      <c r="AK421" t="e">
        <f>NA()</f>
        <v>#N/A</v>
      </c>
      <c r="AL421" t="e">
        <f>NA()</f>
        <v>#N/A</v>
      </c>
      <c r="AM421" t="e">
        <f>NA()</f>
        <v>#N/A</v>
      </c>
      <c r="AN421" t="e">
        <f>NA()</f>
        <v>#N/A</v>
      </c>
      <c r="AP421" s="6">
        <f t="shared" si="7"/>
        <v>46241</v>
      </c>
      <c r="AQ421" t="e">
        <f>NA()</f>
        <v>#N/A</v>
      </c>
      <c r="AR421" t="e">
        <f>NA()</f>
        <v>#N/A</v>
      </c>
      <c r="AS421" t="e">
        <f>NA()</f>
        <v>#N/A</v>
      </c>
      <c r="AT421" t="e">
        <f>NA()</f>
        <v>#N/A</v>
      </c>
    </row>
    <row r="422" spans="35:46" x14ac:dyDescent="0.35">
      <c r="AI422" s="6">
        <f t="shared" si="6"/>
        <v>46244</v>
      </c>
      <c r="AJ422" t="e">
        <f>NA()</f>
        <v>#N/A</v>
      </c>
      <c r="AK422" t="e">
        <f>NA()</f>
        <v>#N/A</v>
      </c>
      <c r="AL422" t="e">
        <f>NA()</f>
        <v>#N/A</v>
      </c>
      <c r="AM422" t="e">
        <f>NA()</f>
        <v>#N/A</v>
      </c>
      <c r="AN422" t="e">
        <f>NA()</f>
        <v>#N/A</v>
      </c>
      <c r="AP422" s="6">
        <f t="shared" si="7"/>
        <v>46244</v>
      </c>
      <c r="AQ422" t="e">
        <f>NA()</f>
        <v>#N/A</v>
      </c>
      <c r="AR422" t="e">
        <f>NA()</f>
        <v>#N/A</v>
      </c>
      <c r="AS422" t="e">
        <f>NA()</f>
        <v>#N/A</v>
      </c>
      <c r="AT422" t="e">
        <f>NA()</f>
        <v>#N/A</v>
      </c>
    </row>
    <row r="423" spans="35:46" x14ac:dyDescent="0.35">
      <c r="AI423" s="6">
        <f t="shared" si="6"/>
        <v>46245</v>
      </c>
      <c r="AJ423" t="e">
        <f>NA()</f>
        <v>#N/A</v>
      </c>
      <c r="AK423" t="e">
        <f>NA()</f>
        <v>#N/A</v>
      </c>
      <c r="AL423" t="e">
        <f>NA()</f>
        <v>#N/A</v>
      </c>
      <c r="AM423" t="e">
        <f>NA()</f>
        <v>#N/A</v>
      </c>
      <c r="AN423" t="e">
        <f>NA()</f>
        <v>#N/A</v>
      </c>
      <c r="AP423" s="6">
        <f t="shared" si="7"/>
        <v>46245</v>
      </c>
      <c r="AQ423" t="e">
        <f>NA()</f>
        <v>#N/A</v>
      </c>
      <c r="AR423" t="e">
        <f>NA()</f>
        <v>#N/A</v>
      </c>
      <c r="AS423" t="e">
        <f>NA()</f>
        <v>#N/A</v>
      </c>
      <c r="AT423" t="e">
        <f>NA()</f>
        <v>#N/A</v>
      </c>
    </row>
    <row r="424" spans="35:46" x14ac:dyDescent="0.35">
      <c r="AI424" s="6">
        <f t="shared" si="6"/>
        <v>46246</v>
      </c>
      <c r="AJ424" t="e">
        <f>NA()</f>
        <v>#N/A</v>
      </c>
      <c r="AK424" t="e">
        <f>NA()</f>
        <v>#N/A</v>
      </c>
      <c r="AL424" t="e">
        <f>NA()</f>
        <v>#N/A</v>
      </c>
      <c r="AM424" t="e">
        <f>NA()</f>
        <v>#N/A</v>
      </c>
      <c r="AN424" t="e">
        <f>NA()</f>
        <v>#N/A</v>
      </c>
      <c r="AP424" s="6">
        <f t="shared" si="7"/>
        <v>46246</v>
      </c>
      <c r="AQ424" t="e">
        <f>NA()</f>
        <v>#N/A</v>
      </c>
      <c r="AR424" t="e">
        <f>NA()</f>
        <v>#N/A</v>
      </c>
      <c r="AS424" t="e">
        <f>NA()</f>
        <v>#N/A</v>
      </c>
      <c r="AT424" t="e">
        <f>NA()</f>
        <v>#N/A</v>
      </c>
    </row>
    <row r="425" spans="35:46" x14ac:dyDescent="0.35">
      <c r="AI425" s="6">
        <f t="shared" si="6"/>
        <v>46247</v>
      </c>
      <c r="AJ425" t="e">
        <f>NA()</f>
        <v>#N/A</v>
      </c>
      <c r="AK425" t="e">
        <f>NA()</f>
        <v>#N/A</v>
      </c>
      <c r="AL425" t="e">
        <f>NA()</f>
        <v>#N/A</v>
      </c>
      <c r="AM425" t="e">
        <f>NA()</f>
        <v>#N/A</v>
      </c>
      <c r="AN425" t="e">
        <f>NA()</f>
        <v>#N/A</v>
      </c>
      <c r="AP425" s="6">
        <f t="shared" si="7"/>
        <v>46247</v>
      </c>
      <c r="AQ425" t="e">
        <f>NA()</f>
        <v>#N/A</v>
      </c>
      <c r="AR425" t="e">
        <f>NA()</f>
        <v>#N/A</v>
      </c>
      <c r="AS425" t="e">
        <f>NA()</f>
        <v>#N/A</v>
      </c>
      <c r="AT425" t="e">
        <f>NA()</f>
        <v>#N/A</v>
      </c>
    </row>
    <row r="426" spans="35:46" x14ac:dyDescent="0.35">
      <c r="AI426" s="6">
        <f t="shared" si="6"/>
        <v>46248</v>
      </c>
      <c r="AJ426" t="e">
        <f>NA()</f>
        <v>#N/A</v>
      </c>
      <c r="AK426" s="7">
        <f>'Market expectations - Oil (2)'!F45</f>
        <v>83.818571428571417</v>
      </c>
      <c r="AL426" s="7">
        <f>AK426</f>
        <v>83.818571428571417</v>
      </c>
      <c r="AM426" s="7">
        <f>'Market expectations - Oil (2)'!BB69</f>
        <v>79.510000000000005</v>
      </c>
      <c r="AN426" t="e">
        <f>NA()</f>
        <v>#N/A</v>
      </c>
      <c r="AP426" s="6">
        <f t="shared" si="7"/>
        <v>46248</v>
      </c>
      <c r="AQ426" t="e">
        <f>NA()</f>
        <v>#N/A</v>
      </c>
      <c r="AR426" s="7">
        <f>'Market expectations - Gas'!F45</f>
        <v>110.715</v>
      </c>
      <c r="AS426" s="7">
        <f>AR426</f>
        <v>110.715</v>
      </c>
      <c r="AT426" s="7">
        <f>'Market expectations - Gas'!BB69</f>
        <v>97.07</v>
      </c>
    </row>
    <row r="427" spans="35:46" x14ac:dyDescent="0.35">
      <c r="AI427" s="6">
        <f t="shared" si="6"/>
        <v>46251</v>
      </c>
      <c r="AJ427" t="e">
        <f>NA()</f>
        <v>#N/A</v>
      </c>
      <c r="AK427" t="e">
        <f>NA()</f>
        <v>#N/A</v>
      </c>
      <c r="AL427" t="e">
        <f>NA()</f>
        <v>#N/A</v>
      </c>
      <c r="AM427" t="e">
        <f>NA()</f>
        <v>#N/A</v>
      </c>
      <c r="AN427" t="e">
        <f>NA()</f>
        <v>#N/A</v>
      </c>
      <c r="AP427" s="6">
        <f t="shared" si="7"/>
        <v>46251</v>
      </c>
      <c r="AQ427" t="e">
        <f>NA()</f>
        <v>#N/A</v>
      </c>
      <c r="AR427" t="e">
        <f>NA()</f>
        <v>#N/A</v>
      </c>
      <c r="AS427" t="e">
        <f>NA()</f>
        <v>#N/A</v>
      </c>
      <c r="AT427" t="e">
        <f>NA()</f>
        <v>#N/A</v>
      </c>
    </row>
    <row r="428" spans="35:46" x14ac:dyDescent="0.35">
      <c r="AI428" s="6">
        <f t="shared" si="6"/>
        <v>46252</v>
      </c>
      <c r="AJ428" t="e">
        <f>NA()</f>
        <v>#N/A</v>
      </c>
      <c r="AK428" t="e">
        <f>NA()</f>
        <v>#N/A</v>
      </c>
      <c r="AL428" t="e">
        <f>NA()</f>
        <v>#N/A</v>
      </c>
      <c r="AM428" t="e">
        <f>NA()</f>
        <v>#N/A</v>
      </c>
      <c r="AN428" t="e">
        <f>NA()</f>
        <v>#N/A</v>
      </c>
      <c r="AP428" s="6">
        <f t="shared" si="7"/>
        <v>46252</v>
      </c>
      <c r="AQ428" t="e">
        <f>NA()</f>
        <v>#N/A</v>
      </c>
      <c r="AR428" t="e">
        <f>NA()</f>
        <v>#N/A</v>
      </c>
      <c r="AS428" t="e">
        <f>NA()</f>
        <v>#N/A</v>
      </c>
      <c r="AT428" t="e">
        <f>NA()</f>
        <v>#N/A</v>
      </c>
    </row>
    <row r="429" spans="35:46" x14ac:dyDescent="0.35">
      <c r="AI429" s="6">
        <f t="shared" si="6"/>
        <v>46253</v>
      </c>
      <c r="AJ429" t="e">
        <f>NA()</f>
        <v>#N/A</v>
      </c>
      <c r="AK429" t="e">
        <f>NA()</f>
        <v>#N/A</v>
      </c>
      <c r="AL429" t="e">
        <f>NA()</f>
        <v>#N/A</v>
      </c>
      <c r="AM429" t="e">
        <f>NA()</f>
        <v>#N/A</v>
      </c>
      <c r="AN429" t="e">
        <f>NA()</f>
        <v>#N/A</v>
      </c>
      <c r="AP429" s="6">
        <f t="shared" si="7"/>
        <v>46253</v>
      </c>
      <c r="AQ429" t="e">
        <f>NA()</f>
        <v>#N/A</v>
      </c>
      <c r="AR429" t="e">
        <f>NA()</f>
        <v>#N/A</v>
      </c>
      <c r="AS429" t="e">
        <f>NA()</f>
        <v>#N/A</v>
      </c>
      <c r="AT429" t="e">
        <f>NA()</f>
        <v>#N/A</v>
      </c>
    </row>
    <row r="430" spans="35:46" x14ac:dyDescent="0.35">
      <c r="AI430" s="6">
        <f t="shared" si="6"/>
        <v>46254</v>
      </c>
      <c r="AJ430" t="e">
        <f>NA()</f>
        <v>#N/A</v>
      </c>
      <c r="AK430" t="e">
        <f>NA()</f>
        <v>#N/A</v>
      </c>
      <c r="AL430" t="e">
        <f>NA()</f>
        <v>#N/A</v>
      </c>
      <c r="AM430" t="e">
        <f>NA()</f>
        <v>#N/A</v>
      </c>
      <c r="AN430" t="e">
        <f>NA()</f>
        <v>#N/A</v>
      </c>
      <c r="AP430" s="6">
        <f t="shared" si="7"/>
        <v>46254</v>
      </c>
      <c r="AQ430" t="e">
        <f>NA()</f>
        <v>#N/A</v>
      </c>
      <c r="AR430" t="e">
        <f>NA()</f>
        <v>#N/A</v>
      </c>
      <c r="AS430" t="e">
        <f>NA()</f>
        <v>#N/A</v>
      </c>
      <c r="AT430" t="e">
        <f>NA()</f>
        <v>#N/A</v>
      </c>
    </row>
    <row r="431" spans="35:46" x14ac:dyDescent="0.35">
      <c r="AI431" s="6">
        <f t="shared" si="6"/>
        <v>46255</v>
      </c>
      <c r="AJ431" t="e">
        <f>NA()</f>
        <v>#N/A</v>
      </c>
      <c r="AK431" t="e">
        <f>NA()</f>
        <v>#N/A</v>
      </c>
      <c r="AL431" t="e">
        <f>NA()</f>
        <v>#N/A</v>
      </c>
      <c r="AM431" t="e">
        <f>NA()</f>
        <v>#N/A</v>
      </c>
      <c r="AN431" t="e">
        <f>NA()</f>
        <v>#N/A</v>
      </c>
      <c r="AP431" s="6">
        <f t="shared" si="7"/>
        <v>46255</v>
      </c>
      <c r="AQ431" t="e">
        <f>NA()</f>
        <v>#N/A</v>
      </c>
      <c r="AR431" t="e">
        <f>NA()</f>
        <v>#N/A</v>
      </c>
      <c r="AS431" t="e">
        <f>NA()</f>
        <v>#N/A</v>
      </c>
      <c r="AT431" t="e">
        <f>NA()</f>
        <v>#N/A</v>
      </c>
    </row>
    <row r="432" spans="35:46" x14ac:dyDescent="0.35">
      <c r="AI432" s="6">
        <f t="shared" si="6"/>
        <v>46258</v>
      </c>
      <c r="AJ432" t="e">
        <f>NA()</f>
        <v>#N/A</v>
      </c>
      <c r="AK432" t="e">
        <f>NA()</f>
        <v>#N/A</v>
      </c>
      <c r="AL432" t="e">
        <f>NA()</f>
        <v>#N/A</v>
      </c>
      <c r="AM432" t="e">
        <f>NA()</f>
        <v>#N/A</v>
      </c>
      <c r="AN432" t="e">
        <f>NA()</f>
        <v>#N/A</v>
      </c>
      <c r="AP432" s="6">
        <f t="shared" si="7"/>
        <v>46258</v>
      </c>
      <c r="AQ432" t="e">
        <f>NA()</f>
        <v>#N/A</v>
      </c>
      <c r="AR432" t="e">
        <f>NA()</f>
        <v>#N/A</v>
      </c>
      <c r="AS432" t="e">
        <f>NA()</f>
        <v>#N/A</v>
      </c>
      <c r="AT432" t="e">
        <f>NA()</f>
        <v>#N/A</v>
      </c>
    </row>
    <row r="433" spans="35:46" x14ac:dyDescent="0.35">
      <c r="AI433" s="6">
        <f t="shared" si="6"/>
        <v>46259</v>
      </c>
      <c r="AJ433" t="e">
        <f>NA()</f>
        <v>#N/A</v>
      </c>
      <c r="AK433" t="e">
        <f>NA()</f>
        <v>#N/A</v>
      </c>
      <c r="AL433" t="e">
        <f>NA()</f>
        <v>#N/A</v>
      </c>
      <c r="AM433" t="e">
        <f>NA()</f>
        <v>#N/A</v>
      </c>
      <c r="AN433" t="e">
        <f>NA()</f>
        <v>#N/A</v>
      </c>
      <c r="AP433" s="6">
        <f t="shared" si="7"/>
        <v>46259</v>
      </c>
      <c r="AQ433" t="e">
        <f>NA()</f>
        <v>#N/A</v>
      </c>
      <c r="AR433" t="e">
        <f>NA()</f>
        <v>#N/A</v>
      </c>
      <c r="AS433" t="e">
        <f>NA()</f>
        <v>#N/A</v>
      </c>
      <c r="AT433" t="e">
        <f>NA()</f>
        <v>#N/A</v>
      </c>
    </row>
    <row r="434" spans="35:46" x14ac:dyDescent="0.35">
      <c r="AI434" s="6">
        <f t="shared" si="6"/>
        <v>46260</v>
      </c>
      <c r="AJ434" t="e">
        <f>NA()</f>
        <v>#N/A</v>
      </c>
      <c r="AK434" t="e">
        <f>NA()</f>
        <v>#N/A</v>
      </c>
      <c r="AL434" t="e">
        <f>NA()</f>
        <v>#N/A</v>
      </c>
      <c r="AM434" t="e">
        <f>NA()</f>
        <v>#N/A</v>
      </c>
      <c r="AN434" t="e">
        <f>NA()</f>
        <v>#N/A</v>
      </c>
      <c r="AP434" s="6">
        <f t="shared" si="7"/>
        <v>46260</v>
      </c>
      <c r="AQ434" t="e">
        <f>NA()</f>
        <v>#N/A</v>
      </c>
      <c r="AR434" t="e">
        <f>NA()</f>
        <v>#N/A</v>
      </c>
      <c r="AS434" t="e">
        <f>NA()</f>
        <v>#N/A</v>
      </c>
      <c r="AT434" t="e">
        <f>NA()</f>
        <v>#N/A</v>
      </c>
    </row>
    <row r="435" spans="35:46" x14ac:dyDescent="0.35">
      <c r="AI435" s="6">
        <f t="shared" si="6"/>
        <v>46261</v>
      </c>
      <c r="AJ435" t="e">
        <f>NA()</f>
        <v>#N/A</v>
      </c>
      <c r="AK435" t="e">
        <f>NA()</f>
        <v>#N/A</v>
      </c>
      <c r="AL435" t="e">
        <f>NA()</f>
        <v>#N/A</v>
      </c>
      <c r="AM435" t="e">
        <f>NA()</f>
        <v>#N/A</v>
      </c>
      <c r="AN435" t="e">
        <f>NA()</f>
        <v>#N/A</v>
      </c>
      <c r="AP435" s="6">
        <f t="shared" si="7"/>
        <v>46261</v>
      </c>
      <c r="AQ435" t="e">
        <f>NA()</f>
        <v>#N/A</v>
      </c>
      <c r="AR435" t="e">
        <f>NA()</f>
        <v>#N/A</v>
      </c>
      <c r="AS435" t="e">
        <f>NA()</f>
        <v>#N/A</v>
      </c>
      <c r="AT435" t="e">
        <f>NA()</f>
        <v>#N/A</v>
      </c>
    </row>
    <row r="436" spans="35:46" x14ac:dyDescent="0.35">
      <c r="AI436" s="6">
        <f t="shared" si="6"/>
        <v>46262</v>
      </c>
      <c r="AJ436" t="e">
        <f>NA()</f>
        <v>#N/A</v>
      </c>
      <c r="AK436" t="e">
        <f>NA()</f>
        <v>#N/A</v>
      </c>
      <c r="AL436" t="e">
        <f>NA()</f>
        <v>#N/A</v>
      </c>
      <c r="AM436" t="e">
        <f>NA()</f>
        <v>#N/A</v>
      </c>
      <c r="AN436" t="e">
        <f>NA()</f>
        <v>#N/A</v>
      </c>
      <c r="AP436" s="6">
        <f t="shared" si="7"/>
        <v>46262</v>
      </c>
      <c r="AQ436" t="e">
        <f>NA()</f>
        <v>#N/A</v>
      </c>
      <c r="AR436" t="e">
        <f>NA()</f>
        <v>#N/A</v>
      </c>
      <c r="AS436" t="e">
        <f>NA()</f>
        <v>#N/A</v>
      </c>
      <c r="AT436" t="e">
        <f>NA()</f>
        <v>#N/A</v>
      </c>
    </row>
    <row r="437" spans="35:46" x14ac:dyDescent="0.35">
      <c r="AI437" s="6">
        <f t="shared" si="6"/>
        <v>46265</v>
      </c>
      <c r="AJ437" t="e">
        <f>NA()</f>
        <v>#N/A</v>
      </c>
      <c r="AK437" t="e">
        <f>NA()</f>
        <v>#N/A</v>
      </c>
      <c r="AL437" t="e">
        <f>NA()</f>
        <v>#N/A</v>
      </c>
      <c r="AM437" t="e">
        <f>NA()</f>
        <v>#N/A</v>
      </c>
      <c r="AN437" t="e">
        <f>NA()</f>
        <v>#N/A</v>
      </c>
      <c r="AP437" s="6">
        <f t="shared" si="7"/>
        <v>46265</v>
      </c>
      <c r="AQ437" t="e">
        <f>NA()</f>
        <v>#N/A</v>
      </c>
      <c r="AR437" t="e">
        <f>NA()</f>
        <v>#N/A</v>
      </c>
      <c r="AS437" t="e">
        <f>NA()</f>
        <v>#N/A</v>
      </c>
      <c r="AT437" t="e">
        <f>NA()</f>
        <v>#N/A</v>
      </c>
    </row>
    <row r="438" spans="35:46" x14ac:dyDescent="0.35">
      <c r="AI438" s="6">
        <f t="shared" si="6"/>
        <v>46266</v>
      </c>
      <c r="AJ438" t="e">
        <f>NA()</f>
        <v>#N/A</v>
      </c>
      <c r="AK438" t="e">
        <f>NA()</f>
        <v>#N/A</v>
      </c>
      <c r="AL438" t="e">
        <f>NA()</f>
        <v>#N/A</v>
      </c>
      <c r="AM438" t="e">
        <f>NA()</f>
        <v>#N/A</v>
      </c>
      <c r="AN438" t="e">
        <f>NA()</f>
        <v>#N/A</v>
      </c>
      <c r="AP438" s="6">
        <f t="shared" si="7"/>
        <v>46266</v>
      </c>
      <c r="AQ438" t="e">
        <f>NA()</f>
        <v>#N/A</v>
      </c>
      <c r="AR438" t="e">
        <f>NA()</f>
        <v>#N/A</v>
      </c>
      <c r="AS438" t="e">
        <f>NA()</f>
        <v>#N/A</v>
      </c>
      <c r="AT438" t="e">
        <f>NA()</f>
        <v>#N/A</v>
      </c>
    </row>
    <row r="439" spans="35:46" x14ac:dyDescent="0.35">
      <c r="AI439" s="6">
        <f t="shared" si="6"/>
        <v>46267</v>
      </c>
      <c r="AJ439" t="e">
        <f>NA()</f>
        <v>#N/A</v>
      </c>
      <c r="AK439" t="e">
        <f>NA()</f>
        <v>#N/A</v>
      </c>
      <c r="AL439" t="e">
        <f>NA()</f>
        <v>#N/A</v>
      </c>
      <c r="AM439" t="e">
        <f>NA()</f>
        <v>#N/A</v>
      </c>
      <c r="AN439" t="e">
        <f>NA()</f>
        <v>#N/A</v>
      </c>
      <c r="AP439" s="6">
        <f t="shared" si="7"/>
        <v>46267</v>
      </c>
      <c r="AQ439" t="e">
        <f>NA()</f>
        <v>#N/A</v>
      </c>
      <c r="AR439" t="e">
        <f>NA()</f>
        <v>#N/A</v>
      </c>
      <c r="AS439" t="e">
        <f>NA()</f>
        <v>#N/A</v>
      </c>
      <c r="AT439" t="e">
        <f>NA()</f>
        <v>#N/A</v>
      </c>
    </row>
    <row r="440" spans="35:46" x14ac:dyDescent="0.35">
      <c r="AI440" s="6">
        <f t="shared" si="6"/>
        <v>46268</v>
      </c>
      <c r="AJ440" t="e">
        <f>NA()</f>
        <v>#N/A</v>
      </c>
      <c r="AK440" t="e">
        <f>NA()</f>
        <v>#N/A</v>
      </c>
      <c r="AL440" t="e">
        <f>NA()</f>
        <v>#N/A</v>
      </c>
      <c r="AM440" t="e">
        <f>NA()</f>
        <v>#N/A</v>
      </c>
      <c r="AN440" t="e">
        <f>NA()</f>
        <v>#N/A</v>
      </c>
      <c r="AP440" s="6">
        <f t="shared" si="7"/>
        <v>46268</v>
      </c>
      <c r="AQ440" t="e">
        <f>NA()</f>
        <v>#N/A</v>
      </c>
      <c r="AR440" t="e">
        <f>NA()</f>
        <v>#N/A</v>
      </c>
      <c r="AS440" t="e">
        <f>NA()</f>
        <v>#N/A</v>
      </c>
      <c r="AT440" t="e">
        <f>NA()</f>
        <v>#N/A</v>
      </c>
    </row>
    <row r="441" spans="35:46" x14ac:dyDescent="0.35">
      <c r="AI441" s="6">
        <f t="shared" si="6"/>
        <v>46269</v>
      </c>
      <c r="AJ441" t="e">
        <f>NA()</f>
        <v>#N/A</v>
      </c>
      <c r="AK441" t="e">
        <f>NA()</f>
        <v>#N/A</v>
      </c>
      <c r="AL441" t="e">
        <f>NA()</f>
        <v>#N/A</v>
      </c>
      <c r="AM441" t="e">
        <f>NA()</f>
        <v>#N/A</v>
      </c>
      <c r="AN441" t="e">
        <f>NA()</f>
        <v>#N/A</v>
      </c>
      <c r="AP441" s="6">
        <f t="shared" si="7"/>
        <v>46269</v>
      </c>
      <c r="AQ441" t="e">
        <f>NA()</f>
        <v>#N/A</v>
      </c>
      <c r="AR441" t="e">
        <f>NA()</f>
        <v>#N/A</v>
      </c>
      <c r="AS441" t="e">
        <f>NA()</f>
        <v>#N/A</v>
      </c>
      <c r="AT441" t="e">
        <f>NA()</f>
        <v>#N/A</v>
      </c>
    </row>
    <row r="442" spans="35:46" x14ac:dyDescent="0.35">
      <c r="AI442" s="6">
        <f t="shared" si="6"/>
        <v>46272</v>
      </c>
      <c r="AJ442" t="e">
        <f>NA()</f>
        <v>#N/A</v>
      </c>
      <c r="AK442" t="e">
        <f>NA()</f>
        <v>#N/A</v>
      </c>
      <c r="AL442" t="e">
        <f>NA()</f>
        <v>#N/A</v>
      </c>
      <c r="AM442" t="e">
        <f>NA()</f>
        <v>#N/A</v>
      </c>
      <c r="AN442" t="e">
        <f>NA()</f>
        <v>#N/A</v>
      </c>
      <c r="AP442" s="6">
        <f t="shared" si="7"/>
        <v>46272</v>
      </c>
      <c r="AQ442" t="e">
        <f>NA()</f>
        <v>#N/A</v>
      </c>
      <c r="AR442" t="e">
        <f>NA()</f>
        <v>#N/A</v>
      </c>
      <c r="AS442" t="e">
        <f>NA()</f>
        <v>#N/A</v>
      </c>
      <c r="AT442" t="e">
        <f>NA()</f>
        <v>#N/A</v>
      </c>
    </row>
    <row r="443" spans="35:46" x14ac:dyDescent="0.35">
      <c r="AI443" s="6">
        <f t="shared" si="6"/>
        <v>46273</v>
      </c>
      <c r="AJ443" t="e">
        <f>NA()</f>
        <v>#N/A</v>
      </c>
      <c r="AK443" t="e">
        <f>NA()</f>
        <v>#N/A</v>
      </c>
      <c r="AL443" t="e">
        <f>NA()</f>
        <v>#N/A</v>
      </c>
      <c r="AM443" t="e">
        <f>NA()</f>
        <v>#N/A</v>
      </c>
      <c r="AN443" t="e">
        <f>NA()</f>
        <v>#N/A</v>
      </c>
      <c r="AP443" s="6">
        <f t="shared" si="7"/>
        <v>46273</v>
      </c>
      <c r="AQ443" t="e">
        <f>NA()</f>
        <v>#N/A</v>
      </c>
      <c r="AR443" t="e">
        <f>NA()</f>
        <v>#N/A</v>
      </c>
      <c r="AS443" t="e">
        <f>NA()</f>
        <v>#N/A</v>
      </c>
      <c r="AT443" t="e">
        <f>NA()</f>
        <v>#N/A</v>
      </c>
    </row>
    <row r="444" spans="35:46" x14ac:dyDescent="0.35">
      <c r="AI444" s="6">
        <f t="shared" ref="AI444:AI507" si="8">AI439+7</f>
        <v>46274</v>
      </c>
      <c r="AJ444" t="e">
        <f>NA()</f>
        <v>#N/A</v>
      </c>
      <c r="AK444" t="e">
        <f>NA()</f>
        <v>#N/A</v>
      </c>
      <c r="AL444" t="e">
        <f>NA()</f>
        <v>#N/A</v>
      </c>
      <c r="AM444" t="e">
        <f>NA()</f>
        <v>#N/A</v>
      </c>
      <c r="AN444" t="e">
        <f>NA()</f>
        <v>#N/A</v>
      </c>
      <c r="AP444" s="6">
        <f t="shared" si="7"/>
        <v>46274</v>
      </c>
      <c r="AQ444" t="e">
        <f>NA()</f>
        <v>#N/A</v>
      </c>
      <c r="AR444" t="e">
        <f>NA()</f>
        <v>#N/A</v>
      </c>
      <c r="AS444" t="e">
        <f>NA()</f>
        <v>#N/A</v>
      </c>
      <c r="AT444" t="e">
        <f>NA()</f>
        <v>#N/A</v>
      </c>
    </row>
    <row r="445" spans="35:46" x14ac:dyDescent="0.35">
      <c r="AI445" s="6">
        <f t="shared" si="8"/>
        <v>46275</v>
      </c>
      <c r="AJ445" t="e">
        <f>NA()</f>
        <v>#N/A</v>
      </c>
      <c r="AK445" t="e">
        <f>NA()</f>
        <v>#N/A</v>
      </c>
      <c r="AL445" t="e">
        <f>NA()</f>
        <v>#N/A</v>
      </c>
      <c r="AM445" t="e">
        <f>NA()</f>
        <v>#N/A</v>
      </c>
      <c r="AN445" t="e">
        <f>NA()</f>
        <v>#N/A</v>
      </c>
      <c r="AP445" s="6">
        <f t="shared" si="7"/>
        <v>46275</v>
      </c>
      <c r="AQ445" t="e">
        <f>NA()</f>
        <v>#N/A</v>
      </c>
      <c r="AR445" t="e">
        <f>NA()</f>
        <v>#N/A</v>
      </c>
      <c r="AS445" t="e">
        <f>NA()</f>
        <v>#N/A</v>
      </c>
      <c r="AT445" t="e">
        <f>NA()</f>
        <v>#N/A</v>
      </c>
    </row>
    <row r="446" spans="35:46" x14ac:dyDescent="0.35">
      <c r="AI446" s="6">
        <f t="shared" si="8"/>
        <v>46276</v>
      </c>
      <c r="AJ446" t="e">
        <f>NA()</f>
        <v>#N/A</v>
      </c>
      <c r="AK446" t="e">
        <f>NA()</f>
        <v>#N/A</v>
      </c>
      <c r="AL446" t="e">
        <f>NA()</f>
        <v>#N/A</v>
      </c>
      <c r="AM446" t="e">
        <f>NA()</f>
        <v>#N/A</v>
      </c>
      <c r="AN446" t="e">
        <f>NA()</f>
        <v>#N/A</v>
      </c>
      <c r="AP446" s="6">
        <f t="shared" si="7"/>
        <v>46276</v>
      </c>
      <c r="AQ446" t="e">
        <f>NA()</f>
        <v>#N/A</v>
      </c>
      <c r="AR446" t="e">
        <f>NA()</f>
        <v>#N/A</v>
      </c>
      <c r="AS446" t="e">
        <f>NA()</f>
        <v>#N/A</v>
      </c>
      <c r="AT446" t="e">
        <f>NA()</f>
        <v>#N/A</v>
      </c>
    </row>
    <row r="447" spans="35:46" x14ac:dyDescent="0.35">
      <c r="AI447" s="6">
        <f t="shared" si="8"/>
        <v>46279</v>
      </c>
      <c r="AJ447" t="e">
        <f>NA()</f>
        <v>#N/A</v>
      </c>
      <c r="AK447" t="e">
        <f>NA()</f>
        <v>#N/A</v>
      </c>
      <c r="AL447" t="e">
        <f>NA()</f>
        <v>#N/A</v>
      </c>
      <c r="AM447" t="e">
        <f>NA()</f>
        <v>#N/A</v>
      </c>
      <c r="AN447" t="e">
        <f>NA()</f>
        <v>#N/A</v>
      </c>
      <c r="AP447" s="6">
        <f t="shared" si="7"/>
        <v>46279</v>
      </c>
      <c r="AQ447" t="e">
        <f>NA()</f>
        <v>#N/A</v>
      </c>
      <c r="AR447" t="e">
        <f>NA()</f>
        <v>#N/A</v>
      </c>
      <c r="AS447" t="e">
        <f>NA()</f>
        <v>#N/A</v>
      </c>
      <c r="AT447" t="e">
        <f>NA()</f>
        <v>#N/A</v>
      </c>
    </row>
    <row r="448" spans="35:46" x14ac:dyDescent="0.35">
      <c r="AI448" s="6">
        <f t="shared" si="8"/>
        <v>46280</v>
      </c>
      <c r="AJ448" t="e">
        <f>NA()</f>
        <v>#N/A</v>
      </c>
      <c r="AK448" s="7">
        <f>'Market expectations - Oil (2)'!G45</f>
        <v>82.369285714285724</v>
      </c>
      <c r="AL448" s="7">
        <f>AK448</f>
        <v>82.369285714285724</v>
      </c>
      <c r="AM448" s="7">
        <f>'Market expectations - Oil (2)'!BC69</f>
        <v>78.819999999999993</v>
      </c>
      <c r="AN448" t="e">
        <f>NA()</f>
        <v>#N/A</v>
      </c>
      <c r="AP448" s="6">
        <f t="shared" si="7"/>
        <v>46280</v>
      </c>
      <c r="AQ448" t="e">
        <f>NA()</f>
        <v>#N/A</v>
      </c>
      <c r="AR448" s="7">
        <f>'Market expectations - Gas'!G45</f>
        <v>110.27428571428571</v>
      </c>
      <c r="AS448" s="7">
        <f>AR448</f>
        <v>110.27428571428571</v>
      </c>
      <c r="AT448" s="7">
        <f>'Market expectations - Gas'!BC69</f>
        <v>98.99</v>
      </c>
    </row>
    <row r="449" spans="35:46" x14ac:dyDescent="0.35">
      <c r="AI449" s="6">
        <f t="shared" si="8"/>
        <v>46281</v>
      </c>
      <c r="AJ449" t="e">
        <f>NA()</f>
        <v>#N/A</v>
      </c>
      <c r="AK449" t="e">
        <f>NA()</f>
        <v>#N/A</v>
      </c>
      <c r="AL449" t="e">
        <f>NA()</f>
        <v>#N/A</v>
      </c>
      <c r="AM449" t="e">
        <f>NA()</f>
        <v>#N/A</v>
      </c>
      <c r="AN449" t="e">
        <f>NA()</f>
        <v>#N/A</v>
      </c>
      <c r="AP449" s="6">
        <f t="shared" si="7"/>
        <v>46281</v>
      </c>
      <c r="AQ449" t="e">
        <f>NA()</f>
        <v>#N/A</v>
      </c>
      <c r="AR449" t="e">
        <f>NA()</f>
        <v>#N/A</v>
      </c>
      <c r="AS449" t="e">
        <f>NA()</f>
        <v>#N/A</v>
      </c>
      <c r="AT449" t="e">
        <f>NA()</f>
        <v>#N/A</v>
      </c>
    </row>
    <row r="450" spans="35:46" x14ac:dyDescent="0.35">
      <c r="AI450" s="6">
        <f t="shared" si="8"/>
        <v>46282</v>
      </c>
      <c r="AJ450" t="e">
        <f>NA()</f>
        <v>#N/A</v>
      </c>
      <c r="AK450" t="e">
        <f>NA()</f>
        <v>#N/A</v>
      </c>
      <c r="AL450" t="e">
        <f>NA()</f>
        <v>#N/A</v>
      </c>
      <c r="AM450" t="e">
        <f>NA()</f>
        <v>#N/A</v>
      </c>
      <c r="AN450" t="e">
        <f>NA()</f>
        <v>#N/A</v>
      </c>
      <c r="AP450" s="6">
        <f t="shared" si="7"/>
        <v>46282</v>
      </c>
      <c r="AQ450" t="e">
        <f>NA()</f>
        <v>#N/A</v>
      </c>
      <c r="AR450" t="e">
        <f>NA()</f>
        <v>#N/A</v>
      </c>
      <c r="AS450" t="e">
        <f>NA()</f>
        <v>#N/A</v>
      </c>
      <c r="AT450" t="e">
        <f>NA()</f>
        <v>#N/A</v>
      </c>
    </row>
    <row r="451" spans="35:46" x14ac:dyDescent="0.35">
      <c r="AI451" s="6">
        <f t="shared" si="8"/>
        <v>46283</v>
      </c>
      <c r="AJ451" t="e">
        <f>NA()</f>
        <v>#N/A</v>
      </c>
      <c r="AK451" t="e">
        <f>NA()</f>
        <v>#N/A</v>
      </c>
      <c r="AL451" t="e">
        <f>NA()</f>
        <v>#N/A</v>
      </c>
      <c r="AM451" t="e">
        <f>NA()</f>
        <v>#N/A</v>
      </c>
      <c r="AN451" t="e">
        <f>NA()</f>
        <v>#N/A</v>
      </c>
      <c r="AP451" s="6">
        <f t="shared" si="7"/>
        <v>46283</v>
      </c>
      <c r="AQ451" t="e">
        <f>NA()</f>
        <v>#N/A</v>
      </c>
      <c r="AR451" t="e">
        <f>NA()</f>
        <v>#N/A</v>
      </c>
      <c r="AS451" t="e">
        <f>NA()</f>
        <v>#N/A</v>
      </c>
      <c r="AT451" t="e">
        <f>NA()</f>
        <v>#N/A</v>
      </c>
    </row>
    <row r="452" spans="35:46" x14ac:dyDescent="0.35">
      <c r="AI452" s="6">
        <f t="shared" si="8"/>
        <v>46286</v>
      </c>
      <c r="AJ452" t="e">
        <f>NA()</f>
        <v>#N/A</v>
      </c>
      <c r="AK452" t="e">
        <f>NA()</f>
        <v>#N/A</v>
      </c>
      <c r="AL452" t="e">
        <f>NA()</f>
        <v>#N/A</v>
      </c>
      <c r="AM452" t="e">
        <f>NA()</f>
        <v>#N/A</v>
      </c>
      <c r="AN452" t="e">
        <f>NA()</f>
        <v>#N/A</v>
      </c>
      <c r="AP452" s="6">
        <f t="shared" si="7"/>
        <v>46286</v>
      </c>
      <c r="AQ452" t="e">
        <f>NA()</f>
        <v>#N/A</v>
      </c>
      <c r="AR452" t="e">
        <f>NA()</f>
        <v>#N/A</v>
      </c>
      <c r="AS452" t="e">
        <f>NA()</f>
        <v>#N/A</v>
      </c>
      <c r="AT452" t="e">
        <f>NA()</f>
        <v>#N/A</v>
      </c>
    </row>
    <row r="453" spans="35:46" x14ac:dyDescent="0.35">
      <c r="AI453" s="6">
        <f t="shared" si="8"/>
        <v>46287</v>
      </c>
      <c r="AJ453" t="e">
        <f>NA()</f>
        <v>#N/A</v>
      </c>
      <c r="AK453" t="e">
        <f>NA()</f>
        <v>#N/A</v>
      </c>
      <c r="AL453" t="e">
        <f>NA()</f>
        <v>#N/A</v>
      </c>
      <c r="AM453" t="e">
        <f>NA()</f>
        <v>#N/A</v>
      </c>
      <c r="AN453" t="e">
        <f>NA()</f>
        <v>#N/A</v>
      </c>
      <c r="AP453" s="6">
        <f t="shared" ref="AP453:AP516" si="9">AI453</f>
        <v>46287</v>
      </c>
      <c r="AQ453" t="e">
        <f>NA()</f>
        <v>#N/A</v>
      </c>
      <c r="AR453" t="e">
        <f>NA()</f>
        <v>#N/A</v>
      </c>
      <c r="AS453" t="e">
        <f>NA()</f>
        <v>#N/A</v>
      </c>
      <c r="AT453" t="e">
        <f>NA()</f>
        <v>#N/A</v>
      </c>
    </row>
    <row r="454" spans="35:46" x14ac:dyDescent="0.35">
      <c r="AI454" s="6">
        <f t="shared" si="8"/>
        <v>46288</v>
      </c>
      <c r="AJ454" t="e">
        <f>NA()</f>
        <v>#N/A</v>
      </c>
      <c r="AK454" t="e">
        <f>NA()</f>
        <v>#N/A</v>
      </c>
      <c r="AL454" t="e">
        <f>NA()</f>
        <v>#N/A</v>
      </c>
      <c r="AM454" t="e">
        <f>NA()</f>
        <v>#N/A</v>
      </c>
      <c r="AN454" t="e">
        <f>NA()</f>
        <v>#N/A</v>
      </c>
      <c r="AP454" s="6">
        <f t="shared" si="9"/>
        <v>46288</v>
      </c>
      <c r="AQ454" t="e">
        <f>NA()</f>
        <v>#N/A</v>
      </c>
      <c r="AR454" t="e">
        <f>NA()</f>
        <v>#N/A</v>
      </c>
      <c r="AS454" t="e">
        <f>NA()</f>
        <v>#N/A</v>
      </c>
      <c r="AT454" t="e">
        <f>NA()</f>
        <v>#N/A</v>
      </c>
    </row>
    <row r="455" spans="35:46" x14ac:dyDescent="0.35">
      <c r="AI455" s="6">
        <f t="shared" si="8"/>
        <v>46289</v>
      </c>
      <c r="AJ455" t="e">
        <f>NA()</f>
        <v>#N/A</v>
      </c>
      <c r="AK455" t="e">
        <f>NA()</f>
        <v>#N/A</v>
      </c>
      <c r="AL455" t="e">
        <f>NA()</f>
        <v>#N/A</v>
      </c>
      <c r="AM455" t="e">
        <f>NA()</f>
        <v>#N/A</v>
      </c>
      <c r="AN455" t="e">
        <f>NA()</f>
        <v>#N/A</v>
      </c>
      <c r="AP455" s="6">
        <f t="shared" si="9"/>
        <v>46289</v>
      </c>
      <c r="AQ455" t="e">
        <f>NA()</f>
        <v>#N/A</v>
      </c>
      <c r="AR455" t="e">
        <f>NA()</f>
        <v>#N/A</v>
      </c>
      <c r="AS455" t="e">
        <f>NA()</f>
        <v>#N/A</v>
      </c>
      <c r="AT455" t="e">
        <f>NA()</f>
        <v>#N/A</v>
      </c>
    </row>
    <row r="456" spans="35:46" x14ac:dyDescent="0.35">
      <c r="AI456" s="6">
        <f t="shared" si="8"/>
        <v>46290</v>
      </c>
      <c r="AJ456" t="e">
        <f>NA()</f>
        <v>#N/A</v>
      </c>
      <c r="AK456" t="e">
        <f>NA()</f>
        <v>#N/A</v>
      </c>
      <c r="AL456" t="e">
        <f>NA()</f>
        <v>#N/A</v>
      </c>
      <c r="AM456" t="e">
        <f>NA()</f>
        <v>#N/A</v>
      </c>
      <c r="AN456" t="e">
        <f>NA()</f>
        <v>#N/A</v>
      </c>
      <c r="AP456" s="6">
        <f t="shared" si="9"/>
        <v>46290</v>
      </c>
      <c r="AQ456" t="e">
        <f>NA()</f>
        <v>#N/A</v>
      </c>
      <c r="AR456" t="e">
        <f>NA()</f>
        <v>#N/A</v>
      </c>
      <c r="AS456" t="e">
        <f>NA()</f>
        <v>#N/A</v>
      </c>
      <c r="AT456" t="e">
        <f>NA()</f>
        <v>#N/A</v>
      </c>
    </row>
    <row r="457" spans="35:46" x14ac:dyDescent="0.35">
      <c r="AI457" s="6">
        <f t="shared" si="8"/>
        <v>46293</v>
      </c>
      <c r="AJ457" t="e">
        <f>NA()</f>
        <v>#N/A</v>
      </c>
      <c r="AK457" t="e">
        <f>NA()</f>
        <v>#N/A</v>
      </c>
      <c r="AL457" t="e">
        <f>NA()</f>
        <v>#N/A</v>
      </c>
      <c r="AM457" t="e">
        <f>NA()</f>
        <v>#N/A</v>
      </c>
      <c r="AN457" t="e">
        <f>NA()</f>
        <v>#N/A</v>
      </c>
      <c r="AP457" s="6">
        <f t="shared" si="9"/>
        <v>46293</v>
      </c>
      <c r="AQ457" t="e">
        <f>NA()</f>
        <v>#N/A</v>
      </c>
      <c r="AR457" t="e">
        <f>NA()</f>
        <v>#N/A</v>
      </c>
      <c r="AS457" t="e">
        <f>NA()</f>
        <v>#N/A</v>
      </c>
      <c r="AT457" t="e">
        <f>NA()</f>
        <v>#N/A</v>
      </c>
    </row>
    <row r="458" spans="35:46" x14ac:dyDescent="0.35">
      <c r="AI458" s="6">
        <f t="shared" si="8"/>
        <v>46294</v>
      </c>
      <c r="AJ458" t="e">
        <f>NA()</f>
        <v>#N/A</v>
      </c>
      <c r="AK458" t="e">
        <f>NA()</f>
        <v>#N/A</v>
      </c>
      <c r="AL458" t="e">
        <f>NA()</f>
        <v>#N/A</v>
      </c>
      <c r="AM458" t="e">
        <f>NA()</f>
        <v>#N/A</v>
      </c>
      <c r="AN458" t="e">
        <f>NA()</f>
        <v>#N/A</v>
      </c>
      <c r="AP458" s="6">
        <f t="shared" si="9"/>
        <v>46294</v>
      </c>
      <c r="AQ458" t="e">
        <f>NA()</f>
        <v>#N/A</v>
      </c>
      <c r="AR458" t="e">
        <f>NA()</f>
        <v>#N/A</v>
      </c>
      <c r="AS458" t="e">
        <f>NA()</f>
        <v>#N/A</v>
      </c>
      <c r="AT458" t="e">
        <f>NA()</f>
        <v>#N/A</v>
      </c>
    </row>
    <row r="459" spans="35:46" x14ac:dyDescent="0.35">
      <c r="AI459" s="6">
        <f t="shared" si="8"/>
        <v>46295</v>
      </c>
      <c r="AJ459" t="e">
        <f>NA()</f>
        <v>#N/A</v>
      </c>
      <c r="AK459" t="e">
        <f>NA()</f>
        <v>#N/A</v>
      </c>
      <c r="AL459" t="e">
        <f>NA()</f>
        <v>#N/A</v>
      </c>
      <c r="AM459" t="e">
        <f>NA()</f>
        <v>#N/A</v>
      </c>
      <c r="AN459" t="e">
        <f>NA()</f>
        <v>#N/A</v>
      </c>
      <c r="AP459" s="6">
        <f t="shared" si="9"/>
        <v>46295</v>
      </c>
      <c r="AQ459" t="e">
        <f>NA()</f>
        <v>#N/A</v>
      </c>
      <c r="AR459" t="e">
        <f>NA()</f>
        <v>#N/A</v>
      </c>
      <c r="AS459" t="e">
        <f>NA()</f>
        <v>#N/A</v>
      </c>
      <c r="AT459" t="e">
        <f>NA()</f>
        <v>#N/A</v>
      </c>
    </row>
    <row r="460" spans="35:46" x14ac:dyDescent="0.35">
      <c r="AI460" s="6">
        <f t="shared" si="8"/>
        <v>46296</v>
      </c>
      <c r="AJ460" t="e">
        <f>NA()</f>
        <v>#N/A</v>
      </c>
      <c r="AK460" t="e">
        <f>NA()</f>
        <v>#N/A</v>
      </c>
      <c r="AL460" t="e">
        <f>NA()</f>
        <v>#N/A</v>
      </c>
      <c r="AM460" t="e">
        <f>NA()</f>
        <v>#N/A</v>
      </c>
      <c r="AN460" t="e">
        <f>NA()</f>
        <v>#N/A</v>
      </c>
      <c r="AP460" s="6">
        <f t="shared" si="9"/>
        <v>46296</v>
      </c>
      <c r="AQ460" t="e">
        <f>NA()</f>
        <v>#N/A</v>
      </c>
      <c r="AR460" t="e">
        <f>NA()</f>
        <v>#N/A</v>
      </c>
      <c r="AS460" t="e">
        <f>NA()</f>
        <v>#N/A</v>
      </c>
      <c r="AT460" t="e">
        <f>NA()</f>
        <v>#N/A</v>
      </c>
    </row>
    <row r="461" spans="35:46" x14ac:dyDescent="0.35">
      <c r="AI461" s="6">
        <f t="shared" si="8"/>
        <v>46297</v>
      </c>
      <c r="AJ461" t="e">
        <f>NA()</f>
        <v>#N/A</v>
      </c>
      <c r="AK461" t="e">
        <f>NA()</f>
        <v>#N/A</v>
      </c>
      <c r="AL461" t="e">
        <f>NA()</f>
        <v>#N/A</v>
      </c>
      <c r="AM461" t="e">
        <f>NA()</f>
        <v>#N/A</v>
      </c>
      <c r="AN461" t="e">
        <f>NA()</f>
        <v>#N/A</v>
      </c>
      <c r="AP461" s="6">
        <f t="shared" si="9"/>
        <v>46297</v>
      </c>
      <c r="AQ461" t="e">
        <f>NA()</f>
        <v>#N/A</v>
      </c>
      <c r="AR461" t="e">
        <f>NA()</f>
        <v>#N/A</v>
      </c>
      <c r="AS461" t="e">
        <f>NA()</f>
        <v>#N/A</v>
      </c>
      <c r="AT461" t="e">
        <f>NA()</f>
        <v>#N/A</v>
      </c>
    </row>
    <row r="462" spans="35:46" x14ac:dyDescent="0.35">
      <c r="AI462" s="6">
        <f t="shared" si="8"/>
        <v>46300</v>
      </c>
      <c r="AJ462" t="e">
        <f>NA()</f>
        <v>#N/A</v>
      </c>
      <c r="AK462" t="e">
        <f>NA()</f>
        <v>#N/A</v>
      </c>
      <c r="AL462" t="e">
        <f>NA()</f>
        <v>#N/A</v>
      </c>
      <c r="AM462" t="e">
        <f>NA()</f>
        <v>#N/A</v>
      </c>
      <c r="AN462" t="e">
        <f>NA()</f>
        <v>#N/A</v>
      </c>
      <c r="AP462" s="6">
        <f t="shared" si="9"/>
        <v>46300</v>
      </c>
      <c r="AQ462" t="e">
        <f>NA()</f>
        <v>#N/A</v>
      </c>
      <c r="AR462" t="e">
        <f>NA()</f>
        <v>#N/A</v>
      </c>
      <c r="AS462" t="e">
        <f>NA()</f>
        <v>#N/A</v>
      </c>
      <c r="AT462" t="e">
        <f>NA()</f>
        <v>#N/A</v>
      </c>
    </row>
    <row r="463" spans="35:46" x14ac:dyDescent="0.35">
      <c r="AI463" s="6">
        <f t="shared" si="8"/>
        <v>46301</v>
      </c>
      <c r="AJ463" t="e">
        <f>NA()</f>
        <v>#N/A</v>
      </c>
      <c r="AK463" t="e">
        <f>NA()</f>
        <v>#N/A</v>
      </c>
      <c r="AL463" t="e">
        <f>NA()</f>
        <v>#N/A</v>
      </c>
      <c r="AM463" t="e">
        <f>NA()</f>
        <v>#N/A</v>
      </c>
      <c r="AN463" t="e">
        <f>NA()</f>
        <v>#N/A</v>
      </c>
      <c r="AP463" s="6">
        <f t="shared" si="9"/>
        <v>46301</v>
      </c>
      <c r="AQ463" t="e">
        <f>NA()</f>
        <v>#N/A</v>
      </c>
      <c r="AR463" t="e">
        <f>NA()</f>
        <v>#N/A</v>
      </c>
      <c r="AS463" t="e">
        <f>NA()</f>
        <v>#N/A</v>
      </c>
      <c r="AT463" t="e">
        <f>NA()</f>
        <v>#N/A</v>
      </c>
    </row>
    <row r="464" spans="35:46" x14ac:dyDescent="0.35">
      <c r="AI464" s="6">
        <f t="shared" si="8"/>
        <v>46302</v>
      </c>
      <c r="AJ464" t="e">
        <f>NA()</f>
        <v>#N/A</v>
      </c>
      <c r="AK464" t="e">
        <f>NA()</f>
        <v>#N/A</v>
      </c>
      <c r="AL464" t="e">
        <f>NA()</f>
        <v>#N/A</v>
      </c>
      <c r="AM464" t="e">
        <f>NA()</f>
        <v>#N/A</v>
      </c>
      <c r="AN464" t="e">
        <f>NA()</f>
        <v>#N/A</v>
      </c>
      <c r="AP464" s="6">
        <f t="shared" si="9"/>
        <v>46302</v>
      </c>
      <c r="AQ464" t="e">
        <f>NA()</f>
        <v>#N/A</v>
      </c>
      <c r="AR464" t="e">
        <f>NA()</f>
        <v>#N/A</v>
      </c>
      <c r="AS464" t="e">
        <f>NA()</f>
        <v>#N/A</v>
      </c>
      <c r="AT464" t="e">
        <f>NA()</f>
        <v>#N/A</v>
      </c>
    </row>
    <row r="465" spans="35:46" x14ac:dyDescent="0.35">
      <c r="AI465" s="6">
        <f t="shared" si="8"/>
        <v>46303</v>
      </c>
      <c r="AJ465" t="e">
        <f>NA()</f>
        <v>#N/A</v>
      </c>
      <c r="AK465" t="e">
        <f>NA()</f>
        <v>#N/A</v>
      </c>
      <c r="AL465" t="e">
        <f>NA()</f>
        <v>#N/A</v>
      </c>
      <c r="AM465" t="e">
        <f>NA()</f>
        <v>#N/A</v>
      </c>
      <c r="AN465" t="e">
        <f>NA()</f>
        <v>#N/A</v>
      </c>
      <c r="AP465" s="6">
        <f t="shared" si="9"/>
        <v>46303</v>
      </c>
      <c r="AQ465" t="e">
        <f>NA()</f>
        <v>#N/A</v>
      </c>
      <c r="AR465" t="e">
        <f>NA()</f>
        <v>#N/A</v>
      </c>
      <c r="AS465" t="e">
        <f>NA()</f>
        <v>#N/A</v>
      </c>
      <c r="AT465" t="e">
        <f>NA()</f>
        <v>#N/A</v>
      </c>
    </row>
    <row r="466" spans="35:46" x14ac:dyDescent="0.35">
      <c r="AI466" s="6">
        <f t="shared" si="8"/>
        <v>46304</v>
      </c>
      <c r="AJ466" t="e">
        <f>NA()</f>
        <v>#N/A</v>
      </c>
      <c r="AK466" t="e">
        <f>NA()</f>
        <v>#N/A</v>
      </c>
      <c r="AL466" t="e">
        <f>NA()</f>
        <v>#N/A</v>
      </c>
      <c r="AM466" t="e">
        <f>NA()</f>
        <v>#N/A</v>
      </c>
      <c r="AN466" t="e">
        <f>NA()</f>
        <v>#N/A</v>
      </c>
      <c r="AP466" s="6">
        <f t="shared" si="9"/>
        <v>46304</v>
      </c>
      <c r="AQ466" t="e">
        <f>NA()</f>
        <v>#N/A</v>
      </c>
      <c r="AR466" t="e">
        <f>NA()</f>
        <v>#N/A</v>
      </c>
      <c r="AS466" t="e">
        <f>NA()</f>
        <v>#N/A</v>
      </c>
      <c r="AT466" t="e">
        <f>NA()</f>
        <v>#N/A</v>
      </c>
    </row>
    <row r="467" spans="35:46" x14ac:dyDescent="0.35">
      <c r="AI467" s="6">
        <f t="shared" si="8"/>
        <v>46307</v>
      </c>
      <c r="AJ467" t="e">
        <f>NA()</f>
        <v>#N/A</v>
      </c>
      <c r="AK467" t="e">
        <f>NA()</f>
        <v>#N/A</v>
      </c>
      <c r="AL467" t="e">
        <f>NA()</f>
        <v>#N/A</v>
      </c>
      <c r="AM467" t="e">
        <f>NA()</f>
        <v>#N/A</v>
      </c>
      <c r="AN467" t="e">
        <f>NA()</f>
        <v>#N/A</v>
      </c>
      <c r="AP467" s="6">
        <f t="shared" si="9"/>
        <v>46307</v>
      </c>
      <c r="AQ467" t="e">
        <f>NA()</f>
        <v>#N/A</v>
      </c>
      <c r="AR467" t="e">
        <f>NA()</f>
        <v>#N/A</v>
      </c>
      <c r="AS467" t="e">
        <f>NA()</f>
        <v>#N/A</v>
      </c>
      <c r="AT467" t="e">
        <f>NA()</f>
        <v>#N/A</v>
      </c>
    </row>
    <row r="468" spans="35:46" x14ac:dyDescent="0.35">
      <c r="AI468" s="6">
        <f t="shared" si="8"/>
        <v>46308</v>
      </c>
      <c r="AJ468" t="e">
        <f>NA()</f>
        <v>#N/A</v>
      </c>
      <c r="AK468" t="e">
        <f>NA()</f>
        <v>#N/A</v>
      </c>
      <c r="AL468" t="e">
        <f>NA()</f>
        <v>#N/A</v>
      </c>
      <c r="AM468" t="e">
        <f>NA()</f>
        <v>#N/A</v>
      </c>
      <c r="AN468" t="e">
        <f>NA()</f>
        <v>#N/A</v>
      </c>
      <c r="AP468" s="6">
        <f t="shared" si="9"/>
        <v>46308</v>
      </c>
      <c r="AQ468" t="e">
        <f>NA()</f>
        <v>#N/A</v>
      </c>
      <c r="AR468" t="e">
        <f>NA()</f>
        <v>#N/A</v>
      </c>
      <c r="AS468" t="e">
        <f>NA()</f>
        <v>#N/A</v>
      </c>
      <c r="AT468" t="e">
        <f>NA()</f>
        <v>#N/A</v>
      </c>
    </row>
    <row r="469" spans="35:46" x14ac:dyDescent="0.35">
      <c r="AI469" s="6">
        <f t="shared" si="8"/>
        <v>46309</v>
      </c>
      <c r="AJ469" t="e">
        <f>NA()</f>
        <v>#N/A</v>
      </c>
      <c r="AK469" t="e">
        <f>NA()</f>
        <v>#N/A</v>
      </c>
      <c r="AL469" t="e">
        <f>NA()</f>
        <v>#N/A</v>
      </c>
      <c r="AM469" t="e">
        <f>NA()</f>
        <v>#N/A</v>
      </c>
      <c r="AN469" t="e">
        <f>NA()</f>
        <v>#N/A</v>
      </c>
      <c r="AP469" s="6">
        <f t="shared" si="9"/>
        <v>46309</v>
      </c>
      <c r="AQ469" t="e">
        <f>NA()</f>
        <v>#N/A</v>
      </c>
      <c r="AR469" t="e">
        <f>NA()</f>
        <v>#N/A</v>
      </c>
      <c r="AS469" t="e">
        <f>NA()</f>
        <v>#N/A</v>
      </c>
      <c r="AT469" t="e">
        <f>NA()</f>
        <v>#N/A</v>
      </c>
    </row>
    <row r="470" spans="35:46" x14ac:dyDescent="0.35">
      <c r="AI470" s="6">
        <f t="shared" si="8"/>
        <v>46310</v>
      </c>
      <c r="AJ470" t="e">
        <f>NA()</f>
        <v>#N/A</v>
      </c>
      <c r="AK470" s="7">
        <f>'Market expectations - Oil (2)'!H45</f>
        <v>81.189285714285703</v>
      </c>
      <c r="AL470" s="7">
        <f>AK470</f>
        <v>81.189285714285703</v>
      </c>
      <c r="AM470" s="7">
        <f>'Market expectations - Oil (2)'!BD69</f>
        <v>78.12</v>
      </c>
      <c r="AN470" t="e">
        <f>NA()</f>
        <v>#N/A</v>
      </c>
      <c r="AP470" s="6">
        <f t="shared" si="9"/>
        <v>46310</v>
      </c>
      <c r="AQ470" t="e">
        <f>NA()</f>
        <v>#N/A</v>
      </c>
      <c r="AR470" s="7">
        <f>'Market expectations - Gas'!H45</f>
        <v>113.86428571428571</v>
      </c>
      <c r="AS470" s="7">
        <f>AR470</f>
        <v>113.86428571428571</v>
      </c>
      <c r="AT470" s="7">
        <f>'Market expectations - Gas'!BD69</f>
        <v>100.16</v>
      </c>
    </row>
    <row r="471" spans="35:46" x14ac:dyDescent="0.35">
      <c r="AI471" s="6">
        <f t="shared" si="8"/>
        <v>46311</v>
      </c>
      <c r="AJ471" t="e">
        <f>NA()</f>
        <v>#N/A</v>
      </c>
      <c r="AK471" t="e">
        <f>NA()</f>
        <v>#N/A</v>
      </c>
      <c r="AL471" t="e">
        <f>NA()</f>
        <v>#N/A</v>
      </c>
      <c r="AM471" t="e">
        <f>NA()</f>
        <v>#N/A</v>
      </c>
      <c r="AN471" t="e">
        <f>NA()</f>
        <v>#N/A</v>
      </c>
      <c r="AP471" s="6">
        <f t="shared" si="9"/>
        <v>46311</v>
      </c>
      <c r="AQ471" t="e">
        <f>NA()</f>
        <v>#N/A</v>
      </c>
      <c r="AR471" t="e">
        <f>NA()</f>
        <v>#N/A</v>
      </c>
      <c r="AS471" t="e">
        <f>NA()</f>
        <v>#N/A</v>
      </c>
      <c r="AT471" t="e">
        <f>NA()</f>
        <v>#N/A</v>
      </c>
    </row>
    <row r="472" spans="35:46" x14ac:dyDescent="0.35">
      <c r="AI472" s="6">
        <f t="shared" si="8"/>
        <v>46314</v>
      </c>
      <c r="AJ472" t="e">
        <f>NA()</f>
        <v>#N/A</v>
      </c>
      <c r="AK472" t="e">
        <f>NA()</f>
        <v>#N/A</v>
      </c>
      <c r="AL472" t="e">
        <f>NA()</f>
        <v>#N/A</v>
      </c>
      <c r="AM472" t="e">
        <f>NA()</f>
        <v>#N/A</v>
      </c>
      <c r="AN472" t="e">
        <f>NA()</f>
        <v>#N/A</v>
      </c>
      <c r="AP472" s="6">
        <f t="shared" si="9"/>
        <v>46314</v>
      </c>
      <c r="AQ472" t="e">
        <f>NA()</f>
        <v>#N/A</v>
      </c>
      <c r="AR472" t="e">
        <f>NA()</f>
        <v>#N/A</v>
      </c>
      <c r="AS472" t="e">
        <f>NA()</f>
        <v>#N/A</v>
      </c>
      <c r="AT472" t="e">
        <f>NA()</f>
        <v>#N/A</v>
      </c>
    </row>
    <row r="473" spans="35:46" x14ac:dyDescent="0.35">
      <c r="AI473" s="6">
        <f t="shared" si="8"/>
        <v>46315</v>
      </c>
      <c r="AJ473" t="e">
        <f>NA()</f>
        <v>#N/A</v>
      </c>
      <c r="AK473" t="e">
        <f>NA()</f>
        <v>#N/A</v>
      </c>
      <c r="AL473" t="e">
        <f>NA()</f>
        <v>#N/A</v>
      </c>
      <c r="AM473" t="e">
        <f>NA()</f>
        <v>#N/A</v>
      </c>
      <c r="AN473" t="e">
        <f>NA()</f>
        <v>#N/A</v>
      </c>
      <c r="AP473" s="6">
        <f t="shared" si="9"/>
        <v>46315</v>
      </c>
      <c r="AQ473" t="e">
        <f>NA()</f>
        <v>#N/A</v>
      </c>
      <c r="AR473" t="e">
        <f>NA()</f>
        <v>#N/A</v>
      </c>
      <c r="AS473" t="e">
        <f>NA()</f>
        <v>#N/A</v>
      </c>
      <c r="AT473" t="e">
        <f>NA()</f>
        <v>#N/A</v>
      </c>
    </row>
    <row r="474" spans="35:46" x14ac:dyDescent="0.35">
      <c r="AI474" s="6">
        <f t="shared" si="8"/>
        <v>46316</v>
      </c>
      <c r="AJ474" t="e">
        <f>NA()</f>
        <v>#N/A</v>
      </c>
      <c r="AK474" t="e">
        <f>NA()</f>
        <v>#N/A</v>
      </c>
      <c r="AL474" t="e">
        <f>NA()</f>
        <v>#N/A</v>
      </c>
      <c r="AM474" t="e">
        <f>NA()</f>
        <v>#N/A</v>
      </c>
      <c r="AN474" t="e">
        <f>NA()</f>
        <v>#N/A</v>
      </c>
      <c r="AP474" s="6">
        <f t="shared" si="9"/>
        <v>46316</v>
      </c>
      <c r="AQ474" t="e">
        <f>NA()</f>
        <v>#N/A</v>
      </c>
      <c r="AR474" t="e">
        <f>NA()</f>
        <v>#N/A</v>
      </c>
      <c r="AS474" t="e">
        <f>NA()</f>
        <v>#N/A</v>
      </c>
      <c r="AT474" t="e">
        <f>NA()</f>
        <v>#N/A</v>
      </c>
    </row>
    <row r="475" spans="35:46" x14ac:dyDescent="0.35">
      <c r="AI475" s="6">
        <f t="shared" si="8"/>
        <v>46317</v>
      </c>
      <c r="AJ475" t="e">
        <f>NA()</f>
        <v>#N/A</v>
      </c>
      <c r="AK475" t="e">
        <f>NA()</f>
        <v>#N/A</v>
      </c>
      <c r="AL475" t="e">
        <f>NA()</f>
        <v>#N/A</v>
      </c>
      <c r="AM475" t="e">
        <f>NA()</f>
        <v>#N/A</v>
      </c>
      <c r="AN475" t="e">
        <f>NA()</f>
        <v>#N/A</v>
      </c>
      <c r="AP475" s="6">
        <f t="shared" si="9"/>
        <v>46317</v>
      </c>
      <c r="AQ475" t="e">
        <f>NA()</f>
        <v>#N/A</v>
      </c>
      <c r="AR475" t="e">
        <f>NA()</f>
        <v>#N/A</v>
      </c>
      <c r="AS475" t="e">
        <f>NA()</f>
        <v>#N/A</v>
      </c>
      <c r="AT475" t="e">
        <f>NA()</f>
        <v>#N/A</v>
      </c>
    </row>
    <row r="476" spans="35:46" x14ac:dyDescent="0.35">
      <c r="AI476" s="6">
        <f t="shared" si="8"/>
        <v>46318</v>
      </c>
      <c r="AJ476" t="e">
        <f>NA()</f>
        <v>#N/A</v>
      </c>
      <c r="AK476" t="e">
        <f>NA()</f>
        <v>#N/A</v>
      </c>
      <c r="AL476" t="e">
        <f>NA()</f>
        <v>#N/A</v>
      </c>
      <c r="AM476" t="e">
        <f>NA()</f>
        <v>#N/A</v>
      </c>
      <c r="AN476" t="e">
        <f>NA()</f>
        <v>#N/A</v>
      </c>
      <c r="AP476" s="6">
        <f t="shared" si="9"/>
        <v>46318</v>
      </c>
      <c r="AQ476" t="e">
        <f>NA()</f>
        <v>#N/A</v>
      </c>
      <c r="AR476" t="e">
        <f>NA()</f>
        <v>#N/A</v>
      </c>
      <c r="AS476" t="e">
        <f>NA()</f>
        <v>#N/A</v>
      </c>
      <c r="AT476" t="e">
        <f>NA()</f>
        <v>#N/A</v>
      </c>
    </row>
    <row r="477" spans="35:46" x14ac:dyDescent="0.35">
      <c r="AI477" s="6">
        <f t="shared" si="8"/>
        <v>46321</v>
      </c>
      <c r="AJ477" t="e">
        <f>NA()</f>
        <v>#N/A</v>
      </c>
      <c r="AK477" t="e">
        <f>NA()</f>
        <v>#N/A</v>
      </c>
      <c r="AL477" t="e">
        <f>NA()</f>
        <v>#N/A</v>
      </c>
      <c r="AM477" t="e">
        <f>NA()</f>
        <v>#N/A</v>
      </c>
      <c r="AN477" t="e">
        <f>NA()</f>
        <v>#N/A</v>
      </c>
      <c r="AP477" s="6">
        <f t="shared" si="9"/>
        <v>46321</v>
      </c>
      <c r="AQ477" t="e">
        <f>NA()</f>
        <v>#N/A</v>
      </c>
      <c r="AR477" t="e">
        <f>NA()</f>
        <v>#N/A</v>
      </c>
      <c r="AS477" t="e">
        <f>NA()</f>
        <v>#N/A</v>
      </c>
      <c r="AT477" t="e">
        <f>NA()</f>
        <v>#N/A</v>
      </c>
    </row>
    <row r="478" spans="35:46" x14ac:dyDescent="0.35">
      <c r="AI478" s="6">
        <f t="shared" si="8"/>
        <v>46322</v>
      </c>
      <c r="AJ478" t="e">
        <f>NA()</f>
        <v>#N/A</v>
      </c>
      <c r="AK478" t="e">
        <f>NA()</f>
        <v>#N/A</v>
      </c>
      <c r="AL478" t="e">
        <f>NA()</f>
        <v>#N/A</v>
      </c>
      <c r="AM478" t="e">
        <f>NA()</f>
        <v>#N/A</v>
      </c>
      <c r="AN478" t="e">
        <f>NA()</f>
        <v>#N/A</v>
      </c>
      <c r="AP478" s="6">
        <f t="shared" si="9"/>
        <v>46322</v>
      </c>
      <c r="AQ478" t="e">
        <f>NA()</f>
        <v>#N/A</v>
      </c>
      <c r="AR478" t="e">
        <f>NA()</f>
        <v>#N/A</v>
      </c>
      <c r="AS478" t="e">
        <f>NA()</f>
        <v>#N/A</v>
      </c>
      <c r="AT478" t="e">
        <f>NA()</f>
        <v>#N/A</v>
      </c>
    </row>
    <row r="479" spans="35:46" x14ac:dyDescent="0.35">
      <c r="AI479" s="6">
        <f t="shared" si="8"/>
        <v>46323</v>
      </c>
      <c r="AJ479" t="e">
        <f>NA()</f>
        <v>#N/A</v>
      </c>
      <c r="AK479" t="e">
        <f>NA()</f>
        <v>#N/A</v>
      </c>
      <c r="AL479" t="e">
        <f>NA()</f>
        <v>#N/A</v>
      </c>
      <c r="AM479" t="e">
        <f>NA()</f>
        <v>#N/A</v>
      </c>
      <c r="AN479" t="e">
        <f>NA()</f>
        <v>#N/A</v>
      </c>
      <c r="AP479" s="6">
        <f t="shared" si="9"/>
        <v>46323</v>
      </c>
      <c r="AQ479" t="e">
        <f>NA()</f>
        <v>#N/A</v>
      </c>
      <c r="AR479" t="e">
        <f>NA()</f>
        <v>#N/A</v>
      </c>
      <c r="AS479" t="e">
        <f>NA()</f>
        <v>#N/A</v>
      </c>
      <c r="AT479" t="e">
        <f>NA()</f>
        <v>#N/A</v>
      </c>
    </row>
    <row r="480" spans="35:46" x14ac:dyDescent="0.35">
      <c r="AI480" s="6">
        <f t="shared" si="8"/>
        <v>46324</v>
      </c>
      <c r="AJ480" t="e">
        <f>NA()</f>
        <v>#N/A</v>
      </c>
      <c r="AK480" t="e">
        <f>NA()</f>
        <v>#N/A</v>
      </c>
      <c r="AL480" t="e">
        <f>NA()</f>
        <v>#N/A</v>
      </c>
      <c r="AM480" t="e">
        <f>NA()</f>
        <v>#N/A</v>
      </c>
      <c r="AN480" t="e">
        <f>NA()</f>
        <v>#N/A</v>
      </c>
      <c r="AP480" s="6">
        <f t="shared" si="9"/>
        <v>46324</v>
      </c>
      <c r="AQ480" t="e">
        <f>NA()</f>
        <v>#N/A</v>
      </c>
      <c r="AR480" t="e">
        <f>NA()</f>
        <v>#N/A</v>
      </c>
      <c r="AS480" t="e">
        <f>NA()</f>
        <v>#N/A</v>
      </c>
      <c r="AT480" t="e">
        <f>NA()</f>
        <v>#N/A</v>
      </c>
    </row>
    <row r="481" spans="35:46" x14ac:dyDescent="0.35">
      <c r="AI481" s="6">
        <f t="shared" si="8"/>
        <v>46325</v>
      </c>
      <c r="AJ481" t="e">
        <f>NA()</f>
        <v>#N/A</v>
      </c>
      <c r="AK481" t="e">
        <f>NA()</f>
        <v>#N/A</v>
      </c>
      <c r="AL481" t="e">
        <f>NA()</f>
        <v>#N/A</v>
      </c>
      <c r="AM481" t="e">
        <f>NA()</f>
        <v>#N/A</v>
      </c>
      <c r="AN481" t="e">
        <f>NA()</f>
        <v>#N/A</v>
      </c>
      <c r="AP481" s="6">
        <f t="shared" si="9"/>
        <v>46325</v>
      </c>
      <c r="AQ481" t="e">
        <f>NA()</f>
        <v>#N/A</v>
      </c>
      <c r="AR481" t="e">
        <f>NA()</f>
        <v>#N/A</v>
      </c>
      <c r="AS481" t="e">
        <f>NA()</f>
        <v>#N/A</v>
      </c>
      <c r="AT481" t="e">
        <f>NA()</f>
        <v>#N/A</v>
      </c>
    </row>
    <row r="482" spans="35:46" x14ac:dyDescent="0.35">
      <c r="AI482" s="6">
        <f t="shared" si="8"/>
        <v>46328</v>
      </c>
      <c r="AJ482" t="e">
        <f>NA()</f>
        <v>#N/A</v>
      </c>
      <c r="AK482" t="e">
        <f>NA()</f>
        <v>#N/A</v>
      </c>
      <c r="AL482" t="e">
        <f>NA()</f>
        <v>#N/A</v>
      </c>
      <c r="AM482" t="e">
        <f>NA()</f>
        <v>#N/A</v>
      </c>
      <c r="AN482" t="e">
        <f>NA()</f>
        <v>#N/A</v>
      </c>
      <c r="AP482" s="6">
        <f t="shared" si="9"/>
        <v>46328</v>
      </c>
      <c r="AQ482" t="e">
        <f>NA()</f>
        <v>#N/A</v>
      </c>
      <c r="AR482" t="e">
        <f>NA()</f>
        <v>#N/A</v>
      </c>
      <c r="AS482" t="e">
        <f>NA()</f>
        <v>#N/A</v>
      </c>
      <c r="AT482" t="e">
        <f>NA()</f>
        <v>#N/A</v>
      </c>
    </row>
    <row r="483" spans="35:46" x14ac:dyDescent="0.35">
      <c r="AI483" s="6">
        <f t="shared" si="8"/>
        <v>46329</v>
      </c>
      <c r="AJ483" t="e">
        <f>NA()</f>
        <v>#N/A</v>
      </c>
      <c r="AK483" t="e">
        <f>NA()</f>
        <v>#N/A</v>
      </c>
      <c r="AL483" t="e">
        <f>NA()</f>
        <v>#N/A</v>
      </c>
      <c r="AM483" t="e">
        <f>NA()</f>
        <v>#N/A</v>
      </c>
      <c r="AN483" t="e">
        <f>NA()</f>
        <v>#N/A</v>
      </c>
      <c r="AP483" s="6">
        <f t="shared" si="9"/>
        <v>46329</v>
      </c>
      <c r="AQ483" t="e">
        <f>NA()</f>
        <v>#N/A</v>
      </c>
      <c r="AR483" t="e">
        <f>NA()</f>
        <v>#N/A</v>
      </c>
      <c r="AS483" t="e">
        <f>NA()</f>
        <v>#N/A</v>
      </c>
      <c r="AT483" t="e">
        <f>NA()</f>
        <v>#N/A</v>
      </c>
    </row>
    <row r="484" spans="35:46" x14ac:dyDescent="0.35">
      <c r="AI484" s="6">
        <f t="shared" si="8"/>
        <v>46330</v>
      </c>
      <c r="AJ484" t="e">
        <f>NA()</f>
        <v>#N/A</v>
      </c>
      <c r="AK484" t="e">
        <f>NA()</f>
        <v>#N/A</v>
      </c>
      <c r="AL484" t="e">
        <f>NA()</f>
        <v>#N/A</v>
      </c>
      <c r="AM484" t="e">
        <f>NA()</f>
        <v>#N/A</v>
      </c>
      <c r="AN484" t="e">
        <f>NA()</f>
        <v>#N/A</v>
      </c>
      <c r="AP484" s="6">
        <f t="shared" si="9"/>
        <v>46330</v>
      </c>
      <c r="AQ484" t="e">
        <f>NA()</f>
        <v>#N/A</v>
      </c>
      <c r="AR484" t="e">
        <f>NA()</f>
        <v>#N/A</v>
      </c>
      <c r="AS484" t="e">
        <f>NA()</f>
        <v>#N/A</v>
      </c>
      <c r="AT484" t="e">
        <f>NA()</f>
        <v>#N/A</v>
      </c>
    </row>
    <row r="485" spans="35:46" x14ac:dyDescent="0.35">
      <c r="AI485" s="6">
        <f t="shared" si="8"/>
        <v>46331</v>
      </c>
      <c r="AJ485" t="e">
        <f>NA()</f>
        <v>#N/A</v>
      </c>
      <c r="AK485" t="e">
        <f>NA()</f>
        <v>#N/A</v>
      </c>
      <c r="AL485" t="e">
        <f>NA()</f>
        <v>#N/A</v>
      </c>
      <c r="AM485" t="e">
        <f>NA()</f>
        <v>#N/A</v>
      </c>
      <c r="AN485" t="e">
        <f>NA()</f>
        <v>#N/A</v>
      </c>
      <c r="AP485" s="6">
        <f t="shared" si="9"/>
        <v>46331</v>
      </c>
      <c r="AQ485" t="e">
        <f>NA()</f>
        <v>#N/A</v>
      </c>
      <c r="AR485" t="e">
        <f>NA()</f>
        <v>#N/A</v>
      </c>
      <c r="AS485" t="e">
        <f>NA()</f>
        <v>#N/A</v>
      </c>
      <c r="AT485" t="e">
        <f>NA()</f>
        <v>#N/A</v>
      </c>
    </row>
    <row r="486" spans="35:46" x14ac:dyDescent="0.35">
      <c r="AI486" s="6">
        <f t="shared" si="8"/>
        <v>46332</v>
      </c>
      <c r="AJ486" t="e">
        <f>NA()</f>
        <v>#N/A</v>
      </c>
      <c r="AK486" t="e">
        <f>NA()</f>
        <v>#N/A</v>
      </c>
      <c r="AL486" t="e">
        <f>NA()</f>
        <v>#N/A</v>
      </c>
      <c r="AM486" t="e">
        <f>NA()</f>
        <v>#N/A</v>
      </c>
      <c r="AN486" t="e">
        <f>NA()</f>
        <v>#N/A</v>
      </c>
      <c r="AP486" s="6">
        <f t="shared" si="9"/>
        <v>46332</v>
      </c>
      <c r="AQ486" t="e">
        <f>NA()</f>
        <v>#N/A</v>
      </c>
      <c r="AR486" t="e">
        <f>NA()</f>
        <v>#N/A</v>
      </c>
      <c r="AS486" t="e">
        <f>NA()</f>
        <v>#N/A</v>
      </c>
      <c r="AT486" t="e">
        <f>NA()</f>
        <v>#N/A</v>
      </c>
    </row>
    <row r="487" spans="35:46" x14ac:dyDescent="0.35">
      <c r="AI487" s="6">
        <f t="shared" si="8"/>
        <v>46335</v>
      </c>
      <c r="AJ487" t="e">
        <f>NA()</f>
        <v>#N/A</v>
      </c>
      <c r="AK487" t="e">
        <f>NA()</f>
        <v>#N/A</v>
      </c>
      <c r="AL487" t="e">
        <f>NA()</f>
        <v>#N/A</v>
      </c>
      <c r="AM487" t="e">
        <f>NA()</f>
        <v>#N/A</v>
      </c>
      <c r="AN487" t="e">
        <f>NA()</f>
        <v>#N/A</v>
      </c>
      <c r="AP487" s="6">
        <f t="shared" si="9"/>
        <v>46335</v>
      </c>
      <c r="AQ487" t="e">
        <f>NA()</f>
        <v>#N/A</v>
      </c>
      <c r="AR487" t="e">
        <f>NA()</f>
        <v>#N/A</v>
      </c>
      <c r="AS487" t="e">
        <f>NA()</f>
        <v>#N/A</v>
      </c>
      <c r="AT487" t="e">
        <f>NA()</f>
        <v>#N/A</v>
      </c>
    </row>
    <row r="488" spans="35:46" x14ac:dyDescent="0.35">
      <c r="AI488" s="6">
        <f t="shared" si="8"/>
        <v>46336</v>
      </c>
      <c r="AJ488" t="e">
        <f>NA()</f>
        <v>#N/A</v>
      </c>
      <c r="AK488" t="e">
        <f>NA()</f>
        <v>#N/A</v>
      </c>
      <c r="AL488" t="e">
        <f>NA()</f>
        <v>#N/A</v>
      </c>
      <c r="AM488" t="e">
        <f>NA()</f>
        <v>#N/A</v>
      </c>
      <c r="AN488" t="e">
        <f>NA()</f>
        <v>#N/A</v>
      </c>
      <c r="AP488" s="6">
        <f t="shared" si="9"/>
        <v>46336</v>
      </c>
      <c r="AQ488" t="e">
        <f>NA()</f>
        <v>#N/A</v>
      </c>
      <c r="AR488" t="e">
        <f>NA()</f>
        <v>#N/A</v>
      </c>
      <c r="AS488" t="e">
        <f>NA()</f>
        <v>#N/A</v>
      </c>
      <c r="AT488" t="e">
        <f>NA()</f>
        <v>#N/A</v>
      </c>
    </row>
    <row r="489" spans="35:46" x14ac:dyDescent="0.35">
      <c r="AI489" s="6">
        <f t="shared" si="8"/>
        <v>46337</v>
      </c>
      <c r="AJ489" t="e">
        <f>NA()</f>
        <v>#N/A</v>
      </c>
      <c r="AK489" t="e">
        <f>NA()</f>
        <v>#N/A</v>
      </c>
      <c r="AL489" t="e">
        <f>NA()</f>
        <v>#N/A</v>
      </c>
      <c r="AM489" t="e">
        <f>NA()</f>
        <v>#N/A</v>
      </c>
      <c r="AN489" t="e">
        <f>NA()</f>
        <v>#N/A</v>
      </c>
      <c r="AP489" s="6">
        <f t="shared" si="9"/>
        <v>46337</v>
      </c>
      <c r="AQ489" t="e">
        <f>NA()</f>
        <v>#N/A</v>
      </c>
      <c r="AR489" t="e">
        <f>NA()</f>
        <v>#N/A</v>
      </c>
      <c r="AS489" t="e">
        <f>NA()</f>
        <v>#N/A</v>
      </c>
      <c r="AT489" t="e">
        <f>NA()</f>
        <v>#N/A</v>
      </c>
    </row>
    <row r="490" spans="35:46" x14ac:dyDescent="0.35">
      <c r="AI490" s="6">
        <f t="shared" si="8"/>
        <v>46338</v>
      </c>
      <c r="AJ490" t="e">
        <f>NA()</f>
        <v>#N/A</v>
      </c>
      <c r="AK490" t="e">
        <f>NA()</f>
        <v>#N/A</v>
      </c>
      <c r="AL490" t="e">
        <f>NA()</f>
        <v>#N/A</v>
      </c>
      <c r="AM490" t="e">
        <f>NA()</f>
        <v>#N/A</v>
      </c>
      <c r="AN490" t="e">
        <f>NA()</f>
        <v>#N/A</v>
      </c>
      <c r="AP490" s="6">
        <f t="shared" si="9"/>
        <v>46338</v>
      </c>
      <c r="AQ490" t="e">
        <f>NA()</f>
        <v>#N/A</v>
      </c>
      <c r="AR490" t="e">
        <f>NA()</f>
        <v>#N/A</v>
      </c>
      <c r="AS490" t="e">
        <f>NA()</f>
        <v>#N/A</v>
      </c>
      <c r="AT490" t="e">
        <f>NA()</f>
        <v>#N/A</v>
      </c>
    </row>
    <row r="491" spans="35:46" x14ac:dyDescent="0.35">
      <c r="AI491" s="6">
        <f t="shared" si="8"/>
        <v>46339</v>
      </c>
      <c r="AJ491" t="e">
        <f>NA()</f>
        <v>#N/A</v>
      </c>
      <c r="AK491" t="e">
        <f>NA()</f>
        <v>#N/A</v>
      </c>
      <c r="AL491" t="e">
        <f>NA()</f>
        <v>#N/A</v>
      </c>
      <c r="AM491" t="e">
        <f>NA()</f>
        <v>#N/A</v>
      </c>
      <c r="AN491" t="e">
        <f>NA()</f>
        <v>#N/A</v>
      </c>
      <c r="AP491" s="6">
        <f t="shared" si="9"/>
        <v>46339</v>
      </c>
      <c r="AQ491" t="e">
        <f>NA()</f>
        <v>#N/A</v>
      </c>
      <c r="AR491" t="e">
        <f>NA()</f>
        <v>#N/A</v>
      </c>
      <c r="AS491" t="e">
        <f>NA()</f>
        <v>#N/A</v>
      </c>
      <c r="AT491" t="e">
        <f>NA()</f>
        <v>#N/A</v>
      </c>
    </row>
    <row r="492" spans="35:46" x14ac:dyDescent="0.35">
      <c r="AI492" s="6">
        <f t="shared" si="8"/>
        <v>46342</v>
      </c>
      <c r="AJ492" t="e">
        <f>NA()</f>
        <v>#N/A</v>
      </c>
      <c r="AK492" s="7">
        <f>'Market expectations - Oil (2)'!I45</f>
        <v>80.137142857142862</v>
      </c>
      <c r="AL492" s="7">
        <f>AVERAGE(AK492,$AL$470)</f>
        <v>80.663214285714275</v>
      </c>
      <c r="AM492" s="7">
        <f>'Market expectations - Oil (2)'!BE69</f>
        <v>77.44</v>
      </c>
      <c r="AN492" t="e">
        <f>NA()</f>
        <v>#N/A</v>
      </c>
      <c r="AP492" s="6">
        <f t="shared" si="9"/>
        <v>46342</v>
      </c>
      <c r="AQ492" t="e">
        <f>NA()</f>
        <v>#N/A</v>
      </c>
      <c r="AR492" s="7">
        <f>'Market expectations - Gas'!I45</f>
        <v>115.64071428571431</v>
      </c>
      <c r="AS492" s="7">
        <f>AVERAGE(AR492,$AS$470)</f>
        <v>114.75250000000001</v>
      </c>
      <c r="AT492" s="7">
        <f>'Market expectations - Gas'!BE69</f>
        <v>104.02</v>
      </c>
    </row>
    <row r="493" spans="35:46" x14ac:dyDescent="0.35">
      <c r="AI493" s="6">
        <f t="shared" si="8"/>
        <v>46343</v>
      </c>
      <c r="AJ493" t="e">
        <f>NA()</f>
        <v>#N/A</v>
      </c>
      <c r="AK493" t="e">
        <f>NA()</f>
        <v>#N/A</v>
      </c>
      <c r="AL493" t="e">
        <f>NA()</f>
        <v>#N/A</v>
      </c>
      <c r="AM493" t="e">
        <f>NA()</f>
        <v>#N/A</v>
      </c>
      <c r="AN493" t="e">
        <f>NA()</f>
        <v>#N/A</v>
      </c>
      <c r="AP493" s="6">
        <f t="shared" si="9"/>
        <v>46343</v>
      </c>
      <c r="AQ493" t="e">
        <f>NA()</f>
        <v>#N/A</v>
      </c>
      <c r="AR493" t="e">
        <f>NA()</f>
        <v>#N/A</v>
      </c>
      <c r="AS493" t="e">
        <f>NA()</f>
        <v>#N/A</v>
      </c>
      <c r="AT493" t="e">
        <f>NA()</f>
        <v>#N/A</v>
      </c>
    </row>
    <row r="494" spans="35:46" x14ac:dyDescent="0.35">
      <c r="AI494" s="6">
        <f t="shared" si="8"/>
        <v>46344</v>
      </c>
      <c r="AJ494" t="e">
        <f>NA()</f>
        <v>#N/A</v>
      </c>
      <c r="AK494" t="e">
        <f>NA()</f>
        <v>#N/A</v>
      </c>
      <c r="AL494" t="e">
        <f>NA()</f>
        <v>#N/A</v>
      </c>
      <c r="AM494" t="e">
        <f>NA()</f>
        <v>#N/A</v>
      </c>
      <c r="AN494" t="e">
        <f>NA()</f>
        <v>#N/A</v>
      </c>
      <c r="AP494" s="6">
        <f t="shared" si="9"/>
        <v>46344</v>
      </c>
      <c r="AQ494" t="e">
        <f>NA()</f>
        <v>#N/A</v>
      </c>
      <c r="AR494" t="e">
        <f>NA()</f>
        <v>#N/A</v>
      </c>
      <c r="AS494" t="e">
        <f>NA()</f>
        <v>#N/A</v>
      </c>
      <c r="AT494" t="e">
        <f>NA()</f>
        <v>#N/A</v>
      </c>
    </row>
    <row r="495" spans="35:46" x14ac:dyDescent="0.35">
      <c r="AI495" s="6">
        <f t="shared" si="8"/>
        <v>46345</v>
      </c>
      <c r="AJ495" t="e">
        <f>NA()</f>
        <v>#N/A</v>
      </c>
      <c r="AK495" t="e">
        <f>NA()</f>
        <v>#N/A</v>
      </c>
      <c r="AL495" t="e">
        <f>NA()</f>
        <v>#N/A</v>
      </c>
      <c r="AM495" t="e">
        <f>NA()</f>
        <v>#N/A</v>
      </c>
      <c r="AN495" t="e">
        <f>NA()</f>
        <v>#N/A</v>
      </c>
      <c r="AP495" s="6">
        <f t="shared" si="9"/>
        <v>46345</v>
      </c>
      <c r="AQ495" t="e">
        <f>NA()</f>
        <v>#N/A</v>
      </c>
      <c r="AR495" t="e">
        <f>NA()</f>
        <v>#N/A</v>
      </c>
      <c r="AS495" t="e">
        <f>NA()</f>
        <v>#N/A</v>
      </c>
      <c r="AT495" t="e">
        <f>NA()</f>
        <v>#N/A</v>
      </c>
    </row>
    <row r="496" spans="35:46" x14ac:dyDescent="0.35">
      <c r="AI496" s="6">
        <f t="shared" si="8"/>
        <v>46346</v>
      </c>
      <c r="AJ496" t="e">
        <f>NA()</f>
        <v>#N/A</v>
      </c>
      <c r="AK496" t="e">
        <f>NA()</f>
        <v>#N/A</v>
      </c>
      <c r="AL496" t="e">
        <f>NA()</f>
        <v>#N/A</v>
      </c>
      <c r="AM496" t="e">
        <f>NA()</f>
        <v>#N/A</v>
      </c>
      <c r="AN496" t="e">
        <f>NA()</f>
        <v>#N/A</v>
      </c>
      <c r="AP496" s="6">
        <f t="shared" si="9"/>
        <v>46346</v>
      </c>
      <c r="AQ496" t="e">
        <f>NA()</f>
        <v>#N/A</v>
      </c>
      <c r="AR496" t="e">
        <f>NA()</f>
        <v>#N/A</v>
      </c>
      <c r="AS496" t="e">
        <f>NA()</f>
        <v>#N/A</v>
      </c>
      <c r="AT496" t="e">
        <f>NA()</f>
        <v>#N/A</v>
      </c>
    </row>
    <row r="497" spans="35:46" x14ac:dyDescent="0.35">
      <c r="AI497" s="6">
        <f t="shared" si="8"/>
        <v>46349</v>
      </c>
      <c r="AJ497" t="e">
        <f>NA()</f>
        <v>#N/A</v>
      </c>
      <c r="AK497" t="e">
        <f>NA()</f>
        <v>#N/A</v>
      </c>
      <c r="AL497" t="e">
        <f>NA()</f>
        <v>#N/A</v>
      </c>
      <c r="AM497" t="e">
        <f>NA()</f>
        <v>#N/A</v>
      </c>
      <c r="AN497" t="e">
        <f>NA()</f>
        <v>#N/A</v>
      </c>
      <c r="AP497" s="6">
        <f t="shared" si="9"/>
        <v>46349</v>
      </c>
      <c r="AQ497" t="e">
        <f>NA()</f>
        <v>#N/A</v>
      </c>
      <c r="AR497" t="e">
        <f>NA()</f>
        <v>#N/A</v>
      </c>
      <c r="AS497" t="e">
        <f>NA()</f>
        <v>#N/A</v>
      </c>
      <c r="AT497" t="e">
        <f>NA()</f>
        <v>#N/A</v>
      </c>
    </row>
    <row r="498" spans="35:46" x14ac:dyDescent="0.35">
      <c r="AI498" s="6">
        <f t="shared" si="8"/>
        <v>46350</v>
      </c>
      <c r="AJ498" t="e">
        <f>NA()</f>
        <v>#N/A</v>
      </c>
      <c r="AK498" t="e">
        <f>NA()</f>
        <v>#N/A</v>
      </c>
      <c r="AL498" t="e">
        <f>NA()</f>
        <v>#N/A</v>
      </c>
      <c r="AM498" t="e">
        <f>NA()</f>
        <v>#N/A</v>
      </c>
      <c r="AN498" t="e">
        <f>NA()</f>
        <v>#N/A</v>
      </c>
      <c r="AP498" s="6">
        <f t="shared" si="9"/>
        <v>46350</v>
      </c>
      <c r="AQ498" t="e">
        <f>NA()</f>
        <v>#N/A</v>
      </c>
      <c r="AR498" t="e">
        <f>NA()</f>
        <v>#N/A</v>
      </c>
      <c r="AS498" t="e">
        <f>NA()</f>
        <v>#N/A</v>
      </c>
      <c r="AT498" t="e">
        <f>NA()</f>
        <v>#N/A</v>
      </c>
    </row>
    <row r="499" spans="35:46" x14ac:dyDescent="0.35">
      <c r="AI499" s="6">
        <f t="shared" si="8"/>
        <v>46351</v>
      </c>
      <c r="AJ499" t="e">
        <f>NA()</f>
        <v>#N/A</v>
      </c>
      <c r="AK499" t="e">
        <f>NA()</f>
        <v>#N/A</v>
      </c>
      <c r="AL499" t="e">
        <f>NA()</f>
        <v>#N/A</v>
      </c>
      <c r="AM499" t="e">
        <f>NA()</f>
        <v>#N/A</v>
      </c>
      <c r="AN499" t="e">
        <f>NA()</f>
        <v>#N/A</v>
      </c>
      <c r="AP499" s="6">
        <f t="shared" si="9"/>
        <v>46351</v>
      </c>
      <c r="AQ499" t="e">
        <f>NA()</f>
        <v>#N/A</v>
      </c>
      <c r="AR499" t="e">
        <f>NA()</f>
        <v>#N/A</v>
      </c>
      <c r="AS499" t="e">
        <f>NA()</f>
        <v>#N/A</v>
      </c>
      <c r="AT499" t="e">
        <f>NA()</f>
        <v>#N/A</v>
      </c>
    </row>
    <row r="500" spans="35:46" x14ac:dyDescent="0.35">
      <c r="AI500" s="6">
        <f t="shared" si="8"/>
        <v>46352</v>
      </c>
      <c r="AJ500" t="e">
        <f>NA()</f>
        <v>#N/A</v>
      </c>
      <c r="AK500" t="e">
        <f>NA()</f>
        <v>#N/A</v>
      </c>
      <c r="AL500" t="e">
        <f>NA()</f>
        <v>#N/A</v>
      </c>
      <c r="AM500" t="e">
        <f>NA()</f>
        <v>#N/A</v>
      </c>
      <c r="AN500" t="e">
        <f>NA()</f>
        <v>#N/A</v>
      </c>
      <c r="AP500" s="6">
        <f t="shared" si="9"/>
        <v>46352</v>
      </c>
      <c r="AQ500" t="e">
        <f>NA()</f>
        <v>#N/A</v>
      </c>
      <c r="AR500" t="e">
        <f>NA()</f>
        <v>#N/A</v>
      </c>
      <c r="AS500" t="e">
        <f>NA()</f>
        <v>#N/A</v>
      </c>
      <c r="AT500" t="e">
        <f>NA()</f>
        <v>#N/A</v>
      </c>
    </row>
    <row r="501" spans="35:46" x14ac:dyDescent="0.35">
      <c r="AI501" s="6">
        <f t="shared" si="8"/>
        <v>46353</v>
      </c>
      <c r="AJ501" t="e">
        <f>NA()</f>
        <v>#N/A</v>
      </c>
      <c r="AK501" t="e">
        <f>NA()</f>
        <v>#N/A</v>
      </c>
      <c r="AL501" t="e">
        <f>NA()</f>
        <v>#N/A</v>
      </c>
      <c r="AM501" t="e">
        <f>NA()</f>
        <v>#N/A</v>
      </c>
      <c r="AN501" t="e">
        <f>NA()</f>
        <v>#N/A</v>
      </c>
      <c r="AP501" s="6">
        <f t="shared" si="9"/>
        <v>46353</v>
      </c>
      <c r="AQ501" t="e">
        <f>NA()</f>
        <v>#N/A</v>
      </c>
      <c r="AR501" t="e">
        <f>NA()</f>
        <v>#N/A</v>
      </c>
      <c r="AS501" t="e">
        <f>NA()</f>
        <v>#N/A</v>
      </c>
      <c r="AT501" t="e">
        <f>NA()</f>
        <v>#N/A</v>
      </c>
    </row>
    <row r="502" spans="35:46" x14ac:dyDescent="0.35">
      <c r="AI502" s="6">
        <f t="shared" si="8"/>
        <v>46356</v>
      </c>
      <c r="AJ502" t="e">
        <f>NA()</f>
        <v>#N/A</v>
      </c>
      <c r="AK502" t="e">
        <f>NA()</f>
        <v>#N/A</v>
      </c>
      <c r="AL502" t="e">
        <f>NA()</f>
        <v>#N/A</v>
      </c>
      <c r="AM502" t="e">
        <f>NA()</f>
        <v>#N/A</v>
      </c>
      <c r="AN502" t="e">
        <f>NA()</f>
        <v>#N/A</v>
      </c>
      <c r="AP502" s="6">
        <f t="shared" si="9"/>
        <v>46356</v>
      </c>
      <c r="AQ502" t="e">
        <f>NA()</f>
        <v>#N/A</v>
      </c>
      <c r="AR502" t="e">
        <f>NA()</f>
        <v>#N/A</v>
      </c>
      <c r="AS502" t="e">
        <f>NA()</f>
        <v>#N/A</v>
      </c>
      <c r="AT502" t="e">
        <f>NA()</f>
        <v>#N/A</v>
      </c>
    </row>
    <row r="503" spans="35:46" x14ac:dyDescent="0.35">
      <c r="AI503" s="6">
        <f t="shared" si="8"/>
        <v>46357</v>
      </c>
      <c r="AJ503" t="e">
        <f>NA()</f>
        <v>#N/A</v>
      </c>
      <c r="AK503" t="e">
        <f>NA()</f>
        <v>#N/A</v>
      </c>
      <c r="AL503" t="e">
        <f>NA()</f>
        <v>#N/A</v>
      </c>
      <c r="AM503" t="e">
        <f>NA()</f>
        <v>#N/A</v>
      </c>
      <c r="AN503" t="e">
        <f>NA()</f>
        <v>#N/A</v>
      </c>
      <c r="AP503" s="6">
        <f t="shared" si="9"/>
        <v>46357</v>
      </c>
      <c r="AQ503" t="e">
        <f>NA()</f>
        <v>#N/A</v>
      </c>
      <c r="AR503" t="e">
        <f>NA()</f>
        <v>#N/A</v>
      </c>
      <c r="AS503" t="e">
        <f>NA()</f>
        <v>#N/A</v>
      </c>
      <c r="AT503" t="e">
        <f>NA()</f>
        <v>#N/A</v>
      </c>
    </row>
    <row r="504" spans="35:46" x14ac:dyDescent="0.35">
      <c r="AI504" s="6">
        <f t="shared" si="8"/>
        <v>46358</v>
      </c>
      <c r="AJ504" t="e">
        <f>NA()</f>
        <v>#N/A</v>
      </c>
      <c r="AK504" t="e">
        <f>NA()</f>
        <v>#N/A</v>
      </c>
      <c r="AL504" t="e">
        <f>NA()</f>
        <v>#N/A</v>
      </c>
      <c r="AM504" t="e">
        <f>NA()</f>
        <v>#N/A</v>
      </c>
      <c r="AN504" t="e">
        <f>NA()</f>
        <v>#N/A</v>
      </c>
      <c r="AP504" s="6">
        <f t="shared" si="9"/>
        <v>46358</v>
      </c>
      <c r="AQ504" t="e">
        <f>NA()</f>
        <v>#N/A</v>
      </c>
      <c r="AR504" t="e">
        <f>NA()</f>
        <v>#N/A</v>
      </c>
      <c r="AS504" t="e">
        <f>NA()</f>
        <v>#N/A</v>
      </c>
      <c r="AT504" t="e">
        <f>NA()</f>
        <v>#N/A</v>
      </c>
    </row>
    <row r="505" spans="35:46" x14ac:dyDescent="0.35">
      <c r="AI505" s="6">
        <f t="shared" si="8"/>
        <v>46359</v>
      </c>
      <c r="AJ505" t="e">
        <f>NA()</f>
        <v>#N/A</v>
      </c>
      <c r="AK505" t="e">
        <f>NA()</f>
        <v>#N/A</v>
      </c>
      <c r="AL505" t="e">
        <f>NA()</f>
        <v>#N/A</v>
      </c>
      <c r="AM505" t="e">
        <f>NA()</f>
        <v>#N/A</v>
      </c>
      <c r="AN505" t="e">
        <f>NA()</f>
        <v>#N/A</v>
      </c>
      <c r="AP505" s="6">
        <f t="shared" si="9"/>
        <v>46359</v>
      </c>
      <c r="AQ505" t="e">
        <f>NA()</f>
        <v>#N/A</v>
      </c>
      <c r="AR505" t="e">
        <f>NA()</f>
        <v>#N/A</v>
      </c>
      <c r="AS505" t="e">
        <f>NA()</f>
        <v>#N/A</v>
      </c>
      <c r="AT505" t="e">
        <f>NA()</f>
        <v>#N/A</v>
      </c>
    </row>
    <row r="506" spans="35:46" x14ac:dyDescent="0.35">
      <c r="AI506" s="6">
        <f t="shared" si="8"/>
        <v>46360</v>
      </c>
      <c r="AJ506" t="e">
        <f>NA()</f>
        <v>#N/A</v>
      </c>
      <c r="AK506" t="e">
        <f>NA()</f>
        <v>#N/A</v>
      </c>
      <c r="AL506" t="e">
        <f>NA()</f>
        <v>#N/A</v>
      </c>
      <c r="AM506" t="e">
        <f>NA()</f>
        <v>#N/A</v>
      </c>
      <c r="AN506" t="e">
        <f>NA()</f>
        <v>#N/A</v>
      </c>
      <c r="AP506" s="6">
        <f t="shared" si="9"/>
        <v>46360</v>
      </c>
      <c r="AQ506" t="e">
        <f>NA()</f>
        <v>#N/A</v>
      </c>
      <c r="AR506" t="e">
        <f>NA()</f>
        <v>#N/A</v>
      </c>
      <c r="AS506" t="e">
        <f>NA()</f>
        <v>#N/A</v>
      </c>
      <c r="AT506" t="e">
        <f>NA()</f>
        <v>#N/A</v>
      </c>
    </row>
    <row r="507" spans="35:46" x14ac:dyDescent="0.35">
      <c r="AI507" s="6">
        <f t="shared" si="8"/>
        <v>46363</v>
      </c>
      <c r="AJ507" t="e">
        <f>NA()</f>
        <v>#N/A</v>
      </c>
      <c r="AK507" t="e">
        <f>NA()</f>
        <v>#N/A</v>
      </c>
      <c r="AL507" t="e">
        <f>NA()</f>
        <v>#N/A</v>
      </c>
      <c r="AM507" t="e">
        <f>NA()</f>
        <v>#N/A</v>
      </c>
      <c r="AN507" t="e">
        <f>NA()</f>
        <v>#N/A</v>
      </c>
      <c r="AP507" s="6">
        <f t="shared" si="9"/>
        <v>46363</v>
      </c>
      <c r="AQ507" t="e">
        <f>NA()</f>
        <v>#N/A</v>
      </c>
      <c r="AR507" t="e">
        <f>NA()</f>
        <v>#N/A</v>
      </c>
      <c r="AS507" t="e">
        <f>NA()</f>
        <v>#N/A</v>
      </c>
      <c r="AT507" t="e">
        <f>NA()</f>
        <v>#N/A</v>
      </c>
    </row>
    <row r="508" spans="35:46" x14ac:dyDescent="0.35">
      <c r="AI508" s="6">
        <f t="shared" ref="AI508:AI571" si="10">AI503+7</f>
        <v>46364</v>
      </c>
      <c r="AJ508" t="e">
        <f>NA()</f>
        <v>#N/A</v>
      </c>
      <c r="AK508" t="e">
        <f>NA()</f>
        <v>#N/A</v>
      </c>
      <c r="AL508" t="e">
        <f>NA()</f>
        <v>#N/A</v>
      </c>
      <c r="AM508" t="e">
        <f>NA()</f>
        <v>#N/A</v>
      </c>
      <c r="AN508" t="e">
        <f>NA()</f>
        <v>#N/A</v>
      </c>
      <c r="AP508" s="6">
        <f t="shared" si="9"/>
        <v>46364</v>
      </c>
      <c r="AQ508" t="e">
        <f>NA()</f>
        <v>#N/A</v>
      </c>
      <c r="AR508" t="e">
        <f>NA()</f>
        <v>#N/A</v>
      </c>
      <c r="AS508" t="e">
        <f>NA()</f>
        <v>#N/A</v>
      </c>
      <c r="AT508" t="e">
        <f>NA()</f>
        <v>#N/A</v>
      </c>
    </row>
    <row r="509" spans="35:46" x14ac:dyDescent="0.35">
      <c r="AI509" s="6">
        <f t="shared" si="10"/>
        <v>46365</v>
      </c>
      <c r="AJ509" t="e">
        <f>NA()</f>
        <v>#N/A</v>
      </c>
      <c r="AK509" t="e">
        <f>NA()</f>
        <v>#N/A</v>
      </c>
      <c r="AL509" t="e">
        <f>NA()</f>
        <v>#N/A</v>
      </c>
      <c r="AM509" t="e">
        <f>NA()</f>
        <v>#N/A</v>
      </c>
      <c r="AN509" t="e">
        <f>NA()</f>
        <v>#N/A</v>
      </c>
      <c r="AP509" s="6">
        <f t="shared" si="9"/>
        <v>46365</v>
      </c>
      <c r="AQ509" t="e">
        <f>NA()</f>
        <v>#N/A</v>
      </c>
      <c r="AR509" t="e">
        <f>NA()</f>
        <v>#N/A</v>
      </c>
      <c r="AS509" t="e">
        <f>NA()</f>
        <v>#N/A</v>
      </c>
      <c r="AT509" t="e">
        <f>NA()</f>
        <v>#N/A</v>
      </c>
    </row>
    <row r="510" spans="35:46" x14ac:dyDescent="0.35">
      <c r="AI510" s="6">
        <f t="shared" si="10"/>
        <v>46366</v>
      </c>
      <c r="AJ510" t="e">
        <f>NA()</f>
        <v>#N/A</v>
      </c>
      <c r="AK510" t="e">
        <f>NA()</f>
        <v>#N/A</v>
      </c>
      <c r="AL510" t="e">
        <f>NA()</f>
        <v>#N/A</v>
      </c>
      <c r="AM510" t="e">
        <f>NA()</f>
        <v>#N/A</v>
      </c>
      <c r="AN510" t="e">
        <f>NA()</f>
        <v>#N/A</v>
      </c>
      <c r="AP510" s="6">
        <f t="shared" si="9"/>
        <v>46366</v>
      </c>
      <c r="AQ510" t="e">
        <f>NA()</f>
        <v>#N/A</v>
      </c>
      <c r="AR510" t="e">
        <f>NA()</f>
        <v>#N/A</v>
      </c>
      <c r="AS510" t="e">
        <f>NA()</f>
        <v>#N/A</v>
      </c>
      <c r="AT510" t="e">
        <f>NA()</f>
        <v>#N/A</v>
      </c>
    </row>
    <row r="511" spans="35:46" x14ac:dyDescent="0.35">
      <c r="AI511" s="6">
        <f t="shared" si="10"/>
        <v>46367</v>
      </c>
      <c r="AJ511" t="e">
        <f>NA()</f>
        <v>#N/A</v>
      </c>
      <c r="AK511" t="e">
        <f>NA()</f>
        <v>#N/A</v>
      </c>
      <c r="AL511" t="e">
        <f>NA()</f>
        <v>#N/A</v>
      </c>
      <c r="AM511" t="e">
        <f>NA()</f>
        <v>#N/A</v>
      </c>
      <c r="AN511" t="e">
        <f>NA()</f>
        <v>#N/A</v>
      </c>
      <c r="AP511" s="6">
        <f t="shared" si="9"/>
        <v>46367</v>
      </c>
      <c r="AQ511" t="e">
        <f>NA()</f>
        <v>#N/A</v>
      </c>
      <c r="AR511" t="e">
        <f>NA()</f>
        <v>#N/A</v>
      </c>
      <c r="AS511" t="e">
        <f>NA()</f>
        <v>#N/A</v>
      </c>
      <c r="AT511" t="e">
        <f>NA()</f>
        <v>#N/A</v>
      </c>
    </row>
    <row r="512" spans="35:46" x14ac:dyDescent="0.35">
      <c r="AI512" s="6">
        <f t="shared" si="10"/>
        <v>46370</v>
      </c>
      <c r="AJ512" t="e">
        <f>NA()</f>
        <v>#N/A</v>
      </c>
      <c r="AK512" t="e">
        <f>NA()</f>
        <v>#N/A</v>
      </c>
      <c r="AL512" t="e">
        <f>NA()</f>
        <v>#N/A</v>
      </c>
      <c r="AM512" t="e">
        <f>NA()</f>
        <v>#N/A</v>
      </c>
      <c r="AN512" t="e">
        <f>NA()</f>
        <v>#N/A</v>
      </c>
      <c r="AP512" s="6">
        <f t="shared" si="9"/>
        <v>46370</v>
      </c>
      <c r="AQ512" t="e">
        <f>NA()</f>
        <v>#N/A</v>
      </c>
      <c r="AR512" t="e">
        <f>NA()</f>
        <v>#N/A</v>
      </c>
      <c r="AS512" t="e">
        <f>NA()</f>
        <v>#N/A</v>
      </c>
      <c r="AT512" t="e">
        <f>NA()</f>
        <v>#N/A</v>
      </c>
    </row>
    <row r="513" spans="35:46" x14ac:dyDescent="0.35">
      <c r="AI513" s="6">
        <f t="shared" si="10"/>
        <v>46371</v>
      </c>
      <c r="AJ513" t="e">
        <f>NA()</f>
        <v>#N/A</v>
      </c>
      <c r="AK513" s="7">
        <f>'Market expectations - Oil (2)'!J45</f>
        <v>79.239999999999995</v>
      </c>
      <c r="AL513" s="7">
        <f>AVERAGE(AK513,$AL$470)</f>
        <v>80.214642857142849</v>
      </c>
      <c r="AM513" s="7">
        <f>'Market expectations - Oil (2)'!BF69</f>
        <v>76.81</v>
      </c>
      <c r="AN513" t="e">
        <f>NA()</f>
        <v>#N/A</v>
      </c>
      <c r="AP513" s="6">
        <f t="shared" si="9"/>
        <v>46371</v>
      </c>
      <c r="AQ513" t="e">
        <f>NA()</f>
        <v>#N/A</v>
      </c>
      <c r="AR513" s="7">
        <f>'Market expectations - Gas'!J45</f>
        <v>116.38000000000001</v>
      </c>
      <c r="AS513" s="7">
        <f>AVERAGE(AR513,$AS$470)</f>
        <v>115.12214285714286</v>
      </c>
      <c r="AT513" s="7">
        <f>'Market expectations - Gas'!BF69</f>
        <v>106.3</v>
      </c>
    </row>
    <row r="514" spans="35:46" x14ac:dyDescent="0.35">
      <c r="AI514" s="6">
        <f t="shared" si="10"/>
        <v>46372</v>
      </c>
      <c r="AJ514" t="e">
        <f>NA()</f>
        <v>#N/A</v>
      </c>
      <c r="AK514" t="e">
        <f>NA()</f>
        <v>#N/A</v>
      </c>
      <c r="AL514" t="e">
        <f>NA()</f>
        <v>#N/A</v>
      </c>
      <c r="AM514" t="e">
        <f>NA()</f>
        <v>#N/A</v>
      </c>
      <c r="AN514" t="e">
        <f>NA()</f>
        <v>#N/A</v>
      </c>
      <c r="AP514" s="6">
        <f t="shared" si="9"/>
        <v>46372</v>
      </c>
      <c r="AQ514" t="e">
        <f>NA()</f>
        <v>#N/A</v>
      </c>
      <c r="AR514" t="e">
        <f>NA()</f>
        <v>#N/A</v>
      </c>
      <c r="AS514" t="e">
        <f>NA()</f>
        <v>#N/A</v>
      </c>
      <c r="AT514" t="e">
        <f>NA()</f>
        <v>#N/A</v>
      </c>
    </row>
    <row r="515" spans="35:46" x14ac:dyDescent="0.35">
      <c r="AI515" s="6">
        <f t="shared" si="10"/>
        <v>46373</v>
      </c>
      <c r="AJ515" t="e">
        <f>NA()</f>
        <v>#N/A</v>
      </c>
      <c r="AK515" t="e">
        <f>NA()</f>
        <v>#N/A</v>
      </c>
      <c r="AL515" t="e">
        <f>NA()</f>
        <v>#N/A</v>
      </c>
      <c r="AM515" t="e">
        <f>NA()</f>
        <v>#N/A</v>
      </c>
      <c r="AN515" t="e">
        <f>NA()</f>
        <v>#N/A</v>
      </c>
      <c r="AP515" s="6">
        <f t="shared" si="9"/>
        <v>46373</v>
      </c>
      <c r="AQ515" t="e">
        <f>NA()</f>
        <v>#N/A</v>
      </c>
      <c r="AR515" t="e">
        <f>NA()</f>
        <v>#N/A</v>
      </c>
      <c r="AS515" t="e">
        <f>NA()</f>
        <v>#N/A</v>
      </c>
      <c r="AT515" t="e">
        <f>NA()</f>
        <v>#N/A</v>
      </c>
    </row>
    <row r="516" spans="35:46" x14ac:dyDescent="0.35">
      <c r="AI516" s="6">
        <f t="shared" si="10"/>
        <v>46374</v>
      </c>
      <c r="AJ516" t="e">
        <f>NA()</f>
        <v>#N/A</v>
      </c>
      <c r="AK516" t="e">
        <f>NA()</f>
        <v>#N/A</v>
      </c>
      <c r="AL516" t="e">
        <f>NA()</f>
        <v>#N/A</v>
      </c>
      <c r="AM516" t="e">
        <f>NA()</f>
        <v>#N/A</v>
      </c>
      <c r="AN516" t="e">
        <f>NA()</f>
        <v>#N/A</v>
      </c>
      <c r="AP516" s="6">
        <f t="shared" si="9"/>
        <v>46374</v>
      </c>
      <c r="AQ516" t="e">
        <f>NA()</f>
        <v>#N/A</v>
      </c>
      <c r="AR516" t="e">
        <f>NA()</f>
        <v>#N/A</v>
      </c>
      <c r="AS516" t="e">
        <f>NA()</f>
        <v>#N/A</v>
      </c>
      <c r="AT516" t="e">
        <f>NA()</f>
        <v>#N/A</v>
      </c>
    </row>
    <row r="517" spans="35:46" x14ac:dyDescent="0.35">
      <c r="AI517" s="6">
        <f t="shared" si="10"/>
        <v>46377</v>
      </c>
      <c r="AJ517" t="e">
        <f>NA()</f>
        <v>#N/A</v>
      </c>
      <c r="AK517" t="e">
        <f>NA()</f>
        <v>#N/A</v>
      </c>
      <c r="AL517" t="e">
        <f>NA()</f>
        <v>#N/A</v>
      </c>
      <c r="AM517" t="e">
        <f>NA()</f>
        <v>#N/A</v>
      </c>
      <c r="AN517" t="e">
        <f>NA()</f>
        <v>#N/A</v>
      </c>
      <c r="AP517" s="6">
        <f t="shared" ref="AP517:AP580" si="11">AI517</f>
        <v>46377</v>
      </c>
      <c r="AQ517" t="e">
        <f>NA()</f>
        <v>#N/A</v>
      </c>
      <c r="AR517" t="e">
        <f>NA()</f>
        <v>#N/A</v>
      </c>
      <c r="AS517" t="e">
        <f>NA()</f>
        <v>#N/A</v>
      </c>
      <c r="AT517" t="e">
        <f>NA()</f>
        <v>#N/A</v>
      </c>
    </row>
    <row r="518" spans="35:46" x14ac:dyDescent="0.35">
      <c r="AI518" s="6">
        <f t="shared" si="10"/>
        <v>46378</v>
      </c>
      <c r="AJ518" t="e">
        <f>NA()</f>
        <v>#N/A</v>
      </c>
      <c r="AK518" t="e">
        <f>NA()</f>
        <v>#N/A</v>
      </c>
      <c r="AL518" t="e">
        <f>NA()</f>
        <v>#N/A</v>
      </c>
      <c r="AM518" t="e">
        <f>NA()</f>
        <v>#N/A</v>
      </c>
      <c r="AN518" t="e">
        <f>NA()</f>
        <v>#N/A</v>
      </c>
      <c r="AP518" s="6">
        <f t="shared" si="11"/>
        <v>46378</v>
      </c>
      <c r="AQ518" t="e">
        <f>NA()</f>
        <v>#N/A</v>
      </c>
      <c r="AR518" t="e">
        <f>NA()</f>
        <v>#N/A</v>
      </c>
      <c r="AS518" t="e">
        <f>NA()</f>
        <v>#N/A</v>
      </c>
      <c r="AT518" t="e">
        <f>NA()</f>
        <v>#N/A</v>
      </c>
    </row>
    <row r="519" spans="35:46" x14ac:dyDescent="0.35">
      <c r="AI519" s="6">
        <f t="shared" si="10"/>
        <v>46379</v>
      </c>
      <c r="AJ519" t="e">
        <f>NA()</f>
        <v>#N/A</v>
      </c>
      <c r="AK519" t="e">
        <f>NA()</f>
        <v>#N/A</v>
      </c>
      <c r="AL519" t="e">
        <f>NA()</f>
        <v>#N/A</v>
      </c>
      <c r="AM519" t="e">
        <f>NA()</f>
        <v>#N/A</v>
      </c>
      <c r="AN519" t="e">
        <f>NA()</f>
        <v>#N/A</v>
      </c>
      <c r="AP519" s="6">
        <f t="shared" si="11"/>
        <v>46379</v>
      </c>
      <c r="AQ519" t="e">
        <f>NA()</f>
        <v>#N/A</v>
      </c>
      <c r="AR519" t="e">
        <f>NA()</f>
        <v>#N/A</v>
      </c>
      <c r="AS519" t="e">
        <f>NA()</f>
        <v>#N/A</v>
      </c>
      <c r="AT519" t="e">
        <f>NA()</f>
        <v>#N/A</v>
      </c>
    </row>
    <row r="520" spans="35:46" x14ac:dyDescent="0.35">
      <c r="AI520" s="6">
        <f t="shared" si="10"/>
        <v>46380</v>
      </c>
      <c r="AJ520" t="e">
        <f>NA()</f>
        <v>#N/A</v>
      </c>
      <c r="AK520" t="e">
        <f>NA()</f>
        <v>#N/A</v>
      </c>
      <c r="AL520" t="e">
        <f>NA()</f>
        <v>#N/A</v>
      </c>
      <c r="AM520" t="e">
        <f>NA()</f>
        <v>#N/A</v>
      </c>
      <c r="AN520" t="e">
        <f>NA()</f>
        <v>#N/A</v>
      </c>
      <c r="AP520" s="6">
        <f t="shared" si="11"/>
        <v>46380</v>
      </c>
      <c r="AQ520" t="e">
        <f>NA()</f>
        <v>#N/A</v>
      </c>
      <c r="AR520" t="e">
        <f>NA()</f>
        <v>#N/A</v>
      </c>
      <c r="AS520" t="e">
        <f>NA()</f>
        <v>#N/A</v>
      </c>
      <c r="AT520" t="e">
        <f>NA()</f>
        <v>#N/A</v>
      </c>
    </row>
    <row r="521" spans="35:46" x14ac:dyDescent="0.35">
      <c r="AI521" s="6">
        <f t="shared" si="10"/>
        <v>46381</v>
      </c>
      <c r="AJ521" t="e">
        <f>NA()</f>
        <v>#N/A</v>
      </c>
      <c r="AK521" t="e">
        <f>NA()</f>
        <v>#N/A</v>
      </c>
      <c r="AL521" t="e">
        <f>NA()</f>
        <v>#N/A</v>
      </c>
      <c r="AM521" t="e">
        <f>NA()</f>
        <v>#N/A</v>
      </c>
      <c r="AN521" t="e">
        <f>NA()</f>
        <v>#N/A</v>
      </c>
      <c r="AP521" s="6">
        <f t="shared" si="11"/>
        <v>46381</v>
      </c>
      <c r="AQ521" t="e">
        <f>NA()</f>
        <v>#N/A</v>
      </c>
      <c r="AR521" t="e">
        <f>NA()</f>
        <v>#N/A</v>
      </c>
      <c r="AS521" t="e">
        <f>NA()</f>
        <v>#N/A</v>
      </c>
      <c r="AT521" t="e">
        <f>NA()</f>
        <v>#N/A</v>
      </c>
    </row>
    <row r="522" spans="35:46" x14ac:dyDescent="0.35">
      <c r="AI522" s="6">
        <f t="shared" si="10"/>
        <v>46384</v>
      </c>
      <c r="AJ522" t="e">
        <f>NA()</f>
        <v>#N/A</v>
      </c>
      <c r="AK522" t="e">
        <f>NA()</f>
        <v>#N/A</v>
      </c>
      <c r="AL522" t="e">
        <f>NA()</f>
        <v>#N/A</v>
      </c>
      <c r="AM522" t="e">
        <f>NA()</f>
        <v>#N/A</v>
      </c>
      <c r="AN522" t="e">
        <f>NA()</f>
        <v>#N/A</v>
      </c>
      <c r="AP522" s="6">
        <f t="shared" si="11"/>
        <v>46384</v>
      </c>
      <c r="AQ522" t="e">
        <f>NA()</f>
        <v>#N/A</v>
      </c>
      <c r="AR522" t="e">
        <f>NA()</f>
        <v>#N/A</v>
      </c>
      <c r="AS522" t="e">
        <f>NA()</f>
        <v>#N/A</v>
      </c>
      <c r="AT522" t="e">
        <f>NA()</f>
        <v>#N/A</v>
      </c>
    </row>
    <row r="523" spans="35:46" x14ac:dyDescent="0.35">
      <c r="AI523" s="6">
        <f t="shared" si="10"/>
        <v>46385</v>
      </c>
      <c r="AJ523" t="e">
        <f>NA()</f>
        <v>#N/A</v>
      </c>
      <c r="AK523" t="e">
        <f>NA()</f>
        <v>#N/A</v>
      </c>
      <c r="AL523" t="e">
        <f>NA()</f>
        <v>#N/A</v>
      </c>
      <c r="AM523" t="e">
        <f>NA()</f>
        <v>#N/A</v>
      </c>
      <c r="AN523" t="e">
        <f>NA()</f>
        <v>#N/A</v>
      </c>
      <c r="AP523" s="6">
        <f t="shared" si="11"/>
        <v>46385</v>
      </c>
      <c r="AQ523" t="e">
        <f>NA()</f>
        <v>#N/A</v>
      </c>
      <c r="AR523" t="e">
        <f>NA()</f>
        <v>#N/A</v>
      </c>
      <c r="AS523" t="e">
        <f>NA()</f>
        <v>#N/A</v>
      </c>
      <c r="AT523" t="e">
        <f>NA()</f>
        <v>#N/A</v>
      </c>
    </row>
    <row r="524" spans="35:46" x14ac:dyDescent="0.35">
      <c r="AI524" s="6">
        <f t="shared" si="10"/>
        <v>46386</v>
      </c>
      <c r="AJ524" t="e">
        <f>NA()</f>
        <v>#N/A</v>
      </c>
      <c r="AK524" t="e">
        <f>NA()</f>
        <v>#N/A</v>
      </c>
      <c r="AL524" t="e">
        <f>NA()</f>
        <v>#N/A</v>
      </c>
      <c r="AM524" t="e">
        <f>NA()</f>
        <v>#N/A</v>
      </c>
      <c r="AN524" t="e">
        <f>NA()</f>
        <v>#N/A</v>
      </c>
      <c r="AP524" s="6">
        <f t="shared" si="11"/>
        <v>46386</v>
      </c>
      <c r="AQ524" t="e">
        <f>NA()</f>
        <v>#N/A</v>
      </c>
      <c r="AR524" t="e">
        <f>NA()</f>
        <v>#N/A</v>
      </c>
      <c r="AS524" t="e">
        <f>NA()</f>
        <v>#N/A</v>
      </c>
      <c r="AT524" t="e">
        <f>NA()</f>
        <v>#N/A</v>
      </c>
    </row>
    <row r="525" spans="35:46" x14ac:dyDescent="0.35">
      <c r="AI525" s="6">
        <f t="shared" si="10"/>
        <v>46387</v>
      </c>
      <c r="AJ525" t="e">
        <f>NA()</f>
        <v>#N/A</v>
      </c>
      <c r="AK525" t="e">
        <f>NA()</f>
        <v>#N/A</v>
      </c>
      <c r="AL525" t="e">
        <f>NA()</f>
        <v>#N/A</v>
      </c>
      <c r="AM525" t="e">
        <f>NA()</f>
        <v>#N/A</v>
      </c>
      <c r="AN525" t="e">
        <f>NA()</f>
        <v>#N/A</v>
      </c>
      <c r="AP525" s="6">
        <f t="shared" si="11"/>
        <v>46387</v>
      </c>
      <c r="AQ525" t="e">
        <f>NA()</f>
        <v>#N/A</v>
      </c>
      <c r="AR525" t="e">
        <f>NA()</f>
        <v>#N/A</v>
      </c>
      <c r="AS525" t="e">
        <f>NA()</f>
        <v>#N/A</v>
      </c>
      <c r="AT525" t="e">
        <f>NA()</f>
        <v>#N/A</v>
      </c>
    </row>
    <row r="526" spans="35:46" x14ac:dyDescent="0.35">
      <c r="AI526" s="6">
        <f t="shared" si="10"/>
        <v>46388</v>
      </c>
      <c r="AJ526" t="e">
        <f>NA()</f>
        <v>#N/A</v>
      </c>
      <c r="AK526" t="e">
        <f>NA()</f>
        <v>#N/A</v>
      </c>
      <c r="AL526" t="e">
        <f>NA()</f>
        <v>#N/A</v>
      </c>
      <c r="AM526" t="e">
        <f>NA()</f>
        <v>#N/A</v>
      </c>
      <c r="AN526" t="e">
        <f>NA()</f>
        <v>#N/A</v>
      </c>
      <c r="AP526" s="6">
        <f t="shared" si="11"/>
        <v>46388</v>
      </c>
      <c r="AQ526" t="e">
        <f>NA()</f>
        <v>#N/A</v>
      </c>
      <c r="AR526" t="e">
        <f>NA()</f>
        <v>#N/A</v>
      </c>
      <c r="AS526" t="e">
        <f>NA()</f>
        <v>#N/A</v>
      </c>
      <c r="AT526" t="e">
        <f>NA()</f>
        <v>#N/A</v>
      </c>
    </row>
    <row r="527" spans="35:46" x14ac:dyDescent="0.35">
      <c r="AI527" s="6">
        <f t="shared" si="10"/>
        <v>46391</v>
      </c>
      <c r="AJ527" t="e">
        <f>NA()</f>
        <v>#N/A</v>
      </c>
      <c r="AK527" t="e">
        <f>NA()</f>
        <v>#N/A</v>
      </c>
      <c r="AL527" t="e">
        <f>NA()</f>
        <v>#N/A</v>
      </c>
      <c r="AM527" t="e">
        <f>NA()</f>
        <v>#N/A</v>
      </c>
      <c r="AN527" t="e">
        <f>NA()</f>
        <v>#N/A</v>
      </c>
      <c r="AP527" s="6">
        <f t="shared" si="11"/>
        <v>46391</v>
      </c>
      <c r="AQ527" t="e">
        <f>NA()</f>
        <v>#N/A</v>
      </c>
      <c r="AR527" t="e">
        <f>NA()</f>
        <v>#N/A</v>
      </c>
      <c r="AS527" t="e">
        <f>NA()</f>
        <v>#N/A</v>
      </c>
      <c r="AT527" t="e">
        <f>NA()</f>
        <v>#N/A</v>
      </c>
    </row>
    <row r="528" spans="35:46" x14ac:dyDescent="0.35">
      <c r="AI528" s="6">
        <f t="shared" si="10"/>
        <v>46392</v>
      </c>
      <c r="AJ528" t="e">
        <f>NA()</f>
        <v>#N/A</v>
      </c>
      <c r="AK528" t="e">
        <f>NA()</f>
        <v>#N/A</v>
      </c>
      <c r="AL528" t="e">
        <f>NA()</f>
        <v>#N/A</v>
      </c>
      <c r="AM528" t="e">
        <f>NA()</f>
        <v>#N/A</v>
      </c>
      <c r="AN528" t="e">
        <f>NA()</f>
        <v>#N/A</v>
      </c>
      <c r="AP528" s="6">
        <f t="shared" si="11"/>
        <v>46392</v>
      </c>
      <c r="AQ528" t="e">
        <f>NA()</f>
        <v>#N/A</v>
      </c>
      <c r="AR528" t="e">
        <f>NA()</f>
        <v>#N/A</v>
      </c>
      <c r="AS528" t="e">
        <f>NA()</f>
        <v>#N/A</v>
      </c>
      <c r="AT528" t="e">
        <f>NA()</f>
        <v>#N/A</v>
      </c>
    </row>
    <row r="529" spans="35:46" x14ac:dyDescent="0.35">
      <c r="AI529" s="6">
        <f t="shared" si="10"/>
        <v>46393</v>
      </c>
      <c r="AJ529" t="e">
        <f>NA()</f>
        <v>#N/A</v>
      </c>
      <c r="AK529" t="e">
        <f>NA()</f>
        <v>#N/A</v>
      </c>
      <c r="AL529" t="e">
        <f>NA()</f>
        <v>#N/A</v>
      </c>
      <c r="AM529" t="e">
        <f>NA()</f>
        <v>#N/A</v>
      </c>
      <c r="AN529" t="e">
        <f>NA()</f>
        <v>#N/A</v>
      </c>
      <c r="AP529" s="6">
        <f t="shared" si="11"/>
        <v>46393</v>
      </c>
      <c r="AQ529" t="e">
        <f>NA()</f>
        <v>#N/A</v>
      </c>
      <c r="AR529" t="e">
        <f>NA()</f>
        <v>#N/A</v>
      </c>
      <c r="AS529" t="e">
        <f>NA()</f>
        <v>#N/A</v>
      </c>
      <c r="AT529" t="e">
        <f>NA()</f>
        <v>#N/A</v>
      </c>
    </row>
    <row r="530" spans="35:46" x14ac:dyDescent="0.35">
      <c r="AI530" s="6">
        <f t="shared" si="10"/>
        <v>46394</v>
      </c>
      <c r="AJ530" t="e">
        <f>NA()</f>
        <v>#N/A</v>
      </c>
      <c r="AK530" t="e">
        <f>NA()</f>
        <v>#N/A</v>
      </c>
      <c r="AL530" t="e">
        <f>NA()</f>
        <v>#N/A</v>
      </c>
      <c r="AM530" t="e">
        <f>NA()</f>
        <v>#N/A</v>
      </c>
      <c r="AN530" t="e">
        <f>NA()</f>
        <v>#N/A</v>
      </c>
      <c r="AP530" s="6">
        <f t="shared" si="11"/>
        <v>46394</v>
      </c>
      <c r="AQ530" t="e">
        <f>NA()</f>
        <v>#N/A</v>
      </c>
      <c r="AR530" t="e">
        <f>NA()</f>
        <v>#N/A</v>
      </c>
      <c r="AS530" t="e">
        <f>NA()</f>
        <v>#N/A</v>
      </c>
      <c r="AT530" t="e">
        <f>NA()</f>
        <v>#N/A</v>
      </c>
    </row>
    <row r="531" spans="35:46" x14ac:dyDescent="0.35">
      <c r="AI531" s="6">
        <f t="shared" si="10"/>
        <v>46395</v>
      </c>
      <c r="AJ531" t="e">
        <f>NA()</f>
        <v>#N/A</v>
      </c>
      <c r="AK531" t="e">
        <f>NA()</f>
        <v>#N/A</v>
      </c>
      <c r="AL531" t="e">
        <f>NA()</f>
        <v>#N/A</v>
      </c>
      <c r="AM531" t="e">
        <f>NA()</f>
        <v>#N/A</v>
      </c>
      <c r="AN531" t="e">
        <f>NA()</f>
        <v>#N/A</v>
      </c>
      <c r="AP531" s="6">
        <f t="shared" si="11"/>
        <v>46395</v>
      </c>
      <c r="AQ531" t="e">
        <f>NA()</f>
        <v>#N/A</v>
      </c>
      <c r="AR531" t="e">
        <f>NA()</f>
        <v>#N/A</v>
      </c>
      <c r="AS531" t="e">
        <f>NA()</f>
        <v>#N/A</v>
      </c>
      <c r="AT531" t="e">
        <f>NA()</f>
        <v>#N/A</v>
      </c>
    </row>
    <row r="532" spans="35:46" x14ac:dyDescent="0.35">
      <c r="AI532" s="6">
        <f t="shared" si="10"/>
        <v>46398</v>
      </c>
      <c r="AJ532" t="e">
        <f>NA()</f>
        <v>#N/A</v>
      </c>
      <c r="AK532" t="e">
        <f>NA()</f>
        <v>#N/A</v>
      </c>
      <c r="AL532" t="e">
        <f>NA()</f>
        <v>#N/A</v>
      </c>
      <c r="AM532" t="e">
        <f>NA()</f>
        <v>#N/A</v>
      </c>
      <c r="AN532" t="e">
        <f>NA()</f>
        <v>#N/A</v>
      </c>
      <c r="AP532" s="6">
        <f t="shared" si="11"/>
        <v>46398</v>
      </c>
      <c r="AQ532" t="e">
        <f>NA()</f>
        <v>#N/A</v>
      </c>
      <c r="AR532" t="e">
        <f>NA()</f>
        <v>#N/A</v>
      </c>
      <c r="AS532" t="e">
        <f>NA()</f>
        <v>#N/A</v>
      </c>
      <c r="AT532" t="e">
        <f>NA()</f>
        <v>#N/A</v>
      </c>
    </row>
    <row r="533" spans="35:46" x14ac:dyDescent="0.35">
      <c r="AI533" s="6">
        <f t="shared" si="10"/>
        <v>46399</v>
      </c>
      <c r="AJ533" t="e">
        <f>NA()</f>
        <v>#N/A</v>
      </c>
      <c r="AK533" t="e">
        <f>NA()</f>
        <v>#N/A</v>
      </c>
      <c r="AL533" t="e">
        <f>NA()</f>
        <v>#N/A</v>
      </c>
      <c r="AM533" t="e">
        <f>NA()</f>
        <v>#N/A</v>
      </c>
      <c r="AN533" t="e">
        <f>NA()</f>
        <v>#N/A</v>
      </c>
      <c r="AP533" s="6">
        <f t="shared" si="11"/>
        <v>46399</v>
      </c>
      <c r="AQ533" t="e">
        <f>NA()</f>
        <v>#N/A</v>
      </c>
      <c r="AR533" t="e">
        <f>NA()</f>
        <v>#N/A</v>
      </c>
      <c r="AS533" t="e">
        <f>NA()</f>
        <v>#N/A</v>
      </c>
      <c r="AT533" t="e">
        <f>NA()</f>
        <v>#N/A</v>
      </c>
    </row>
    <row r="534" spans="35:46" x14ac:dyDescent="0.35">
      <c r="AI534" s="6">
        <f t="shared" si="10"/>
        <v>46400</v>
      </c>
      <c r="AJ534" t="e">
        <f>NA()</f>
        <v>#N/A</v>
      </c>
      <c r="AK534" t="e">
        <f>NA()</f>
        <v>#N/A</v>
      </c>
      <c r="AL534" t="e">
        <f>NA()</f>
        <v>#N/A</v>
      </c>
      <c r="AM534" t="e">
        <f>NA()</f>
        <v>#N/A</v>
      </c>
      <c r="AN534" t="e">
        <f>NA()</f>
        <v>#N/A</v>
      </c>
      <c r="AP534" s="6">
        <f t="shared" si="11"/>
        <v>46400</v>
      </c>
      <c r="AQ534" t="e">
        <f>NA()</f>
        <v>#N/A</v>
      </c>
      <c r="AR534" t="e">
        <f>NA()</f>
        <v>#N/A</v>
      </c>
      <c r="AS534" t="e">
        <f>NA()</f>
        <v>#N/A</v>
      </c>
      <c r="AT534" t="e">
        <f>NA()</f>
        <v>#N/A</v>
      </c>
    </row>
    <row r="535" spans="35:46" x14ac:dyDescent="0.35">
      <c r="AI535" s="6">
        <f t="shared" si="10"/>
        <v>46401</v>
      </c>
      <c r="AJ535" t="e">
        <f>NA()</f>
        <v>#N/A</v>
      </c>
      <c r="AK535" t="e">
        <f>NA()</f>
        <v>#N/A</v>
      </c>
      <c r="AL535" t="e">
        <f>NA()</f>
        <v>#N/A</v>
      </c>
      <c r="AM535" t="e">
        <f>NA()</f>
        <v>#N/A</v>
      </c>
      <c r="AN535" t="e">
        <f>NA()</f>
        <v>#N/A</v>
      </c>
      <c r="AP535" s="6">
        <f t="shared" si="11"/>
        <v>46401</v>
      </c>
      <c r="AQ535" t="e">
        <f>NA()</f>
        <v>#N/A</v>
      </c>
      <c r="AR535" t="e">
        <f>NA()</f>
        <v>#N/A</v>
      </c>
      <c r="AS535" t="e">
        <f>NA()</f>
        <v>#N/A</v>
      </c>
      <c r="AT535" t="e">
        <f>NA()</f>
        <v>#N/A</v>
      </c>
    </row>
    <row r="536" spans="35:46" x14ac:dyDescent="0.35">
      <c r="AI536" s="6">
        <f t="shared" si="10"/>
        <v>46402</v>
      </c>
      <c r="AJ536" t="e">
        <f>NA()</f>
        <v>#N/A</v>
      </c>
      <c r="AK536" s="7">
        <f>'Market expectations - Oil (2)'!K45</f>
        <v>78.512142857142862</v>
      </c>
      <c r="AL536" s="7">
        <f>AVERAGE(AK536,$AL$470)</f>
        <v>79.850714285714275</v>
      </c>
      <c r="AM536" s="7">
        <f>'Market expectations - Oil (2)'!BG69</f>
        <v>76.209999999999994</v>
      </c>
      <c r="AN536" t="e">
        <f>NA()</f>
        <v>#N/A</v>
      </c>
      <c r="AP536" s="6">
        <f t="shared" si="11"/>
        <v>46402</v>
      </c>
      <c r="AQ536" t="e">
        <f>NA()</f>
        <v>#N/A</v>
      </c>
      <c r="AR536" s="7">
        <f>'Market expectations - Gas'!K45</f>
        <v>115.33642857142858</v>
      </c>
      <c r="AS536" s="7">
        <f>AVERAGE(AR536,$AS$470)</f>
        <v>114.60035714285715</v>
      </c>
      <c r="AT536" s="7">
        <f>'Market expectations - Gas'!BG69</f>
        <v>106.64</v>
      </c>
    </row>
    <row r="537" spans="35:46" x14ac:dyDescent="0.35">
      <c r="AI537" s="6">
        <f t="shared" si="10"/>
        <v>46405</v>
      </c>
      <c r="AJ537" t="e">
        <f>NA()</f>
        <v>#N/A</v>
      </c>
      <c r="AK537" t="e">
        <f>NA()</f>
        <v>#N/A</v>
      </c>
      <c r="AL537" t="e">
        <f>NA()</f>
        <v>#N/A</v>
      </c>
      <c r="AM537" t="e">
        <f>NA()</f>
        <v>#N/A</v>
      </c>
      <c r="AN537" t="e">
        <f>NA()</f>
        <v>#N/A</v>
      </c>
      <c r="AP537" s="6">
        <f t="shared" si="11"/>
        <v>46405</v>
      </c>
      <c r="AQ537" t="e">
        <f>NA()</f>
        <v>#N/A</v>
      </c>
      <c r="AR537" t="e">
        <f>NA()</f>
        <v>#N/A</v>
      </c>
      <c r="AS537" t="e">
        <f>NA()</f>
        <v>#N/A</v>
      </c>
      <c r="AT537" t="e">
        <f>NA()</f>
        <v>#N/A</v>
      </c>
    </row>
    <row r="538" spans="35:46" x14ac:dyDescent="0.35">
      <c r="AI538" s="6">
        <f t="shared" si="10"/>
        <v>46406</v>
      </c>
      <c r="AJ538" t="e">
        <f>NA()</f>
        <v>#N/A</v>
      </c>
      <c r="AK538" t="e">
        <f>NA()</f>
        <v>#N/A</v>
      </c>
      <c r="AL538" t="e">
        <f>NA()</f>
        <v>#N/A</v>
      </c>
      <c r="AM538" t="e">
        <f>NA()</f>
        <v>#N/A</v>
      </c>
      <c r="AN538" t="e">
        <f>NA()</f>
        <v>#N/A</v>
      </c>
      <c r="AP538" s="6">
        <f t="shared" si="11"/>
        <v>46406</v>
      </c>
      <c r="AQ538" t="e">
        <f>NA()</f>
        <v>#N/A</v>
      </c>
      <c r="AR538" t="e">
        <f>NA()</f>
        <v>#N/A</v>
      </c>
      <c r="AS538" t="e">
        <f>NA()</f>
        <v>#N/A</v>
      </c>
      <c r="AT538" t="e">
        <f>NA()</f>
        <v>#N/A</v>
      </c>
    </row>
    <row r="539" spans="35:46" x14ac:dyDescent="0.35">
      <c r="AI539" s="6">
        <f t="shared" si="10"/>
        <v>46407</v>
      </c>
      <c r="AJ539" t="e">
        <f>NA()</f>
        <v>#N/A</v>
      </c>
      <c r="AK539" t="e">
        <f>NA()</f>
        <v>#N/A</v>
      </c>
      <c r="AL539" t="e">
        <f>NA()</f>
        <v>#N/A</v>
      </c>
      <c r="AM539" t="e">
        <f>NA()</f>
        <v>#N/A</v>
      </c>
      <c r="AN539" t="e">
        <f>NA()</f>
        <v>#N/A</v>
      </c>
      <c r="AP539" s="6">
        <f t="shared" si="11"/>
        <v>46407</v>
      </c>
      <c r="AQ539" t="e">
        <f>NA()</f>
        <v>#N/A</v>
      </c>
      <c r="AR539" t="e">
        <f>NA()</f>
        <v>#N/A</v>
      </c>
      <c r="AS539" t="e">
        <f>NA()</f>
        <v>#N/A</v>
      </c>
      <c r="AT539" t="e">
        <f>NA()</f>
        <v>#N/A</v>
      </c>
    </row>
    <row r="540" spans="35:46" x14ac:dyDescent="0.35">
      <c r="AI540" s="6">
        <f t="shared" si="10"/>
        <v>46408</v>
      </c>
      <c r="AJ540" t="e">
        <f>NA()</f>
        <v>#N/A</v>
      </c>
      <c r="AK540" t="e">
        <f>NA()</f>
        <v>#N/A</v>
      </c>
      <c r="AL540" t="e">
        <f>NA()</f>
        <v>#N/A</v>
      </c>
      <c r="AM540" t="e">
        <f>NA()</f>
        <v>#N/A</v>
      </c>
      <c r="AN540" t="e">
        <f>NA()</f>
        <v>#N/A</v>
      </c>
      <c r="AP540" s="6">
        <f t="shared" si="11"/>
        <v>46408</v>
      </c>
      <c r="AQ540" t="e">
        <f>NA()</f>
        <v>#N/A</v>
      </c>
      <c r="AR540" t="e">
        <f>NA()</f>
        <v>#N/A</v>
      </c>
      <c r="AS540" t="e">
        <f>NA()</f>
        <v>#N/A</v>
      </c>
      <c r="AT540" t="e">
        <f>NA()</f>
        <v>#N/A</v>
      </c>
    </row>
    <row r="541" spans="35:46" x14ac:dyDescent="0.35">
      <c r="AI541" s="6">
        <f t="shared" si="10"/>
        <v>46409</v>
      </c>
      <c r="AJ541" t="e">
        <f>NA()</f>
        <v>#N/A</v>
      </c>
      <c r="AK541" t="e">
        <f>NA()</f>
        <v>#N/A</v>
      </c>
      <c r="AL541" t="e">
        <f>NA()</f>
        <v>#N/A</v>
      </c>
      <c r="AM541" t="e">
        <f>NA()</f>
        <v>#N/A</v>
      </c>
      <c r="AN541" t="e">
        <f>NA()</f>
        <v>#N/A</v>
      </c>
      <c r="AP541" s="6">
        <f t="shared" si="11"/>
        <v>46409</v>
      </c>
      <c r="AQ541" t="e">
        <f>NA()</f>
        <v>#N/A</v>
      </c>
      <c r="AR541" t="e">
        <f>NA()</f>
        <v>#N/A</v>
      </c>
      <c r="AS541" t="e">
        <f>NA()</f>
        <v>#N/A</v>
      </c>
      <c r="AT541" t="e">
        <f>NA()</f>
        <v>#N/A</v>
      </c>
    </row>
    <row r="542" spans="35:46" x14ac:dyDescent="0.35">
      <c r="AI542" s="6">
        <f t="shared" si="10"/>
        <v>46412</v>
      </c>
      <c r="AJ542" t="e">
        <f>NA()</f>
        <v>#N/A</v>
      </c>
      <c r="AK542" t="e">
        <f>NA()</f>
        <v>#N/A</v>
      </c>
      <c r="AL542" t="e">
        <f>NA()</f>
        <v>#N/A</v>
      </c>
      <c r="AM542" t="e">
        <f>NA()</f>
        <v>#N/A</v>
      </c>
      <c r="AN542" t="e">
        <f>NA()</f>
        <v>#N/A</v>
      </c>
      <c r="AP542" s="6">
        <f t="shared" si="11"/>
        <v>46412</v>
      </c>
      <c r="AQ542" t="e">
        <f>NA()</f>
        <v>#N/A</v>
      </c>
      <c r="AR542" t="e">
        <f>NA()</f>
        <v>#N/A</v>
      </c>
      <c r="AS542" t="e">
        <f>NA()</f>
        <v>#N/A</v>
      </c>
      <c r="AT542" t="e">
        <f>NA()</f>
        <v>#N/A</v>
      </c>
    </row>
    <row r="543" spans="35:46" x14ac:dyDescent="0.35">
      <c r="AI543" s="6">
        <f t="shared" si="10"/>
        <v>46413</v>
      </c>
      <c r="AJ543" t="e">
        <f>NA()</f>
        <v>#N/A</v>
      </c>
      <c r="AK543" t="e">
        <f>NA()</f>
        <v>#N/A</v>
      </c>
      <c r="AL543" t="e">
        <f>NA()</f>
        <v>#N/A</v>
      </c>
      <c r="AM543" t="e">
        <f>NA()</f>
        <v>#N/A</v>
      </c>
      <c r="AN543" t="e">
        <f>NA()</f>
        <v>#N/A</v>
      </c>
      <c r="AP543" s="6">
        <f t="shared" si="11"/>
        <v>46413</v>
      </c>
      <c r="AQ543" t="e">
        <f>NA()</f>
        <v>#N/A</v>
      </c>
      <c r="AR543" t="e">
        <f>NA()</f>
        <v>#N/A</v>
      </c>
      <c r="AS543" t="e">
        <f>NA()</f>
        <v>#N/A</v>
      </c>
      <c r="AT543" t="e">
        <f>NA()</f>
        <v>#N/A</v>
      </c>
    </row>
    <row r="544" spans="35:46" x14ac:dyDescent="0.35">
      <c r="AI544" s="6">
        <f t="shared" si="10"/>
        <v>46414</v>
      </c>
      <c r="AJ544" t="e">
        <f>NA()</f>
        <v>#N/A</v>
      </c>
      <c r="AK544" t="e">
        <f>NA()</f>
        <v>#N/A</v>
      </c>
      <c r="AL544" t="e">
        <f>NA()</f>
        <v>#N/A</v>
      </c>
      <c r="AM544" t="e">
        <f>NA()</f>
        <v>#N/A</v>
      </c>
      <c r="AN544" t="e">
        <f>NA()</f>
        <v>#N/A</v>
      </c>
      <c r="AP544" s="6">
        <f t="shared" si="11"/>
        <v>46414</v>
      </c>
      <c r="AQ544" t="e">
        <f>NA()</f>
        <v>#N/A</v>
      </c>
      <c r="AR544" t="e">
        <f>NA()</f>
        <v>#N/A</v>
      </c>
      <c r="AS544" t="e">
        <f>NA()</f>
        <v>#N/A</v>
      </c>
      <c r="AT544" t="e">
        <f>NA()</f>
        <v>#N/A</v>
      </c>
    </row>
    <row r="545" spans="35:46" x14ac:dyDescent="0.35">
      <c r="AI545" s="6">
        <f t="shared" si="10"/>
        <v>46415</v>
      </c>
      <c r="AJ545" t="e">
        <f>NA()</f>
        <v>#N/A</v>
      </c>
      <c r="AK545" t="e">
        <f>NA()</f>
        <v>#N/A</v>
      </c>
      <c r="AL545" t="e">
        <f>NA()</f>
        <v>#N/A</v>
      </c>
      <c r="AM545" t="e">
        <f>NA()</f>
        <v>#N/A</v>
      </c>
      <c r="AN545" t="e">
        <f>NA()</f>
        <v>#N/A</v>
      </c>
      <c r="AP545" s="6">
        <f t="shared" si="11"/>
        <v>46415</v>
      </c>
      <c r="AQ545" t="e">
        <f>NA()</f>
        <v>#N/A</v>
      </c>
      <c r="AR545" t="e">
        <f>NA()</f>
        <v>#N/A</v>
      </c>
      <c r="AS545" t="e">
        <f>NA()</f>
        <v>#N/A</v>
      </c>
      <c r="AT545" t="e">
        <f>NA()</f>
        <v>#N/A</v>
      </c>
    </row>
    <row r="546" spans="35:46" x14ac:dyDescent="0.35">
      <c r="AI546" s="6">
        <f t="shared" si="10"/>
        <v>46416</v>
      </c>
      <c r="AJ546" t="e">
        <f>NA()</f>
        <v>#N/A</v>
      </c>
      <c r="AK546" t="e">
        <f>NA()</f>
        <v>#N/A</v>
      </c>
      <c r="AL546" t="e">
        <f>NA()</f>
        <v>#N/A</v>
      </c>
      <c r="AM546" t="e">
        <f>NA()</f>
        <v>#N/A</v>
      </c>
      <c r="AN546" t="e">
        <f>NA()</f>
        <v>#N/A</v>
      </c>
      <c r="AP546" s="6">
        <f t="shared" si="11"/>
        <v>46416</v>
      </c>
      <c r="AQ546" t="e">
        <f>NA()</f>
        <v>#N/A</v>
      </c>
      <c r="AR546" t="e">
        <f>NA()</f>
        <v>#N/A</v>
      </c>
      <c r="AS546" t="e">
        <f>NA()</f>
        <v>#N/A</v>
      </c>
      <c r="AT546" t="e">
        <f>NA()</f>
        <v>#N/A</v>
      </c>
    </row>
    <row r="547" spans="35:46" x14ac:dyDescent="0.35">
      <c r="AI547" s="6">
        <f t="shared" si="10"/>
        <v>46419</v>
      </c>
      <c r="AJ547" t="e">
        <f>NA()</f>
        <v>#N/A</v>
      </c>
      <c r="AK547" t="e">
        <f>NA()</f>
        <v>#N/A</v>
      </c>
      <c r="AL547" t="e">
        <f>NA()</f>
        <v>#N/A</v>
      </c>
      <c r="AM547" t="e">
        <f>NA()</f>
        <v>#N/A</v>
      </c>
      <c r="AN547" t="e">
        <f>NA()</f>
        <v>#N/A</v>
      </c>
      <c r="AP547" s="6">
        <f t="shared" si="11"/>
        <v>46419</v>
      </c>
      <c r="AQ547" t="e">
        <f>NA()</f>
        <v>#N/A</v>
      </c>
      <c r="AR547" t="e">
        <f>NA()</f>
        <v>#N/A</v>
      </c>
      <c r="AS547" t="e">
        <f>NA()</f>
        <v>#N/A</v>
      </c>
      <c r="AT547" t="e">
        <f>NA()</f>
        <v>#N/A</v>
      </c>
    </row>
    <row r="548" spans="35:46" x14ac:dyDescent="0.35">
      <c r="AI548" s="6">
        <f t="shared" si="10"/>
        <v>46420</v>
      </c>
      <c r="AJ548" t="e">
        <f>NA()</f>
        <v>#N/A</v>
      </c>
      <c r="AK548" t="e">
        <f>NA()</f>
        <v>#N/A</v>
      </c>
      <c r="AL548" t="e">
        <f>NA()</f>
        <v>#N/A</v>
      </c>
      <c r="AM548" t="e">
        <f>NA()</f>
        <v>#N/A</v>
      </c>
      <c r="AN548" t="e">
        <f>NA()</f>
        <v>#N/A</v>
      </c>
      <c r="AP548" s="6">
        <f t="shared" si="11"/>
        <v>46420</v>
      </c>
      <c r="AQ548" t="e">
        <f>NA()</f>
        <v>#N/A</v>
      </c>
      <c r="AR548" t="e">
        <f>NA()</f>
        <v>#N/A</v>
      </c>
      <c r="AS548" t="e">
        <f>NA()</f>
        <v>#N/A</v>
      </c>
      <c r="AT548" t="e">
        <f>NA()</f>
        <v>#N/A</v>
      </c>
    </row>
    <row r="549" spans="35:46" x14ac:dyDescent="0.35">
      <c r="AI549" s="6">
        <f t="shared" si="10"/>
        <v>46421</v>
      </c>
      <c r="AJ549" t="e">
        <f>NA()</f>
        <v>#N/A</v>
      </c>
      <c r="AK549" t="e">
        <f>NA()</f>
        <v>#N/A</v>
      </c>
      <c r="AL549" t="e">
        <f>NA()</f>
        <v>#N/A</v>
      </c>
      <c r="AM549" t="e">
        <f>NA()</f>
        <v>#N/A</v>
      </c>
      <c r="AN549" t="e">
        <f>NA()</f>
        <v>#N/A</v>
      </c>
      <c r="AP549" s="6">
        <f t="shared" si="11"/>
        <v>46421</v>
      </c>
      <c r="AQ549" t="e">
        <f>NA()</f>
        <v>#N/A</v>
      </c>
      <c r="AR549" t="e">
        <f>NA()</f>
        <v>#N/A</v>
      </c>
      <c r="AS549" t="e">
        <f>NA()</f>
        <v>#N/A</v>
      </c>
      <c r="AT549" t="e">
        <f>NA()</f>
        <v>#N/A</v>
      </c>
    </row>
    <row r="550" spans="35:46" x14ac:dyDescent="0.35">
      <c r="AI550" s="6">
        <f t="shared" si="10"/>
        <v>46422</v>
      </c>
      <c r="AJ550" t="e">
        <f>NA()</f>
        <v>#N/A</v>
      </c>
      <c r="AK550" t="e">
        <f>NA()</f>
        <v>#N/A</v>
      </c>
      <c r="AL550" t="e">
        <f>NA()</f>
        <v>#N/A</v>
      </c>
      <c r="AM550" t="e">
        <f>NA()</f>
        <v>#N/A</v>
      </c>
      <c r="AN550" t="e">
        <f>NA()</f>
        <v>#N/A</v>
      </c>
      <c r="AP550" s="6">
        <f t="shared" si="11"/>
        <v>46422</v>
      </c>
      <c r="AQ550" t="e">
        <f>NA()</f>
        <v>#N/A</v>
      </c>
      <c r="AR550" t="e">
        <f>NA()</f>
        <v>#N/A</v>
      </c>
      <c r="AS550" t="e">
        <f>NA()</f>
        <v>#N/A</v>
      </c>
      <c r="AT550" t="e">
        <f>NA()</f>
        <v>#N/A</v>
      </c>
    </row>
    <row r="551" spans="35:46" x14ac:dyDescent="0.35">
      <c r="AI551" s="6">
        <f t="shared" si="10"/>
        <v>46423</v>
      </c>
      <c r="AJ551" t="e">
        <f>NA()</f>
        <v>#N/A</v>
      </c>
      <c r="AK551" t="e">
        <f>NA()</f>
        <v>#N/A</v>
      </c>
      <c r="AL551" t="e">
        <f>NA()</f>
        <v>#N/A</v>
      </c>
      <c r="AM551" t="e">
        <f>NA()</f>
        <v>#N/A</v>
      </c>
      <c r="AN551" t="e">
        <f>NA()</f>
        <v>#N/A</v>
      </c>
      <c r="AP551" s="6">
        <f t="shared" si="11"/>
        <v>46423</v>
      </c>
      <c r="AQ551" t="e">
        <f>NA()</f>
        <v>#N/A</v>
      </c>
      <c r="AR551" t="e">
        <f>NA()</f>
        <v>#N/A</v>
      </c>
      <c r="AS551" t="e">
        <f>NA()</f>
        <v>#N/A</v>
      </c>
      <c r="AT551" t="e">
        <f>NA()</f>
        <v>#N/A</v>
      </c>
    </row>
    <row r="552" spans="35:46" x14ac:dyDescent="0.35">
      <c r="AI552" s="6">
        <f t="shared" si="10"/>
        <v>46426</v>
      </c>
      <c r="AJ552" t="e">
        <f>NA()</f>
        <v>#N/A</v>
      </c>
      <c r="AK552" t="e">
        <f>NA()</f>
        <v>#N/A</v>
      </c>
      <c r="AL552" t="e">
        <f>NA()</f>
        <v>#N/A</v>
      </c>
      <c r="AM552" t="e">
        <f>NA()</f>
        <v>#N/A</v>
      </c>
      <c r="AN552" t="e">
        <f>NA()</f>
        <v>#N/A</v>
      </c>
      <c r="AP552" s="6">
        <f t="shared" si="11"/>
        <v>46426</v>
      </c>
      <c r="AQ552" t="e">
        <f>NA()</f>
        <v>#N/A</v>
      </c>
      <c r="AR552" t="e">
        <f>NA()</f>
        <v>#N/A</v>
      </c>
      <c r="AS552" t="e">
        <f>NA()</f>
        <v>#N/A</v>
      </c>
      <c r="AT552" t="e">
        <f>NA()</f>
        <v>#N/A</v>
      </c>
    </row>
    <row r="553" spans="35:46" x14ac:dyDescent="0.35">
      <c r="AI553" s="6">
        <f t="shared" si="10"/>
        <v>46427</v>
      </c>
      <c r="AJ553" t="e">
        <f>NA()</f>
        <v>#N/A</v>
      </c>
      <c r="AK553" t="e">
        <f>NA()</f>
        <v>#N/A</v>
      </c>
      <c r="AL553" t="e">
        <f>NA()</f>
        <v>#N/A</v>
      </c>
      <c r="AM553" t="e">
        <f>NA()</f>
        <v>#N/A</v>
      </c>
      <c r="AN553" t="e">
        <f>NA()</f>
        <v>#N/A</v>
      </c>
      <c r="AP553" s="6">
        <f t="shared" si="11"/>
        <v>46427</v>
      </c>
      <c r="AQ553" t="e">
        <f>NA()</f>
        <v>#N/A</v>
      </c>
      <c r="AR553" t="e">
        <f>NA()</f>
        <v>#N/A</v>
      </c>
      <c r="AS553" t="e">
        <f>NA()</f>
        <v>#N/A</v>
      </c>
      <c r="AT553" t="e">
        <f>NA()</f>
        <v>#N/A</v>
      </c>
    </row>
    <row r="554" spans="35:46" x14ac:dyDescent="0.35">
      <c r="AI554" s="6">
        <f t="shared" si="10"/>
        <v>46428</v>
      </c>
      <c r="AJ554" t="e">
        <f>NA()</f>
        <v>#N/A</v>
      </c>
      <c r="AK554" t="e">
        <f>NA()</f>
        <v>#N/A</v>
      </c>
      <c r="AL554" t="e">
        <f>NA()</f>
        <v>#N/A</v>
      </c>
      <c r="AM554" t="e">
        <f>NA()</f>
        <v>#N/A</v>
      </c>
      <c r="AN554" t="e">
        <f>NA()</f>
        <v>#N/A</v>
      </c>
      <c r="AP554" s="6">
        <f t="shared" si="11"/>
        <v>46428</v>
      </c>
      <c r="AQ554" t="e">
        <f>NA()</f>
        <v>#N/A</v>
      </c>
      <c r="AR554" t="e">
        <f>NA()</f>
        <v>#N/A</v>
      </c>
      <c r="AS554" t="e">
        <f>NA()</f>
        <v>#N/A</v>
      </c>
      <c r="AT554" t="e">
        <f>NA()</f>
        <v>#N/A</v>
      </c>
    </row>
    <row r="555" spans="35:46" x14ac:dyDescent="0.35">
      <c r="AI555" s="6">
        <f t="shared" si="10"/>
        <v>46429</v>
      </c>
      <c r="AJ555" t="e">
        <f>NA()</f>
        <v>#N/A</v>
      </c>
      <c r="AK555" t="e">
        <f>NA()</f>
        <v>#N/A</v>
      </c>
      <c r="AL555" t="e">
        <f>NA()</f>
        <v>#N/A</v>
      </c>
      <c r="AM555" t="e">
        <f>NA()</f>
        <v>#N/A</v>
      </c>
      <c r="AN555" t="e">
        <f>NA()</f>
        <v>#N/A</v>
      </c>
      <c r="AP555" s="6">
        <f t="shared" si="11"/>
        <v>46429</v>
      </c>
      <c r="AQ555" t="e">
        <f>NA()</f>
        <v>#N/A</v>
      </c>
      <c r="AR555" t="e">
        <f>NA()</f>
        <v>#N/A</v>
      </c>
      <c r="AS555" t="e">
        <f>NA()</f>
        <v>#N/A</v>
      </c>
      <c r="AT555" t="e">
        <f>NA()</f>
        <v>#N/A</v>
      </c>
    </row>
    <row r="556" spans="35:46" x14ac:dyDescent="0.35">
      <c r="AI556" s="6">
        <f t="shared" si="10"/>
        <v>46430</v>
      </c>
      <c r="AJ556" t="e">
        <f>NA()</f>
        <v>#N/A</v>
      </c>
      <c r="AK556" t="e">
        <f>NA()</f>
        <v>#N/A</v>
      </c>
      <c r="AL556" t="e">
        <f>NA()</f>
        <v>#N/A</v>
      </c>
      <c r="AM556" t="e">
        <f>NA()</f>
        <v>#N/A</v>
      </c>
      <c r="AN556" t="e">
        <f>NA()</f>
        <v>#N/A</v>
      </c>
      <c r="AP556" s="6">
        <f t="shared" si="11"/>
        <v>46430</v>
      </c>
      <c r="AQ556" t="e">
        <f>NA()</f>
        <v>#N/A</v>
      </c>
      <c r="AR556" t="e">
        <f>NA()</f>
        <v>#N/A</v>
      </c>
      <c r="AS556" t="e">
        <f>NA()</f>
        <v>#N/A</v>
      </c>
      <c r="AT556" t="e">
        <f>NA()</f>
        <v>#N/A</v>
      </c>
    </row>
    <row r="557" spans="35:46" x14ac:dyDescent="0.35">
      <c r="AI557" s="6">
        <f t="shared" si="10"/>
        <v>46433</v>
      </c>
      <c r="AJ557" t="e">
        <f>NA()</f>
        <v>#N/A</v>
      </c>
      <c r="AK557" s="7">
        <f>'Market expectations - Oil (2)'!L45</f>
        <v>77.902142857142863</v>
      </c>
      <c r="AL557" s="7">
        <f>AVERAGE(AK557,$AL$470)</f>
        <v>79.545714285714283</v>
      </c>
      <c r="AM557" s="7">
        <f>'Market expectations - Oil (2)'!BH69</f>
        <v>75.66</v>
      </c>
      <c r="AN557" t="e">
        <f>NA()</f>
        <v>#N/A</v>
      </c>
      <c r="AP557" s="6">
        <f t="shared" si="11"/>
        <v>46433</v>
      </c>
      <c r="AQ557" t="e">
        <f>NA()</f>
        <v>#N/A</v>
      </c>
      <c r="AR557" s="7">
        <f>'Market expectations - Gas'!L45</f>
        <v>106.1342857142857</v>
      </c>
      <c r="AS557" s="7">
        <f>AVERAGE(AR557,$AS$470)</f>
        <v>109.9992857142857</v>
      </c>
      <c r="AT557" s="7">
        <f>'Market expectations - Gas'!BH69</f>
        <v>105.03</v>
      </c>
    </row>
    <row r="558" spans="35:46" x14ac:dyDescent="0.35">
      <c r="AI558" s="6">
        <f t="shared" si="10"/>
        <v>46434</v>
      </c>
      <c r="AJ558" t="e">
        <f>NA()</f>
        <v>#N/A</v>
      </c>
      <c r="AK558" t="e">
        <f>NA()</f>
        <v>#N/A</v>
      </c>
      <c r="AL558" t="e">
        <f>NA()</f>
        <v>#N/A</v>
      </c>
      <c r="AM558" t="e">
        <f>NA()</f>
        <v>#N/A</v>
      </c>
      <c r="AN558" t="e">
        <f>NA()</f>
        <v>#N/A</v>
      </c>
      <c r="AP558" s="6">
        <f t="shared" si="11"/>
        <v>46434</v>
      </c>
      <c r="AQ558" t="e">
        <f>NA()</f>
        <v>#N/A</v>
      </c>
      <c r="AR558" t="e">
        <f>NA()</f>
        <v>#N/A</v>
      </c>
      <c r="AS558" t="e">
        <f>NA()</f>
        <v>#N/A</v>
      </c>
      <c r="AT558" t="e">
        <f>NA()</f>
        <v>#N/A</v>
      </c>
    </row>
    <row r="559" spans="35:46" x14ac:dyDescent="0.35">
      <c r="AI559" s="6">
        <f t="shared" si="10"/>
        <v>46435</v>
      </c>
      <c r="AJ559" t="e">
        <f>NA()</f>
        <v>#N/A</v>
      </c>
      <c r="AK559" t="e">
        <f>NA()</f>
        <v>#N/A</v>
      </c>
      <c r="AL559" t="e">
        <f>NA()</f>
        <v>#N/A</v>
      </c>
      <c r="AM559" t="e">
        <f>NA()</f>
        <v>#N/A</v>
      </c>
      <c r="AN559" t="e">
        <f>NA()</f>
        <v>#N/A</v>
      </c>
      <c r="AP559" s="6">
        <f t="shared" si="11"/>
        <v>46435</v>
      </c>
      <c r="AQ559" t="e">
        <f>NA()</f>
        <v>#N/A</v>
      </c>
      <c r="AR559" t="e">
        <f>NA()</f>
        <v>#N/A</v>
      </c>
      <c r="AS559" t="e">
        <f>NA()</f>
        <v>#N/A</v>
      </c>
      <c r="AT559" t="e">
        <f>NA()</f>
        <v>#N/A</v>
      </c>
    </row>
    <row r="560" spans="35:46" x14ac:dyDescent="0.35">
      <c r="AI560" s="6">
        <f t="shared" si="10"/>
        <v>46436</v>
      </c>
      <c r="AJ560" t="e">
        <f>NA()</f>
        <v>#N/A</v>
      </c>
      <c r="AK560" t="e">
        <f>NA()</f>
        <v>#N/A</v>
      </c>
      <c r="AL560" t="e">
        <f>NA()</f>
        <v>#N/A</v>
      </c>
      <c r="AM560" t="e">
        <f>NA()</f>
        <v>#N/A</v>
      </c>
      <c r="AN560" t="e">
        <f>NA()</f>
        <v>#N/A</v>
      </c>
      <c r="AP560" s="6">
        <f t="shared" si="11"/>
        <v>46436</v>
      </c>
      <c r="AQ560" t="e">
        <f>NA()</f>
        <v>#N/A</v>
      </c>
      <c r="AR560" t="e">
        <f>NA()</f>
        <v>#N/A</v>
      </c>
      <c r="AS560" t="e">
        <f>NA()</f>
        <v>#N/A</v>
      </c>
      <c r="AT560" t="e">
        <f>NA()</f>
        <v>#N/A</v>
      </c>
    </row>
    <row r="561" spans="35:46" x14ac:dyDescent="0.35">
      <c r="AI561" s="6">
        <f t="shared" si="10"/>
        <v>46437</v>
      </c>
      <c r="AJ561" t="e">
        <f>NA()</f>
        <v>#N/A</v>
      </c>
      <c r="AK561" t="e">
        <f>NA()</f>
        <v>#N/A</v>
      </c>
      <c r="AL561" t="e">
        <f>NA()</f>
        <v>#N/A</v>
      </c>
      <c r="AM561" t="e">
        <f>NA()</f>
        <v>#N/A</v>
      </c>
      <c r="AN561" t="e">
        <f>NA()</f>
        <v>#N/A</v>
      </c>
      <c r="AP561" s="6">
        <f t="shared" si="11"/>
        <v>46437</v>
      </c>
      <c r="AQ561" t="e">
        <f>NA()</f>
        <v>#N/A</v>
      </c>
      <c r="AR561" t="e">
        <f>NA()</f>
        <v>#N/A</v>
      </c>
      <c r="AS561" t="e">
        <f>NA()</f>
        <v>#N/A</v>
      </c>
      <c r="AT561" t="e">
        <f>NA()</f>
        <v>#N/A</v>
      </c>
    </row>
    <row r="562" spans="35:46" x14ac:dyDescent="0.35">
      <c r="AI562" s="6">
        <f t="shared" si="10"/>
        <v>46440</v>
      </c>
      <c r="AJ562" t="e">
        <f>NA()</f>
        <v>#N/A</v>
      </c>
      <c r="AK562" t="e">
        <f>NA()</f>
        <v>#N/A</v>
      </c>
      <c r="AL562" t="e">
        <f>NA()</f>
        <v>#N/A</v>
      </c>
      <c r="AM562" t="e">
        <f>NA()</f>
        <v>#N/A</v>
      </c>
      <c r="AN562" t="e">
        <f>NA()</f>
        <v>#N/A</v>
      </c>
      <c r="AP562" s="6">
        <f t="shared" si="11"/>
        <v>46440</v>
      </c>
      <c r="AQ562" t="e">
        <f>NA()</f>
        <v>#N/A</v>
      </c>
      <c r="AR562" t="e">
        <f>NA()</f>
        <v>#N/A</v>
      </c>
      <c r="AS562" t="e">
        <f>NA()</f>
        <v>#N/A</v>
      </c>
      <c r="AT562" t="e">
        <f>NA()</f>
        <v>#N/A</v>
      </c>
    </row>
    <row r="563" spans="35:46" x14ac:dyDescent="0.35">
      <c r="AI563" s="6">
        <f t="shared" si="10"/>
        <v>46441</v>
      </c>
      <c r="AJ563" t="e">
        <f>NA()</f>
        <v>#N/A</v>
      </c>
      <c r="AK563" t="e">
        <f>NA()</f>
        <v>#N/A</v>
      </c>
      <c r="AL563" t="e">
        <f>NA()</f>
        <v>#N/A</v>
      </c>
      <c r="AM563" t="e">
        <f>NA()</f>
        <v>#N/A</v>
      </c>
      <c r="AN563" t="e">
        <f>NA()</f>
        <v>#N/A</v>
      </c>
      <c r="AP563" s="6">
        <f t="shared" si="11"/>
        <v>46441</v>
      </c>
      <c r="AQ563" t="e">
        <f>NA()</f>
        <v>#N/A</v>
      </c>
      <c r="AR563" t="e">
        <f>NA()</f>
        <v>#N/A</v>
      </c>
      <c r="AS563" t="e">
        <f>NA()</f>
        <v>#N/A</v>
      </c>
      <c r="AT563" t="e">
        <f>NA()</f>
        <v>#N/A</v>
      </c>
    </row>
    <row r="564" spans="35:46" x14ac:dyDescent="0.35">
      <c r="AI564" s="6">
        <f t="shared" si="10"/>
        <v>46442</v>
      </c>
      <c r="AJ564" t="e">
        <f>NA()</f>
        <v>#N/A</v>
      </c>
      <c r="AK564" t="e">
        <f>NA()</f>
        <v>#N/A</v>
      </c>
      <c r="AL564" t="e">
        <f>NA()</f>
        <v>#N/A</v>
      </c>
      <c r="AM564" t="e">
        <f>NA()</f>
        <v>#N/A</v>
      </c>
      <c r="AN564" t="e">
        <f>NA()</f>
        <v>#N/A</v>
      </c>
      <c r="AP564" s="6">
        <f t="shared" si="11"/>
        <v>46442</v>
      </c>
      <c r="AQ564" t="e">
        <f>NA()</f>
        <v>#N/A</v>
      </c>
      <c r="AR564" t="e">
        <f>NA()</f>
        <v>#N/A</v>
      </c>
      <c r="AS564" t="e">
        <f>NA()</f>
        <v>#N/A</v>
      </c>
      <c r="AT564" t="e">
        <f>NA()</f>
        <v>#N/A</v>
      </c>
    </row>
    <row r="565" spans="35:46" x14ac:dyDescent="0.35">
      <c r="AI565" s="6">
        <f t="shared" si="10"/>
        <v>46443</v>
      </c>
      <c r="AJ565" t="e">
        <f>NA()</f>
        <v>#N/A</v>
      </c>
      <c r="AK565" t="e">
        <f>NA()</f>
        <v>#N/A</v>
      </c>
      <c r="AL565" t="e">
        <f>NA()</f>
        <v>#N/A</v>
      </c>
      <c r="AM565" t="e">
        <f>NA()</f>
        <v>#N/A</v>
      </c>
      <c r="AN565" t="e">
        <f>NA()</f>
        <v>#N/A</v>
      </c>
      <c r="AP565" s="6">
        <f t="shared" si="11"/>
        <v>46443</v>
      </c>
      <c r="AQ565" t="e">
        <f>NA()</f>
        <v>#N/A</v>
      </c>
      <c r="AR565" t="e">
        <f>NA()</f>
        <v>#N/A</v>
      </c>
      <c r="AS565" t="e">
        <f>NA()</f>
        <v>#N/A</v>
      </c>
      <c r="AT565" t="e">
        <f>NA()</f>
        <v>#N/A</v>
      </c>
    </row>
    <row r="566" spans="35:46" x14ac:dyDescent="0.35">
      <c r="AI566" s="6">
        <f t="shared" si="10"/>
        <v>46444</v>
      </c>
      <c r="AJ566" t="e">
        <f>NA()</f>
        <v>#N/A</v>
      </c>
      <c r="AK566" t="e">
        <f>NA()</f>
        <v>#N/A</v>
      </c>
      <c r="AL566" t="e">
        <f>NA()</f>
        <v>#N/A</v>
      </c>
      <c r="AM566" t="e">
        <f>NA()</f>
        <v>#N/A</v>
      </c>
      <c r="AN566" t="e">
        <f>NA()</f>
        <v>#N/A</v>
      </c>
      <c r="AP566" s="6">
        <f t="shared" si="11"/>
        <v>46444</v>
      </c>
      <c r="AQ566" t="e">
        <f>NA()</f>
        <v>#N/A</v>
      </c>
      <c r="AR566" t="e">
        <f>NA()</f>
        <v>#N/A</v>
      </c>
      <c r="AS566" t="e">
        <f>NA()</f>
        <v>#N/A</v>
      </c>
      <c r="AT566" t="e">
        <f>NA()</f>
        <v>#N/A</v>
      </c>
    </row>
    <row r="567" spans="35:46" x14ac:dyDescent="0.35">
      <c r="AI567" s="6">
        <f t="shared" si="10"/>
        <v>46447</v>
      </c>
      <c r="AJ567" t="e">
        <f>NA()</f>
        <v>#N/A</v>
      </c>
      <c r="AK567" t="e">
        <f>NA()</f>
        <v>#N/A</v>
      </c>
      <c r="AL567" t="e">
        <f>NA()</f>
        <v>#N/A</v>
      </c>
      <c r="AM567" t="e">
        <f>NA()</f>
        <v>#N/A</v>
      </c>
      <c r="AN567" t="e">
        <f>NA()</f>
        <v>#N/A</v>
      </c>
      <c r="AP567" s="6">
        <f t="shared" si="11"/>
        <v>46447</v>
      </c>
      <c r="AQ567" t="e">
        <f>NA()</f>
        <v>#N/A</v>
      </c>
      <c r="AR567" t="e">
        <f>NA()</f>
        <v>#N/A</v>
      </c>
      <c r="AS567" t="e">
        <f>NA()</f>
        <v>#N/A</v>
      </c>
      <c r="AT567" t="e">
        <f>NA()</f>
        <v>#N/A</v>
      </c>
    </row>
    <row r="568" spans="35:46" x14ac:dyDescent="0.35">
      <c r="AI568" s="6">
        <f t="shared" si="10"/>
        <v>46448</v>
      </c>
      <c r="AJ568" t="e">
        <f>NA()</f>
        <v>#N/A</v>
      </c>
      <c r="AK568" t="e">
        <f>NA()</f>
        <v>#N/A</v>
      </c>
      <c r="AL568" t="e">
        <f>NA()</f>
        <v>#N/A</v>
      </c>
      <c r="AM568" t="e">
        <f>NA()</f>
        <v>#N/A</v>
      </c>
      <c r="AN568" t="e">
        <f>NA()</f>
        <v>#N/A</v>
      </c>
      <c r="AP568" s="6">
        <f t="shared" si="11"/>
        <v>46448</v>
      </c>
      <c r="AQ568" t="e">
        <f>NA()</f>
        <v>#N/A</v>
      </c>
      <c r="AR568" t="e">
        <f>NA()</f>
        <v>#N/A</v>
      </c>
      <c r="AS568" t="e">
        <f>NA()</f>
        <v>#N/A</v>
      </c>
      <c r="AT568" t="e">
        <f>NA()</f>
        <v>#N/A</v>
      </c>
    </row>
    <row r="569" spans="35:46" x14ac:dyDescent="0.35">
      <c r="AI569" s="6">
        <f t="shared" si="10"/>
        <v>46449</v>
      </c>
      <c r="AJ569" t="e">
        <f>NA()</f>
        <v>#N/A</v>
      </c>
      <c r="AK569" t="e">
        <f>NA()</f>
        <v>#N/A</v>
      </c>
      <c r="AL569" t="e">
        <f>NA()</f>
        <v>#N/A</v>
      </c>
      <c r="AM569" t="e">
        <f>NA()</f>
        <v>#N/A</v>
      </c>
      <c r="AN569" t="e">
        <f>NA()</f>
        <v>#N/A</v>
      </c>
      <c r="AP569" s="6">
        <f t="shared" si="11"/>
        <v>46449</v>
      </c>
      <c r="AQ569" t="e">
        <f>NA()</f>
        <v>#N/A</v>
      </c>
      <c r="AR569" t="e">
        <f>NA()</f>
        <v>#N/A</v>
      </c>
      <c r="AS569" t="e">
        <f>NA()</f>
        <v>#N/A</v>
      </c>
      <c r="AT569" t="e">
        <f>NA()</f>
        <v>#N/A</v>
      </c>
    </row>
    <row r="570" spans="35:46" x14ac:dyDescent="0.35">
      <c r="AI570" s="6">
        <f t="shared" si="10"/>
        <v>46450</v>
      </c>
      <c r="AJ570" t="e">
        <f>NA()</f>
        <v>#N/A</v>
      </c>
      <c r="AK570" t="e">
        <f>NA()</f>
        <v>#N/A</v>
      </c>
      <c r="AL570" t="e">
        <f>NA()</f>
        <v>#N/A</v>
      </c>
      <c r="AM570" t="e">
        <f>NA()</f>
        <v>#N/A</v>
      </c>
      <c r="AN570" t="e">
        <f>NA()</f>
        <v>#N/A</v>
      </c>
      <c r="AP570" s="6">
        <f t="shared" si="11"/>
        <v>46450</v>
      </c>
      <c r="AQ570" t="e">
        <f>NA()</f>
        <v>#N/A</v>
      </c>
      <c r="AR570" t="e">
        <f>NA()</f>
        <v>#N/A</v>
      </c>
      <c r="AS570" t="e">
        <f>NA()</f>
        <v>#N/A</v>
      </c>
      <c r="AT570" t="e">
        <f>NA()</f>
        <v>#N/A</v>
      </c>
    </row>
    <row r="571" spans="35:46" x14ac:dyDescent="0.35">
      <c r="AI571" s="6">
        <f t="shared" si="10"/>
        <v>46451</v>
      </c>
      <c r="AJ571" t="e">
        <f>NA()</f>
        <v>#N/A</v>
      </c>
      <c r="AK571" t="e">
        <f>NA()</f>
        <v>#N/A</v>
      </c>
      <c r="AL571" t="e">
        <f>NA()</f>
        <v>#N/A</v>
      </c>
      <c r="AM571" t="e">
        <f>NA()</f>
        <v>#N/A</v>
      </c>
      <c r="AN571" t="e">
        <f>NA()</f>
        <v>#N/A</v>
      </c>
      <c r="AP571" s="6">
        <f t="shared" si="11"/>
        <v>46451</v>
      </c>
      <c r="AQ571" t="e">
        <f>NA()</f>
        <v>#N/A</v>
      </c>
      <c r="AR571" t="e">
        <f>NA()</f>
        <v>#N/A</v>
      </c>
      <c r="AS571" t="e">
        <f>NA()</f>
        <v>#N/A</v>
      </c>
      <c r="AT571" t="e">
        <f>NA()</f>
        <v>#N/A</v>
      </c>
    </row>
    <row r="572" spans="35:46" x14ac:dyDescent="0.35">
      <c r="AI572" s="6">
        <f t="shared" ref="AI572:AI575" si="12">AI567+7</f>
        <v>46454</v>
      </c>
      <c r="AJ572" t="e">
        <f>NA()</f>
        <v>#N/A</v>
      </c>
      <c r="AK572" t="e">
        <f>NA()</f>
        <v>#N/A</v>
      </c>
      <c r="AL572" t="e">
        <f>NA()</f>
        <v>#N/A</v>
      </c>
      <c r="AM572" t="e">
        <f>NA()</f>
        <v>#N/A</v>
      </c>
      <c r="AN572" t="e">
        <f>NA()</f>
        <v>#N/A</v>
      </c>
      <c r="AP572" s="6">
        <f t="shared" si="11"/>
        <v>46454</v>
      </c>
      <c r="AQ572" t="e">
        <f>NA()</f>
        <v>#N/A</v>
      </c>
      <c r="AR572" t="e">
        <f>NA()</f>
        <v>#N/A</v>
      </c>
      <c r="AS572" t="e">
        <f>NA()</f>
        <v>#N/A</v>
      </c>
      <c r="AT572" t="e">
        <f>NA()</f>
        <v>#N/A</v>
      </c>
    </row>
    <row r="573" spans="35:46" x14ac:dyDescent="0.35">
      <c r="AI573" s="6">
        <f t="shared" si="12"/>
        <v>46455</v>
      </c>
      <c r="AJ573" t="e">
        <f>NA()</f>
        <v>#N/A</v>
      </c>
      <c r="AK573" t="e">
        <f>NA()</f>
        <v>#N/A</v>
      </c>
      <c r="AL573" t="e">
        <f>NA()</f>
        <v>#N/A</v>
      </c>
      <c r="AM573" t="e">
        <f>NA()</f>
        <v>#N/A</v>
      </c>
      <c r="AN573" t="e">
        <f>NA()</f>
        <v>#N/A</v>
      </c>
      <c r="AP573" s="6">
        <f t="shared" si="11"/>
        <v>46455</v>
      </c>
      <c r="AQ573" t="e">
        <f>NA()</f>
        <v>#N/A</v>
      </c>
      <c r="AR573" t="e">
        <f>NA()</f>
        <v>#N/A</v>
      </c>
      <c r="AS573" t="e">
        <f>NA()</f>
        <v>#N/A</v>
      </c>
      <c r="AT573" t="e">
        <f>NA()</f>
        <v>#N/A</v>
      </c>
    </row>
    <row r="574" spans="35:46" x14ac:dyDescent="0.35">
      <c r="AI574" s="6">
        <f t="shared" si="12"/>
        <v>46456</v>
      </c>
      <c r="AJ574" t="e">
        <f>NA()</f>
        <v>#N/A</v>
      </c>
      <c r="AK574" t="e">
        <f>NA()</f>
        <v>#N/A</v>
      </c>
      <c r="AL574" t="e">
        <f>NA()</f>
        <v>#N/A</v>
      </c>
      <c r="AM574" t="e">
        <f>NA()</f>
        <v>#N/A</v>
      </c>
      <c r="AN574" t="e">
        <f>NA()</f>
        <v>#N/A</v>
      </c>
      <c r="AP574" s="6">
        <f t="shared" si="11"/>
        <v>46456</v>
      </c>
      <c r="AQ574" t="e">
        <f>NA()</f>
        <v>#N/A</v>
      </c>
      <c r="AR574" t="e">
        <f>NA()</f>
        <v>#N/A</v>
      </c>
      <c r="AS574" t="e">
        <f>NA()</f>
        <v>#N/A</v>
      </c>
      <c r="AT574" t="e">
        <f>NA()</f>
        <v>#N/A</v>
      </c>
    </row>
    <row r="575" spans="35:46" x14ac:dyDescent="0.35">
      <c r="AI575" s="6">
        <f t="shared" si="12"/>
        <v>46457</v>
      </c>
      <c r="AJ575" t="e">
        <f>NA()</f>
        <v>#N/A</v>
      </c>
      <c r="AK575" t="e">
        <f>NA()</f>
        <v>#N/A</v>
      </c>
      <c r="AL575" t="e">
        <f>NA()</f>
        <v>#N/A</v>
      </c>
      <c r="AM575" t="e">
        <f>NA()</f>
        <v>#N/A</v>
      </c>
      <c r="AN575" t="e">
        <f>NA()</f>
        <v>#N/A</v>
      </c>
      <c r="AP575" s="6">
        <f t="shared" si="11"/>
        <v>46457</v>
      </c>
      <c r="AQ575" t="e">
        <f>NA()</f>
        <v>#N/A</v>
      </c>
      <c r="AR575" t="e">
        <f>NA()</f>
        <v>#N/A</v>
      </c>
      <c r="AS575" t="e">
        <f>NA()</f>
        <v>#N/A</v>
      </c>
      <c r="AT575" t="e">
        <f>NA()</f>
        <v>#N/A</v>
      </c>
    </row>
    <row r="576" spans="35:46" x14ac:dyDescent="0.35">
      <c r="AI576" s="6">
        <f>AI571+7</f>
        <v>46458</v>
      </c>
      <c r="AJ576" t="e">
        <f>NA()</f>
        <v>#N/A</v>
      </c>
      <c r="AK576" t="e">
        <f>NA()</f>
        <v>#N/A</v>
      </c>
      <c r="AL576" t="e">
        <f>NA()</f>
        <v>#N/A</v>
      </c>
      <c r="AM576" t="e">
        <f>NA()</f>
        <v>#N/A</v>
      </c>
      <c r="AN576" t="e">
        <f>NA()</f>
        <v>#N/A</v>
      </c>
      <c r="AP576" s="6">
        <f t="shared" si="11"/>
        <v>46458</v>
      </c>
      <c r="AQ576" t="e">
        <f>NA()</f>
        <v>#N/A</v>
      </c>
      <c r="AR576" t="e">
        <f>NA()</f>
        <v>#N/A</v>
      </c>
      <c r="AS576" t="e">
        <f>NA()</f>
        <v>#N/A</v>
      </c>
      <c r="AT576" t="e">
        <f>NA()</f>
        <v>#N/A</v>
      </c>
    </row>
    <row r="577" spans="35:46" x14ac:dyDescent="0.35">
      <c r="AI577" s="6">
        <f t="shared" ref="AI577:AI640" si="13">AI572+7</f>
        <v>46461</v>
      </c>
      <c r="AJ577" t="e">
        <f>NA()</f>
        <v>#N/A</v>
      </c>
      <c r="AK577" s="7">
        <f>'Market expectations - Oil (2)'!M45</f>
        <v>77.392142857142872</v>
      </c>
      <c r="AL577" s="7">
        <f>AVERAGE(AK577,$AL$470)</f>
        <v>79.290714285714287</v>
      </c>
      <c r="AM577" s="7">
        <f>'Market expectations - Oil (2)'!BI69</f>
        <v>75.17</v>
      </c>
      <c r="AN577" t="e">
        <f>NA()</f>
        <v>#N/A</v>
      </c>
      <c r="AP577" s="6">
        <f t="shared" si="11"/>
        <v>46461</v>
      </c>
      <c r="AQ577" t="e">
        <f>NA()</f>
        <v>#N/A</v>
      </c>
      <c r="AR577" s="7">
        <f>'Market expectations - Gas'!M45</f>
        <v>94.594285714285704</v>
      </c>
      <c r="AS577" s="7">
        <f>AVERAGE(AR577,$AS$470)</f>
        <v>104.22928571428571</v>
      </c>
      <c r="AT577" s="7">
        <f>'Market expectations - Gas'!BI69</f>
        <v>96.71</v>
      </c>
    </row>
    <row r="578" spans="35:46" x14ac:dyDescent="0.35">
      <c r="AI578" s="6">
        <f t="shared" si="13"/>
        <v>46462</v>
      </c>
      <c r="AJ578" t="e">
        <f>NA()</f>
        <v>#N/A</v>
      </c>
      <c r="AK578" t="e">
        <f>NA()</f>
        <v>#N/A</v>
      </c>
      <c r="AL578" t="e">
        <f>NA()</f>
        <v>#N/A</v>
      </c>
      <c r="AM578" t="e">
        <f>NA()</f>
        <v>#N/A</v>
      </c>
      <c r="AN578" t="e">
        <f>NA()</f>
        <v>#N/A</v>
      </c>
      <c r="AP578" s="6">
        <f t="shared" si="11"/>
        <v>46462</v>
      </c>
      <c r="AQ578" t="e">
        <f>NA()</f>
        <v>#N/A</v>
      </c>
      <c r="AR578" t="e">
        <f>NA()</f>
        <v>#N/A</v>
      </c>
      <c r="AS578" t="e">
        <f>NA()</f>
        <v>#N/A</v>
      </c>
      <c r="AT578" t="e">
        <f>NA()</f>
        <v>#N/A</v>
      </c>
    </row>
    <row r="579" spans="35:46" x14ac:dyDescent="0.35">
      <c r="AI579" s="6">
        <f t="shared" si="13"/>
        <v>46463</v>
      </c>
      <c r="AJ579" t="e">
        <f>NA()</f>
        <v>#N/A</v>
      </c>
      <c r="AK579" t="e">
        <f>NA()</f>
        <v>#N/A</v>
      </c>
      <c r="AL579" t="e">
        <f>NA()</f>
        <v>#N/A</v>
      </c>
      <c r="AM579" t="e">
        <f>NA()</f>
        <v>#N/A</v>
      </c>
      <c r="AN579" t="e">
        <f>NA()</f>
        <v>#N/A</v>
      </c>
      <c r="AP579" s="6">
        <f t="shared" si="11"/>
        <v>46463</v>
      </c>
      <c r="AQ579" t="e">
        <f>NA()</f>
        <v>#N/A</v>
      </c>
      <c r="AR579" t="e">
        <f>NA()</f>
        <v>#N/A</v>
      </c>
      <c r="AS579" t="e">
        <f>NA()</f>
        <v>#N/A</v>
      </c>
      <c r="AT579" t="e">
        <f>NA()</f>
        <v>#N/A</v>
      </c>
    </row>
    <row r="580" spans="35:46" x14ac:dyDescent="0.35">
      <c r="AI580" s="6">
        <f t="shared" si="13"/>
        <v>46464</v>
      </c>
      <c r="AJ580" t="e">
        <f>NA()</f>
        <v>#N/A</v>
      </c>
      <c r="AK580" t="e">
        <f>NA()</f>
        <v>#N/A</v>
      </c>
      <c r="AL580" t="e">
        <f>NA()</f>
        <v>#N/A</v>
      </c>
      <c r="AM580" t="e">
        <f>NA()</f>
        <v>#N/A</v>
      </c>
      <c r="AN580" t="e">
        <f>NA()</f>
        <v>#N/A</v>
      </c>
      <c r="AP580" s="6">
        <f t="shared" si="11"/>
        <v>46464</v>
      </c>
      <c r="AQ580" t="e">
        <f>NA()</f>
        <v>#N/A</v>
      </c>
      <c r="AR580" t="e">
        <f>NA()</f>
        <v>#N/A</v>
      </c>
      <c r="AS580" t="e">
        <f>NA()</f>
        <v>#N/A</v>
      </c>
      <c r="AT580" t="e">
        <f>NA()</f>
        <v>#N/A</v>
      </c>
    </row>
    <row r="581" spans="35:46" x14ac:dyDescent="0.35">
      <c r="AI581" s="6">
        <f t="shared" si="13"/>
        <v>46465</v>
      </c>
      <c r="AJ581" t="e">
        <f>NA()</f>
        <v>#N/A</v>
      </c>
      <c r="AK581" t="e">
        <f>NA()</f>
        <v>#N/A</v>
      </c>
      <c r="AL581" t="e">
        <f>NA()</f>
        <v>#N/A</v>
      </c>
      <c r="AM581" t="e">
        <f>NA()</f>
        <v>#N/A</v>
      </c>
      <c r="AN581" t="e">
        <f>NA()</f>
        <v>#N/A</v>
      </c>
      <c r="AP581" s="6">
        <f t="shared" ref="AP581:AP644" si="14">AI581</f>
        <v>46465</v>
      </c>
      <c r="AQ581" t="e">
        <f>NA()</f>
        <v>#N/A</v>
      </c>
      <c r="AR581" t="e">
        <f>NA()</f>
        <v>#N/A</v>
      </c>
      <c r="AS581" t="e">
        <f>NA()</f>
        <v>#N/A</v>
      </c>
      <c r="AT581" t="e">
        <f>NA()</f>
        <v>#N/A</v>
      </c>
    </row>
    <row r="582" spans="35:46" x14ac:dyDescent="0.35">
      <c r="AI582" s="6">
        <f t="shared" si="13"/>
        <v>46468</v>
      </c>
      <c r="AJ582" t="e">
        <f>NA()</f>
        <v>#N/A</v>
      </c>
      <c r="AK582" t="e">
        <f>NA()</f>
        <v>#N/A</v>
      </c>
      <c r="AL582" t="e">
        <f>NA()</f>
        <v>#N/A</v>
      </c>
      <c r="AM582" t="e">
        <f>NA()</f>
        <v>#N/A</v>
      </c>
      <c r="AN582" t="e">
        <f>NA()</f>
        <v>#N/A</v>
      </c>
      <c r="AP582" s="6">
        <f t="shared" si="14"/>
        <v>46468</v>
      </c>
      <c r="AQ582" t="e">
        <f>NA()</f>
        <v>#N/A</v>
      </c>
      <c r="AR582" t="e">
        <f>NA()</f>
        <v>#N/A</v>
      </c>
      <c r="AS582" t="e">
        <f>NA()</f>
        <v>#N/A</v>
      </c>
      <c r="AT582" t="e">
        <f>NA()</f>
        <v>#N/A</v>
      </c>
    </row>
    <row r="583" spans="35:46" x14ac:dyDescent="0.35">
      <c r="AI583" s="6">
        <f t="shared" si="13"/>
        <v>46469</v>
      </c>
      <c r="AJ583" t="e">
        <f>NA()</f>
        <v>#N/A</v>
      </c>
      <c r="AK583" t="e">
        <f>NA()</f>
        <v>#N/A</v>
      </c>
      <c r="AL583" t="e">
        <f>NA()</f>
        <v>#N/A</v>
      </c>
      <c r="AM583" t="e">
        <f>NA()</f>
        <v>#N/A</v>
      </c>
      <c r="AN583" t="e">
        <f>NA()</f>
        <v>#N/A</v>
      </c>
      <c r="AP583" s="6">
        <f t="shared" si="14"/>
        <v>46469</v>
      </c>
      <c r="AQ583" t="e">
        <f>NA()</f>
        <v>#N/A</v>
      </c>
      <c r="AR583" t="e">
        <f>NA()</f>
        <v>#N/A</v>
      </c>
      <c r="AS583" t="e">
        <f>NA()</f>
        <v>#N/A</v>
      </c>
      <c r="AT583" t="e">
        <f>NA()</f>
        <v>#N/A</v>
      </c>
    </row>
    <row r="584" spans="35:46" x14ac:dyDescent="0.35">
      <c r="AI584" s="6">
        <f t="shared" si="13"/>
        <v>46470</v>
      </c>
      <c r="AJ584" t="e">
        <f>NA()</f>
        <v>#N/A</v>
      </c>
      <c r="AK584" t="e">
        <f>NA()</f>
        <v>#N/A</v>
      </c>
      <c r="AL584" t="e">
        <f>NA()</f>
        <v>#N/A</v>
      </c>
      <c r="AM584" t="e">
        <f>NA()</f>
        <v>#N/A</v>
      </c>
      <c r="AN584" t="e">
        <f>NA()</f>
        <v>#N/A</v>
      </c>
      <c r="AP584" s="6">
        <f t="shared" si="14"/>
        <v>46470</v>
      </c>
      <c r="AQ584" t="e">
        <f>NA()</f>
        <v>#N/A</v>
      </c>
      <c r="AR584" t="e">
        <f>NA()</f>
        <v>#N/A</v>
      </c>
      <c r="AS584" t="e">
        <f>NA()</f>
        <v>#N/A</v>
      </c>
      <c r="AT584" t="e">
        <f>NA()</f>
        <v>#N/A</v>
      </c>
    </row>
    <row r="585" spans="35:46" x14ac:dyDescent="0.35">
      <c r="AI585" s="6">
        <f t="shared" si="13"/>
        <v>46471</v>
      </c>
      <c r="AJ585" t="e">
        <f>NA()</f>
        <v>#N/A</v>
      </c>
      <c r="AK585" t="e">
        <f>NA()</f>
        <v>#N/A</v>
      </c>
      <c r="AL585" t="e">
        <f>NA()</f>
        <v>#N/A</v>
      </c>
      <c r="AM585" t="e">
        <f>NA()</f>
        <v>#N/A</v>
      </c>
      <c r="AN585" t="e">
        <f>NA()</f>
        <v>#N/A</v>
      </c>
      <c r="AP585" s="6">
        <f t="shared" si="14"/>
        <v>46471</v>
      </c>
      <c r="AQ585" t="e">
        <f>NA()</f>
        <v>#N/A</v>
      </c>
      <c r="AR585" t="e">
        <f>NA()</f>
        <v>#N/A</v>
      </c>
      <c r="AS585" t="e">
        <f>NA()</f>
        <v>#N/A</v>
      </c>
      <c r="AT585" t="e">
        <f>NA()</f>
        <v>#N/A</v>
      </c>
    </row>
    <row r="586" spans="35:46" x14ac:dyDescent="0.35">
      <c r="AI586" s="6">
        <f t="shared" si="13"/>
        <v>46472</v>
      </c>
      <c r="AJ586" t="e">
        <f>NA()</f>
        <v>#N/A</v>
      </c>
      <c r="AK586" t="e">
        <f>NA()</f>
        <v>#N/A</v>
      </c>
      <c r="AL586" t="e">
        <f>NA()</f>
        <v>#N/A</v>
      </c>
      <c r="AM586" t="e">
        <f>NA()</f>
        <v>#N/A</v>
      </c>
      <c r="AN586" t="e">
        <f>NA()</f>
        <v>#N/A</v>
      </c>
      <c r="AP586" s="6">
        <f t="shared" si="14"/>
        <v>46472</v>
      </c>
      <c r="AQ586" t="e">
        <f>NA()</f>
        <v>#N/A</v>
      </c>
      <c r="AR586" t="e">
        <f>NA()</f>
        <v>#N/A</v>
      </c>
      <c r="AS586" t="e">
        <f>NA()</f>
        <v>#N/A</v>
      </c>
      <c r="AT586" t="e">
        <f>NA()</f>
        <v>#N/A</v>
      </c>
    </row>
    <row r="587" spans="35:46" x14ac:dyDescent="0.35">
      <c r="AI587" s="6">
        <f t="shared" si="13"/>
        <v>46475</v>
      </c>
      <c r="AJ587" t="e">
        <f>NA()</f>
        <v>#N/A</v>
      </c>
      <c r="AK587" t="e">
        <f>NA()</f>
        <v>#N/A</v>
      </c>
      <c r="AL587" t="e">
        <f>NA()</f>
        <v>#N/A</v>
      </c>
      <c r="AM587" t="e">
        <f>NA()</f>
        <v>#N/A</v>
      </c>
      <c r="AN587" t="e">
        <f>NA()</f>
        <v>#N/A</v>
      </c>
      <c r="AP587" s="6">
        <f t="shared" si="14"/>
        <v>46475</v>
      </c>
      <c r="AQ587" t="e">
        <f>NA()</f>
        <v>#N/A</v>
      </c>
      <c r="AR587" t="e">
        <f>NA()</f>
        <v>#N/A</v>
      </c>
      <c r="AS587" t="e">
        <f>NA()</f>
        <v>#N/A</v>
      </c>
      <c r="AT587" t="e">
        <f>NA()</f>
        <v>#N/A</v>
      </c>
    </row>
    <row r="588" spans="35:46" x14ac:dyDescent="0.35">
      <c r="AI588" s="6">
        <f t="shared" si="13"/>
        <v>46476</v>
      </c>
      <c r="AJ588" t="e">
        <f>NA()</f>
        <v>#N/A</v>
      </c>
      <c r="AK588" t="e">
        <f>NA()</f>
        <v>#N/A</v>
      </c>
      <c r="AL588" t="e">
        <f>NA()</f>
        <v>#N/A</v>
      </c>
      <c r="AM588" t="e">
        <f>NA()</f>
        <v>#N/A</v>
      </c>
      <c r="AN588" t="e">
        <f>NA()</f>
        <v>#N/A</v>
      </c>
      <c r="AP588" s="6">
        <f t="shared" si="14"/>
        <v>46476</v>
      </c>
      <c r="AQ588" t="e">
        <f>NA()</f>
        <v>#N/A</v>
      </c>
      <c r="AR588" t="e">
        <f>NA()</f>
        <v>#N/A</v>
      </c>
      <c r="AS588" t="e">
        <f>NA()</f>
        <v>#N/A</v>
      </c>
      <c r="AT588" t="e">
        <f>NA()</f>
        <v>#N/A</v>
      </c>
    </row>
    <row r="589" spans="35:46" x14ac:dyDescent="0.35">
      <c r="AI589" s="6">
        <f t="shared" si="13"/>
        <v>46477</v>
      </c>
      <c r="AJ589" t="e">
        <f>NA()</f>
        <v>#N/A</v>
      </c>
      <c r="AK589" t="e">
        <f>NA()</f>
        <v>#N/A</v>
      </c>
      <c r="AL589" t="e">
        <f>NA()</f>
        <v>#N/A</v>
      </c>
      <c r="AM589" t="e">
        <f>NA()</f>
        <v>#N/A</v>
      </c>
      <c r="AN589" t="e">
        <f>NA()</f>
        <v>#N/A</v>
      </c>
      <c r="AP589" s="6">
        <f t="shared" si="14"/>
        <v>46477</v>
      </c>
      <c r="AQ589" t="e">
        <f>NA()</f>
        <v>#N/A</v>
      </c>
      <c r="AR589" t="e">
        <f>NA()</f>
        <v>#N/A</v>
      </c>
      <c r="AS589" t="e">
        <f>NA()</f>
        <v>#N/A</v>
      </c>
      <c r="AT589" t="e">
        <f>NA()</f>
        <v>#N/A</v>
      </c>
    </row>
    <row r="590" spans="35:46" x14ac:dyDescent="0.35">
      <c r="AI590" s="6">
        <f t="shared" si="13"/>
        <v>46478</v>
      </c>
      <c r="AJ590" t="e">
        <f>NA()</f>
        <v>#N/A</v>
      </c>
      <c r="AK590" t="e">
        <f>NA()</f>
        <v>#N/A</v>
      </c>
      <c r="AL590" t="e">
        <f>NA()</f>
        <v>#N/A</v>
      </c>
      <c r="AM590" t="e">
        <f>NA()</f>
        <v>#N/A</v>
      </c>
      <c r="AN590" t="e">
        <f>NA()</f>
        <v>#N/A</v>
      </c>
      <c r="AP590" s="6">
        <f t="shared" si="14"/>
        <v>46478</v>
      </c>
      <c r="AQ590" t="e">
        <f>NA()</f>
        <v>#N/A</v>
      </c>
      <c r="AR590" t="e">
        <f>NA()</f>
        <v>#N/A</v>
      </c>
      <c r="AS590" t="e">
        <f>NA()</f>
        <v>#N/A</v>
      </c>
      <c r="AT590" t="e">
        <f>NA()</f>
        <v>#N/A</v>
      </c>
    </row>
    <row r="591" spans="35:46" x14ac:dyDescent="0.35">
      <c r="AI591" s="6">
        <f t="shared" si="13"/>
        <v>46479</v>
      </c>
      <c r="AJ591" t="e">
        <f>NA()</f>
        <v>#N/A</v>
      </c>
      <c r="AK591" t="e">
        <f>NA()</f>
        <v>#N/A</v>
      </c>
      <c r="AL591" t="e">
        <f>NA()</f>
        <v>#N/A</v>
      </c>
      <c r="AM591" t="e">
        <f>NA()</f>
        <v>#N/A</v>
      </c>
      <c r="AN591" t="e">
        <f>NA()</f>
        <v>#N/A</v>
      </c>
      <c r="AP591" s="6">
        <f t="shared" si="14"/>
        <v>46479</v>
      </c>
      <c r="AQ591" t="e">
        <f>NA()</f>
        <v>#N/A</v>
      </c>
      <c r="AR591" t="e">
        <f>NA()</f>
        <v>#N/A</v>
      </c>
      <c r="AS591" t="e">
        <f>NA()</f>
        <v>#N/A</v>
      </c>
      <c r="AT591" t="e">
        <f>NA()</f>
        <v>#N/A</v>
      </c>
    </row>
    <row r="592" spans="35:46" x14ac:dyDescent="0.35">
      <c r="AI592" s="6">
        <f t="shared" si="13"/>
        <v>46482</v>
      </c>
      <c r="AJ592" t="e">
        <f>NA()</f>
        <v>#N/A</v>
      </c>
      <c r="AK592" t="e">
        <f>NA()</f>
        <v>#N/A</v>
      </c>
      <c r="AL592" t="e">
        <f>NA()</f>
        <v>#N/A</v>
      </c>
      <c r="AM592" t="e">
        <f>NA()</f>
        <v>#N/A</v>
      </c>
      <c r="AN592" t="e">
        <f>NA()</f>
        <v>#N/A</v>
      </c>
      <c r="AP592" s="6">
        <f t="shared" si="14"/>
        <v>46482</v>
      </c>
      <c r="AQ592" t="e">
        <f>NA()</f>
        <v>#N/A</v>
      </c>
      <c r="AR592" t="e">
        <f>NA()</f>
        <v>#N/A</v>
      </c>
      <c r="AS592" t="e">
        <f>NA()</f>
        <v>#N/A</v>
      </c>
      <c r="AT592" t="e">
        <f>NA()</f>
        <v>#N/A</v>
      </c>
    </row>
    <row r="593" spans="35:46" x14ac:dyDescent="0.35">
      <c r="AI593" s="6">
        <f t="shared" si="13"/>
        <v>46483</v>
      </c>
      <c r="AJ593" t="e">
        <f>NA()</f>
        <v>#N/A</v>
      </c>
      <c r="AK593" t="e">
        <f>NA()</f>
        <v>#N/A</v>
      </c>
      <c r="AL593" t="e">
        <f>NA()</f>
        <v>#N/A</v>
      </c>
      <c r="AM593" t="e">
        <f>NA()</f>
        <v>#N/A</v>
      </c>
      <c r="AN593" t="e">
        <f>NA()</f>
        <v>#N/A</v>
      </c>
      <c r="AP593" s="6">
        <f t="shared" si="14"/>
        <v>46483</v>
      </c>
      <c r="AQ593" t="e">
        <f>NA()</f>
        <v>#N/A</v>
      </c>
      <c r="AR593" t="e">
        <f>NA()</f>
        <v>#N/A</v>
      </c>
      <c r="AS593" t="e">
        <f>NA()</f>
        <v>#N/A</v>
      </c>
      <c r="AT593" t="e">
        <f>NA()</f>
        <v>#N/A</v>
      </c>
    </row>
    <row r="594" spans="35:46" x14ac:dyDescent="0.35">
      <c r="AI594" s="6">
        <f t="shared" si="13"/>
        <v>46484</v>
      </c>
      <c r="AJ594" t="e">
        <f>NA()</f>
        <v>#N/A</v>
      </c>
      <c r="AK594" t="e">
        <f>NA()</f>
        <v>#N/A</v>
      </c>
      <c r="AL594" t="e">
        <f>NA()</f>
        <v>#N/A</v>
      </c>
      <c r="AM594" t="e">
        <f>NA()</f>
        <v>#N/A</v>
      </c>
      <c r="AN594" t="e">
        <f>NA()</f>
        <v>#N/A</v>
      </c>
      <c r="AP594" s="6">
        <f t="shared" si="14"/>
        <v>46484</v>
      </c>
      <c r="AQ594" t="e">
        <f>NA()</f>
        <v>#N/A</v>
      </c>
      <c r="AR594" t="e">
        <f>NA()</f>
        <v>#N/A</v>
      </c>
      <c r="AS594" t="e">
        <f>NA()</f>
        <v>#N/A</v>
      </c>
      <c r="AT594" t="e">
        <f>NA()</f>
        <v>#N/A</v>
      </c>
    </row>
    <row r="595" spans="35:46" x14ac:dyDescent="0.35">
      <c r="AI595" s="6">
        <f t="shared" si="13"/>
        <v>46485</v>
      </c>
      <c r="AJ595" t="e">
        <f>NA()</f>
        <v>#N/A</v>
      </c>
      <c r="AK595" t="e">
        <f>NA()</f>
        <v>#N/A</v>
      </c>
      <c r="AL595" t="e">
        <f>NA()</f>
        <v>#N/A</v>
      </c>
      <c r="AM595" t="e">
        <f>NA()</f>
        <v>#N/A</v>
      </c>
      <c r="AN595" t="e">
        <f>NA()</f>
        <v>#N/A</v>
      </c>
      <c r="AP595" s="6">
        <f t="shared" si="14"/>
        <v>46485</v>
      </c>
      <c r="AQ595" t="e">
        <f>NA()</f>
        <v>#N/A</v>
      </c>
      <c r="AR595" t="e">
        <f>NA()</f>
        <v>#N/A</v>
      </c>
      <c r="AS595" t="e">
        <f>NA()</f>
        <v>#N/A</v>
      </c>
      <c r="AT595" t="e">
        <f>NA()</f>
        <v>#N/A</v>
      </c>
    </row>
    <row r="596" spans="35:46" x14ac:dyDescent="0.35">
      <c r="AI596" s="6">
        <f t="shared" si="13"/>
        <v>46486</v>
      </c>
      <c r="AJ596" t="e">
        <f>NA()</f>
        <v>#N/A</v>
      </c>
      <c r="AK596" t="e">
        <f>NA()</f>
        <v>#N/A</v>
      </c>
      <c r="AL596" t="e">
        <f>NA()</f>
        <v>#N/A</v>
      </c>
      <c r="AM596" t="e">
        <f>NA()</f>
        <v>#N/A</v>
      </c>
      <c r="AN596" t="e">
        <f>NA()</f>
        <v>#N/A</v>
      </c>
      <c r="AP596" s="6">
        <f t="shared" si="14"/>
        <v>46486</v>
      </c>
      <c r="AQ596" t="e">
        <f>NA()</f>
        <v>#N/A</v>
      </c>
      <c r="AR596" t="e">
        <f>NA()</f>
        <v>#N/A</v>
      </c>
      <c r="AS596" t="e">
        <f>NA()</f>
        <v>#N/A</v>
      </c>
      <c r="AT596" t="e">
        <f>NA()</f>
        <v>#N/A</v>
      </c>
    </row>
    <row r="597" spans="35:46" x14ac:dyDescent="0.35">
      <c r="AI597" s="6">
        <f t="shared" si="13"/>
        <v>46489</v>
      </c>
      <c r="AJ597" t="e">
        <f>NA()</f>
        <v>#N/A</v>
      </c>
      <c r="AK597" t="e">
        <f>NA()</f>
        <v>#N/A</v>
      </c>
      <c r="AL597" t="e">
        <f>NA()</f>
        <v>#N/A</v>
      </c>
      <c r="AM597" t="e">
        <f>NA()</f>
        <v>#N/A</v>
      </c>
      <c r="AN597" t="e">
        <f>NA()</f>
        <v>#N/A</v>
      </c>
      <c r="AP597" s="6">
        <f t="shared" si="14"/>
        <v>46489</v>
      </c>
      <c r="AQ597" t="e">
        <f>NA()</f>
        <v>#N/A</v>
      </c>
      <c r="AR597" t="e">
        <f>NA()</f>
        <v>#N/A</v>
      </c>
      <c r="AS597" t="e">
        <f>NA()</f>
        <v>#N/A</v>
      </c>
      <c r="AT597" t="e">
        <f>NA()</f>
        <v>#N/A</v>
      </c>
    </row>
    <row r="598" spans="35:46" x14ac:dyDescent="0.35">
      <c r="AI598" s="6">
        <f t="shared" si="13"/>
        <v>46490</v>
      </c>
      <c r="AJ598" t="e">
        <f>NA()</f>
        <v>#N/A</v>
      </c>
      <c r="AK598" t="e">
        <f>NA()</f>
        <v>#N/A</v>
      </c>
      <c r="AL598" t="e">
        <f>NA()</f>
        <v>#N/A</v>
      </c>
      <c r="AM598" t="e">
        <f>NA()</f>
        <v>#N/A</v>
      </c>
      <c r="AN598" t="e">
        <f>NA()</f>
        <v>#N/A</v>
      </c>
      <c r="AP598" s="6">
        <f t="shared" si="14"/>
        <v>46490</v>
      </c>
      <c r="AQ598" t="e">
        <f>NA()</f>
        <v>#N/A</v>
      </c>
      <c r="AR598" t="e">
        <f>NA()</f>
        <v>#N/A</v>
      </c>
      <c r="AS598" t="e">
        <f>NA()</f>
        <v>#N/A</v>
      </c>
      <c r="AT598" t="e">
        <f>NA()</f>
        <v>#N/A</v>
      </c>
    </row>
    <row r="599" spans="35:46" x14ac:dyDescent="0.35">
      <c r="AI599" s="6">
        <f t="shared" si="13"/>
        <v>46491</v>
      </c>
      <c r="AJ599" t="e">
        <f>NA()</f>
        <v>#N/A</v>
      </c>
      <c r="AK599" t="e">
        <f>NA()</f>
        <v>#N/A</v>
      </c>
      <c r="AL599" t="e">
        <f>NA()</f>
        <v>#N/A</v>
      </c>
      <c r="AM599" t="e">
        <f>NA()</f>
        <v>#N/A</v>
      </c>
      <c r="AN599" t="e">
        <f>NA()</f>
        <v>#N/A</v>
      </c>
      <c r="AP599" s="6">
        <f t="shared" si="14"/>
        <v>46491</v>
      </c>
      <c r="AQ599" t="e">
        <f>NA()</f>
        <v>#N/A</v>
      </c>
      <c r="AR599" t="e">
        <f>NA()</f>
        <v>#N/A</v>
      </c>
      <c r="AS599" t="e">
        <f>NA()</f>
        <v>#N/A</v>
      </c>
      <c r="AT599" t="e">
        <f>NA()</f>
        <v>#N/A</v>
      </c>
    </row>
    <row r="600" spans="35:46" x14ac:dyDescent="0.35">
      <c r="AI600" s="6">
        <f t="shared" si="13"/>
        <v>46492</v>
      </c>
      <c r="AJ600" t="e">
        <f>NA()</f>
        <v>#N/A</v>
      </c>
      <c r="AK600" s="7">
        <f>'Market expectations - Oil (2)'!N45</f>
        <v>76.964999999999989</v>
      </c>
      <c r="AL600" s="7">
        <f>AVERAGE(AK600,$AL$470)</f>
        <v>79.077142857142846</v>
      </c>
      <c r="AM600" s="7">
        <f>'Market expectations - Oil (2)'!BJ69</f>
        <v>74.739999999999995</v>
      </c>
      <c r="AN600" t="e">
        <f>NA()</f>
        <v>#N/A</v>
      </c>
      <c r="AP600" s="6">
        <f t="shared" si="14"/>
        <v>46492</v>
      </c>
      <c r="AQ600" t="e">
        <f>NA()</f>
        <v>#N/A</v>
      </c>
      <c r="AR600" s="7">
        <f>'Market expectations - Gas'!N45</f>
        <v>85.020714285714277</v>
      </c>
      <c r="AS600" s="7">
        <f>AVERAGE(AR600,$AS$470)</f>
        <v>99.442499999999995</v>
      </c>
      <c r="AT600" s="7">
        <f>'Market expectations - Gas'!BJ69</f>
        <v>86.1</v>
      </c>
    </row>
    <row r="601" spans="35:46" x14ac:dyDescent="0.35">
      <c r="AI601" s="6">
        <f t="shared" si="13"/>
        <v>46493</v>
      </c>
      <c r="AJ601" t="e">
        <f>NA()</f>
        <v>#N/A</v>
      </c>
      <c r="AK601" t="e">
        <f>NA()</f>
        <v>#N/A</v>
      </c>
      <c r="AL601" t="e">
        <f>NA()</f>
        <v>#N/A</v>
      </c>
      <c r="AM601" t="e">
        <f>NA()</f>
        <v>#N/A</v>
      </c>
      <c r="AN601" t="e">
        <f>NA()</f>
        <v>#N/A</v>
      </c>
      <c r="AP601" s="6">
        <f t="shared" si="14"/>
        <v>46493</v>
      </c>
      <c r="AQ601" t="e">
        <f>NA()</f>
        <v>#N/A</v>
      </c>
      <c r="AR601" t="e">
        <f>NA()</f>
        <v>#N/A</v>
      </c>
      <c r="AS601" t="e">
        <f>NA()</f>
        <v>#N/A</v>
      </c>
      <c r="AT601" t="e">
        <f>NA()</f>
        <v>#N/A</v>
      </c>
    </row>
    <row r="602" spans="35:46" x14ac:dyDescent="0.35">
      <c r="AI602" s="6">
        <f t="shared" si="13"/>
        <v>46496</v>
      </c>
      <c r="AJ602" t="e">
        <f>NA()</f>
        <v>#N/A</v>
      </c>
      <c r="AK602" t="e">
        <f>NA()</f>
        <v>#N/A</v>
      </c>
      <c r="AL602" t="e">
        <f>NA()</f>
        <v>#N/A</v>
      </c>
      <c r="AM602" t="e">
        <f>NA()</f>
        <v>#N/A</v>
      </c>
      <c r="AN602" t="e">
        <f>NA()</f>
        <v>#N/A</v>
      </c>
      <c r="AP602" s="6">
        <f t="shared" si="14"/>
        <v>46496</v>
      </c>
      <c r="AQ602" t="e">
        <f>NA()</f>
        <v>#N/A</v>
      </c>
      <c r="AR602" t="e">
        <f>NA()</f>
        <v>#N/A</v>
      </c>
      <c r="AS602" t="e">
        <f>NA()</f>
        <v>#N/A</v>
      </c>
      <c r="AT602" t="e">
        <f>NA()</f>
        <v>#N/A</v>
      </c>
    </row>
    <row r="603" spans="35:46" x14ac:dyDescent="0.35">
      <c r="AI603" s="6">
        <f t="shared" si="13"/>
        <v>46497</v>
      </c>
      <c r="AJ603" t="e">
        <f>NA()</f>
        <v>#N/A</v>
      </c>
      <c r="AK603" t="e">
        <f>NA()</f>
        <v>#N/A</v>
      </c>
      <c r="AL603" t="e">
        <f>NA()</f>
        <v>#N/A</v>
      </c>
      <c r="AM603" t="e">
        <f>NA()</f>
        <v>#N/A</v>
      </c>
      <c r="AN603" t="e">
        <f>NA()</f>
        <v>#N/A</v>
      </c>
      <c r="AP603" s="6">
        <f t="shared" si="14"/>
        <v>46497</v>
      </c>
      <c r="AQ603" t="e">
        <f>NA()</f>
        <v>#N/A</v>
      </c>
      <c r="AR603" t="e">
        <f>NA()</f>
        <v>#N/A</v>
      </c>
      <c r="AS603" t="e">
        <f>NA()</f>
        <v>#N/A</v>
      </c>
      <c r="AT603" t="e">
        <f>NA()</f>
        <v>#N/A</v>
      </c>
    </row>
    <row r="604" spans="35:46" x14ac:dyDescent="0.35">
      <c r="AI604" s="6">
        <f t="shared" si="13"/>
        <v>46498</v>
      </c>
      <c r="AJ604" t="e">
        <f>NA()</f>
        <v>#N/A</v>
      </c>
      <c r="AK604" t="e">
        <f>NA()</f>
        <v>#N/A</v>
      </c>
      <c r="AL604" t="e">
        <f>NA()</f>
        <v>#N/A</v>
      </c>
      <c r="AM604" t="e">
        <f>NA()</f>
        <v>#N/A</v>
      </c>
      <c r="AN604" t="e">
        <f>NA()</f>
        <v>#N/A</v>
      </c>
      <c r="AP604" s="6">
        <f t="shared" si="14"/>
        <v>46498</v>
      </c>
      <c r="AQ604" t="e">
        <f>NA()</f>
        <v>#N/A</v>
      </c>
      <c r="AR604" t="e">
        <f>NA()</f>
        <v>#N/A</v>
      </c>
      <c r="AS604" t="e">
        <f>NA()</f>
        <v>#N/A</v>
      </c>
      <c r="AT604" t="e">
        <f>NA()</f>
        <v>#N/A</v>
      </c>
    </row>
    <row r="605" spans="35:46" x14ac:dyDescent="0.35">
      <c r="AI605" s="6">
        <f t="shared" si="13"/>
        <v>46499</v>
      </c>
      <c r="AJ605" t="e">
        <f>NA()</f>
        <v>#N/A</v>
      </c>
      <c r="AK605" t="e">
        <f>NA()</f>
        <v>#N/A</v>
      </c>
      <c r="AL605" t="e">
        <f>NA()</f>
        <v>#N/A</v>
      </c>
      <c r="AM605" t="e">
        <f>NA()</f>
        <v>#N/A</v>
      </c>
      <c r="AN605" t="e">
        <f>NA()</f>
        <v>#N/A</v>
      </c>
      <c r="AP605" s="6">
        <f t="shared" si="14"/>
        <v>46499</v>
      </c>
      <c r="AQ605" t="e">
        <f>NA()</f>
        <v>#N/A</v>
      </c>
      <c r="AR605" t="e">
        <f>NA()</f>
        <v>#N/A</v>
      </c>
      <c r="AS605" t="e">
        <f>NA()</f>
        <v>#N/A</v>
      </c>
      <c r="AT605" t="e">
        <f>NA()</f>
        <v>#N/A</v>
      </c>
    </row>
    <row r="606" spans="35:46" x14ac:dyDescent="0.35">
      <c r="AI606" s="6">
        <f t="shared" si="13"/>
        <v>46500</v>
      </c>
      <c r="AJ606" t="e">
        <f>NA()</f>
        <v>#N/A</v>
      </c>
      <c r="AK606" t="e">
        <f>NA()</f>
        <v>#N/A</v>
      </c>
      <c r="AL606" t="e">
        <f>NA()</f>
        <v>#N/A</v>
      </c>
      <c r="AM606" t="e">
        <f>NA()</f>
        <v>#N/A</v>
      </c>
      <c r="AN606" t="e">
        <f>NA()</f>
        <v>#N/A</v>
      </c>
      <c r="AP606" s="6">
        <f t="shared" si="14"/>
        <v>46500</v>
      </c>
      <c r="AQ606" t="e">
        <f>NA()</f>
        <v>#N/A</v>
      </c>
      <c r="AR606" t="e">
        <f>NA()</f>
        <v>#N/A</v>
      </c>
      <c r="AS606" t="e">
        <f>NA()</f>
        <v>#N/A</v>
      </c>
      <c r="AT606" t="e">
        <f>NA()</f>
        <v>#N/A</v>
      </c>
    </row>
    <row r="607" spans="35:46" x14ac:dyDescent="0.35">
      <c r="AI607" s="6">
        <f t="shared" si="13"/>
        <v>46503</v>
      </c>
      <c r="AJ607" t="e">
        <f>NA()</f>
        <v>#N/A</v>
      </c>
      <c r="AK607" t="e">
        <f>NA()</f>
        <v>#N/A</v>
      </c>
      <c r="AL607" t="e">
        <f>NA()</f>
        <v>#N/A</v>
      </c>
      <c r="AM607" t="e">
        <f>NA()</f>
        <v>#N/A</v>
      </c>
      <c r="AN607" t="e">
        <f>NA()</f>
        <v>#N/A</v>
      </c>
      <c r="AP607" s="6">
        <f t="shared" si="14"/>
        <v>46503</v>
      </c>
      <c r="AQ607" t="e">
        <f>NA()</f>
        <v>#N/A</v>
      </c>
      <c r="AR607" t="e">
        <f>NA()</f>
        <v>#N/A</v>
      </c>
      <c r="AS607" t="e">
        <f>NA()</f>
        <v>#N/A</v>
      </c>
      <c r="AT607" t="e">
        <f>NA()</f>
        <v>#N/A</v>
      </c>
    </row>
    <row r="608" spans="35:46" x14ac:dyDescent="0.35">
      <c r="AI608" s="6">
        <f t="shared" si="13"/>
        <v>46504</v>
      </c>
      <c r="AJ608" t="e">
        <f>NA()</f>
        <v>#N/A</v>
      </c>
      <c r="AK608" t="e">
        <f>NA()</f>
        <v>#N/A</v>
      </c>
      <c r="AL608" t="e">
        <f>NA()</f>
        <v>#N/A</v>
      </c>
      <c r="AM608" t="e">
        <f>NA()</f>
        <v>#N/A</v>
      </c>
      <c r="AN608" t="e">
        <f>NA()</f>
        <v>#N/A</v>
      </c>
      <c r="AP608" s="6">
        <f t="shared" si="14"/>
        <v>46504</v>
      </c>
      <c r="AQ608" t="e">
        <f>NA()</f>
        <v>#N/A</v>
      </c>
      <c r="AR608" t="e">
        <f>NA()</f>
        <v>#N/A</v>
      </c>
      <c r="AS608" t="e">
        <f>NA()</f>
        <v>#N/A</v>
      </c>
      <c r="AT608" t="e">
        <f>NA()</f>
        <v>#N/A</v>
      </c>
    </row>
    <row r="609" spans="35:46" x14ac:dyDescent="0.35">
      <c r="AI609" s="6">
        <f t="shared" si="13"/>
        <v>46505</v>
      </c>
      <c r="AJ609" t="e">
        <f>NA()</f>
        <v>#N/A</v>
      </c>
      <c r="AK609" t="e">
        <f>NA()</f>
        <v>#N/A</v>
      </c>
      <c r="AL609" t="e">
        <f>NA()</f>
        <v>#N/A</v>
      </c>
      <c r="AM609" t="e">
        <f>NA()</f>
        <v>#N/A</v>
      </c>
      <c r="AN609" t="e">
        <f>NA()</f>
        <v>#N/A</v>
      </c>
      <c r="AP609" s="6">
        <f t="shared" si="14"/>
        <v>46505</v>
      </c>
      <c r="AQ609" t="e">
        <f>NA()</f>
        <v>#N/A</v>
      </c>
      <c r="AR609" t="e">
        <f>NA()</f>
        <v>#N/A</v>
      </c>
      <c r="AS609" t="e">
        <f>NA()</f>
        <v>#N/A</v>
      </c>
      <c r="AT609" t="e">
        <f>NA()</f>
        <v>#N/A</v>
      </c>
    </row>
    <row r="610" spans="35:46" x14ac:dyDescent="0.35">
      <c r="AI610" s="6">
        <f t="shared" si="13"/>
        <v>46506</v>
      </c>
      <c r="AJ610" t="e">
        <f>NA()</f>
        <v>#N/A</v>
      </c>
      <c r="AK610" t="e">
        <f>NA()</f>
        <v>#N/A</v>
      </c>
      <c r="AL610" t="e">
        <f>NA()</f>
        <v>#N/A</v>
      </c>
      <c r="AM610" t="e">
        <f>NA()</f>
        <v>#N/A</v>
      </c>
      <c r="AN610" t="e">
        <f>NA()</f>
        <v>#N/A</v>
      </c>
      <c r="AP610" s="6">
        <f t="shared" si="14"/>
        <v>46506</v>
      </c>
      <c r="AQ610" t="e">
        <f>NA()</f>
        <v>#N/A</v>
      </c>
      <c r="AR610" t="e">
        <f>NA()</f>
        <v>#N/A</v>
      </c>
      <c r="AS610" t="e">
        <f>NA()</f>
        <v>#N/A</v>
      </c>
      <c r="AT610" t="e">
        <f>NA()</f>
        <v>#N/A</v>
      </c>
    </row>
    <row r="611" spans="35:46" x14ac:dyDescent="0.35">
      <c r="AI611" s="6">
        <f t="shared" si="13"/>
        <v>46507</v>
      </c>
      <c r="AJ611" t="e">
        <f>NA()</f>
        <v>#N/A</v>
      </c>
      <c r="AK611" t="e">
        <f>NA()</f>
        <v>#N/A</v>
      </c>
      <c r="AL611" t="e">
        <f>NA()</f>
        <v>#N/A</v>
      </c>
      <c r="AM611" t="e">
        <f>NA()</f>
        <v>#N/A</v>
      </c>
      <c r="AN611" t="e">
        <f>NA()</f>
        <v>#N/A</v>
      </c>
      <c r="AP611" s="6">
        <f t="shared" si="14"/>
        <v>46507</v>
      </c>
      <c r="AQ611" t="e">
        <f>NA()</f>
        <v>#N/A</v>
      </c>
      <c r="AR611" t="e">
        <f>NA()</f>
        <v>#N/A</v>
      </c>
      <c r="AS611" t="e">
        <f>NA()</f>
        <v>#N/A</v>
      </c>
      <c r="AT611" t="e">
        <f>NA()</f>
        <v>#N/A</v>
      </c>
    </row>
    <row r="612" spans="35:46" x14ac:dyDescent="0.35">
      <c r="AI612" s="6">
        <f t="shared" si="13"/>
        <v>46510</v>
      </c>
      <c r="AJ612" t="e">
        <f>NA()</f>
        <v>#N/A</v>
      </c>
      <c r="AK612" t="e">
        <f>NA()</f>
        <v>#N/A</v>
      </c>
      <c r="AL612" t="e">
        <f>NA()</f>
        <v>#N/A</v>
      </c>
      <c r="AM612" t="e">
        <f>NA()</f>
        <v>#N/A</v>
      </c>
      <c r="AN612" t="e">
        <f>NA()</f>
        <v>#N/A</v>
      </c>
      <c r="AP612" s="6">
        <f t="shared" si="14"/>
        <v>46510</v>
      </c>
      <c r="AQ612" t="e">
        <f>NA()</f>
        <v>#N/A</v>
      </c>
      <c r="AR612" t="e">
        <f>NA()</f>
        <v>#N/A</v>
      </c>
      <c r="AS612" t="e">
        <f>NA()</f>
        <v>#N/A</v>
      </c>
      <c r="AT612" t="e">
        <f>NA()</f>
        <v>#N/A</v>
      </c>
    </row>
    <row r="613" spans="35:46" x14ac:dyDescent="0.35">
      <c r="AI613" s="6">
        <f t="shared" si="13"/>
        <v>46511</v>
      </c>
      <c r="AJ613" t="e">
        <f>NA()</f>
        <v>#N/A</v>
      </c>
      <c r="AK613" t="e">
        <f>NA()</f>
        <v>#N/A</v>
      </c>
      <c r="AL613" t="e">
        <f>NA()</f>
        <v>#N/A</v>
      </c>
      <c r="AM613" t="e">
        <f>NA()</f>
        <v>#N/A</v>
      </c>
      <c r="AN613" t="e">
        <f>NA()</f>
        <v>#N/A</v>
      </c>
      <c r="AP613" s="6">
        <f t="shared" si="14"/>
        <v>46511</v>
      </c>
      <c r="AQ613" t="e">
        <f>NA()</f>
        <v>#N/A</v>
      </c>
      <c r="AR613" t="e">
        <f>NA()</f>
        <v>#N/A</v>
      </c>
      <c r="AS613" t="e">
        <f>NA()</f>
        <v>#N/A</v>
      </c>
      <c r="AT613" t="e">
        <f>NA()</f>
        <v>#N/A</v>
      </c>
    </row>
    <row r="614" spans="35:46" x14ac:dyDescent="0.35">
      <c r="AI614" s="6">
        <f t="shared" si="13"/>
        <v>46512</v>
      </c>
      <c r="AJ614" t="e">
        <f>NA()</f>
        <v>#N/A</v>
      </c>
      <c r="AK614" t="e">
        <f>NA()</f>
        <v>#N/A</v>
      </c>
      <c r="AL614" t="e">
        <f>NA()</f>
        <v>#N/A</v>
      </c>
      <c r="AM614" t="e">
        <f>NA()</f>
        <v>#N/A</v>
      </c>
      <c r="AN614" t="e">
        <f>NA()</f>
        <v>#N/A</v>
      </c>
      <c r="AP614" s="6">
        <f t="shared" si="14"/>
        <v>46512</v>
      </c>
      <c r="AQ614" t="e">
        <f>NA()</f>
        <v>#N/A</v>
      </c>
      <c r="AR614" t="e">
        <f>NA()</f>
        <v>#N/A</v>
      </c>
      <c r="AS614" t="e">
        <f>NA()</f>
        <v>#N/A</v>
      </c>
      <c r="AT614" t="e">
        <f>NA()</f>
        <v>#N/A</v>
      </c>
    </row>
    <row r="615" spans="35:46" x14ac:dyDescent="0.35">
      <c r="AI615" s="6">
        <f t="shared" si="13"/>
        <v>46513</v>
      </c>
      <c r="AJ615" t="e">
        <f>NA()</f>
        <v>#N/A</v>
      </c>
      <c r="AK615" t="e">
        <f>NA()</f>
        <v>#N/A</v>
      </c>
      <c r="AL615" t="e">
        <f>NA()</f>
        <v>#N/A</v>
      </c>
      <c r="AM615" t="e">
        <f>NA()</f>
        <v>#N/A</v>
      </c>
      <c r="AN615" t="e">
        <f>NA()</f>
        <v>#N/A</v>
      </c>
      <c r="AP615" s="6">
        <f t="shared" si="14"/>
        <v>46513</v>
      </c>
      <c r="AQ615" t="e">
        <f>NA()</f>
        <v>#N/A</v>
      </c>
      <c r="AR615" t="e">
        <f>NA()</f>
        <v>#N/A</v>
      </c>
      <c r="AS615" t="e">
        <f>NA()</f>
        <v>#N/A</v>
      </c>
      <c r="AT615" t="e">
        <f>NA()</f>
        <v>#N/A</v>
      </c>
    </row>
    <row r="616" spans="35:46" x14ac:dyDescent="0.35">
      <c r="AI616" s="6">
        <f t="shared" si="13"/>
        <v>46514</v>
      </c>
      <c r="AJ616" t="e">
        <f>NA()</f>
        <v>#N/A</v>
      </c>
      <c r="AK616" t="e">
        <f>NA()</f>
        <v>#N/A</v>
      </c>
      <c r="AL616" t="e">
        <f>NA()</f>
        <v>#N/A</v>
      </c>
      <c r="AM616" t="e">
        <f>NA()</f>
        <v>#N/A</v>
      </c>
      <c r="AN616" t="e">
        <f>NA()</f>
        <v>#N/A</v>
      </c>
      <c r="AP616" s="6">
        <f t="shared" si="14"/>
        <v>46514</v>
      </c>
      <c r="AQ616" t="e">
        <f>NA()</f>
        <v>#N/A</v>
      </c>
      <c r="AR616" t="e">
        <f>NA()</f>
        <v>#N/A</v>
      </c>
      <c r="AS616" t="e">
        <f>NA()</f>
        <v>#N/A</v>
      </c>
      <c r="AT616" t="e">
        <f>NA()</f>
        <v>#N/A</v>
      </c>
    </row>
    <row r="617" spans="35:46" x14ac:dyDescent="0.35">
      <c r="AI617" s="6">
        <f t="shared" si="13"/>
        <v>46517</v>
      </c>
      <c r="AJ617" t="e">
        <f>NA()</f>
        <v>#N/A</v>
      </c>
      <c r="AK617" t="e">
        <f>NA()</f>
        <v>#N/A</v>
      </c>
      <c r="AL617" t="e">
        <f>NA()</f>
        <v>#N/A</v>
      </c>
      <c r="AM617" t="e">
        <f>NA()</f>
        <v>#N/A</v>
      </c>
      <c r="AN617" t="e">
        <f>NA()</f>
        <v>#N/A</v>
      </c>
      <c r="AP617" s="6">
        <f t="shared" si="14"/>
        <v>46517</v>
      </c>
      <c r="AQ617" t="e">
        <f>NA()</f>
        <v>#N/A</v>
      </c>
      <c r="AR617" t="e">
        <f>NA()</f>
        <v>#N/A</v>
      </c>
      <c r="AS617" t="e">
        <f>NA()</f>
        <v>#N/A</v>
      </c>
      <c r="AT617" t="e">
        <f>NA()</f>
        <v>#N/A</v>
      </c>
    </row>
    <row r="618" spans="35:46" x14ac:dyDescent="0.35">
      <c r="AI618" s="6">
        <f t="shared" si="13"/>
        <v>46518</v>
      </c>
      <c r="AJ618" t="e">
        <f>NA()</f>
        <v>#N/A</v>
      </c>
      <c r="AK618" t="e">
        <f>NA()</f>
        <v>#N/A</v>
      </c>
      <c r="AL618" t="e">
        <f>NA()</f>
        <v>#N/A</v>
      </c>
      <c r="AM618" t="e">
        <f>NA()</f>
        <v>#N/A</v>
      </c>
      <c r="AN618" t="e">
        <f>NA()</f>
        <v>#N/A</v>
      </c>
      <c r="AP618" s="6">
        <f t="shared" si="14"/>
        <v>46518</v>
      </c>
      <c r="AQ618" t="e">
        <f>NA()</f>
        <v>#N/A</v>
      </c>
      <c r="AR618" t="e">
        <f>NA()</f>
        <v>#N/A</v>
      </c>
      <c r="AS618" t="e">
        <f>NA()</f>
        <v>#N/A</v>
      </c>
      <c r="AT618" t="e">
        <f>NA()</f>
        <v>#N/A</v>
      </c>
    </row>
    <row r="619" spans="35:46" x14ac:dyDescent="0.35">
      <c r="AI619" s="6">
        <f t="shared" si="13"/>
        <v>46519</v>
      </c>
      <c r="AJ619" t="e">
        <f>NA()</f>
        <v>#N/A</v>
      </c>
      <c r="AK619" t="e">
        <f>NA()</f>
        <v>#N/A</v>
      </c>
      <c r="AL619" t="e">
        <f>NA()</f>
        <v>#N/A</v>
      </c>
      <c r="AM619" t="e">
        <f>NA()</f>
        <v>#N/A</v>
      </c>
      <c r="AN619" t="e">
        <f>NA()</f>
        <v>#N/A</v>
      </c>
      <c r="AP619" s="6">
        <f t="shared" si="14"/>
        <v>46519</v>
      </c>
      <c r="AQ619" t="e">
        <f>NA()</f>
        <v>#N/A</v>
      </c>
      <c r="AR619" t="e">
        <f>NA()</f>
        <v>#N/A</v>
      </c>
      <c r="AS619" t="e">
        <f>NA()</f>
        <v>#N/A</v>
      </c>
      <c r="AT619" t="e">
        <f>NA()</f>
        <v>#N/A</v>
      </c>
    </row>
    <row r="620" spans="35:46" x14ac:dyDescent="0.35">
      <c r="AI620" s="6">
        <f t="shared" si="13"/>
        <v>46520</v>
      </c>
      <c r="AJ620" t="e">
        <f>NA()</f>
        <v>#N/A</v>
      </c>
      <c r="AK620" t="e">
        <f>NA()</f>
        <v>#N/A</v>
      </c>
      <c r="AL620" t="e">
        <f>NA()</f>
        <v>#N/A</v>
      </c>
      <c r="AM620" t="e">
        <f>NA()</f>
        <v>#N/A</v>
      </c>
      <c r="AN620" t="e">
        <f>NA()</f>
        <v>#N/A</v>
      </c>
      <c r="AP620" s="6">
        <f t="shared" si="14"/>
        <v>46520</v>
      </c>
      <c r="AQ620" t="e">
        <f>NA()</f>
        <v>#N/A</v>
      </c>
      <c r="AR620" t="e">
        <f>NA()</f>
        <v>#N/A</v>
      </c>
      <c r="AS620" t="e">
        <f>NA()</f>
        <v>#N/A</v>
      </c>
      <c r="AT620" t="e">
        <f>NA()</f>
        <v>#N/A</v>
      </c>
    </row>
    <row r="621" spans="35:46" x14ac:dyDescent="0.35">
      <c r="AI621" s="6">
        <f t="shared" si="13"/>
        <v>46521</v>
      </c>
      <c r="AJ621" t="e">
        <f>NA()</f>
        <v>#N/A</v>
      </c>
      <c r="AK621" t="e">
        <f>NA()</f>
        <v>#N/A</v>
      </c>
      <c r="AL621" t="e">
        <f>NA()</f>
        <v>#N/A</v>
      </c>
      <c r="AM621" t="e">
        <f>NA()</f>
        <v>#N/A</v>
      </c>
      <c r="AN621" t="e">
        <f>NA()</f>
        <v>#N/A</v>
      </c>
      <c r="AP621" s="6">
        <f t="shared" si="14"/>
        <v>46521</v>
      </c>
      <c r="AQ621" t="e">
        <f>NA()</f>
        <v>#N/A</v>
      </c>
      <c r="AR621" t="e">
        <f>NA()</f>
        <v>#N/A</v>
      </c>
      <c r="AS621" t="e">
        <f>NA()</f>
        <v>#N/A</v>
      </c>
      <c r="AT621" t="e">
        <f>NA()</f>
        <v>#N/A</v>
      </c>
    </row>
    <row r="622" spans="35:46" x14ac:dyDescent="0.35">
      <c r="AI622" s="6">
        <f t="shared" si="13"/>
        <v>46524</v>
      </c>
      <c r="AJ622" t="e">
        <f>NA()</f>
        <v>#N/A</v>
      </c>
      <c r="AK622" s="7">
        <f>'Market expectations - Oil (2)'!O45</f>
        <v>76.561428571428564</v>
      </c>
      <c r="AL622" s="7">
        <f>AVERAGE(AK622,$AL$470)</f>
        <v>78.875357142857126</v>
      </c>
      <c r="AM622" s="7">
        <f>'Market expectations - Oil (2)'!BK69</f>
        <v>74.349999999999994</v>
      </c>
      <c r="AN622" s="7">
        <f>'BoE Apr MPR scenarios'!U8</f>
        <v>117</v>
      </c>
      <c r="AP622" s="6">
        <f t="shared" si="14"/>
        <v>46524</v>
      </c>
      <c r="AQ622" t="e">
        <f>NA()</f>
        <v>#N/A</v>
      </c>
      <c r="AR622" s="7">
        <f>'Market expectations - Gas'!O45</f>
        <v>82.563571428571436</v>
      </c>
      <c r="AS622" s="7">
        <f>AVERAGE(AR622,$AS$470)</f>
        <v>98.213928571428568</v>
      </c>
      <c r="AT622" s="7">
        <f>'Market expectations - Gas'!BK69</f>
        <v>80.95</v>
      </c>
    </row>
    <row r="623" spans="35:46" x14ac:dyDescent="0.35">
      <c r="AI623" s="6">
        <f t="shared" si="13"/>
        <v>46525</v>
      </c>
      <c r="AJ623" t="e">
        <f>NA()</f>
        <v>#N/A</v>
      </c>
      <c r="AK623" t="e">
        <f>NA()</f>
        <v>#N/A</v>
      </c>
      <c r="AL623" t="e">
        <f>NA()</f>
        <v>#N/A</v>
      </c>
      <c r="AM623" t="e">
        <f>NA()</f>
        <v>#N/A</v>
      </c>
      <c r="AN623" t="e">
        <f>NA()</f>
        <v>#N/A</v>
      </c>
      <c r="AP623" s="6">
        <f t="shared" si="14"/>
        <v>46525</v>
      </c>
      <c r="AQ623" t="e">
        <f>NA()</f>
        <v>#N/A</v>
      </c>
      <c r="AR623" t="e">
        <f>NA()</f>
        <v>#N/A</v>
      </c>
      <c r="AS623" t="e">
        <f>NA()</f>
        <v>#N/A</v>
      </c>
      <c r="AT623" t="e">
        <f>NA()</f>
        <v>#N/A</v>
      </c>
    </row>
    <row r="624" spans="35:46" x14ac:dyDescent="0.35">
      <c r="AI624" s="6">
        <f t="shared" si="13"/>
        <v>46526</v>
      </c>
      <c r="AJ624" t="e">
        <f>NA()</f>
        <v>#N/A</v>
      </c>
      <c r="AK624" t="e">
        <f>NA()</f>
        <v>#N/A</v>
      </c>
      <c r="AL624" t="e">
        <f>NA()</f>
        <v>#N/A</v>
      </c>
      <c r="AM624" t="e">
        <f>NA()</f>
        <v>#N/A</v>
      </c>
      <c r="AN624" t="e">
        <f>NA()</f>
        <v>#N/A</v>
      </c>
      <c r="AP624" s="6">
        <f t="shared" si="14"/>
        <v>46526</v>
      </c>
      <c r="AQ624" t="e">
        <f>NA()</f>
        <v>#N/A</v>
      </c>
      <c r="AR624" t="e">
        <f>NA()</f>
        <v>#N/A</v>
      </c>
      <c r="AS624" t="e">
        <f>NA()</f>
        <v>#N/A</v>
      </c>
      <c r="AT624" t="e">
        <f>NA()</f>
        <v>#N/A</v>
      </c>
    </row>
    <row r="625" spans="35:46" x14ac:dyDescent="0.35">
      <c r="AI625" s="6">
        <f t="shared" si="13"/>
        <v>46527</v>
      </c>
      <c r="AJ625" t="e">
        <f>NA()</f>
        <v>#N/A</v>
      </c>
      <c r="AK625" t="e">
        <f>NA()</f>
        <v>#N/A</v>
      </c>
      <c r="AL625" t="e">
        <f>NA()</f>
        <v>#N/A</v>
      </c>
      <c r="AM625" t="e">
        <f>NA()</f>
        <v>#N/A</v>
      </c>
      <c r="AN625" t="e">
        <f>NA()</f>
        <v>#N/A</v>
      </c>
      <c r="AP625" s="6">
        <f t="shared" si="14"/>
        <v>46527</v>
      </c>
      <c r="AQ625" t="e">
        <f>NA()</f>
        <v>#N/A</v>
      </c>
      <c r="AR625" t="e">
        <f>NA()</f>
        <v>#N/A</v>
      </c>
      <c r="AS625" t="e">
        <f>NA()</f>
        <v>#N/A</v>
      </c>
      <c r="AT625" t="e">
        <f>NA()</f>
        <v>#N/A</v>
      </c>
    </row>
    <row r="626" spans="35:46" x14ac:dyDescent="0.35">
      <c r="AI626" s="6">
        <f t="shared" si="13"/>
        <v>46528</v>
      </c>
      <c r="AJ626" t="e">
        <f>NA()</f>
        <v>#N/A</v>
      </c>
      <c r="AK626" t="e">
        <f>NA()</f>
        <v>#N/A</v>
      </c>
      <c r="AL626" t="e">
        <f>NA()</f>
        <v>#N/A</v>
      </c>
      <c r="AM626" t="e">
        <f>NA()</f>
        <v>#N/A</v>
      </c>
      <c r="AN626" t="e">
        <f>NA()</f>
        <v>#N/A</v>
      </c>
      <c r="AP626" s="6">
        <f t="shared" si="14"/>
        <v>46528</v>
      </c>
      <c r="AQ626" t="e">
        <f>NA()</f>
        <v>#N/A</v>
      </c>
      <c r="AR626" t="e">
        <f>NA()</f>
        <v>#N/A</v>
      </c>
      <c r="AS626" t="e">
        <f>NA()</f>
        <v>#N/A</v>
      </c>
      <c r="AT626" t="e">
        <f>NA()</f>
        <v>#N/A</v>
      </c>
    </row>
    <row r="627" spans="35:46" x14ac:dyDescent="0.35">
      <c r="AI627" s="6">
        <f t="shared" si="13"/>
        <v>46531</v>
      </c>
      <c r="AJ627" t="e">
        <f>NA()</f>
        <v>#N/A</v>
      </c>
      <c r="AK627" t="e">
        <f>NA()</f>
        <v>#N/A</v>
      </c>
      <c r="AL627" t="e">
        <f>NA()</f>
        <v>#N/A</v>
      </c>
      <c r="AM627" t="e">
        <f>NA()</f>
        <v>#N/A</v>
      </c>
      <c r="AN627" t="e">
        <f>NA()</f>
        <v>#N/A</v>
      </c>
      <c r="AP627" s="6">
        <f t="shared" si="14"/>
        <v>46531</v>
      </c>
      <c r="AQ627" t="e">
        <f>NA()</f>
        <v>#N/A</v>
      </c>
      <c r="AR627" t="e">
        <f>NA()</f>
        <v>#N/A</v>
      </c>
      <c r="AS627" t="e">
        <f>NA()</f>
        <v>#N/A</v>
      </c>
      <c r="AT627" t="e">
        <f>NA()</f>
        <v>#N/A</v>
      </c>
    </row>
    <row r="628" spans="35:46" x14ac:dyDescent="0.35">
      <c r="AI628" s="6">
        <f t="shared" si="13"/>
        <v>46532</v>
      </c>
      <c r="AJ628" t="e">
        <f>NA()</f>
        <v>#N/A</v>
      </c>
      <c r="AK628" t="e">
        <f>NA()</f>
        <v>#N/A</v>
      </c>
      <c r="AL628" t="e">
        <f>NA()</f>
        <v>#N/A</v>
      </c>
      <c r="AM628" t="e">
        <f>NA()</f>
        <v>#N/A</v>
      </c>
      <c r="AN628" t="e">
        <f>NA()</f>
        <v>#N/A</v>
      </c>
      <c r="AP628" s="6">
        <f t="shared" si="14"/>
        <v>46532</v>
      </c>
      <c r="AQ628" t="e">
        <f>NA()</f>
        <v>#N/A</v>
      </c>
      <c r="AR628" t="e">
        <f>NA()</f>
        <v>#N/A</v>
      </c>
      <c r="AS628" t="e">
        <f>NA()</f>
        <v>#N/A</v>
      </c>
      <c r="AT628" t="e">
        <f>NA()</f>
        <v>#N/A</v>
      </c>
    </row>
    <row r="629" spans="35:46" x14ac:dyDescent="0.35">
      <c r="AI629" s="6">
        <f t="shared" si="13"/>
        <v>46533</v>
      </c>
      <c r="AJ629" t="e">
        <f>NA()</f>
        <v>#N/A</v>
      </c>
      <c r="AK629" t="e">
        <f>NA()</f>
        <v>#N/A</v>
      </c>
      <c r="AL629" t="e">
        <f>NA()</f>
        <v>#N/A</v>
      </c>
      <c r="AM629" t="e">
        <f>NA()</f>
        <v>#N/A</v>
      </c>
      <c r="AN629" t="e">
        <f>NA()</f>
        <v>#N/A</v>
      </c>
      <c r="AP629" s="6">
        <f t="shared" si="14"/>
        <v>46533</v>
      </c>
      <c r="AQ629" t="e">
        <f>NA()</f>
        <v>#N/A</v>
      </c>
      <c r="AR629" t="e">
        <f>NA()</f>
        <v>#N/A</v>
      </c>
      <c r="AS629" t="e">
        <f>NA()</f>
        <v>#N/A</v>
      </c>
      <c r="AT629" t="e">
        <f>NA()</f>
        <v>#N/A</v>
      </c>
    </row>
    <row r="630" spans="35:46" x14ac:dyDescent="0.35">
      <c r="AI630" s="6">
        <f t="shared" si="13"/>
        <v>46534</v>
      </c>
      <c r="AJ630" t="e">
        <f>NA()</f>
        <v>#N/A</v>
      </c>
      <c r="AK630" t="e">
        <f>NA()</f>
        <v>#N/A</v>
      </c>
      <c r="AL630" t="e">
        <f>NA()</f>
        <v>#N/A</v>
      </c>
      <c r="AM630" t="e">
        <f>NA()</f>
        <v>#N/A</v>
      </c>
      <c r="AN630" t="e">
        <f>NA()</f>
        <v>#N/A</v>
      </c>
      <c r="AP630" s="6">
        <f t="shared" si="14"/>
        <v>46534</v>
      </c>
      <c r="AQ630" t="e">
        <f>NA()</f>
        <v>#N/A</v>
      </c>
      <c r="AR630" t="e">
        <f>NA()</f>
        <v>#N/A</v>
      </c>
      <c r="AS630" t="e">
        <f>NA()</f>
        <v>#N/A</v>
      </c>
      <c r="AT630" t="e">
        <f>NA()</f>
        <v>#N/A</v>
      </c>
    </row>
    <row r="631" spans="35:46" x14ac:dyDescent="0.35">
      <c r="AI631" s="6">
        <f t="shared" si="13"/>
        <v>46535</v>
      </c>
      <c r="AJ631" t="e">
        <f>NA()</f>
        <v>#N/A</v>
      </c>
      <c r="AK631" t="e">
        <f>NA()</f>
        <v>#N/A</v>
      </c>
      <c r="AL631" t="e">
        <f>NA()</f>
        <v>#N/A</v>
      </c>
      <c r="AM631" t="e">
        <f>NA()</f>
        <v>#N/A</v>
      </c>
      <c r="AN631" t="e">
        <f>NA()</f>
        <v>#N/A</v>
      </c>
      <c r="AP631" s="6">
        <f t="shared" si="14"/>
        <v>46535</v>
      </c>
      <c r="AQ631" t="e">
        <f>NA()</f>
        <v>#N/A</v>
      </c>
      <c r="AR631" t="e">
        <f>NA()</f>
        <v>#N/A</v>
      </c>
      <c r="AS631" t="e">
        <f>NA()</f>
        <v>#N/A</v>
      </c>
      <c r="AT631" t="e">
        <f>NA()</f>
        <v>#N/A</v>
      </c>
    </row>
    <row r="632" spans="35:46" x14ac:dyDescent="0.35">
      <c r="AI632" s="6">
        <f t="shared" si="13"/>
        <v>46538</v>
      </c>
      <c r="AJ632" t="e">
        <f>NA()</f>
        <v>#N/A</v>
      </c>
      <c r="AK632" t="e">
        <f>NA()</f>
        <v>#N/A</v>
      </c>
      <c r="AL632" t="e">
        <f>NA()</f>
        <v>#N/A</v>
      </c>
      <c r="AM632" t="e">
        <f>NA()</f>
        <v>#N/A</v>
      </c>
      <c r="AN632" t="e">
        <f>NA()</f>
        <v>#N/A</v>
      </c>
      <c r="AP632" s="6">
        <f t="shared" si="14"/>
        <v>46538</v>
      </c>
      <c r="AQ632" t="e">
        <f>NA()</f>
        <v>#N/A</v>
      </c>
      <c r="AR632" t="e">
        <f>NA()</f>
        <v>#N/A</v>
      </c>
      <c r="AS632" t="e">
        <f>NA()</f>
        <v>#N/A</v>
      </c>
      <c r="AT632" t="e">
        <f>NA()</f>
        <v>#N/A</v>
      </c>
    </row>
    <row r="633" spans="35:46" x14ac:dyDescent="0.35">
      <c r="AI633" s="6">
        <f t="shared" si="13"/>
        <v>46539</v>
      </c>
      <c r="AJ633" t="e">
        <f>NA()</f>
        <v>#N/A</v>
      </c>
      <c r="AK633" t="e">
        <f>NA()</f>
        <v>#N/A</v>
      </c>
      <c r="AL633" t="e">
        <f>NA()</f>
        <v>#N/A</v>
      </c>
      <c r="AM633" t="e">
        <f>NA()</f>
        <v>#N/A</v>
      </c>
      <c r="AN633" t="e">
        <f>NA()</f>
        <v>#N/A</v>
      </c>
      <c r="AP633" s="6">
        <f t="shared" si="14"/>
        <v>46539</v>
      </c>
      <c r="AQ633" t="e">
        <f>NA()</f>
        <v>#N/A</v>
      </c>
      <c r="AR633" t="e">
        <f>NA()</f>
        <v>#N/A</v>
      </c>
      <c r="AS633" t="e">
        <f>NA()</f>
        <v>#N/A</v>
      </c>
      <c r="AT633" t="e">
        <f>NA()</f>
        <v>#N/A</v>
      </c>
    </row>
    <row r="634" spans="35:46" x14ac:dyDescent="0.35">
      <c r="AI634" s="6">
        <f t="shared" si="13"/>
        <v>46540</v>
      </c>
      <c r="AJ634" t="e">
        <f>NA()</f>
        <v>#N/A</v>
      </c>
      <c r="AK634" t="e">
        <f>NA()</f>
        <v>#N/A</v>
      </c>
      <c r="AL634" t="e">
        <f>NA()</f>
        <v>#N/A</v>
      </c>
      <c r="AM634" t="e">
        <f>NA()</f>
        <v>#N/A</v>
      </c>
      <c r="AN634" t="e">
        <f>NA()</f>
        <v>#N/A</v>
      </c>
      <c r="AP634" s="6">
        <f t="shared" si="14"/>
        <v>46540</v>
      </c>
      <c r="AQ634" t="e">
        <f>NA()</f>
        <v>#N/A</v>
      </c>
      <c r="AR634" t="e">
        <f>NA()</f>
        <v>#N/A</v>
      </c>
      <c r="AS634" t="e">
        <f>NA()</f>
        <v>#N/A</v>
      </c>
      <c r="AT634" t="e">
        <f>NA()</f>
        <v>#N/A</v>
      </c>
    </row>
    <row r="635" spans="35:46" x14ac:dyDescent="0.35">
      <c r="AI635" s="6">
        <f t="shared" si="13"/>
        <v>46541</v>
      </c>
      <c r="AJ635" t="e">
        <f>NA()</f>
        <v>#N/A</v>
      </c>
      <c r="AK635" t="e">
        <f>NA()</f>
        <v>#N/A</v>
      </c>
      <c r="AL635" t="e">
        <f>NA()</f>
        <v>#N/A</v>
      </c>
      <c r="AM635" t="e">
        <f>NA()</f>
        <v>#N/A</v>
      </c>
      <c r="AN635" t="e">
        <f>NA()</f>
        <v>#N/A</v>
      </c>
      <c r="AP635" s="6">
        <f t="shared" si="14"/>
        <v>46541</v>
      </c>
      <c r="AQ635" t="e">
        <f>NA()</f>
        <v>#N/A</v>
      </c>
      <c r="AR635" t="e">
        <f>NA()</f>
        <v>#N/A</v>
      </c>
      <c r="AS635" t="e">
        <f>NA()</f>
        <v>#N/A</v>
      </c>
      <c r="AT635" t="e">
        <f>NA()</f>
        <v>#N/A</v>
      </c>
    </row>
    <row r="636" spans="35:46" x14ac:dyDescent="0.35">
      <c r="AI636" s="6">
        <f t="shared" si="13"/>
        <v>46542</v>
      </c>
      <c r="AJ636" t="e">
        <f>NA()</f>
        <v>#N/A</v>
      </c>
      <c r="AK636" t="e">
        <f>NA()</f>
        <v>#N/A</v>
      </c>
      <c r="AL636" t="e">
        <f>NA()</f>
        <v>#N/A</v>
      </c>
      <c r="AM636" t="e">
        <f>NA()</f>
        <v>#N/A</v>
      </c>
      <c r="AN636" t="e">
        <f>NA()</f>
        <v>#N/A</v>
      </c>
      <c r="AP636" s="6">
        <f t="shared" si="14"/>
        <v>46542</v>
      </c>
      <c r="AQ636" t="e">
        <f>NA()</f>
        <v>#N/A</v>
      </c>
      <c r="AR636" t="e">
        <f>NA()</f>
        <v>#N/A</v>
      </c>
      <c r="AS636" t="e">
        <f>NA()</f>
        <v>#N/A</v>
      </c>
      <c r="AT636" t="e">
        <f>NA()</f>
        <v>#N/A</v>
      </c>
    </row>
    <row r="637" spans="35:46" x14ac:dyDescent="0.35">
      <c r="AI637" s="6">
        <f t="shared" si="13"/>
        <v>46545</v>
      </c>
      <c r="AJ637" t="e">
        <f>NA()</f>
        <v>#N/A</v>
      </c>
      <c r="AK637" t="e">
        <f>NA()</f>
        <v>#N/A</v>
      </c>
      <c r="AL637" t="e">
        <f>NA()</f>
        <v>#N/A</v>
      </c>
      <c r="AM637" t="e">
        <f>NA()</f>
        <v>#N/A</v>
      </c>
      <c r="AN637" t="e">
        <f>NA()</f>
        <v>#N/A</v>
      </c>
      <c r="AP637" s="6">
        <f t="shared" si="14"/>
        <v>46545</v>
      </c>
      <c r="AQ637" t="e">
        <f>NA()</f>
        <v>#N/A</v>
      </c>
      <c r="AR637" t="e">
        <f>NA()</f>
        <v>#N/A</v>
      </c>
      <c r="AS637" t="e">
        <f>NA()</f>
        <v>#N/A</v>
      </c>
      <c r="AT637" t="e">
        <f>NA()</f>
        <v>#N/A</v>
      </c>
    </row>
    <row r="638" spans="35:46" x14ac:dyDescent="0.35">
      <c r="AI638" s="6">
        <f t="shared" si="13"/>
        <v>46546</v>
      </c>
      <c r="AJ638" t="e">
        <f>NA()</f>
        <v>#N/A</v>
      </c>
      <c r="AK638" t="e">
        <f>NA()</f>
        <v>#N/A</v>
      </c>
      <c r="AL638" t="e">
        <f>NA()</f>
        <v>#N/A</v>
      </c>
      <c r="AM638" t="e">
        <f>NA()</f>
        <v>#N/A</v>
      </c>
      <c r="AN638" t="e">
        <f>NA()</f>
        <v>#N/A</v>
      </c>
      <c r="AP638" s="6">
        <f t="shared" si="14"/>
        <v>46546</v>
      </c>
      <c r="AQ638" t="e">
        <f>NA()</f>
        <v>#N/A</v>
      </c>
      <c r="AR638" t="e">
        <f>NA()</f>
        <v>#N/A</v>
      </c>
      <c r="AS638" t="e">
        <f>NA()</f>
        <v>#N/A</v>
      </c>
      <c r="AT638" t="e">
        <f>NA()</f>
        <v>#N/A</v>
      </c>
    </row>
    <row r="639" spans="35:46" x14ac:dyDescent="0.35">
      <c r="AI639" s="6">
        <f t="shared" si="13"/>
        <v>46547</v>
      </c>
      <c r="AJ639" t="e">
        <f>NA()</f>
        <v>#N/A</v>
      </c>
      <c r="AK639" t="e">
        <f>NA()</f>
        <v>#N/A</v>
      </c>
      <c r="AL639" t="e">
        <f>NA()</f>
        <v>#N/A</v>
      </c>
      <c r="AM639" t="e">
        <f>NA()</f>
        <v>#N/A</v>
      </c>
      <c r="AN639" t="e">
        <f>NA()</f>
        <v>#N/A</v>
      </c>
      <c r="AP639" s="6">
        <f t="shared" si="14"/>
        <v>46547</v>
      </c>
      <c r="AQ639" t="e">
        <f>NA()</f>
        <v>#N/A</v>
      </c>
      <c r="AR639" t="e">
        <f>NA()</f>
        <v>#N/A</v>
      </c>
      <c r="AS639" t="e">
        <f>NA()</f>
        <v>#N/A</v>
      </c>
      <c r="AT639" t="e">
        <f>NA()</f>
        <v>#N/A</v>
      </c>
    </row>
    <row r="640" spans="35:46" x14ac:dyDescent="0.35">
      <c r="AI640" s="6">
        <f t="shared" si="13"/>
        <v>46548</v>
      </c>
      <c r="AJ640" t="e">
        <f>NA()</f>
        <v>#N/A</v>
      </c>
      <c r="AK640" t="e">
        <f>NA()</f>
        <v>#N/A</v>
      </c>
      <c r="AL640" t="e">
        <f>NA()</f>
        <v>#N/A</v>
      </c>
      <c r="AM640" t="e">
        <f>NA()</f>
        <v>#N/A</v>
      </c>
      <c r="AN640" t="e">
        <f>NA()</f>
        <v>#N/A</v>
      </c>
      <c r="AP640" s="6">
        <f t="shared" si="14"/>
        <v>46548</v>
      </c>
      <c r="AQ640" t="e">
        <f>NA()</f>
        <v>#N/A</v>
      </c>
      <c r="AR640" t="e">
        <f>NA()</f>
        <v>#N/A</v>
      </c>
      <c r="AS640" t="e">
        <f>NA()</f>
        <v>#N/A</v>
      </c>
      <c r="AT640" t="e">
        <f>NA()</f>
        <v>#N/A</v>
      </c>
    </row>
    <row r="641" spans="35:46" x14ac:dyDescent="0.35">
      <c r="AI641" s="6">
        <f t="shared" ref="AI641:AI694" si="15">AI636+7</f>
        <v>46549</v>
      </c>
      <c r="AJ641" t="e">
        <f>NA()</f>
        <v>#N/A</v>
      </c>
      <c r="AK641" t="e">
        <f>NA()</f>
        <v>#N/A</v>
      </c>
      <c r="AL641" t="e">
        <f>NA()</f>
        <v>#N/A</v>
      </c>
      <c r="AM641" t="e">
        <f>NA()</f>
        <v>#N/A</v>
      </c>
      <c r="AN641" t="e">
        <f>NA()</f>
        <v>#N/A</v>
      </c>
      <c r="AP641" s="6">
        <f t="shared" si="14"/>
        <v>46549</v>
      </c>
      <c r="AQ641" t="e">
        <f>NA()</f>
        <v>#N/A</v>
      </c>
      <c r="AR641" t="e">
        <f>NA()</f>
        <v>#N/A</v>
      </c>
      <c r="AS641" t="e">
        <f>NA()</f>
        <v>#N/A</v>
      </c>
      <c r="AT641" t="e">
        <f>NA()</f>
        <v>#N/A</v>
      </c>
    </row>
    <row r="642" spans="35:46" x14ac:dyDescent="0.35">
      <c r="AI642" s="6">
        <f t="shared" si="15"/>
        <v>46552</v>
      </c>
      <c r="AJ642" t="e">
        <f>NA()</f>
        <v>#N/A</v>
      </c>
      <c r="AK642" t="e">
        <f>NA()</f>
        <v>#N/A</v>
      </c>
      <c r="AL642" t="e">
        <f>NA()</f>
        <v>#N/A</v>
      </c>
      <c r="AM642" t="e">
        <f>NA()</f>
        <v>#N/A</v>
      </c>
      <c r="AN642" t="e">
        <f>NA()</f>
        <v>#N/A</v>
      </c>
      <c r="AP642" s="6">
        <f t="shared" si="14"/>
        <v>46552</v>
      </c>
      <c r="AQ642" t="e">
        <f>NA()</f>
        <v>#N/A</v>
      </c>
      <c r="AR642" t="e">
        <f>NA()</f>
        <v>#N/A</v>
      </c>
      <c r="AS642" t="e">
        <f>NA()</f>
        <v>#N/A</v>
      </c>
      <c r="AT642" t="e">
        <f>NA()</f>
        <v>#N/A</v>
      </c>
    </row>
    <row r="643" spans="35:46" x14ac:dyDescent="0.35">
      <c r="AI643" s="6">
        <f t="shared" si="15"/>
        <v>46553</v>
      </c>
      <c r="AJ643" t="e">
        <f>NA()</f>
        <v>#N/A</v>
      </c>
      <c r="AK643" s="7">
        <f>'Market expectations - Oil (2)'!P45</f>
        <v>76.228571428571428</v>
      </c>
      <c r="AL643" s="7">
        <f>AVERAGE(AK643,$AL$470)</f>
        <v>78.708928571428572</v>
      </c>
      <c r="AM643" s="7">
        <f>'Market expectations - Oil (2)'!BL69</f>
        <v>74</v>
      </c>
      <c r="AN643" t="e">
        <f>NA()</f>
        <v>#N/A</v>
      </c>
      <c r="AP643" s="6">
        <f t="shared" si="14"/>
        <v>46553</v>
      </c>
      <c r="AQ643" t="e">
        <f>NA()</f>
        <v>#N/A</v>
      </c>
      <c r="AR643" s="7">
        <f>'Market expectations - Gas'!P45</f>
        <v>82.769285714285715</v>
      </c>
      <c r="AS643" s="7">
        <f>AVERAGE(AR643,$AS$470)</f>
        <v>98.316785714285714</v>
      </c>
      <c r="AT643" s="7">
        <f>'Market expectations - Gas'!BL69</f>
        <v>77.099999999999994</v>
      </c>
    </row>
    <row r="644" spans="35:46" x14ac:dyDescent="0.35">
      <c r="AI644" s="6">
        <f t="shared" si="15"/>
        <v>46554</v>
      </c>
      <c r="AJ644" t="e">
        <f>NA()</f>
        <v>#N/A</v>
      </c>
      <c r="AK644" t="e">
        <f>NA()</f>
        <v>#N/A</v>
      </c>
      <c r="AL644" t="e">
        <f>NA()</f>
        <v>#N/A</v>
      </c>
      <c r="AM644" t="e">
        <f>NA()</f>
        <v>#N/A</v>
      </c>
      <c r="AN644" t="e">
        <f>NA()</f>
        <v>#N/A</v>
      </c>
      <c r="AP644" s="6">
        <f t="shared" si="14"/>
        <v>46554</v>
      </c>
      <c r="AQ644" t="e">
        <f>NA()</f>
        <v>#N/A</v>
      </c>
      <c r="AR644" t="e">
        <f>NA()</f>
        <v>#N/A</v>
      </c>
      <c r="AS644" t="e">
        <f>NA()</f>
        <v>#N/A</v>
      </c>
      <c r="AT644" t="e">
        <f>NA()</f>
        <v>#N/A</v>
      </c>
    </row>
    <row r="645" spans="35:46" x14ac:dyDescent="0.35">
      <c r="AI645" s="6">
        <f t="shared" si="15"/>
        <v>46555</v>
      </c>
      <c r="AJ645" t="e">
        <f>NA()</f>
        <v>#N/A</v>
      </c>
      <c r="AK645" t="e">
        <f>NA()</f>
        <v>#N/A</v>
      </c>
      <c r="AL645" t="e">
        <f>NA()</f>
        <v>#N/A</v>
      </c>
      <c r="AM645" t="e">
        <f>NA()</f>
        <v>#N/A</v>
      </c>
      <c r="AN645" t="e">
        <f>NA()</f>
        <v>#N/A</v>
      </c>
      <c r="AP645" s="6">
        <f t="shared" ref="AP645:AP708" si="16">AI645</f>
        <v>46555</v>
      </c>
      <c r="AQ645" t="e">
        <f>NA()</f>
        <v>#N/A</v>
      </c>
      <c r="AR645" t="e">
        <f>NA()</f>
        <v>#N/A</v>
      </c>
      <c r="AS645" t="e">
        <f>NA()</f>
        <v>#N/A</v>
      </c>
      <c r="AT645" t="e">
        <f>NA()</f>
        <v>#N/A</v>
      </c>
    </row>
    <row r="646" spans="35:46" x14ac:dyDescent="0.35">
      <c r="AI646" s="6">
        <f t="shared" si="15"/>
        <v>46556</v>
      </c>
      <c r="AJ646" t="e">
        <f>NA()</f>
        <v>#N/A</v>
      </c>
      <c r="AK646" t="e">
        <f>NA()</f>
        <v>#N/A</v>
      </c>
      <c r="AL646" t="e">
        <f>NA()</f>
        <v>#N/A</v>
      </c>
      <c r="AM646" t="e">
        <f>NA()</f>
        <v>#N/A</v>
      </c>
      <c r="AN646" t="e">
        <f>NA()</f>
        <v>#N/A</v>
      </c>
      <c r="AP646" s="6">
        <f t="shared" si="16"/>
        <v>46556</v>
      </c>
      <c r="AQ646" t="e">
        <f>NA()</f>
        <v>#N/A</v>
      </c>
      <c r="AR646" t="e">
        <f>NA()</f>
        <v>#N/A</v>
      </c>
      <c r="AS646" t="e">
        <f>NA()</f>
        <v>#N/A</v>
      </c>
      <c r="AT646" t="e">
        <f>NA()</f>
        <v>#N/A</v>
      </c>
    </row>
    <row r="647" spans="35:46" x14ac:dyDescent="0.35">
      <c r="AI647" s="6">
        <f t="shared" si="15"/>
        <v>46559</v>
      </c>
      <c r="AJ647" t="e">
        <f>NA()</f>
        <v>#N/A</v>
      </c>
      <c r="AK647" t="e">
        <f>NA()</f>
        <v>#N/A</v>
      </c>
      <c r="AL647" t="e">
        <f>NA()</f>
        <v>#N/A</v>
      </c>
      <c r="AM647" t="e">
        <f>NA()</f>
        <v>#N/A</v>
      </c>
      <c r="AN647" t="e">
        <f>NA()</f>
        <v>#N/A</v>
      </c>
      <c r="AP647" s="6">
        <f t="shared" si="16"/>
        <v>46559</v>
      </c>
      <c r="AQ647" t="e">
        <f>NA()</f>
        <v>#N/A</v>
      </c>
      <c r="AR647" t="e">
        <f>NA()</f>
        <v>#N/A</v>
      </c>
      <c r="AS647" t="e">
        <f>NA()</f>
        <v>#N/A</v>
      </c>
      <c r="AT647" t="e">
        <f>NA()</f>
        <v>#N/A</v>
      </c>
    </row>
    <row r="648" spans="35:46" x14ac:dyDescent="0.35">
      <c r="AI648" s="6">
        <f t="shared" si="15"/>
        <v>46560</v>
      </c>
      <c r="AJ648" t="e">
        <f>NA()</f>
        <v>#N/A</v>
      </c>
      <c r="AK648" t="e">
        <f>NA()</f>
        <v>#N/A</v>
      </c>
      <c r="AL648" t="e">
        <f>NA()</f>
        <v>#N/A</v>
      </c>
      <c r="AM648" t="e">
        <f>NA()</f>
        <v>#N/A</v>
      </c>
      <c r="AN648" t="e">
        <f>NA()</f>
        <v>#N/A</v>
      </c>
      <c r="AP648" s="6">
        <f t="shared" si="16"/>
        <v>46560</v>
      </c>
      <c r="AQ648" t="e">
        <f>NA()</f>
        <v>#N/A</v>
      </c>
      <c r="AR648" t="e">
        <f>NA()</f>
        <v>#N/A</v>
      </c>
      <c r="AS648" t="e">
        <f>NA()</f>
        <v>#N/A</v>
      </c>
      <c r="AT648" t="e">
        <f>NA()</f>
        <v>#N/A</v>
      </c>
    </row>
    <row r="649" spans="35:46" x14ac:dyDescent="0.35">
      <c r="AI649" s="6">
        <f t="shared" si="15"/>
        <v>46561</v>
      </c>
      <c r="AJ649" t="e">
        <f>NA()</f>
        <v>#N/A</v>
      </c>
      <c r="AK649" t="e">
        <f>NA()</f>
        <v>#N/A</v>
      </c>
      <c r="AL649" t="e">
        <f>NA()</f>
        <v>#N/A</v>
      </c>
      <c r="AM649" t="e">
        <f>NA()</f>
        <v>#N/A</v>
      </c>
      <c r="AN649" t="e">
        <f>NA()</f>
        <v>#N/A</v>
      </c>
      <c r="AP649" s="6">
        <f t="shared" si="16"/>
        <v>46561</v>
      </c>
      <c r="AQ649" t="e">
        <f>NA()</f>
        <v>#N/A</v>
      </c>
      <c r="AR649" t="e">
        <f>NA()</f>
        <v>#N/A</v>
      </c>
      <c r="AS649" t="e">
        <f>NA()</f>
        <v>#N/A</v>
      </c>
      <c r="AT649" t="e">
        <f>NA()</f>
        <v>#N/A</v>
      </c>
    </row>
    <row r="650" spans="35:46" x14ac:dyDescent="0.35">
      <c r="AI650" s="6">
        <f t="shared" si="15"/>
        <v>46562</v>
      </c>
      <c r="AJ650" t="e">
        <f>NA()</f>
        <v>#N/A</v>
      </c>
      <c r="AK650" t="e">
        <f>NA()</f>
        <v>#N/A</v>
      </c>
      <c r="AL650" t="e">
        <f>NA()</f>
        <v>#N/A</v>
      </c>
      <c r="AM650" t="e">
        <f>NA()</f>
        <v>#N/A</v>
      </c>
      <c r="AN650" t="e">
        <f>NA()</f>
        <v>#N/A</v>
      </c>
      <c r="AP650" s="6">
        <f t="shared" si="16"/>
        <v>46562</v>
      </c>
      <c r="AQ650" t="e">
        <f>NA()</f>
        <v>#N/A</v>
      </c>
      <c r="AR650" t="e">
        <f>NA()</f>
        <v>#N/A</v>
      </c>
      <c r="AS650" t="e">
        <f>NA()</f>
        <v>#N/A</v>
      </c>
      <c r="AT650" t="e">
        <f>NA()</f>
        <v>#N/A</v>
      </c>
    </row>
    <row r="651" spans="35:46" x14ac:dyDescent="0.35">
      <c r="AI651" s="6">
        <f t="shared" si="15"/>
        <v>46563</v>
      </c>
      <c r="AJ651" t="e">
        <f>NA()</f>
        <v>#N/A</v>
      </c>
      <c r="AK651" t="e">
        <f>NA()</f>
        <v>#N/A</v>
      </c>
      <c r="AL651" t="e">
        <f>NA()</f>
        <v>#N/A</v>
      </c>
      <c r="AM651" t="e">
        <f>NA()</f>
        <v>#N/A</v>
      </c>
      <c r="AN651" t="e">
        <f>NA()</f>
        <v>#N/A</v>
      </c>
      <c r="AP651" s="6">
        <f t="shared" si="16"/>
        <v>46563</v>
      </c>
      <c r="AQ651" t="e">
        <f>NA()</f>
        <v>#N/A</v>
      </c>
      <c r="AR651" t="e">
        <f>NA()</f>
        <v>#N/A</v>
      </c>
      <c r="AS651" t="e">
        <f>NA()</f>
        <v>#N/A</v>
      </c>
      <c r="AT651" t="e">
        <f>NA()</f>
        <v>#N/A</v>
      </c>
    </row>
    <row r="652" spans="35:46" x14ac:dyDescent="0.35">
      <c r="AI652" s="6">
        <f t="shared" si="15"/>
        <v>46566</v>
      </c>
      <c r="AJ652" t="e">
        <f>NA()</f>
        <v>#N/A</v>
      </c>
      <c r="AK652" t="e">
        <f>NA()</f>
        <v>#N/A</v>
      </c>
      <c r="AL652" t="e">
        <f>NA()</f>
        <v>#N/A</v>
      </c>
      <c r="AM652" t="e">
        <f>NA()</f>
        <v>#N/A</v>
      </c>
      <c r="AN652" t="e">
        <f>NA()</f>
        <v>#N/A</v>
      </c>
      <c r="AP652" s="6">
        <f t="shared" si="16"/>
        <v>46566</v>
      </c>
      <c r="AQ652" t="e">
        <f>NA()</f>
        <v>#N/A</v>
      </c>
      <c r="AR652" t="e">
        <f>NA()</f>
        <v>#N/A</v>
      </c>
      <c r="AS652" t="e">
        <f>NA()</f>
        <v>#N/A</v>
      </c>
      <c r="AT652" t="e">
        <f>NA()</f>
        <v>#N/A</v>
      </c>
    </row>
    <row r="653" spans="35:46" x14ac:dyDescent="0.35">
      <c r="AI653" s="6">
        <f t="shared" si="15"/>
        <v>46567</v>
      </c>
      <c r="AJ653" t="e">
        <f>NA()</f>
        <v>#N/A</v>
      </c>
      <c r="AK653" t="e">
        <f>NA()</f>
        <v>#N/A</v>
      </c>
      <c r="AL653" t="e">
        <f>NA()</f>
        <v>#N/A</v>
      </c>
      <c r="AM653" t="e">
        <f>NA()</f>
        <v>#N/A</v>
      </c>
      <c r="AN653" t="e">
        <f>NA()</f>
        <v>#N/A</v>
      </c>
      <c r="AP653" s="6">
        <f t="shared" si="16"/>
        <v>46567</v>
      </c>
      <c r="AQ653" t="e">
        <f>NA()</f>
        <v>#N/A</v>
      </c>
      <c r="AR653" t="e">
        <f>NA()</f>
        <v>#N/A</v>
      </c>
      <c r="AS653" t="e">
        <f>NA()</f>
        <v>#N/A</v>
      </c>
      <c r="AT653" t="e">
        <f>NA()</f>
        <v>#N/A</v>
      </c>
    </row>
    <row r="654" spans="35:46" x14ac:dyDescent="0.35">
      <c r="AI654" s="6">
        <f t="shared" si="15"/>
        <v>46568</v>
      </c>
      <c r="AJ654" t="e">
        <f>NA()</f>
        <v>#N/A</v>
      </c>
      <c r="AK654" t="e">
        <f>NA()</f>
        <v>#N/A</v>
      </c>
      <c r="AL654" t="e">
        <f>NA()</f>
        <v>#N/A</v>
      </c>
      <c r="AM654" t="e">
        <f>NA()</f>
        <v>#N/A</v>
      </c>
      <c r="AN654" t="e">
        <f>NA()</f>
        <v>#N/A</v>
      </c>
      <c r="AP654" s="6">
        <f t="shared" si="16"/>
        <v>46568</v>
      </c>
      <c r="AQ654" t="e">
        <f>NA()</f>
        <v>#N/A</v>
      </c>
      <c r="AR654" t="e">
        <f>NA()</f>
        <v>#N/A</v>
      </c>
      <c r="AS654" t="e">
        <f>NA()</f>
        <v>#N/A</v>
      </c>
      <c r="AT654" t="e">
        <f>NA()</f>
        <v>#N/A</v>
      </c>
    </row>
    <row r="655" spans="35:46" x14ac:dyDescent="0.35">
      <c r="AI655" s="6">
        <f t="shared" si="15"/>
        <v>46569</v>
      </c>
      <c r="AJ655" t="e">
        <f>NA()</f>
        <v>#N/A</v>
      </c>
      <c r="AK655" t="e">
        <f>NA()</f>
        <v>#N/A</v>
      </c>
      <c r="AL655" t="e">
        <f>NA()</f>
        <v>#N/A</v>
      </c>
      <c r="AM655" t="e">
        <f>NA()</f>
        <v>#N/A</v>
      </c>
      <c r="AN655" t="e">
        <f>NA()</f>
        <v>#N/A</v>
      </c>
      <c r="AP655" s="6">
        <f t="shared" si="16"/>
        <v>46569</v>
      </c>
      <c r="AQ655" t="e">
        <f>NA()</f>
        <v>#N/A</v>
      </c>
      <c r="AR655" t="e">
        <f>NA()</f>
        <v>#N/A</v>
      </c>
      <c r="AS655" t="e">
        <f>NA()</f>
        <v>#N/A</v>
      </c>
      <c r="AT655" t="e">
        <f>NA()</f>
        <v>#N/A</v>
      </c>
    </row>
    <row r="656" spans="35:46" x14ac:dyDescent="0.35">
      <c r="AI656" s="6">
        <f t="shared" si="15"/>
        <v>46570</v>
      </c>
      <c r="AJ656" t="e">
        <f>NA()</f>
        <v>#N/A</v>
      </c>
      <c r="AK656" t="e">
        <f>NA()</f>
        <v>#N/A</v>
      </c>
      <c r="AL656" t="e">
        <f>NA()</f>
        <v>#N/A</v>
      </c>
      <c r="AM656" t="e">
        <f>NA()</f>
        <v>#N/A</v>
      </c>
      <c r="AN656" t="e">
        <f>NA()</f>
        <v>#N/A</v>
      </c>
      <c r="AP656" s="6">
        <f t="shared" si="16"/>
        <v>46570</v>
      </c>
      <c r="AQ656" t="e">
        <f>NA()</f>
        <v>#N/A</v>
      </c>
      <c r="AR656" t="e">
        <f>NA()</f>
        <v>#N/A</v>
      </c>
      <c r="AS656" t="e">
        <f>NA()</f>
        <v>#N/A</v>
      </c>
      <c r="AT656" t="e">
        <f>NA()</f>
        <v>#N/A</v>
      </c>
    </row>
    <row r="657" spans="35:57" x14ac:dyDescent="0.35">
      <c r="AI657" s="6">
        <f t="shared" si="15"/>
        <v>46573</v>
      </c>
      <c r="AJ657" t="e">
        <f>NA()</f>
        <v>#N/A</v>
      </c>
      <c r="AK657" t="e">
        <f>NA()</f>
        <v>#N/A</v>
      </c>
      <c r="AL657" t="e">
        <f>NA()</f>
        <v>#N/A</v>
      </c>
      <c r="AM657" t="e">
        <f>NA()</f>
        <v>#N/A</v>
      </c>
      <c r="AN657" t="e">
        <f>NA()</f>
        <v>#N/A</v>
      </c>
      <c r="AP657" s="6">
        <f t="shared" si="16"/>
        <v>46573</v>
      </c>
      <c r="AQ657" t="e">
        <f>NA()</f>
        <v>#N/A</v>
      </c>
      <c r="AR657" t="e">
        <f>NA()</f>
        <v>#N/A</v>
      </c>
      <c r="AS657" t="e">
        <f>NA()</f>
        <v>#N/A</v>
      </c>
      <c r="AT657" t="e">
        <f>NA()</f>
        <v>#N/A</v>
      </c>
    </row>
    <row r="658" spans="35:57" x14ac:dyDescent="0.35">
      <c r="AI658" s="6">
        <f t="shared" si="15"/>
        <v>46574</v>
      </c>
      <c r="AJ658" t="e">
        <f>NA()</f>
        <v>#N/A</v>
      </c>
      <c r="AK658" t="e">
        <f>NA()</f>
        <v>#N/A</v>
      </c>
      <c r="AL658" t="e">
        <f>NA()</f>
        <v>#N/A</v>
      </c>
      <c r="AM658" t="e">
        <f>NA()</f>
        <v>#N/A</v>
      </c>
      <c r="AN658" t="e">
        <f>NA()</f>
        <v>#N/A</v>
      </c>
      <c r="AP658" s="6">
        <f t="shared" si="16"/>
        <v>46574</v>
      </c>
      <c r="AQ658" t="e">
        <f>NA()</f>
        <v>#N/A</v>
      </c>
      <c r="AR658" t="e">
        <f>NA()</f>
        <v>#N/A</v>
      </c>
      <c r="AS658" t="e">
        <f>NA()</f>
        <v>#N/A</v>
      </c>
      <c r="AT658" t="e">
        <f>NA()</f>
        <v>#N/A</v>
      </c>
    </row>
    <row r="659" spans="35:57" x14ac:dyDescent="0.35">
      <c r="AI659" s="6">
        <f t="shared" si="15"/>
        <v>46575</v>
      </c>
      <c r="AJ659" t="e">
        <f>NA()</f>
        <v>#N/A</v>
      </c>
      <c r="AK659" t="e">
        <f>NA()</f>
        <v>#N/A</v>
      </c>
      <c r="AL659" t="e">
        <f>NA()</f>
        <v>#N/A</v>
      </c>
      <c r="AM659" t="e">
        <f>NA()</f>
        <v>#N/A</v>
      </c>
      <c r="AN659" t="e">
        <f>NA()</f>
        <v>#N/A</v>
      </c>
      <c r="AP659" s="6">
        <f t="shared" si="16"/>
        <v>46575</v>
      </c>
      <c r="AQ659" t="e">
        <f>NA()</f>
        <v>#N/A</v>
      </c>
      <c r="AR659" t="e">
        <f>NA()</f>
        <v>#N/A</v>
      </c>
      <c r="AS659" t="e">
        <f>NA()</f>
        <v>#N/A</v>
      </c>
      <c r="AT659" t="e">
        <f>NA()</f>
        <v>#N/A</v>
      </c>
    </row>
    <row r="660" spans="35:57" x14ac:dyDescent="0.35">
      <c r="AI660" s="6">
        <f t="shared" si="15"/>
        <v>46576</v>
      </c>
      <c r="AJ660" t="e">
        <f>NA()</f>
        <v>#N/A</v>
      </c>
      <c r="AK660" t="e">
        <f>NA()</f>
        <v>#N/A</v>
      </c>
      <c r="AL660" t="e">
        <f>NA()</f>
        <v>#N/A</v>
      </c>
      <c r="AM660" t="e">
        <f>NA()</f>
        <v>#N/A</v>
      </c>
      <c r="AN660" t="e">
        <f>NA()</f>
        <v>#N/A</v>
      </c>
      <c r="AP660" s="6">
        <f t="shared" si="16"/>
        <v>46576</v>
      </c>
      <c r="AQ660" t="e">
        <f>NA()</f>
        <v>#N/A</v>
      </c>
      <c r="AR660" t="e">
        <f>NA()</f>
        <v>#N/A</v>
      </c>
      <c r="AS660" t="e">
        <f>NA()</f>
        <v>#N/A</v>
      </c>
      <c r="AT660" t="e">
        <f>NA()</f>
        <v>#N/A</v>
      </c>
    </row>
    <row r="661" spans="35:57" x14ac:dyDescent="0.35">
      <c r="AI661" s="6">
        <f t="shared" si="15"/>
        <v>46577</v>
      </c>
      <c r="AJ661" t="e">
        <f>NA()</f>
        <v>#N/A</v>
      </c>
      <c r="AK661" t="e">
        <f>NA()</f>
        <v>#N/A</v>
      </c>
      <c r="AL661" t="e">
        <f>NA()</f>
        <v>#N/A</v>
      </c>
      <c r="AM661" t="e">
        <f>NA()</f>
        <v>#N/A</v>
      </c>
      <c r="AN661" t="e">
        <f>NA()</f>
        <v>#N/A</v>
      </c>
      <c r="AP661" s="6">
        <f t="shared" si="16"/>
        <v>46577</v>
      </c>
      <c r="AQ661" t="e">
        <f>NA()</f>
        <v>#N/A</v>
      </c>
      <c r="AR661" t="e">
        <f>NA()</f>
        <v>#N/A</v>
      </c>
      <c r="AS661" t="e">
        <f>NA()</f>
        <v>#N/A</v>
      </c>
      <c r="AT661" t="e">
        <f>NA()</f>
        <v>#N/A</v>
      </c>
    </row>
    <row r="662" spans="35:57" x14ac:dyDescent="0.35">
      <c r="AI662" s="6">
        <f t="shared" si="15"/>
        <v>46580</v>
      </c>
      <c r="AJ662" t="e">
        <f>NA()</f>
        <v>#N/A</v>
      </c>
      <c r="AK662" t="e">
        <f>NA()</f>
        <v>#N/A</v>
      </c>
      <c r="AL662" t="e">
        <f>NA()</f>
        <v>#N/A</v>
      </c>
      <c r="AM662" t="e">
        <f>NA()</f>
        <v>#N/A</v>
      </c>
      <c r="AN662" t="e">
        <f>NA()</f>
        <v>#N/A</v>
      </c>
      <c r="AP662" s="6">
        <f t="shared" si="16"/>
        <v>46580</v>
      </c>
      <c r="AQ662" t="e">
        <f>NA()</f>
        <v>#N/A</v>
      </c>
      <c r="AR662" t="e">
        <f>NA()</f>
        <v>#N/A</v>
      </c>
      <c r="AS662" t="e">
        <f>NA()</f>
        <v>#N/A</v>
      </c>
      <c r="AT662" t="e">
        <f>NA()</f>
        <v>#N/A</v>
      </c>
    </row>
    <row r="663" spans="35:57" x14ac:dyDescent="0.35">
      <c r="AI663" s="6">
        <f t="shared" si="15"/>
        <v>46581</v>
      </c>
      <c r="AJ663" t="e">
        <f>NA()</f>
        <v>#N/A</v>
      </c>
      <c r="AK663" t="e">
        <f>NA()</f>
        <v>#N/A</v>
      </c>
      <c r="AL663" t="e">
        <f>NA()</f>
        <v>#N/A</v>
      </c>
      <c r="AM663" t="e">
        <f>NA()</f>
        <v>#N/A</v>
      </c>
      <c r="AN663" t="e">
        <f>NA()</f>
        <v>#N/A</v>
      </c>
      <c r="AP663" s="6">
        <f t="shared" si="16"/>
        <v>46581</v>
      </c>
      <c r="AQ663" t="e">
        <f>NA()</f>
        <v>#N/A</v>
      </c>
      <c r="AR663" t="e">
        <f>NA()</f>
        <v>#N/A</v>
      </c>
      <c r="AS663" t="e">
        <f>NA()</f>
        <v>#N/A</v>
      </c>
      <c r="AT663" t="e">
        <f>NA()</f>
        <v>#N/A</v>
      </c>
    </row>
    <row r="664" spans="35:57" x14ac:dyDescent="0.35">
      <c r="AI664" s="6">
        <f t="shared" si="15"/>
        <v>46582</v>
      </c>
      <c r="AJ664" t="e">
        <f>NA()</f>
        <v>#N/A</v>
      </c>
      <c r="AK664" t="e">
        <f>NA()</f>
        <v>#N/A</v>
      </c>
      <c r="AL664" t="e">
        <f>NA()</f>
        <v>#N/A</v>
      </c>
      <c r="AM664" t="e">
        <f>NA()</f>
        <v>#N/A</v>
      </c>
      <c r="AN664" t="e">
        <f>NA()</f>
        <v>#N/A</v>
      </c>
      <c r="AP664" s="6">
        <f t="shared" si="16"/>
        <v>46582</v>
      </c>
      <c r="AQ664" t="e">
        <f>NA()</f>
        <v>#N/A</v>
      </c>
      <c r="AR664" t="e">
        <f>NA()</f>
        <v>#N/A</v>
      </c>
      <c r="AS664" t="e">
        <f>NA()</f>
        <v>#N/A</v>
      </c>
      <c r="AT664" t="e">
        <f>NA()</f>
        <v>#N/A</v>
      </c>
    </row>
    <row r="665" spans="35:57" x14ac:dyDescent="0.35">
      <c r="AI665" s="6">
        <f t="shared" si="15"/>
        <v>46583</v>
      </c>
      <c r="AJ665" t="e">
        <f>NA()</f>
        <v>#N/A</v>
      </c>
      <c r="AK665" s="7">
        <f>'Market expectations - Oil (2)'!Q45</f>
        <v>75.945714285714303</v>
      </c>
      <c r="AL665" s="7">
        <f>AVERAGE(AK665,$AL$470)</f>
        <v>78.567499999999995</v>
      </c>
      <c r="AM665" s="7">
        <f>'Market expectations - Oil (2)'!BM69</f>
        <v>73.7</v>
      </c>
      <c r="AN665" t="e">
        <f>NA()</f>
        <v>#N/A</v>
      </c>
      <c r="AP665" s="6">
        <f t="shared" si="16"/>
        <v>46583</v>
      </c>
      <c r="AQ665" t="e">
        <f>NA()</f>
        <v>#N/A</v>
      </c>
      <c r="AR665" s="7">
        <f>'Market expectations - Gas'!Q45</f>
        <v>83.01571428571431</v>
      </c>
      <c r="AS665" s="7">
        <f>AVERAGE(AR665,$AS$470)</f>
        <v>98.440000000000012</v>
      </c>
      <c r="AT665" s="7">
        <f>'Market expectations - Gas'!BM69</f>
        <v>76.849999999999994</v>
      </c>
    </row>
    <row r="666" spans="35:57" x14ac:dyDescent="0.35">
      <c r="AI666" s="6">
        <f t="shared" si="15"/>
        <v>46584</v>
      </c>
      <c r="AJ666" t="e">
        <f>NA()</f>
        <v>#N/A</v>
      </c>
      <c r="AK666" t="e">
        <f>NA()</f>
        <v>#N/A</v>
      </c>
      <c r="AL666" t="e">
        <f>NA()</f>
        <v>#N/A</v>
      </c>
      <c r="AM666" t="e">
        <f>NA()</f>
        <v>#N/A</v>
      </c>
      <c r="AN666" t="e">
        <f>NA()</f>
        <v>#N/A</v>
      </c>
      <c r="AP666" s="6">
        <f t="shared" si="16"/>
        <v>46584</v>
      </c>
      <c r="AQ666" t="e">
        <f>NA()</f>
        <v>#N/A</v>
      </c>
      <c r="AR666" t="e">
        <f>NA()</f>
        <v>#N/A</v>
      </c>
      <c r="AS666" t="e">
        <f>NA()</f>
        <v>#N/A</v>
      </c>
      <c r="AT666" t="e">
        <f>NA()</f>
        <v>#N/A</v>
      </c>
    </row>
    <row r="667" spans="35:57" x14ac:dyDescent="0.35">
      <c r="AI667" s="6">
        <f t="shared" si="15"/>
        <v>46587</v>
      </c>
      <c r="AJ667" t="e">
        <f>NA()</f>
        <v>#N/A</v>
      </c>
      <c r="AK667" t="e">
        <f>NA()</f>
        <v>#N/A</v>
      </c>
      <c r="AL667" t="e">
        <f>NA()</f>
        <v>#N/A</v>
      </c>
      <c r="AM667" t="e">
        <f>NA()</f>
        <v>#N/A</v>
      </c>
      <c r="AN667" t="e">
        <f>NA()</f>
        <v>#N/A</v>
      </c>
      <c r="AP667" s="6">
        <f t="shared" si="16"/>
        <v>46587</v>
      </c>
      <c r="AQ667" t="e">
        <f>NA()</f>
        <v>#N/A</v>
      </c>
      <c r="AR667" t="e">
        <f>NA()</f>
        <v>#N/A</v>
      </c>
      <c r="AS667" t="e">
        <f>NA()</f>
        <v>#N/A</v>
      </c>
      <c r="AT667" t="e">
        <f>NA()</f>
        <v>#N/A</v>
      </c>
      <c r="BE667" s="7"/>
    </row>
    <row r="668" spans="35:57" x14ac:dyDescent="0.35">
      <c r="AI668" s="6">
        <f t="shared" si="15"/>
        <v>46588</v>
      </c>
      <c r="AJ668" t="e">
        <f>NA()</f>
        <v>#N/A</v>
      </c>
      <c r="AK668" t="e">
        <f>NA()</f>
        <v>#N/A</v>
      </c>
      <c r="AL668" t="e">
        <f>NA()</f>
        <v>#N/A</v>
      </c>
      <c r="AM668" t="e">
        <f>NA()</f>
        <v>#N/A</v>
      </c>
      <c r="AN668" t="e">
        <f>NA()</f>
        <v>#N/A</v>
      </c>
      <c r="AP668" s="6">
        <f t="shared" si="16"/>
        <v>46588</v>
      </c>
      <c r="AQ668" t="e">
        <f>NA()</f>
        <v>#N/A</v>
      </c>
      <c r="AR668" t="e">
        <f>NA()</f>
        <v>#N/A</v>
      </c>
      <c r="AS668" t="e">
        <f>NA()</f>
        <v>#N/A</v>
      </c>
      <c r="AT668" t="e">
        <f>NA()</f>
        <v>#N/A</v>
      </c>
    </row>
    <row r="669" spans="35:57" x14ac:dyDescent="0.35">
      <c r="AI669" s="6">
        <f t="shared" si="15"/>
        <v>46589</v>
      </c>
      <c r="AJ669" t="e">
        <f>NA()</f>
        <v>#N/A</v>
      </c>
      <c r="AK669" t="e">
        <f>NA()</f>
        <v>#N/A</v>
      </c>
      <c r="AL669" t="e">
        <f>NA()</f>
        <v>#N/A</v>
      </c>
      <c r="AM669" t="e">
        <f>NA()</f>
        <v>#N/A</v>
      </c>
      <c r="AN669" t="e">
        <f>NA()</f>
        <v>#N/A</v>
      </c>
      <c r="AP669" s="6">
        <f t="shared" si="16"/>
        <v>46589</v>
      </c>
      <c r="AQ669" t="e">
        <f>NA()</f>
        <v>#N/A</v>
      </c>
      <c r="AR669" t="e">
        <f>NA()</f>
        <v>#N/A</v>
      </c>
      <c r="AS669" t="e">
        <f>NA()</f>
        <v>#N/A</v>
      </c>
      <c r="AT669" t="e">
        <f>NA()</f>
        <v>#N/A</v>
      </c>
    </row>
    <row r="670" spans="35:57" x14ac:dyDescent="0.35">
      <c r="AI670" s="6">
        <f t="shared" si="15"/>
        <v>46590</v>
      </c>
      <c r="AJ670" t="e">
        <f>NA()</f>
        <v>#N/A</v>
      </c>
      <c r="AK670" t="e">
        <f>NA()</f>
        <v>#N/A</v>
      </c>
      <c r="AL670" t="e">
        <f>NA()</f>
        <v>#N/A</v>
      </c>
      <c r="AM670" t="e">
        <f>NA()</f>
        <v>#N/A</v>
      </c>
      <c r="AN670" t="e">
        <f>NA()</f>
        <v>#N/A</v>
      </c>
      <c r="AP670" s="6">
        <f t="shared" si="16"/>
        <v>46590</v>
      </c>
      <c r="AQ670" t="e">
        <f>NA()</f>
        <v>#N/A</v>
      </c>
      <c r="AR670" t="e">
        <f>NA()</f>
        <v>#N/A</v>
      </c>
      <c r="AS670" t="e">
        <f>NA()</f>
        <v>#N/A</v>
      </c>
      <c r="AT670" t="e">
        <f>NA()</f>
        <v>#N/A</v>
      </c>
    </row>
    <row r="671" spans="35:57" x14ac:dyDescent="0.35">
      <c r="AI671" s="6">
        <f t="shared" si="15"/>
        <v>46591</v>
      </c>
      <c r="AJ671" t="e">
        <f>NA()</f>
        <v>#N/A</v>
      </c>
      <c r="AK671" t="e">
        <f>NA()</f>
        <v>#N/A</v>
      </c>
      <c r="AL671" t="e">
        <f>NA()</f>
        <v>#N/A</v>
      </c>
      <c r="AM671" t="e">
        <f>NA()</f>
        <v>#N/A</v>
      </c>
      <c r="AN671" t="e">
        <f>NA()</f>
        <v>#N/A</v>
      </c>
      <c r="AP671" s="6">
        <f t="shared" si="16"/>
        <v>46591</v>
      </c>
      <c r="AQ671" t="e">
        <f>NA()</f>
        <v>#N/A</v>
      </c>
      <c r="AR671" t="e">
        <f>NA()</f>
        <v>#N/A</v>
      </c>
      <c r="AS671" t="e">
        <f>NA()</f>
        <v>#N/A</v>
      </c>
      <c r="AT671" t="e">
        <f>NA()</f>
        <v>#N/A</v>
      </c>
    </row>
    <row r="672" spans="35:57" x14ac:dyDescent="0.35">
      <c r="AI672" s="6">
        <f t="shared" si="15"/>
        <v>46594</v>
      </c>
      <c r="AJ672" t="e">
        <f>NA()</f>
        <v>#N/A</v>
      </c>
      <c r="AK672" t="e">
        <f>NA()</f>
        <v>#N/A</v>
      </c>
      <c r="AL672" t="e">
        <f>NA()</f>
        <v>#N/A</v>
      </c>
      <c r="AM672" t="e">
        <f>NA()</f>
        <v>#N/A</v>
      </c>
      <c r="AN672" t="e">
        <f>NA()</f>
        <v>#N/A</v>
      </c>
      <c r="AP672" s="6">
        <f t="shared" si="16"/>
        <v>46594</v>
      </c>
      <c r="AQ672" t="e">
        <f>NA()</f>
        <v>#N/A</v>
      </c>
      <c r="AR672" t="e">
        <f>NA()</f>
        <v>#N/A</v>
      </c>
      <c r="AS672" t="e">
        <f>NA()</f>
        <v>#N/A</v>
      </c>
      <c r="AT672" t="e">
        <f>NA()</f>
        <v>#N/A</v>
      </c>
    </row>
    <row r="673" spans="35:46" x14ac:dyDescent="0.35">
      <c r="AI673" s="6">
        <f t="shared" si="15"/>
        <v>46595</v>
      </c>
      <c r="AJ673" t="e">
        <f>NA()</f>
        <v>#N/A</v>
      </c>
      <c r="AK673" t="e">
        <f>NA()</f>
        <v>#N/A</v>
      </c>
      <c r="AL673" t="e">
        <f>NA()</f>
        <v>#N/A</v>
      </c>
      <c r="AM673" t="e">
        <f>NA()</f>
        <v>#N/A</v>
      </c>
      <c r="AN673" t="e">
        <f>NA()</f>
        <v>#N/A</v>
      </c>
      <c r="AP673" s="6">
        <f t="shared" si="16"/>
        <v>46595</v>
      </c>
      <c r="AQ673" t="e">
        <f>NA()</f>
        <v>#N/A</v>
      </c>
      <c r="AR673" t="e">
        <f>NA()</f>
        <v>#N/A</v>
      </c>
      <c r="AS673" t="e">
        <f>NA()</f>
        <v>#N/A</v>
      </c>
      <c r="AT673" t="e">
        <f>NA()</f>
        <v>#N/A</v>
      </c>
    </row>
    <row r="674" spans="35:46" x14ac:dyDescent="0.35">
      <c r="AI674" s="6">
        <f t="shared" si="15"/>
        <v>46596</v>
      </c>
      <c r="AJ674" t="e">
        <f>NA()</f>
        <v>#N/A</v>
      </c>
      <c r="AK674" t="e">
        <f>NA()</f>
        <v>#N/A</v>
      </c>
      <c r="AL674" t="e">
        <f>NA()</f>
        <v>#N/A</v>
      </c>
      <c r="AM674" t="e">
        <f>NA()</f>
        <v>#N/A</v>
      </c>
      <c r="AN674" t="e">
        <f>NA()</f>
        <v>#N/A</v>
      </c>
      <c r="AP674" s="6">
        <f t="shared" si="16"/>
        <v>46596</v>
      </c>
      <c r="AQ674" t="e">
        <f>NA()</f>
        <v>#N/A</v>
      </c>
      <c r="AR674" t="e">
        <f>NA()</f>
        <v>#N/A</v>
      </c>
      <c r="AS674" t="e">
        <f>NA()</f>
        <v>#N/A</v>
      </c>
      <c r="AT674" t="e">
        <f>NA()</f>
        <v>#N/A</v>
      </c>
    </row>
    <row r="675" spans="35:46" x14ac:dyDescent="0.35">
      <c r="AI675" s="6">
        <f t="shared" si="15"/>
        <v>46597</v>
      </c>
      <c r="AJ675" t="e">
        <f>NA()</f>
        <v>#N/A</v>
      </c>
      <c r="AK675" t="e">
        <f>NA()</f>
        <v>#N/A</v>
      </c>
      <c r="AL675" t="e">
        <f>NA()</f>
        <v>#N/A</v>
      </c>
      <c r="AM675" t="e">
        <f>NA()</f>
        <v>#N/A</v>
      </c>
      <c r="AN675" t="e">
        <f>NA()</f>
        <v>#N/A</v>
      </c>
      <c r="AP675" s="6">
        <f t="shared" si="16"/>
        <v>46597</v>
      </c>
      <c r="AQ675" t="e">
        <f>NA()</f>
        <v>#N/A</v>
      </c>
      <c r="AR675" t="e">
        <f>NA()</f>
        <v>#N/A</v>
      </c>
      <c r="AS675" t="e">
        <f>NA()</f>
        <v>#N/A</v>
      </c>
      <c r="AT675" t="e">
        <f>NA()</f>
        <v>#N/A</v>
      </c>
    </row>
    <row r="676" spans="35:46" x14ac:dyDescent="0.35">
      <c r="AI676" s="6">
        <f t="shared" si="15"/>
        <v>46598</v>
      </c>
      <c r="AJ676" t="e">
        <f>NA()</f>
        <v>#N/A</v>
      </c>
      <c r="AK676" t="e">
        <f>NA()</f>
        <v>#N/A</v>
      </c>
      <c r="AL676" t="e">
        <f>NA()</f>
        <v>#N/A</v>
      </c>
      <c r="AM676" t="e">
        <f>NA()</f>
        <v>#N/A</v>
      </c>
      <c r="AN676" t="e">
        <f>NA()</f>
        <v>#N/A</v>
      </c>
      <c r="AP676" s="6">
        <f t="shared" si="16"/>
        <v>46598</v>
      </c>
      <c r="AQ676" t="e">
        <f>NA()</f>
        <v>#N/A</v>
      </c>
      <c r="AR676" t="e">
        <f>NA()</f>
        <v>#N/A</v>
      </c>
      <c r="AS676" t="e">
        <f>NA()</f>
        <v>#N/A</v>
      </c>
      <c r="AT676" t="e">
        <f>NA()</f>
        <v>#N/A</v>
      </c>
    </row>
    <row r="677" spans="35:46" x14ac:dyDescent="0.35">
      <c r="AI677" s="6">
        <f t="shared" si="15"/>
        <v>46601</v>
      </c>
      <c r="AJ677" t="e">
        <f>NA()</f>
        <v>#N/A</v>
      </c>
      <c r="AK677" t="e">
        <f>NA()</f>
        <v>#N/A</v>
      </c>
      <c r="AL677" t="e">
        <f>NA()</f>
        <v>#N/A</v>
      </c>
      <c r="AM677" t="e">
        <f>NA()</f>
        <v>#N/A</v>
      </c>
      <c r="AN677" t="e">
        <f>NA()</f>
        <v>#N/A</v>
      </c>
      <c r="AP677" s="6">
        <f t="shared" si="16"/>
        <v>46601</v>
      </c>
      <c r="AQ677" t="e">
        <f>NA()</f>
        <v>#N/A</v>
      </c>
      <c r="AR677" t="e">
        <f>NA()</f>
        <v>#N/A</v>
      </c>
      <c r="AS677" t="e">
        <f>NA()</f>
        <v>#N/A</v>
      </c>
      <c r="AT677" t="e">
        <f>NA()</f>
        <v>#N/A</v>
      </c>
    </row>
    <row r="678" spans="35:46" x14ac:dyDescent="0.35">
      <c r="AI678" s="6">
        <f t="shared" si="15"/>
        <v>46602</v>
      </c>
      <c r="AJ678" t="e">
        <f>NA()</f>
        <v>#N/A</v>
      </c>
      <c r="AK678" t="e">
        <f>NA()</f>
        <v>#N/A</v>
      </c>
      <c r="AL678" t="e">
        <f>NA()</f>
        <v>#N/A</v>
      </c>
      <c r="AM678" t="e">
        <f>NA()</f>
        <v>#N/A</v>
      </c>
      <c r="AN678" t="e">
        <f>NA()</f>
        <v>#N/A</v>
      </c>
      <c r="AP678" s="6">
        <f t="shared" si="16"/>
        <v>46602</v>
      </c>
      <c r="AQ678" t="e">
        <f>NA()</f>
        <v>#N/A</v>
      </c>
      <c r="AR678" t="e">
        <f>NA()</f>
        <v>#N/A</v>
      </c>
      <c r="AS678" t="e">
        <f>NA()</f>
        <v>#N/A</v>
      </c>
      <c r="AT678" t="e">
        <f>NA()</f>
        <v>#N/A</v>
      </c>
    </row>
    <row r="679" spans="35:46" x14ac:dyDescent="0.35">
      <c r="AI679" s="6">
        <f t="shared" si="15"/>
        <v>46603</v>
      </c>
      <c r="AJ679" t="e">
        <f>NA()</f>
        <v>#N/A</v>
      </c>
      <c r="AK679" t="e">
        <f>NA()</f>
        <v>#N/A</v>
      </c>
      <c r="AL679" t="e">
        <f>NA()</f>
        <v>#N/A</v>
      </c>
      <c r="AM679" t="e">
        <f>NA()</f>
        <v>#N/A</v>
      </c>
      <c r="AN679" t="e">
        <f>NA()</f>
        <v>#N/A</v>
      </c>
      <c r="AP679" s="6">
        <f t="shared" si="16"/>
        <v>46603</v>
      </c>
      <c r="AQ679" t="e">
        <f>NA()</f>
        <v>#N/A</v>
      </c>
      <c r="AR679" t="e">
        <f>NA()</f>
        <v>#N/A</v>
      </c>
      <c r="AS679" t="e">
        <f>NA()</f>
        <v>#N/A</v>
      </c>
      <c r="AT679" t="e">
        <f>NA()</f>
        <v>#N/A</v>
      </c>
    </row>
    <row r="680" spans="35:46" x14ac:dyDescent="0.35">
      <c r="AI680" s="6">
        <f t="shared" si="15"/>
        <v>46604</v>
      </c>
      <c r="AJ680" t="e">
        <f>NA()</f>
        <v>#N/A</v>
      </c>
      <c r="AK680" t="e">
        <f>NA()</f>
        <v>#N/A</v>
      </c>
      <c r="AL680" t="e">
        <f>NA()</f>
        <v>#N/A</v>
      </c>
      <c r="AM680" t="e">
        <f>NA()</f>
        <v>#N/A</v>
      </c>
      <c r="AN680" t="e">
        <f>NA()</f>
        <v>#N/A</v>
      </c>
      <c r="AP680" s="6">
        <f t="shared" si="16"/>
        <v>46604</v>
      </c>
      <c r="AQ680" t="e">
        <f>NA()</f>
        <v>#N/A</v>
      </c>
      <c r="AR680" t="e">
        <f>NA()</f>
        <v>#N/A</v>
      </c>
      <c r="AS680" t="e">
        <f>NA()</f>
        <v>#N/A</v>
      </c>
      <c r="AT680" t="e">
        <f>NA()</f>
        <v>#N/A</v>
      </c>
    </row>
    <row r="681" spans="35:46" x14ac:dyDescent="0.35">
      <c r="AI681" s="6">
        <f t="shared" si="15"/>
        <v>46605</v>
      </c>
      <c r="AJ681" t="e">
        <f>NA()</f>
        <v>#N/A</v>
      </c>
      <c r="AK681" t="e">
        <f>NA()</f>
        <v>#N/A</v>
      </c>
      <c r="AL681" t="e">
        <f>NA()</f>
        <v>#N/A</v>
      </c>
      <c r="AM681" t="e">
        <f>NA()</f>
        <v>#N/A</v>
      </c>
      <c r="AN681" t="e">
        <f>NA()</f>
        <v>#N/A</v>
      </c>
      <c r="AP681" s="6">
        <f t="shared" si="16"/>
        <v>46605</v>
      </c>
      <c r="AQ681" t="e">
        <f>NA()</f>
        <v>#N/A</v>
      </c>
      <c r="AR681" t="e">
        <f>NA()</f>
        <v>#N/A</v>
      </c>
      <c r="AS681" t="e">
        <f>NA()</f>
        <v>#N/A</v>
      </c>
      <c r="AT681" t="e">
        <f>NA()</f>
        <v>#N/A</v>
      </c>
    </row>
    <row r="682" spans="35:46" x14ac:dyDescent="0.35">
      <c r="AI682" s="6">
        <f t="shared" si="15"/>
        <v>46608</v>
      </c>
      <c r="AJ682" t="e">
        <f>NA()</f>
        <v>#N/A</v>
      </c>
      <c r="AK682" t="e">
        <f>NA()</f>
        <v>#N/A</v>
      </c>
      <c r="AL682" t="e">
        <f>NA()</f>
        <v>#N/A</v>
      </c>
      <c r="AM682" t="e">
        <f>NA()</f>
        <v>#N/A</v>
      </c>
      <c r="AN682" t="e">
        <f>NA()</f>
        <v>#N/A</v>
      </c>
      <c r="AP682" s="6">
        <f t="shared" si="16"/>
        <v>46608</v>
      </c>
      <c r="AQ682" t="e">
        <f>NA()</f>
        <v>#N/A</v>
      </c>
      <c r="AR682" t="e">
        <f>NA()</f>
        <v>#N/A</v>
      </c>
      <c r="AS682" t="e">
        <f>NA()</f>
        <v>#N/A</v>
      </c>
      <c r="AT682" t="e">
        <f>NA()</f>
        <v>#N/A</v>
      </c>
    </row>
    <row r="683" spans="35:46" x14ac:dyDescent="0.35">
      <c r="AI683" s="6">
        <f t="shared" si="15"/>
        <v>46609</v>
      </c>
      <c r="AJ683" t="e">
        <f>NA()</f>
        <v>#N/A</v>
      </c>
      <c r="AK683" t="e">
        <f>NA()</f>
        <v>#N/A</v>
      </c>
      <c r="AL683" t="e">
        <f>NA()</f>
        <v>#N/A</v>
      </c>
      <c r="AM683" t="e">
        <f>NA()</f>
        <v>#N/A</v>
      </c>
      <c r="AN683" t="e">
        <f>NA()</f>
        <v>#N/A</v>
      </c>
      <c r="AP683" s="6">
        <f t="shared" si="16"/>
        <v>46609</v>
      </c>
      <c r="AQ683" t="e">
        <f>NA()</f>
        <v>#N/A</v>
      </c>
      <c r="AR683" t="e">
        <f>NA()</f>
        <v>#N/A</v>
      </c>
      <c r="AS683" t="e">
        <f>NA()</f>
        <v>#N/A</v>
      </c>
      <c r="AT683" t="e">
        <f>NA()</f>
        <v>#N/A</v>
      </c>
    </row>
    <row r="684" spans="35:46" x14ac:dyDescent="0.35">
      <c r="AI684" s="6">
        <f t="shared" si="15"/>
        <v>46610</v>
      </c>
      <c r="AJ684" t="e">
        <f>NA()</f>
        <v>#N/A</v>
      </c>
      <c r="AK684" t="e">
        <f>NA()</f>
        <v>#N/A</v>
      </c>
      <c r="AL684" t="e">
        <f>NA()</f>
        <v>#N/A</v>
      </c>
      <c r="AM684" t="e">
        <f>NA()</f>
        <v>#N/A</v>
      </c>
      <c r="AN684" t="e">
        <f>NA()</f>
        <v>#N/A</v>
      </c>
      <c r="AP684" s="6">
        <f t="shared" si="16"/>
        <v>46610</v>
      </c>
      <c r="AQ684" t="e">
        <f>NA()</f>
        <v>#N/A</v>
      </c>
      <c r="AR684" t="e">
        <f>NA()</f>
        <v>#N/A</v>
      </c>
      <c r="AS684" t="e">
        <f>NA()</f>
        <v>#N/A</v>
      </c>
      <c r="AT684" t="e">
        <f>NA()</f>
        <v>#N/A</v>
      </c>
    </row>
    <row r="685" spans="35:46" x14ac:dyDescent="0.35">
      <c r="AI685" s="6">
        <f t="shared" si="15"/>
        <v>46611</v>
      </c>
      <c r="AJ685" t="e">
        <f>NA()</f>
        <v>#N/A</v>
      </c>
      <c r="AK685" t="e">
        <f>NA()</f>
        <v>#N/A</v>
      </c>
      <c r="AL685" t="e">
        <f>NA()</f>
        <v>#N/A</v>
      </c>
      <c r="AM685" t="e">
        <f>NA()</f>
        <v>#N/A</v>
      </c>
      <c r="AN685" t="e">
        <f>NA()</f>
        <v>#N/A</v>
      </c>
      <c r="AP685" s="6">
        <f t="shared" si="16"/>
        <v>46611</v>
      </c>
      <c r="AQ685" t="e">
        <f>NA()</f>
        <v>#N/A</v>
      </c>
      <c r="AR685" t="e">
        <f>NA()</f>
        <v>#N/A</v>
      </c>
      <c r="AS685" t="e">
        <f>NA()</f>
        <v>#N/A</v>
      </c>
      <c r="AT685" t="e">
        <f>NA()</f>
        <v>#N/A</v>
      </c>
    </row>
    <row r="686" spans="35:46" x14ac:dyDescent="0.35">
      <c r="AI686" s="6">
        <f t="shared" si="15"/>
        <v>46612</v>
      </c>
      <c r="AJ686" t="e">
        <f>NA()</f>
        <v>#N/A</v>
      </c>
      <c r="AK686" t="e">
        <f>NA()</f>
        <v>#N/A</v>
      </c>
      <c r="AL686" t="e">
        <f>NA()</f>
        <v>#N/A</v>
      </c>
      <c r="AM686" t="e">
        <f>NA()</f>
        <v>#N/A</v>
      </c>
      <c r="AN686" t="e">
        <f>NA()</f>
        <v>#N/A</v>
      </c>
      <c r="AP686" s="6">
        <f t="shared" si="16"/>
        <v>46612</v>
      </c>
      <c r="AQ686" t="e">
        <f>NA()</f>
        <v>#N/A</v>
      </c>
      <c r="AR686" t="e">
        <f>NA()</f>
        <v>#N/A</v>
      </c>
      <c r="AS686" t="e">
        <f>NA()</f>
        <v>#N/A</v>
      </c>
      <c r="AT686" t="e">
        <f>NA()</f>
        <v>#N/A</v>
      </c>
    </row>
    <row r="687" spans="35:46" x14ac:dyDescent="0.35">
      <c r="AI687" s="6">
        <f t="shared" si="15"/>
        <v>46615</v>
      </c>
      <c r="AJ687" t="e">
        <f>NA()</f>
        <v>#N/A</v>
      </c>
      <c r="AK687" s="7">
        <f>'Market expectations - Oil (2)'!R45</f>
        <v>75.681428571428569</v>
      </c>
      <c r="AL687" s="7">
        <f>AVERAGE(AK687,$AL$470)</f>
        <v>78.435357142857129</v>
      </c>
      <c r="AM687" s="7">
        <f>'Market expectations - Oil (2)'!BN69</f>
        <v>73.45</v>
      </c>
      <c r="AN687" t="e">
        <f>NA()</f>
        <v>#N/A</v>
      </c>
      <c r="AP687" s="6">
        <f t="shared" si="16"/>
        <v>46615</v>
      </c>
      <c r="AQ687" t="e">
        <f>NA()</f>
        <v>#N/A</v>
      </c>
      <c r="AR687" s="7">
        <f>'Market expectations - Gas'!R45</f>
        <v>83.43214285714285</v>
      </c>
      <c r="AS687" s="7">
        <f>AVERAGE(AR687,$AS$470)</f>
        <v>98.648214285714289</v>
      </c>
      <c r="AT687" s="7">
        <f>'Market expectations - Gas'!BN69</f>
        <v>77.8</v>
      </c>
    </row>
    <row r="688" spans="35:46" x14ac:dyDescent="0.35">
      <c r="AI688" s="6">
        <f t="shared" si="15"/>
        <v>46616</v>
      </c>
      <c r="AJ688" t="e">
        <f>NA()</f>
        <v>#N/A</v>
      </c>
      <c r="AK688" t="e">
        <f>NA()</f>
        <v>#N/A</v>
      </c>
      <c r="AL688" t="e">
        <f>NA()</f>
        <v>#N/A</v>
      </c>
      <c r="AM688" t="e">
        <f>NA()</f>
        <v>#N/A</v>
      </c>
      <c r="AN688" t="e">
        <f>NA()</f>
        <v>#N/A</v>
      </c>
      <c r="AP688" s="6">
        <f t="shared" si="16"/>
        <v>46616</v>
      </c>
      <c r="AQ688" t="e">
        <f>NA()</f>
        <v>#N/A</v>
      </c>
      <c r="AR688" t="e">
        <f>NA()</f>
        <v>#N/A</v>
      </c>
      <c r="AS688" t="e">
        <f>NA()</f>
        <v>#N/A</v>
      </c>
      <c r="AT688" t="e">
        <f>NA()</f>
        <v>#N/A</v>
      </c>
    </row>
    <row r="689" spans="35:46" x14ac:dyDescent="0.35">
      <c r="AI689" s="6">
        <f t="shared" si="15"/>
        <v>46617</v>
      </c>
      <c r="AJ689" t="e">
        <f>NA()</f>
        <v>#N/A</v>
      </c>
      <c r="AK689" t="e">
        <f>NA()</f>
        <v>#N/A</v>
      </c>
      <c r="AL689" t="e">
        <f>NA()</f>
        <v>#N/A</v>
      </c>
      <c r="AM689" t="e">
        <f>NA()</f>
        <v>#N/A</v>
      </c>
      <c r="AN689" t="e">
        <f>NA()</f>
        <v>#N/A</v>
      </c>
      <c r="AP689" s="6">
        <f t="shared" si="16"/>
        <v>46617</v>
      </c>
      <c r="AQ689" t="e">
        <f>NA()</f>
        <v>#N/A</v>
      </c>
      <c r="AR689" t="e">
        <f>NA()</f>
        <v>#N/A</v>
      </c>
      <c r="AS689" t="e">
        <f>NA()</f>
        <v>#N/A</v>
      </c>
      <c r="AT689" t="e">
        <f>NA()</f>
        <v>#N/A</v>
      </c>
    </row>
    <row r="690" spans="35:46" x14ac:dyDescent="0.35">
      <c r="AI690" s="6">
        <f t="shared" si="15"/>
        <v>46618</v>
      </c>
      <c r="AJ690" t="e">
        <f>NA()</f>
        <v>#N/A</v>
      </c>
      <c r="AK690" t="e">
        <f>NA()</f>
        <v>#N/A</v>
      </c>
      <c r="AL690" t="e">
        <f>NA()</f>
        <v>#N/A</v>
      </c>
      <c r="AM690" t="e">
        <f>NA()</f>
        <v>#N/A</v>
      </c>
      <c r="AN690" t="e">
        <f>NA()</f>
        <v>#N/A</v>
      </c>
      <c r="AP690" s="6">
        <f t="shared" si="16"/>
        <v>46618</v>
      </c>
      <c r="AQ690" t="e">
        <f>NA()</f>
        <v>#N/A</v>
      </c>
      <c r="AR690" t="e">
        <f>NA()</f>
        <v>#N/A</v>
      </c>
      <c r="AS690" t="e">
        <f>NA()</f>
        <v>#N/A</v>
      </c>
      <c r="AT690" t="e">
        <f>NA()</f>
        <v>#N/A</v>
      </c>
    </row>
    <row r="691" spans="35:46" x14ac:dyDescent="0.35">
      <c r="AI691" s="6">
        <f t="shared" si="15"/>
        <v>46619</v>
      </c>
      <c r="AJ691" t="e">
        <f>NA()</f>
        <v>#N/A</v>
      </c>
      <c r="AK691" t="e">
        <f>NA()</f>
        <v>#N/A</v>
      </c>
      <c r="AL691" t="e">
        <f>NA()</f>
        <v>#N/A</v>
      </c>
      <c r="AM691" t="e">
        <f>NA()</f>
        <v>#N/A</v>
      </c>
      <c r="AN691" t="e">
        <f>NA()</f>
        <v>#N/A</v>
      </c>
      <c r="AP691" s="6">
        <f t="shared" si="16"/>
        <v>46619</v>
      </c>
      <c r="AQ691" t="e">
        <f>NA()</f>
        <v>#N/A</v>
      </c>
      <c r="AR691" t="e">
        <f>NA()</f>
        <v>#N/A</v>
      </c>
      <c r="AS691" t="e">
        <f>NA()</f>
        <v>#N/A</v>
      </c>
      <c r="AT691" t="e">
        <f>NA()</f>
        <v>#N/A</v>
      </c>
    </row>
    <row r="692" spans="35:46" x14ac:dyDescent="0.35">
      <c r="AI692" s="6">
        <f t="shared" si="15"/>
        <v>46622</v>
      </c>
      <c r="AJ692" t="e">
        <f>NA()</f>
        <v>#N/A</v>
      </c>
      <c r="AK692" t="e">
        <f>NA()</f>
        <v>#N/A</v>
      </c>
      <c r="AL692" t="e">
        <f>NA()</f>
        <v>#N/A</v>
      </c>
      <c r="AM692" t="e">
        <f>NA()</f>
        <v>#N/A</v>
      </c>
      <c r="AN692" t="e">
        <f>NA()</f>
        <v>#N/A</v>
      </c>
      <c r="AP692" s="6">
        <f t="shared" si="16"/>
        <v>46622</v>
      </c>
      <c r="AQ692" t="e">
        <f>NA()</f>
        <v>#N/A</v>
      </c>
      <c r="AR692" t="e">
        <f>NA()</f>
        <v>#N/A</v>
      </c>
      <c r="AS692" t="e">
        <f>NA()</f>
        <v>#N/A</v>
      </c>
      <c r="AT692" t="e">
        <f>NA()</f>
        <v>#N/A</v>
      </c>
    </row>
    <row r="693" spans="35:46" x14ac:dyDescent="0.35">
      <c r="AI693" s="6">
        <f t="shared" si="15"/>
        <v>46623</v>
      </c>
      <c r="AJ693" t="e">
        <f>NA()</f>
        <v>#N/A</v>
      </c>
      <c r="AK693" t="e">
        <f>NA()</f>
        <v>#N/A</v>
      </c>
      <c r="AL693" t="e">
        <f>NA()</f>
        <v>#N/A</v>
      </c>
      <c r="AM693" t="e">
        <f>NA()</f>
        <v>#N/A</v>
      </c>
      <c r="AN693" t="e">
        <f>NA()</f>
        <v>#N/A</v>
      </c>
      <c r="AP693" s="6">
        <f t="shared" si="16"/>
        <v>46623</v>
      </c>
      <c r="AQ693" t="e">
        <f>NA()</f>
        <v>#N/A</v>
      </c>
      <c r="AR693" t="e">
        <f>NA()</f>
        <v>#N/A</v>
      </c>
      <c r="AS693" t="e">
        <f>NA()</f>
        <v>#N/A</v>
      </c>
      <c r="AT693" t="e">
        <f>NA()</f>
        <v>#N/A</v>
      </c>
    </row>
    <row r="694" spans="35:46" x14ac:dyDescent="0.35">
      <c r="AI694" s="6">
        <f t="shared" si="15"/>
        <v>46624</v>
      </c>
      <c r="AJ694" t="e">
        <f>NA()</f>
        <v>#N/A</v>
      </c>
      <c r="AK694" t="e">
        <f>NA()</f>
        <v>#N/A</v>
      </c>
      <c r="AL694" t="e">
        <f>NA()</f>
        <v>#N/A</v>
      </c>
      <c r="AM694" t="e">
        <f>NA()</f>
        <v>#N/A</v>
      </c>
      <c r="AN694" t="e">
        <f>NA()</f>
        <v>#N/A</v>
      </c>
      <c r="AP694" s="6">
        <f t="shared" si="16"/>
        <v>46624</v>
      </c>
      <c r="AQ694" t="e">
        <f>NA()</f>
        <v>#N/A</v>
      </c>
      <c r="AR694" t="e">
        <f>NA()</f>
        <v>#N/A</v>
      </c>
      <c r="AS694" t="e">
        <f>NA()</f>
        <v>#N/A</v>
      </c>
      <c r="AT694" t="e">
        <f>NA()</f>
        <v>#N/A</v>
      </c>
    </row>
    <row r="695" spans="35:46" x14ac:dyDescent="0.35">
      <c r="AI695" s="6">
        <f>AI690+7</f>
        <v>46625</v>
      </c>
      <c r="AJ695" t="e">
        <f>NA()</f>
        <v>#N/A</v>
      </c>
      <c r="AK695" t="e">
        <f>NA()</f>
        <v>#N/A</v>
      </c>
      <c r="AL695" t="e">
        <f>NA()</f>
        <v>#N/A</v>
      </c>
      <c r="AM695" t="e">
        <f>NA()</f>
        <v>#N/A</v>
      </c>
      <c r="AN695" t="e">
        <f>NA()</f>
        <v>#N/A</v>
      </c>
      <c r="AP695" s="6">
        <f t="shared" si="16"/>
        <v>46625</v>
      </c>
      <c r="AQ695" t="e">
        <f>NA()</f>
        <v>#N/A</v>
      </c>
      <c r="AR695" t="e">
        <f>NA()</f>
        <v>#N/A</v>
      </c>
      <c r="AS695" t="e">
        <f>NA()</f>
        <v>#N/A</v>
      </c>
      <c r="AT695" t="e">
        <f>NA()</f>
        <v>#N/A</v>
      </c>
    </row>
    <row r="696" spans="35:46" x14ac:dyDescent="0.35">
      <c r="AI696" s="6">
        <f t="shared" ref="AI696:AI759" si="17">AI691+7</f>
        <v>46626</v>
      </c>
      <c r="AJ696" t="e">
        <f>NA()</f>
        <v>#N/A</v>
      </c>
      <c r="AK696" t="e">
        <f>NA()</f>
        <v>#N/A</v>
      </c>
      <c r="AL696" t="e">
        <f>NA()</f>
        <v>#N/A</v>
      </c>
      <c r="AM696" t="e">
        <f>NA()</f>
        <v>#N/A</v>
      </c>
      <c r="AN696" t="e">
        <f>NA()</f>
        <v>#N/A</v>
      </c>
      <c r="AP696" s="6">
        <f t="shared" si="16"/>
        <v>46626</v>
      </c>
      <c r="AQ696" t="e">
        <f>NA()</f>
        <v>#N/A</v>
      </c>
      <c r="AR696" t="e">
        <f>NA()</f>
        <v>#N/A</v>
      </c>
      <c r="AS696" t="e">
        <f>NA()</f>
        <v>#N/A</v>
      </c>
      <c r="AT696" t="e">
        <f>NA()</f>
        <v>#N/A</v>
      </c>
    </row>
    <row r="697" spans="35:46" x14ac:dyDescent="0.35">
      <c r="AI697" s="6">
        <f t="shared" si="17"/>
        <v>46629</v>
      </c>
      <c r="AJ697" t="e">
        <f>NA()</f>
        <v>#N/A</v>
      </c>
      <c r="AK697" t="e">
        <f>NA()</f>
        <v>#N/A</v>
      </c>
      <c r="AL697" t="e">
        <f>NA()</f>
        <v>#N/A</v>
      </c>
      <c r="AM697" t="e">
        <f>NA()</f>
        <v>#N/A</v>
      </c>
      <c r="AN697" t="e">
        <f>NA()</f>
        <v>#N/A</v>
      </c>
      <c r="AP697" s="6">
        <f t="shared" si="16"/>
        <v>46629</v>
      </c>
      <c r="AQ697" t="e">
        <f>NA()</f>
        <v>#N/A</v>
      </c>
      <c r="AR697" t="e">
        <f>NA()</f>
        <v>#N/A</v>
      </c>
      <c r="AS697" t="e">
        <f>NA()</f>
        <v>#N/A</v>
      </c>
      <c r="AT697" t="e">
        <f>NA()</f>
        <v>#N/A</v>
      </c>
    </row>
    <row r="698" spans="35:46" x14ac:dyDescent="0.35">
      <c r="AI698" s="6">
        <f t="shared" si="17"/>
        <v>46630</v>
      </c>
      <c r="AJ698" t="e">
        <f>NA()</f>
        <v>#N/A</v>
      </c>
      <c r="AK698" t="e">
        <f>NA()</f>
        <v>#N/A</v>
      </c>
      <c r="AL698" t="e">
        <f>NA()</f>
        <v>#N/A</v>
      </c>
      <c r="AM698" t="e">
        <f>NA()</f>
        <v>#N/A</v>
      </c>
      <c r="AN698" t="e">
        <f>NA()</f>
        <v>#N/A</v>
      </c>
      <c r="AP698" s="6">
        <f t="shared" si="16"/>
        <v>46630</v>
      </c>
      <c r="AQ698" t="e">
        <f>NA()</f>
        <v>#N/A</v>
      </c>
      <c r="AR698" t="e">
        <f>NA()</f>
        <v>#N/A</v>
      </c>
      <c r="AS698" t="e">
        <f>NA()</f>
        <v>#N/A</v>
      </c>
      <c r="AT698" t="e">
        <f>NA()</f>
        <v>#N/A</v>
      </c>
    </row>
    <row r="699" spans="35:46" x14ac:dyDescent="0.35">
      <c r="AI699" s="6">
        <f t="shared" si="17"/>
        <v>46631</v>
      </c>
      <c r="AJ699" t="e">
        <f>NA()</f>
        <v>#N/A</v>
      </c>
      <c r="AK699" t="e">
        <f>NA()</f>
        <v>#N/A</v>
      </c>
      <c r="AL699" t="e">
        <f>NA()</f>
        <v>#N/A</v>
      </c>
      <c r="AM699" t="e">
        <f>NA()</f>
        <v>#N/A</v>
      </c>
      <c r="AN699" t="e">
        <f>NA()</f>
        <v>#N/A</v>
      </c>
      <c r="AP699" s="6">
        <f t="shared" si="16"/>
        <v>46631</v>
      </c>
      <c r="AQ699" t="e">
        <f>NA()</f>
        <v>#N/A</v>
      </c>
      <c r="AR699" t="e">
        <f>NA()</f>
        <v>#N/A</v>
      </c>
      <c r="AS699" t="e">
        <f>NA()</f>
        <v>#N/A</v>
      </c>
      <c r="AT699" t="e">
        <f>NA()</f>
        <v>#N/A</v>
      </c>
    </row>
    <row r="700" spans="35:46" x14ac:dyDescent="0.35">
      <c r="AI700" s="6">
        <f t="shared" si="17"/>
        <v>46632</v>
      </c>
      <c r="AJ700" t="e">
        <f>NA()</f>
        <v>#N/A</v>
      </c>
      <c r="AK700" t="e">
        <f>NA()</f>
        <v>#N/A</v>
      </c>
      <c r="AL700" t="e">
        <f>NA()</f>
        <v>#N/A</v>
      </c>
      <c r="AM700" t="e">
        <f>NA()</f>
        <v>#N/A</v>
      </c>
      <c r="AN700" t="e">
        <f>NA()</f>
        <v>#N/A</v>
      </c>
      <c r="AP700" s="6">
        <f t="shared" si="16"/>
        <v>46632</v>
      </c>
      <c r="AQ700" t="e">
        <f>NA()</f>
        <v>#N/A</v>
      </c>
      <c r="AR700" t="e">
        <f>NA()</f>
        <v>#N/A</v>
      </c>
      <c r="AS700" t="e">
        <f>NA()</f>
        <v>#N/A</v>
      </c>
      <c r="AT700" t="e">
        <f>NA()</f>
        <v>#N/A</v>
      </c>
    </row>
    <row r="701" spans="35:46" x14ac:dyDescent="0.35">
      <c r="AI701" s="6">
        <f t="shared" si="17"/>
        <v>46633</v>
      </c>
      <c r="AJ701" t="e">
        <f>NA()</f>
        <v>#N/A</v>
      </c>
      <c r="AK701" t="e">
        <f>NA()</f>
        <v>#N/A</v>
      </c>
      <c r="AL701" t="e">
        <f>NA()</f>
        <v>#N/A</v>
      </c>
      <c r="AM701" t="e">
        <f>NA()</f>
        <v>#N/A</v>
      </c>
      <c r="AN701" t="e">
        <f>NA()</f>
        <v>#N/A</v>
      </c>
      <c r="AP701" s="6">
        <f t="shared" si="16"/>
        <v>46633</v>
      </c>
      <c r="AQ701" t="e">
        <f>NA()</f>
        <v>#N/A</v>
      </c>
      <c r="AR701" t="e">
        <f>NA()</f>
        <v>#N/A</v>
      </c>
      <c r="AS701" t="e">
        <f>NA()</f>
        <v>#N/A</v>
      </c>
      <c r="AT701" t="e">
        <f>NA()</f>
        <v>#N/A</v>
      </c>
    </row>
    <row r="702" spans="35:46" x14ac:dyDescent="0.35">
      <c r="AI702" s="6">
        <f t="shared" si="17"/>
        <v>46636</v>
      </c>
      <c r="AJ702" t="e">
        <f>NA()</f>
        <v>#N/A</v>
      </c>
      <c r="AK702" t="e">
        <f>NA()</f>
        <v>#N/A</v>
      </c>
      <c r="AL702" t="e">
        <f>NA()</f>
        <v>#N/A</v>
      </c>
      <c r="AM702" t="e">
        <f>NA()</f>
        <v>#N/A</v>
      </c>
      <c r="AN702" t="e">
        <f>NA()</f>
        <v>#N/A</v>
      </c>
      <c r="AP702" s="6">
        <f t="shared" si="16"/>
        <v>46636</v>
      </c>
      <c r="AQ702" t="e">
        <f>NA()</f>
        <v>#N/A</v>
      </c>
      <c r="AR702" t="e">
        <f>NA()</f>
        <v>#N/A</v>
      </c>
      <c r="AS702" t="e">
        <f>NA()</f>
        <v>#N/A</v>
      </c>
      <c r="AT702" t="e">
        <f>NA()</f>
        <v>#N/A</v>
      </c>
    </row>
    <row r="703" spans="35:46" x14ac:dyDescent="0.35">
      <c r="AI703" s="6">
        <f t="shared" si="17"/>
        <v>46637</v>
      </c>
      <c r="AJ703" t="e">
        <f>NA()</f>
        <v>#N/A</v>
      </c>
      <c r="AK703" t="e">
        <f>NA()</f>
        <v>#N/A</v>
      </c>
      <c r="AL703" t="e">
        <f>NA()</f>
        <v>#N/A</v>
      </c>
      <c r="AM703" t="e">
        <f>NA()</f>
        <v>#N/A</v>
      </c>
      <c r="AN703" t="e">
        <f>NA()</f>
        <v>#N/A</v>
      </c>
      <c r="AP703" s="6">
        <f t="shared" si="16"/>
        <v>46637</v>
      </c>
      <c r="AQ703" t="e">
        <f>NA()</f>
        <v>#N/A</v>
      </c>
      <c r="AR703" t="e">
        <f>NA()</f>
        <v>#N/A</v>
      </c>
      <c r="AS703" t="e">
        <f>NA()</f>
        <v>#N/A</v>
      </c>
      <c r="AT703" t="e">
        <f>NA()</f>
        <v>#N/A</v>
      </c>
    </row>
    <row r="704" spans="35:46" x14ac:dyDescent="0.35">
      <c r="AI704" s="6">
        <f t="shared" si="17"/>
        <v>46638</v>
      </c>
      <c r="AJ704" t="e">
        <f>NA()</f>
        <v>#N/A</v>
      </c>
      <c r="AK704" t="e">
        <f>NA()</f>
        <v>#N/A</v>
      </c>
      <c r="AL704" t="e">
        <f>NA()</f>
        <v>#N/A</v>
      </c>
      <c r="AM704" t="e">
        <f>NA()</f>
        <v>#N/A</v>
      </c>
      <c r="AN704" t="e">
        <f>NA()</f>
        <v>#N/A</v>
      </c>
      <c r="AP704" s="6">
        <f t="shared" si="16"/>
        <v>46638</v>
      </c>
      <c r="AQ704" t="e">
        <f>NA()</f>
        <v>#N/A</v>
      </c>
      <c r="AR704" t="e">
        <f>NA()</f>
        <v>#N/A</v>
      </c>
      <c r="AS704" t="e">
        <f>NA()</f>
        <v>#N/A</v>
      </c>
      <c r="AT704" t="e">
        <f>NA()</f>
        <v>#N/A</v>
      </c>
    </row>
    <row r="705" spans="35:46" x14ac:dyDescent="0.35">
      <c r="AI705" s="6">
        <f t="shared" si="17"/>
        <v>46639</v>
      </c>
      <c r="AJ705" t="e">
        <f>NA()</f>
        <v>#N/A</v>
      </c>
      <c r="AK705" t="e">
        <f>NA()</f>
        <v>#N/A</v>
      </c>
      <c r="AL705" t="e">
        <f>NA()</f>
        <v>#N/A</v>
      </c>
      <c r="AM705" t="e">
        <f>NA()</f>
        <v>#N/A</v>
      </c>
      <c r="AN705" t="e">
        <f>NA()</f>
        <v>#N/A</v>
      </c>
      <c r="AP705" s="6">
        <f t="shared" si="16"/>
        <v>46639</v>
      </c>
      <c r="AQ705" t="e">
        <f>NA()</f>
        <v>#N/A</v>
      </c>
      <c r="AR705" t="e">
        <f>NA()</f>
        <v>#N/A</v>
      </c>
      <c r="AS705" t="e">
        <f>NA()</f>
        <v>#N/A</v>
      </c>
      <c r="AT705" t="e">
        <f>NA()</f>
        <v>#N/A</v>
      </c>
    </row>
    <row r="706" spans="35:46" x14ac:dyDescent="0.35">
      <c r="AI706" s="6">
        <f t="shared" si="17"/>
        <v>46640</v>
      </c>
      <c r="AJ706" t="e">
        <f>NA()</f>
        <v>#N/A</v>
      </c>
      <c r="AK706" t="e">
        <f>NA()</f>
        <v>#N/A</v>
      </c>
      <c r="AL706" t="e">
        <f>NA()</f>
        <v>#N/A</v>
      </c>
      <c r="AM706" t="e">
        <f>NA()</f>
        <v>#N/A</v>
      </c>
      <c r="AN706" t="e">
        <f>NA()</f>
        <v>#N/A</v>
      </c>
      <c r="AP706" s="6">
        <f t="shared" si="16"/>
        <v>46640</v>
      </c>
      <c r="AQ706" t="e">
        <f>NA()</f>
        <v>#N/A</v>
      </c>
      <c r="AR706" t="e">
        <f>NA()</f>
        <v>#N/A</v>
      </c>
      <c r="AS706" t="e">
        <f>NA()</f>
        <v>#N/A</v>
      </c>
      <c r="AT706" t="e">
        <f>NA()</f>
        <v>#N/A</v>
      </c>
    </row>
    <row r="707" spans="35:46" x14ac:dyDescent="0.35">
      <c r="AI707" s="6">
        <f t="shared" si="17"/>
        <v>46643</v>
      </c>
      <c r="AJ707" t="e">
        <f>NA()</f>
        <v>#N/A</v>
      </c>
      <c r="AK707" t="e">
        <f>NA()</f>
        <v>#N/A</v>
      </c>
      <c r="AL707" t="e">
        <f>NA()</f>
        <v>#N/A</v>
      </c>
      <c r="AM707" t="e">
        <f>NA()</f>
        <v>#N/A</v>
      </c>
      <c r="AN707" t="e">
        <f>NA()</f>
        <v>#N/A</v>
      </c>
      <c r="AP707" s="6">
        <f t="shared" si="16"/>
        <v>46643</v>
      </c>
      <c r="AQ707" t="e">
        <f>NA()</f>
        <v>#N/A</v>
      </c>
      <c r="AR707" t="e">
        <f>NA()</f>
        <v>#N/A</v>
      </c>
      <c r="AS707" t="e">
        <f>NA()</f>
        <v>#N/A</v>
      </c>
      <c r="AT707" t="e">
        <f>NA()</f>
        <v>#N/A</v>
      </c>
    </row>
    <row r="708" spans="35:46" x14ac:dyDescent="0.35">
      <c r="AI708" s="6">
        <f t="shared" si="17"/>
        <v>46644</v>
      </c>
      <c r="AJ708" t="e">
        <f>NA()</f>
        <v>#N/A</v>
      </c>
      <c r="AK708" t="e">
        <f>NA()</f>
        <v>#N/A</v>
      </c>
      <c r="AL708" t="e">
        <f>NA()</f>
        <v>#N/A</v>
      </c>
      <c r="AM708" t="e">
        <f>NA()</f>
        <v>#N/A</v>
      </c>
      <c r="AN708" t="e">
        <f>NA()</f>
        <v>#N/A</v>
      </c>
      <c r="AP708" s="6">
        <f t="shared" si="16"/>
        <v>46644</v>
      </c>
      <c r="AQ708" t="e">
        <f>NA()</f>
        <v>#N/A</v>
      </c>
      <c r="AR708" t="e">
        <f>NA()</f>
        <v>#N/A</v>
      </c>
      <c r="AS708" t="e">
        <f>NA()</f>
        <v>#N/A</v>
      </c>
      <c r="AT708" t="e">
        <f>NA()</f>
        <v>#N/A</v>
      </c>
    </row>
    <row r="709" spans="35:46" x14ac:dyDescent="0.35">
      <c r="AI709" s="6">
        <f t="shared" si="17"/>
        <v>46645</v>
      </c>
      <c r="AJ709" t="e">
        <f>NA()</f>
        <v>#N/A</v>
      </c>
      <c r="AK709" s="7">
        <f>'Market expectations - Oil (2)'!S45</f>
        <v>75.445000000000007</v>
      </c>
      <c r="AL709" s="7">
        <f>AVERAGE(AK709,$AL$470)</f>
        <v>78.317142857142855</v>
      </c>
      <c r="AM709" s="7">
        <f>'Market expectations - Oil (2)'!BO69</f>
        <v>73.22</v>
      </c>
      <c r="AN709" t="e">
        <f>NA()</f>
        <v>#N/A</v>
      </c>
      <c r="AP709" s="6">
        <f t="shared" ref="AP709:AP772" si="18">AI709</f>
        <v>46645</v>
      </c>
      <c r="AQ709" t="e">
        <f>NA()</f>
        <v>#N/A</v>
      </c>
      <c r="AR709" s="7">
        <f>'Market expectations - Gas'!S45</f>
        <v>83.672857142857154</v>
      </c>
      <c r="AS709" s="7">
        <f>AVERAGE(AR709,$AS$470)</f>
        <v>98.768571428571434</v>
      </c>
      <c r="AT709" s="7">
        <f>'Market expectations - Gas'!BO69</f>
        <v>79.150000000000006</v>
      </c>
    </row>
    <row r="710" spans="35:46" x14ac:dyDescent="0.35">
      <c r="AI710" s="6">
        <f t="shared" si="17"/>
        <v>46646</v>
      </c>
      <c r="AJ710" t="e">
        <f>NA()</f>
        <v>#N/A</v>
      </c>
      <c r="AK710" t="e">
        <f>NA()</f>
        <v>#N/A</v>
      </c>
      <c r="AL710" t="e">
        <f>NA()</f>
        <v>#N/A</v>
      </c>
      <c r="AM710" t="e">
        <f>NA()</f>
        <v>#N/A</v>
      </c>
      <c r="AN710" t="e">
        <f>NA()</f>
        <v>#N/A</v>
      </c>
      <c r="AP710" s="6">
        <f t="shared" si="18"/>
        <v>46646</v>
      </c>
      <c r="AQ710" t="e">
        <f>NA()</f>
        <v>#N/A</v>
      </c>
      <c r="AR710" t="e">
        <f>NA()</f>
        <v>#N/A</v>
      </c>
      <c r="AS710" t="e">
        <f>NA()</f>
        <v>#N/A</v>
      </c>
      <c r="AT710" t="e">
        <f>NA()</f>
        <v>#N/A</v>
      </c>
    </row>
    <row r="711" spans="35:46" x14ac:dyDescent="0.35">
      <c r="AI711" s="6">
        <f t="shared" si="17"/>
        <v>46647</v>
      </c>
      <c r="AJ711" t="e">
        <f>NA()</f>
        <v>#N/A</v>
      </c>
      <c r="AK711" t="e">
        <f>NA()</f>
        <v>#N/A</v>
      </c>
      <c r="AL711" t="e">
        <f>NA()</f>
        <v>#N/A</v>
      </c>
      <c r="AM711" t="e">
        <f>NA()</f>
        <v>#N/A</v>
      </c>
      <c r="AN711" t="e">
        <f>NA()</f>
        <v>#N/A</v>
      </c>
      <c r="AP711" s="6">
        <f t="shared" si="18"/>
        <v>46647</v>
      </c>
      <c r="AQ711" t="e">
        <f>NA()</f>
        <v>#N/A</v>
      </c>
      <c r="AR711" t="e">
        <f>NA()</f>
        <v>#N/A</v>
      </c>
      <c r="AS711" t="e">
        <f>NA()</f>
        <v>#N/A</v>
      </c>
      <c r="AT711" t="e">
        <f>NA()</f>
        <v>#N/A</v>
      </c>
    </row>
    <row r="712" spans="35:46" x14ac:dyDescent="0.35">
      <c r="AI712" s="6">
        <f t="shared" si="17"/>
        <v>46650</v>
      </c>
      <c r="AJ712" t="e">
        <f>NA()</f>
        <v>#N/A</v>
      </c>
      <c r="AK712" t="e">
        <f>NA()</f>
        <v>#N/A</v>
      </c>
      <c r="AL712" t="e">
        <f>NA()</f>
        <v>#N/A</v>
      </c>
      <c r="AM712" t="e">
        <f>NA()</f>
        <v>#N/A</v>
      </c>
      <c r="AN712" t="e">
        <f>NA()</f>
        <v>#N/A</v>
      </c>
      <c r="AP712" s="6">
        <f t="shared" si="18"/>
        <v>46650</v>
      </c>
      <c r="AQ712" t="e">
        <f>NA()</f>
        <v>#N/A</v>
      </c>
      <c r="AR712" t="e">
        <f>NA()</f>
        <v>#N/A</v>
      </c>
      <c r="AS712" t="e">
        <f>NA()</f>
        <v>#N/A</v>
      </c>
      <c r="AT712" t="e">
        <f>NA()</f>
        <v>#N/A</v>
      </c>
    </row>
    <row r="713" spans="35:46" x14ac:dyDescent="0.35">
      <c r="AI713" s="6">
        <f t="shared" si="17"/>
        <v>46651</v>
      </c>
      <c r="AJ713" t="e">
        <f>NA()</f>
        <v>#N/A</v>
      </c>
      <c r="AK713" t="e">
        <f>NA()</f>
        <v>#N/A</v>
      </c>
      <c r="AL713" t="e">
        <f>NA()</f>
        <v>#N/A</v>
      </c>
      <c r="AM713" t="e">
        <f>NA()</f>
        <v>#N/A</v>
      </c>
      <c r="AN713" t="e">
        <f>NA()</f>
        <v>#N/A</v>
      </c>
      <c r="AP713" s="6">
        <f t="shared" si="18"/>
        <v>46651</v>
      </c>
      <c r="AQ713" t="e">
        <f>NA()</f>
        <v>#N/A</v>
      </c>
      <c r="AR713" t="e">
        <f>NA()</f>
        <v>#N/A</v>
      </c>
      <c r="AS713" t="e">
        <f>NA()</f>
        <v>#N/A</v>
      </c>
      <c r="AT713" t="e">
        <f>NA()</f>
        <v>#N/A</v>
      </c>
    </row>
    <row r="714" spans="35:46" x14ac:dyDescent="0.35">
      <c r="AI714" s="6">
        <f t="shared" si="17"/>
        <v>46652</v>
      </c>
      <c r="AJ714" t="e">
        <f>NA()</f>
        <v>#N/A</v>
      </c>
      <c r="AK714" t="e">
        <f>NA()</f>
        <v>#N/A</v>
      </c>
      <c r="AL714" t="e">
        <f>NA()</f>
        <v>#N/A</v>
      </c>
      <c r="AM714" t="e">
        <f>NA()</f>
        <v>#N/A</v>
      </c>
      <c r="AN714" t="e">
        <f>NA()</f>
        <v>#N/A</v>
      </c>
      <c r="AP714" s="6">
        <f t="shared" si="18"/>
        <v>46652</v>
      </c>
      <c r="AQ714" t="e">
        <f>NA()</f>
        <v>#N/A</v>
      </c>
      <c r="AR714" t="e">
        <f>NA()</f>
        <v>#N/A</v>
      </c>
      <c r="AS714" t="e">
        <f>NA()</f>
        <v>#N/A</v>
      </c>
      <c r="AT714" t="e">
        <f>NA()</f>
        <v>#N/A</v>
      </c>
    </row>
    <row r="715" spans="35:46" x14ac:dyDescent="0.35">
      <c r="AI715" s="6">
        <f t="shared" si="17"/>
        <v>46653</v>
      </c>
      <c r="AJ715" t="e">
        <f>NA()</f>
        <v>#N/A</v>
      </c>
      <c r="AK715" t="e">
        <f>NA()</f>
        <v>#N/A</v>
      </c>
      <c r="AL715" t="e">
        <f>NA()</f>
        <v>#N/A</v>
      </c>
      <c r="AM715" t="e">
        <f>NA()</f>
        <v>#N/A</v>
      </c>
      <c r="AN715" t="e">
        <f>NA()</f>
        <v>#N/A</v>
      </c>
      <c r="AP715" s="6">
        <f t="shared" si="18"/>
        <v>46653</v>
      </c>
      <c r="AQ715" t="e">
        <f>NA()</f>
        <v>#N/A</v>
      </c>
      <c r="AR715" t="e">
        <f>NA()</f>
        <v>#N/A</v>
      </c>
      <c r="AS715" t="e">
        <f>NA()</f>
        <v>#N/A</v>
      </c>
      <c r="AT715" t="e">
        <f>NA()</f>
        <v>#N/A</v>
      </c>
    </row>
    <row r="716" spans="35:46" x14ac:dyDescent="0.35">
      <c r="AI716" s="6">
        <f t="shared" si="17"/>
        <v>46654</v>
      </c>
      <c r="AJ716" t="e">
        <f>NA()</f>
        <v>#N/A</v>
      </c>
      <c r="AK716" t="e">
        <f>NA()</f>
        <v>#N/A</v>
      </c>
      <c r="AL716" t="e">
        <f>NA()</f>
        <v>#N/A</v>
      </c>
      <c r="AM716" t="e">
        <f>NA()</f>
        <v>#N/A</v>
      </c>
      <c r="AN716" t="e">
        <f>NA()</f>
        <v>#N/A</v>
      </c>
      <c r="AP716" s="6">
        <f t="shared" si="18"/>
        <v>46654</v>
      </c>
      <c r="AQ716" t="e">
        <f>NA()</f>
        <v>#N/A</v>
      </c>
      <c r="AR716" t="e">
        <f>NA()</f>
        <v>#N/A</v>
      </c>
      <c r="AS716" t="e">
        <f>NA()</f>
        <v>#N/A</v>
      </c>
      <c r="AT716" t="e">
        <f>NA()</f>
        <v>#N/A</v>
      </c>
    </row>
    <row r="717" spans="35:46" x14ac:dyDescent="0.35">
      <c r="AI717" s="6">
        <f t="shared" si="17"/>
        <v>46657</v>
      </c>
      <c r="AJ717" t="e">
        <f>NA()</f>
        <v>#N/A</v>
      </c>
      <c r="AK717" t="e">
        <f>NA()</f>
        <v>#N/A</v>
      </c>
      <c r="AL717" t="e">
        <f>NA()</f>
        <v>#N/A</v>
      </c>
      <c r="AM717" t="e">
        <f>NA()</f>
        <v>#N/A</v>
      </c>
      <c r="AN717" t="e">
        <f>NA()</f>
        <v>#N/A</v>
      </c>
      <c r="AP717" s="6">
        <f t="shared" si="18"/>
        <v>46657</v>
      </c>
      <c r="AQ717" t="e">
        <f>NA()</f>
        <v>#N/A</v>
      </c>
      <c r="AR717" t="e">
        <f>NA()</f>
        <v>#N/A</v>
      </c>
      <c r="AS717" t="e">
        <f>NA()</f>
        <v>#N/A</v>
      </c>
      <c r="AT717" t="e">
        <f>NA()</f>
        <v>#N/A</v>
      </c>
    </row>
    <row r="718" spans="35:46" x14ac:dyDescent="0.35">
      <c r="AI718" s="6">
        <f t="shared" si="17"/>
        <v>46658</v>
      </c>
      <c r="AJ718" t="e">
        <f>NA()</f>
        <v>#N/A</v>
      </c>
      <c r="AK718" t="e">
        <f>NA()</f>
        <v>#N/A</v>
      </c>
      <c r="AL718" t="e">
        <f>NA()</f>
        <v>#N/A</v>
      </c>
      <c r="AM718" t="e">
        <f>NA()</f>
        <v>#N/A</v>
      </c>
      <c r="AN718" t="e">
        <f>NA()</f>
        <v>#N/A</v>
      </c>
      <c r="AP718" s="6">
        <f t="shared" si="18"/>
        <v>46658</v>
      </c>
      <c r="AQ718" t="e">
        <f>NA()</f>
        <v>#N/A</v>
      </c>
      <c r="AR718" t="e">
        <f>NA()</f>
        <v>#N/A</v>
      </c>
      <c r="AS718" t="e">
        <f>NA()</f>
        <v>#N/A</v>
      </c>
      <c r="AT718" t="e">
        <f>NA()</f>
        <v>#N/A</v>
      </c>
    </row>
    <row r="719" spans="35:46" x14ac:dyDescent="0.35">
      <c r="AI719" s="6">
        <f t="shared" si="17"/>
        <v>46659</v>
      </c>
      <c r="AJ719" t="e">
        <f>NA()</f>
        <v>#N/A</v>
      </c>
      <c r="AK719" t="e">
        <f>NA()</f>
        <v>#N/A</v>
      </c>
      <c r="AL719" t="e">
        <f>NA()</f>
        <v>#N/A</v>
      </c>
      <c r="AM719" t="e">
        <f>NA()</f>
        <v>#N/A</v>
      </c>
      <c r="AN719" t="e">
        <f>NA()</f>
        <v>#N/A</v>
      </c>
      <c r="AP719" s="6">
        <f t="shared" si="18"/>
        <v>46659</v>
      </c>
      <c r="AQ719" t="e">
        <f>NA()</f>
        <v>#N/A</v>
      </c>
      <c r="AR719" t="e">
        <f>NA()</f>
        <v>#N/A</v>
      </c>
      <c r="AS719" t="e">
        <f>NA()</f>
        <v>#N/A</v>
      </c>
      <c r="AT719" t="e">
        <f>NA()</f>
        <v>#N/A</v>
      </c>
    </row>
    <row r="720" spans="35:46" x14ac:dyDescent="0.35">
      <c r="AI720" s="6">
        <f t="shared" si="17"/>
        <v>46660</v>
      </c>
      <c r="AJ720" t="e">
        <f>NA()</f>
        <v>#N/A</v>
      </c>
      <c r="AK720" t="e">
        <f>NA()</f>
        <v>#N/A</v>
      </c>
      <c r="AL720" t="e">
        <f>NA()</f>
        <v>#N/A</v>
      </c>
      <c r="AM720" t="e">
        <f>NA()</f>
        <v>#N/A</v>
      </c>
      <c r="AN720" t="e">
        <f>NA()</f>
        <v>#N/A</v>
      </c>
      <c r="AP720" s="6">
        <f t="shared" si="18"/>
        <v>46660</v>
      </c>
      <c r="AQ720" t="e">
        <f>NA()</f>
        <v>#N/A</v>
      </c>
      <c r="AR720" t="e">
        <f>NA()</f>
        <v>#N/A</v>
      </c>
      <c r="AS720" t="e">
        <f>NA()</f>
        <v>#N/A</v>
      </c>
      <c r="AT720" t="e">
        <f>NA()</f>
        <v>#N/A</v>
      </c>
    </row>
    <row r="721" spans="35:46" x14ac:dyDescent="0.35">
      <c r="AI721" s="6">
        <f t="shared" si="17"/>
        <v>46661</v>
      </c>
      <c r="AJ721" t="e">
        <f>NA()</f>
        <v>#N/A</v>
      </c>
      <c r="AK721" t="e">
        <f>NA()</f>
        <v>#N/A</v>
      </c>
      <c r="AL721" t="e">
        <f>NA()</f>
        <v>#N/A</v>
      </c>
      <c r="AM721" t="e">
        <f>NA()</f>
        <v>#N/A</v>
      </c>
      <c r="AN721" t="e">
        <f>NA()</f>
        <v>#N/A</v>
      </c>
      <c r="AP721" s="6">
        <f t="shared" si="18"/>
        <v>46661</v>
      </c>
      <c r="AQ721" t="e">
        <f>NA()</f>
        <v>#N/A</v>
      </c>
      <c r="AR721" t="e">
        <f>NA()</f>
        <v>#N/A</v>
      </c>
      <c r="AS721" t="e">
        <f>NA()</f>
        <v>#N/A</v>
      </c>
      <c r="AT721" t="e">
        <f>NA()</f>
        <v>#N/A</v>
      </c>
    </row>
    <row r="722" spans="35:46" x14ac:dyDescent="0.35">
      <c r="AI722" s="6">
        <f t="shared" si="17"/>
        <v>46664</v>
      </c>
      <c r="AJ722" t="e">
        <f>NA()</f>
        <v>#N/A</v>
      </c>
      <c r="AK722" t="e">
        <f>NA()</f>
        <v>#N/A</v>
      </c>
      <c r="AL722" t="e">
        <f>NA()</f>
        <v>#N/A</v>
      </c>
      <c r="AM722" t="e">
        <f>NA()</f>
        <v>#N/A</v>
      </c>
      <c r="AN722" t="e">
        <f>NA()</f>
        <v>#N/A</v>
      </c>
      <c r="AP722" s="6">
        <f t="shared" si="18"/>
        <v>46664</v>
      </c>
      <c r="AQ722" t="e">
        <f>NA()</f>
        <v>#N/A</v>
      </c>
      <c r="AR722" t="e">
        <f>NA()</f>
        <v>#N/A</v>
      </c>
      <c r="AS722" t="e">
        <f>NA()</f>
        <v>#N/A</v>
      </c>
      <c r="AT722" t="e">
        <f>NA()</f>
        <v>#N/A</v>
      </c>
    </row>
    <row r="723" spans="35:46" x14ac:dyDescent="0.35">
      <c r="AI723" s="6">
        <f t="shared" si="17"/>
        <v>46665</v>
      </c>
      <c r="AJ723" t="e">
        <f>NA()</f>
        <v>#N/A</v>
      </c>
      <c r="AK723" t="e">
        <f>NA()</f>
        <v>#N/A</v>
      </c>
      <c r="AL723" t="e">
        <f>NA()</f>
        <v>#N/A</v>
      </c>
      <c r="AM723" t="e">
        <f>NA()</f>
        <v>#N/A</v>
      </c>
      <c r="AN723" t="e">
        <f>NA()</f>
        <v>#N/A</v>
      </c>
      <c r="AP723" s="6">
        <f t="shared" si="18"/>
        <v>46665</v>
      </c>
      <c r="AQ723" t="e">
        <f>NA()</f>
        <v>#N/A</v>
      </c>
      <c r="AR723" t="e">
        <f>NA()</f>
        <v>#N/A</v>
      </c>
      <c r="AS723" t="e">
        <f>NA()</f>
        <v>#N/A</v>
      </c>
      <c r="AT723" t="e">
        <f>NA()</f>
        <v>#N/A</v>
      </c>
    </row>
    <row r="724" spans="35:46" x14ac:dyDescent="0.35">
      <c r="AI724" s="6">
        <f t="shared" si="17"/>
        <v>46666</v>
      </c>
      <c r="AJ724" t="e">
        <f>NA()</f>
        <v>#N/A</v>
      </c>
      <c r="AK724" t="e">
        <f>NA()</f>
        <v>#N/A</v>
      </c>
      <c r="AL724" t="e">
        <f>NA()</f>
        <v>#N/A</v>
      </c>
      <c r="AM724" t="e">
        <f>NA()</f>
        <v>#N/A</v>
      </c>
      <c r="AN724" t="e">
        <f>NA()</f>
        <v>#N/A</v>
      </c>
      <c r="AP724" s="6">
        <f t="shared" si="18"/>
        <v>46666</v>
      </c>
      <c r="AQ724" t="e">
        <f>NA()</f>
        <v>#N/A</v>
      </c>
      <c r="AR724" t="e">
        <f>NA()</f>
        <v>#N/A</v>
      </c>
      <c r="AS724" t="e">
        <f>NA()</f>
        <v>#N/A</v>
      </c>
      <c r="AT724" t="e">
        <f>NA()</f>
        <v>#N/A</v>
      </c>
    </row>
    <row r="725" spans="35:46" x14ac:dyDescent="0.35">
      <c r="AI725" s="6">
        <f t="shared" si="17"/>
        <v>46667</v>
      </c>
      <c r="AJ725" t="e">
        <f>NA()</f>
        <v>#N/A</v>
      </c>
      <c r="AK725" t="e">
        <f>NA()</f>
        <v>#N/A</v>
      </c>
      <c r="AL725" t="e">
        <f>NA()</f>
        <v>#N/A</v>
      </c>
      <c r="AM725" t="e">
        <f>NA()</f>
        <v>#N/A</v>
      </c>
      <c r="AN725" t="e">
        <f>NA()</f>
        <v>#N/A</v>
      </c>
      <c r="AP725" s="6">
        <f t="shared" si="18"/>
        <v>46667</v>
      </c>
      <c r="AQ725" t="e">
        <f>NA()</f>
        <v>#N/A</v>
      </c>
      <c r="AR725" t="e">
        <f>NA()</f>
        <v>#N/A</v>
      </c>
      <c r="AS725" t="e">
        <f>NA()</f>
        <v>#N/A</v>
      </c>
      <c r="AT725" t="e">
        <f>NA()</f>
        <v>#N/A</v>
      </c>
    </row>
    <row r="726" spans="35:46" x14ac:dyDescent="0.35">
      <c r="AI726" s="6">
        <f t="shared" si="17"/>
        <v>46668</v>
      </c>
      <c r="AJ726" t="e">
        <f>NA()</f>
        <v>#N/A</v>
      </c>
      <c r="AK726" t="e">
        <f>NA()</f>
        <v>#N/A</v>
      </c>
      <c r="AL726" t="e">
        <f>NA()</f>
        <v>#N/A</v>
      </c>
      <c r="AM726" t="e">
        <f>NA()</f>
        <v>#N/A</v>
      </c>
      <c r="AN726" t="e">
        <f>NA()</f>
        <v>#N/A</v>
      </c>
      <c r="AP726" s="6">
        <f t="shared" si="18"/>
        <v>46668</v>
      </c>
      <c r="AQ726" t="e">
        <f>NA()</f>
        <v>#N/A</v>
      </c>
      <c r="AR726" t="e">
        <f>NA()</f>
        <v>#N/A</v>
      </c>
      <c r="AS726" t="e">
        <f>NA()</f>
        <v>#N/A</v>
      </c>
      <c r="AT726" t="e">
        <f>NA()</f>
        <v>#N/A</v>
      </c>
    </row>
    <row r="727" spans="35:46" x14ac:dyDescent="0.35">
      <c r="AI727" s="6">
        <f t="shared" si="17"/>
        <v>46671</v>
      </c>
      <c r="AJ727" t="e">
        <f>NA()</f>
        <v>#N/A</v>
      </c>
      <c r="AK727" t="e">
        <f>NA()</f>
        <v>#N/A</v>
      </c>
      <c r="AL727" t="e">
        <f>NA()</f>
        <v>#N/A</v>
      </c>
      <c r="AM727" t="e">
        <f>NA()</f>
        <v>#N/A</v>
      </c>
      <c r="AN727" t="e">
        <f>NA()</f>
        <v>#N/A</v>
      </c>
      <c r="AP727" s="6">
        <f t="shared" si="18"/>
        <v>46671</v>
      </c>
      <c r="AQ727" t="e">
        <f>NA()</f>
        <v>#N/A</v>
      </c>
      <c r="AR727" t="e">
        <f>NA()</f>
        <v>#N/A</v>
      </c>
      <c r="AS727" t="e">
        <f>NA()</f>
        <v>#N/A</v>
      </c>
      <c r="AT727" t="e">
        <f>NA()</f>
        <v>#N/A</v>
      </c>
    </row>
    <row r="728" spans="35:46" x14ac:dyDescent="0.35">
      <c r="AI728" s="6">
        <f t="shared" si="17"/>
        <v>46672</v>
      </c>
      <c r="AJ728" t="e">
        <f>NA()</f>
        <v>#N/A</v>
      </c>
      <c r="AK728" t="e">
        <f>NA()</f>
        <v>#N/A</v>
      </c>
      <c r="AL728" t="e">
        <f>NA()</f>
        <v>#N/A</v>
      </c>
      <c r="AM728" t="e">
        <f>NA()</f>
        <v>#N/A</v>
      </c>
      <c r="AN728" t="e">
        <f>NA()</f>
        <v>#N/A</v>
      </c>
      <c r="AP728" s="6">
        <f t="shared" si="18"/>
        <v>46672</v>
      </c>
      <c r="AQ728" t="e">
        <f>NA()</f>
        <v>#N/A</v>
      </c>
      <c r="AR728" t="e">
        <f>NA()</f>
        <v>#N/A</v>
      </c>
      <c r="AS728" t="e">
        <f>NA()</f>
        <v>#N/A</v>
      </c>
      <c r="AT728" t="e">
        <f>NA()</f>
        <v>#N/A</v>
      </c>
    </row>
    <row r="729" spans="35:46" x14ac:dyDescent="0.35">
      <c r="AI729" s="6">
        <f t="shared" si="17"/>
        <v>46673</v>
      </c>
      <c r="AJ729" t="e">
        <f>NA()</f>
        <v>#N/A</v>
      </c>
      <c r="AK729" t="e">
        <f>NA()</f>
        <v>#N/A</v>
      </c>
      <c r="AL729" t="e">
        <f>NA()</f>
        <v>#N/A</v>
      </c>
      <c r="AM729" t="e">
        <f>NA()</f>
        <v>#N/A</v>
      </c>
      <c r="AN729" t="e">
        <f>NA()</f>
        <v>#N/A</v>
      </c>
      <c r="AP729" s="6">
        <f t="shared" si="18"/>
        <v>46673</v>
      </c>
      <c r="AQ729" t="e">
        <f>NA()</f>
        <v>#N/A</v>
      </c>
      <c r="AR729" t="e">
        <f>NA()</f>
        <v>#N/A</v>
      </c>
      <c r="AS729" t="e">
        <f>NA()</f>
        <v>#N/A</v>
      </c>
      <c r="AT729" t="e">
        <f>NA()</f>
        <v>#N/A</v>
      </c>
    </row>
    <row r="730" spans="35:46" x14ac:dyDescent="0.35">
      <c r="AI730" s="6">
        <f t="shared" si="17"/>
        <v>46674</v>
      </c>
      <c r="AJ730" t="e">
        <f>NA()</f>
        <v>#N/A</v>
      </c>
      <c r="AK730" t="e">
        <f>NA()</f>
        <v>#N/A</v>
      </c>
      <c r="AL730" t="e">
        <f>NA()</f>
        <v>#N/A</v>
      </c>
      <c r="AM730" t="e">
        <f>NA()</f>
        <v>#N/A</v>
      </c>
      <c r="AN730" t="e">
        <f>NA()</f>
        <v>#N/A</v>
      </c>
      <c r="AP730" s="6">
        <f t="shared" si="18"/>
        <v>46674</v>
      </c>
      <c r="AQ730" t="e">
        <f>NA()</f>
        <v>#N/A</v>
      </c>
      <c r="AR730" t="e">
        <f>NA()</f>
        <v>#N/A</v>
      </c>
      <c r="AS730" t="e">
        <f>NA()</f>
        <v>#N/A</v>
      </c>
      <c r="AT730" t="e">
        <f>NA()</f>
        <v>#N/A</v>
      </c>
    </row>
    <row r="731" spans="35:46" x14ac:dyDescent="0.35">
      <c r="AI731" s="6">
        <f t="shared" si="17"/>
        <v>46675</v>
      </c>
      <c r="AJ731" t="e">
        <f>NA()</f>
        <v>#N/A</v>
      </c>
      <c r="AK731" s="7">
        <f>'Market expectations - Oil (2)'!T45</f>
        <v>75.209285714285713</v>
      </c>
      <c r="AL731" s="7">
        <f>AVERAGE(AK731,$AL$470)</f>
        <v>78.199285714285708</v>
      </c>
      <c r="AM731" s="7">
        <f>'Market expectations - Oil (2)'!BP69</f>
        <v>73.02</v>
      </c>
      <c r="AN731" t="e">
        <f>NA()</f>
        <v>#N/A</v>
      </c>
      <c r="AP731" s="6">
        <f t="shared" si="18"/>
        <v>46675</v>
      </c>
      <c r="AQ731" t="e">
        <f>NA()</f>
        <v>#N/A</v>
      </c>
      <c r="AR731" s="7">
        <f>'Market expectations - Gas'!T45</f>
        <v>83.98642857142859</v>
      </c>
      <c r="AS731" s="7">
        <f>AVERAGE(AR731,$AS$470)</f>
        <v>98.925357142857152</v>
      </c>
      <c r="AT731" s="7">
        <f>'Market expectations - Gas'!BP69</f>
        <v>78.95</v>
      </c>
    </row>
    <row r="732" spans="35:46" x14ac:dyDescent="0.35">
      <c r="AI732" s="6">
        <f t="shared" si="17"/>
        <v>46678</v>
      </c>
      <c r="AJ732" t="e">
        <f>NA()</f>
        <v>#N/A</v>
      </c>
      <c r="AK732" t="e">
        <f>NA()</f>
        <v>#N/A</v>
      </c>
      <c r="AL732" t="e">
        <f>NA()</f>
        <v>#N/A</v>
      </c>
      <c r="AM732" t="e">
        <f>NA()</f>
        <v>#N/A</v>
      </c>
      <c r="AN732" t="e">
        <f>NA()</f>
        <v>#N/A</v>
      </c>
      <c r="AP732" s="6">
        <f t="shared" si="18"/>
        <v>46678</v>
      </c>
      <c r="AQ732" t="e">
        <f>NA()</f>
        <v>#N/A</v>
      </c>
      <c r="AR732" t="e">
        <f>NA()</f>
        <v>#N/A</v>
      </c>
      <c r="AS732" t="e">
        <f>NA()</f>
        <v>#N/A</v>
      </c>
      <c r="AT732" t="e">
        <f>NA()</f>
        <v>#N/A</v>
      </c>
    </row>
    <row r="733" spans="35:46" x14ac:dyDescent="0.35">
      <c r="AI733" s="6">
        <f t="shared" si="17"/>
        <v>46679</v>
      </c>
      <c r="AJ733" t="e">
        <f>NA()</f>
        <v>#N/A</v>
      </c>
      <c r="AK733" t="e">
        <f>NA()</f>
        <v>#N/A</v>
      </c>
      <c r="AL733" t="e">
        <f>NA()</f>
        <v>#N/A</v>
      </c>
      <c r="AM733" t="e">
        <f>NA()</f>
        <v>#N/A</v>
      </c>
      <c r="AN733" t="e">
        <f>NA()</f>
        <v>#N/A</v>
      </c>
      <c r="AP733" s="6">
        <f t="shared" si="18"/>
        <v>46679</v>
      </c>
      <c r="AQ733" t="e">
        <f>NA()</f>
        <v>#N/A</v>
      </c>
      <c r="AR733" t="e">
        <f>NA()</f>
        <v>#N/A</v>
      </c>
      <c r="AS733" t="e">
        <f>NA()</f>
        <v>#N/A</v>
      </c>
      <c r="AT733" t="e">
        <f>NA()</f>
        <v>#N/A</v>
      </c>
    </row>
    <row r="734" spans="35:46" x14ac:dyDescent="0.35">
      <c r="AI734" s="6">
        <f t="shared" si="17"/>
        <v>46680</v>
      </c>
      <c r="AJ734" t="e">
        <f>NA()</f>
        <v>#N/A</v>
      </c>
      <c r="AK734" t="e">
        <f>NA()</f>
        <v>#N/A</v>
      </c>
      <c r="AL734" t="e">
        <f>NA()</f>
        <v>#N/A</v>
      </c>
      <c r="AM734" t="e">
        <f>NA()</f>
        <v>#N/A</v>
      </c>
      <c r="AN734" t="e">
        <f>NA()</f>
        <v>#N/A</v>
      </c>
      <c r="AP734" s="6">
        <f t="shared" si="18"/>
        <v>46680</v>
      </c>
      <c r="AQ734" t="e">
        <f>NA()</f>
        <v>#N/A</v>
      </c>
      <c r="AR734" t="e">
        <f>NA()</f>
        <v>#N/A</v>
      </c>
      <c r="AS734" t="e">
        <f>NA()</f>
        <v>#N/A</v>
      </c>
      <c r="AT734" t="e">
        <f>NA()</f>
        <v>#N/A</v>
      </c>
    </row>
    <row r="735" spans="35:46" x14ac:dyDescent="0.35">
      <c r="AI735" s="6">
        <f t="shared" si="17"/>
        <v>46681</v>
      </c>
      <c r="AJ735" t="e">
        <f>NA()</f>
        <v>#N/A</v>
      </c>
      <c r="AK735" t="e">
        <f>NA()</f>
        <v>#N/A</v>
      </c>
      <c r="AL735" t="e">
        <f>NA()</f>
        <v>#N/A</v>
      </c>
      <c r="AM735" t="e">
        <f>NA()</f>
        <v>#N/A</v>
      </c>
      <c r="AN735" t="e">
        <f>NA()</f>
        <v>#N/A</v>
      </c>
      <c r="AP735" s="6">
        <f t="shared" si="18"/>
        <v>46681</v>
      </c>
      <c r="AQ735" t="e">
        <f>NA()</f>
        <v>#N/A</v>
      </c>
      <c r="AR735" t="e">
        <f>NA()</f>
        <v>#N/A</v>
      </c>
      <c r="AS735" t="e">
        <f>NA()</f>
        <v>#N/A</v>
      </c>
      <c r="AT735" t="e">
        <f>NA()</f>
        <v>#N/A</v>
      </c>
    </row>
    <row r="736" spans="35:46" x14ac:dyDescent="0.35">
      <c r="AI736" s="6">
        <f t="shared" si="17"/>
        <v>46682</v>
      </c>
      <c r="AJ736" t="e">
        <f>NA()</f>
        <v>#N/A</v>
      </c>
      <c r="AK736" t="e">
        <f>NA()</f>
        <v>#N/A</v>
      </c>
      <c r="AL736" t="e">
        <f>NA()</f>
        <v>#N/A</v>
      </c>
      <c r="AM736" t="e">
        <f>NA()</f>
        <v>#N/A</v>
      </c>
      <c r="AN736" t="e">
        <f>NA()</f>
        <v>#N/A</v>
      </c>
      <c r="AP736" s="6">
        <f t="shared" si="18"/>
        <v>46682</v>
      </c>
      <c r="AQ736" t="e">
        <f>NA()</f>
        <v>#N/A</v>
      </c>
      <c r="AR736" t="e">
        <f>NA()</f>
        <v>#N/A</v>
      </c>
      <c r="AS736" t="e">
        <f>NA()</f>
        <v>#N/A</v>
      </c>
      <c r="AT736" t="e">
        <f>NA()</f>
        <v>#N/A</v>
      </c>
    </row>
    <row r="737" spans="35:46" x14ac:dyDescent="0.35">
      <c r="AI737" s="6">
        <f t="shared" si="17"/>
        <v>46685</v>
      </c>
      <c r="AJ737" t="e">
        <f>NA()</f>
        <v>#N/A</v>
      </c>
      <c r="AK737" t="e">
        <f>NA()</f>
        <v>#N/A</v>
      </c>
      <c r="AL737" t="e">
        <f>NA()</f>
        <v>#N/A</v>
      </c>
      <c r="AM737" t="e">
        <f>NA()</f>
        <v>#N/A</v>
      </c>
      <c r="AN737" t="e">
        <f>NA()</f>
        <v>#N/A</v>
      </c>
      <c r="AP737" s="6">
        <f t="shared" si="18"/>
        <v>46685</v>
      </c>
      <c r="AQ737" t="e">
        <f>NA()</f>
        <v>#N/A</v>
      </c>
      <c r="AR737" t="e">
        <f>NA()</f>
        <v>#N/A</v>
      </c>
      <c r="AS737" t="e">
        <f>NA()</f>
        <v>#N/A</v>
      </c>
      <c r="AT737" t="e">
        <f>NA()</f>
        <v>#N/A</v>
      </c>
    </row>
    <row r="738" spans="35:46" x14ac:dyDescent="0.35">
      <c r="AI738" s="6">
        <f t="shared" si="17"/>
        <v>46686</v>
      </c>
      <c r="AJ738" t="e">
        <f>NA()</f>
        <v>#N/A</v>
      </c>
      <c r="AK738" t="e">
        <f>NA()</f>
        <v>#N/A</v>
      </c>
      <c r="AL738" t="e">
        <f>NA()</f>
        <v>#N/A</v>
      </c>
      <c r="AM738" t="e">
        <f>NA()</f>
        <v>#N/A</v>
      </c>
      <c r="AN738" t="e">
        <f>NA()</f>
        <v>#N/A</v>
      </c>
      <c r="AP738" s="6">
        <f t="shared" si="18"/>
        <v>46686</v>
      </c>
      <c r="AQ738" t="e">
        <f>NA()</f>
        <v>#N/A</v>
      </c>
      <c r="AR738" t="e">
        <f>NA()</f>
        <v>#N/A</v>
      </c>
      <c r="AS738" t="e">
        <f>NA()</f>
        <v>#N/A</v>
      </c>
      <c r="AT738" t="e">
        <f>NA()</f>
        <v>#N/A</v>
      </c>
    </row>
    <row r="739" spans="35:46" x14ac:dyDescent="0.35">
      <c r="AI739" s="6">
        <f t="shared" si="17"/>
        <v>46687</v>
      </c>
      <c r="AJ739" t="e">
        <f>NA()</f>
        <v>#N/A</v>
      </c>
      <c r="AK739" t="e">
        <f>NA()</f>
        <v>#N/A</v>
      </c>
      <c r="AL739" t="e">
        <f>NA()</f>
        <v>#N/A</v>
      </c>
      <c r="AM739" t="e">
        <f>NA()</f>
        <v>#N/A</v>
      </c>
      <c r="AN739" t="e">
        <f>NA()</f>
        <v>#N/A</v>
      </c>
      <c r="AP739" s="6">
        <f t="shared" si="18"/>
        <v>46687</v>
      </c>
      <c r="AQ739" t="e">
        <f>NA()</f>
        <v>#N/A</v>
      </c>
      <c r="AR739" t="e">
        <f>NA()</f>
        <v>#N/A</v>
      </c>
      <c r="AS739" t="e">
        <f>NA()</f>
        <v>#N/A</v>
      </c>
      <c r="AT739" t="e">
        <f>NA()</f>
        <v>#N/A</v>
      </c>
    </row>
    <row r="740" spans="35:46" x14ac:dyDescent="0.35">
      <c r="AI740" s="6">
        <f t="shared" si="17"/>
        <v>46688</v>
      </c>
      <c r="AJ740" t="e">
        <f>NA()</f>
        <v>#N/A</v>
      </c>
      <c r="AK740" t="e">
        <f>NA()</f>
        <v>#N/A</v>
      </c>
      <c r="AL740" t="e">
        <f>NA()</f>
        <v>#N/A</v>
      </c>
      <c r="AM740" t="e">
        <f>NA()</f>
        <v>#N/A</v>
      </c>
      <c r="AN740" t="e">
        <f>NA()</f>
        <v>#N/A</v>
      </c>
      <c r="AP740" s="6">
        <f t="shared" si="18"/>
        <v>46688</v>
      </c>
      <c r="AQ740" t="e">
        <f>NA()</f>
        <v>#N/A</v>
      </c>
      <c r="AR740" t="e">
        <f>NA()</f>
        <v>#N/A</v>
      </c>
      <c r="AS740" t="e">
        <f>NA()</f>
        <v>#N/A</v>
      </c>
      <c r="AT740" t="e">
        <f>NA()</f>
        <v>#N/A</v>
      </c>
    </row>
    <row r="741" spans="35:46" x14ac:dyDescent="0.35">
      <c r="AI741" s="6">
        <f t="shared" si="17"/>
        <v>46689</v>
      </c>
      <c r="AJ741" t="e">
        <f>NA()</f>
        <v>#N/A</v>
      </c>
      <c r="AK741" t="e">
        <f>NA()</f>
        <v>#N/A</v>
      </c>
      <c r="AL741" t="e">
        <f>NA()</f>
        <v>#N/A</v>
      </c>
      <c r="AM741" t="e">
        <f>NA()</f>
        <v>#N/A</v>
      </c>
      <c r="AN741" t="e">
        <f>NA()</f>
        <v>#N/A</v>
      </c>
      <c r="AP741" s="6">
        <f t="shared" si="18"/>
        <v>46689</v>
      </c>
      <c r="AQ741" t="e">
        <f>NA()</f>
        <v>#N/A</v>
      </c>
      <c r="AR741" t="e">
        <f>NA()</f>
        <v>#N/A</v>
      </c>
      <c r="AS741" t="e">
        <f>NA()</f>
        <v>#N/A</v>
      </c>
      <c r="AT741" t="e">
        <f>NA()</f>
        <v>#N/A</v>
      </c>
    </row>
    <row r="742" spans="35:46" x14ac:dyDescent="0.35">
      <c r="AI742" s="6">
        <f t="shared" si="17"/>
        <v>46692</v>
      </c>
      <c r="AJ742" t="e">
        <f>NA()</f>
        <v>#N/A</v>
      </c>
      <c r="AK742" t="e">
        <f>NA()</f>
        <v>#N/A</v>
      </c>
      <c r="AL742" t="e">
        <f>NA()</f>
        <v>#N/A</v>
      </c>
      <c r="AM742" t="e">
        <f>NA()</f>
        <v>#N/A</v>
      </c>
      <c r="AN742" t="e">
        <f>NA()</f>
        <v>#N/A</v>
      </c>
      <c r="AP742" s="6">
        <f t="shared" si="18"/>
        <v>46692</v>
      </c>
      <c r="AQ742" t="e">
        <f>NA()</f>
        <v>#N/A</v>
      </c>
      <c r="AR742" t="e">
        <f>NA()</f>
        <v>#N/A</v>
      </c>
      <c r="AS742" t="e">
        <f>NA()</f>
        <v>#N/A</v>
      </c>
      <c r="AT742" t="e">
        <f>NA()</f>
        <v>#N/A</v>
      </c>
    </row>
    <row r="743" spans="35:46" x14ac:dyDescent="0.35">
      <c r="AI743" s="6">
        <f t="shared" si="17"/>
        <v>46693</v>
      </c>
      <c r="AJ743" t="e">
        <f>NA()</f>
        <v>#N/A</v>
      </c>
      <c r="AK743" t="e">
        <f>NA()</f>
        <v>#N/A</v>
      </c>
      <c r="AL743" t="e">
        <f>NA()</f>
        <v>#N/A</v>
      </c>
      <c r="AM743" t="e">
        <f>NA()</f>
        <v>#N/A</v>
      </c>
      <c r="AN743" t="e">
        <f>NA()</f>
        <v>#N/A</v>
      </c>
      <c r="AP743" s="6">
        <f t="shared" si="18"/>
        <v>46693</v>
      </c>
      <c r="AQ743" t="e">
        <f>NA()</f>
        <v>#N/A</v>
      </c>
      <c r="AR743" t="e">
        <f>NA()</f>
        <v>#N/A</v>
      </c>
      <c r="AS743" t="e">
        <f>NA()</f>
        <v>#N/A</v>
      </c>
      <c r="AT743" t="e">
        <f>NA()</f>
        <v>#N/A</v>
      </c>
    </row>
    <row r="744" spans="35:46" x14ac:dyDescent="0.35">
      <c r="AI744" s="6">
        <f t="shared" si="17"/>
        <v>46694</v>
      </c>
      <c r="AJ744" t="e">
        <f>NA()</f>
        <v>#N/A</v>
      </c>
      <c r="AK744" t="e">
        <f>NA()</f>
        <v>#N/A</v>
      </c>
      <c r="AL744" t="e">
        <f>NA()</f>
        <v>#N/A</v>
      </c>
      <c r="AM744" t="e">
        <f>NA()</f>
        <v>#N/A</v>
      </c>
      <c r="AN744" t="e">
        <f>NA()</f>
        <v>#N/A</v>
      </c>
      <c r="AP744" s="6">
        <f t="shared" si="18"/>
        <v>46694</v>
      </c>
      <c r="AQ744" t="e">
        <f>NA()</f>
        <v>#N/A</v>
      </c>
      <c r="AR744" t="e">
        <f>NA()</f>
        <v>#N/A</v>
      </c>
      <c r="AS744" t="e">
        <f>NA()</f>
        <v>#N/A</v>
      </c>
      <c r="AT744" t="e">
        <f>NA()</f>
        <v>#N/A</v>
      </c>
    </row>
    <row r="745" spans="35:46" x14ac:dyDescent="0.35">
      <c r="AI745" s="6">
        <f t="shared" si="17"/>
        <v>46695</v>
      </c>
      <c r="AJ745" t="e">
        <f>NA()</f>
        <v>#N/A</v>
      </c>
      <c r="AK745" t="e">
        <f>NA()</f>
        <v>#N/A</v>
      </c>
      <c r="AL745" t="e">
        <f>NA()</f>
        <v>#N/A</v>
      </c>
      <c r="AM745" t="e">
        <f>NA()</f>
        <v>#N/A</v>
      </c>
      <c r="AN745" t="e">
        <f>NA()</f>
        <v>#N/A</v>
      </c>
      <c r="AP745" s="6">
        <f t="shared" si="18"/>
        <v>46695</v>
      </c>
      <c r="AQ745" t="e">
        <f>NA()</f>
        <v>#N/A</v>
      </c>
      <c r="AR745" t="e">
        <f>NA()</f>
        <v>#N/A</v>
      </c>
      <c r="AS745" t="e">
        <f>NA()</f>
        <v>#N/A</v>
      </c>
      <c r="AT745" t="e">
        <f>NA()</f>
        <v>#N/A</v>
      </c>
    </row>
    <row r="746" spans="35:46" x14ac:dyDescent="0.35">
      <c r="AI746" s="6">
        <f t="shared" si="17"/>
        <v>46696</v>
      </c>
      <c r="AJ746" t="e">
        <f>NA()</f>
        <v>#N/A</v>
      </c>
      <c r="AK746" t="e">
        <f>NA()</f>
        <v>#N/A</v>
      </c>
      <c r="AL746" t="e">
        <f>NA()</f>
        <v>#N/A</v>
      </c>
      <c r="AM746" t="e">
        <f>NA()</f>
        <v>#N/A</v>
      </c>
      <c r="AN746" t="e">
        <f>NA()</f>
        <v>#N/A</v>
      </c>
      <c r="AP746" s="6">
        <f t="shared" si="18"/>
        <v>46696</v>
      </c>
      <c r="AQ746" t="e">
        <f>NA()</f>
        <v>#N/A</v>
      </c>
      <c r="AR746" t="e">
        <f>NA()</f>
        <v>#N/A</v>
      </c>
      <c r="AS746" t="e">
        <f>NA()</f>
        <v>#N/A</v>
      </c>
      <c r="AT746" t="e">
        <f>NA()</f>
        <v>#N/A</v>
      </c>
    </row>
    <row r="747" spans="35:46" x14ac:dyDescent="0.35">
      <c r="AI747" s="6">
        <f t="shared" si="17"/>
        <v>46699</v>
      </c>
      <c r="AJ747" t="e">
        <f>NA()</f>
        <v>#N/A</v>
      </c>
      <c r="AK747" t="e">
        <f>NA()</f>
        <v>#N/A</v>
      </c>
      <c r="AL747" t="e">
        <f>NA()</f>
        <v>#N/A</v>
      </c>
      <c r="AM747" t="e">
        <f>NA()</f>
        <v>#N/A</v>
      </c>
      <c r="AN747" t="e">
        <f>NA()</f>
        <v>#N/A</v>
      </c>
      <c r="AP747" s="6">
        <f t="shared" si="18"/>
        <v>46699</v>
      </c>
      <c r="AQ747" t="e">
        <f>NA()</f>
        <v>#N/A</v>
      </c>
      <c r="AR747" t="e">
        <f>NA()</f>
        <v>#N/A</v>
      </c>
      <c r="AS747" t="e">
        <f>NA()</f>
        <v>#N/A</v>
      </c>
      <c r="AT747" t="e">
        <f>NA()</f>
        <v>#N/A</v>
      </c>
    </row>
    <row r="748" spans="35:46" x14ac:dyDescent="0.35">
      <c r="AI748" s="6">
        <f t="shared" si="17"/>
        <v>46700</v>
      </c>
      <c r="AJ748" t="e">
        <f>NA()</f>
        <v>#N/A</v>
      </c>
      <c r="AK748" t="e">
        <f>NA()</f>
        <v>#N/A</v>
      </c>
      <c r="AL748" t="e">
        <f>NA()</f>
        <v>#N/A</v>
      </c>
      <c r="AM748" t="e">
        <f>NA()</f>
        <v>#N/A</v>
      </c>
      <c r="AN748" t="e">
        <f>NA()</f>
        <v>#N/A</v>
      </c>
      <c r="AP748" s="6">
        <f t="shared" si="18"/>
        <v>46700</v>
      </c>
      <c r="AQ748" t="e">
        <f>NA()</f>
        <v>#N/A</v>
      </c>
      <c r="AR748" t="e">
        <f>NA()</f>
        <v>#N/A</v>
      </c>
      <c r="AS748" t="e">
        <f>NA()</f>
        <v>#N/A</v>
      </c>
      <c r="AT748" t="e">
        <f>NA()</f>
        <v>#N/A</v>
      </c>
    </row>
    <row r="749" spans="35:46" x14ac:dyDescent="0.35">
      <c r="AI749" s="6">
        <f t="shared" si="17"/>
        <v>46701</v>
      </c>
      <c r="AJ749" t="e">
        <f>NA()</f>
        <v>#N/A</v>
      </c>
      <c r="AK749" t="e">
        <f>NA()</f>
        <v>#N/A</v>
      </c>
      <c r="AL749" t="e">
        <f>NA()</f>
        <v>#N/A</v>
      </c>
      <c r="AM749" t="e">
        <f>NA()</f>
        <v>#N/A</v>
      </c>
      <c r="AN749" t="e">
        <f>NA()</f>
        <v>#N/A</v>
      </c>
      <c r="AP749" s="6">
        <f t="shared" si="18"/>
        <v>46701</v>
      </c>
      <c r="AQ749" t="e">
        <f>NA()</f>
        <v>#N/A</v>
      </c>
      <c r="AR749" t="e">
        <f>NA()</f>
        <v>#N/A</v>
      </c>
      <c r="AS749" t="e">
        <f>NA()</f>
        <v>#N/A</v>
      </c>
      <c r="AT749" t="e">
        <f>NA()</f>
        <v>#N/A</v>
      </c>
    </row>
    <row r="750" spans="35:46" x14ac:dyDescent="0.35">
      <c r="AI750" s="6">
        <f t="shared" si="17"/>
        <v>46702</v>
      </c>
      <c r="AJ750" t="e">
        <f>NA()</f>
        <v>#N/A</v>
      </c>
      <c r="AK750" t="e">
        <f>NA()</f>
        <v>#N/A</v>
      </c>
      <c r="AL750" t="e">
        <f>NA()</f>
        <v>#N/A</v>
      </c>
      <c r="AM750" t="e">
        <f>NA()</f>
        <v>#N/A</v>
      </c>
      <c r="AN750" t="e">
        <f>NA()</f>
        <v>#N/A</v>
      </c>
      <c r="AP750" s="6">
        <f t="shared" si="18"/>
        <v>46702</v>
      </c>
      <c r="AQ750" t="e">
        <f>NA()</f>
        <v>#N/A</v>
      </c>
      <c r="AR750" t="e">
        <f>NA()</f>
        <v>#N/A</v>
      </c>
      <c r="AS750" t="e">
        <f>NA()</f>
        <v>#N/A</v>
      </c>
      <c r="AT750" t="e">
        <f>NA()</f>
        <v>#N/A</v>
      </c>
    </row>
    <row r="751" spans="35:46" x14ac:dyDescent="0.35">
      <c r="AI751" s="6">
        <f t="shared" si="17"/>
        <v>46703</v>
      </c>
      <c r="AJ751" t="e">
        <f>NA()</f>
        <v>#N/A</v>
      </c>
      <c r="AK751" t="e">
        <f>NA()</f>
        <v>#N/A</v>
      </c>
      <c r="AL751" t="e">
        <f>NA()</f>
        <v>#N/A</v>
      </c>
      <c r="AM751" t="e">
        <f>NA()</f>
        <v>#N/A</v>
      </c>
      <c r="AN751" t="e">
        <f>NA()</f>
        <v>#N/A</v>
      </c>
      <c r="AP751" s="6">
        <f t="shared" si="18"/>
        <v>46703</v>
      </c>
      <c r="AQ751" t="e">
        <f>NA()</f>
        <v>#N/A</v>
      </c>
      <c r="AR751" t="e">
        <f>NA()</f>
        <v>#N/A</v>
      </c>
      <c r="AS751" t="e">
        <f>NA()</f>
        <v>#N/A</v>
      </c>
      <c r="AT751" t="e">
        <f>NA()</f>
        <v>#N/A</v>
      </c>
    </row>
    <row r="752" spans="35:46" x14ac:dyDescent="0.35">
      <c r="AI752" s="6">
        <f t="shared" si="17"/>
        <v>46706</v>
      </c>
      <c r="AJ752" t="e">
        <f>NA()</f>
        <v>#N/A</v>
      </c>
      <c r="AK752" s="7">
        <f>'Market expectations - Oil (2)'!U45</f>
        <v>74.935714285714283</v>
      </c>
      <c r="AL752" s="7">
        <f>AVERAGE(AK752,$AL$470)</f>
        <v>78.0625</v>
      </c>
      <c r="AM752" s="7">
        <f>'Market expectations - Oil (2)'!BQ69</f>
        <v>72.83</v>
      </c>
      <c r="AN752" t="e">
        <f>NA()</f>
        <v>#N/A</v>
      </c>
      <c r="AP752" s="6">
        <f t="shared" si="18"/>
        <v>46706</v>
      </c>
      <c r="AQ752" t="e">
        <f>NA()</f>
        <v>#N/A</v>
      </c>
      <c r="AR752" s="7">
        <f>'Market expectations - Gas'!U45</f>
        <v>85.226428571428571</v>
      </c>
      <c r="AS752" s="7">
        <f>AVERAGE(AR752,$AS$470)</f>
        <v>99.545357142857142</v>
      </c>
      <c r="AT752" s="7">
        <f>'Market expectations - Gas'!BQ69</f>
        <v>81.849999999999994</v>
      </c>
    </row>
    <row r="753" spans="35:46" x14ac:dyDescent="0.35">
      <c r="AI753" s="6">
        <f t="shared" si="17"/>
        <v>46707</v>
      </c>
      <c r="AJ753" t="e">
        <f>NA()</f>
        <v>#N/A</v>
      </c>
      <c r="AK753" t="e">
        <f>NA()</f>
        <v>#N/A</v>
      </c>
      <c r="AL753" t="e">
        <f>NA()</f>
        <v>#N/A</v>
      </c>
      <c r="AM753" t="e">
        <f>NA()</f>
        <v>#N/A</v>
      </c>
      <c r="AN753" t="e">
        <f>NA()</f>
        <v>#N/A</v>
      </c>
      <c r="AP753" s="6">
        <f t="shared" si="18"/>
        <v>46707</v>
      </c>
      <c r="AQ753" t="e">
        <f>NA()</f>
        <v>#N/A</v>
      </c>
      <c r="AR753" t="e">
        <f>NA()</f>
        <v>#N/A</v>
      </c>
      <c r="AS753" t="e">
        <f>NA()</f>
        <v>#N/A</v>
      </c>
      <c r="AT753" t="e">
        <f>NA()</f>
        <v>#N/A</v>
      </c>
    </row>
    <row r="754" spans="35:46" x14ac:dyDescent="0.35">
      <c r="AI754" s="6">
        <f t="shared" si="17"/>
        <v>46708</v>
      </c>
      <c r="AJ754" t="e">
        <f>NA()</f>
        <v>#N/A</v>
      </c>
      <c r="AK754" t="e">
        <f>NA()</f>
        <v>#N/A</v>
      </c>
      <c r="AL754" t="e">
        <f>NA()</f>
        <v>#N/A</v>
      </c>
      <c r="AM754" t="e">
        <f>NA()</f>
        <v>#N/A</v>
      </c>
      <c r="AN754" t="e">
        <f>NA()</f>
        <v>#N/A</v>
      </c>
      <c r="AP754" s="6">
        <f t="shared" si="18"/>
        <v>46708</v>
      </c>
      <c r="AQ754" t="e">
        <f>NA()</f>
        <v>#N/A</v>
      </c>
      <c r="AR754" t="e">
        <f>NA()</f>
        <v>#N/A</v>
      </c>
      <c r="AS754" t="e">
        <f>NA()</f>
        <v>#N/A</v>
      </c>
      <c r="AT754" t="e">
        <f>NA()</f>
        <v>#N/A</v>
      </c>
    </row>
    <row r="755" spans="35:46" x14ac:dyDescent="0.35">
      <c r="AI755" s="6">
        <f t="shared" si="17"/>
        <v>46709</v>
      </c>
      <c r="AJ755" t="e">
        <f>NA()</f>
        <v>#N/A</v>
      </c>
      <c r="AK755" t="e">
        <f>NA()</f>
        <v>#N/A</v>
      </c>
      <c r="AL755" t="e">
        <f>NA()</f>
        <v>#N/A</v>
      </c>
      <c r="AM755" t="e">
        <f>NA()</f>
        <v>#N/A</v>
      </c>
      <c r="AN755" t="e">
        <f>NA()</f>
        <v>#N/A</v>
      </c>
      <c r="AP755" s="6">
        <f t="shared" si="18"/>
        <v>46709</v>
      </c>
      <c r="AQ755" t="e">
        <f>NA()</f>
        <v>#N/A</v>
      </c>
      <c r="AR755" t="e">
        <f>NA()</f>
        <v>#N/A</v>
      </c>
      <c r="AS755" t="e">
        <f>NA()</f>
        <v>#N/A</v>
      </c>
      <c r="AT755" t="e">
        <f>NA()</f>
        <v>#N/A</v>
      </c>
    </row>
    <row r="756" spans="35:46" x14ac:dyDescent="0.35">
      <c r="AI756" s="6">
        <f t="shared" si="17"/>
        <v>46710</v>
      </c>
      <c r="AJ756" t="e">
        <f>NA()</f>
        <v>#N/A</v>
      </c>
      <c r="AK756" t="e">
        <f>NA()</f>
        <v>#N/A</v>
      </c>
      <c r="AL756" t="e">
        <f>NA()</f>
        <v>#N/A</v>
      </c>
      <c r="AM756" t="e">
        <f>NA()</f>
        <v>#N/A</v>
      </c>
      <c r="AN756" t="e">
        <f>NA()</f>
        <v>#N/A</v>
      </c>
      <c r="AP756" s="6">
        <f t="shared" si="18"/>
        <v>46710</v>
      </c>
      <c r="AQ756" t="e">
        <f>NA()</f>
        <v>#N/A</v>
      </c>
      <c r="AR756" t="e">
        <f>NA()</f>
        <v>#N/A</v>
      </c>
      <c r="AS756" t="e">
        <f>NA()</f>
        <v>#N/A</v>
      </c>
      <c r="AT756" t="e">
        <f>NA()</f>
        <v>#N/A</v>
      </c>
    </row>
    <row r="757" spans="35:46" x14ac:dyDescent="0.35">
      <c r="AI757" s="6">
        <f t="shared" si="17"/>
        <v>46713</v>
      </c>
      <c r="AJ757" t="e">
        <f>NA()</f>
        <v>#N/A</v>
      </c>
      <c r="AK757" t="e">
        <f>NA()</f>
        <v>#N/A</v>
      </c>
      <c r="AL757" t="e">
        <f>NA()</f>
        <v>#N/A</v>
      </c>
      <c r="AM757" t="e">
        <f>NA()</f>
        <v>#N/A</v>
      </c>
      <c r="AN757" t="e">
        <f>NA()</f>
        <v>#N/A</v>
      </c>
      <c r="AP757" s="6">
        <f t="shared" si="18"/>
        <v>46713</v>
      </c>
      <c r="AQ757" t="e">
        <f>NA()</f>
        <v>#N/A</v>
      </c>
      <c r="AR757" t="e">
        <f>NA()</f>
        <v>#N/A</v>
      </c>
      <c r="AS757" t="e">
        <f>NA()</f>
        <v>#N/A</v>
      </c>
      <c r="AT757" t="e">
        <f>NA()</f>
        <v>#N/A</v>
      </c>
    </row>
    <row r="758" spans="35:46" x14ac:dyDescent="0.35">
      <c r="AI758" s="6">
        <f t="shared" si="17"/>
        <v>46714</v>
      </c>
      <c r="AJ758" t="e">
        <f>NA()</f>
        <v>#N/A</v>
      </c>
      <c r="AK758" t="e">
        <f>NA()</f>
        <v>#N/A</v>
      </c>
      <c r="AL758" t="e">
        <f>NA()</f>
        <v>#N/A</v>
      </c>
      <c r="AM758" t="e">
        <f>NA()</f>
        <v>#N/A</v>
      </c>
      <c r="AN758" t="e">
        <f>NA()</f>
        <v>#N/A</v>
      </c>
      <c r="AP758" s="6">
        <f t="shared" si="18"/>
        <v>46714</v>
      </c>
      <c r="AQ758" t="e">
        <f>NA()</f>
        <v>#N/A</v>
      </c>
      <c r="AR758" t="e">
        <f>NA()</f>
        <v>#N/A</v>
      </c>
      <c r="AS758" t="e">
        <f>NA()</f>
        <v>#N/A</v>
      </c>
      <c r="AT758" t="e">
        <f>NA()</f>
        <v>#N/A</v>
      </c>
    </row>
    <row r="759" spans="35:46" x14ac:dyDescent="0.35">
      <c r="AI759" s="6">
        <f t="shared" si="17"/>
        <v>46715</v>
      </c>
      <c r="AJ759" t="e">
        <f>NA()</f>
        <v>#N/A</v>
      </c>
      <c r="AK759" t="e">
        <f>NA()</f>
        <v>#N/A</v>
      </c>
      <c r="AL759" t="e">
        <f>NA()</f>
        <v>#N/A</v>
      </c>
      <c r="AM759" t="e">
        <f>NA()</f>
        <v>#N/A</v>
      </c>
      <c r="AN759" t="e">
        <f>NA()</f>
        <v>#N/A</v>
      </c>
      <c r="AP759" s="6">
        <f t="shared" si="18"/>
        <v>46715</v>
      </c>
      <c r="AQ759" t="e">
        <f>NA()</f>
        <v>#N/A</v>
      </c>
      <c r="AR759" t="e">
        <f>NA()</f>
        <v>#N/A</v>
      </c>
      <c r="AS759" t="e">
        <f>NA()</f>
        <v>#N/A</v>
      </c>
      <c r="AT759" t="e">
        <f>NA()</f>
        <v>#N/A</v>
      </c>
    </row>
    <row r="760" spans="35:46" x14ac:dyDescent="0.35">
      <c r="AI760" s="6">
        <f t="shared" ref="AI760:AI773" si="19">AI755+7</f>
        <v>46716</v>
      </c>
      <c r="AJ760" t="e">
        <f>NA()</f>
        <v>#N/A</v>
      </c>
      <c r="AK760" t="e">
        <f>NA()</f>
        <v>#N/A</v>
      </c>
      <c r="AL760" t="e">
        <f>NA()</f>
        <v>#N/A</v>
      </c>
      <c r="AM760" t="e">
        <f>NA()</f>
        <v>#N/A</v>
      </c>
      <c r="AN760" t="e">
        <f>NA()</f>
        <v>#N/A</v>
      </c>
      <c r="AP760" s="6">
        <f t="shared" si="18"/>
        <v>46716</v>
      </c>
      <c r="AQ760" t="e">
        <f>NA()</f>
        <v>#N/A</v>
      </c>
      <c r="AR760" t="e">
        <f>NA()</f>
        <v>#N/A</v>
      </c>
      <c r="AS760" t="e">
        <f>NA()</f>
        <v>#N/A</v>
      </c>
      <c r="AT760" t="e">
        <f>NA()</f>
        <v>#N/A</v>
      </c>
    </row>
    <row r="761" spans="35:46" x14ac:dyDescent="0.35">
      <c r="AI761" s="6">
        <f t="shared" si="19"/>
        <v>46717</v>
      </c>
      <c r="AJ761" t="e">
        <f>NA()</f>
        <v>#N/A</v>
      </c>
      <c r="AK761" t="e">
        <f>NA()</f>
        <v>#N/A</v>
      </c>
      <c r="AL761" t="e">
        <f>NA()</f>
        <v>#N/A</v>
      </c>
      <c r="AM761" t="e">
        <f>NA()</f>
        <v>#N/A</v>
      </c>
      <c r="AN761" t="e">
        <f>NA()</f>
        <v>#N/A</v>
      </c>
      <c r="AP761" s="6">
        <f t="shared" si="18"/>
        <v>46717</v>
      </c>
      <c r="AQ761" t="e">
        <f>NA()</f>
        <v>#N/A</v>
      </c>
      <c r="AR761" t="e">
        <f>NA()</f>
        <v>#N/A</v>
      </c>
      <c r="AS761" t="e">
        <f>NA()</f>
        <v>#N/A</v>
      </c>
      <c r="AT761" t="e">
        <f>NA()</f>
        <v>#N/A</v>
      </c>
    </row>
    <row r="762" spans="35:46" x14ac:dyDescent="0.35">
      <c r="AI762" s="6">
        <f t="shared" si="19"/>
        <v>46720</v>
      </c>
      <c r="AJ762" t="e">
        <f>NA()</f>
        <v>#N/A</v>
      </c>
      <c r="AK762" t="e">
        <f>NA()</f>
        <v>#N/A</v>
      </c>
      <c r="AL762" t="e">
        <f>NA()</f>
        <v>#N/A</v>
      </c>
      <c r="AM762" t="e">
        <f>NA()</f>
        <v>#N/A</v>
      </c>
      <c r="AN762" t="e">
        <f>NA()</f>
        <v>#N/A</v>
      </c>
      <c r="AP762" s="6">
        <f t="shared" si="18"/>
        <v>46720</v>
      </c>
      <c r="AQ762" t="e">
        <f>NA()</f>
        <v>#N/A</v>
      </c>
      <c r="AR762" t="e">
        <f>NA()</f>
        <v>#N/A</v>
      </c>
      <c r="AS762" t="e">
        <f>NA()</f>
        <v>#N/A</v>
      </c>
      <c r="AT762" t="e">
        <f>NA()</f>
        <v>#N/A</v>
      </c>
    </row>
    <row r="763" spans="35:46" x14ac:dyDescent="0.35">
      <c r="AI763" s="6">
        <f t="shared" si="19"/>
        <v>46721</v>
      </c>
      <c r="AJ763" t="e">
        <f>NA()</f>
        <v>#N/A</v>
      </c>
      <c r="AK763" t="e">
        <f>NA()</f>
        <v>#N/A</v>
      </c>
      <c r="AL763" t="e">
        <f>NA()</f>
        <v>#N/A</v>
      </c>
      <c r="AM763" t="e">
        <f>NA()</f>
        <v>#N/A</v>
      </c>
      <c r="AN763" t="e">
        <f>NA()</f>
        <v>#N/A</v>
      </c>
      <c r="AP763" s="6">
        <f t="shared" si="18"/>
        <v>46721</v>
      </c>
      <c r="AQ763" t="e">
        <f>NA()</f>
        <v>#N/A</v>
      </c>
      <c r="AR763" t="e">
        <f>NA()</f>
        <v>#N/A</v>
      </c>
      <c r="AS763" t="e">
        <f>NA()</f>
        <v>#N/A</v>
      </c>
      <c r="AT763" t="e">
        <f>NA()</f>
        <v>#N/A</v>
      </c>
    </row>
    <row r="764" spans="35:46" x14ac:dyDescent="0.35">
      <c r="AI764" s="6">
        <f t="shared" si="19"/>
        <v>46722</v>
      </c>
      <c r="AJ764" t="e">
        <f>NA()</f>
        <v>#N/A</v>
      </c>
      <c r="AK764" t="e">
        <f>NA()</f>
        <v>#N/A</v>
      </c>
      <c r="AL764" t="e">
        <f>NA()</f>
        <v>#N/A</v>
      </c>
      <c r="AM764" t="e">
        <f>NA()</f>
        <v>#N/A</v>
      </c>
      <c r="AN764" t="e">
        <f>NA()</f>
        <v>#N/A</v>
      </c>
      <c r="AP764" s="6">
        <f t="shared" si="18"/>
        <v>46722</v>
      </c>
      <c r="AQ764" t="e">
        <f>NA()</f>
        <v>#N/A</v>
      </c>
      <c r="AR764" t="e">
        <f>NA()</f>
        <v>#N/A</v>
      </c>
      <c r="AS764" t="e">
        <f>NA()</f>
        <v>#N/A</v>
      </c>
      <c r="AT764" t="e">
        <f>NA()</f>
        <v>#N/A</v>
      </c>
    </row>
    <row r="765" spans="35:46" x14ac:dyDescent="0.35">
      <c r="AI765" s="6">
        <f t="shared" si="19"/>
        <v>46723</v>
      </c>
      <c r="AJ765" t="e">
        <f>NA()</f>
        <v>#N/A</v>
      </c>
      <c r="AK765" t="e">
        <f>NA()</f>
        <v>#N/A</v>
      </c>
      <c r="AL765" t="e">
        <f>NA()</f>
        <v>#N/A</v>
      </c>
      <c r="AM765" t="e">
        <f>NA()</f>
        <v>#N/A</v>
      </c>
      <c r="AN765" t="e">
        <f>NA()</f>
        <v>#N/A</v>
      </c>
      <c r="AP765" s="6">
        <f t="shared" si="18"/>
        <v>46723</v>
      </c>
      <c r="AQ765" t="e">
        <f>NA()</f>
        <v>#N/A</v>
      </c>
      <c r="AR765" t="e">
        <f>NA()</f>
        <v>#N/A</v>
      </c>
      <c r="AS765" t="e">
        <f>NA()</f>
        <v>#N/A</v>
      </c>
      <c r="AT765" t="e">
        <f>NA()</f>
        <v>#N/A</v>
      </c>
    </row>
    <row r="766" spans="35:46" x14ac:dyDescent="0.35">
      <c r="AI766" s="6">
        <f t="shared" si="19"/>
        <v>46724</v>
      </c>
      <c r="AJ766" t="e">
        <f>NA()</f>
        <v>#N/A</v>
      </c>
      <c r="AK766" t="e">
        <f>NA()</f>
        <v>#N/A</v>
      </c>
      <c r="AL766" t="e">
        <f>NA()</f>
        <v>#N/A</v>
      </c>
      <c r="AM766" t="e">
        <f>NA()</f>
        <v>#N/A</v>
      </c>
      <c r="AN766" t="e">
        <f>NA()</f>
        <v>#N/A</v>
      </c>
      <c r="AP766" s="6">
        <f t="shared" si="18"/>
        <v>46724</v>
      </c>
      <c r="AQ766" t="e">
        <f>NA()</f>
        <v>#N/A</v>
      </c>
      <c r="AR766" t="e">
        <f>NA()</f>
        <v>#N/A</v>
      </c>
      <c r="AS766" t="e">
        <f>NA()</f>
        <v>#N/A</v>
      </c>
      <c r="AT766" t="e">
        <f>NA()</f>
        <v>#N/A</v>
      </c>
    </row>
    <row r="767" spans="35:46" x14ac:dyDescent="0.35">
      <c r="AI767" s="6">
        <f t="shared" si="19"/>
        <v>46727</v>
      </c>
      <c r="AJ767" t="e">
        <f>NA()</f>
        <v>#N/A</v>
      </c>
      <c r="AK767" t="e">
        <f>NA()</f>
        <v>#N/A</v>
      </c>
      <c r="AL767" t="e">
        <f>NA()</f>
        <v>#N/A</v>
      </c>
      <c r="AM767" t="e">
        <f>NA()</f>
        <v>#N/A</v>
      </c>
      <c r="AN767" t="e">
        <f>NA()</f>
        <v>#N/A</v>
      </c>
      <c r="AP767" s="6">
        <f t="shared" si="18"/>
        <v>46727</v>
      </c>
      <c r="AQ767" t="e">
        <f>NA()</f>
        <v>#N/A</v>
      </c>
      <c r="AR767" t="e">
        <f>NA()</f>
        <v>#N/A</v>
      </c>
      <c r="AS767" t="e">
        <f>NA()</f>
        <v>#N/A</v>
      </c>
      <c r="AT767" t="e">
        <f>NA()</f>
        <v>#N/A</v>
      </c>
    </row>
    <row r="768" spans="35:46" x14ac:dyDescent="0.35">
      <c r="AI768" s="6">
        <f t="shared" si="19"/>
        <v>46728</v>
      </c>
      <c r="AJ768" t="e">
        <f>NA()</f>
        <v>#N/A</v>
      </c>
      <c r="AK768" t="e">
        <f>NA()</f>
        <v>#N/A</v>
      </c>
      <c r="AL768" t="e">
        <f>NA()</f>
        <v>#N/A</v>
      </c>
      <c r="AM768" t="e">
        <f>NA()</f>
        <v>#N/A</v>
      </c>
      <c r="AN768" t="e">
        <f>NA()</f>
        <v>#N/A</v>
      </c>
      <c r="AP768" s="6">
        <f t="shared" si="18"/>
        <v>46728</v>
      </c>
      <c r="AQ768" t="e">
        <f>NA()</f>
        <v>#N/A</v>
      </c>
      <c r="AR768" t="e">
        <f>NA()</f>
        <v>#N/A</v>
      </c>
      <c r="AS768" t="e">
        <f>NA()</f>
        <v>#N/A</v>
      </c>
      <c r="AT768" t="e">
        <f>NA()</f>
        <v>#N/A</v>
      </c>
    </row>
    <row r="769" spans="35:46" x14ac:dyDescent="0.35">
      <c r="AI769" s="6">
        <f t="shared" si="19"/>
        <v>46729</v>
      </c>
      <c r="AJ769" t="e">
        <f>NA()</f>
        <v>#N/A</v>
      </c>
      <c r="AK769" t="e">
        <f>NA()</f>
        <v>#N/A</v>
      </c>
      <c r="AL769" t="e">
        <f>NA()</f>
        <v>#N/A</v>
      </c>
      <c r="AM769" t="e">
        <f>NA()</f>
        <v>#N/A</v>
      </c>
      <c r="AN769" t="e">
        <f>NA()</f>
        <v>#N/A</v>
      </c>
      <c r="AP769" s="6">
        <f t="shared" si="18"/>
        <v>46729</v>
      </c>
      <c r="AQ769" t="e">
        <f>NA()</f>
        <v>#N/A</v>
      </c>
      <c r="AR769" t="e">
        <f>NA()</f>
        <v>#N/A</v>
      </c>
      <c r="AS769" t="e">
        <f>NA()</f>
        <v>#N/A</v>
      </c>
      <c r="AT769" t="e">
        <f>NA()</f>
        <v>#N/A</v>
      </c>
    </row>
    <row r="770" spans="35:46" x14ac:dyDescent="0.35">
      <c r="AI770" s="6">
        <f t="shared" si="19"/>
        <v>46730</v>
      </c>
      <c r="AJ770" t="e">
        <f>NA()</f>
        <v>#N/A</v>
      </c>
      <c r="AK770" t="e">
        <f>NA()</f>
        <v>#N/A</v>
      </c>
      <c r="AL770" t="e">
        <f>NA()</f>
        <v>#N/A</v>
      </c>
      <c r="AM770" t="e">
        <f>NA()</f>
        <v>#N/A</v>
      </c>
      <c r="AN770" t="e">
        <f>NA()</f>
        <v>#N/A</v>
      </c>
      <c r="AP770" s="6">
        <f t="shared" si="18"/>
        <v>46730</v>
      </c>
      <c r="AQ770" t="e">
        <f>NA()</f>
        <v>#N/A</v>
      </c>
      <c r="AR770" t="e">
        <f>NA()</f>
        <v>#N/A</v>
      </c>
      <c r="AS770" t="e">
        <f>NA()</f>
        <v>#N/A</v>
      </c>
      <c r="AT770" t="e">
        <f>NA()</f>
        <v>#N/A</v>
      </c>
    </row>
    <row r="771" spans="35:46" x14ac:dyDescent="0.35">
      <c r="AI771" s="6">
        <f t="shared" si="19"/>
        <v>46731</v>
      </c>
      <c r="AJ771" t="e">
        <f>NA()</f>
        <v>#N/A</v>
      </c>
      <c r="AK771" t="e">
        <f>NA()</f>
        <v>#N/A</v>
      </c>
      <c r="AL771" t="e">
        <f>NA()</f>
        <v>#N/A</v>
      </c>
      <c r="AM771" t="e">
        <f>NA()</f>
        <v>#N/A</v>
      </c>
      <c r="AN771" t="e">
        <f>NA()</f>
        <v>#N/A</v>
      </c>
      <c r="AP771" s="6">
        <f t="shared" si="18"/>
        <v>46731</v>
      </c>
      <c r="AQ771" t="e">
        <f>NA()</f>
        <v>#N/A</v>
      </c>
      <c r="AR771" t="e">
        <f>NA()</f>
        <v>#N/A</v>
      </c>
      <c r="AS771" t="e">
        <f>NA()</f>
        <v>#N/A</v>
      </c>
      <c r="AT771" t="e">
        <f>NA()</f>
        <v>#N/A</v>
      </c>
    </row>
    <row r="772" spans="35:46" x14ac:dyDescent="0.35">
      <c r="AI772" s="6">
        <f t="shared" si="19"/>
        <v>46734</v>
      </c>
      <c r="AJ772" t="e">
        <f>NA()</f>
        <v>#N/A</v>
      </c>
      <c r="AK772" t="e">
        <f>NA()</f>
        <v>#N/A</v>
      </c>
      <c r="AL772" t="e">
        <f>NA()</f>
        <v>#N/A</v>
      </c>
      <c r="AM772" t="e">
        <f>NA()</f>
        <v>#N/A</v>
      </c>
      <c r="AN772" t="e">
        <f>NA()</f>
        <v>#N/A</v>
      </c>
      <c r="AP772" s="6">
        <f t="shared" si="18"/>
        <v>46734</v>
      </c>
      <c r="AQ772" t="e">
        <f>NA()</f>
        <v>#N/A</v>
      </c>
      <c r="AR772" t="e">
        <f>NA()</f>
        <v>#N/A</v>
      </c>
      <c r="AS772" t="e">
        <f>NA()</f>
        <v>#N/A</v>
      </c>
      <c r="AT772" t="e">
        <f>NA()</f>
        <v>#N/A</v>
      </c>
    </row>
    <row r="773" spans="35:46" x14ac:dyDescent="0.35">
      <c r="AI773" s="6">
        <f t="shared" si="19"/>
        <v>46735</v>
      </c>
      <c r="AJ773" t="e">
        <f>NA()</f>
        <v>#N/A</v>
      </c>
      <c r="AK773" t="e">
        <f>NA()</f>
        <v>#N/A</v>
      </c>
      <c r="AL773" t="e">
        <f>NA()</f>
        <v>#N/A</v>
      </c>
      <c r="AM773" t="e">
        <f>NA()</f>
        <v>#N/A</v>
      </c>
      <c r="AN773" t="e">
        <f>NA()</f>
        <v>#N/A</v>
      </c>
      <c r="AP773" s="6">
        <f t="shared" ref="AP773:AP786" si="20">AI773</f>
        <v>46735</v>
      </c>
      <c r="AQ773" t="e">
        <f>NA()</f>
        <v>#N/A</v>
      </c>
      <c r="AR773" t="e">
        <f>NA()</f>
        <v>#N/A</v>
      </c>
      <c r="AS773" t="e">
        <f>NA()</f>
        <v>#N/A</v>
      </c>
      <c r="AT773" t="e">
        <f>NA()</f>
        <v>#N/A</v>
      </c>
    </row>
    <row r="774" spans="35:46" x14ac:dyDescent="0.35">
      <c r="AI774" s="6">
        <f>AI769+7</f>
        <v>46736</v>
      </c>
      <c r="AJ774" t="e">
        <f>NA()</f>
        <v>#N/A</v>
      </c>
      <c r="AK774" s="7">
        <f>'Market expectations - Oil (2)'!V45</f>
        <v>74.684285714285707</v>
      </c>
      <c r="AL774" s="7">
        <f>AVERAGE(AK774,$AL$470)</f>
        <v>77.936785714285705</v>
      </c>
      <c r="AM774" s="7">
        <f>'Market expectations - Oil (2)'!BR69</f>
        <v>72.63</v>
      </c>
      <c r="AN774" t="e">
        <f>NA()</f>
        <v>#N/A</v>
      </c>
      <c r="AP774" s="6">
        <f t="shared" si="20"/>
        <v>46736</v>
      </c>
      <c r="AQ774" t="e">
        <f>NA()</f>
        <v>#N/A</v>
      </c>
      <c r="AR774" s="7">
        <f>'Market expectations - Gas'!V45</f>
        <v>89.97714285714288</v>
      </c>
      <c r="AS774" s="7">
        <f>AVERAGE(AR774,$AS$470)</f>
        <v>101.9207142857143</v>
      </c>
      <c r="AT774" s="7">
        <f>'Market expectations - Gas'!BR69</f>
        <v>82.91</v>
      </c>
    </row>
    <row r="775" spans="35:46" x14ac:dyDescent="0.35">
      <c r="AI775" s="6">
        <f t="shared" ref="AI775:AI784" si="21">AI770+7</f>
        <v>46737</v>
      </c>
      <c r="AJ775" t="e">
        <f>NA()</f>
        <v>#N/A</v>
      </c>
      <c r="AK775" t="e">
        <f>NA()</f>
        <v>#N/A</v>
      </c>
      <c r="AL775" t="e">
        <f>NA()</f>
        <v>#N/A</v>
      </c>
      <c r="AM775" t="e">
        <f>NA()</f>
        <v>#N/A</v>
      </c>
      <c r="AN775" t="e">
        <f>NA()</f>
        <v>#N/A</v>
      </c>
      <c r="AP775" s="6">
        <f t="shared" si="20"/>
        <v>46737</v>
      </c>
      <c r="AQ775" t="e">
        <f>NA()</f>
        <v>#N/A</v>
      </c>
      <c r="AR775" t="e">
        <f>NA()</f>
        <v>#N/A</v>
      </c>
      <c r="AS775" t="e">
        <f>NA()</f>
        <v>#N/A</v>
      </c>
      <c r="AT775" t="e">
        <f>NA()</f>
        <v>#N/A</v>
      </c>
    </row>
    <row r="776" spans="35:46" x14ac:dyDescent="0.35">
      <c r="AI776" s="6">
        <f t="shared" si="21"/>
        <v>46738</v>
      </c>
      <c r="AJ776" t="e">
        <f>NA()</f>
        <v>#N/A</v>
      </c>
      <c r="AK776" t="e">
        <f>NA()</f>
        <v>#N/A</v>
      </c>
      <c r="AL776" t="e">
        <f>NA()</f>
        <v>#N/A</v>
      </c>
      <c r="AM776" t="e">
        <f>NA()</f>
        <v>#N/A</v>
      </c>
      <c r="AN776" t="e">
        <f>NA()</f>
        <v>#N/A</v>
      </c>
      <c r="AP776" s="6">
        <f t="shared" si="20"/>
        <v>46738</v>
      </c>
      <c r="AQ776" t="e">
        <f>NA()</f>
        <v>#N/A</v>
      </c>
      <c r="AR776" t="e">
        <f>NA()</f>
        <v>#N/A</v>
      </c>
      <c r="AS776" t="e">
        <f>NA()</f>
        <v>#N/A</v>
      </c>
      <c r="AT776" t="e">
        <f>NA()</f>
        <v>#N/A</v>
      </c>
    </row>
    <row r="777" spans="35:46" x14ac:dyDescent="0.35">
      <c r="AI777" s="6">
        <f t="shared" si="21"/>
        <v>46741</v>
      </c>
      <c r="AJ777" t="e">
        <f>NA()</f>
        <v>#N/A</v>
      </c>
      <c r="AK777" t="e">
        <f>NA()</f>
        <v>#N/A</v>
      </c>
      <c r="AL777" t="e">
        <f>NA()</f>
        <v>#N/A</v>
      </c>
      <c r="AM777" t="e">
        <f>NA()</f>
        <v>#N/A</v>
      </c>
      <c r="AN777" t="e">
        <f>NA()</f>
        <v>#N/A</v>
      </c>
      <c r="AP777" s="6">
        <f t="shared" si="20"/>
        <v>46741</v>
      </c>
      <c r="AQ777" t="e">
        <f>NA()</f>
        <v>#N/A</v>
      </c>
      <c r="AR777" t="e">
        <f>NA()</f>
        <v>#N/A</v>
      </c>
      <c r="AS777" t="e">
        <f>NA()</f>
        <v>#N/A</v>
      </c>
      <c r="AT777" t="e">
        <f>NA()</f>
        <v>#N/A</v>
      </c>
    </row>
    <row r="778" spans="35:46" x14ac:dyDescent="0.35">
      <c r="AI778" s="6">
        <f t="shared" si="21"/>
        <v>46742</v>
      </c>
      <c r="AJ778" t="e">
        <f>NA()</f>
        <v>#N/A</v>
      </c>
      <c r="AK778" t="e">
        <f>NA()</f>
        <v>#N/A</v>
      </c>
      <c r="AL778" t="e">
        <f>NA()</f>
        <v>#N/A</v>
      </c>
      <c r="AM778" t="e">
        <f>NA()</f>
        <v>#N/A</v>
      </c>
      <c r="AN778" t="e">
        <f>NA()</f>
        <v>#N/A</v>
      </c>
      <c r="AP778" s="6">
        <f t="shared" si="20"/>
        <v>46742</v>
      </c>
      <c r="AQ778" t="e">
        <f>NA()</f>
        <v>#N/A</v>
      </c>
      <c r="AR778" t="e">
        <f>NA()</f>
        <v>#N/A</v>
      </c>
      <c r="AS778" t="e">
        <f>NA()</f>
        <v>#N/A</v>
      </c>
      <c r="AT778" t="e">
        <f>NA()</f>
        <v>#N/A</v>
      </c>
    </row>
    <row r="779" spans="35:46" x14ac:dyDescent="0.35">
      <c r="AI779" s="6">
        <f t="shared" si="21"/>
        <v>46743</v>
      </c>
      <c r="AJ779" t="e">
        <f>NA()</f>
        <v>#N/A</v>
      </c>
      <c r="AK779" t="e">
        <f>NA()</f>
        <v>#N/A</v>
      </c>
      <c r="AL779" t="e">
        <f>NA()</f>
        <v>#N/A</v>
      </c>
      <c r="AM779" t="e">
        <f>NA()</f>
        <v>#N/A</v>
      </c>
      <c r="AN779" t="e">
        <f>NA()</f>
        <v>#N/A</v>
      </c>
      <c r="AP779" s="6">
        <f t="shared" si="20"/>
        <v>46743</v>
      </c>
      <c r="AQ779" t="e">
        <f>NA()</f>
        <v>#N/A</v>
      </c>
      <c r="AR779" t="e">
        <f>NA()</f>
        <v>#N/A</v>
      </c>
      <c r="AS779" t="e">
        <f>NA()</f>
        <v>#N/A</v>
      </c>
      <c r="AT779" t="e">
        <f>NA()</f>
        <v>#N/A</v>
      </c>
    </row>
    <row r="780" spans="35:46" x14ac:dyDescent="0.35">
      <c r="AI780" s="6">
        <f t="shared" si="21"/>
        <v>46744</v>
      </c>
      <c r="AJ780" t="e">
        <f>NA()</f>
        <v>#N/A</v>
      </c>
      <c r="AK780" t="e">
        <f>NA()</f>
        <v>#N/A</v>
      </c>
      <c r="AL780" t="e">
        <f>NA()</f>
        <v>#N/A</v>
      </c>
      <c r="AM780" t="e">
        <f>NA()</f>
        <v>#N/A</v>
      </c>
      <c r="AN780" t="e">
        <f>NA()</f>
        <v>#N/A</v>
      </c>
      <c r="AP780" s="6">
        <f t="shared" si="20"/>
        <v>46744</v>
      </c>
      <c r="AQ780" t="e">
        <f>NA()</f>
        <v>#N/A</v>
      </c>
      <c r="AR780" t="e">
        <f>NA()</f>
        <v>#N/A</v>
      </c>
      <c r="AS780" t="e">
        <f>NA()</f>
        <v>#N/A</v>
      </c>
      <c r="AT780" t="e">
        <f>NA()</f>
        <v>#N/A</v>
      </c>
    </row>
    <row r="781" spans="35:46" x14ac:dyDescent="0.35">
      <c r="AI781" s="6">
        <f t="shared" si="21"/>
        <v>46745</v>
      </c>
      <c r="AJ781" t="e">
        <f>NA()</f>
        <v>#N/A</v>
      </c>
      <c r="AK781" t="e">
        <f>NA()</f>
        <v>#N/A</v>
      </c>
      <c r="AL781" t="e">
        <f>NA()</f>
        <v>#N/A</v>
      </c>
      <c r="AM781" t="e">
        <f>NA()</f>
        <v>#N/A</v>
      </c>
      <c r="AN781" t="e">
        <f>NA()</f>
        <v>#N/A</v>
      </c>
      <c r="AP781" s="6">
        <f t="shared" si="20"/>
        <v>46745</v>
      </c>
      <c r="AQ781" t="e">
        <f>NA()</f>
        <v>#N/A</v>
      </c>
      <c r="AR781" t="e">
        <f>NA()</f>
        <v>#N/A</v>
      </c>
      <c r="AS781" t="e">
        <f>NA()</f>
        <v>#N/A</v>
      </c>
      <c r="AT781" t="e">
        <f>NA()</f>
        <v>#N/A</v>
      </c>
    </row>
    <row r="782" spans="35:46" x14ac:dyDescent="0.35">
      <c r="AI782" s="6">
        <f t="shared" si="21"/>
        <v>46748</v>
      </c>
      <c r="AJ782" t="e">
        <f>NA()</f>
        <v>#N/A</v>
      </c>
      <c r="AK782" t="e">
        <f>NA()</f>
        <v>#N/A</v>
      </c>
      <c r="AL782" t="e">
        <f>NA()</f>
        <v>#N/A</v>
      </c>
      <c r="AM782" t="e">
        <f>NA()</f>
        <v>#N/A</v>
      </c>
      <c r="AN782" t="e">
        <f>NA()</f>
        <v>#N/A</v>
      </c>
      <c r="AP782" s="6">
        <f t="shared" si="20"/>
        <v>46748</v>
      </c>
      <c r="AQ782" t="e">
        <f>NA()</f>
        <v>#N/A</v>
      </c>
      <c r="AR782" t="e">
        <f>NA()</f>
        <v>#N/A</v>
      </c>
      <c r="AS782" t="e">
        <f>NA()</f>
        <v>#N/A</v>
      </c>
      <c r="AT782" t="e">
        <f>NA()</f>
        <v>#N/A</v>
      </c>
    </row>
    <row r="783" spans="35:46" x14ac:dyDescent="0.35">
      <c r="AI783" s="6">
        <f t="shared" si="21"/>
        <v>46749</v>
      </c>
      <c r="AJ783" t="e">
        <f>NA()</f>
        <v>#N/A</v>
      </c>
      <c r="AK783" t="e">
        <f>NA()</f>
        <v>#N/A</v>
      </c>
      <c r="AL783" t="e">
        <f>NA()</f>
        <v>#N/A</v>
      </c>
      <c r="AM783" t="e">
        <f>NA()</f>
        <v>#N/A</v>
      </c>
      <c r="AN783" t="e">
        <f>NA()</f>
        <v>#N/A</v>
      </c>
      <c r="AP783" s="6">
        <f t="shared" si="20"/>
        <v>46749</v>
      </c>
      <c r="AQ783" t="e">
        <f>NA()</f>
        <v>#N/A</v>
      </c>
      <c r="AR783" t="e">
        <f>NA()</f>
        <v>#N/A</v>
      </c>
      <c r="AS783" t="e">
        <f>NA()</f>
        <v>#N/A</v>
      </c>
      <c r="AT783" t="e">
        <f>NA()</f>
        <v>#N/A</v>
      </c>
    </row>
    <row r="784" spans="35:46" x14ac:dyDescent="0.35">
      <c r="AI784" s="6">
        <f t="shared" si="21"/>
        <v>46750</v>
      </c>
      <c r="AJ784" t="e">
        <f>NA()</f>
        <v>#N/A</v>
      </c>
      <c r="AK784" t="e">
        <f>NA()</f>
        <v>#N/A</v>
      </c>
      <c r="AL784" t="e">
        <f>NA()</f>
        <v>#N/A</v>
      </c>
      <c r="AM784" t="e">
        <f>NA()</f>
        <v>#N/A</v>
      </c>
      <c r="AN784" t="e">
        <f>NA()</f>
        <v>#N/A</v>
      </c>
      <c r="AP784" s="6">
        <f t="shared" si="20"/>
        <v>46750</v>
      </c>
      <c r="AQ784" t="e">
        <f>NA()</f>
        <v>#N/A</v>
      </c>
      <c r="AR784" t="e">
        <f>NA()</f>
        <v>#N/A</v>
      </c>
      <c r="AS784" t="e">
        <f>NA()</f>
        <v>#N/A</v>
      </c>
      <c r="AT784" t="e">
        <f>NA()</f>
        <v>#N/A</v>
      </c>
    </row>
    <row r="785" spans="35:46" x14ac:dyDescent="0.35">
      <c r="AI785" s="6">
        <f>AI780+7</f>
        <v>46751</v>
      </c>
      <c r="AJ785" t="e">
        <f>NA()</f>
        <v>#N/A</v>
      </c>
      <c r="AK785" t="e">
        <f>NA()</f>
        <v>#N/A</v>
      </c>
      <c r="AL785" t="e">
        <f>NA()</f>
        <v>#N/A</v>
      </c>
      <c r="AM785" t="e">
        <f>NA()</f>
        <v>#N/A</v>
      </c>
      <c r="AN785" t="e">
        <f>NA()</f>
        <v>#N/A</v>
      </c>
      <c r="AP785" s="6">
        <f t="shared" si="20"/>
        <v>46751</v>
      </c>
      <c r="AQ785" t="e">
        <f>NA()</f>
        <v>#N/A</v>
      </c>
      <c r="AR785" t="e">
        <f>NA()</f>
        <v>#N/A</v>
      </c>
      <c r="AS785" t="e">
        <f>NA()</f>
        <v>#N/A</v>
      </c>
      <c r="AT785" t="e">
        <f>NA()</f>
        <v>#N/A</v>
      </c>
    </row>
    <row r="786" spans="35:46" x14ac:dyDescent="0.35">
      <c r="AI786" s="6">
        <f t="shared" ref="AI786" si="22">AI781+7</f>
        <v>46752</v>
      </c>
      <c r="AJ786" t="e">
        <f>NA()</f>
        <v>#N/A</v>
      </c>
      <c r="AK786" t="e">
        <f>NA()</f>
        <v>#N/A</v>
      </c>
      <c r="AL786" t="e">
        <f>NA()</f>
        <v>#N/A</v>
      </c>
      <c r="AM786" t="e">
        <f>NA()</f>
        <v>#N/A</v>
      </c>
      <c r="AN786" t="e">
        <f>NA()</f>
        <v>#N/A</v>
      </c>
      <c r="AP786" s="6">
        <f t="shared" si="20"/>
        <v>46752</v>
      </c>
      <c r="AQ786" t="e">
        <f>NA()</f>
        <v>#N/A</v>
      </c>
      <c r="AR786" t="e">
        <f>NA()</f>
        <v>#N/A</v>
      </c>
      <c r="AS786" t="e">
        <f>NA()</f>
        <v>#N/A</v>
      </c>
      <c r="AT786" t="e">
        <f>NA()</f>
        <v>#N/A</v>
      </c>
    </row>
    <row r="787" spans="35:46" x14ac:dyDescent="0.35">
      <c r="AI787"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4720-34DF-4C9D-9DB6-0EA1C0CA175A}">
  <dimension ref="A1:EM69"/>
  <sheetViews>
    <sheetView workbookViewId="0">
      <pane xSplit="1" ySplit="4" topLeftCell="AQ26" activePane="bottomRight" state="frozen"/>
      <selection activeCell="O33" sqref="O33"/>
      <selection pane="topRight" activeCell="O33" sqref="O33"/>
      <selection pane="bottomLeft" activeCell="O33" sqref="O33"/>
      <selection pane="bottomRight" activeCell="BB39" sqref="BB39"/>
    </sheetView>
  </sheetViews>
  <sheetFormatPr defaultRowHeight="14.5" x14ac:dyDescent="0.35"/>
  <cols>
    <col min="1" max="49" width="10.7265625" bestFit="1" customWidth="1"/>
    <col min="52" max="143" width="10.7265625" bestFit="1" customWidth="1"/>
  </cols>
  <sheetData>
    <row r="1" spans="1:143" x14ac:dyDescent="0.35">
      <c r="A1" s="35" t="str">
        <f>'Market pricing dates'!A2</f>
        <v>April 2026 MPR</v>
      </c>
      <c r="C1" t="str">
        <f>'Market pricing dates'!A12</f>
        <v>15 working days to 22 Apr 2026</v>
      </c>
      <c r="AZ1" s="35" t="str">
        <f>'Market pricing dates'!D2</f>
        <v>Current market curve</v>
      </c>
      <c r="BB1" t="str">
        <f>'Market pricing dates'!D12</f>
        <v>15 working days to 18 Jun 2026</v>
      </c>
    </row>
    <row r="2" spans="1:143" x14ac:dyDescent="0.35">
      <c r="A2" t="s">
        <v>943</v>
      </c>
      <c r="B2">
        <f>HAVERD!GD$1</f>
        <v>186</v>
      </c>
      <c r="C2">
        <f t="shared" ref="C2:AW2" si="0">+B2+1</f>
        <v>187</v>
      </c>
      <c r="D2">
        <f t="shared" si="0"/>
        <v>188</v>
      </c>
      <c r="E2">
        <f t="shared" si="0"/>
        <v>189</v>
      </c>
      <c r="F2">
        <f t="shared" si="0"/>
        <v>190</v>
      </c>
      <c r="G2">
        <f t="shared" si="0"/>
        <v>191</v>
      </c>
      <c r="H2">
        <f t="shared" si="0"/>
        <v>192</v>
      </c>
      <c r="I2">
        <f t="shared" si="0"/>
        <v>193</v>
      </c>
      <c r="J2">
        <f t="shared" si="0"/>
        <v>194</v>
      </c>
      <c r="K2">
        <f t="shared" si="0"/>
        <v>195</v>
      </c>
      <c r="L2">
        <f t="shared" si="0"/>
        <v>196</v>
      </c>
      <c r="M2">
        <f t="shared" si="0"/>
        <v>197</v>
      </c>
      <c r="N2">
        <f t="shared" si="0"/>
        <v>198</v>
      </c>
      <c r="O2">
        <f t="shared" si="0"/>
        <v>199</v>
      </c>
      <c r="P2">
        <f t="shared" si="0"/>
        <v>200</v>
      </c>
      <c r="Q2">
        <f t="shared" si="0"/>
        <v>201</v>
      </c>
      <c r="R2">
        <f t="shared" si="0"/>
        <v>202</v>
      </c>
      <c r="S2">
        <f t="shared" si="0"/>
        <v>203</v>
      </c>
      <c r="T2">
        <f t="shared" si="0"/>
        <v>204</v>
      </c>
      <c r="U2">
        <f t="shared" si="0"/>
        <v>205</v>
      </c>
      <c r="V2">
        <f t="shared" si="0"/>
        <v>206</v>
      </c>
      <c r="W2">
        <f t="shared" si="0"/>
        <v>207</v>
      </c>
      <c r="X2">
        <f t="shared" si="0"/>
        <v>208</v>
      </c>
      <c r="Y2">
        <f t="shared" si="0"/>
        <v>209</v>
      </c>
      <c r="Z2">
        <f t="shared" si="0"/>
        <v>210</v>
      </c>
      <c r="AA2">
        <f t="shared" si="0"/>
        <v>211</v>
      </c>
      <c r="AB2">
        <f t="shared" si="0"/>
        <v>212</v>
      </c>
      <c r="AC2">
        <f t="shared" si="0"/>
        <v>213</v>
      </c>
      <c r="AD2">
        <f t="shared" si="0"/>
        <v>214</v>
      </c>
      <c r="AE2">
        <f t="shared" si="0"/>
        <v>215</v>
      </c>
      <c r="AF2">
        <f t="shared" si="0"/>
        <v>216</v>
      </c>
      <c r="AG2">
        <f t="shared" si="0"/>
        <v>217</v>
      </c>
      <c r="AH2">
        <f t="shared" si="0"/>
        <v>218</v>
      </c>
      <c r="AI2">
        <f t="shared" si="0"/>
        <v>219</v>
      </c>
      <c r="AJ2">
        <f t="shared" si="0"/>
        <v>220</v>
      </c>
      <c r="AK2">
        <f t="shared" si="0"/>
        <v>221</v>
      </c>
      <c r="AL2">
        <f t="shared" si="0"/>
        <v>222</v>
      </c>
      <c r="AM2">
        <f t="shared" si="0"/>
        <v>223</v>
      </c>
      <c r="AN2">
        <f t="shared" si="0"/>
        <v>224</v>
      </c>
      <c r="AO2">
        <f t="shared" si="0"/>
        <v>225</v>
      </c>
      <c r="AP2">
        <f t="shared" si="0"/>
        <v>226</v>
      </c>
      <c r="AQ2">
        <f t="shared" si="0"/>
        <v>227</v>
      </c>
      <c r="AR2">
        <f t="shared" si="0"/>
        <v>228</v>
      </c>
      <c r="AS2">
        <f t="shared" si="0"/>
        <v>229</v>
      </c>
      <c r="AT2">
        <f t="shared" si="0"/>
        <v>230</v>
      </c>
      <c r="AU2">
        <f t="shared" si="0"/>
        <v>231</v>
      </c>
      <c r="AV2">
        <f t="shared" si="0"/>
        <v>232</v>
      </c>
      <c r="AW2">
        <f t="shared" si="0"/>
        <v>233</v>
      </c>
      <c r="AZ2" t="s">
        <v>943</v>
      </c>
      <c r="BA2">
        <f>HAVERD!GD$1</f>
        <v>186</v>
      </c>
      <c r="BB2">
        <f t="shared" ref="BB2:CV2" si="1">+BA2+1</f>
        <v>187</v>
      </c>
      <c r="BC2">
        <f t="shared" si="1"/>
        <v>188</v>
      </c>
      <c r="BD2">
        <f t="shared" si="1"/>
        <v>189</v>
      </c>
      <c r="BE2">
        <f t="shared" si="1"/>
        <v>190</v>
      </c>
      <c r="BF2">
        <f t="shared" si="1"/>
        <v>191</v>
      </c>
      <c r="BG2">
        <f t="shared" si="1"/>
        <v>192</v>
      </c>
      <c r="BH2">
        <f t="shared" si="1"/>
        <v>193</v>
      </c>
      <c r="BI2">
        <f t="shared" si="1"/>
        <v>194</v>
      </c>
      <c r="BJ2">
        <f t="shared" si="1"/>
        <v>195</v>
      </c>
      <c r="BK2">
        <f t="shared" si="1"/>
        <v>196</v>
      </c>
      <c r="BL2">
        <f t="shared" si="1"/>
        <v>197</v>
      </c>
      <c r="BM2">
        <f t="shared" si="1"/>
        <v>198</v>
      </c>
      <c r="BN2">
        <f t="shared" si="1"/>
        <v>199</v>
      </c>
      <c r="BO2">
        <f t="shared" si="1"/>
        <v>200</v>
      </c>
      <c r="BP2">
        <f t="shared" si="1"/>
        <v>201</v>
      </c>
      <c r="BQ2">
        <f t="shared" si="1"/>
        <v>202</v>
      </c>
      <c r="BR2">
        <f t="shared" si="1"/>
        <v>203</v>
      </c>
      <c r="BS2">
        <f t="shared" si="1"/>
        <v>204</v>
      </c>
      <c r="BT2">
        <f t="shared" si="1"/>
        <v>205</v>
      </c>
      <c r="BU2">
        <f t="shared" si="1"/>
        <v>206</v>
      </c>
      <c r="BV2">
        <f t="shared" si="1"/>
        <v>207</v>
      </c>
      <c r="BW2">
        <f t="shared" si="1"/>
        <v>208</v>
      </c>
      <c r="BX2">
        <f t="shared" si="1"/>
        <v>209</v>
      </c>
      <c r="BY2">
        <f t="shared" si="1"/>
        <v>210</v>
      </c>
      <c r="BZ2">
        <f t="shared" si="1"/>
        <v>211</v>
      </c>
      <c r="CA2">
        <f t="shared" si="1"/>
        <v>212</v>
      </c>
      <c r="CB2">
        <f t="shared" si="1"/>
        <v>213</v>
      </c>
      <c r="CC2">
        <f t="shared" si="1"/>
        <v>214</v>
      </c>
      <c r="CD2">
        <f t="shared" si="1"/>
        <v>215</v>
      </c>
      <c r="CE2">
        <f t="shared" si="1"/>
        <v>216</v>
      </c>
      <c r="CF2">
        <f t="shared" si="1"/>
        <v>217</v>
      </c>
      <c r="CG2">
        <f t="shared" si="1"/>
        <v>218</v>
      </c>
      <c r="CH2">
        <f t="shared" si="1"/>
        <v>219</v>
      </c>
      <c r="CI2">
        <f t="shared" si="1"/>
        <v>220</v>
      </c>
      <c r="CJ2">
        <f t="shared" si="1"/>
        <v>221</v>
      </c>
      <c r="CK2">
        <f t="shared" si="1"/>
        <v>222</v>
      </c>
      <c r="CL2">
        <f t="shared" si="1"/>
        <v>223</v>
      </c>
      <c r="CM2">
        <f t="shared" si="1"/>
        <v>224</v>
      </c>
      <c r="CN2">
        <f t="shared" si="1"/>
        <v>225</v>
      </c>
      <c r="CO2">
        <f t="shared" si="1"/>
        <v>226</v>
      </c>
      <c r="CP2">
        <f t="shared" si="1"/>
        <v>227</v>
      </c>
      <c r="CQ2">
        <f t="shared" si="1"/>
        <v>228</v>
      </c>
      <c r="CR2">
        <f t="shared" si="1"/>
        <v>229</v>
      </c>
      <c r="CS2">
        <f t="shared" si="1"/>
        <v>230</v>
      </c>
      <c r="CT2">
        <f t="shared" si="1"/>
        <v>231</v>
      </c>
      <c r="CU2">
        <f t="shared" si="1"/>
        <v>232</v>
      </c>
      <c r="CV2">
        <f t="shared" si="1"/>
        <v>233</v>
      </c>
    </row>
    <row r="3" spans="1:143" x14ac:dyDescent="0.35">
      <c r="A3" t="s">
        <v>944</v>
      </c>
      <c r="B3" t="str">
        <f>HAVERD!GD$2</f>
        <v>Oil - 1</v>
      </c>
      <c r="C3" t="str">
        <f>HAVERD!GE$2</f>
        <v>Oil - 2</v>
      </c>
      <c r="D3" t="str">
        <f>HAVERD!GF$2</f>
        <v>Oil - 3</v>
      </c>
      <c r="E3" t="str">
        <f>HAVERD!GG$2</f>
        <v>Oil - 4</v>
      </c>
      <c r="F3" t="str">
        <f>HAVERD!GH$2</f>
        <v>Oil - 5</v>
      </c>
      <c r="G3" t="str">
        <f>HAVERD!GI$2</f>
        <v>Oil - 6</v>
      </c>
      <c r="H3" t="str">
        <f>HAVERD!GJ$2</f>
        <v>Oil - 7</v>
      </c>
      <c r="I3" t="str">
        <f>HAVERD!GK$2</f>
        <v>Oil - 8</v>
      </c>
      <c r="J3" t="str">
        <f>HAVERD!GL$2</f>
        <v>Oil - 9</v>
      </c>
      <c r="K3" t="str">
        <f>HAVERD!GM$2</f>
        <v>Oil - 10</v>
      </c>
      <c r="L3" t="str">
        <f>HAVERD!GN$2</f>
        <v>Oil - 11</v>
      </c>
      <c r="M3" t="str">
        <f>HAVERD!GO$2</f>
        <v>Oil - 12</v>
      </c>
      <c r="N3" t="str">
        <f>HAVERD!GP$2</f>
        <v>Oil - 13</v>
      </c>
      <c r="O3" t="str">
        <f>HAVERD!GQ$2</f>
        <v>Oil - 14</v>
      </c>
      <c r="P3" t="str">
        <f>HAVERD!GR$2</f>
        <v>Oil - 15</v>
      </c>
      <c r="Q3" t="str">
        <f>HAVERD!GS$2</f>
        <v>Oil - 16</v>
      </c>
      <c r="R3" t="str">
        <f>HAVERD!GT$2</f>
        <v>Oil - 17</v>
      </c>
      <c r="S3" t="str">
        <f>HAVERD!GU$2</f>
        <v>Oil - 18</v>
      </c>
      <c r="T3" t="str">
        <f>HAVERD!GV$2</f>
        <v>Oil - 19</v>
      </c>
      <c r="U3" t="str">
        <f>HAVERD!GW$2</f>
        <v>Oil - 20</v>
      </c>
      <c r="V3" t="str">
        <f>HAVERD!GX$2</f>
        <v>Oil - 21</v>
      </c>
      <c r="W3" t="str">
        <f>HAVERD!GY$2</f>
        <v>Oil - 22</v>
      </c>
      <c r="X3" t="str">
        <f>HAVERD!GZ$2</f>
        <v>Oil - 23</v>
      </c>
      <c r="Y3" t="str">
        <f>HAVERD!HA$2</f>
        <v>Oil - 24</v>
      </c>
      <c r="Z3" t="str">
        <f>HAVERD!HB$2</f>
        <v>Oil - 25</v>
      </c>
      <c r="AA3" t="str">
        <f>HAVERD!HC$2</f>
        <v>Oil - 26</v>
      </c>
      <c r="AB3" t="str">
        <f>HAVERD!HD$2</f>
        <v>Oil - 27</v>
      </c>
      <c r="AC3" t="str">
        <f>HAVERD!HE$2</f>
        <v>Oil - 28</v>
      </c>
      <c r="AD3" t="str">
        <f>HAVERD!HF$2</f>
        <v>Oil - 29</v>
      </c>
      <c r="AE3" t="str">
        <f>HAVERD!HG$2</f>
        <v>Oil - 30</v>
      </c>
      <c r="AF3" t="str">
        <f>HAVERD!HH$2</f>
        <v>Oil - 31</v>
      </c>
      <c r="AG3" t="str">
        <f>HAVERD!HI$2</f>
        <v>Oil - 32</v>
      </c>
      <c r="AH3" t="str">
        <f>HAVERD!HJ$2</f>
        <v>Oil - 33</v>
      </c>
      <c r="AI3" t="str">
        <f>HAVERD!HK$2</f>
        <v>Oil - 34</v>
      </c>
      <c r="AJ3" t="str">
        <f>HAVERD!HL$2</f>
        <v>Oil - 35</v>
      </c>
      <c r="AK3" t="str">
        <f>HAVERD!HM$2</f>
        <v>Oil - 36</v>
      </c>
      <c r="AL3" t="str">
        <f>HAVERD!HN$2</f>
        <v>Oil - 37</v>
      </c>
      <c r="AM3" t="str">
        <f>HAVERD!HO$2</f>
        <v>Oil - 38</v>
      </c>
      <c r="AN3" t="str">
        <f>HAVERD!HP$2</f>
        <v>Oil - 39</v>
      </c>
      <c r="AO3" t="str">
        <f>HAVERD!HQ$2</f>
        <v>Oil - 40</v>
      </c>
      <c r="AP3" t="str">
        <f>HAVERD!HR$2</f>
        <v>Oil - 41</v>
      </c>
      <c r="AQ3" t="str">
        <f>HAVERD!HS$2</f>
        <v>Oil - 42</v>
      </c>
      <c r="AR3" t="str">
        <f>HAVERD!HT$2</f>
        <v>Oil - 43</v>
      </c>
      <c r="AS3" t="str">
        <f>HAVERD!HU$2</f>
        <v>Oil - 44</v>
      </c>
      <c r="AT3" t="str">
        <f>HAVERD!HV$2</f>
        <v>Oil - 45</v>
      </c>
      <c r="AU3" t="str">
        <f>HAVERD!HW$2</f>
        <v>Oil - 46</v>
      </c>
      <c r="AV3" t="str">
        <f>HAVERD!HX$2</f>
        <v>Oil - 47</v>
      </c>
      <c r="AW3" t="str">
        <f>HAVERD!HY$2</f>
        <v>Oil - 48</v>
      </c>
      <c r="AZ3" t="s">
        <v>944</v>
      </c>
      <c r="BA3" t="str">
        <f>HAVERD!GD2</f>
        <v>Oil - 1</v>
      </c>
      <c r="BB3" t="str">
        <f>HAVERD!GE2</f>
        <v>Oil - 2</v>
      </c>
      <c r="BC3" t="str">
        <f>HAVERD!GF2</f>
        <v>Oil - 3</v>
      </c>
      <c r="BD3" t="str">
        <f>HAVERD!GG2</f>
        <v>Oil - 4</v>
      </c>
      <c r="BE3" t="str">
        <f>HAVERD!GH2</f>
        <v>Oil - 5</v>
      </c>
      <c r="BF3" t="str">
        <f>HAVERD!GI2</f>
        <v>Oil - 6</v>
      </c>
      <c r="BG3" t="str">
        <f>HAVERD!GJ2</f>
        <v>Oil - 7</v>
      </c>
      <c r="BH3" t="str">
        <f>HAVERD!GK2</f>
        <v>Oil - 8</v>
      </c>
      <c r="BI3" t="str">
        <f>HAVERD!GL2</f>
        <v>Oil - 9</v>
      </c>
      <c r="BJ3" t="str">
        <f>HAVERD!GM2</f>
        <v>Oil - 10</v>
      </c>
      <c r="BK3" t="str">
        <f>HAVERD!GN2</f>
        <v>Oil - 11</v>
      </c>
      <c r="BL3" t="str">
        <f>HAVERD!GO2</f>
        <v>Oil - 12</v>
      </c>
      <c r="BM3" t="str">
        <f>HAVERD!GP2</f>
        <v>Oil - 13</v>
      </c>
      <c r="BN3" t="str">
        <f>HAVERD!GQ2</f>
        <v>Oil - 14</v>
      </c>
      <c r="BO3" t="str">
        <f>HAVERD!GR2</f>
        <v>Oil - 15</v>
      </c>
      <c r="BP3" t="str">
        <f>HAVERD!GS2</f>
        <v>Oil - 16</v>
      </c>
      <c r="BQ3" t="str">
        <f>HAVERD!GT2</f>
        <v>Oil - 17</v>
      </c>
      <c r="BR3" t="str">
        <f>HAVERD!GU2</f>
        <v>Oil - 18</v>
      </c>
      <c r="BS3" t="str">
        <f>HAVERD!GV2</f>
        <v>Oil - 19</v>
      </c>
      <c r="BT3" t="str">
        <f>HAVERD!GW2</f>
        <v>Oil - 20</v>
      </c>
      <c r="BU3" t="str">
        <f>HAVERD!GX2</f>
        <v>Oil - 21</v>
      </c>
      <c r="BV3" t="str">
        <f>HAVERD!GY2</f>
        <v>Oil - 22</v>
      </c>
      <c r="BW3" t="str">
        <f>HAVERD!GZ2</f>
        <v>Oil - 23</v>
      </c>
      <c r="BX3" t="str">
        <f>HAVERD!HA2</f>
        <v>Oil - 24</v>
      </c>
      <c r="BY3" t="str">
        <f>HAVERD!HB2</f>
        <v>Oil - 25</v>
      </c>
      <c r="BZ3" t="str">
        <f>HAVERD!HC2</f>
        <v>Oil - 26</v>
      </c>
      <c r="CA3" t="str">
        <f>HAVERD!HD2</f>
        <v>Oil - 27</v>
      </c>
      <c r="CB3" t="str">
        <f>HAVERD!HE2</f>
        <v>Oil - 28</v>
      </c>
      <c r="CC3" t="str">
        <f>HAVERD!HF2</f>
        <v>Oil - 29</v>
      </c>
      <c r="CD3" t="str">
        <f>HAVERD!HG2</f>
        <v>Oil - 30</v>
      </c>
      <c r="CE3" t="str">
        <f>HAVERD!HH2</f>
        <v>Oil - 31</v>
      </c>
      <c r="CF3" t="str">
        <f>HAVERD!HI2</f>
        <v>Oil - 32</v>
      </c>
      <c r="CG3" t="str">
        <f>HAVERD!HJ2</f>
        <v>Oil - 33</v>
      </c>
      <c r="CH3" t="str">
        <f>HAVERD!HK2</f>
        <v>Oil - 34</v>
      </c>
      <c r="CI3" t="str">
        <f>HAVERD!HL2</f>
        <v>Oil - 35</v>
      </c>
      <c r="CJ3" t="str">
        <f>HAVERD!HM2</f>
        <v>Oil - 36</v>
      </c>
      <c r="CK3" t="str">
        <f>HAVERD!HN2</f>
        <v>Oil - 37</v>
      </c>
      <c r="CL3" t="str">
        <f>HAVERD!HO2</f>
        <v>Oil - 38</v>
      </c>
      <c r="CM3" t="str">
        <f>HAVERD!HP2</f>
        <v>Oil - 39</v>
      </c>
      <c r="CN3" t="str">
        <f>HAVERD!HQ2</f>
        <v>Oil - 40</v>
      </c>
      <c r="CO3" t="str">
        <f>HAVERD!HR2</f>
        <v>Oil - 41</v>
      </c>
      <c r="CP3" t="str">
        <f>HAVERD!HS2</f>
        <v>Oil - 42</v>
      </c>
      <c r="CQ3" t="str">
        <f>HAVERD!HT2</f>
        <v>Oil - 43</v>
      </c>
      <c r="CR3" t="str">
        <f>HAVERD!HU2</f>
        <v>Oil - 44</v>
      </c>
      <c r="CS3" t="str">
        <f>HAVERD!HV2</f>
        <v>Oil - 45</v>
      </c>
      <c r="CT3" t="str">
        <f>HAVERD!HW2</f>
        <v>Oil - 46</v>
      </c>
      <c r="CU3" t="str">
        <f>HAVERD!HX2</f>
        <v>Oil - 47</v>
      </c>
      <c r="CV3" t="str">
        <f>HAVERD!HY2</f>
        <v>Oil - 48</v>
      </c>
    </row>
    <row r="4" spans="1:143"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35">
      <c r="A5" s="8" t="s">
        <v>946</v>
      </c>
      <c r="AZ5" s="8" t="s">
        <v>946</v>
      </c>
    </row>
    <row r="6" spans="1:143" x14ac:dyDescent="0.3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46171</v>
      </c>
      <c r="BA6" s="6">
        <f>AZ6</f>
        <v>46171</v>
      </c>
      <c r="BB6" s="6">
        <f>$AZ6+BB$4</f>
        <v>46201.416666700003</v>
      </c>
      <c r="BC6" s="6">
        <f t="shared" ref="BC6:CV11" si="7">$AZ6+BC$4</f>
        <v>46231.833333399998</v>
      </c>
      <c r="BD6" s="6">
        <f t="shared" si="7"/>
        <v>46262.250000100001</v>
      </c>
      <c r="BE6" s="6">
        <f t="shared" si="7"/>
        <v>46292.666666800003</v>
      </c>
      <c r="BF6" s="6">
        <f t="shared" si="7"/>
        <v>46323.083333499999</v>
      </c>
      <c r="BG6" s="6">
        <f t="shared" si="7"/>
        <v>46353.500000200002</v>
      </c>
      <c r="BH6" s="6">
        <f t="shared" si="7"/>
        <v>46383.916666899997</v>
      </c>
      <c r="BI6" s="6">
        <f t="shared" si="7"/>
        <v>46414.3333336</v>
      </c>
      <c r="BJ6" s="6">
        <f t="shared" si="7"/>
        <v>46444.750000300002</v>
      </c>
      <c r="BK6" s="6">
        <f t="shared" si="7"/>
        <v>46475.166666999998</v>
      </c>
      <c r="BL6" s="6">
        <f t="shared" si="7"/>
        <v>46505.5833337</v>
      </c>
      <c r="BM6" s="6">
        <f t="shared" si="7"/>
        <v>46536.000000400003</v>
      </c>
      <c r="BN6" s="6">
        <f t="shared" si="7"/>
        <v>46566.416667099998</v>
      </c>
      <c r="BO6" s="6">
        <f t="shared" si="7"/>
        <v>46596.833333800001</v>
      </c>
      <c r="BP6" s="6">
        <f t="shared" si="7"/>
        <v>46627.250000499997</v>
      </c>
      <c r="BQ6" s="6">
        <f t="shared" si="7"/>
        <v>46657.666667199999</v>
      </c>
      <c r="BR6" s="6">
        <f t="shared" si="7"/>
        <v>46688.083333900002</v>
      </c>
      <c r="BS6" s="6">
        <f t="shared" si="7"/>
        <v>46718.500000599997</v>
      </c>
      <c r="BT6" s="6">
        <f t="shared" si="7"/>
        <v>46748.9166673</v>
      </c>
      <c r="BU6" s="6">
        <f t="shared" si="7"/>
        <v>46779.333334000003</v>
      </c>
      <c r="BV6" s="6">
        <f t="shared" si="7"/>
        <v>46809.750000699998</v>
      </c>
      <c r="BW6" s="6">
        <f t="shared" si="7"/>
        <v>46840.166667400001</v>
      </c>
      <c r="BX6" s="6">
        <f t="shared" si="7"/>
        <v>46870.583334099996</v>
      </c>
      <c r="BY6" s="6">
        <f t="shared" si="7"/>
        <v>46901.000000799999</v>
      </c>
      <c r="BZ6" s="6">
        <f t="shared" si="7"/>
        <v>46931.416667500001</v>
      </c>
      <c r="CA6" s="6">
        <f t="shared" si="7"/>
        <v>46961.833334199997</v>
      </c>
      <c r="CB6" s="6">
        <f t="shared" si="7"/>
        <v>46992.2500009</v>
      </c>
      <c r="CC6" s="6">
        <f t="shared" si="7"/>
        <v>47022.666667600002</v>
      </c>
      <c r="CD6" s="6">
        <f t="shared" si="7"/>
        <v>47053.083334299998</v>
      </c>
      <c r="CE6" s="6">
        <f t="shared" si="7"/>
        <v>47083.500001</v>
      </c>
      <c r="CF6" s="6">
        <f t="shared" si="7"/>
        <v>47113.916667700003</v>
      </c>
      <c r="CG6" s="6">
        <f t="shared" si="7"/>
        <v>47144.333334399998</v>
      </c>
      <c r="CH6" s="6">
        <f t="shared" si="7"/>
        <v>47174.750001100001</v>
      </c>
      <c r="CI6" s="6">
        <f t="shared" si="7"/>
        <v>47205.166667799997</v>
      </c>
      <c r="CJ6" s="6">
        <f t="shared" si="7"/>
        <v>47235.583334499999</v>
      </c>
      <c r="CK6" s="6">
        <f t="shared" si="7"/>
        <v>47266.000001200002</v>
      </c>
      <c r="CL6" s="6">
        <f t="shared" si="7"/>
        <v>47296.416667899997</v>
      </c>
      <c r="CM6" s="6">
        <f t="shared" si="7"/>
        <v>47326.8333346</v>
      </c>
      <c r="CN6" s="6">
        <f t="shared" si="7"/>
        <v>47357.250001299995</v>
      </c>
      <c r="CO6" s="6">
        <f t="shared" si="7"/>
        <v>47387.666667999998</v>
      </c>
      <c r="CP6" s="6">
        <f t="shared" si="7"/>
        <v>47418.083334700001</v>
      </c>
      <c r="CQ6" s="6">
        <f t="shared" si="7"/>
        <v>47448.500001399996</v>
      </c>
      <c r="CR6" s="6">
        <f t="shared" si="7"/>
        <v>47478.916668099999</v>
      </c>
      <c r="CS6" s="6">
        <f t="shared" si="7"/>
        <v>47509.333334800001</v>
      </c>
      <c r="CT6" s="6">
        <f t="shared" si="7"/>
        <v>47539.750001499997</v>
      </c>
      <c r="CU6" s="6">
        <f t="shared" si="7"/>
        <v>47570.1666682</v>
      </c>
      <c r="CV6" s="6">
        <f t="shared" si="7"/>
        <v>47600.583334900002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3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46174</v>
      </c>
      <c r="BA7" s="6">
        <f t="shared" ref="BA7:BA18" si="10">AZ7</f>
        <v>46174</v>
      </c>
      <c r="BB7" s="6">
        <f t="shared" ref="BB7:BQ20" si="11">$AZ7+BB$4</f>
        <v>46204.416666700003</v>
      </c>
      <c r="BC7" s="6">
        <f t="shared" si="11"/>
        <v>46234.833333399998</v>
      </c>
      <c r="BD7" s="6">
        <f t="shared" si="11"/>
        <v>46265.250000100001</v>
      </c>
      <c r="BE7" s="6">
        <f t="shared" si="11"/>
        <v>46295.666666800003</v>
      </c>
      <c r="BF7" s="6">
        <f t="shared" si="11"/>
        <v>46326.083333499999</v>
      </c>
      <c r="BG7" s="6">
        <f t="shared" si="11"/>
        <v>46356.500000200002</v>
      </c>
      <c r="BH7" s="6">
        <f t="shared" si="11"/>
        <v>46386.916666899997</v>
      </c>
      <c r="BI7" s="6">
        <f t="shared" si="11"/>
        <v>46417.3333336</v>
      </c>
      <c r="BJ7" s="6">
        <f t="shared" si="11"/>
        <v>46447.750000300002</v>
      </c>
      <c r="BK7" s="6">
        <f t="shared" si="11"/>
        <v>46478.166666999998</v>
      </c>
      <c r="BL7" s="6">
        <f t="shared" si="11"/>
        <v>46508.5833337</v>
      </c>
      <c r="BM7" s="6">
        <f t="shared" si="11"/>
        <v>46539.000000400003</v>
      </c>
      <c r="BN7" s="6">
        <f t="shared" si="11"/>
        <v>46569.416667099998</v>
      </c>
      <c r="BO7" s="6">
        <f t="shared" si="11"/>
        <v>46599.833333800001</v>
      </c>
      <c r="BP7" s="6">
        <f t="shared" si="11"/>
        <v>46630.250000499997</v>
      </c>
      <c r="BQ7" s="6">
        <f t="shared" si="11"/>
        <v>46660.666667199999</v>
      </c>
      <c r="BR7" s="6">
        <f t="shared" si="7"/>
        <v>46691.083333900002</v>
      </c>
      <c r="BS7" s="6">
        <f t="shared" si="7"/>
        <v>46721.500000599997</v>
      </c>
      <c r="BT7" s="6">
        <f t="shared" si="7"/>
        <v>46751.9166673</v>
      </c>
      <c r="BU7" s="6">
        <f t="shared" si="7"/>
        <v>46782.333334000003</v>
      </c>
      <c r="BV7" s="6">
        <f t="shared" si="7"/>
        <v>46812.750000699998</v>
      </c>
      <c r="BW7" s="6">
        <f t="shared" si="7"/>
        <v>46843.166667400001</v>
      </c>
      <c r="BX7" s="6">
        <f t="shared" si="7"/>
        <v>46873.583334099996</v>
      </c>
      <c r="BY7" s="6">
        <f t="shared" si="7"/>
        <v>46904.000000799999</v>
      </c>
      <c r="BZ7" s="6">
        <f t="shared" si="7"/>
        <v>46934.416667500001</v>
      </c>
      <c r="CA7" s="6">
        <f t="shared" si="7"/>
        <v>46964.833334199997</v>
      </c>
      <c r="CB7" s="6">
        <f t="shared" si="7"/>
        <v>46995.2500009</v>
      </c>
      <c r="CC7" s="6">
        <f t="shared" si="7"/>
        <v>47025.666667600002</v>
      </c>
      <c r="CD7" s="6">
        <f t="shared" si="7"/>
        <v>47056.083334299998</v>
      </c>
      <c r="CE7" s="6">
        <f t="shared" si="7"/>
        <v>47086.500001</v>
      </c>
      <c r="CF7" s="6">
        <f t="shared" si="7"/>
        <v>47116.916667700003</v>
      </c>
      <c r="CG7" s="6">
        <f t="shared" si="7"/>
        <v>47147.333334399998</v>
      </c>
      <c r="CH7" s="6">
        <f t="shared" si="7"/>
        <v>47177.750001100001</v>
      </c>
      <c r="CI7" s="6">
        <f t="shared" si="7"/>
        <v>47208.166667799997</v>
      </c>
      <c r="CJ7" s="6">
        <f t="shared" si="7"/>
        <v>47238.583334499999</v>
      </c>
      <c r="CK7" s="6">
        <f t="shared" si="7"/>
        <v>47269.000001200002</v>
      </c>
      <c r="CL7" s="6">
        <f t="shared" si="7"/>
        <v>47299.416667899997</v>
      </c>
      <c r="CM7" s="6">
        <f t="shared" si="7"/>
        <v>47329.8333346</v>
      </c>
      <c r="CN7" s="6">
        <f t="shared" si="7"/>
        <v>47360.250001299995</v>
      </c>
      <c r="CO7" s="6">
        <f t="shared" si="7"/>
        <v>47390.666667999998</v>
      </c>
      <c r="CP7" s="6">
        <f t="shared" si="7"/>
        <v>47421.083334700001</v>
      </c>
      <c r="CQ7" s="6">
        <f t="shared" si="7"/>
        <v>47451.500001399996</v>
      </c>
      <c r="CR7" s="6">
        <f t="shared" si="7"/>
        <v>47481.916668099999</v>
      </c>
      <c r="CS7" s="6">
        <f t="shared" si="7"/>
        <v>47512.333334800001</v>
      </c>
      <c r="CT7" s="6">
        <f t="shared" si="7"/>
        <v>47542.750001499997</v>
      </c>
      <c r="CU7" s="6">
        <f t="shared" si="7"/>
        <v>47573.1666682</v>
      </c>
      <c r="CV7" s="6">
        <f t="shared" si="7"/>
        <v>47603.583334900002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3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46175</v>
      </c>
      <c r="BA8" s="6">
        <f t="shared" si="10"/>
        <v>46175</v>
      </c>
      <c r="BB8" s="6">
        <f t="shared" si="11"/>
        <v>46205.416666700003</v>
      </c>
      <c r="BC8" s="6">
        <f t="shared" si="7"/>
        <v>46235.833333399998</v>
      </c>
      <c r="BD8" s="6">
        <f t="shared" si="7"/>
        <v>46266.250000100001</v>
      </c>
      <c r="BE8" s="6">
        <f t="shared" si="7"/>
        <v>46296.666666800003</v>
      </c>
      <c r="BF8" s="6">
        <f t="shared" si="7"/>
        <v>46327.083333499999</v>
      </c>
      <c r="BG8" s="6">
        <f t="shared" si="7"/>
        <v>46357.500000200002</v>
      </c>
      <c r="BH8" s="6">
        <f t="shared" si="7"/>
        <v>46387.916666899997</v>
      </c>
      <c r="BI8" s="6">
        <f t="shared" si="7"/>
        <v>46418.3333336</v>
      </c>
      <c r="BJ8" s="6">
        <f t="shared" si="7"/>
        <v>46448.750000300002</v>
      </c>
      <c r="BK8" s="6">
        <f t="shared" si="7"/>
        <v>46479.166666999998</v>
      </c>
      <c r="BL8" s="6">
        <f t="shared" si="7"/>
        <v>46509.5833337</v>
      </c>
      <c r="BM8" s="6">
        <f t="shared" si="7"/>
        <v>46540.000000400003</v>
      </c>
      <c r="BN8" s="6">
        <f t="shared" si="7"/>
        <v>46570.416667099998</v>
      </c>
      <c r="BO8" s="6">
        <f t="shared" si="7"/>
        <v>46600.833333800001</v>
      </c>
      <c r="BP8" s="6">
        <f t="shared" si="7"/>
        <v>46631.250000499997</v>
      </c>
      <c r="BQ8" s="6">
        <f t="shared" si="7"/>
        <v>46661.666667199999</v>
      </c>
      <c r="BR8" s="6">
        <f t="shared" si="7"/>
        <v>46692.083333900002</v>
      </c>
      <c r="BS8" s="6">
        <f t="shared" si="7"/>
        <v>46722.500000599997</v>
      </c>
      <c r="BT8" s="6">
        <f t="shared" si="7"/>
        <v>46752.9166673</v>
      </c>
      <c r="BU8" s="6">
        <f t="shared" si="7"/>
        <v>46783.333334000003</v>
      </c>
      <c r="BV8" s="6">
        <f t="shared" si="7"/>
        <v>46813.750000699998</v>
      </c>
      <c r="BW8" s="6">
        <f t="shared" si="7"/>
        <v>46844.166667400001</v>
      </c>
      <c r="BX8" s="6">
        <f t="shared" si="7"/>
        <v>46874.583334099996</v>
      </c>
      <c r="BY8" s="6">
        <f t="shared" si="7"/>
        <v>46905.000000799999</v>
      </c>
      <c r="BZ8" s="6">
        <f t="shared" si="7"/>
        <v>46935.416667500001</v>
      </c>
      <c r="CA8" s="6">
        <f t="shared" si="7"/>
        <v>46965.833334199997</v>
      </c>
      <c r="CB8" s="6">
        <f t="shared" si="7"/>
        <v>46996.2500009</v>
      </c>
      <c r="CC8" s="6">
        <f t="shared" si="7"/>
        <v>47026.666667600002</v>
      </c>
      <c r="CD8" s="6">
        <f t="shared" si="7"/>
        <v>47057.083334299998</v>
      </c>
      <c r="CE8" s="6">
        <f t="shared" si="7"/>
        <v>47087.500001</v>
      </c>
      <c r="CF8" s="6">
        <f t="shared" si="7"/>
        <v>47117.916667700003</v>
      </c>
      <c r="CG8" s="6">
        <f t="shared" si="7"/>
        <v>47148.333334399998</v>
      </c>
      <c r="CH8" s="6">
        <f t="shared" si="7"/>
        <v>47178.750001100001</v>
      </c>
      <c r="CI8" s="6">
        <f t="shared" si="7"/>
        <v>47209.166667799997</v>
      </c>
      <c r="CJ8" s="6">
        <f t="shared" si="7"/>
        <v>47239.583334499999</v>
      </c>
      <c r="CK8" s="6">
        <f t="shared" si="7"/>
        <v>47270.000001200002</v>
      </c>
      <c r="CL8" s="6">
        <f t="shared" si="7"/>
        <v>47300.416667899997</v>
      </c>
      <c r="CM8" s="6">
        <f t="shared" si="7"/>
        <v>47330.8333346</v>
      </c>
      <c r="CN8" s="6">
        <f t="shared" si="7"/>
        <v>47361.250001299995</v>
      </c>
      <c r="CO8" s="6">
        <f t="shared" si="7"/>
        <v>47391.666667999998</v>
      </c>
      <c r="CP8" s="6">
        <f t="shared" si="7"/>
        <v>47422.083334700001</v>
      </c>
      <c r="CQ8" s="6">
        <f t="shared" si="7"/>
        <v>47452.500001399996</v>
      </c>
      <c r="CR8" s="6">
        <f t="shared" si="7"/>
        <v>47482.916668099999</v>
      </c>
      <c r="CS8" s="6">
        <f t="shared" si="7"/>
        <v>47513.333334800001</v>
      </c>
      <c r="CT8" s="6">
        <f t="shared" si="7"/>
        <v>47543.750001499997</v>
      </c>
      <c r="CU8" s="6">
        <f t="shared" si="7"/>
        <v>47574.1666682</v>
      </c>
      <c r="CV8" s="6">
        <f t="shared" si="7"/>
        <v>47604.583334900002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3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46176</v>
      </c>
      <c r="BA9" s="6">
        <f t="shared" si="10"/>
        <v>46176</v>
      </c>
      <c r="BB9" s="6">
        <f t="shared" si="11"/>
        <v>46206.416666700003</v>
      </c>
      <c r="BC9" s="6">
        <f t="shared" si="7"/>
        <v>46236.833333399998</v>
      </c>
      <c r="BD9" s="6">
        <f t="shared" si="7"/>
        <v>46267.250000100001</v>
      </c>
      <c r="BE9" s="6">
        <f t="shared" si="7"/>
        <v>46297.666666800003</v>
      </c>
      <c r="BF9" s="6">
        <f t="shared" si="7"/>
        <v>46328.083333499999</v>
      </c>
      <c r="BG9" s="6">
        <f t="shared" si="7"/>
        <v>46358.500000200002</v>
      </c>
      <c r="BH9" s="6">
        <f t="shared" si="7"/>
        <v>46388.916666899997</v>
      </c>
      <c r="BI9" s="6">
        <f t="shared" si="7"/>
        <v>46419.3333336</v>
      </c>
      <c r="BJ9" s="6">
        <f t="shared" si="7"/>
        <v>46449.750000300002</v>
      </c>
      <c r="BK9" s="6">
        <f t="shared" si="7"/>
        <v>46480.166666999998</v>
      </c>
      <c r="BL9" s="6">
        <f t="shared" si="7"/>
        <v>46510.5833337</v>
      </c>
      <c r="BM9" s="6">
        <f t="shared" si="7"/>
        <v>46541.000000400003</v>
      </c>
      <c r="BN9" s="6">
        <f t="shared" si="7"/>
        <v>46571.416667099998</v>
      </c>
      <c r="BO9" s="6">
        <f t="shared" si="7"/>
        <v>46601.833333800001</v>
      </c>
      <c r="BP9" s="6">
        <f t="shared" si="7"/>
        <v>46632.250000499997</v>
      </c>
      <c r="BQ9" s="6">
        <f t="shared" si="7"/>
        <v>46662.666667199999</v>
      </c>
      <c r="BR9" s="6">
        <f t="shared" si="7"/>
        <v>46693.083333900002</v>
      </c>
      <c r="BS9" s="6">
        <f t="shared" si="7"/>
        <v>46723.500000599997</v>
      </c>
      <c r="BT9" s="6">
        <f t="shared" si="7"/>
        <v>46753.9166673</v>
      </c>
      <c r="BU9" s="6">
        <f t="shared" si="7"/>
        <v>46784.333334000003</v>
      </c>
      <c r="BV9" s="6">
        <f t="shared" si="7"/>
        <v>46814.750000699998</v>
      </c>
      <c r="BW9" s="6">
        <f t="shared" si="7"/>
        <v>46845.166667400001</v>
      </c>
      <c r="BX9" s="6">
        <f t="shared" si="7"/>
        <v>46875.583334099996</v>
      </c>
      <c r="BY9" s="6">
        <f t="shared" si="7"/>
        <v>46906.000000799999</v>
      </c>
      <c r="BZ9" s="6">
        <f t="shared" si="7"/>
        <v>46936.416667500001</v>
      </c>
      <c r="CA9" s="6">
        <f t="shared" si="7"/>
        <v>46966.833334199997</v>
      </c>
      <c r="CB9" s="6">
        <f t="shared" si="7"/>
        <v>46997.2500009</v>
      </c>
      <c r="CC9" s="6">
        <f t="shared" si="7"/>
        <v>47027.666667600002</v>
      </c>
      <c r="CD9" s="6">
        <f t="shared" si="7"/>
        <v>47058.083334299998</v>
      </c>
      <c r="CE9" s="6">
        <f t="shared" si="7"/>
        <v>47088.500001</v>
      </c>
      <c r="CF9" s="6">
        <f t="shared" si="7"/>
        <v>47118.916667700003</v>
      </c>
      <c r="CG9" s="6">
        <f t="shared" si="7"/>
        <v>47149.333334399998</v>
      </c>
      <c r="CH9" s="6">
        <f t="shared" si="7"/>
        <v>47179.750001100001</v>
      </c>
      <c r="CI9" s="6">
        <f t="shared" si="7"/>
        <v>47210.166667799997</v>
      </c>
      <c r="CJ9" s="6">
        <f t="shared" si="7"/>
        <v>47240.583334499999</v>
      </c>
      <c r="CK9" s="6">
        <f t="shared" si="7"/>
        <v>47271.000001200002</v>
      </c>
      <c r="CL9" s="6">
        <f t="shared" si="7"/>
        <v>47301.416667899997</v>
      </c>
      <c r="CM9" s="6">
        <f t="shared" si="7"/>
        <v>47331.8333346</v>
      </c>
      <c r="CN9" s="6">
        <f t="shared" si="7"/>
        <v>47362.250001299995</v>
      </c>
      <c r="CO9" s="6">
        <f t="shared" si="7"/>
        <v>47392.666667999998</v>
      </c>
      <c r="CP9" s="6">
        <f t="shared" si="7"/>
        <v>47423.083334700001</v>
      </c>
      <c r="CQ9" s="6">
        <f t="shared" si="7"/>
        <v>47453.500001399996</v>
      </c>
      <c r="CR9" s="6">
        <f t="shared" si="7"/>
        <v>47483.916668099999</v>
      </c>
      <c r="CS9" s="6">
        <f t="shared" si="7"/>
        <v>47514.333334800001</v>
      </c>
      <c r="CT9" s="6">
        <f t="shared" si="7"/>
        <v>47544.750001499997</v>
      </c>
      <c r="CU9" s="6">
        <f t="shared" si="7"/>
        <v>47575.1666682</v>
      </c>
      <c r="CV9" s="6">
        <f t="shared" si="7"/>
        <v>47605.583334900002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3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46177</v>
      </c>
      <c r="BA10" s="6">
        <f t="shared" si="10"/>
        <v>46177</v>
      </c>
      <c r="BB10" s="6">
        <f t="shared" si="11"/>
        <v>46207.416666700003</v>
      </c>
      <c r="BC10" s="6">
        <f t="shared" si="7"/>
        <v>46237.833333399998</v>
      </c>
      <c r="BD10" s="6">
        <f t="shared" si="7"/>
        <v>46268.250000100001</v>
      </c>
      <c r="BE10" s="6">
        <f t="shared" si="7"/>
        <v>46298.666666800003</v>
      </c>
      <c r="BF10" s="6">
        <f t="shared" si="7"/>
        <v>46329.083333499999</v>
      </c>
      <c r="BG10" s="6">
        <f t="shared" si="7"/>
        <v>46359.500000200002</v>
      </c>
      <c r="BH10" s="6">
        <f t="shared" si="7"/>
        <v>46389.916666899997</v>
      </c>
      <c r="BI10" s="6">
        <f t="shared" si="7"/>
        <v>46420.3333336</v>
      </c>
      <c r="BJ10" s="6">
        <f t="shared" si="7"/>
        <v>46450.750000300002</v>
      </c>
      <c r="BK10" s="6">
        <f t="shared" si="7"/>
        <v>46481.166666999998</v>
      </c>
      <c r="BL10" s="6">
        <f t="shared" si="7"/>
        <v>46511.5833337</v>
      </c>
      <c r="BM10" s="6">
        <f t="shared" si="7"/>
        <v>46542.000000400003</v>
      </c>
      <c r="BN10" s="6">
        <f t="shared" si="7"/>
        <v>46572.416667099998</v>
      </c>
      <c r="BO10" s="6">
        <f t="shared" si="7"/>
        <v>46602.833333800001</v>
      </c>
      <c r="BP10" s="6">
        <f t="shared" si="7"/>
        <v>46633.250000499997</v>
      </c>
      <c r="BQ10" s="6">
        <f t="shared" si="7"/>
        <v>46663.666667199999</v>
      </c>
      <c r="BR10" s="6">
        <f t="shared" si="7"/>
        <v>46694.083333900002</v>
      </c>
      <c r="BS10" s="6">
        <f t="shared" si="7"/>
        <v>46724.500000599997</v>
      </c>
      <c r="BT10" s="6">
        <f t="shared" si="7"/>
        <v>46754.9166673</v>
      </c>
      <c r="BU10" s="6">
        <f t="shared" si="7"/>
        <v>46785.333334000003</v>
      </c>
      <c r="BV10" s="6">
        <f t="shared" si="7"/>
        <v>46815.750000699998</v>
      </c>
      <c r="BW10" s="6">
        <f t="shared" si="7"/>
        <v>46846.166667400001</v>
      </c>
      <c r="BX10" s="6">
        <f t="shared" si="7"/>
        <v>46876.583334099996</v>
      </c>
      <c r="BY10" s="6">
        <f t="shared" si="7"/>
        <v>46907.000000799999</v>
      </c>
      <c r="BZ10" s="6">
        <f t="shared" si="7"/>
        <v>46937.416667500001</v>
      </c>
      <c r="CA10" s="6">
        <f t="shared" si="7"/>
        <v>46967.833334199997</v>
      </c>
      <c r="CB10" s="6">
        <f t="shared" si="7"/>
        <v>46998.2500009</v>
      </c>
      <c r="CC10" s="6">
        <f t="shared" si="7"/>
        <v>47028.666667600002</v>
      </c>
      <c r="CD10" s="6">
        <f t="shared" si="7"/>
        <v>47059.083334299998</v>
      </c>
      <c r="CE10" s="6">
        <f t="shared" si="7"/>
        <v>47089.500001</v>
      </c>
      <c r="CF10" s="6">
        <f t="shared" si="7"/>
        <v>47119.916667700003</v>
      </c>
      <c r="CG10" s="6">
        <f t="shared" si="7"/>
        <v>47150.333334399998</v>
      </c>
      <c r="CH10" s="6">
        <f t="shared" si="7"/>
        <v>47180.750001100001</v>
      </c>
      <c r="CI10" s="6">
        <f t="shared" si="7"/>
        <v>47211.166667799997</v>
      </c>
      <c r="CJ10" s="6">
        <f t="shared" si="7"/>
        <v>47241.583334499999</v>
      </c>
      <c r="CK10" s="6">
        <f t="shared" si="7"/>
        <v>47272.000001200002</v>
      </c>
      <c r="CL10" s="6">
        <f t="shared" si="7"/>
        <v>47302.416667899997</v>
      </c>
      <c r="CM10" s="6">
        <f t="shared" si="7"/>
        <v>47332.8333346</v>
      </c>
      <c r="CN10" s="6">
        <f t="shared" si="7"/>
        <v>47363.250001299995</v>
      </c>
      <c r="CO10" s="6">
        <f t="shared" si="7"/>
        <v>47393.666667999998</v>
      </c>
      <c r="CP10" s="6">
        <f t="shared" si="7"/>
        <v>47424.083334700001</v>
      </c>
      <c r="CQ10" s="6">
        <f t="shared" si="7"/>
        <v>47454.500001399996</v>
      </c>
      <c r="CR10" s="6">
        <f t="shared" si="7"/>
        <v>47484.916668099999</v>
      </c>
      <c r="CS10" s="6">
        <f t="shared" si="7"/>
        <v>47515.333334800001</v>
      </c>
      <c r="CT10" s="6">
        <f t="shared" si="7"/>
        <v>47545.750001499997</v>
      </c>
      <c r="CU10" s="6">
        <f t="shared" si="7"/>
        <v>47576.1666682</v>
      </c>
      <c r="CV10" s="6">
        <f t="shared" si="7"/>
        <v>47606.583334900002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3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si="5"/>
        <v>47246.416667899997</v>
      </c>
      <c r="AN11" s="6">
        <f t="shared" si="5"/>
        <v>47276.8333346</v>
      </c>
      <c r="AO11" s="6">
        <f t="shared" si="5"/>
        <v>47307.250001299995</v>
      </c>
      <c r="AP11" s="6">
        <f t="shared" si="5"/>
        <v>47337.666667999998</v>
      </c>
      <c r="AQ11" s="6">
        <f t="shared" si="5"/>
        <v>47368.083334700001</v>
      </c>
      <c r="AR11" s="6">
        <f t="shared" ref="AR11:AW11" si="12">$B11+AR$4</f>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46178</v>
      </c>
      <c r="BA11" s="6">
        <f t="shared" si="10"/>
        <v>46178</v>
      </c>
      <c r="BB11" s="6">
        <f t="shared" si="11"/>
        <v>46208.416666700003</v>
      </c>
      <c r="BC11" s="6">
        <f t="shared" si="7"/>
        <v>46238.833333399998</v>
      </c>
      <c r="BD11" s="6">
        <f t="shared" si="7"/>
        <v>46269.250000100001</v>
      </c>
      <c r="BE11" s="6">
        <f t="shared" si="7"/>
        <v>46299.666666800003</v>
      </c>
      <c r="BF11" s="6">
        <f t="shared" si="7"/>
        <v>46330.083333499999</v>
      </c>
      <c r="BG11" s="6">
        <f t="shared" si="7"/>
        <v>46360.500000200002</v>
      </c>
      <c r="BH11" s="6">
        <f t="shared" si="7"/>
        <v>46390.916666899997</v>
      </c>
      <c r="BI11" s="6">
        <f t="shared" si="7"/>
        <v>46421.3333336</v>
      </c>
      <c r="BJ11" s="6">
        <f t="shared" si="7"/>
        <v>46451.750000300002</v>
      </c>
      <c r="BK11" s="6">
        <f t="shared" si="7"/>
        <v>46482.166666999998</v>
      </c>
      <c r="BL11" s="6">
        <f t="shared" si="7"/>
        <v>46512.5833337</v>
      </c>
      <c r="BM11" s="6">
        <f t="shared" si="7"/>
        <v>46543.000000400003</v>
      </c>
      <c r="BN11" s="6">
        <f t="shared" si="7"/>
        <v>46573.416667099998</v>
      </c>
      <c r="BO11" s="6">
        <f t="shared" si="7"/>
        <v>46603.833333800001</v>
      </c>
      <c r="BP11" s="6">
        <f t="shared" si="7"/>
        <v>46634.250000499997</v>
      </c>
      <c r="BQ11" s="6">
        <f t="shared" si="7"/>
        <v>46664.666667199999</v>
      </c>
      <c r="BR11" s="6">
        <f t="shared" si="7"/>
        <v>46695.083333900002</v>
      </c>
      <c r="BS11" s="6">
        <f t="shared" si="7"/>
        <v>46725.500000599997</v>
      </c>
      <c r="BT11" s="6">
        <f t="shared" si="7"/>
        <v>46755.9166673</v>
      </c>
      <c r="BU11" s="6">
        <f t="shared" si="7"/>
        <v>46786.333334000003</v>
      </c>
      <c r="BV11" s="6">
        <f t="shared" si="7"/>
        <v>46816.750000699998</v>
      </c>
      <c r="BW11" s="6">
        <f t="shared" si="7"/>
        <v>46847.166667400001</v>
      </c>
      <c r="BX11" s="6">
        <f t="shared" si="7"/>
        <v>46877.583334099996</v>
      </c>
      <c r="BY11" s="6">
        <f t="shared" si="7"/>
        <v>46908.000000799999</v>
      </c>
      <c r="BZ11" s="6">
        <f t="shared" si="7"/>
        <v>46938.416667500001</v>
      </c>
      <c r="CA11" s="6">
        <f t="shared" si="7"/>
        <v>46968.833334199997</v>
      </c>
      <c r="CB11" s="6">
        <f t="shared" si="7"/>
        <v>46999.2500009</v>
      </c>
      <c r="CC11" s="6">
        <f t="shared" si="7"/>
        <v>47029.666667600002</v>
      </c>
      <c r="CD11" s="6">
        <f t="shared" si="7"/>
        <v>47060.083334299998</v>
      </c>
      <c r="CE11" s="6">
        <f t="shared" si="7"/>
        <v>47090.500001</v>
      </c>
      <c r="CF11" s="6">
        <f t="shared" si="7"/>
        <v>47120.916667700003</v>
      </c>
      <c r="CG11" s="6">
        <f t="shared" si="7"/>
        <v>47151.333334399998</v>
      </c>
      <c r="CH11" s="6">
        <f t="shared" si="7"/>
        <v>47181.750001100001</v>
      </c>
      <c r="CI11" s="6">
        <f t="shared" si="7"/>
        <v>47212.166667799997</v>
      </c>
      <c r="CJ11" s="6">
        <f t="shared" si="7"/>
        <v>47242.583334499999</v>
      </c>
      <c r="CK11" s="6">
        <f t="shared" si="7"/>
        <v>47273.000001200002</v>
      </c>
      <c r="CL11" s="6">
        <f t="shared" si="7"/>
        <v>47303.416667899997</v>
      </c>
      <c r="CM11" s="6">
        <f t="shared" si="7"/>
        <v>47333.8333346</v>
      </c>
      <c r="CN11" s="6">
        <f t="shared" si="7"/>
        <v>47364.250001299995</v>
      </c>
      <c r="CO11" s="6">
        <f t="shared" si="7"/>
        <v>47394.666667999998</v>
      </c>
      <c r="CP11" s="6">
        <f t="shared" si="7"/>
        <v>47425.083334700001</v>
      </c>
      <c r="CQ11" s="6">
        <f t="shared" ref="CQ11:CV11" si="13">$AZ11+CQ$4</f>
        <v>47455.500001399996</v>
      </c>
      <c r="CR11" s="6">
        <f t="shared" si="13"/>
        <v>47485.916668099999</v>
      </c>
      <c r="CS11" s="6">
        <f t="shared" si="13"/>
        <v>47516.333334800001</v>
      </c>
      <c r="CT11" s="6">
        <f t="shared" si="13"/>
        <v>47546.750001499997</v>
      </c>
      <c r="CU11" s="6">
        <f t="shared" si="13"/>
        <v>47577.1666682</v>
      </c>
      <c r="CV11" s="6">
        <f t="shared" si="13"/>
        <v>47607.583334900002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3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46181</v>
      </c>
      <c r="BA12" s="6">
        <f t="shared" si="10"/>
        <v>46181</v>
      </c>
      <c r="BB12" s="6">
        <f t="shared" si="11"/>
        <v>46211.416666700003</v>
      </c>
      <c r="BC12" s="6">
        <f t="shared" si="11"/>
        <v>46241.833333399998</v>
      </c>
      <c r="BD12" s="6">
        <f t="shared" si="11"/>
        <v>46272.250000100001</v>
      </c>
      <c r="BE12" s="6">
        <f t="shared" si="11"/>
        <v>46302.666666800003</v>
      </c>
      <c r="BF12" s="6">
        <f t="shared" si="11"/>
        <v>46333.083333499999</v>
      </c>
      <c r="BG12" s="6">
        <f t="shared" si="11"/>
        <v>46363.500000200002</v>
      </c>
      <c r="BH12" s="6">
        <f t="shared" si="11"/>
        <v>46393.916666899997</v>
      </c>
      <c r="BI12" s="6">
        <f t="shared" si="11"/>
        <v>46424.3333336</v>
      </c>
      <c r="BJ12" s="6">
        <f t="shared" si="11"/>
        <v>46454.750000300002</v>
      </c>
      <c r="BK12" s="6">
        <f t="shared" si="11"/>
        <v>46485.166666999998</v>
      </c>
      <c r="BL12" s="6">
        <f t="shared" si="11"/>
        <v>46515.5833337</v>
      </c>
      <c r="BM12" s="6">
        <f t="shared" si="11"/>
        <v>46546.000000400003</v>
      </c>
      <c r="BN12" s="6">
        <f t="shared" si="11"/>
        <v>46576.416667099998</v>
      </c>
      <c r="BO12" s="6">
        <f t="shared" si="11"/>
        <v>46606.833333800001</v>
      </c>
      <c r="BP12" s="6">
        <f t="shared" si="11"/>
        <v>46637.250000499997</v>
      </c>
      <c r="BQ12" s="6">
        <f t="shared" si="11"/>
        <v>46667.666667199999</v>
      </c>
      <c r="BR12" s="6">
        <f t="shared" ref="BR12:CV20" si="16">$AZ12+BR$4</f>
        <v>46698.083333900002</v>
      </c>
      <c r="BS12" s="6">
        <f t="shared" si="16"/>
        <v>46728.500000599997</v>
      </c>
      <c r="BT12" s="6">
        <f t="shared" si="16"/>
        <v>46758.9166673</v>
      </c>
      <c r="BU12" s="6">
        <f t="shared" si="16"/>
        <v>46789.333334000003</v>
      </c>
      <c r="BV12" s="6">
        <f t="shared" si="16"/>
        <v>46819.750000699998</v>
      </c>
      <c r="BW12" s="6">
        <f t="shared" si="16"/>
        <v>46850.166667400001</v>
      </c>
      <c r="BX12" s="6">
        <f t="shared" si="16"/>
        <v>46880.583334099996</v>
      </c>
      <c r="BY12" s="6">
        <f t="shared" si="16"/>
        <v>46911.000000799999</v>
      </c>
      <c r="BZ12" s="6">
        <f t="shared" si="16"/>
        <v>46941.416667500001</v>
      </c>
      <c r="CA12" s="6">
        <f t="shared" si="16"/>
        <v>46971.833334199997</v>
      </c>
      <c r="CB12" s="6">
        <f t="shared" si="16"/>
        <v>47002.2500009</v>
      </c>
      <c r="CC12" s="6">
        <f t="shared" si="16"/>
        <v>47032.666667600002</v>
      </c>
      <c r="CD12" s="6">
        <f t="shared" si="16"/>
        <v>47063.083334299998</v>
      </c>
      <c r="CE12" s="6">
        <f t="shared" si="16"/>
        <v>47093.500001</v>
      </c>
      <c r="CF12" s="6">
        <f t="shared" si="16"/>
        <v>47123.916667700003</v>
      </c>
      <c r="CG12" s="6">
        <f t="shared" si="16"/>
        <v>47154.333334399998</v>
      </c>
      <c r="CH12" s="6">
        <f t="shared" si="16"/>
        <v>47184.750001100001</v>
      </c>
      <c r="CI12" s="6">
        <f t="shared" si="16"/>
        <v>47215.166667799997</v>
      </c>
      <c r="CJ12" s="6">
        <f t="shared" si="16"/>
        <v>47245.583334499999</v>
      </c>
      <c r="CK12" s="6">
        <f t="shared" si="16"/>
        <v>47276.000001200002</v>
      </c>
      <c r="CL12" s="6">
        <f t="shared" si="16"/>
        <v>47306.416667899997</v>
      </c>
      <c r="CM12" s="6">
        <f t="shared" si="16"/>
        <v>47336.8333346</v>
      </c>
      <c r="CN12" s="6">
        <f t="shared" si="16"/>
        <v>47367.250001299995</v>
      </c>
      <c r="CO12" s="6">
        <f t="shared" si="16"/>
        <v>47397.666667999998</v>
      </c>
      <c r="CP12" s="6">
        <f t="shared" si="16"/>
        <v>47428.083334700001</v>
      </c>
      <c r="CQ12" s="6">
        <f t="shared" si="16"/>
        <v>47458.500001399996</v>
      </c>
      <c r="CR12" s="6">
        <f t="shared" si="16"/>
        <v>47488.916668099999</v>
      </c>
      <c r="CS12" s="6">
        <f t="shared" si="16"/>
        <v>47519.333334800001</v>
      </c>
      <c r="CT12" s="6">
        <f t="shared" si="16"/>
        <v>47549.750001499997</v>
      </c>
      <c r="CU12" s="6">
        <f t="shared" si="16"/>
        <v>47580.1666682</v>
      </c>
      <c r="CV12" s="6">
        <f t="shared" si="16"/>
        <v>47610.583334900002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3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46182</v>
      </c>
      <c r="BA13" s="6">
        <f t="shared" si="10"/>
        <v>46182</v>
      </c>
      <c r="BB13" s="6">
        <f t="shared" si="11"/>
        <v>46212.416666700003</v>
      </c>
      <c r="BC13" s="6">
        <f t="shared" si="11"/>
        <v>46242.833333399998</v>
      </c>
      <c r="BD13" s="6">
        <f t="shared" si="11"/>
        <v>46273.250000100001</v>
      </c>
      <c r="BE13" s="6">
        <f t="shared" si="11"/>
        <v>46303.666666800003</v>
      </c>
      <c r="BF13" s="6">
        <f t="shared" si="11"/>
        <v>46334.083333499999</v>
      </c>
      <c r="BG13" s="6">
        <f t="shared" si="11"/>
        <v>46364.500000200002</v>
      </c>
      <c r="BH13" s="6">
        <f t="shared" si="11"/>
        <v>46394.916666899997</v>
      </c>
      <c r="BI13" s="6">
        <f t="shared" si="11"/>
        <v>46425.3333336</v>
      </c>
      <c r="BJ13" s="6">
        <f t="shared" si="11"/>
        <v>46455.750000300002</v>
      </c>
      <c r="BK13" s="6">
        <f t="shared" si="11"/>
        <v>46486.166666999998</v>
      </c>
      <c r="BL13" s="6">
        <f t="shared" si="11"/>
        <v>46516.5833337</v>
      </c>
      <c r="BM13" s="6">
        <f t="shared" si="11"/>
        <v>46547.000000400003</v>
      </c>
      <c r="BN13" s="6">
        <f t="shared" si="11"/>
        <v>46577.416667099998</v>
      </c>
      <c r="BO13" s="6">
        <f t="shared" si="11"/>
        <v>46607.833333800001</v>
      </c>
      <c r="BP13" s="6">
        <f t="shared" si="11"/>
        <v>46638.250000499997</v>
      </c>
      <c r="BQ13" s="6">
        <f t="shared" si="11"/>
        <v>46668.666667199999</v>
      </c>
      <c r="BR13" s="6">
        <f t="shared" si="16"/>
        <v>46699.083333900002</v>
      </c>
      <c r="BS13" s="6">
        <f t="shared" si="16"/>
        <v>46729.500000599997</v>
      </c>
      <c r="BT13" s="6">
        <f t="shared" si="16"/>
        <v>46759.9166673</v>
      </c>
      <c r="BU13" s="6">
        <f t="shared" si="16"/>
        <v>46790.333334000003</v>
      </c>
      <c r="BV13" s="6">
        <f t="shared" si="16"/>
        <v>46820.750000699998</v>
      </c>
      <c r="BW13" s="6">
        <f t="shared" si="16"/>
        <v>46851.166667400001</v>
      </c>
      <c r="BX13" s="6">
        <f t="shared" si="16"/>
        <v>46881.583334099996</v>
      </c>
      <c r="BY13" s="6">
        <f t="shared" si="16"/>
        <v>46912.000000799999</v>
      </c>
      <c r="BZ13" s="6">
        <f t="shared" si="16"/>
        <v>46942.416667500001</v>
      </c>
      <c r="CA13" s="6">
        <f t="shared" si="16"/>
        <v>46972.833334199997</v>
      </c>
      <c r="CB13" s="6">
        <f t="shared" si="16"/>
        <v>47003.2500009</v>
      </c>
      <c r="CC13" s="6">
        <f t="shared" si="16"/>
        <v>47033.666667600002</v>
      </c>
      <c r="CD13" s="6">
        <f t="shared" si="16"/>
        <v>47064.083334299998</v>
      </c>
      <c r="CE13" s="6">
        <f t="shared" si="16"/>
        <v>47094.500001</v>
      </c>
      <c r="CF13" s="6">
        <f t="shared" si="16"/>
        <v>47124.916667700003</v>
      </c>
      <c r="CG13" s="6">
        <f t="shared" si="16"/>
        <v>47155.333334399998</v>
      </c>
      <c r="CH13" s="6">
        <f t="shared" si="16"/>
        <v>47185.750001100001</v>
      </c>
      <c r="CI13" s="6">
        <f t="shared" si="16"/>
        <v>47216.166667799997</v>
      </c>
      <c r="CJ13" s="6">
        <f t="shared" si="16"/>
        <v>47246.583334499999</v>
      </c>
      <c r="CK13" s="6">
        <f t="shared" si="16"/>
        <v>47277.000001200002</v>
      </c>
      <c r="CL13" s="6">
        <f t="shared" si="16"/>
        <v>47307.416667899997</v>
      </c>
      <c r="CM13" s="6">
        <f t="shared" si="16"/>
        <v>47337.8333346</v>
      </c>
      <c r="CN13" s="6">
        <f t="shared" si="16"/>
        <v>47368.250001299995</v>
      </c>
      <c r="CO13" s="6">
        <f t="shared" si="16"/>
        <v>47398.666667999998</v>
      </c>
      <c r="CP13" s="6">
        <f t="shared" si="16"/>
        <v>47429.083334700001</v>
      </c>
      <c r="CQ13" s="6">
        <f t="shared" si="16"/>
        <v>47459.500001399996</v>
      </c>
      <c r="CR13" s="6">
        <f t="shared" si="16"/>
        <v>47489.916668099999</v>
      </c>
      <c r="CS13" s="6">
        <f t="shared" si="16"/>
        <v>47520.333334800001</v>
      </c>
      <c r="CT13" s="6">
        <f t="shared" si="16"/>
        <v>47550.750001499997</v>
      </c>
      <c r="CU13" s="6">
        <f t="shared" si="16"/>
        <v>47581.1666682</v>
      </c>
      <c r="CV13" s="6">
        <f t="shared" si="16"/>
        <v>47611.583334900002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3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46183</v>
      </c>
      <c r="BA14" s="6">
        <f t="shared" si="10"/>
        <v>46183</v>
      </c>
      <c r="BB14" s="6">
        <f t="shared" si="11"/>
        <v>46213.416666700003</v>
      </c>
      <c r="BC14" s="6">
        <f t="shared" si="11"/>
        <v>46243.833333399998</v>
      </c>
      <c r="BD14" s="6">
        <f t="shared" si="11"/>
        <v>46274.250000100001</v>
      </c>
      <c r="BE14" s="6">
        <f t="shared" si="11"/>
        <v>46304.666666800003</v>
      </c>
      <c r="BF14" s="6">
        <f t="shared" si="11"/>
        <v>46335.083333499999</v>
      </c>
      <c r="BG14" s="6">
        <f t="shared" si="11"/>
        <v>46365.500000200002</v>
      </c>
      <c r="BH14" s="6">
        <f t="shared" si="11"/>
        <v>46395.916666899997</v>
      </c>
      <c r="BI14" s="6">
        <f t="shared" si="11"/>
        <v>46426.3333336</v>
      </c>
      <c r="BJ14" s="6">
        <f t="shared" si="11"/>
        <v>46456.750000300002</v>
      </c>
      <c r="BK14" s="6">
        <f t="shared" si="11"/>
        <v>46487.166666999998</v>
      </c>
      <c r="BL14" s="6">
        <f t="shared" si="11"/>
        <v>46517.5833337</v>
      </c>
      <c r="BM14" s="6">
        <f t="shared" si="11"/>
        <v>46548.000000400003</v>
      </c>
      <c r="BN14" s="6">
        <f t="shared" si="11"/>
        <v>46578.416667099998</v>
      </c>
      <c r="BO14" s="6">
        <f t="shared" si="11"/>
        <v>46608.833333800001</v>
      </c>
      <c r="BP14" s="6">
        <f t="shared" si="11"/>
        <v>46639.250000499997</v>
      </c>
      <c r="BQ14" s="6">
        <f t="shared" si="11"/>
        <v>46669.666667199999</v>
      </c>
      <c r="BR14" s="6">
        <f t="shared" si="16"/>
        <v>46700.083333900002</v>
      </c>
      <c r="BS14" s="6">
        <f t="shared" si="16"/>
        <v>46730.500000599997</v>
      </c>
      <c r="BT14" s="6">
        <f t="shared" si="16"/>
        <v>46760.9166673</v>
      </c>
      <c r="BU14" s="6">
        <f t="shared" si="16"/>
        <v>46791.333334000003</v>
      </c>
      <c r="BV14" s="6">
        <f t="shared" si="16"/>
        <v>46821.750000699998</v>
      </c>
      <c r="BW14" s="6">
        <f t="shared" si="16"/>
        <v>46852.166667400001</v>
      </c>
      <c r="BX14" s="6">
        <f t="shared" si="16"/>
        <v>46882.583334099996</v>
      </c>
      <c r="BY14" s="6">
        <f t="shared" si="16"/>
        <v>46913.000000799999</v>
      </c>
      <c r="BZ14" s="6">
        <f t="shared" si="16"/>
        <v>46943.416667500001</v>
      </c>
      <c r="CA14" s="6">
        <f t="shared" si="16"/>
        <v>46973.833334199997</v>
      </c>
      <c r="CB14" s="6">
        <f t="shared" si="16"/>
        <v>47004.2500009</v>
      </c>
      <c r="CC14" s="6">
        <f t="shared" si="16"/>
        <v>47034.666667600002</v>
      </c>
      <c r="CD14" s="6">
        <f t="shared" si="16"/>
        <v>47065.083334299998</v>
      </c>
      <c r="CE14" s="6">
        <f t="shared" si="16"/>
        <v>47095.500001</v>
      </c>
      <c r="CF14" s="6">
        <f t="shared" si="16"/>
        <v>47125.916667700003</v>
      </c>
      <c r="CG14" s="6">
        <f t="shared" si="16"/>
        <v>47156.333334399998</v>
      </c>
      <c r="CH14" s="6">
        <f t="shared" si="16"/>
        <v>47186.750001100001</v>
      </c>
      <c r="CI14" s="6">
        <f t="shared" si="16"/>
        <v>47217.166667799997</v>
      </c>
      <c r="CJ14" s="6">
        <f t="shared" si="16"/>
        <v>47247.583334499999</v>
      </c>
      <c r="CK14" s="6">
        <f t="shared" si="16"/>
        <v>47278.000001200002</v>
      </c>
      <c r="CL14" s="6">
        <f t="shared" si="16"/>
        <v>47308.416667899997</v>
      </c>
      <c r="CM14" s="6">
        <f t="shared" si="16"/>
        <v>47338.8333346</v>
      </c>
      <c r="CN14" s="6">
        <f t="shared" si="16"/>
        <v>47369.250001299995</v>
      </c>
      <c r="CO14" s="6">
        <f t="shared" si="16"/>
        <v>47399.666667999998</v>
      </c>
      <c r="CP14" s="6">
        <f t="shared" si="16"/>
        <v>47430.083334700001</v>
      </c>
      <c r="CQ14" s="6">
        <f t="shared" si="16"/>
        <v>47460.500001399996</v>
      </c>
      <c r="CR14" s="6">
        <f t="shared" si="16"/>
        <v>47490.916668099999</v>
      </c>
      <c r="CS14" s="6">
        <f t="shared" si="16"/>
        <v>47521.333334800001</v>
      </c>
      <c r="CT14" s="6">
        <f t="shared" si="16"/>
        <v>47551.750001499997</v>
      </c>
      <c r="CU14" s="6">
        <f t="shared" si="16"/>
        <v>47582.1666682</v>
      </c>
      <c r="CV14" s="6">
        <f t="shared" si="16"/>
        <v>47612.583334900002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3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46184</v>
      </c>
      <c r="BA15" s="6">
        <f t="shared" si="10"/>
        <v>46184</v>
      </c>
      <c r="BB15" s="6">
        <f t="shared" si="11"/>
        <v>46214.416666700003</v>
      </c>
      <c r="BC15" s="6">
        <f t="shared" si="11"/>
        <v>46244.833333399998</v>
      </c>
      <c r="BD15" s="6">
        <f t="shared" si="11"/>
        <v>46275.250000100001</v>
      </c>
      <c r="BE15" s="6">
        <f t="shared" si="11"/>
        <v>46305.666666800003</v>
      </c>
      <c r="BF15" s="6">
        <f t="shared" si="11"/>
        <v>46336.083333499999</v>
      </c>
      <c r="BG15" s="6">
        <f t="shared" si="11"/>
        <v>46366.500000200002</v>
      </c>
      <c r="BH15" s="6">
        <f t="shared" si="11"/>
        <v>46396.916666899997</v>
      </c>
      <c r="BI15" s="6">
        <f t="shared" si="11"/>
        <v>46427.3333336</v>
      </c>
      <c r="BJ15" s="6">
        <f t="shared" si="11"/>
        <v>46457.750000300002</v>
      </c>
      <c r="BK15" s="6">
        <f t="shared" si="11"/>
        <v>46488.166666999998</v>
      </c>
      <c r="BL15" s="6">
        <f t="shared" si="11"/>
        <v>46518.5833337</v>
      </c>
      <c r="BM15" s="6">
        <f t="shared" si="11"/>
        <v>46549.000000400003</v>
      </c>
      <c r="BN15" s="6">
        <f t="shared" si="11"/>
        <v>46579.416667099998</v>
      </c>
      <c r="BO15" s="6">
        <f t="shared" si="11"/>
        <v>46609.833333800001</v>
      </c>
      <c r="BP15" s="6">
        <f t="shared" si="11"/>
        <v>46640.250000499997</v>
      </c>
      <c r="BQ15" s="6">
        <f t="shared" si="11"/>
        <v>46670.666667199999</v>
      </c>
      <c r="BR15" s="6">
        <f t="shared" si="16"/>
        <v>46701.083333900002</v>
      </c>
      <c r="BS15" s="6">
        <f t="shared" si="16"/>
        <v>46731.500000599997</v>
      </c>
      <c r="BT15" s="6">
        <f t="shared" si="16"/>
        <v>46761.9166673</v>
      </c>
      <c r="BU15" s="6">
        <f t="shared" si="16"/>
        <v>46792.333334000003</v>
      </c>
      <c r="BV15" s="6">
        <f t="shared" si="16"/>
        <v>46822.750000699998</v>
      </c>
      <c r="BW15" s="6">
        <f t="shared" si="16"/>
        <v>46853.166667400001</v>
      </c>
      <c r="BX15" s="6">
        <f t="shared" si="16"/>
        <v>46883.583334099996</v>
      </c>
      <c r="BY15" s="6">
        <f t="shared" si="16"/>
        <v>46914.000000799999</v>
      </c>
      <c r="BZ15" s="6">
        <f t="shared" si="16"/>
        <v>46944.416667500001</v>
      </c>
      <c r="CA15" s="6">
        <f t="shared" si="16"/>
        <v>46974.833334199997</v>
      </c>
      <c r="CB15" s="6">
        <f t="shared" si="16"/>
        <v>47005.2500009</v>
      </c>
      <c r="CC15" s="6">
        <f t="shared" si="16"/>
        <v>47035.666667600002</v>
      </c>
      <c r="CD15" s="6">
        <f t="shared" si="16"/>
        <v>47066.083334299998</v>
      </c>
      <c r="CE15" s="6">
        <f t="shared" si="16"/>
        <v>47096.500001</v>
      </c>
      <c r="CF15" s="6">
        <f t="shared" si="16"/>
        <v>47126.916667700003</v>
      </c>
      <c r="CG15" s="6">
        <f t="shared" si="16"/>
        <v>47157.333334399998</v>
      </c>
      <c r="CH15" s="6">
        <f t="shared" si="16"/>
        <v>47187.750001100001</v>
      </c>
      <c r="CI15" s="6">
        <f t="shared" si="16"/>
        <v>47218.166667799997</v>
      </c>
      <c r="CJ15" s="6">
        <f t="shared" si="16"/>
        <v>47248.583334499999</v>
      </c>
      <c r="CK15" s="6">
        <f t="shared" si="16"/>
        <v>47279.000001200002</v>
      </c>
      <c r="CL15" s="6">
        <f t="shared" si="16"/>
        <v>47309.416667899997</v>
      </c>
      <c r="CM15" s="6">
        <f t="shared" si="16"/>
        <v>47339.8333346</v>
      </c>
      <c r="CN15" s="6">
        <f t="shared" si="16"/>
        <v>47370.250001299995</v>
      </c>
      <c r="CO15" s="6">
        <f t="shared" si="16"/>
        <v>47400.666667999998</v>
      </c>
      <c r="CP15" s="6">
        <f t="shared" si="16"/>
        <v>47431.083334700001</v>
      </c>
      <c r="CQ15" s="6">
        <f t="shared" si="16"/>
        <v>47461.500001399996</v>
      </c>
      <c r="CR15" s="6">
        <f t="shared" si="16"/>
        <v>47491.916668099999</v>
      </c>
      <c r="CS15" s="6">
        <f t="shared" si="16"/>
        <v>47522.333334800001</v>
      </c>
      <c r="CT15" s="6">
        <f t="shared" si="16"/>
        <v>47552.750001499997</v>
      </c>
      <c r="CU15" s="6">
        <f t="shared" si="16"/>
        <v>47583.1666682</v>
      </c>
      <c r="CV15" s="6">
        <f t="shared" si="16"/>
        <v>47613.583334900002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3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46185</v>
      </c>
      <c r="BA16" s="6">
        <f t="shared" si="10"/>
        <v>46185</v>
      </c>
      <c r="BB16" s="6">
        <f t="shared" si="11"/>
        <v>46215.416666700003</v>
      </c>
      <c r="BC16" s="6">
        <f t="shared" si="11"/>
        <v>46245.833333399998</v>
      </c>
      <c r="BD16" s="6">
        <f t="shared" si="11"/>
        <v>46276.250000100001</v>
      </c>
      <c r="BE16" s="6">
        <f t="shared" si="11"/>
        <v>46306.666666800003</v>
      </c>
      <c r="BF16" s="6">
        <f t="shared" si="11"/>
        <v>46337.083333499999</v>
      </c>
      <c r="BG16" s="6">
        <f t="shared" si="11"/>
        <v>46367.500000200002</v>
      </c>
      <c r="BH16" s="6">
        <f t="shared" si="11"/>
        <v>46397.916666899997</v>
      </c>
      <c r="BI16" s="6">
        <f t="shared" si="11"/>
        <v>46428.3333336</v>
      </c>
      <c r="BJ16" s="6">
        <f t="shared" si="11"/>
        <v>46458.750000300002</v>
      </c>
      <c r="BK16" s="6">
        <f t="shared" si="11"/>
        <v>46489.166666999998</v>
      </c>
      <c r="BL16" s="6">
        <f t="shared" si="11"/>
        <v>46519.5833337</v>
      </c>
      <c r="BM16" s="6">
        <f t="shared" si="11"/>
        <v>46550.000000400003</v>
      </c>
      <c r="BN16" s="6">
        <f t="shared" si="11"/>
        <v>46580.416667099998</v>
      </c>
      <c r="BO16" s="6">
        <f t="shared" si="11"/>
        <v>46610.833333800001</v>
      </c>
      <c r="BP16" s="6">
        <f t="shared" si="11"/>
        <v>46641.250000499997</v>
      </c>
      <c r="BQ16" s="6">
        <f t="shared" si="11"/>
        <v>46671.666667199999</v>
      </c>
      <c r="BR16" s="6">
        <f t="shared" si="16"/>
        <v>46702.083333900002</v>
      </c>
      <c r="BS16" s="6">
        <f t="shared" si="16"/>
        <v>46732.500000599997</v>
      </c>
      <c r="BT16" s="6">
        <f t="shared" si="16"/>
        <v>46762.9166673</v>
      </c>
      <c r="BU16" s="6">
        <f t="shared" si="16"/>
        <v>46793.333334000003</v>
      </c>
      <c r="BV16" s="6">
        <f t="shared" si="16"/>
        <v>46823.750000699998</v>
      </c>
      <c r="BW16" s="6">
        <f t="shared" si="16"/>
        <v>46854.166667400001</v>
      </c>
      <c r="BX16" s="6">
        <f t="shared" si="16"/>
        <v>46884.583334099996</v>
      </c>
      <c r="BY16" s="6">
        <f t="shared" si="16"/>
        <v>46915.000000799999</v>
      </c>
      <c r="BZ16" s="6">
        <f t="shared" si="16"/>
        <v>46945.416667500001</v>
      </c>
      <c r="CA16" s="6">
        <f t="shared" si="16"/>
        <v>46975.833334199997</v>
      </c>
      <c r="CB16" s="6">
        <f t="shared" si="16"/>
        <v>47006.2500009</v>
      </c>
      <c r="CC16" s="6">
        <f t="shared" si="16"/>
        <v>47036.666667600002</v>
      </c>
      <c r="CD16" s="6">
        <f t="shared" si="16"/>
        <v>47067.083334299998</v>
      </c>
      <c r="CE16" s="6">
        <f t="shared" si="16"/>
        <v>47097.500001</v>
      </c>
      <c r="CF16" s="6">
        <f t="shared" si="16"/>
        <v>47127.916667700003</v>
      </c>
      <c r="CG16" s="6">
        <f t="shared" si="16"/>
        <v>47158.333334399998</v>
      </c>
      <c r="CH16" s="6">
        <f t="shared" si="16"/>
        <v>47188.750001100001</v>
      </c>
      <c r="CI16" s="6">
        <f t="shared" si="16"/>
        <v>47219.166667799997</v>
      </c>
      <c r="CJ16" s="6">
        <f t="shared" si="16"/>
        <v>47249.583334499999</v>
      </c>
      <c r="CK16" s="6">
        <f t="shared" si="16"/>
        <v>47280.000001200002</v>
      </c>
      <c r="CL16" s="6">
        <f t="shared" si="16"/>
        <v>47310.416667899997</v>
      </c>
      <c r="CM16" s="6">
        <f t="shared" si="16"/>
        <v>47340.8333346</v>
      </c>
      <c r="CN16" s="6">
        <f t="shared" si="16"/>
        <v>47371.250001299995</v>
      </c>
      <c r="CO16" s="6">
        <f t="shared" si="16"/>
        <v>47401.666667999998</v>
      </c>
      <c r="CP16" s="6">
        <f t="shared" si="16"/>
        <v>47432.083334700001</v>
      </c>
      <c r="CQ16" s="6">
        <f t="shared" si="16"/>
        <v>47462.500001399996</v>
      </c>
      <c r="CR16" s="6">
        <f t="shared" si="16"/>
        <v>47492.916668099999</v>
      </c>
      <c r="CS16" s="6">
        <f t="shared" si="16"/>
        <v>47523.333334800001</v>
      </c>
      <c r="CT16" s="6">
        <f t="shared" si="16"/>
        <v>47553.750001499997</v>
      </c>
      <c r="CU16" s="6">
        <f t="shared" si="16"/>
        <v>47584.1666682</v>
      </c>
      <c r="CV16" s="6">
        <f t="shared" si="16"/>
        <v>47614.583334900002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3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46188</v>
      </c>
      <c r="BA17" s="6">
        <f t="shared" si="10"/>
        <v>46188</v>
      </c>
      <c r="BB17" s="6">
        <f t="shared" si="11"/>
        <v>46218.416666700003</v>
      </c>
      <c r="BC17" s="6">
        <f t="shared" si="11"/>
        <v>46248.833333399998</v>
      </c>
      <c r="BD17" s="6">
        <f t="shared" si="11"/>
        <v>46279.250000100001</v>
      </c>
      <c r="BE17" s="6">
        <f t="shared" si="11"/>
        <v>46309.666666800003</v>
      </c>
      <c r="BF17" s="6">
        <f t="shared" si="11"/>
        <v>46340.083333499999</v>
      </c>
      <c r="BG17" s="6">
        <f t="shared" si="11"/>
        <v>46370.500000200002</v>
      </c>
      <c r="BH17" s="6">
        <f t="shared" si="11"/>
        <v>46400.916666899997</v>
      </c>
      <c r="BI17" s="6">
        <f t="shared" si="11"/>
        <v>46431.3333336</v>
      </c>
      <c r="BJ17" s="6">
        <f t="shared" si="11"/>
        <v>46461.750000300002</v>
      </c>
      <c r="BK17" s="6">
        <f t="shared" si="11"/>
        <v>46492.166666999998</v>
      </c>
      <c r="BL17" s="6">
        <f t="shared" si="11"/>
        <v>46522.5833337</v>
      </c>
      <c r="BM17" s="6">
        <f t="shared" si="11"/>
        <v>46553.000000400003</v>
      </c>
      <c r="BN17" s="6">
        <f t="shared" si="11"/>
        <v>46583.416667099998</v>
      </c>
      <c r="BO17" s="6">
        <f t="shared" si="11"/>
        <v>46613.833333800001</v>
      </c>
      <c r="BP17" s="6">
        <f t="shared" si="11"/>
        <v>46644.250000499997</v>
      </c>
      <c r="BQ17" s="6">
        <f t="shared" si="11"/>
        <v>46674.666667199999</v>
      </c>
      <c r="BR17" s="6">
        <f t="shared" si="16"/>
        <v>46705.083333900002</v>
      </c>
      <c r="BS17" s="6">
        <f t="shared" si="16"/>
        <v>46735.500000599997</v>
      </c>
      <c r="BT17" s="6">
        <f t="shared" si="16"/>
        <v>46765.9166673</v>
      </c>
      <c r="BU17" s="6">
        <f t="shared" si="16"/>
        <v>46796.333334000003</v>
      </c>
      <c r="BV17" s="6">
        <f t="shared" si="16"/>
        <v>46826.750000699998</v>
      </c>
      <c r="BW17" s="6">
        <f t="shared" si="16"/>
        <v>46857.166667400001</v>
      </c>
      <c r="BX17" s="6">
        <f t="shared" si="16"/>
        <v>46887.583334099996</v>
      </c>
      <c r="BY17" s="6">
        <f t="shared" si="16"/>
        <v>46918.000000799999</v>
      </c>
      <c r="BZ17" s="6">
        <f t="shared" si="16"/>
        <v>46948.416667500001</v>
      </c>
      <c r="CA17" s="6">
        <f t="shared" si="16"/>
        <v>46978.833334199997</v>
      </c>
      <c r="CB17" s="6">
        <f t="shared" si="16"/>
        <v>47009.2500009</v>
      </c>
      <c r="CC17" s="6">
        <f t="shared" si="16"/>
        <v>47039.666667600002</v>
      </c>
      <c r="CD17" s="6">
        <f t="shared" si="16"/>
        <v>47070.083334299998</v>
      </c>
      <c r="CE17" s="6">
        <f t="shared" si="16"/>
        <v>47100.500001</v>
      </c>
      <c r="CF17" s="6">
        <f t="shared" si="16"/>
        <v>47130.916667700003</v>
      </c>
      <c r="CG17" s="6">
        <f t="shared" si="16"/>
        <v>47161.333334399998</v>
      </c>
      <c r="CH17" s="6">
        <f t="shared" si="16"/>
        <v>47191.750001100001</v>
      </c>
      <c r="CI17" s="6">
        <f t="shared" si="16"/>
        <v>47222.166667799997</v>
      </c>
      <c r="CJ17" s="6">
        <f t="shared" si="16"/>
        <v>47252.583334499999</v>
      </c>
      <c r="CK17" s="6">
        <f t="shared" si="16"/>
        <v>47283.000001200002</v>
      </c>
      <c r="CL17" s="6">
        <f t="shared" si="16"/>
        <v>47313.416667899997</v>
      </c>
      <c r="CM17" s="6">
        <f t="shared" si="16"/>
        <v>47343.8333346</v>
      </c>
      <c r="CN17" s="6">
        <f t="shared" si="16"/>
        <v>47374.250001299995</v>
      </c>
      <c r="CO17" s="6">
        <f t="shared" si="16"/>
        <v>47404.666667999998</v>
      </c>
      <c r="CP17" s="6">
        <f t="shared" si="16"/>
        <v>47435.083334700001</v>
      </c>
      <c r="CQ17" s="6">
        <f t="shared" si="16"/>
        <v>47465.500001399996</v>
      </c>
      <c r="CR17" s="6">
        <f t="shared" si="16"/>
        <v>47495.916668099999</v>
      </c>
      <c r="CS17" s="6">
        <f t="shared" si="16"/>
        <v>47526.333334800001</v>
      </c>
      <c r="CT17" s="6">
        <f t="shared" si="16"/>
        <v>47556.750001499997</v>
      </c>
      <c r="CU17" s="6">
        <f t="shared" si="16"/>
        <v>47587.1666682</v>
      </c>
      <c r="CV17" s="6">
        <f t="shared" si="16"/>
        <v>47617.583334900002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3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46189</v>
      </c>
      <c r="BA18" s="6">
        <f t="shared" si="10"/>
        <v>46189</v>
      </c>
      <c r="BB18" s="6">
        <f t="shared" si="11"/>
        <v>46219.416666700003</v>
      </c>
      <c r="BC18" s="6">
        <f t="shared" si="11"/>
        <v>46249.833333399998</v>
      </c>
      <c r="BD18" s="6">
        <f t="shared" si="11"/>
        <v>46280.250000100001</v>
      </c>
      <c r="BE18" s="6">
        <f t="shared" si="11"/>
        <v>46310.666666800003</v>
      </c>
      <c r="BF18" s="6">
        <f t="shared" si="11"/>
        <v>46341.083333499999</v>
      </c>
      <c r="BG18" s="6">
        <f t="shared" si="11"/>
        <v>46371.500000200002</v>
      </c>
      <c r="BH18" s="6">
        <f t="shared" si="11"/>
        <v>46401.916666899997</v>
      </c>
      <c r="BI18" s="6">
        <f t="shared" si="11"/>
        <v>46432.3333336</v>
      </c>
      <c r="BJ18" s="6">
        <f t="shared" si="11"/>
        <v>46462.750000300002</v>
      </c>
      <c r="BK18" s="6">
        <f t="shared" si="11"/>
        <v>46493.166666999998</v>
      </c>
      <c r="BL18" s="6">
        <f t="shared" si="11"/>
        <v>46523.5833337</v>
      </c>
      <c r="BM18" s="6">
        <f t="shared" si="11"/>
        <v>46554.000000400003</v>
      </c>
      <c r="BN18" s="6">
        <f t="shared" si="11"/>
        <v>46584.416667099998</v>
      </c>
      <c r="BO18" s="6">
        <f t="shared" si="11"/>
        <v>46614.833333800001</v>
      </c>
      <c r="BP18" s="6">
        <f t="shared" si="11"/>
        <v>46645.250000499997</v>
      </c>
      <c r="BQ18" s="6">
        <f t="shared" si="11"/>
        <v>46675.666667199999</v>
      </c>
      <c r="BR18" s="6">
        <f t="shared" si="16"/>
        <v>46706.083333900002</v>
      </c>
      <c r="BS18" s="6">
        <f t="shared" si="16"/>
        <v>46736.500000599997</v>
      </c>
      <c r="BT18" s="6">
        <f t="shared" si="16"/>
        <v>46766.9166673</v>
      </c>
      <c r="BU18" s="6">
        <f t="shared" si="16"/>
        <v>46797.333334000003</v>
      </c>
      <c r="BV18" s="6">
        <f t="shared" si="16"/>
        <v>46827.750000699998</v>
      </c>
      <c r="BW18" s="6">
        <f t="shared" si="16"/>
        <v>46858.166667400001</v>
      </c>
      <c r="BX18" s="6">
        <f t="shared" si="16"/>
        <v>46888.583334099996</v>
      </c>
      <c r="BY18" s="6">
        <f t="shared" si="16"/>
        <v>46919.000000799999</v>
      </c>
      <c r="BZ18" s="6">
        <f t="shared" si="16"/>
        <v>46949.416667500001</v>
      </c>
      <c r="CA18" s="6">
        <f t="shared" si="16"/>
        <v>46979.833334199997</v>
      </c>
      <c r="CB18" s="6">
        <f t="shared" si="16"/>
        <v>47010.2500009</v>
      </c>
      <c r="CC18" s="6">
        <f t="shared" si="16"/>
        <v>47040.666667600002</v>
      </c>
      <c r="CD18" s="6">
        <f t="shared" si="16"/>
        <v>47071.083334299998</v>
      </c>
      <c r="CE18" s="6">
        <f t="shared" si="16"/>
        <v>47101.500001</v>
      </c>
      <c r="CF18" s="6">
        <f t="shared" si="16"/>
        <v>47131.916667700003</v>
      </c>
      <c r="CG18" s="6">
        <f t="shared" si="16"/>
        <v>47162.333334399998</v>
      </c>
      <c r="CH18" s="6">
        <f t="shared" si="16"/>
        <v>47192.750001100001</v>
      </c>
      <c r="CI18" s="6">
        <f t="shared" si="16"/>
        <v>47223.166667799997</v>
      </c>
      <c r="CJ18" s="6">
        <f t="shared" si="16"/>
        <v>47253.583334499999</v>
      </c>
      <c r="CK18" s="6">
        <f t="shared" si="16"/>
        <v>47284.000001200002</v>
      </c>
      <c r="CL18" s="6">
        <f t="shared" si="16"/>
        <v>47314.416667899997</v>
      </c>
      <c r="CM18" s="6">
        <f t="shared" si="16"/>
        <v>47344.8333346</v>
      </c>
      <c r="CN18" s="6">
        <f t="shared" si="16"/>
        <v>47375.250001299995</v>
      </c>
      <c r="CO18" s="6">
        <f t="shared" si="16"/>
        <v>47405.666667999998</v>
      </c>
      <c r="CP18" s="6">
        <f t="shared" si="16"/>
        <v>47436.083334700001</v>
      </c>
      <c r="CQ18" s="6">
        <f t="shared" si="16"/>
        <v>47466.500001399996</v>
      </c>
      <c r="CR18" s="6">
        <f t="shared" si="16"/>
        <v>47496.916668099999</v>
      </c>
      <c r="CS18" s="6">
        <f t="shared" si="16"/>
        <v>47527.333334800001</v>
      </c>
      <c r="CT18" s="6">
        <f t="shared" si="16"/>
        <v>47557.750001499997</v>
      </c>
      <c r="CU18" s="6">
        <f t="shared" si="16"/>
        <v>47588.1666682</v>
      </c>
      <c r="CV18" s="6">
        <f t="shared" si="16"/>
        <v>47618.583334900002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3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46190</v>
      </c>
      <c r="BA19" s="6">
        <f>AZ19</f>
        <v>46190</v>
      </c>
      <c r="BB19" s="6">
        <f t="shared" si="11"/>
        <v>46220.416666700003</v>
      </c>
      <c r="BC19" s="6">
        <f t="shared" si="11"/>
        <v>46250.833333399998</v>
      </c>
      <c r="BD19" s="6">
        <f t="shared" si="11"/>
        <v>46281.250000100001</v>
      </c>
      <c r="BE19" s="6">
        <f t="shared" si="11"/>
        <v>46311.666666800003</v>
      </c>
      <c r="BF19" s="6">
        <f t="shared" si="11"/>
        <v>46342.083333499999</v>
      </c>
      <c r="BG19" s="6">
        <f t="shared" si="11"/>
        <v>46372.500000200002</v>
      </c>
      <c r="BH19" s="6">
        <f t="shared" si="11"/>
        <v>46402.916666899997</v>
      </c>
      <c r="BI19" s="6">
        <f t="shared" si="11"/>
        <v>46433.3333336</v>
      </c>
      <c r="BJ19" s="6">
        <f t="shared" si="11"/>
        <v>46463.750000300002</v>
      </c>
      <c r="BK19" s="6">
        <f t="shared" si="11"/>
        <v>46494.166666999998</v>
      </c>
      <c r="BL19" s="6">
        <f t="shared" si="11"/>
        <v>46524.5833337</v>
      </c>
      <c r="BM19" s="6">
        <f t="shared" si="11"/>
        <v>46555.000000400003</v>
      </c>
      <c r="BN19" s="6">
        <f t="shared" si="11"/>
        <v>46585.416667099998</v>
      </c>
      <c r="BO19" s="6">
        <f t="shared" si="11"/>
        <v>46615.833333800001</v>
      </c>
      <c r="BP19" s="6">
        <f t="shared" si="11"/>
        <v>46646.250000499997</v>
      </c>
      <c r="BQ19" s="6">
        <f t="shared" si="11"/>
        <v>46676.666667199999</v>
      </c>
      <c r="BR19" s="6">
        <f t="shared" si="16"/>
        <v>46707.083333900002</v>
      </c>
      <c r="BS19" s="6">
        <f t="shared" si="16"/>
        <v>46737.500000599997</v>
      </c>
      <c r="BT19" s="6">
        <f t="shared" si="16"/>
        <v>46767.9166673</v>
      </c>
      <c r="BU19" s="6">
        <f t="shared" si="16"/>
        <v>46798.333334000003</v>
      </c>
      <c r="BV19" s="6">
        <f t="shared" si="16"/>
        <v>46828.750000699998</v>
      </c>
      <c r="BW19" s="6">
        <f t="shared" si="16"/>
        <v>46859.166667400001</v>
      </c>
      <c r="BX19" s="6">
        <f t="shared" si="16"/>
        <v>46889.583334099996</v>
      </c>
      <c r="BY19" s="6">
        <f t="shared" si="16"/>
        <v>46920.000000799999</v>
      </c>
      <c r="BZ19" s="6">
        <f t="shared" si="16"/>
        <v>46950.416667500001</v>
      </c>
      <c r="CA19" s="6">
        <f t="shared" si="16"/>
        <v>46980.833334199997</v>
      </c>
      <c r="CB19" s="6">
        <f t="shared" si="16"/>
        <v>47011.2500009</v>
      </c>
      <c r="CC19" s="6">
        <f t="shared" si="16"/>
        <v>47041.666667600002</v>
      </c>
      <c r="CD19" s="6">
        <f t="shared" si="16"/>
        <v>47072.083334299998</v>
      </c>
      <c r="CE19" s="6">
        <f t="shared" si="16"/>
        <v>47102.500001</v>
      </c>
      <c r="CF19" s="6">
        <f t="shared" si="16"/>
        <v>47132.916667700003</v>
      </c>
      <c r="CG19" s="6">
        <f t="shared" si="16"/>
        <v>47163.333334399998</v>
      </c>
      <c r="CH19" s="6">
        <f t="shared" si="16"/>
        <v>47193.750001100001</v>
      </c>
      <c r="CI19" s="6">
        <f t="shared" si="16"/>
        <v>47224.166667799997</v>
      </c>
      <c r="CJ19" s="6">
        <f t="shared" si="16"/>
        <v>47254.583334499999</v>
      </c>
      <c r="CK19" s="6">
        <f t="shared" si="16"/>
        <v>47285.000001200002</v>
      </c>
      <c r="CL19" s="6">
        <f t="shared" si="16"/>
        <v>47315.416667899997</v>
      </c>
      <c r="CM19" s="6">
        <f t="shared" si="16"/>
        <v>47345.8333346</v>
      </c>
      <c r="CN19" s="6">
        <f t="shared" si="16"/>
        <v>47376.250001299995</v>
      </c>
      <c r="CO19" s="6">
        <f t="shared" si="16"/>
        <v>47406.666667999998</v>
      </c>
      <c r="CP19" s="6">
        <f t="shared" si="16"/>
        <v>47437.083334700001</v>
      </c>
      <c r="CQ19" s="6">
        <f t="shared" si="16"/>
        <v>47467.500001399996</v>
      </c>
      <c r="CR19" s="6">
        <f t="shared" si="16"/>
        <v>47497.916668099999</v>
      </c>
      <c r="CS19" s="6">
        <f t="shared" si="16"/>
        <v>47528.333334800001</v>
      </c>
      <c r="CT19" s="6">
        <f t="shared" si="16"/>
        <v>47558.750001499997</v>
      </c>
      <c r="CU19" s="6">
        <f t="shared" si="16"/>
        <v>47589.1666682</v>
      </c>
      <c r="CV19" s="6">
        <f t="shared" si="16"/>
        <v>47619.583334900002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3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46191</v>
      </c>
      <c r="BA20" s="6">
        <f t="shared" ref="BA20" si="18">AZ20</f>
        <v>46191</v>
      </c>
      <c r="BB20" s="6">
        <f t="shared" si="11"/>
        <v>46221.416666700003</v>
      </c>
      <c r="BC20" s="6">
        <f t="shared" si="11"/>
        <v>46251.833333399998</v>
      </c>
      <c r="BD20" s="6">
        <f t="shared" si="11"/>
        <v>46282.250000100001</v>
      </c>
      <c r="BE20" s="6">
        <f t="shared" si="11"/>
        <v>46312.666666800003</v>
      </c>
      <c r="BF20" s="6">
        <f t="shared" si="11"/>
        <v>46343.083333499999</v>
      </c>
      <c r="BG20" s="6">
        <f t="shared" si="11"/>
        <v>46373.500000200002</v>
      </c>
      <c r="BH20" s="6">
        <f t="shared" si="11"/>
        <v>46403.916666899997</v>
      </c>
      <c r="BI20" s="6">
        <f t="shared" si="11"/>
        <v>46434.3333336</v>
      </c>
      <c r="BJ20" s="6">
        <f t="shared" si="11"/>
        <v>46464.750000300002</v>
      </c>
      <c r="BK20" s="6">
        <f t="shared" si="11"/>
        <v>46495.166666999998</v>
      </c>
      <c r="BL20" s="6">
        <f t="shared" si="11"/>
        <v>46525.5833337</v>
      </c>
      <c r="BM20" s="6">
        <f t="shared" si="11"/>
        <v>46556.000000400003</v>
      </c>
      <c r="BN20" s="6">
        <f t="shared" si="11"/>
        <v>46586.416667099998</v>
      </c>
      <c r="BO20" s="6">
        <f t="shared" si="11"/>
        <v>46616.833333800001</v>
      </c>
      <c r="BP20" s="6">
        <f t="shared" si="11"/>
        <v>46647.250000499997</v>
      </c>
      <c r="BQ20" s="6">
        <f t="shared" si="11"/>
        <v>46677.666667199999</v>
      </c>
      <c r="BR20" s="6">
        <f t="shared" si="16"/>
        <v>46708.083333900002</v>
      </c>
      <c r="BS20" s="6">
        <f t="shared" si="16"/>
        <v>46738.500000599997</v>
      </c>
      <c r="BT20" s="6">
        <f t="shared" si="16"/>
        <v>46768.9166673</v>
      </c>
      <c r="BU20" s="6">
        <f t="shared" si="16"/>
        <v>46799.333334000003</v>
      </c>
      <c r="BV20" s="6">
        <f t="shared" si="16"/>
        <v>46829.750000699998</v>
      </c>
      <c r="BW20" s="6">
        <f t="shared" si="16"/>
        <v>46860.166667400001</v>
      </c>
      <c r="BX20" s="6">
        <f t="shared" si="16"/>
        <v>46890.583334099996</v>
      </c>
      <c r="BY20" s="6">
        <f t="shared" ref="BY20:CV20" si="19">$AZ20+BY$4</f>
        <v>46921.000000799999</v>
      </c>
      <c r="BZ20" s="6">
        <f t="shared" si="19"/>
        <v>46951.416667500001</v>
      </c>
      <c r="CA20" s="6">
        <f t="shared" si="19"/>
        <v>46981.833334199997</v>
      </c>
      <c r="CB20" s="6">
        <f t="shared" si="19"/>
        <v>47012.2500009</v>
      </c>
      <c r="CC20" s="6">
        <f t="shared" si="19"/>
        <v>47042.666667600002</v>
      </c>
      <c r="CD20" s="6">
        <f t="shared" si="19"/>
        <v>47073.083334299998</v>
      </c>
      <c r="CE20" s="6">
        <f t="shared" si="19"/>
        <v>47103.500001</v>
      </c>
      <c r="CF20" s="6">
        <f t="shared" si="19"/>
        <v>47133.916667700003</v>
      </c>
      <c r="CG20" s="6">
        <f t="shared" si="19"/>
        <v>47164.333334399998</v>
      </c>
      <c r="CH20" s="6">
        <f t="shared" si="19"/>
        <v>47194.750001100001</v>
      </c>
      <c r="CI20" s="6">
        <f t="shared" si="19"/>
        <v>47225.166667799997</v>
      </c>
      <c r="CJ20" s="6">
        <f t="shared" si="19"/>
        <v>47255.583334499999</v>
      </c>
      <c r="CK20" s="6">
        <f t="shared" si="19"/>
        <v>47286.000001200002</v>
      </c>
      <c r="CL20" s="6">
        <f t="shared" si="19"/>
        <v>47316.416667899997</v>
      </c>
      <c r="CM20" s="6">
        <f t="shared" si="19"/>
        <v>47346.8333346</v>
      </c>
      <c r="CN20" s="6">
        <f t="shared" si="19"/>
        <v>47377.250001299995</v>
      </c>
      <c r="CO20" s="6">
        <f t="shared" si="19"/>
        <v>47407.666667999998</v>
      </c>
      <c r="CP20" s="6">
        <f t="shared" si="19"/>
        <v>47438.083334700001</v>
      </c>
      <c r="CQ20" s="6">
        <f t="shared" si="19"/>
        <v>47468.500001399996</v>
      </c>
      <c r="CR20" s="6">
        <f t="shared" si="19"/>
        <v>47498.916668099999</v>
      </c>
      <c r="CS20" s="6">
        <f t="shared" si="19"/>
        <v>47529.333334800001</v>
      </c>
      <c r="CT20" s="6">
        <f t="shared" si="19"/>
        <v>47559.750001499997</v>
      </c>
      <c r="CU20" s="6">
        <f t="shared" si="19"/>
        <v>47590.1666682</v>
      </c>
      <c r="CV20" s="6">
        <f t="shared" si="19"/>
        <v>47620.583334900002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35">
      <c r="A22" s="8" t="s">
        <v>1835</v>
      </c>
      <c r="AZ22" s="8" t="s">
        <v>1835</v>
      </c>
    </row>
    <row r="23" spans="1:143" x14ac:dyDescent="0.35">
      <c r="A23" s="6">
        <f t="shared" ref="A23:A37" si="20">A6</f>
        <v>46114</v>
      </c>
      <c r="B23" s="7">
        <f>VLOOKUP($A23,HAVERD!$A:$HY,B$2,FALSE)</f>
        <v>109.03</v>
      </c>
      <c r="C23" s="7">
        <f>VLOOKUP($A23,HAVERD!$A:$HY,C$2,FALSE)</f>
        <v>99.44</v>
      </c>
      <c r="D23" s="7">
        <f>VLOOKUP($A23,HAVERD!$A:$HY,D$2,FALSE)</f>
        <v>91.43</v>
      </c>
      <c r="E23" s="7">
        <f>VLOOKUP($A23,HAVERD!$A:$HY,E$2,FALSE)</f>
        <v>85.95</v>
      </c>
      <c r="F23" s="7">
        <f>VLOOKUP($A23,HAVERD!$A:$HY,F$2,FALSE)</f>
        <v>82.54</v>
      </c>
      <c r="G23" s="7">
        <f>VLOOKUP($A23,HAVERD!$A:$HY,G$2,FALSE)</f>
        <v>80.47</v>
      </c>
      <c r="H23" s="7">
        <f>VLOOKUP($A23,HAVERD!$A:$HY,H$2,FALSE)</f>
        <v>79.02</v>
      </c>
      <c r="I23" s="7">
        <f>VLOOKUP($A23,HAVERD!$A:$HY,I$2,FALSE)</f>
        <v>77.790000000000006</v>
      </c>
      <c r="J23" s="7">
        <f>VLOOKUP($A23,HAVERD!$A:$HY,J$2,FALSE)</f>
        <v>76.8</v>
      </c>
      <c r="K23" s="7">
        <f>VLOOKUP($A23,HAVERD!$A:$HY,K$2,FALSE)</f>
        <v>76.06</v>
      </c>
      <c r="L23" s="7">
        <f>VLOOKUP($A23,HAVERD!$A:$HY,L$2,FALSE)</f>
        <v>75.510000000000005</v>
      </c>
      <c r="M23" s="7">
        <f>VLOOKUP($A23,HAVERD!$A:$HY,M$2,FALSE)</f>
        <v>75.069999999999993</v>
      </c>
      <c r="N23" s="7">
        <f>VLOOKUP($A23,HAVERD!$A:$HY,N$2,FALSE)</f>
        <v>74.7</v>
      </c>
      <c r="O23" s="7">
        <f>VLOOKUP($A23,HAVERD!$A:$HY,O$2,FALSE)</f>
        <v>74.349999999999994</v>
      </c>
      <c r="P23" s="7">
        <f>VLOOKUP($A23,HAVERD!$A:$HY,P$2,FALSE)</f>
        <v>74.06</v>
      </c>
      <c r="Q23" s="7">
        <f>VLOOKUP($A23,HAVERD!$A:$HY,Q$2,FALSE)</f>
        <v>73.819999999999993</v>
      </c>
      <c r="R23" s="7">
        <f>VLOOKUP($A23,HAVERD!$A:$HY,R$2,FALSE)</f>
        <v>73.58</v>
      </c>
      <c r="S23" s="7">
        <f>VLOOKUP($A23,HAVERD!$A:$HY,S$2,FALSE)</f>
        <v>73.37</v>
      </c>
      <c r="T23" s="7">
        <f>VLOOKUP($A23,HAVERD!$A:$HY,T$2,FALSE)</f>
        <v>73.150000000000006</v>
      </c>
      <c r="U23" s="7">
        <f>VLOOKUP($A23,HAVERD!$A:$HY,U$2,FALSE)</f>
        <v>72.900000000000006</v>
      </c>
      <c r="V23" s="7">
        <f>VLOOKUP($A23,HAVERD!$A:$HY,V$2,FALSE)</f>
        <v>72.67</v>
      </c>
      <c r="W23" s="7">
        <f>VLOOKUP($A23,HAVERD!$A:$HY,W$2,FALSE)</f>
        <v>72.52</v>
      </c>
      <c r="X23" s="7">
        <f>VLOOKUP($A23,HAVERD!$A:$HY,X$2,FALSE)</f>
        <v>72.39</v>
      </c>
      <c r="Y23" s="7">
        <f>VLOOKUP($A23,HAVERD!$A:$HY,Y$2,FALSE)</f>
        <v>72.290000000000006</v>
      </c>
      <c r="Z23" s="7">
        <f>VLOOKUP($A23,HAVERD!$A:$HY,Z$2,FALSE)</f>
        <v>72.17</v>
      </c>
      <c r="AA23" s="7">
        <f>VLOOKUP($A23,HAVERD!$A:$HY,AA$2,FALSE)</f>
        <v>72.02</v>
      </c>
      <c r="AB23" s="7">
        <f>VLOOKUP($A23,HAVERD!$A:$HY,AB$2,FALSE)</f>
        <v>71.86</v>
      </c>
      <c r="AC23" s="7">
        <f>VLOOKUP($A23,HAVERD!$A:$HY,AC$2,FALSE)</f>
        <v>71.67</v>
      </c>
      <c r="AD23" s="7">
        <f>VLOOKUP($A23,HAVERD!$A:$HY,AD$2,FALSE)</f>
        <v>71.489999999999995</v>
      </c>
      <c r="AE23" s="7">
        <f>VLOOKUP($A23,HAVERD!$A:$HY,AE$2,FALSE)</f>
        <v>71.349999999999994</v>
      </c>
      <c r="AF23" s="7">
        <f>VLOOKUP($A23,HAVERD!$A:$HY,AF$2,FALSE)</f>
        <v>71.23</v>
      </c>
      <c r="AG23" s="7">
        <f>VLOOKUP($A23,HAVERD!$A:$HY,AG$2,FALSE)</f>
        <v>71.08</v>
      </c>
      <c r="AH23" s="7">
        <f>VLOOKUP($A23,HAVERD!$A:$HY,AH$2,FALSE)</f>
        <v>70.97</v>
      </c>
      <c r="AI23" s="7">
        <f>VLOOKUP($A23,HAVERD!$A:$HY,AI$2,FALSE)</f>
        <v>70.900000000000006</v>
      </c>
      <c r="AJ23" s="7">
        <f>VLOOKUP($A23,HAVERD!$A:$HY,AJ$2,FALSE)</f>
        <v>70.83</v>
      </c>
      <c r="AK23" s="7">
        <f>VLOOKUP($A23,HAVERD!$A:$HY,AK$2,FALSE)</f>
        <v>70.709999999999994</v>
      </c>
      <c r="AL23" s="7">
        <f>VLOOKUP($A23,HAVERD!$A:$HY,AL$2,FALSE)</f>
        <v>70.62</v>
      </c>
      <c r="AM23" s="7">
        <f>VLOOKUP($A23,HAVERD!$A:$HY,AM$2,FALSE)</f>
        <v>70.48</v>
      </c>
      <c r="AN23" s="7">
        <f>VLOOKUP($A23,HAVERD!$A:$HY,AN$2,FALSE)</f>
        <v>70.349999999999994</v>
      </c>
      <c r="AO23" s="7">
        <f>VLOOKUP($A23,HAVERD!$A:$HY,AO$2,FALSE)</f>
        <v>70.209999999999994</v>
      </c>
      <c r="AP23" s="7">
        <f>VLOOKUP($A23,HAVERD!$A:$HY,AP$2,FALSE)</f>
        <v>70.09</v>
      </c>
      <c r="AQ23" s="7">
        <f>VLOOKUP($A23,HAVERD!$A:$HY,AQ$2,FALSE)</f>
        <v>69.94</v>
      </c>
      <c r="AR23" s="7">
        <f>VLOOKUP($A23,HAVERD!$A:$HY,AR$2,FALSE)</f>
        <v>69.86</v>
      </c>
      <c r="AS23" s="7">
        <f>VLOOKUP($A23,HAVERD!$A:$HY,AS$2,FALSE)</f>
        <v>69.739999999999995</v>
      </c>
      <c r="AT23" s="7">
        <f>VLOOKUP($A23,HAVERD!$A:$HY,AT$2,FALSE)</f>
        <v>69.680000000000007</v>
      </c>
      <c r="AU23" s="7">
        <f>VLOOKUP($A23,HAVERD!$A:$HY,AU$2,FALSE)</f>
        <v>69.63</v>
      </c>
      <c r="AV23" s="7">
        <f>VLOOKUP($A23,HAVERD!$A:$HY,AV$2,FALSE)</f>
        <v>69.59</v>
      </c>
      <c r="AW23" s="7">
        <f>VLOOKUP($A23,HAVERD!$A:$HY,AW$2,FALSE)</f>
        <v>69.53</v>
      </c>
      <c r="AZ23" s="6">
        <f t="shared" ref="AZ23:AZ37" si="21">AZ6</f>
        <v>46171</v>
      </c>
      <c r="BA23" s="7">
        <f>_xlfn.IFNA(VLOOKUP($AZ23,HAVERD!$A:$HY,BA$2,FALSE),"")</f>
        <v>92.05</v>
      </c>
      <c r="BB23" s="7">
        <f>_xlfn.IFNA(VLOOKUP($AZ23,HAVERD!$A:$HY,BB$2,FALSE),"")</f>
        <v>91.12</v>
      </c>
      <c r="BC23" s="7">
        <f>_xlfn.IFNA(VLOOKUP($AZ23,HAVERD!$A:$HY,BC$2,FALSE),"")</f>
        <v>89.11</v>
      </c>
      <c r="BD23" s="7">
        <f>_xlfn.IFNA(VLOOKUP($AZ23,HAVERD!$A:$HY,BD$2,FALSE),"")</f>
        <v>87.22</v>
      </c>
      <c r="BE23" s="7">
        <f>_xlfn.IFNA(VLOOKUP($AZ23,HAVERD!$A:$HY,BE$2,FALSE),"")</f>
        <v>85.6</v>
      </c>
      <c r="BF23" s="7">
        <f>_xlfn.IFNA(VLOOKUP($AZ23,HAVERD!$A:$HY,BF$2,FALSE),"")</f>
        <v>84.18</v>
      </c>
      <c r="BG23" s="7">
        <f>_xlfn.IFNA(VLOOKUP($AZ23,HAVERD!$A:$HY,BG$2,FALSE),"")</f>
        <v>82.94</v>
      </c>
      <c r="BH23" s="7">
        <f>_xlfn.IFNA(VLOOKUP($AZ23,HAVERD!$A:$HY,BH$2,FALSE),"")</f>
        <v>81.86</v>
      </c>
      <c r="BI23" s="7">
        <f>_xlfn.IFNA(VLOOKUP($AZ23,HAVERD!$A:$HY,BI$2,FALSE),"")</f>
        <v>80.930000000000007</v>
      </c>
      <c r="BJ23" s="7">
        <f>_xlfn.IFNA(VLOOKUP($AZ23,HAVERD!$A:$HY,BJ$2,FALSE),"")</f>
        <v>80.150000000000006</v>
      </c>
      <c r="BK23" s="7">
        <f>_xlfn.IFNA(VLOOKUP($AZ23,HAVERD!$A:$HY,BK$2,FALSE),"")</f>
        <v>79.489999999999995</v>
      </c>
      <c r="BL23" s="7">
        <f>_xlfn.IFNA(VLOOKUP($AZ23,HAVERD!$A:$HY,BL$2,FALSE),"")</f>
        <v>78.930000000000007</v>
      </c>
      <c r="BM23" s="7">
        <f>_xlfn.IFNA(VLOOKUP($AZ23,HAVERD!$A:$HY,BM$2,FALSE),"")</f>
        <v>78.44</v>
      </c>
      <c r="BN23" s="7">
        <f>_xlfn.IFNA(VLOOKUP($AZ23,HAVERD!$A:$HY,BN$2,FALSE),"")</f>
        <v>78.02</v>
      </c>
      <c r="BO23" s="7">
        <f>_xlfn.IFNA(VLOOKUP($AZ23,HAVERD!$A:$HY,BO$2,FALSE),"")</f>
        <v>77.650000000000006</v>
      </c>
      <c r="BP23" s="7">
        <f>_xlfn.IFNA(VLOOKUP($AZ23,HAVERD!$A:$HY,BP$2,FALSE),"")</f>
        <v>77.319999999999993</v>
      </c>
      <c r="BQ23" s="7">
        <f>_xlfn.IFNA(VLOOKUP($AZ23,HAVERD!$A:$HY,BQ$2,FALSE),"")</f>
        <v>77.03</v>
      </c>
      <c r="BR23" s="7">
        <f>_xlfn.IFNA(VLOOKUP($AZ23,HAVERD!$A:$HY,BR$2,FALSE),"")</f>
        <v>76.75</v>
      </c>
      <c r="BS23" s="7">
        <f>_xlfn.IFNA(VLOOKUP($AZ23,HAVERD!$A:$HY,BS$2,FALSE),"")</f>
        <v>76.459999999999994</v>
      </c>
      <c r="BT23" s="7">
        <f>_xlfn.IFNA(VLOOKUP($AZ23,HAVERD!$A:$HY,BT$2,FALSE),"")</f>
        <v>76.2</v>
      </c>
      <c r="BU23" s="7">
        <f>_xlfn.IFNA(VLOOKUP($AZ23,HAVERD!$A:$HY,BU$2,FALSE),"")</f>
        <v>75.98</v>
      </c>
      <c r="BV23" s="7">
        <f>_xlfn.IFNA(VLOOKUP($AZ23,HAVERD!$A:$HY,BV$2,FALSE),"")</f>
        <v>75.77</v>
      </c>
      <c r="BW23" s="7">
        <f>_xlfn.IFNA(VLOOKUP($AZ23,HAVERD!$A:$HY,BW$2,FALSE),"")</f>
        <v>75.58</v>
      </c>
      <c r="BX23" s="7">
        <f>_xlfn.IFNA(VLOOKUP($AZ23,HAVERD!$A:$HY,BX$2,FALSE),"")</f>
        <v>75.39</v>
      </c>
      <c r="BY23" s="7">
        <f>_xlfn.IFNA(VLOOKUP($AZ23,HAVERD!$A:$HY,BY$2,FALSE),"")</f>
        <v>75.180000000000007</v>
      </c>
      <c r="BZ23" s="7">
        <f>_xlfn.IFNA(VLOOKUP($AZ23,HAVERD!$A:$HY,BZ$2,FALSE),"")</f>
        <v>74.97</v>
      </c>
      <c r="CA23" s="7">
        <f>_xlfn.IFNA(VLOOKUP($AZ23,HAVERD!$A:$HY,CA$2,FALSE),"")</f>
        <v>74.75</v>
      </c>
      <c r="CB23" s="7">
        <f>_xlfn.IFNA(VLOOKUP($AZ23,HAVERD!$A:$HY,CB$2,FALSE),"")</f>
        <v>74.540000000000006</v>
      </c>
      <c r="CC23" s="7">
        <f>_xlfn.IFNA(VLOOKUP($AZ23,HAVERD!$A:$HY,CC$2,FALSE),"")</f>
        <v>74.36</v>
      </c>
      <c r="CD23" s="7">
        <f>_xlfn.IFNA(VLOOKUP($AZ23,HAVERD!$A:$HY,CD$2,FALSE),"")</f>
        <v>74.19</v>
      </c>
      <c r="CE23" s="7">
        <f>_xlfn.IFNA(VLOOKUP($AZ23,HAVERD!$A:$HY,CE$2,FALSE),"")</f>
        <v>74</v>
      </c>
      <c r="CF23" s="7">
        <f>_xlfn.IFNA(VLOOKUP($AZ23,HAVERD!$A:$HY,CF$2,FALSE),"")</f>
        <v>73.819999999999993</v>
      </c>
      <c r="CG23" s="7">
        <f>_xlfn.IFNA(VLOOKUP($AZ23,HAVERD!$A:$HY,CG$2,FALSE),"")</f>
        <v>73.69</v>
      </c>
      <c r="CH23" s="7">
        <f>_xlfn.IFNA(VLOOKUP($AZ23,HAVERD!$A:$HY,CH$2,FALSE),"")</f>
        <v>73.56</v>
      </c>
      <c r="CI23" s="7">
        <f>_xlfn.IFNA(VLOOKUP($AZ23,HAVERD!$A:$HY,CI$2,FALSE),"")</f>
        <v>73.42</v>
      </c>
      <c r="CJ23" s="7">
        <f>_xlfn.IFNA(VLOOKUP($AZ23,HAVERD!$A:$HY,CJ$2,FALSE),"")</f>
        <v>73.31</v>
      </c>
      <c r="CK23" s="7">
        <f>_xlfn.IFNA(VLOOKUP($AZ23,HAVERD!$A:$HY,CK$2,FALSE),"")</f>
        <v>73.16</v>
      </c>
      <c r="CL23" s="7">
        <f>_xlfn.IFNA(VLOOKUP($AZ23,HAVERD!$A:$HY,CL$2,FALSE),"")</f>
        <v>72.97</v>
      </c>
      <c r="CM23" s="7">
        <f>_xlfn.IFNA(VLOOKUP($AZ23,HAVERD!$A:$HY,CM$2,FALSE),"")</f>
        <v>72.81</v>
      </c>
      <c r="CN23" s="7">
        <f>_xlfn.IFNA(VLOOKUP($AZ23,HAVERD!$A:$HY,CN$2,FALSE),"")</f>
        <v>72.64</v>
      </c>
      <c r="CO23" s="7">
        <f>_xlfn.IFNA(VLOOKUP($AZ23,HAVERD!$A:$HY,CO$2,FALSE),"")</f>
        <v>72.459999999999994</v>
      </c>
      <c r="CP23" s="7">
        <f>_xlfn.IFNA(VLOOKUP($AZ23,HAVERD!$A:$HY,CP$2,FALSE),"")</f>
        <v>72.33</v>
      </c>
      <c r="CQ23" s="7">
        <f>_xlfn.IFNA(VLOOKUP($AZ23,HAVERD!$A:$HY,CQ$2,FALSE),"")</f>
        <v>72.17</v>
      </c>
      <c r="CR23" s="7">
        <f>_xlfn.IFNA(VLOOKUP($AZ23,HAVERD!$A:$HY,CR$2,FALSE),"")</f>
        <v>71.989999999999995</v>
      </c>
      <c r="CS23" s="7">
        <f>_xlfn.IFNA(VLOOKUP($AZ23,HAVERD!$A:$HY,CS$2,FALSE),"")</f>
        <v>71.91</v>
      </c>
      <c r="CT23" s="7">
        <f>_xlfn.IFNA(VLOOKUP($AZ23,HAVERD!$A:$HY,CT$2,FALSE),"")</f>
        <v>71.83</v>
      </c>
      <c r="CU23" s="7">
        <f>_xlfn.IFNA(VLOOKUP($AZ23,HAVERD!$A:$HY,CU$2,FALSE),"")</f>
        <v>71.760000000000005</v>
      </c>
      <c r="CV23" s="7">
        <f>_xlfn.IFNA(VLOOKUP($AZ23,HAVERD!$A:$HY,CV$2,FALSE),"")</f>
        <v>71.67</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35">
      <c r="A24" s="6">
        <f t="shared" si="20"/>
        <v>46115</v>
      </c>
      <c r="B24" s="7" t="e">
        <f>VLOOKUP($A24,HAVERD!$A:$HY,B$2,FALSE)</f>
        <v>#N/A</v>
      </c>
      <c r="C24" s="7" t="e">
        <f>VLOOKUP($A24,HAVERD!$A:$HY,C$2,FALSE)</f>
        <v>#N/A</v>
      </c>
      <c r="D24" s="7" t="e">
        <f>VLOOKUP($A24,HAVERD!$A:$HY,D$2,FALSE)</f>
        <v>#N/A</v>
      </c>
      <c r="E24" s="7" t="e">
        <f>VLOOKUP($A24,HAVERD!$A:$HY,E$2,FALSE)</f>
        <v>#N/A</v>
      </c>
      <c r="F24" s="7" t="e">
        <f>VLOOKUP($A24,HAVERD!$A:$HY,F$2,FALSE)</f>
        <v>#N/A</v>
      </c>
      <c r="G24" s="7" t="e">
        <f>VLOOKUP($A24,HAVERD!$A:$HY,G$2,FALSE)</f>
        <v>#N/A</v>
      </c>
      <c r="H24" s="7" t="e">
        <f>VLOOKUP($A24,HAVERD!$A:$HY,H$2,FALSE)</f>
        <v>#N/A</v>
      </c>
      <c r="I24" s="7" t="e">
        <f>VLOOKUP($A24,HAVERD!$A:$HY,I$2,FALSE)</f>
        <v>#N/A</v>
      </c>
      <c r="J24" s="7" t="e">
        <f>VLOOKUP($A24,HAVERD!$A:$HY,J$2,FALSE)</f>
        <v>#N/A</v>
      </c>
      <c r="K24" s="7" t="e">
        <f>VLOOKUP($A24,HAVERD!$A:$HY,K$2,FALSE)</f>
        <v>#N/A</v>
      </c>
      <c r="L24" s="7" t="e">
        <f>VLOOKUP($A24,HAVERD!$A:$HY,L$2,FALSE)</f>
        <v>#N/A</v>
      </c>
      <c r="M24" s="7" t="e">
        <f>VLOOKUP($A24,HAVERD!$A:$HY,M$2,FALSE)</f>
        <v>#N/A</v>
      </c>
      <c r="N24" s="7" t="e">
        <f>VLOOKUP($A24,HAVERD!$A:$HY,N$2,FALSE)</f>
        <v>#N/A</v>
      </c>
      <c r="O24" s="7" t="e">
        <f>VLOOKUP($A24,HAVERD!$A:$HY,O$2,FALSE)</f>
        <v>#N/A</v>
      </c>
      <c r="P24" s="7" t="e">
        <f>VLOOKUP($A24,HAVERD!$A:$HY,P$2,FALSE)</f>
        <v>#N/A</v>
      </c>
      <c r="Q24" s="7" t="e">
        <f>VLOOKUP($A24,HAVERD!$A:$HY,Q$2,FALSE)</f>
        <v>#N/A</v>
      </c>
      <c r="R24" s="7" t="e">
        <f>VLOOKUP($A24,HAVERD!$A:$HY,R$2,FALSE)</f>
        <v>#N/A</v>
      </c>
      <c r="S24" s="7" t="e">
        <f>VLOOKUP($A24,HAVERD!$A:$HY,S$2,FALSE)</f>
        <v>#N/A</v>
      </c>
      <c r="T24" s="7" t="e">
        <f>VLOOKUP($A24,HAVERD!$A:$HY,T$2,FALSE)</f>
        <v>#N/A</v>
      </c>
      <c r="U24" s="7" t="e">
        <f>VLOOKUP($A24,HAVERD!$A:$HY,U$2,FALSE)</f>
        <v>#N/A</v>
      </c>
      <c r="V24" s="7" t="e">
        <f>VLOOKUP($A24,HAVERD!$A:$HY,V$2,FALSE)</f>
        <v>#N/A</v>
      </c>
      <c r="W24" s="7" t="e">
        <f>VLOOKUP($A24,HAVERD!$A:$HY,W$2,FALSE)</f>
        <v>#N/A</v>
      </c>
      <c r="X24" s="7" t="e">
        <f>VLOOKUP($A24,HAVERD!$A:$HY,X$2,FALSE)</f>
        <v>#N/A</v>
      </c>
      <c r="Y24" s="7" t="e">
        <f>VLOOKUP($A24,HAVERD!$A:$HY,Y$2,FALSE)</f>
        <v>#N/A</v>
      </c>
      <c r="Z24" s="7" t="e">
        <f>VLOOKUP($A24,HAVERD!$A:$HY,Z$2,FALSE)</f>
        <v>#N/A</v>
      </c>
      <c r="AA24" s="7" t="e">
        <f>VLOOKUP($A24,HAVERD!$A:$HY,AA$2,FALSE)</f>
        <v>#N/A</v>
      </c>
      <c r="AB24" s="7" t="e">
        <f>VLOOKUP($A24,HAVERD!$A:$HY,AB$2,FALSE)</f>
        <v>#N/A</v>
      </c>
      <c r="AC24" s="7" t="e">
        <f>VLOOKUP($A24,HAVERD!$A:$HY,AC$2,FALSE)</f>
        <v>#N/A</v>
      </c>
      <c r="AD24" s="7" t="e">
        <f>VLOOKUP($A24,HAVERD!$A:$HY,AD$2,FALSE)</f>
        <v>#N/A</v>
      </c>
      <c r="AE24" s="7" t="e">
        <f>VLOOKUP($A24,HAVERD!$A:$HY,AE$2,FALSE)</f>
        <v>#N/A</v>
      </c>
      <c r="AF24" s="7" t="e">
        <f>VLOOKUP($A24,HAVERD!$A:$HY,AF$2,FALSE)</f>
        <v>#N/A</v>
      </c>
      <c r="AG24" s="7" t="e">
        <f>VLOOKUP($A24,HAVERD!$A:$HY,AG$2,FALSE)</f>
        <v>#N/A</v>
      </c>
      <c r="AH24" s="7" t="e">
        <f>VLOOKUP($A24,HAVERD!$A:$HY,AH$2,FALSE)</f>
        <v>#N/A</v>
      </c>
      <c r="AI24" s="7" t="e">
        <f>VLOOKUP($A24,HAVERD!$A:$HY,AI$2,FALSE)</f>
        <v>#N/A</v>
      </c>
      <c r="AJ24" s="7" t="e">
        <f>VLOOKUP($A24,HAVERD!$A:$HY,AJ$2,FALSE)</f>
        <v>#N/A</v>
      </c>
      <c r="AK24" s="7" t="e">
        <f>VLOOKUP($A24,HAVERD!$A:$HY,AK$2,FALSE)</f>
        <v>#N/A</v>
      </c>
      <c r="AL24" s="7" t="e">
        <f>VLOOKUP($A24,HAVERD!$A:$HY,AL$2,FALSE)</f>
        <v>#N/A</v>
      </c>
      <c r="AM24" s="7" t="e">
        <f>VLOOKUP($A24,HAVERD!$A:$HY,AM$2,FALSE)</f>
        <v>#N/A</v>
      </c>
      <c r="AN24" s="7" t="e">
        <f>VLOOKUP($A24,HAVERD!$A:$HY,AN$2,FALSE)</f>
        <v>#N/A</v>
      </c>
      <c r="AO24" s="7" t="e">
        <f>VLOOKUP($A24,HAVERD!$A:$HY,AO$2,FALSE)</f>
        <v>#N/A</v>
      </c>
      <c r="AP24" s="7" t="e">
        <f>VLOOKUP($A24,HAVERD!$A:$HY,AP$2,FALSE)</f>
        <v>#N/A</v>
      </c>
      <c r="AQ24" s="7" t="e">
        <f>VLOOKUP($A24,HAVERD!$A:$HY,AQ$2,FALSE)</f>
        <v>#N/A</v>
      </c>
      <c r="AR24" s="7" t="e">
        <f>VLOOKUP($A24,HAVERD!$A:$HY,AR$2,FALSE)</f>
        <v>#N/A</v>
      </c>
      <c r="AS24" s="7" t="e">
        <f>VLOOKUP($A24,HAVERD!$A:$HY,AS$2,FALSE)</f>
        <v>#N/A</v>
      </c>
      <c r="AT24" s="7" t="e">
        <f>VLOOKUP($A24,HAVERD!$A:$HY,AT$2,FALSE)</f>
        <v>#N/A</v>
      </c>
      <c r="AU24" s="7" t="e">
        <f>VLOOKUP($A24,HAVERD!$A:$HY,AU$2,FALSE)</f>
        <v>#N/A</v>
      </c>
      <c r="AV24" s="7" t="e">
        <f>VLOOKUP($A24,HAVERD!$A:$HY,AV$2,FALSE)</f>
        <v>#N/A</v>
      </c>
      <c r="AW24" s="7" t="e">
        <f>VLOOKUP($A24,HAVERD!$A:$HY,AW$2,FALSE)</f>
        <v>#N/A</v>
      </c>
      <c r="AZ24" s="6">
        <f t="shared" si="21"/>
        <v>46174</v>
      </c>
      <c r="BA24" s="7">
        <f>_xlfn.IFNA(VLOOKUP($AZ24,HAVERD!$A:$HY,BA$2,FALSE),"")</f>
        <v>94.98</v>
      </c>
      <c r="BB24" s="7">
        <f>_xlfn.IFNA(VLOOKUP($AZ24,HAVERD!$A:$HY,BB$2,FALSE),"")</f>
        <v>92.44</v>
      </c>
      <c r="BC24" s="7">
        <f>_xlfn.IFNA(VLOOKUP($AZ24,HAVERD!$A:$HY,BC$2,FALSE),"")</f>
        <v>90.03</v>
      </c>
      <c r="BD24" s="7">
        <f>_xlfn.IFNA(VLOOKUP($AZ24,HAVERD!$A:$HY,BD$2,FALSE),"")</f>
        <v>88.03</v>
      </c>
      <c r="BE24" s="7">
        <f>_xlfn.IFNA(VLOOKUP($AZ24,HAVERD!$A:$HY,BE$2,FALSE),"")</f>
        <v>86.33</v>
      </c>
      <c r="BF24" s="7">
        <f>_xlfn.IFNA(VLOOKUP($AZ24,HAVERD!$A:$HY,BF$2,FALSE),"")</f>
        <v>84.88</v>
      </c>
      <c r="BG24" s="7">
        <f>_xlfn.IFNA(VLOOKUP($AZ24,HAVERD!$A:$HY,BG$2,FALSE),"")</f>
        <v>83.64</v>
      </c>
      <c r="BH24" s="7">
        <f>_xlfn.IFNA(VLOOKUP($AZ24,HAVERD!$A:$HY,BH$2,FALSE),"")</f>
        <v>82.59</v>
      </c>
      <c r="BI24" s="7">
        <f>_xlfn.IFNA(VLOOKUP($AZ24,HAVERD!$A:$HY,BI$2,FALSE),"")</f>
        <v>81.7</v>
      </c>
      <c r="BJ24" s="7">
        <f>_xlfn.IFNA(VLOOKUP($AZ24,HAVERD!$A:$HY,BJ$2,FALSE),"")</f>
        <v>80.95</v>
      </c>
      <c r="BK24" s="7">
        <f>_xlfn.IFNA(VLOOKUP($AZ24,HAVERD!$A:$HY,BK$2,FALSE),"")</f>
        <v>80.3</v>
      </c>
      <c r="BL24" s="7">
        <f>_xlfn.IFNA(VLOOKUP($AZ24,HAVERD!$A:$HY,BL$2,FALSE),"")</f>
        <v>79.72</v>
      </c>
      <c r="BM24" s="7">
        <f>_xlfn.IFNA(VLOOKUP($AZ24,HAVERD!$A:$HY,BM$2,FALSE),"")</f>
        <v>79.22</v>
      </c>
      <c r="BN24" s="7">
        <f>_xlfn.IFNA(VLOOKUP($AZ24,HAVERD!$A:$HY,BN$2,FALSE),"")</f>
        <v>78.790000000000006</v>
      </c>
      <c r="BO24" s="7">
        <f>_xlfn.IFNA(VLOOKUP($AZ24,HAVERD!$A:$HY,BO$2,FALSE),"")</f>
        <v>78.400000000000006</v>
      </c>
      <c r="BP24" s="7">
        <f>_xlfn.IFNA(VLOOKUP($AZ24,HAVERD!$A:$HY,BP$2,FALSE),"")</f>
        <v>78.040000000000006</v>
      </c>
      <c r="BQ24" s="7">
        <f>_xlfn.IFNA(VLOOKUP($AZ24,HAVERD!$A:$HY,BQ$2,FALSE),"")</f>
        <v>77.709999999999994</v>
      </c>
      <c r="BR24" s="7">
        <f>_xlfn.IFNA(VLOOKUP($AZ24,HAVERD!$A:$HY,BR$2,FALSE),"")</f>
        <v>77.37</v>
      </c>
      <c r="BS24" s="7">
        <f>_xlfn.IFNA(VLOOKUP($AZ24,HAVERD!$A:$HY,BS$2,FALSE),"")</f>
        <v>77.06</v>
      </c>
      <c r="BT24" s="7">
        <f>_xlfn.IFNA(VLOOKUP($AZ24,HAVERD!$A:$HY,BT$2,FALSE),"")</f>
        <v>76.8</v>
      </c>
      <c r="BU24" s="7">
        <f>_xlfn.IFNA(VLOOKUP($AZ24,HAVERD!$A:$HY,BU$2,FALSE),"")</f>
        <v>76.55</v>
      </c>
      <c r="BV24" s="7">
        <f>_xlfn.IFNA(VLOOKUP($AZ24,HAVERD!$A:$HY,BV$2,FALSE),"")</f>
        <v>76.319999999999993</v>
      </c>
      <c r="BW24" s="7">
        <f>_xlfn.IFNA(VLOOKUP($AZ24,HAVERD!$A:$HY,BW$2,FALSE),"")</f>
        <v>76.09</v>
      </c>
      <c r="BX24" s="7">
        <f>_xlfn.IFNA(VLOOKUP($AZ24,HAVERD!$A:$HY,BX$2,FALSE),"")</f>
        <v>75.849999999999994</v>
      </c>
      <c r="BY24" s="7">
        <f>_xlfn.IFNA(VLOOKUP($AZ24,HAVERD!$A:$HY,BY$2,FALSE),"")</f>
        <v>75.61</v>
      </c>
      <c r="BZ24" s="7">
        <f>_xlfn.IFNA(VLOOKUP($AZ24,HAVERD!$A:$HY,BZ$2,FALSE),"")</f>
        <v>75.36</v>
      </c>
      <c r="CA24" s="7">
        <f>_xlfn.IFNA(VLOOKUP($AZ24,HAVERD!$A:$HY,CA$2,FALSE),"")</f>
        <v>75.13</v>
      </c>
      <c r="CB24" s="7">
        <f>_xlfn.IFNA(VLOOKUP($AZ24,HAVERD!$A:$HY,CB$2,FALSE),"")</f>
        <v>74.92</v>
      </c>
      <c r="CC24" s="7">
        <f>_xlfn.IFNA(VLOOKUP($AZ24,HAVERD!$A:$HY,CC$2,FALSE),"")</f>
        <v>74.72</v>
      </c>
      <c r="CD24" s="7">
        <f>_xlfn.IFNA(VLOOKUP($AZ24,HAVERD!$A:$HY,CD$2,FALSE),"")</f>
        <v>74.510000000000005</v>
      </c>
      <c r="CE24" s="7">
        <f>_xlfn.IFNA(VLOOKUP($AZ24,HAVERD!$A:$HY,CE$2,FALSE),"")</f>
        <v>74.31</v>
      </c>
      <c r="CF24" s="7">
        <f>_xlfn.IFNA(VLOOKUP($AZ24,HAVERD!$A:$HY,CF$2,FALSE),"")</f>
        <v>74.16</v>
      </c>
      <c r="CG24" s="7">
        <f>_xlfn.IFNA(VLOOKUP($AZ24,HAVERD!$A:$HY,CG$2,FALSE),"")</f>
        <v>74</v>
      </c>
      <c r="CH24" s="7">
        <f>_xlfn.IFNA(VLOOKUP($AZ24,HAVERD!$A:$HY,CH$2,FALSE),"")</f>
        <v>73.84</v>
      </c>
      <c r="CI24" s="7">
        <f>_xlfn.IFNA(VLOOKUP($AZ24,HAVERD!$A:$HY,CI$2,FALSE),"")</f>
        <v>73.7</v>
      </c>
      <c r="CJ24" s="7">
        <f>_xlfn.IFNA(VLOOKUP($AZ24,HAVERD!$A:$HY,CJ$2,FALSE),"")</f>
        <v>73.53</v>
      </c>
      <c r="CK24" s="7">
        <f>_xlfn.IFNA(VLOOKUP($AZ24,HAVERD!$A:$HY,CK$2,FALSE),"")</f>
        <v>73.33</v>
      </c>
      <c r="CL24" s="7">
        <f>_xlfn.IFNA(VLOOKUP($AZ24,HAVERD!$A:$HY,CL$2,FALSE),"")</f>
        <v>73.150000000000006</v>
      </c>
      <c r="CM24" s="7">
        <f>_xlfn.IFNA(VLOOKUP($AZ24,HAVERD!$A:$HY,CM$2,FALSE),"")</f>
        <v>72.98</v>
      </c>
      <c r="CN24" s="7">
        <f>_xlfn.IFNA(VLOOKUP($AZ24,HAVERD!$A:$HY,CN$2,FALSE),"")</f>
        <v>72.78</v>
      </c>
      <c r="CO24" s="7">
        <f>_xlfn.IFNA(VLOOKUP($AZ24,HAVERD!$A:$HY,CO$2,FALSE),"")</f>
        <v>72.63</v>
      </c>
      <c r="CP24" s="7">
        <f>_xlfn.IFNA(VLOOKUP($AZ24,HAVERD!$A:$HY,CP$2,FALSE),"")</f>
        <v>72.459999999999994</v>
      </c>
      <c r="CQ24" s="7">
        <f>_xlfn.IFNA(VLOOKUP($AZ24,HAVERD!$A:$HY,CQ$2,FALSE),"")</f>
        <v>72.27</v>
      </c>
      <c r="CR24" s="7">
        <f>_xlfn.IFNA(VLOOKUP($AZ24,HAVERD!$A:$HY,CR$2,FALSE),"")</f>
        <v>72.180000000000007</v>
      </c>
      <c r="CS24" s="7">
        <f>_xlfn.IFNA(VLOOKUP($AZ24,HAVERD!$A:$HY,CS$2,FALSE),"")</f>
        <v>72.099999999999994</v>
      </c>
      <c r="CT24" s="7">
        <f>_xlfn.IFNA(VLOOKUP($AZ24,HAVERD!$A:$HY,CT$2,FALSE),"")</f>
        <v>72.03</v>
      </c>
      <c r="CU24" s="7">
        <f>_xlfn.IFNA(VLOOKUP($AZ24,HAVERD!$A:$HY,CU$2,FALSE),"")</f>
        <v>71.930000000000007</v>
      </c>
      <c r="CV24" s="7">
        <f>_xlfn.IFNA(VLOOKUP($AZ24,HAVERD!$A:$HY,CV$2,FALSE),"")</f>
        <v>71.790000000000006</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35">
      <c r="A25" s="6">
        <f t="shared" si="20"/>
        <v>46118</v>
      </c>
      <c r="B25" s="7">
        <f>VLOOKUP($A25,HAVERD!$A:$HY,B$2,FALSE)</f>
        <v>109.77</v>
      </c>
      <c r="C25" s="7">
        <f>VLOOKUP($A25,HAVERD!$A:$HY,C$2,FALSE)</f>
        <v>100.12</v>
      </c>
      <c r="D25" s="7">
        <f>VLOOKUP($A25,HAVERD!$A:$HY,D$2,FALSE)</f>
        <v>92.24</v>
      </c>
      <c r="E25" s="7">
        <f>VLOOKUP($A25,HAVERD!$A:$HY,E$2,FALSE)</f>
        <v>86.96</v>
      </c>
      <c r="F25" s="7">
        <f>VLOOKUP($A25,HAVERD!$A:$HY,F$2,FALSE)</f>
        <v>83.73</v>
      </c>
      <c r="G25" s="7">
        <f>VLOOKUP($A25,HAVERD!$A:$HY,G$2,FALSE)</f>
        <v>81.83</v>
      </c>
      <c r="H25" s="7">
        <f>VLOOKUP($A25,HAVERD!$A:$HY,H$2,FALSE)</f>
        <v>80.489999999999995</v>
      </c>
      <c r="I25" s="7">
        <f>VLOOKUP($A25,HAVERD!$A:$HY,I$2,FALSE)</f>
        <v>79.3</v>
      </c>
      <c r="J25" s="7">
        <f>VLOOKUP($A25,HAVERD!$A:$HY,J$2,FALSE)</f>
        <v>78.319999999999993</v>
      </c>
      <c r="K25" s="7">
        <f>VLOOKUP($A25,HAVERD!$A:$HY,K$2,FALSE)</f>
        <v>77.55</v>
      </c>
      <c r="L25" s="7">
        <f>VLOOKUP($A25,HAVERD!$A:$HY,L$2,FALSE)</f>
        <v>76.930000000000007</v>
      </c>
      <c r="M25" s="7">
        <f>VLOOKUP($A25,HAVERD!$A:$HY,M$2,FALSE)</f>
        <v>76.430000000000007</v>
      </c>
      <c r="N25" s="7">
        <f>VLOOKUP($A25,HAVERD!$A:$HY,N$2,FALSE)</f>
        <v>76.010000000000005</v>
      </c>
      <c r="O25" s="7">
        <f>VLOOKUP($A25,HAVERD!$A:$HY,O$2,FALSE)</f>
        <v>75.62</v>
      </c>
      <c r="P25" s="7">
        <f>VLOOKUP($A25,HAVERD!$A:$HY,P$2,FALSE)</f>
        <v>75.3</v>
      </c>
      <c r="Q25" s="7">
        <f>VLOOKUP($A25,HAVERD!$A:$HY,Q$2,FALSE)</f>
        <v>75.03</v>
      </c>
      <c r="R25" s="7">
        <f>VLOOKUP($A25,HAVERD!$A:$HY,R$2,FALSE)</f>
        <v>74.77</v>
      </c>
      <c r="S25" s="7">
        <f>VLOOKUP($A25,HAVERD!$A:$HY,S$2,FALSE)</f>
        <v>74.540000000000006</v>
      </c>
      <c r="T25" s="7">
        <f>VLOOKUP($A25,HAVERD!$A:$HY,T$2,FALSE)</f>
        <v>74.3</v>
      </c>
      <c r="U25" s="7">
        <f>VLOOKUP($A25,HAVERD!$A:$HY,U$2,FALSE)</f>
        <v>74.02</v>
      </c>
      <c r="V25" s="7">
        <f>VLOOKUP($A25,HAVERD!$A:$HY,V$2,FALSE)</f>
        <v>73.77</v>
      </c>
      <c r="W25" s="7">
        <f>VLOOKUP($A25,HAVERD!$A:$HY,W$2,FALSE)</f>
        <v>73.599999999999994</v>
      </c>
      <c r="X25" s="7">
        <f>VLOOKUP($A25,HAVERD!$A:$HY,X$2,FALSE)</f>
        <v>73.459999999999994</v>
      </c>
      <c r="Y25" s="7">
        <f>VLOOKUP($A25,HAVERD!$A:$HY,Y$2,FALSE)</f>
        <v>73.33</v>
      </c>
      <c r="Z25" s="7">
        <f>VLOOKUP($A25,HAVERD!$A:$HY,Z$2,FALSE)</f>
        <v>73.19</v>
      </c>
      <c r="AA25" s="7">
        <f>VLOOKUP($A25,HAVERD!$A:$HY,AA$2,FALSE)</f>
        <v>73.02</v>
      </c>
      <c r="AB25" s="7">
        <f>VLOOKUP($A25,HAVERD!$A:$HY,AB$2,FALSE)</f>
        <v>72.849999999999994</v>
      </c>
      <c r="AC25" s="7">
        <f>VLOOKUP($A25,HAVERD!$A:$HY,AC$2,FALSE)</f>
        <v>72.66</v>
      </c>
      <c r="AD25" s="7">
        <f>VLOOKUP($A25,HAVERD!$A:$HY,AD$2,FALSE)</f>
        <v>72.47</v>
      </c>
      <c r="AE25" s="7">
        <f>VLOOKUP($A25,HAVERD!$A:$HY,AE$2,FALSE)</f>
        <v>72.33</v>
      </c>
      <c r="AF25" s="7">
        <f>VLOOKUP($A25,HAVERD!$A:$HY,AF$2,FALSE)</f>
        <v>72.209999999999994</v>
      </c>
      <c r="AG25" s="7">
        <f>VLOOKUP($A25,HAVERD!$A:$HY,AG$2,FALSE)</f>
        <v>72.06</v>
      </c>
      <c r="AH25" s="7">
        <f>VLOOKUP($A25,HAVERD!$A:$HY,AH$2,FALSE)</f>
        <v>71.94</v>
      </c>
      <c r="AI25" s="7">
        <f>VLOOKUP($A25,HAVERD!$A:$HY,AI$2,FALSE)</f>
        <v>71.86</v>
      </c>
      <c r="AJ25" s="7">
        <f>VLOOKUP($A25,HAVERD!$A:$HY,AJ$2,FALSE)</f>
        <v>71.790000000000006</v>
      </c>
      <c r="AK25" s="7">
        <f>VLOOKUP($A25,HAVERD!$A:$HY,AK$2,FALSE)</f>
        <v>71.66</v>
      </c>
      <c r="AL25" s="7">
        <f>VLOOKUP($A25,HAVERD!$A:$HY,AL$2,FALSE)</f>
        <v>71.56</v>
      </c>
      <c r="AM25" s="7">
        <f>VLOOKUP($A25,HAVERD!$A:$HY,AM$2,FALSE)</f>
        <v>71.42</v>
      </c>
      <c r="AN25" s="7">
        <f>VLOOKUP($A25,HAVERD!$A:$HY,AN$2,FALSE)</f>
        <v>71.290000000000006</v>
      </c>
      <c r="AO25" s="7">
        <f>VLOOKUP($A25,HAVERD!$A:$HY,AO$2,FALSE)</f>
        <v>71.150000000000006</v>
      </c>
      <c r="AP25" s="7">
        <f>VLOOKUP($A25,HAVERD!$A:$HY,AP$2,FALSE)</f>
        <v>71.02</v>
      </c>
      <c r="AQ25" s="7">
        <f>VLOOKUP($A25,HAVERD!$A:$HY,AQ$2,FALSE)</f>
        <v>70.86</v>
      </c>
      <c r="AR25" s="7">
        <f>VLOOKUP($A25,HAVERD!$A:$HY,AR$2,FALSE)</f>
        <v>70.78</v>
      </c>
      <c r="AS25" s="7">
        <f>VLOOKUP($A25,HAVERD!$A:$HY,AS$2,FALSE)</f>
        <v>70.66</v>
      </c>
      <c r="AT25" s="7">
        <f>VLOOKUP($A25,HAVERD!$A:$HY,AT$2,FALSE)</f>
        <v>70.599999999999994</v>
      </c>
      <c r="AU25" s="7">
        <f>VLOOKUP($A25,HAVERD!$A:$HY,AU$2,FALSE)</f>
        <v>70.55</v>
      </c>
      <c r="AV25" s="7">
        <f>VLOOKUP($A25,HAVERD!$A:$HY,AV$2,FALSE)</f>
        <v>70.5</v>
      </c>
      <c r="AW25" s="7">
        <f>VLOOKUP($A25,HAVERD!$A:$HY,AW$2,FALSE)</f>
        <v>70.430000000000007</v>
      </c>
      <c r="AZ25" s="6">
        <f t="shared" si="21"/>
        <v>46175</v>
      </c>
      <c r="BA25" s="7">
        <f>_xlfn.IFNA(VLOOKUP($AZ25,HAVERD!$A:$HY,BA$2,FALSE),"")</f>
        <v>96</v>
      </c>
      <c r="BB25" s="7">
        <f>_xlfn.IFNA(VLOOKUP($AZ25,HAVERD!$A:$HY,BB$2,FALSE),"")</f>
        <v>93.49</v>
      </c>
      <c r="BC25" s="7">
        <f>_xlfn.IFNA(VLOOKUP($AZ25,HAVERD!$A:$HY,BC$2,FALSE),"")</f>
        <v>91.05</v>
      </c>
      <c r="BD25" s="7">
        <f>_xlfn.IFNA(VLOOKUP($AZ25,HAVERD!$A:$HY,BD$2,FALSE),"")</f>
        <v>89.07</v>
      </c>
      <c r="BE25" s="7">
        <f>_xlfn.IFNA(VLOOKUP($AZ25,HAVERD!$A:$HY,BE$2,FALSE),"")</f>
        <v>87.41</v>
      </c>
      <c r="BF25" s="7">
        <f>_xlfn.IFNA(VLOOKUP($AZ25,HAVERD!$A:$HY,BF$2,FALSE),"")</f>
        <v>85.99</v>
      </c>
      <c r="BG25" s="7">
        <f>_xlfn.IFNA(VLOOKUP($AZ25,HAVERD!$A:$HY,BG$2,FALSE),"")</f>
        <v>84.75</v>
      </c>
      <c r="BH25" s="7">
        <f>_xlfn.IFNA(VLOOKUP($AZ25,HAVERD!$A:$HY,BH$2,FALSE),"")</f>
        <v>83.69</v>
      </c>
      <c r="BI25" s="7">
        <f>_xlfn.IFNA(VLOOKUP($AZ25,HAVERD!$A:$HY,BI$2,FALSE),"")</f>
        <v>82.78</v>
      </c>
      <c r="BJ25" s="7">
        <f>_xlfn.IFNA(VLOOKUP($AZ25,HAVERD!$A:$HY,BJ$2,FALSE),"")</f>
        <v>82.02</v>
      </c>
      <c r="BK25" s="7">
        <f>_xlfn.IFNA(VLOOKUP($AZ25,HAVERD!$A:$HY,BK$2,FALSE),"")</f>
        <v>81.36</v>
      </c>
      <c r="BL25" s="7">
        <f>_xlfn.IFNA(VLOOKUP($AZ25,HAVERD!$A:$HY,BL$2,FALSE),"")</f>
        <v>80.77</v>
      </c>
      <c r="BM25" s="7">
        <f>_xlfn.IFNA(VLOOKUP($AZ25,HAVERD!$A:$HY,BM$2,FALSE),"")</f>
        <v>80.260000000000005</v>
      </c>
      <c r="BN25" s="7">
        <f>_xlfn.IFNA(VLOOKUP($AZ25,HAVERD!$A:$HY,BN$2,FALSE),"")</f>
        <v>79.81</v>
      </c>
      <c r="BO25" s="7">
        <f>_xlfn.IFNA(VLOOKUP($AZ25,HAVERD!$A:$HY,BO$2,FALSE),"")</f>
        <v>79.400000000000006</v>
      </c>
      <c r="BP25" s="7">
        <f>_xlfn.IFNA(VLOOKUP($AZ25,HAVERD!$A:$HY,BP$2,FALSE),"")</f>
        <v>79.02</v>
      </c>
      <c r="BQ25" s="7">
        <f>_xlfn.IFNA(VLOOKUP($AZ25,HAVERD!$A:$HY,BQ$2,FALSE),"")</f>
        <v>78.67</v>
      </c>
      <c r="BR25" s="7">
        <f>_xlfn.IFNA(VLOOKUP($AZ25,HAVERD!$A:$HY,BR$2,FALSE),"")</f>
        <v>78.31</v>
      </c>
      <c r="BS25" s="7">
        <f>_xlfn.IFNA(VLOOKUP($AZ25,HAVERD!$A:$HY,BS$2,FALSE),"")</f>
        <v>77.98</v>
      </c>
      <c r="BT25" s="7">
        <f>_xlfn.IFNA(VLOOKUP($AZ25,HAVERD!$A:$HY,BT$2,FALSE),"")</f>
        <v>77.709999999999994</v>
      </c>
      <c r="BU25" s="7">
        <f>_xlfn.IFNA(VLOOKUP($AZ25,HAVERD!$A:$HY,BU$2,FALSE),"")</f>
        <v>77.45</v>
      </c>
      <c r="BV25" s="7">
        <f>_xlfn.IFNA(VLOOKUP($AZ25,HAVERD!$A:$HY,BV$2,FALSE),"")</f>
        <v>77.209999999999994</v>
      </c>
      <c r="BW25" s="7">
        <f>_xlfn.IFNA(VLOOKUP($AZ25,HAVERD!$A:$HY,BW$2,FALSE),"")</f>
        <v>76.959999999999994</v>
      </c>
      <c r="BX25" s="7">
        <f>_xlfn.IFNA(VLOOKUP($AZ25,HAVERD!$A:$HY,BX$2,FALSE),"")</f>
        <v>76.7</v>
      </c>
      <c r="BY25" s="7">
        <f>_xlfn.IFNA(VLOOKUP($AZ25,HAVERD!$A:$HY,BY$2,FALSE),"")</f>
        <v>76.44</v>
      </c>
      <c r="BZ25" s="7">
        <f>_xlfn.IFNA(VLOOKUP($AZ25,HAVERD!$A:$HY,BZ$2,FALSE),"")</f>
        <v>76.180000000000007</v>
      </c>
      <c r="CA25" s="7">
        <f>_xlfn.IFNA(VLOOKUP($AZ25,HAVERD!$A:$HY,CA$2,FALSE),"")</f>
        <v>75.930000000000007</v>
      </c>
      <c r="CB25" s="7">
        <f>_xlfn.IFNA(VLOOKUP($AZ25,HAVERD!$A:$HY,CB$2,FALSE),"")</f>
        <v>75.7</v>
      </c>
      <c r="CC25" s="7">
        <f>_xlfn.IFNA(VLOOKUP($AZ25,HAVERD!$A:$HY,CC$2,FALSE),"")</f>
        <v>75.48</v>
      </c>
      <c r="CD25" s="7">
        <f>_xlfn.IFNA(VLOOKUP($AZ25,HAVERD!$A:$HY,CD$2,FALSE),"")</f>
        <v>75.25</v>
      </c>
      <c r="CE25" s="7">
        <f>_xlfn.IFNA(VLOOKUP($AZ25,HAVERD!$A:$HY,CE$2,FALSE),"")</f>
        <v>75.040000000000006</v>
      </c>
      <c r="CF25" s="7">
        <f>_xlfn.IFNA(VLOOKUP($AZ25,HAVERD!$A:$HY,CF$2,FALSE),"")</f>
        <v>74.88</v>
      </c>
      <c r="CG25" s="7">
        <f>_xlfn.IFNA(VLOOKUP($AZ25,HAVERD!$A:$HY,CG$2,FALSE),"")</f>
        <v>74.709999999999994</v>
      </c>
      <c r="CH25" s="7">
        <f>_xlfn.IFNA(VLOOKUP($AZ25,HAVERD!$A:$HY,CH$2,FALSE),"")</f>
        <v>74.53</v>
      </c>
      <c r="CI25" s="7">
        <f>_xlfn.IFNA(VLOOKUP($AZ25,HAVERD!$A:$HY,CI$2,FALSE),"")</f>
        <v>74.38</v>
      </c>
      <c r="CJ25" s="7">
        <f>_xlfn.IFNA(VLOOKUP($AZ25,HAVERD!$A:$HY,CJ$2,FALSE),"")</f>
        <v>74.2</v>
      </c>
      <c r="CK25" s="7">
        <f>_xlfn.IFNA(VLOOKUP($AZ25,HAVERD!$A:$HY,CK$2,FALSE),"")</f>
        <v>73.989999999999995</v>
      </c>
      <c r="CL25" s="7">
        <f>_xlfn.IFNA(VLOOKUP($AZ25,HAVERD!$A:$HY,CL$2,FALSE),"")</f>
        <v>73.8</v>
      </c>
      <c r="CM25" s="7">
        <f>_xlfn.IFNA(VLOOKUP($AZ25,HAVERD!$A:$HY,CM$2,FALSE),"")</f>
        <v>73.62</v>
      </c>
      <c r="CN25" s="7">
        <f>_xlfn.IFNA(VLOOKUP($AZ25,HAVERD!$A:$HY,CN$2,FALSE),"")</f>
        <v>73.400000000000006</v>
      </c>
      <c r="CO25" s="7">
        <f>_xlfn.IFNA(VLOOKUP($AZ25,HAVERD!$A:$HY,CO$2,FALSE),"")</f>
        <v>73.25</v>
      </c>
      <c r="CP25" s="7">
        <f>_xlfn.IFNA(VLOOKUP($AZ25,HAVERD!$A:$HY,CP$2,FALSE),"")</f>
        <v>73.08</v>
      </c>
      <c r="CQ25" s="7">
        <f>_xlfn.IFNA(VLOOKUP($AZ25,HAVERD!$A:$HY,CQ$2,FALSE),"")</f>
        <v>72.89</v>
      </c>
      <c r="CR25" s="7">
        <f>_xlfn.IFNA(VLOOKUP($AZ25,HAVERD!$A:$HY,CR$2,FALSE),"")</f>
        <v>72.8</v>
      </c>
      <c r="CS25" s="7">
        <f>_xlfn.IFNA(VLOOKUP($AZ25,HAVERD!$A:$HY,CS$2,FALSE),"")</f>
        <v>72.709999999999994</v>
      </c>
      <c r="CT25" s="7">
        <f>_xlfn.IFNA(VLOOKUP($AZ25,HAVERD!$A:$HY,CT$2,FALSE),"")</f>
        <v>72.62</v>
      </c>
      <c r="CU25" s="7">
        <f>_xlfn.IFNA(VLOOKUP($AZ25,HAVERD!$A:$HY,CU$2,FALSE),"")</f>
        <v>72.510000000000005</v>
      </c>
      <c r="CV25" s="7">
        <f>_xlfn.IFNA(VLOOKUP($AZ25,HAVERD!$A:$HY,CV$2,FALSE),"")</f>
        <v>72.37</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35">
      <c r="A26" s="6">
        <f t="shared" si="20"/>
        <v>46119</v>
      </c>
      <c r="B26" s="7">
        <f>VLOOKUP($A26,HAVERD!$A:$HY,B$2,FALSE)</f>
        <v>109.27</v>
      </c>
      <c r="C26" s="7">
        <f>VLOOKUP($A26,HAVERD!$A:$HY,C$2,FALSE)</f>
        <v>100.06</v>
      </c>
      <c r="D26" s="7">
        <f>VLOOKUP($A26,HAVERD!$A:$HY,D$2,FALSE)</f>
        <v>92.77</v>
      </c>
      <c r="E26" s="7">
        <f>VLOOKUP($A26,HAVERD!$A:$HY,E$2,FALSE)</f>
        <v>87.95</v>
      </c>
      <c r="F26" s="7">
        <f>VLOOKUP($A26,HAVERD!$A:$HY,F$2,FALSE)</f>
        <v>84.94</v>
      </c>
      <c r="G26" s="7">
        <f>VLOOKUP($A26,HAVERD!$A:$HY,G$2,FALSE)</f>
        <v>83.13</v>
      </c>
      <c r="H26" s="7">
        <f>VLOOKUP($A26,HAVERD!$A:$HY,H$2,FALSE)</f>
        <v>81.8</v>
      </c>
      <c r="I26" s="7">
        <f>VLOOKUP($A26,HAVERD!$A:$HY,I$2,FALSE)</f>
        <v>80.61</v>
      </c>
      <c r="J26" s="7">
        <f>VLOOKUP($A26,HAVERD!$A:$HY,J$2,FALSE)</f>
        <v>79.599999999999994</v>
      </c>
      <c r="K26" s="7">
        <f>VLOOKUP($A26,HAVERD!$A:$HY,K$2,FALSE)</f>
        <v>78.790000000000006</v>
      </c>
      <c r="L26" s="7">
        <f>VLOOKUP($A26,HAVERD!$A:$HY,L$2,FALSE)</f>
        <v>78.12</v>
      </c>
      <c r="M26" s="7">
        <f>VLOOKUP($A26,HAVERD!$A:$HY,M$2,FALSE)</f>
        <v>77.569999999999993</v>
      </c>
      <c r="N26" s="7">
        <f>VLOOKUP($A26,HAVERD!$A:$HY,N$2,FALSE)</f>
        <v>77.12</v>
      </c>
      <c r="O26" s="7">
        <f>VLOOKUP($A26,HAVERD!$A:$HY,O$2,FALSE)</f>
        <v>76.69</v>
      </c>
      <c r="P26" s="7">
        <f>VLOOKUP($A26,HAVERD!$A:$HY,P$2,FALSE)</f>
        <v>76.34</v>
      </c>
      <c r="Q26" s="7">
        <f>VLOOKUP($A26,HAVERD!$A:$HY,Q$2,FALSE)</f>
        <v>76.05</v>
      </c>
      <c r="R26" s="7">
        <f>VLOOKUP($A26,HAVERD!$A:$HY,R$2,FALSE)</f>
        <v>75.78</v>
      </c>
      <c r="S26" s="7">
        <f>VLOOKUP($A26,HAVERD!$A:$HY,S$2,FALSE)</f>
        <v>75.53</v>
      </c>
      <c r="T26" s="7">
        <f>VLOOKUP($A26,HAVERD!$A:$HY,T$2,FALSE)</f>
        <v>75.27</v>
      </c>
      <c r="U26" s="7">
        <f>VLOOKUP($A26,HAVERD!$A:$HY,U$2,FALSE)</f>
        <v>74.98</v>
      </c>
      <c r="V26" s="7">
        <f>VLOOKUP($A26,HAVERD!$A:$HY,V$2,FALSE)</f>
        <v>74.72</v>
      </c>
      <c r="W26" s="7">
        <f>VLOOKUP($A26,HAVERD!$A:$HY,W$2,FALSE)</f>
        <v>74.53</v>
      </c>
      <c r="X26" s="7">
        <f>VLOOKUP($A26,HAVERD!$A:$HY,X$2,FALSE)</f>
        <v>74.37</v>
      </c>
      <c r="Y26" s="7">
        <f>VLOOKUP($A26,HAVERD!$A:$HY,Y$2,FALSE)</f>
        <v>74.22</v>
      </c>
      <c r="Z26" s="7">
        <f>VLOOKUP($A26,HAVERD!$A:$HY,Z$2,FALSE)</f>
        <v>74.05</v>
      </c>
      <c r="AA26" s="7">
        <f>VLOOKUP($A26,HAVERD!$A:$HY,AA$2,FALSE)</f>
        <v>73.86</v>
      </c>
      <c r="AB26" s="7">
        <f>VLOOKUP($A26,HAVERD!$A:$HY,AB$2,FALSE)</f>
        <v>73.66</v>
      </c>
      <c r="AC26" s="7">
        <f>VLOOKUP($A26,HAVERD!$A:$HY,AC$2,FALSE)</f>
        <v>73.45</v>
      </c>
      <c r="AD26" s="7">
        <f>VLOOKUP($A26,HAVERD!$A:$HY,AD$2,FALSE)</f>
        <v>73.25</v>
      </c>
      <c r="AE26" s="7">
        <f>VLOOKUP($A26,HAVERD!$A:$HY,AE$2,FALSE)</f>
        <v>73.08</v>
      </c>
      <c r="AF26" s="7">
        <f>VLOOKUP($A26,HAVERD!$A:$HY,AF$2,FALSE)</f>
        <v>72.930000000000007</v>
      </c>
      <c r="AG26" s="7">
        <f>VLOOKUP($A26,HAVERD!$A:$HY,AG$2,FALSE)</f>
        <v>72.760000000000005</v>
      </c>
      <c r="AH26" s="7">
        <f>VLOOKUP($A26,HAVERD!$A:$HY,AH$2,FALSE)</f>
        <v>72.62</v>
      </c>
      <c r="AI26" s="7">
        <f>VLOOKUP($A26,HAVERD!$A:$HY,AI$2,FALSE)</f>
        <v>72.52</v>
      </c>
      <c r="AJ26" s="7">
        <f>VLOOKUP($A26,HAVERD!$A:$HY,AJ$2,FALSE)</f>
        <v>72.430000000000007</v>
      </c>
      <c r="AK26" s="7">
        <f>VLOOKUP($A26,HAVERD!$A:$HY,AK$2,FALSE)</f>
        <v>72.290000000000006</v>
      </c>
      <c r="AL26" s="7">
        <f>VLOOKUP($A26,HAVERD!$A:$HY,AL$2,FALSE)</f>
        <v>72.17</v>
      </c>
      <c r="AM26" s="7">
        <f>VLOOKUP($A26,HAVERD!$A:$HY,AM$2,FALSE)</f>
        <v>72.010000000000005</v>
      </c>
      <c r="AN26" s="7">
        <f>VLOOKUP($A26,HAVERD!$A:$HY,AN$2,FALSE)</f>
        <v>71.86</v>
      </c>
      <c r="AO26" s="7">
        <f>VLOOKUP($A26,HAVERD!$A:$HY,AO$2,FALSE)</f>
        <v>71.7</v>
      </c>
      <c r="AP26" s="7">
        <f>VLOOKUP($A26,HAVERD!$A:$HY,AP$2,FALSE)</f>
        <v>71.55</v>
      </c>
      <c r="AQ26" s="7">
        <f>VLOOKUP($A26,HAVERD!$A:$HY,AQ$2,FALSE)</f>
        <v>71.38</v>
      </c>
      <c r="AR26" s="7">
        <f>VLOOKUP($A26,HAVERD!$A:$HY,AR$2,FALSE)</f>
        <v>71.290000000000006</v>
      </c>
      <c r="AS26" s="7">
        <f>VLOOKUP($A26,HAVERD!$A:$HY,AS$2,FALSE)</f>
        <v>71.150000000000006</v>
      </c>
      <c r="AT26" s="7">
        <f>VLOOKUP($A26,HAVERD!$A:$HY,AT$2,FALSE)</f>
        <v>71.069999999999993</v>
      </c>
      <c r="AU26" s="7">
        <f>VLOOKUP($A26,HAVERD!$A:$HY,AU$2,FALSE)</f>
        <v>71</v>
      </c>
      <c r="AV26" s="7">
        <f>VLOOKUP($A26,HAVERD!$A:$HY,AV$2,FALSE)</f>
        <v>70.94</v>
      </c>
      <c r="AW26" s="7">
        <f>VLOOKUP($A26,HAVERD!$A:$HY,AW$2,FALSE)</f>
        <v>70.86</v>
      </c>
      <c r="AZ26" s="6">
        <f t="shared" si="21"/>
        <v>46176</v>
      </c>
      <c r="BA26" s="7">
        <f>_xlfn.IFNA(VLOOKUP($AZ26,HAVERD!$A:$HY,BA$2,FALSE),"")</f>
        <v>97.81</v>
      </c>
      <c r="BB26" s="7">
        <f>_xlfn.IFNA(VLOOKUP($AZ26,HAVERD!$A:$HY,BB$2,FALSE),"")</f>
        <v>95.14</v>
      </c>
      <c r="BC26" s="7">
        <f>_xlfn.IFNA(VLOOKUP($AZ26,HAVERD!$A:$HY,BC$2,FALSE),"")</f>
        <v>92.44</v>
      </c>
      <c r="BD26" s="7">
        <f>_xlfn.IFNA(VLOOKUP($AZ26,HAVERD!$A:$HY,BD$2,FALSE),"")</f>
        <v>90.24</v>
      </c>
      <c r="BE26" s="7">
        <f>_xlfn.IFNA(VLOOKUP($AZ26,HAVERD!$A:$HY,BE$2,FALSE),"")</f>
        <v>88.43</v>
      </c>
      <c r="BF26" s="7">
        <f>_xlfn.IFNA(VLOOKUP($AZ26,HAVERD!$A:$HY,BF$2,FALSE),"")</f>
        <v>86.91</v>
      </c>
      <c r="BG26" s="7">
        <f>_xlfn.IFNA(VLOOKUP($AZ26,HAVERD!$A:$HY,BG$2,FALSE),"")</f>
        <v>85.61</v>
      </c>
      <c r="BH26" s="7">
        <f>_xlfn.IFNA(VLOOKUP($AZ26,HAVERD!$A:$HY,BH$2,FALSE),"")</f>
        <v>84.5</v>
      </c>
      <c r="BI26" s="7">
        <f>_xlfn.IFNA(VLOOKUP($AZ26,HAVERD!$A:$HY,BI$2,FALSE),"")</f>
        <v>83.55</v>
      </c>
      <c r="BJ26" s="7">
        <f>_xlfn.IFNA(VLOOKUP($AZ26,HAVERD!$A:$HY,BJ$2,FALSE),"")</f>
        <v>82.75</v>
      </c>
      <c r="BK26" s="7">
        <f>_xlfn.IFNA(VLOOKUP($AZ26,HAVERD!$A:$HY,BK$2,FALSE),"")</f>
        <v>82.06</v>
      </c>
      <c r="BL26" s="7">
        <f>_xlfn.IFNA(VLOOKUP($AZ26,HAVERD!$A:$HY,BL$2,FALSE),"")</f>
        <v>81.44</v>
      </c>
      <c r="BM26" s="7">
        <f>_xlfn.IFNA(VLOOKUP($AZ26,HAVERD!$A:$HY,BM$2,FALSE),"")</f>
        <v>80.900000000000006</v>
      </c>
      <c r="BN26" s="7">
        <f>_xlfn.IFNA(VLOOKUP($AZ26,HAVERD!$A:$HY,BN$2,FALSE),"")</f>
        <v>80.430000000000007</v>
      </c>
      <c r="BO26" s="7">
        <f>_xlfn.IFNA(VLOOKUP($AZ26,HAVERD!$A:$HY,BO$2,FALSE),"")</f>
        <v>80</v>
      </c>
      <c r="BP26" s="7">
        <f>_xlfn.IFNA(VLOOKUP($AZ26,HAVERD!$A:$HY,BP$2,FALSE),"")</f>
        <v>79.599999999999994</v>
      </c>
      <c r="BQ26" s="7">
        <f>_xlfn.IFNA(VLOOKUP($AZ26,HAVERD!$A:$HY,BQ$2,FALSE),"")</f>
        <v>79.23</v>
      </c>
      <c r="BR26" s="7">
        <f>_xlfn.IFNA(VLOOKUP($AZ26,HAVERD!$A:$HY,BR$2,FALSE),"")</f>
        <v>78.84</v>
      </c>
      <c r="BS26" s="7">
        <f>_xlfn.IFNA(VLOOKUP($AZ26,HAVERD!$A:$HY,BS$2,FALSE),"")</f>
        <v>78.5</v>
      </c>
      <c r="BT26" s="7">
        <f>_xlfn.IFNA(VLOOKUP($AZ26,HAVERD!$A:$HY,BT$2,FALSE),"")</f>
        <v>78.209999999999994</v>
      </c>
      <c r="BU26" s="7">
        <f>_xlfn.IFNA(VLOOKUP($AZ26,HAVERD!$A:$HY,BU$2,FALSE),"")</f>
        <v>77.930000000000007</v>
      </c>
      <c r="BV26" s="7">
        <f>_xlfn.IFNA(VLOOKUP($AZ26,HAVERD!$A:$HY,BV$2,FALSE),"")</f>
        <v>77.66</v>
      </c>
      <c r="BW26" s="7">
        <f>_xlfn.IFNA(VLOOKUP($AZ26,HAVERD!$A:$HY,BW$2,FALSE),"")</f>
        <v>77.39</v>
      </c>
      <c r="BX26" s="7">
        <f>_xlfn.IFNA(VLOOKUP($AZ26,HAVERD!$A:$HY,BX$2,FALSE),"")</f>
        <v>77.12</v>
      </c>
      <c r="BY26" s="7">
        <f>_xlfn.IFNA(VLOOKUP($AZ26,HAVERD!$A:$HY,BY$2,FALSE),"")</f>
        <v>76.84</v>
      </c>
      <c r="BZ26" s="7">
        <f>_xlfn.IFNA(VLOOKUP($AZ26,HAVERD!$A:$HY,BZ$2,FALSE),"")</f>
        <v>76.56</v>
      </c>
      <c r="CA26" s="7">
        <f>_xlfn.IFNA(VLOOKUP($AZ26,HAVERD!$A:$HY,CA$2,FALSE),"")</f>
        <v>76.3</v>
      </c>
      <c r="CB26" s="7">
        <f>_xlfn.IFNA(VLOOKUP($AZ26,HAVERD!$A:$HY,CB$2,FALSE),"")</f>
        <v>76.06</v>
      </c>
      <c r="CC26" s="7">
        <f>_xlfn.IFNA(VLOOKUP($AZ26,HAVERD!$A:$HY,CC$2,FALSE),"")</f>
        <v>75.84</v>
      </c>
      <c r="CD26" s="7">
        <f>_xlfn.IFNA(VLOOKUP($AZ26,HAVERD!$A:$HY,CD$2,FALSE),"")</f>
        <v>75.599999999999994</v>
      </c>
      <c r="CE26" s="7">
        <f>_xlfn.IFNA(VLOOKUP($AZ26,HAVERD!$A:$HY,CE$2,FALSE),"")</f>
        <v>75.38</v>
      </c>
      <c r="CF26" s="7">
        <f>_xlfn.IFNA(VLOOKUP($AZ26,HAVERD!$A:$HY,CF$2,FALSE),"")</f>
        <v>75.209999999999994</v>
      </c>
      <c r="CG26" s="7">
        <f>_xlfn.IFNA(VLOOKUP($AZ26,HAVERD!$A:$HY,CG$2,FALSE),"")</f>
        <v>75.02</v>
      </c>
      <c r="CH26" s="7">
        <f>_xlfn.IFNA(VLOOKUP($AZ26,HAVERD!$A:$HY,CH$2,FALSE),"")</f>
        <v>74.83</v>
      </c>
      <c r="CI26" s="7">
        <f>_xlfn.IFNA(VLOOKUP($AZ26,HAVERD!$A:$HY,CI$2,FALSE),"")</f>
        <v>74.67</v>
      </c>
      <c r="CJ26" s="7">
        <f>_xlfn.IFNA(VLOOKUP($AZ26,HAVERD!$A:$HY,CJ$2,FALSE),"")</f>
        <v>74.48</v>
      </c>
      <c r="CK26" s="7">
        <f>_xlfn.IFNA(VLOOKUP($AZ26,HAVERD!$A:$HY,CK$2,FALSE),"")</f>
        <v>74.260000000000005</v>
      </c>
      <c r="CL26" s="7">
        <f>_xlfn.IFNA(VLOOKUP($AZ26,HAVERD!$A:$HY,CL$2,FALSE),"")</f>
        <v>74.06</v>
      </c>
      <c r="CM26" s="7">
        <f>_xlfn.IFNA(VLOOKUP($AZ26,HAVERD!$A:$HY,CM$2,FALSE),"")</f>
        <v>73.87</v>
      </c>
      <c r="CN26" s="7">
        <f>_xlfn.IFNA(VLOOKUP($AZ26,HAVERD!$A:$HY,CN$2,FALSE),"")</f>
        <v>73.64</v>
      </c>
      <c r="CO26" s="7">
        <f>_xlfn.IFNA(VLOOKUP($AZ26,HAVERD!$A:$HY,CO$2,FALSE),"")</f>
        <v>73.48</v>
      </c>
      <c r="CP26" s="7">
        <f>_xlfn.IFNA(VLOOKUP($AZ26,HAVERD!$A:$HY,CP$2,FALSE),"")</f>
        <v>73.3</v>
      </c>
      <c r="CQ26" s="7">
        <f>_xlfn.IFNA(VLOOKUP($AZ26,HAVERD!$A:$HY,CQ$2,FALSE),"")</f>
        <v>73.11</v>
      </c>
      <c r="CR26" s="7">
        <f>_xlfn.IFNA(VLOOKUP($AZ26,HAVERD!$A:$HY,CR$2,FALSE),"")</f>
        <v>73.010000000000005</v>
      </c>
      <c r="CS26" s="7">
        <f>_xlfn.IFNA(VLOOKUP($AZ26,HAVERD!$A:$HY,CS$2,FALSE),"")</f>
        <v>72.91</v>
      </c>
      <c r="CT26" s="7">
        <f>_xlfn.IFNA(VLOOKUP($AZ26,HAVERD!$A:$HY,CT$2,FALSE),"")</f>
        <v>72.81</v>
      </c>
      <c r="CU26" s="7">
        <f>_xlfn.IFNA(VLOOKUP($AZ26,HAVERD!$A:$HY,CU$2,FALSE),"")</f>
        <v>72.69</v>
      </c>
      <c r="CV26" s="7">
        <f>_xlfn.IFNA(VLOOKUP($AZ26,HAVERD!$A:$HY,CV$2,FALSE),"")</f>
        <v>72.55</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35">
      <c r="A27" s="6">
        <f t="shared" si="20"/>
        <v>46120</v>
      </c>
      <c r="B27" s="7">
        <f>VLOOKUP($A27,HAVERD!$A:$HY,B$2,FALSE)</f>
        <v>94.75</v>
      </c>
      <c r="C27" s="7">
        <f>VLOOKUP($A27,HAVERD!$A:$HY,C$2,FALSE)</f>
        <v>90.26</v>
      </c>
      <c r="D27" s="7">
        <f>VLOOKUP($A27,HAVERD!$A:$HY,D$2,FALSE)</f>
        <v>86.52</v>
      </c>
      <c r="E27" s="7">
        <f>VLOOKUP($A27,HAVERD!$A:$HY,E$2,FALSE)</f>
        <v>84.11</v>
      </c>
      <c r="F27" s="7">
        <f>VLOOKUP($A27,HAVERD!$A:$HY,F$2,FALSE)</f>
        <v>82.4</v>
      </c>
      <c r="G27" s="7">
        <f>VLOOKUP($A27,HAVERD!$A:$HY,G$2,FALSE)</f>
        <v>81.19</v>
      </c>
      <c r="H27" s="7">
        <f>VLOOKUP($A27,HAVERD!$A:$HY,H$2,FALSE)</f>
        <v>80.17</v>
      </c>
      <c r="I27" s="7">
        <f>VLOOKUP($A27,HAVERD!$A:$HY,I$2,FALSE)</f>
        <v>79.25</v>
      </c>
      <c r="J27" s="7">
        <f>VLOOKUP($A27,HAVERD!$A:$HY,J$2,FALSE)</f>
        <v>78.45</v>
      </c>
      <c r="K27" s="7">
        <f>VLOOKUP($A27,HAVERD!$A:$HY,K$2,FALSE)</f>
        <v>77.819999999999993</v>
      </c>
      <c r="L27" s="7">
        <f>VLOOKUP($A27,HAVERD!$A:$HY,L$2,FALSE)</f>
        <v>77.3</v>
      </c>
      <c r="M27" s="7">
        <f>VLOOKUP($A27,HAVERD!$A:$HY,M$2,FALSE)</f>
        <v>76.87</v>
      </c>
      <c r="N27" s="7">
        <f>VLOOKUP($A27,HAVERD!$A:$HY,N$2,FALSE)</f>
        <v>76.510000000000005</v>
      </c>
      <c r="O27" s="7">
        <f>VLOOKUP($A27,HAVERD!$A:$HY,O$2,FALSE)</f>
        <v>76.16</v>
      </c>
      <c r="P27" s="7">
        <f>VLOOKUP($A27,HAVERD!$A:$HY,P$2,FALSE)</f>
        <v>75.87</v>
      </c>
      <c r="Q27" s="7">
        <f>VLOOKUP($A27,HAVERD!$A:$HY,Q$2,FALSE)</f>
        <v>75.62</v>
      </c>
      <c r="R27" s="7">
        <f>VLOOKUP($A27,HAVERD!$A:$HY,R$2,FALSE)</f>
        <v>75.38</v>
      </c>
      <c r="S27" s="7">
        <f>VLOOKUP($A27,HAVERD!$A:$HY,S$2,FALSE)</f>
        <v>75.17</v>
      </c>
      <c r="T27" s="7">
        <f>VLOOKUP($A27,HAVERD!$A:$HY,T$2,FALSE)</f>
        <v>74.959999999999994</v>
      </c>
      <c r="U27" s="7">
        <f>VLOOKUP($A27,HAVERD!$A:$HY,U$2,FALSE)</f>
        <v>74.709999999999994</v>
      </c>
      <c r="V27" s="7">
        <f>VLOOKUP($A27,HAVERD!$A:$HY,V$2,FALSE)</f>
        <v>74.48</v>
      </c>
      <c r="W27" s="7">
        <f>VLOOKUP($A27,HAVERD!$A:$HY,W$2,FALSE)</f>
        <v>74.319999999999993</v>
      </c>
      <c r="X27" s="7">
        <f>VLOOKUP($A27,HAVERD!$A:$HY,X$2,FALSE)</f>
        <v>74.19</v>
      </c>
      <c r="Y27" s="7">
        <f>VLOOKUP($A27,HAVERD!$A:$HY,Y$2,FALSE)</f>
        <v>74.08</v>
      </c>
      <c r="Z27" s="7">
        <f>VLOOKUP($A27,HAVERD!$A:$HY,Z$2,FALSE)</f>
        <v>73.94</v>
      </c>
      <c r="AA27" s="7">
        <f>VLOOKUP($A27,HAVERD!$A:$HY,AA$2,FALSE)</f>
        <v>73.78</v>
      </c>
      <c r="AB27" s="7">
        <f>VLOOKUP($A27,HAVERD!$A:$HY,AB$2,FALSE)</f>
        <v>73.599999999999994</v>
      </c>
      <c r="AC27" s="7">
        <f>VLOOKUP($A27,HAVERD!$A:$HY,AC$2,FALSE)</f>
        <v>73.42</v>
      </c>
      <c r="AD27" s="7">
        <f>VLOOKUP($A27,HAVERD!$A:$HY,AD$2,FALSE)</f>
        <v>73.260000000000005</v>
      </c>
      <c r="AE27" s="7">
        <f>VLOOKUP($A27,HAVERD!$A:$HY,AE$2,FALSE)</f>
        <v>73.099999999999994</v>
      </c>
      <c r="AF27" s="7">
        <f>VLOOKUP($A27,HAVERD!$A:$HY,AF$2,FALSE)</f>
        <v>72.959999999999994</v>
      </c>
      <c r="AG27" s="7">
        <f>VLOOKUP($A27,HAVERD!$A:$HY,AG$2,FALSE)</f>
        <v>72.8</v>
      </c>
      <c r="AH27" s="7">
        <f>VLOOKUP($A27,HAVERD!$A:$HY,AH$2,FALSE)</f>
        <v>72.680000000000007</v>
      </c>
      <c r="AI27" s="7">
        <f>VLOOKUP($A27,HAVERD!$A:$HY,AI$2,FALSE)</f>
        <v>72.58</v>
      </c>
      <c r="AJ27" s="7">
        <f>VLOOKUP($A27,HAVERD!$A:$HY,AJ$2,FALSE)</f>
        <v>72.5</v>
      </c>
      <c r="AK27" s="7">
        <f>VLOOKUP($A27,HAVERD!$A:$HY,AK$2,FALSE)</f>
        <v>72.37</v>
      </c>
      <c r="AL27" s="7">
        <f>VLOOKUP($A27,HAVERD!$A:$HY,AL$2,FALSE)</f>
        <v>72.28</v>
      </c>
      <c r="AM27" s="7">
        <f>VLOOKUP($A27,HAVERD!$A:$HY,AM$2,FALSE)</f>
        <v>72.14</v>
      </c>
      <c r="AN27" s="7">
        <f>VLOOKUP($A27,HAVERD!$A:$HY,AN$2,FALSE)</f>
        <v>72</v>
      </c>
      <c r="AO27" s="7">
        <f>VLOOKUP($A27,HAVERD!$A:$HY,AO$2,FALSE)</f>
        <v>71.84</v>
      </c>
      <c r="AP27" s="7">
        <f>VLOOKUP($A27,HAVERD!$A:$HY,AP$2,FALSE)</f>
        <v>71.69</v>
      </c>
      <c r="AQ27" s="7">
        <f>VLOOKUP($A27,HAVERD!$A:$HY,AQ$2,FALSE)</f>
        <v>71.52</v>
      </c>
      <c r="AR27" s="7">
        <f>VLOOKUP($A27,HAVERD!$A:$HY,AR$2,FALSE)</f>
        <v>71.44</v>
      </c>
      <c r="AS27" s="7">
        <f>VLOOKUP($A27,HAVERD!$A:$HY,AS$2,FALSE)</f>
        <v>71.31</v>
      </c>
      <c r="AT27" s="7">
        <f>VLOOKUP($A27,HAVERD!$A:$HY,AT$2,FALSE)</f>
        <v>71.23</v>
      </c>
      <c r="AU27" s="7">
        <f>VLOOKUP($A27,HAVERD!$A:$HY,AU$2,FALSE)</f>
        <v>71.16</v>
      </c>
      <c r="AV27" s="7">
        <f>VLOOKUP($A27,HAVERD!$A:$HY,AV$2,FALSE)</f>
        <v>71.099999999999994</v>
      </c>
      <c r="AW27" s="7">
        <f>VLOOKUP($A27,HAVERD!$A:$HY,AW$2,FALSE)</f>
        <v>71.02</v>
      </c>
      <c r="AZ27" s="6">
        <f t="shared" si="21"/>
        <v>46177</v>
      </c>
      <c r="BA27" s="7">
        <f>_xlfn.IFNA(VLOOKUP($AZ27,HAVERD!$A:$HY,BA$2,FALSE),"")</f>
        <v>95.03</v>
      </c>
      <c r="BB27" s="7">
        <f>_xlfn.IFNA(VLOOKUP($AZ27,HAVERD!$A:$HY,BB$2,FALSE),"")</f>
        <v>92.51</v>
      </c>
      <c r="BC27" s="7">
        <f>_xlfn.IFNA(VLOOKUP($AZ27,HAVERD!$A:$HY,BC$2,FALSE),"")</f>
        <v>90.02</v>
      </c>
      <c r="BD27" s="7">
        <f>_xlfn.IFNA(VLOOKUP($AZ27,HAVERD!$A:$HY,BD$2,FALSE),"")</f>
        <v>88.04</v>
      </c>
      <c r="BE27" s="7">
        <f>_xlfn.IFNA(VLOOKUP($AZ27,HAVERD!$A:$HY,BE$2,FALSE),"")</f>
        <v>86.42</v>
      </c>
      <c r="BF27" s="7">
        <f>_xlfn.IFNA(VLOOKUP($AZ27,HAVERD!$A:$HY,BF$2,FALSE),"")</f>
        <v>85.04</v>
      </c>
      <c r="BG27" s="7">
        <f>_xlfn.IFNA(VLOOKUP($AZ27,HAVERD!$A:$HY,BG$2,FALSE),"")</f>
        <v>83.85</v>
      </c>
      <c r="BH27" s="7">
        <f>_xlfn.IFNA(VLOOKUP($AZ27,HAVERD!$A:$HY,BH$2,FALSE),"")</f>
        <v>82.83</v>
      </c>
      <c r="BI27" s="7">
        <f>_xlfn.IFNA(VLOOKUP($AZ27,HAVERD!$A:$HY,BI$2,FALSE),"")</f>
        <v>81.97</v>
      </c>
      <c r="BJ27" s="7">
        <f>_xlfn.IFNA(VLOOKUP($AZ27,HAVERD!$A:$HY,BJ$2,FALSE),"")</f>
        <v>81.239999999999995</v>
      </c>
      <c r="BK27" s="7">
        <f>_xlfn.IFNA(VLOOKUP($AZ27,HAVERD!$A:$HY,BK$2,FALSE),"")</f>
        <v>80.61</v>
      </c>
      <c r="BL27" s="7">
        <f>_xlfn.IFNA(VLOOKUP($AZ27,HAVERD!$A:$HY,BL$2,FALSE),"")</f>
        <v>80.05</v>
      </c>
      <c r="BM27" s="7">
        <f>_xlfn.IFNA(VLOOKUP($AZ27,HAVERD!$A:$HY,BM$2,FALSE),"")</f>
        <v>79.569999999999993</v>
      </c>
      <c r="BN27" s="7">
        <f>_xlfn.IFNA(VLOOKUP($AZ27,HAVERD!$A:$HY,BN$2,FALSE),"")</f>
        <v>79.150000000000006</v>
      </c>
      <c r="BO27" s="7">
        <f>_xlfn.IFNA(VLOOKUP($AZ27,HAVERD!$A:$HY,BO$2,FALSE),"")</f>
        <v>78.77</v>
      </c>
      <c r="BP27" s="7">
        <f>_xlfn.IFNA(VLOOKUP($AZ27,HAVERD!$A:$HY,BP$2,FALSE),"")</f>
        <v>78.42</v>
      </c>
      <c r="BQ27" s="7">
        <f>_xlfn.IFNA(VLOOKUP($AZ27,HAVERD!$A:$HY,BQ$2,FALSE),"")</f>
        <v>78.09</v>
      </c>
      <c r="BR27" s="7">
        <f>_xlfn.IFNA(VLOOKUP($AZ27,HAVERD!$A:$HY,BR$2,FALSE),"")</f>
        <v>77.75</v>
      </c>
      <c r="BS27" s="7">
        <f>_xlfn.IFNA(VLOOKUP($AZ27,HAVERD!$A:$HY,BS$2,FALSE),"")</f>
        <v>77.44</v>
      </c>
      <c r="BT27" s="7">
        <f>_xlfn.IFNA(VLOOKUP($AZ27,HAVERD!$A:$HY,BT$2,FALSE),"")</f>
        <v>77.19</v>
      </c>
      <c r="BU27" s="7">
        <f>_xlfn.IFNA(VLOOKUP($AZ27,HAVERD!$A:$HY,BU$2,FALSE),"")</f>
        <v>76.95</v>
      </c>
      <c r="BV27" s="7">
        <f>_xlfn.IFNA(VLOOKUP($AZ27,HAVERD!$A:$HY,BV$2,FALSE),"")</f>
        <v>76.709999999999994</v>
      </c>
      <c r="BW27" s="7">
        <f>_xlfn.IFNA(VLOOKUP($AZ27,HAVERD!$A:$HY,BW$2,FALSE),"")</f>
        <v>76.47</v>
      </c>
      <c r="BX27" s="7">
        <f>_xlfn.IFNA(VLOOKUP($AZ27,HAVERD!$A:$HY,BX$2,FALSE),"")</f>
        <v>76.23</v>
      </c>
      <c r="BY27" s="7">
        <f>_xlfn.IFNA(VLOOKUP($AZ27,HAVERD!$A:$HY,BY$2,FALSE),"")</f>
        <v>75.97</v>
      </c>
      <c r="BZ27" s="7">
        <f>_xlfn.IFNA(VLOOKUP($AZ27,HAVERD!$A:$HY,BZ$2,FALSE),"")</f>
        <v>75.72</v>
      </c>
      <c r="CA27" s="7">
        <f>_xlfn.IFNA(VLOOKUP($AZ27,HAVERD!$A:$HY,CA$2,FALSE),"")</f>
        <v>75.48</v>
      </c>
      <c r="CB27" s="7">
        <f>_xlfn.IFNA(VLOOKUP($AZ27,HAVERD!$A:$HY,CB$2,FALSE),"")</f>
        <v>75.25</v>
      </c>
      <c r="CC27" s="7">
        <f>_xlfn.IFNA(VLOOKUP($AZ27,HAVERD!$A:$HY,CC$2,FALSE),"")</f>
        <v>75.05</v>
      </c>
      <c r="CD27" s="7">
        <f>_xlfn.IFNA(VLOOKUP($AZ27,HAVERD!$A:$HY,CD$2,FALSE),"")</f>
        <v>74.819999999999993</v>
      </c>
      <c r="CE27" s="7">
        <f>_xlfn.IFNA(VLOOKUP($AZ27,HAVERD!$A:$HY,CE$2,FALSE),"")</f>
        <v>74.61</v>
      </c>
      <c r="CF27" s="7">
        <f>_xlfn.IFNA(VLOOKUP($AZ27,HAVERD!$A:$HY,CF$2,FALSE),"")</f>
        <v>74.459999999999994</v>
      </c>
      <c r="CG27" s="7">
        <f>_xlfn.IFNA(VLOOKUP($AZ27,HAVERD!$A:$HY,CG$2,FALSE),"")</f>
        <v>74.3</v>
      </c>
      <c r="CH27" s="7">
        <f>_xlfn.IFNA(VLOOKUP($AZ27,HAVERD!$A:$HY,CH$2,FALSE),"")</f>
        <v>74.14</v>
      </c>
      <c r="CI27" s="7">
        <f>_xlfn.IFNA(VLOOKUP($AZ27,HAVERD!$A:$HY,CI$2,FALSE),"")</f>
        <v>74</v>
      </c>
      <c r="CJ27" s="7">
        <f>_xlfn.IFNA(VLOOKUP($AZ27,HAVERD!$A:$HY,CJ$2,FALSE),"")</f>
        <v>73.819999999999993</v>
      </c>
      <c r="CK27" s="7">
        <f>_xlfn.IFNA(VLOOKUP($AZ27,HAVERD!$A:$HY,CK$2,FALSE),"")</f>
        <v>73.61</v>
      </c>
      <c r="CL27" s="7">
        <f>_xlfn.IFNA(VLOOKUP($AZ27,HAVERD!$A:$HY,CL$2,FALSE),"")</f>
        <v>73.430000000000007</v>
      </c>
      <c r="CM27" s="7">
        <f>_xlfn.IFNA(VLOOKUP($AZ27,HAVERD!$A:$HY,CM$2,FALSE),"")</f>
        <v>73.260000000000005</v>
      </c>
      <c r="CN27" s="7">
        <f>_xlfn.IFNA(VLOOKUP($AZ27,HAVERD!$A:$HY,CN$2,FALSE),"")</f>
        <v>73.040000000000006</v>
      </c>
      <c r="CO27" s="7">
        <f>_xlfn.IFNA(VLOOKUP($AZ27,HAVERD!$A:$HY,CO$2,FALSE),"")</f>
        <v>72.89</v>
      </c>
      <c r="CP27" s="7">
        <f>_xlfn.IFNA(VLOOKUP($AZ27,HAVERD!$A:$HY,CP$2,FALSE),"")</f>
        <v>72.709999999999994</v>
      </c>
      <c r="CQ27" s="7">
        <f>_xlfn.IFNA(VLOOKUP($AZ27,HAVERD!$A:$HY,CQ$2,FALSE),"")</f>
        <v>72.52</v>
      </c>
      <c r="CR27" s="7">
        <f>_xlfn.IFNA(VLOOKUP($AZ27,HAVERD!$A:$HY,CR$2,FALSE),"")</f>
        <v>72.42</v>
      </c>
      <c r="CS27" s="7">
        <f>_xlfn.IFNA(VLOOKUP($AZ27,HAVERD!$A:$HY,CS$2,FALSE),"")</f>
        <v>72.319999999999993</v>
      </c>
      <c r="CT27" s="7">
        <f>_xlfn.IFNA(VLOOKUP($AZ27,HAVERD!$A:$HY,CT$2,FALSE),"")</f>
        <v>72.23</v>
      </c>
      <c r="CU27" s="7">
        <f>_xlfn.IFNA(VLOOKUP($AZ27,HAVERD!$A:$HY,CU$2,FALSE),"")</f>
        <v>72.11</v>
      </c>
      <c r="CV27" s="7">
        <f>_xlfn.IFNA(VLOOKUP($AZ27,HAVERD!$A:$HY,CV$2,FALSE),"")</f>
        <v>71.97</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35">
      <c r="A28" s="6">
        <f t="shared" si="20"/>
        <v>46121</v>
      </c>
      <c r="B28" s="7">
        <f>VLOOKUP($A28,HAVERD!$A:$HY,B$2,FALSE)</f>
        <v>95.92</v>
      </c>
      <c r="C28" s="7">
        <f>VLOOKUP($A28,HAVERD!$A:$HY,C$2,FALSE)</f>
        <v>90.47</v>
      </c>
      <c r="D28" s="7">
        <f>VLOOKUP($A28,HAVERD!$A:$HY,D$2,FALSE)</f>
        <v>86.55</v>
      </c>
      <c r="E28" s="7">
        <f>VLOOKUP($A28,HAVERD!$A:$HY,E$2,FALSE)</f>
        <v>84.15</v>
      </c>
      <c r="F28" s="7">
        <f>VLOOKUP($A28,HAVERD!$A:$HY,F$2,FALSE)</f>
        <v>82.47</v>
      </c>
      <c r="G28" s="7">
        <f>VLOOKUP($A28,HAVERD!$A:$HY,G$2,FALSE)</f>
        <v>81.239999999999995</v>
      </c>
      <c r="H28" s="7">
        <f>VLOOKUP($A28,HAVERD!$A:$HY,H$2,FALSE)</f>
        <v>80.19</v>
      </c>
      <c r="I28" s="7">
        <f>VLOOKUP($A28,HAVERD!$A:$HY,I$2,FALSE)</f>
        <v>79.239999999999995</v>
      </c>
      <c r="J28" s="7">
        <f>VLOOKUP($A28,HAVERD!$A:$HY,J$2,FALSE)</f>
        <v>78.42</v>
      </c>
      <c r="K28" s="7">
        <f>VLOOKUP($A28,HAVERD!$A:$HY,K$2,FALSE)</f>
        <v>77.75</v>
      </c>
      <c r="L28" s="7">
        <f>VLOOKUP($A28,HAVERD!$A:$HY,L$2,FALSE)</f>
        <v>77.2</v>
      </c>
      <c r="M28" s="7">
        <f>VLOOKUP($A28,HAVERD!$A:$HY,M$2,FALSE)</f>
        <v>76.739999999999995</v>
      </c>
      <c r="N28" s="7">
        <f>VLOOKUP($A28,HAVERD!$A:$HY,N$2,FALSE)</f>
        <v>76.34</v>
      </c>
      <c r="O28" s="7">
        <f>VLOOKUP($A28,HAVERD!$A:$HY,O$2,FALSE)</f>
        <v>75.959999999999994</v>
      </c>
      <c r="P28" s="7">
        <f>VLOOKUP($A28,HAVERD!$A:$HY,P$2,FALSE)</f>
        <v>75.650000000000006</v>
      </c>
      <c r="Q28" s="7">
        <f>VLOOKUP($A28,HAVERD!$A:$HY,Q$2,FALSE)</f>
        <v>75.39</v>
      </c>
      <c r="R28" s="7">
        <f>VLOOKUP($A28,HAVERD!$A:$HY,R$2,FALSE)</f>
        <v>75.13</v>
      </c>
      <c r="S28" s="7">
        <f>VLOOKUP($A28,HAVERD!$A:$HY,S$2,FALSE)</f>
        <v>74.900000000000006</v>
      </c>
      <c r="T28" s="7">
        <f>VLOOKUP($A28,HAVERD!$A:$HY,T$2,FALSE)</f>
        <v>74.67</v>
      </c>
      <c r="U28" s="7">
        <f>VLOOKUP($A28,HAVERD!$A:$HY,U$2,FALSE)</f>
        <v>74.400000000000006</v>
      </c>
      <c r="V28" s="7">
        <f>VLOOKUP($A28,HAVERD!$A:$HY,V$2,FALSE)</f>
        <v>74.150000000000006</v>
      </c>
      <c r="W28" s="7">
        <f>VLOOKUP($A28,HAVERD!$A:$HY,W$2,FALSE)</f>
        <v>73.97</v>
      </c>
      <c r="X28" s="7">
        <f>VLOOKUP($A28,HAVERD!$A:$HY,X$2,FALSE)</f>
        <v>73.819999999999993</v>
      </c>
      <c r="Y28" s="7">
        <f>VLOOKUP($A28,HAVERD!$A:$HY,Y$2,FALSE)</f>
        <v>73.69</v>
      </c>
      <c r="Z28" s="7">
        <f>VLOOKUP($A28,HAVERD!$A:$HY,Z$2,FALSE)</f>
        <v>73.53</v>
      </c>
      <c r="AA28" s="7">
        <f>VLOOKUP($A28,HAVERD!$A:$HY,AA$2,FALSE)</f>
        <v>73.349999999999994</v>
      </c>
      <c r="AB28" s="7">
        <f>VLOOKUP($A28,HAVERD!$A:$HY,AB$2,FALSE)</f>
        <v>73.16</v>
      </c>
      <c r="AC28" s="7">
        <f>VLOOKUP($A28,HAVERD!$A:$HY,AC$2,FALSE)</f>
        <v>72.959999999999994</v>
      </c>
      <c r="AD28" s="7">
        <f>VLOOKUP($A28,HAVERD!$A:$HY,AD$2,FALSE)</f>
        <v>72.78</v>
      </c>
      <c r="AE28" s="7">
        <f>VLOOKUP($A28,HAVERD!$A:$HY,AE$2,FALSE)</f>
        <v>72.61</v>
      </c>
      <c r="AF28" s="7">
        <f>VLOOKUP($A28,HAVERD!$A:$HY,AF$2,FALSE)</f>
        <v>72.47</v>
      </c>
      <c r="AG28" s="7">
        <f>VLOOKUP($A28,HAVERD!$A:$HY,AG$2,FALSE)</f>
        <v>72.31</v>
      </c>
      <c r="AH28" s="7">
        <f>VLOOKUP($A28,HAVERD!$A:$HY,AH$2,FALSE)</f>
        <v>72.180000000000007</v>
      </c>
      <c r="AI28" s="7">
        <f>VLOOKUP($A28,HAVERD!$A:$HY,AI$2,FALSE)</f>
        <v>72.069999999999993</v>
      </c>
      <c r="AJ28" s="7">
        <f>VLOOKUP($A28,HAVERD!$A:$HY,AJ$2,FALSE)</f>
        <v>71.98</v>
      </c>
      <c r="AK28" s="7">
        <f>VLOOKUP($A28,HAVERD!$A:$HY,AK$2,FALSE)</f>
        <v>71.84</v>
      </c>
      <c r="AL28" s="7">
        <f>VLOOKUP($A28,HAVERD!$A:$HY,AL$2,FALSE)</f>
        <v>71.739999999999995</v>
      </c>
      <c r="AM28" s="7">
        <f>VLOOKUP($A28,HAVERD!$A:$HY,AM$2,FALSE)</f>
        <v>71.59</v>
      </c>
      <c r="AN28" s="7">
        <f>VLOOKUP($A28,HAVERD!$A:$HY,AN$2,FALSE)</f>
        <v>71.44</v>
      </c>
      <c r="AO28" s="7">
        <f>VLOOKUP($A28,HAVERD!$A:$HY,AO$2,FALSE)</f>
        <v>71.27</v>
      </c>
      <c r="AP28" s="7">
        <f>VLOOKUP($A28,HAVERD!$A:$HY,AP$2,FALSE)</f>
        <v>71.11</v>
      </c>
      <c r="AQ28" s="7">
        <f>VLOOKUP($A28,HAVERD!$A:$HY,AQ$2,FALSE)</f>
        <v>70.930000000000007</v>
      </c>
      <c r="AR28" s="7">
        <f>VLOOKUP($A28,HAVERD!$A:$HY,AR$2,FALSE)</f>
        <v>70.84</v>
      </c>
      <c r="AS28" s="7">
        <f>VLOOKUP($A28,HAVERD!$A:$HY,AS$2,FALSE)</f>
        <v>70.709999999999994</v>
      </c>
      <c r="AT28" s="7">
        <f>VLOOKUP($A28,HAVERD!$A:$HY,AT$2,FALSE)</f>
        <v>70.63</v>
      </c>
      <c r="AU28" s="7">
        <f>VLOOKUP($A28,HAVERD!$A:$HY,AU$2,FALSE)</f>
        <v>70.56</v>
      </c>
      <c r="AV28" s="7">
        <f>VLOOKUP($A28,HAVERD!$A:$HY,AV$2,FALSE)</f>
        <v>70.5</v>
      </c>
      <c r="AW28" s="7">
        <f>VLOOKUP($A28,HAVERD!$A:$HY,AW$2,FALSE)</f>
        <v>70.42</v>
      </c>
      <c r="AZ28" s="6">
        <f t="shared" si="21"/>
        <v>46178</v>
      </c>
      <c r="BA28" s="7">
        <f>_xlfn.IFNA(VLOOKUP($AZ28,HAVERD!$A:$HY,BA$2,FALSE),"")</f>
        <v>93.09</v>
      </c>
      <c r="BB28" s="7">
        <f>_xlfn.IFNA(VLOOKUP($AZ28,HAVERD!$A:$HY,BB$2,FALSE),"")</f>
        <v>90.86</v>
      </c>
      <c r="BC28" s="7">
        <f>_xlfn.IFNA(VLOOKUP($AZ28,HAVERD!$A:$HY,BC$2,FALSE),"")</f>
        <v>88.61</v>
      </c>
      <c r="BD28" s="7">
        <f>_xlfn.IFNA(VLOOKUP($AZ28,HAVERD!$A:$HY,BD$2,FALSE),"")</f>
        <v>86.82</v>
      </c>
      <c r="BE28" s="7">
        <f>_xlfn.IFNA(VLOOKUP($AZ28,HAVERD!$A:$HY,BE$2,FALSE),"")</f>
        <v>85.36</v>
      </c>
      <c r="BF28" s="7">
        <f>_xlfn.IFNA(VLOOKUP($AZ28,HAVERD!$A:$HY,BF$2,FALSE),"")</f>
        <v>84.12</v>
      </c>
      <c r="BG28" s="7">
        <f>_xlfn.IFNA(VLOOKUP($AZ28,HAVERD!$A:$HY,BG$2,FALSE),"")</f>
        <v>83.03</v>
      </c>
      <c r="BH28" s="7">
        <f>_xlfn.IFNA(VLOOKUP($AZ28,HAVERD!$A:$HY,BH$2,FALSE),"")</f>
        <v>82.09</v>
      </c>
      <c r="BI28" s="7">
        <f>_xlfn.IFNA(VLOOKUP($AZ28,HAVERD!$A:$HY,BI$2,FALSE),"")</f>
        <v>81.28</v>
      </c>
      <c r="BJ28" s="7">
        <f>_xlfn.IFNA(VLOOKUP($AZ28,HAVERD!$A:$HY,BJ$2,FALSE),"")</f>
        <v>80.59</v>
      </c>
      <c r="BK28" s="7">
        <f>_xlfn.IFNA(VLOOKUP($AZ28,HAVERD!$A:$HY,BK$2,FALSE),"")</f>
        <v>80</v>
      </c>
      <c r="BL28" s="7">
        <f>_xlfn.IFNA(VLOOKUP($AZ28,HAVERD!$A:$HY,BL$2,FALSE),"")</f>
        <v>79.459999999999994</v>
      </c>
      <c r="BM28" s="7">
        <f>_xlfn.IFNA(VLOOKUP($AZ28,HAVERD!$A:$HY,BM$2,FALSE),"")</f>
        <v>79</v>
      </c>
      <c r="BN28" s="7">
        <f>_xlfn.IFNA(VLOOKUP($AZ28,HAVERD!$A:$HY,BN$2,FALSE),"")</f>
        <v>78.59</v>
      </c>
      <c r="BO28" s="7">
        <f>_xlfn.IFNA(VLOOKUP($AZ28,HAVERD!$A:$HY,BO$2,FALSE),"")</f>
        <v>78.22</v>
      </c>
      <c r="BP28" s="7">
        <f>_xlfn.IFNA(VLOOKUP($AZ28,HAVERD!$A:$HY,BP$2,FALSE),"")</f>
        <v>77.88</v>
      </c>
      <c r="BQ28" s="7">
        <f>_xlfn.IFNA(VLOOKUP($AZ28,HAVERD!$A:$HY,BQ$2,FALSE),"")</f>
        <v>77.569999999999993</v>
      </c>
      <c r="BR28" s="7">
        <f>_xlfn.IFNA(VLOOKUP($AZ28,HAVERD!$A:$HY,BR$2,FALSE),"")</f>
        <v>77.239999999999995</v>
      </c>
      <c r="BS28" s="7">
        <f>_xlfn.IFNA(VLOOKUP($AZ28,HAVERD!$A:$HY,BS$2,FALSE),"")</f>
        <v>76.94</v>
      </c>
      <c r="BT28" s="7">
        <f>_xlfn.IFNA(VLOOKUP($AZ28,HAVERD!$A:$HY,BT$2,FALSE),"")</f>
        <v>76.7</v>
      </c>
      <c r="BU28" s="7">
        <f>_xlfn.IFNA(VLOOKUP($AZ28,HAVERD!$A:$HY,BU$2,FALSE),"")</f>
        <v>76.48</v>
      </c>
      <c r="BV28" s="7">
        <f>_xlfn.IFNA(VLOOKUP($AZ28,HAVERD!$A:$HY,BV$2,FALSE),"")</f>
        <v>76.260000000000005</v>
      </c>
      <c r="BW28" s="7">
        <f>_xlfn.IFNA(VLOOKUP($AZ28,HAVERD!$A:$HY,BW$2,FALSE),"")</f>
        <v>76.03</v>
      </c>
      <c r="BX28" s="7">
        <f>_xlfn.IFNA(VLOOKUP($AZ28,HAVERD!$A:$HY,BX$2,FALSE),"")</f>
        <v>75.8</v>
      </c>
      <c r="BY28" s="7">
        <f>_xlfn.IFNA(VLOOKUP($AZ28,HAVERD!$A:$HY,BY$2,FALSE),"")</f>
        <v>75.56</v>
      </c>
      <c r="BZ28" s="7">
        <f>_xlfn.IFNA(VLOOKUP($AZ28,HAVERD!$A:$HY,BZ$2,FALSE),"")</f>
        <v>75.319999999999993</v>
      </c>
      <c r="CA28" s="7">
        <f>_xlfn.IFNA(VLOOKUP($AZ28,HAVERD!$A:$HY,CA$2,FALSE),"")</f>
        <v>75.09</v>
      </c>
      <c r="CB28" s="7">
        <f>_xlfn.IFNA(VLOOKUP($AZ28,HAVERD!$A:$HY,CB$2,FALSE),"")</f>
        <v>74.89</v>
      </c>
      <c r="CC28" s="7">
        <f>_xlfn.IFNA(VLOOKUP($AZ28,HAVERD!$A:$HY,CC$2,FALSE),"")</f>
        <v>74.7</v>
      </c>
      <c r="CD28" s="7">
        <f>_xlfn.IFNA(VLOOKUP($AZ28,HAVERD!$A:$HY,CD$2,FALSE),"")</f>
        <v>74.489999999999995</v>
      </c>
      <c r="CE28" s="7">
        <f>_xlfn.IFNA(VLOOKUP($AZ28,HAVERD!$A:$HY,CE$2,FALSE),"")</f>
        <v>74.290000000000006</v>
      </c>
      <c r="CF28" s="7">
        <f>_xlfn.IFNA(VLOOKUP($AZ28,HAVERD!$A:$HY,CF$2,FALSE),"")</f>
        <v>74.14</v>
      </c>
      <c r="CG28" s="7">
        <f>_xlfn.IFNA(VLOOKUP($AZ28,HAVERD!$A:$HY,CG$2,FALSE),"")</f>
        <v>73.989999999999995</v>
      </c>
      <c r="CH28" s="7">
        <f>_xlfn.IFNA(VLOOKUP($AZ28,HAVERD!$A:$HY,CH$2,FALSE),"")</f>
        <v>73.849999999999994</v>
      </c>
      <c r="CI28" s="7">
        <f>_xlfn.IFNA(VLOOKUP($AZ28,HAVERD!$A:$HY,CI$2,FALSE),"")</f>
        <v>73.72</v>
      </c>
      <c r="CJ28" s="7">
        <f>_xlfn.IFNA(VLOOKUP($AZ28,HAVERD!$A:$HY,CJ$2,FALSE),"")</f>
        <v>73.55</v>
      </c>
      <c r="CK28" s="7">
        <f>_xlfn.IFNA(VLOOKUP($AZ28,HAVERD!$A:$HY,CK$2,FALSE),"")</f>
        <v>73.349999999999994</v>
      </c>
      <c r="CL28" s="7">
        <f>_xlfn.IFNA(VLOOKUP($AZ28,HAVERD!$A:$HY,CL$2,FALSE),"")</f>
        <v>73.180000000000007</v>
      </c>
      <c r="CM28" s="7">
        <f>_xlfn.IFNA(VLOOKUP($AZ28,HAVERD!$A:$HY,CM$2,FALSE),"")</f>
        <v>73.02</v>
      </c>
      <c r="CN28" s="7">
        <f>_xlfn.IFNA(VLOOKUP($AZ28,HAVERD!$A:$HY,CN$2,FALSE),"")</f>
        <v>72.819999999999993</v>
      </c>
      <c r="CO28" s="7">
        <f>_xlfn.IFNA(VLOOKUP($AZ28,HAVERD!$A:$HY,CO$2,FALSE),"")</f>
        <v>72.69</v>
      </c>
      <c r="CP28" s="7">
        <f>_xlfn.IFNA(VLOOKUP($AZ28,HAVERD!$A:$HY,CP$2,FALSE),"")</f>
        <v>72.52</v>
      </c>
      <c r="CQ28" s="7">
        <f>_xlfn.IFNA(VLOOKUP($AZ28,HAVERD!$A:$HY,CQ$2,FALSE),"")</f>
        <v>72.33</v>
      </c>
      <c r="CR28" s="7">
        <f>_xlfn.IFNA(VLOOKUP($AZ28,HAVERD!$A:$HY,CR$2,FALSE),"")</f>
        <v>72.239999999999995</v>
      </c>
      <c r="CS28" s="7">
        <f>_xlfn.IFNA(VLOOKUP($AZ28,HAVERD!$A:$HY,CS$2,FALSE),"")</f>
        <v>72.150000000000006</v>
      </c>
      <c r="CT28" s="7">
        <f>_xlfn.IFNA(VLOOKUP($AZ28,HAVERD!$A:$HY,CT$2,FALSE),"")</f>
        <v>72.069999999999993</v>
      </c>
      <c r="CU28" s="7">
        <f>_xlfn.IFNA(VLOOKUP($AZ28,HAVERD!$A:$HY,CU$2,FALSE),"")</f>
        <v>71.97</v>
      </c>
      <c r="CV28" s="7">
        <f>_xlfn.IFNA(VLOOKUP($AZ28,HAVERD!$A:$HY,CV$2,FALSE),"")</f>
        <v>71.84</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35">
      <c r="A29" s="6">
        <f t="shared" si="20"/>
        <v>46122</v>
      </c>
      <c r="B29" s="7">
        <f>VLOOKUP($A29,HAVERD!$A:$HY,B$2,FALSE)</f>
        <v>95.2</v>
      </c>
      <c r="C29" s="7">
        <f>VLOOKUP($A29,HAVERD!$A:$HY,C$2,FALSE)</f>
        <v>90.28</v>
      </c>
      <c r="D29" s="7">
        <f>VLOOKUP($A29,HAVERD!$A:$HY,D$2,FALSE)</f>
        <v>86.82</v>
      </c>
      <c r="E29" s="7">
        <f>VLOOKUP($A29,HAVERD!$A:$HY,E$2,FALSE)</f>
        <v>84.64</v>
      </c>
      <c r="F29" s="7">
        <f>VLOOKUP($A29,HAVERD!$A:$HY,F$2,FALSE)</f>
        <v>83.13</v>
      </c>
      <c r="G29" s="7">
        <f>VLOOKUP($A29,HAVERD!$A:$HY,G$2,FALSE)</f>
        <v>82</v>
      </c>
      <c r="H29" s="7">
        <f>VLOOKUP($A29,HAVERD!$A:$HY,H$2,FALSE)</f>
        <v>81</v>
      </c>
      <c r="I29" s="7">
        <f>VLOOKUP($A29,HAVERD!$A:$HY,I$2,FALSE)</f>
        <v>80.099999999999994</v>
      </c>
      <c r="J29" s="7">
        <f>VLOOKUP($A29,HAVERD!$A:$HY,J$2,FALSE)</f>
        <v>79.33</v>
      </c>
      <c r="K29" s="7">
        <f>VLOOKUP($A29,HAVERD!$A:$HY,K$2,FALSE)</f>
        <v>78.69</v>
      </c>
      <c r="L29" s="7">
        <f>VLOOKUP($A29,HAVERD!$A:$HY,L$2,FALSE)</f>
        <v>78.150000000000006</v>
      </c>
      <c r="M29" s="7">
        <f>VLOOKUP($A29,HAVERD!$A:$HY,M$2,FALSE)</f>
        <v>77.69</v>
      </c>
      <c r="N29" s="7">
        <f>VLOOKUP($A29,HAVERD!$A:$HY,N$2,FALSE)</f>
        <v>77.28</v>
      </c>
      <c r="O29" s="7">
        <f>VLOOKUP($A29,HAVERD!$A:$HY,O$2,FALSE)</f>
        <v>76.89</v>
      </c>
      <c r="P29" s="7">
        <f>VLOOKUP($A29,HAVERD!$A:$HY,P$2,FALSE)</f>
        <v>76.55</v>
      </c>
      <c r="Q29" s="7">
        <f>VLOOKUP($A29,HAVERD!$A:$HY,Q$2,FALSE)</f>
        <v>76.27</v>
      </c>
      <c r="R29" s="7">
        <f>VLOOKUP($A29,HAVERD!$A:$HY,R$2,FALSE)</f>
        <v>76.010000000000005</v>
      </c>
      <c r="S29" s="7">
        <f>VLOOKUP($A29,HAVERD!$A:$HY,S$2,FALSE)</f>
        <v>75.760000000000005</v>
      </c>
      <c r="T29" s="7">
        <f>VLOOKUP($A29,HAVERD!$A:$HY,T$2,FALSE)</f>
        <v>75.52</v>
      </c>
      <c r="U29" s="7">
        <f>VLOOKUP($A29,HAVERD!$A:$HY,U$2,FALSE)</f>
        <v>75.239999999999995</v>
      </c>
      <c r="V29" s="7">
        <f>VLOOKUP($A29,HAVERD!$A:$HY,V$2,FALSE)</f>
        <v>74.98</v>
      </c>
      <c r="W29" s="7">
        <f>VLOOKUP($A29,HAVERD!$A:$HY,W$2,FALSE)</f>
        <v>74.790000000000006</v>
      </c>
      <c r="X29" s="7">
        <f>VLOOKUP($A29,HAVERD!$A:$HY,X$2,FALSE)</f>
        <v>74.63</v>
      </c>
      <c r="Y29" s="7">
        <f>VLOOKUP($A29,HAVERD!$A:$HY,Y$2,FALSE)</f>
        <v>74.489999999999995</v>
      </c>
      <c r="Z29" s="7">
        <f>VLOOKUP($A29,HAVERD!$A:$HY,Z$2,FALSE)</f>
        <v>74.319999999999993</v>
      </c>
      <c r="AA29" s="7">
        <f>VLOOKUP($A29,HAVERD!$A:$HY,AA$2,FALSE)</f>
        <v>74.14</v>
      </c>
      <c r="AB29" s="7">
        <f>VLOOKUP($A29,HAVERD!$A:$HY,AB$2,FALSE)</f>
        <v>73.95</v>
      </c>
      <c r="AC29" s="7">
        <f>VLOOKUP($A29,HAVERD!$A:$HY,AC$2,FALSE)</f>
        <v>73.75</v>
      </c>
      <c r="AD29" s="7">
        <f>VLOOKUP($A29,HAVERD!$A:$HY,AD$2,FALSE)</f>
        <v>73.56</v>
      </c>
      <c r="AE29" s="7">
        <f>VLOOKUP($A29,HAVERD!$A:$HY,AE$2,FALSE)</f>
        <v>73.39</v>
      </c>
      <c r="AF29" s="7">
        <f>VLOOKUP($A29,HAVERD!$A:$HY,AF$2,FALSE)</f>
        <v>73.260000000000005</v>
      </c>
      <c r="AG29" s="7">
        <f>VLOOKUP($A29,HAVERD!$A:$HY,AG$2,FALSE)</f>
        <v>73.099999999999994</v>
      </c>
      <c r="AH29" s="7">
        <f>VLOOKUP($A29,HAVERD!$A:$HY,AH$2,FALSE)</f>
        <v>72.959999999999994</v>
      </c>
      <c r="AI29" s="7">
        <f>VLOOKUP($A29,HAVERD!$A:$HY,AI$2,FALSE)</f>
        <v>72.849999999999994</v>
      </c>
      <c r="AJ29" s="7">
        <f>VLOOKUP($A29,HAVERD!$A:$HY,AJ$2,FALSE)</f>
        <v>72.760000000000005</v>
      </c>
      <c r="AK29" s="7">
        <f>VLOOKUP($A29,HAVERD!$A:$HY,AK$2,FALSE)</f>
        <v>72.61</v>
      </c>
      <c r="AL29" s="7">
        <f>VLOOKUP($A29,HAVERD!$A:$HY,AL$2,FALSE)</f>
        <v>72.5</v>
      </c>
      <c r="AM29" s="7">
        <f>VLOOKUP($A29,HAVERD!$A:$HY,AM$2,FALSE)</f>
        <v>72.349999999999994</v>
      </c>
      <c r="AN29" s="7">
        <f>VLOOKUP($A29,HAVERD!$A:$HY,AN$2,FALSE)</f>
        <v>72.2</v>
      </c>
      <c r="AO29" s="7">
        <f>VLOOKUP($A29,HAVERD!$A:$HY,AO$2,FALSE)</f>
        <v>72.02</v>
      </c>
      <c r="AP29" s="7">
        <f>VLOOKUP($A29,HAVERD!$A:$HY,AP$2,FALSE)</f>
        <v>71.849999999999994</v>
      </c>
      <c r="AQ29" s="7">
        <f>VLOOKUP($A29,HAVERD!$A:$HY,AQ$2,FALSE)</f>
        <v>71.67</v>
      </c>
      <c r="AR29" s="7">
        <f>VLOOKUP($A29,HAVERD!$A:$HY,AR$2,FALSE)</f>
        <v>71.569999999999993</v>
      </c>
      <c r="AS29" s="7">
        <f>VLOOKUP($A29,HAVERD!$A:$HY,AS$2,FALSE)</f>
        <v>71.430000000000007</v>
      </c>
      <c r="AT29" s="7">
        <f>VLOOKUP($A29,HAVERD!$A:$HY,AT$2,FALSE)</f>
        <v>71.33</v>
      </c>
      <c r="AU29" s="7">
        <f>VLOOKUP($A29,HAVERD!$A:$HY,AU$2,FALSE)</f>
        <v>71.260000000000005</v>
      </c>
      <c r="AV29" s="7">
        <f>VLOOKUP($A29,HAVERD!$A:$HY,AV$2,FALSE)</f>
        <v>71.2</v>
      </c>
      <c r="AW29" s="7">
        <f>VLOOKUP($A29,HAVERD!$A:$HY,AW$2,FALSE)</f>
        <v>71.12</v>
      </c>
      <c r="AZ29" s="6">
        <f t="shared" si="21"/>
        <v>46181</v>
      </c>
      <c r="BA29" s="7">
        <f>_xlfn.IFNA(VLOOKUP($AZ29,HAVERD!$A:$HY,BA$2,FALSE),"")</f>
        <v>94.25</v>
      </c>
      <c r="BB29" s="7">
        <f>_xlfn.IFNA(VLOOKUP($AZ29,HAVERD!$A:$HY,BB$2,FALSE),"")</f>
        <v>92.25</v>
      </c>
      <c r="BC29" s="7">
        <f>_xlfn.IFNA(VLOOKUP($AZ29,HAVERD!$A:$HY,BC$2,FALSE),"")</f>
        <v>90.2</v>
      </c>
      <c r="BD29" s="7">
        <f>_xlfn.IFNA(VLOOKUP($AZ29,HAVERD!$A:$HY,BD$2,FALSE),"")</f>
        <v>88.54</v>
      </c>
      <c r="BE29" s="7">
        <f>_xlfn.IFNA(VLOOKUP($AZ29,HAVERD!$A:$HY,BE$2,FALSE),"")</f>
        <v>87.17</v>
      </c>
      <c r="BF29" s="7">
        <f>_xlfn.IFNA(VLOOKUP($AZ29,HAVERD!$A:$HY,BF$2,FALSE),"")</f>
        <v>85.96</v>
      </c>
      <c r="BG29" s="7">
        <f>_xlfn.IFNA(VLOOKUP($AZ29,HAVERD!$A:$HY,BG$2,FALSE),"")</f>
        <v>84.87</v>
      </c>
      <c r="BH29" s="7">
        <f>_xlfn.IFNA(VLOOKUP($AZ29,HAVERD!$A:$HY,BH$2,FALSE),"")</f>
        <v>83.91</v>
      </c>
      <c r="BI29" s="7">
        <f>_xlfn.IFNA(VLOOKUP($AZ29,HAVERD!$A:$HY,BI$2,FALSE),"")</f>
        <v>83.07</v>
      </c>
      <c r="BJ29" s="7">
        <f>_xlfn.IFNA(VLOOKUP($AZ29,HAVERD!$A:$HY,BJ$2,FALSE),"")</f>
        <v>82.35</v>
      </c>
      <c r="BK29" s="7">
        <f>_xlfn.IFNA(VLOOKUP($AZ29,HAVERD!$A:$HY,BK$2,FALSE),"")</f>
        <v>81.72</v>
      </c>
      <c r="BL29" s="7">
        <f>_xlfn.IFNA(VLOOKUP($AZ29,HAVERD!$A:$HY,BL$2,FALSE),"")</f>
        <v>81.14</v>
      </c>
      <c r="BM29" s="7">
        <f>_xlfn.IFNA(VLOOKUP($AZ29,HAVERD!$A:$HY,BM$2,FALSE),"")</f>
        <v>80.63</v>
      </c>
      <c r="BN29" s="7">
        <f>_xlfn.IFNA(VLOOKUP($AZ29,HAVERD!$A:$HY,BN$2,FALSE),"")</f>
        <v>80.17</v>
      </c>
      <c r="BO29" s="7">
        <f>_xlfn.IFNA(VLOOKUP($AZ29,HAVERD!$A:$HY,BO$2,FALSE),"")</f>
        <v>79.760000000000005</v>
      </c>
      <c r="BP29" s="7">
        <f>_xlfn.IFNA(VLOOKUP($AZ29,HAVERD!$A:$HY,BP$2,FALSE),"")</f>
        <v>79.38</v>
      </c>
      <c r="BQ29" s="7">
        <f>_xlfn.IFNA(VLOOKUP($AZ29,HAVERD!$A:$HY,BQ$2,FALSE),"")</f>
        <v>79.02</v>
      </c>
      <c r="BR29" s="7">
        <f>_xlfn.IFNA(VLOOKUP($AZ29,HAVERD!$A:$HY,BR$2,FALSE),"")</f>
        <v>78.650000000000006</v>
      </c>
      <c r="BS29" s="7">
        <f>_xlfn.IFNA(VLOOKUP($AZ29,HAVERD!$A:$HY,BS$2,FALSE),"")</f>
        <v>78.319999999999993</v>
      </c>
      <c r="BT29" s="7">
        <f>_xlfn.IFNA(VLOOKUP($AZ29,HAVERD!$A:$HY,BT$2,FALSE),"")</f>
        <v>78.040000000000006</v>
      </c>
      <c r="BU29" s="7">
        <f>_xlfn.IFNA(VLOOKUP($AZ29,HAVERD!$A:$HY,BU$2,FALSE),"")</f>
        <v>77.77</v>
      </c>
      <c r="BV29" s="7">
        <f>_xlfn.IFNA(VLOOKUP($AZ29,HAVERD!$A:$HY,BV$2,FALSE),"")</f>
        <v>77.510000000000005</v>
      </c>
      <c r="BW29" s="7">
        <f>_xlfn.IFNA(VLOOKUP($AZ29,HAVERD!$A:$HY,BW$2,FALSE),"")</f>
        <v>77.239999999999995</v>
      </c>
      <c r="BX29" s="7">
        <f>_xlfn.IFNA(VLOOKUP($AZ29,HAVERD!$A:$HY,BX$2,FALSE),"")</f>
        <v>76.97</v>
      </c>
      <c r="BY29" s="7">
        <f>_xlfn.IFNA(VLOOKUP($AZ29,HAVERD!$A:$HY,BY$2,FALSE),"")</f>
        <v>76.7</v>
      </c>
      <c r="BZ29" s="7">
        <f>_xlfn.IFNA(VLOOKUP($AZ29,HAVERD!$A:$HY,BZ$2,FALSE),"")</f>
        <v>76.430000000000007</v>
      </c>
      <c r="CA29" s="7">
        <f>_xlfn.IFNA(VLOOKUP($AZ29,HAVERD!$A:$HY,CA$2,FALSE),"")</f>
        <v>76.17</v>
      </c>
      <c r="CB29" s="7">
        <f>_xlfn.IFNA(VLOOKUP($AZ29,HAVERD!$A:$HY,CB$2,FALSE),"")</f>
        <v>75.930000000000007</v>
      </c>
      <c r="CC29" s="7">
        <f>_xlfn.IFNA(VLOOKUP($AZ29,HAVERD!$A:$HY,CC$2,FALSE),"")</f>
        <v>75.72</v>
      </c>
      <c r="CD29" s="7">
        <f>_xlfn.IFNA(VLOOKUP($AZ29,HAVERD!$A:$HY,CD$2,FALSE),"")</f>
        <v>75.48</v>
      </c>
      <c r="CE29" s="7">
        <f>_xlfn.IFNA(VLOOKUP($AZ29,HAVERD!$A:$HY,CE$2,FALSE),"")</f>
        <v>75.27</v>
      </c>
      <c r="CF29" s="7">
        <f>_xlfn.IFNA(VLOOKUP($AZ29,HAVERD!$A:$HY,CF$2,FALSE),"")</f>
        <v>75.08</v>
      </c>
      <c r="CG29" s="7">
        <f>_xlfn.IFNA(VLOOKUP($AZ29,HAVERD!$A:$HY,CG$2,FALSE),"")</f>
        <v>74.900000000000006</v>
      </c>
      <c r="CH29" s="7">
        <f>_xlfn.IFNA(VLOOKUP($AZ29,HAVERD!$A:$HY,CH$2,FALSE),"")</f>
        <v>74.73</v>
      </c>
      <c r="CI29" s="7">
        <f>_xlfn.IFNA(VLOOKUP($AZ29,HAVERD!$A:$HY,CI$2,FALSE),"")</f>
        <v>74.56</v>
      </c>
      <c r="CJ29" s="7">
        <f>_xlfn.IFNA(VLOOKUP($AZ29,HAVERD!$A:$HY,CJ$2,FALSE),"")</f>
        <v>74.36</v>
      </c>
      <c r="CK29" s="7">
        <f>_xlfn.IFNA(VLOOKUP($AZ29,HAVERD!$A:$HY,CK$2,FALSE),"")</f>
        <v>74.13</v>
      </c>
      <c r="CL29" s="7">
        <f>_xlfn.IFNA(VLOOKUP($AZ29,HAVERD!$A:$HY,CL$2,FALSE),"")</f>
        <v>73.930000000000007</v>
      </c>
      <c r="CM29" s="7">
        <f>_xlfn.IFNA(VLOOKUP($AZ29,HAVERD!$A:$HY,CM$2,FALSE),"")</f>
        <v>73.739999999999995</v>
      </c>
      <c r="CN29" s="7">
        <f>_xlfn.IFNA(VLOOKUP($AZ29,HAVERD!$A:$HY,CN$2,FALSE),"")</f>
        <v>73.510000000000005</v>
      </c>
      <c r="CO29" s="7">
        <f>_xlfn.IFNA(VLOOKUP($AZ29,HAVERD!$A:$HY,CO$2,FALSE),"")</f>
        <v>73.349999999999994</v>
      </c>
      <c r="CP29" s="7">
        <f>_xlfn.IFNA(VLOOKUP($AZ29,HAVERD!$A:$HY,CP$2,FALSE),"")</f>
        <v>73.17</v>
      </c>
      <c r="CQ29" s="7">
        <f>_xlfn.IFNA(VLOOKUP($AZ29,HAVERD!$A:$HY,CQ$2,FALSE),"")</f>
        <v>72.959999999999994</v>
      </c>
      <c r="CR29" s="7">
        <f>_xlfn.IFNA(VLOOKUP($AZ29,HAVERD!$A:$HY,CR$2,FALSE),"")</f>
        <v>72.849999999999994</v>
      </c>
      <c r="CS29" s="7">
        <f>_xlfn.IFNA(VLOOKUP($AZ29,HAVERD!$A:$HY,CS$2,FALSE),"")</f>
        <v>72.739999999999995</v>
      </c>
      <c r="CT29" s="7">
        <f>_xlfn.IFNA(VLOOKUP($AZ29,HAVERD!$A:$HY,CT$2,FALSE),"")</f>
        <v>72.64</v>
      </c>
      <c r="CU29" s="7">
        <f>_xlfn.IFNA(VLOOKUP($AZ29,HAVERD!$A:$HY,CU$2,FALSE),"")</f>
        <v>72.52</v>
      </c>
      <c r="CV29" s="7">
        <f>_xlfn.IFNA(VLOOKUP($AZ29,HAVERD!$A:$HY,CV$2,FALSE),"")</f>
        <v>72.37</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35">
      <c r="A30" s="6">
        <f t="shared" si="20"/>
        <v>46125</v>
      </c>
      <c r="B30" s="7">
        <f>VLOOKUP($A30,HAVERD!$A:$HY,B$2,FALSE)</f>
        <v>99.36</v>
      </c>
      <c r="C30" s="7">
        <f>VLOOKUP($A30,HAVERD!$A:$HY,C$2,FALSE)</f>
        <v>93.47</v>
      </c>
      <c r="D30" s="7">
        <f>VLOOKUP($A30,HAVERD!$A:$HY,D$2,FALSE)</f>
        <v>89.78</v>
      </c>
      <c r="E30" s="7">
        <f>VLOOKUP($A30,HAVERD!$A:$HY,E$2,FALSE)</f>
        <v>87.37</v>
      </c>
      <c r="F30" s="7">
        <f>VLOOKUP($A30,HAVERD!$A:$HY,F$2,FALSE)</f>
        <v>85.64</v>
      </c>
      <c r="G30" s="7">
        <f>VLOOKUP($A30,HAVERD!$A:$HY,G$2,FALSE)</f>
        <v>84.32</v>
      </c>
      <c r="H30" s="7">
        <f>VLOOKUP($A30,HAVERD!$A:$HY,H$2,FALSE)</f>
        <v>83.15</v>
      </c>
      <c r="I30" s="7">
        <f>VLOOKUP($A30,HAVERD!$A:$HY,I$2,FALSE)</f>
        <v>82.08</v>
      </c>
      <c r="J30" s="7">
        <f>VLOOKUP($A30,HAVERD!$A:$HY,J$2,FALSE)</f>
        <v>81.14</v>
      </c>
      <c r="K30" s="7">
        <f>VLOOKUP($A30,HAVERD!$A:$HY,K$2,FALSE)</f>
        <v>80.34</v>
      </c>
      <c r="L30" s="7">
        <f>VLOOKUP($A30,HAVERD!$A:$HY,L$2,FALSE)</f>
        <v>79.650000000000006</v>
      </c>
      <c r="M30" s="7">
        <f>VLOOKUP($A30,HAVERD!$A:$HY,M$2,FALSE)</f>
        <v>79.06</v>
      </c>
      <c r="N30" s="7">
        <f>VLOOKUP($A30,HAVERD!$A:$HY,N$2,FALSE)</f>
        <v>78.55</v>
      </c>
      <c r="O30" s="7">
        <f>VLOOKUP($A30,HAVERD!$A:$HY,O$2,FALSE)</f>
        <v>78.06</v>
      </c>
      <c r="P30" s="7">
        <f>VLOOKUP($A30,HAVERD!$A:$HY,P$2,FALSE)</f>
        <v>77.66</v>
      </c>
      <c r="Q30" s="7">
        <f>VLOOKUP($A30,HAVERD!$A:$HY,Q$2,FALSE)</f>
        <v>77.31</v>
      </c>
      <c r="R30" s="7">
        <f>VLOOKUP($A30,HAVERD!$A:$HY,R$2,FALSE)</f>
        <v>76.98</v>
      </c>
      <c r="S30" s="7">
        <f>VLOOKUP($A30,HAVERD!$A:$HY,S$2,FALSE)</f>
        <v>76.680000000000007</v>
      </c>
      <c r="T30" s="7">
        <f>VLOOKUP($A30,HAVERD!$A:$HY,T$2,FALSE)</f>
        <v>76.39</v>
      </c>
      <c r="U30" s="7">
        <f>VLOOKUP($A30,HAVERD!$A:$HY,U$2,FALSE)</f>
        <v>76.06</v>
      </c>
      <c r="V30" s="7">
        <f>VLOOKUP($A30,HAVERD!$A:$HY,V$2,FALSE)</f>
        <v>75.75</v>
      </c>
      <c r="W30" s="7">
        <f>VLOOKUP($A30,HAVERD!$A:$HY,W$2,FALSE)</f>
        <v>75.510000000000005</v>
      </c>
      <c r="X30" s="7">
        <f>VLOOKUP($A30,HAVERD!$A:$HY,X$2,FALSE)</f>
        <v>75.319999999999993</v>
      </c>
      <c r="Y30" s="7">
        <f>VLOOKUP($A30,HAVERD!$A:$HY,Y$2,FALSE)</f>
        <v>75.16</v>
      </c>
      <c r="Z30" s="7">
        <f>VLOOKUP($A30,HAVERD!$A:$HY,Z$2,FALSE)</f>
        <v>74.959999999999994</v>
      </c>
      <c r="AA30" s="7">
        <f>VLOOKUP($A30,HAVERD!$A:$HY,AA$2,FALSE)</f>
        <v>74.75</v>
      </c>
      <c r="AB30" s="7">
        <f>VLOOKUP($A30,HAVERD!$A:$HY,AB$2,FALSE)</f>
        <v>74.53</v>
      </c>
      <c r="AC30" s="7">
        <f>VLOOKUP($A30,HAVERD!$A:$HY,AC$2,FALSE)</f>
        <v>74.31</v>
      </c>
      <c r="AD30" s="7">
        <f>VLOOKUP($A30,HAVERD!$A:$HY,AD$2,FALSE)</f>
        <v>74.099999999999994</v>
      </c>
      <c r="AE30" s="7">
        <f>VLOOKUP($A30,HAVERD!$A:$HY,AE$2,FALSE)</f>
        <v>73.900000000000006</v>
      </c>
      <c r="AF30" s="7">
        <f>VLOOKUP($A30,HAVERD!$A:$HY,AF$2,FALSE)</f>
        <v>73.75</v>
      </c>
      <c r="AG30" s="7">
        <f>VLOOKUP($A30,HAVERD!$A:$HY,AG$2,FALSE)</f>
        <v>73.569999999999993</v>
      </c>
      <c r="AH30" s="7">
        <f>VLOOKUP($A30,HAVERD!$A:$HY,AH$2,FALSE)</f>
        <v>73.400000000000006</v>
      </c>
      <c r="AI30" s="7">
        <f>VLOOKUP($A30,HAVERD!$A:$HY,AI$2,FALSE)</f>
        <v>73.27</v>
      </c>
      <c r="AJ30" s="7">
        <f>VLOOKUP($A30,HAVERD!$A:$HY,AJ$2,FALSE)</f>
        <v>73.17</v>
      </c>
      <c r="AK30" s="7">
        <f>VLOOKUP($A30,HAVERD!$A:$HY,AK$2,FALSE)</f>
        <v>73.010000000000005</v>
      </c>
      <c r="AL30" s="7">
        <f>VLOOKUP($A30,HAVERD!$A:$HY,AL$2,FALSE)</f>
        <v>72.88</v>
      </c>
      <c r="AM30" s="7">
        <f>VLOOKUP($A30,HAVERD!$A:$HY,AM$2,FALSE)</f>
        <v>72.72</v>
      </c>
      <c r="AN30" s="7">
        <f>VLOOKUP($A30,HAVERD!$A:$HY,AN$2,FALSE)</f>
        <v>72.56</v>
      </c>
      <c r="AO30" s="7">
        <f>VLOOKUP($A30,HAVERD!$A:$HY,AO$2,FALSE)</f>
        <v>72.36</v>
      </c>
      <c r="AP30" s="7">
        <f>VLOOKUP($A30,HAVERD!$A:$HY,AP$2,FALSE)</f>
        <v>72.17</v>
      </c>
      <c r="AQ30" s="7">
        <f>VLOOKUP($A30,HAVERD!$A:$HY,AQ$2,FALSE)</f>
        <v>71.97</v>
      </c>
      <c r="AR30" s="7">
        <f>VLOOKUP($A30,HAVERD!$A:$HY,AR$2,FALSE)</f>
        <v>71.86</v>
      </c>
      <c r="AS30" s="7">
        <f>VLOOKUP($A30,HAVERD!$A:$HY,AS$2,FALSE)</f>
        <v>71.709999999999994</v>
      </c>
      <c r="AT30" s="7">
        <f>VLOOKUP($A30,HAVERD!$A:$HY,AT$2,FALSE)</f>
        <v>71.599999999999994</v>
      </c>
      <c r="AU30" s="7">
        <f>VLOOKUP($A30,HAVERD!$A:$HY,AU$2,FALSE)</f>
        <v>71.52</v>
      </c>
      <c r="AV30" s="7">
        <f>VLOOKUP($A30,HAVERD!$A:$HY,AV$2,FALSE)</f>
        <v>71.45</v>
      </c>
      <c r="AW30" s="7">
        <f>VLOOKUP($A30,HAVERD!$A:$HY,AW$2,FALSE)</f>
        <v>71.36</v>
      </c>
      <c r="AZ30" s="6">
        <f t="shared" si="21"/>
        <v>46182</v>
      </c>
      <c r="BA30" s="7">
        <f>_xlfn.IFNA(VLOOKUP($AZ30,HAVERD!$A:$HY,BA$2,FALSE),"")</f>
        <v>91.45</v>
      </c>
      <c r="BB30" s="7">
        <f>_xlfn.IFNA(VLOOKUP($AZ30,HAVERD!$A:$HY,BB$2,FALSE),"")</f>
        <v>89.9</v>
      </c>
      <c r="BC30" s="7">
        <f>_xlfn.IFNA(VLOOKUP($AZ30,HAVERD!$A:$HY,BC$2,FALSE),"")</f>
        <v>88.23</v>
      </c>
      <c r="BD30" s="7">
        <f>_xlfn.IFNA(VLOOKUP($AZ30,HAVERD!$A:$HY,BD$2,FALSE),"")</f>
        <v>86.84</v>
      </c>
      <c r="BE30" s="7">
        <f>_xlfn.IFNA(VLOOKUP($AZ30,HAVERD!$A:$HY,BE$2,FALSE),"")</f>
        <v>85.65</v>
      </c>
      <c r="BF30" s="7">
        <f>_xlfn.IFNA(VLOOKUP($AZ30,HAVERD!$A:$HY,BF$2,FALSE),"")</f>
        <v>84.58</v>
      </c>
      <c r="BG30" s="7">
        <f>_xlfn.IFNA(VLOOKUP($AZ30,HAVERD!$A:$HY,BG$2,FALSE),"")</f>
        <v>83.61</v>
      </c>
      <c r="BH30" s="7">
        <f>_xlfn.IFNA(VLOOKUP($AZ30,HAVERD!$A:$HY,BH$2,FALSE),"")</f>
        <v>82.74</v>
      </c>
      <c r="BI30" s="7">
        <f>_xlfn.IFNA(VLOOKUP($AZ30,HAVERD!$A:$HY,BI$2,FALSE),"")</f>
        <v>81.98</v>
      </c>
      <c r="BJ30" s="7">
        <f>_xlfn.IFNA(VLOOKUP($AZ30,HAVERD!$A:$HY,BJ$2,FALSE),"")</f>
        <v>81.319999999999993</v>
      </c>
      <c r="BK30" s="7">
        <f>_xlfn.IFNA(VLOOKUP($AZ30,HAVERD!$A:$HY,BK$2,FALSE),"")</f>
        <v>80.739999999999995</v>
      </c>
      <c r="BL30" s="7">
        <f>_xlfn.IFNA(VLOOKUP($AZ30,HAVERD!$A:$HY,BL$2,FALSE),"")</f>
        <v>80.209999999999994</v>
      </c>
      <c r="BM30" s="7">
        <f>_xlfn.IFNA(VLOOKUP($AZ30,HAVERD!$A:$HY,BM$2,FALSE),"")</f>
        <v>79.75</v>
      </c>
      <c r="BN30" s="7">
        <f>_xlfn.IFNA(VLOOKUP($AZ30,HAVERD!$A:$HY,BN$2,FALSE),"")</f>
        <v>79.33</v>
      </c>
      <c r="BO30" s="7">
        <f>_xlfn.IFNA(VLOOKUP($AZ30,HAVERD!$A:$HY,BO$2,FALSE),"")</f>
        <v>78.95</v>
      </c>
      <c r="BP30" s="7">
        <f>_xlfn.IFNA(VLOOKUP($AZ30,HAVERD!$A:$HY,BP$2,FALSE),"")</f>
        <v>78.61</v>
      </c>
      <c r="BQ30" s="7">
        <f>_xlfn.IFNA(VLOOKUP($AZ30,HAVERD!$A:$HY,BQ$2,FALSE),"")</f>
        <v>78.290000000000006</v>
      </c>
      <c r="BR30" s="7">
        <f>_xlfn.IFNA(VLOOKUP($AZ30,HAVERD!$A:$HY,BR$2,FALSE),"")</f>
        <v>77.95</v>
      </c>
      <c r="BS30" s="7">
        <f>_xlfn.IFNA(VLOOKUP($AZ30,HAVERD!$A:$HY,BS$2,FALSE),"")</f>
        <v>77.650000000000006</v>
      </c>
      <c r="BT30" s="7">
        <f>_xlfn.IFNA(VLOOKUP($AZ30,HAVERD!$A:$HY,BT$2,FALSE),"")</f>
        <v>77.400000000000006</v>
      </c>
      <c r="BU30" s="7">
        <f>_xlfn.IFNA(VLOOKUP($AZ30,HAVERD!$A:$HY,BU$2,FALSE),"")</f>
        <v>77.16</v>
      </c>
      <c r="BV30" s="7">
        <f>_xlfn.IFNA(VLOOKUP($AZ30,HAVERD!$A:$HY,BV$2,FALSE),"")</f>
        <v>76.930000000000007</v>
      </c>
      <c r="BW30" s="7">
        <f>_xlfn.IFNA(VLOOKUP($AZ30,HAVERD!$A:$HY,BW$2,FALSE),"")</f>
        <v>76.7</v>
      </c>
      <c r="BX30" s="7">
        <f>_xlfn.IFNA(VLOOKUP($AZ30,HAVERD!$A:$HY,BX$2,FALSE),"")</f>
        <v>76.459999999999994</v>
      </c>
      <c r="BY30" s="7">
        <f>_xlfn.IFNA(VLOOKUP($AZ30,HAVERD!$A:$HY,BY$2,FALSE),"")</f>
        <v>76.22</v>
      </c>
      <c r="BZ30" s="7">
        <f>_xlfn.IFNA(VLOOKUP($AZ30,HAVERD!$A:$HY,BZ$2,FALSE),"")</f>
        <v>75.97</v>
      </c>
      <c r="CA30" s="7">
        <f>_xlfn.IFNA(VLOOKUP($AZ30,HAVERD!$A:$HY,CA$2,FALSE),"")</f>
        <v>75.73</v>
      </c>
      <c r="CB30" s="7">
        <f>_xlfn.IFNA(VLOOKUP($AZ30,HAVERD!$A:$HY,CB$2,FALSE),"")</f>
        <v>75.510000000000005</v>
      </c>
      <c r="CC30" s="7">
        <f>_xlfn.IFNA(VLOOKUP($AZ30,HAVERD!$A:$HY,CC$2,FALSE),"")</f>
        <v>75.319999999999993</v>
      </c>
      <c r="CD30" s="7">
        <f>_xlfn.IFNA(VLOOKUP($AZ30,HAVERD!$A:$HY,CD$2,FALSE),"")</f>
        <v>75.11</v>
      </c>
      <c r="CE30" s="7">
        <f>_xlfn.IFNA(VLOOKUP($AZ30,HAVERD!$A:$HY,CE$2,FALSE),"")</f>
        <v>74.92</v>
      </c>
      <c r="CF30" s="7">
        <f>_xlfn.IFNA(VLOOKUP($AZ30,HAVERD!$A:$HY,CF$2,FALSE),"")</f>
        <v>74.760000000000005</v>
      </c>
      <c r="CG30" s="7">
        <f>_xlfn.IFNA(VLOOKUP($AZ30,HAVERD!$A:$HY,CG$2,FALSE),"")</f>
        <v>74.59</v>
      </c>
      <c r="CH30" s="7">
        <f>_xlfn.IFNA(VLOOKUP($AZ30,HAVERD!$A:$HY,CH$2,FALSE),"")</f>
        <v>74.44</v>
      </c>
      <c r="CI30" s="7">
        <f>_xlfn.IFNA(VLOOKUP($AZ30,HAVERD!$A:$HY,CI$2,FALSE),"")</f>
        <v>74.28</v>
      </c>
      <c r="CJ30" s="7">
        <f>_xlfn.IFNA(VLOOKUP($AZ30,HAVERD!$A:$HY,CJ$2,FALSE),"")</f>
        <v>74.09</v>
      </c>
      <c r="CK30" s="7">
        <f>_xlfn.IFNA(VLOOKUP($AZ30,HAVERD!$A:$HY,CK$2,FALSE),"")</f>
        <v>73.87</v>
      </c>
      <c r="CL30" s="7">
        <f>_xlfn.IFNA(VLOOKUP($AZ30,HAVERD!$A:$HY,CL$2,FALSE),"")</f>
        <v>73.680000000000007</v>
      </c>
      <c r="CM30" s="7">
        <f>_xlfn.IFNA(VLOOKUP($AZ30,HAVERD!$A:$HY,CM$2,FALSE),"")</f>
        <v>73.510000000000005</v>
      </c>
      <c r="CN30" s="7">
        <f>_xlfn.IFNA(VLOOKUP($AZ30,HAVERD!$A:$HY,CN$2,FALSE),"")</f>
        <v>73.3</v>
      </c>
      <c r="CO30" s="7">
        <f>_xlfn.IFNA(VLOOKUP($AZ30,HAVERD!$A:$HY,CO$2,FALSE),"")</f>
        <v>73.16</v>
      </c>
      <c r="CP30" s="7">
        <f>_xlfn.IFNA(VLOOKUP($AZ30,HAVERD!$A:$HY,CP$2,FALSE),"")</f>
        <v>72.989999999999995</v>
      </c>
      <c r="CQ30" s="7">
        <f>_xlfn.IFNA(VLOOKUP($AZ30,HAVERD!$A:$HY,CQ$2,FALSE),"")</f>
        <v>72.790000000000006</v>
      </c>
      <c r="CR30" s="7">
        <f>_xlfn.IFNA(VLOOKUP($AZ30,HAVERD!$A:$HY,CR$2,FALSE),"")</f>
        <v>72.69</v>
      </c>
      <c r="CS30" s="7">
        <f>_xlfn.IFNA(VLOOKUP($AZ30,HAVERD!$A:$HY,CS$2,FALSE),"")</f>
        <v>72.59</v>
      </c>
      <c r="CT30" s="7">
        <f>_xlfn.IFNA(VLOOKUP($AZ30,HAVERD!$A:$HY,CT$2,FALSE),"")</f>
        <v>72.5</v>
      </c>
      <c r="CU30" s="7">
        <f>_xlfn.IFNA(VLOOKUP($AZ30,HAVERD!$A:$HY,CU$2,FALSE),"")</f>
        <v>72.39</v>
      </c>
      <c r="CV30" s="7">
        <f>_xlfn.IFNA(VLOOKUP($AZ30,HAVERD!$A:$HY,CV$2,FALSE),"")</f>
        <v>72.25</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35">
      <c r="A31" s="6">
        <f t="shared" si="20"/>
        <v>46126</v>
      </c>
      <c r="B31" s="7">
        <f>VLOOKUP($A31,HAVERD!$A:$HY,B$2,FALSE)</f>
        <v>94.79</v>
      </c>
      <c r="C31" s="7">
        <f>VLOOKUP($A31,HAVERD!$A:$HY,C$2,FALSE)</f>
        <v>90.42</v>
      </c>
      <c r="D31" s="7">
        <f>VLOOKUP($A31,HAVERD!$A:$HY,D$2,FALSE)</f>
        <v>87.32</v>
      </c>
      <c r="E31" s="7">
        <f>VLOOKUP($A31,HAVERD!$A:$HY,E$2,FALSE)</f>
        <v>85.21</v>
      </c>
      <c r="F31" s="7">
        <f>VLOOKUP($A31,HAVERD!$A:$HY,F$2,FALSE)</f>
        <v>83.67</v>
      </c>
      <c r="G31" s="7">
        <f>VLOOKUP($A31,HAVERD!$A:$HY,G$2,FALSE)</f>
        <v>82.48</v>
      </c>
      <c r="H31" s="7">
        <f>VLOOKUP($A31,HAVERD!$A:$HY,H$2,FALSE)</f>
        <v>81.42</v>
      </c>
      <c r="I31" s="7">
        <f>VLOOKUP($A31,HAVERD!$A:$HY,I$2,FALSE)</f>
        <v>80.459999999999994</v>
      </c>
      <c r="J31" s="7">
        <f>VLOOKUP($A31,HAVERD!$A:$HY,J$2,FALSE)</f>
        <v>79.61</v>
      </c>
      <c r="K31" s="7">
        <f>VLOOKUP($A31,HAVERD!$A:$HY,K$2,FALSE)</f>
        <v>78.89</v>
      </c>
      <c r="L31" s="7">
        <f>VLOOKUP($A31,HAVERD!$A:$HY,L$2,FALSE)</f>
        <v>78.27</v>
      </c>
      <c r="M31" s="7">
        <f>VLOOKUP($A31,HAVERD!$A:$HY,M$2,FALSE)</f>
        <v>77.75</v>
      </c>
      <c r="N31" s="7">
        <f>VLOOKUP($A31,HAVERD!$A:$HY,N$2,FALSE)</f>
        <v>77.31</v>
      </c>
      <c r="O31" s="7">
        <f>VLOOKUP($A31,HAVERD!$A:$HY,O$2,FALSE)</f>
        <v>76.88</v>
      </c>
      <c r="P31" s="7">
        <f>VLOOKUP($A31,HAVERD!$A:$HY,P$2,FALSE)</f>
        <v>76.52</v>
      </c>
      <c r="Q31" s="7">
        <f>VLOOKUP($A31,HAVERD!$A:$HY,Q$2,FALSE)</f>
        <v>76.2</v>
      </c>
      <c r="R31" s="7">
        <f>VLOOKUP($A31,HAVERD!$A:$HY,R$2,FALSE)</f>
        <v>75.92</v>
      </c>
      <c r="S31" s="7">
        <f>VLOOKUP($A31,HAVERD!$A:$HY,S$2,FALSE)</f>
        <v>75.67</v>
      </c>
      <c r="T31" s="7">
        <f>VLOOKUP($A31,HAVERD!$A:$HY,T$2,FALSE)</f>
        <v>75.42</v>
      </c>
      <c r="U31" s="7">
        <f>VLOOKUP($A31,HAVERD!$A:$HY,U$2,FALSE)</f>
        <v>75.13</v>
      </c>
      <c r="V31" s="7">
        <f>VLOOKUP($A31,HAVERD!$A:$HY,V$2,FALSE)</f>
        <v>74.87</v>
      </c>
      <c r="W31" s="7">
        <f>VLOOKUP($A31,HAVERD!$A:$HY,W$2,FALSE)</f>
        <v>74.67</v>
      </c>
      <c r="X31" s="7">
        <f>VLOOKUP($A31,HAVERD!$A:$HY,X$2,FALSE)</f>
        <v>74.52</v>
      </c>
      <c r="Y31" s="7">
        <f>VLOOKUP($A31,HAVERD!$A:$HY,Y$2,FALSE)</f>
        <v>74.38</v>
      </c>
      <c r="Z31" s="7">
        <f>VLOOKUP($A31,HAVERD!$A:$HY,Z$2,FALSE)</f>
        <v>74.22</v>
      </c>
      <c r="AA31" s="7">
        <f>VLOOKUP($A31,HAVERD!$A:$HY,AA$2,FALSE)</f>
        <v>74.040000000000006</v>
      </c>
      <c r="AB31" s="7">
        <f>VLOOKUP($A31,HAVERD!$A:$HY,AB$2,FALSE)</f>
        <v>73.849999999999994</v>
      </c>
      <c r="AC31" s="7">
        <f>VLOOKUP($A31,HAVERD!$A:$HY,AC$2,FALSE)</f>
        <v>73.66</v>
      </c>
      <c r="AD31" s="7">
        <f>VLOOKUP($A31,HAVERD!$A:$HY,AD$2,FALSE)</f>
        <v>73.48</v>
      </c>
      <c r="AE31" s="7">
        <f>VLOOKUP($A31,HAVERD!$A:$HY,AE$2,FALSE)</f>
        <v>73.31</v>
      </c>
      <c r="AF31" s="7">
        <f>VLOOKUP($A31,HAVERD!$A:$HY,AF$2,FALSE)</f>
        <v>73.19</v>
      </c>
      <c r="AG31" s="7">
        <f>VLOOKUP($A31,HAVERD!$A:$HY,AG$2,FALSE)</f>
        <v>73.040000000000006</v>
      </c>
      <c r="AH31" s="7">
        <f>VLOOKUP($A31,HAVERD!$A:$HY,AH$2,FALSE)</f>
        <v>72.900000000000006</v>
      </c>
      <c r="AI31" s="7">
        <f>VLOOKUP($A31,HAVERD!$A:$HY,AI$2,FALSE)</f>
        <v>72.790000000000006</v>
      </c>
      <c r="AJ31" s="7">
        <f>VLOOKUP($A31,HAVERD!$A:$HY,AJ$2,FALSE)</f>
        <v>72.7</v>
      </c>
      <c r="AK31" s="7">
        <f>VLOOKUP($A31,HAVERD!$A:$HY,AK$2,FALSE)</f>
        <v>72.58</v>
      </c>
      <c r="AL31" s="7">
        <f>VLOOKUP($A31,HAVERD!$A:$HY,AL$2,FALSE)</f>
        <v>72.48</v>
      </c>
      <c r="AM31" s="7">
        <f>VLOOKUP($A31,HAVERD!$A:$HY,AM$2,FALSE)</f>
        <v>72.33</v>
      </c>
      <c r="AN31" s="7">
        <f>VLOOKUP($A31,HAVERD!$A:$HY,AN$2,FALSE)</f>
        <v>72.19</v>
      </c>
      <c r="AO31" s="7">
        <f>VLOOKUP($A31,HAVERD!$A:$HY,AO$2,FALSE)</f>
        <v>72.03</v>
      </c>
      <c r="AP31" s="7">
        <f>VLOOKUP($A31,HAVERD!$A:$HY,AP$2,FALSE)</f>
        <v>71.88</v>
      </c>
      <c r="AQ31" s="7">
        <f>VLOOKUP($A31,HAVERD!$A:$HY,AQ$2,FALSE)</f>
        <v>71.73</v>
      </c>
      <c r="AR31" s="7">
        <f>VLOOKUP($A31,HAVERD!$A:$HY,AR$2,FALSE)</f>
        <v>71.599999999999994</v>
      </c>
      <c r="AS31" s="7">
        <f>VLOOKUP($A31,HAVERD!$A:$HY,AS$2,FALSE)</f>
        <v>71.45</v>
      </c>
      <c r="AT31" s="7">
        <f>VLOOKUP($A31,HAVERD!$A:$HY,AT$2,FALSE)</f>
        <v>71.36</v>
      </c>
      <c r="AU31" s="7">
        <f>VLOOKUP($A31,HAVERD!$A:$HY,AU$2,FALSE)</f>
        <v>71.27</v>
      </c>
      <c r="AV31" s="7">
        <f>VLOOKUP($A31,HAVERD!$A:$HY,AV$2,FALSE)</f>
        <v>71.2</v>
      </c>
      <c r="AW31" s="7">
        <f>VLOOKUP($A31,HAVERD!$A:$HY,AW$2,FALSE)</f>
        <v>71.13</v>
      </c>
      <c r="AZ31" s="6">
        <f t="shared" si="21"/>
        <v>46183</v>
      </c>
      <c r="BA31" s="7">
        <f>_xlfn.IFNA(VLOOKUP($AZ31,HAVERD!$A:$HY,BA$2,FALSE),"")</f>
        <v>93.1</v>
      </c>
      <c r="BB31" s="7">
        <f>_xlfn.IFNA(VLOOKUP($AZ31,HAVERD!$A:$HY,BB$2,FALSE),"")</f>
        <v>91.47</v>
      </c>
      <c r="BC31" s="7">
        <f>_xlfn.IFNA(VLOOKUP($AZ31,HAVERD!$A:$HY,BC$2,FALSE),"")</f>
        <v>89.76</v>
      </c>
      <c r="BD31" s="7">
        <f>_xlfn.IFNA(VLOOKUP($AZ31,HAVERD!$A:$HY,BD$2,FALSE),"")</f>
        <v>88.3</v>
      </c>
      <c r="BE31" s="7">
        <f>_xlfn.IFNA(VLOOKUP($AZ31,HAVERD!$A:$HY,BE$2,FALSE),"")</f>
        <v>87.04</v>
      </c>
      <c r="BF31" s="7">
        <f>_xlfn.IFNA(VLOOKUP($AZ31,HAVERD!$A:$HY,BF$2,FALSE),"")</f>
        <v>85.89</v>
      </c>
      <c r="BG31" s="7">
        <f>_xlfn.IFNA(VLOOKUP($AZ31,HAVERD!$A:$HY,BG$2,FALSE),"")</f>
        <v>84.84</v>
      </c>
      <c r="BH31" s="7">
        <f>_xlfn.IFNA(VLOOKUP($AZ31,HAVERD!$A:$HY,BH$2,FALSE),"")</f>
        <v>83.9</v>
      </c>
      <c r="BI31" s="7">
        <f>_xlfn.IFNA(VLOOKUP($AZ31,HAVERD!$A:$HY,BI$2,FALSE),"")</f>
        <v>83.07</v>
      </c>
      <c r="BJ31" s="7">
        <f>_xlfn.IFNA(VLOOKUP($AZ31,HAVERD!$A:$HY,BJ$2,FALSE),"")</f>
        <v>82.35</v>
      </c>
      <c r="BK31" s="7">
        <f>_xlfn.IFNA(VLOOKUP($AZ31,HAVERD!$A:$HY,BK$2,FALSE),"")</f>
        <v>81.72</v>
      </c>
      <c r="BL31" s="7">
        <f>_xlfn.IFNA(VLOOKUP($AZ31,HAVERD!$A:$HY,BL$2,FALSE),"")</f>
        <v>81.14</v>
      </c>
      <c r="BM31" s="7">
        <f>_xlfn.IFNA(VLOOKUP($AZ31,HAVERD!$A:$HY,BM$2,FALSE),"")</f>
        <v>80.63</v>
      </c>
      <c r="BN31" s="7">
        <f>_xlfn.IFNA(VLOOKUP($AZ31,HAVERD!$A:$HY,BN$2,FALSE),"")</f>
        <v>80.17</v>
      </c>
      <c r="BO31" s="7">
        <f>_xlfn.IFNA(VLOOKUP($AZ31,HAVERD!$A:$HY,BO$2,FALSE),"")</f>
        <v>79.760000000000005</v>
      </c>
      <c r="BP31" s="7">
        <f>_xlfn.IFNA(VLOOKUP($AZ31,HAVERD!$A:$HY,BP$2,FALSE),"")</f>
        <v>79.38</v>
      </c>
      <c r="BQ31" s="7">
        <f>_xlfn.IFNA(VLOOKUP($AZ31,HAVERD!$A:$HY,BQ$2,FALSE),"")</f>
        <v>79.03</v>
      </c>
      <c r="BR31" s="7">
        <f>_xlfn.IFNA(VLOOKUP($AZ31,HAVERD!$A:$HY,BR$2,FALSE),"")</f>
        <v>78.66</v>
      </c>
      <c r="BS31" s="7">
        <f>_xlfn.IFNA(VLOOKUP($AZ31,HAVERD!$A:$HY,BS$2,FALSE),"")</f>
        <v>78.33</v>
      </c>
      <c r="BT31" s="7">
        <f>_xlfn.IFNA(VLOOKUP($AZ31,HAVERD!$A:$HY,BT$2,FALSE),"")</f>
        <v>78.06</v>
      </c>
      <c r="BU31" s="7">
        <f>_xlfn.IFNA(VLOOKUP($AZ31,HAVERD!$A:$HY,BU$2,FALSE),"")</f>
        <v>77.8</v>
      </c>
      <c r="BV31" s="7">
        <f>_xlfn.IFNA(VLOOKUP($AZ31,HAVERD!$A:$HY,BV$2,FALSE),"")</f>
        <v>77.55</v>
      </c>
      <c r="BW31" s="7">
        <f>_xlfn.IFNA(VLOOKUP($AZ31,HAVERD!$A:$HY,BW$2,FALSE),"")</f>
        <v>77.3</v>
      </c>
      <c r="BX31" s="7">
        <f>_xlfn.IFNA(VLOOKUP($AZ31,HAVERD!$A:$HY,BX$2,FALSE),"")</f>
        <v>77.040000000000006</v>
      </c>
      <c r="BY31" s="7">
        <f>_xlfn.IFNA(VLOOKUP($AZ31,HAVERD!$A:$HY,BY$2,FALSE),"")</f>
        <v>76.78</v>
      </c>
      <c r="BZ31" s="7">
        <f>_xlfn.IFNA(VLOOKUP($AZ31,HAVERD!$A:$HY,BZ$2,FALSE),"")</f>
        <v>76.510000000000005</v>
      </c>
      <c r="CA31" s="7">
        <f>_xlfn.IFNA(VLOOKUP($AZ31,HAVERD!$A:$HY,CA$2,FALSE),"")</f>
        <v>76.25</v>
      </c>
      <c r="CB31" s="7">
        <f>_xlfn.IFNA(VLOOKUP($AZ31,HAVERD!$A:$HY,CB$2,FALSE),"")</f>
        <v>76.02</v>
      </c>
      <c r="CC31" s="7">
        <f>_xlfn.IFNA(VLOOKUP($AZ31,HAVERD!$A:$HY,CC$2,FALSE),"")</f>
        <v>75.819999999999993</v>
      </c>
      <c r="CD31" s="7">
        <f>_xlfn.IFNA(VLOOKUP($AZ31,HAVERD!$A:$HY,CD$2,FALSE),"")</f>
        <v>75.59</v>
      </c>
      <c r="CE31" s="7">
        <f>_xlfn.IFNA(VLOOKUP($AZ31,HAVERD!$A:$HY,CE$2,FALSE),"")</f>
        <v>75.38</v>
      </c>
      <c r="CF31" s="7">
        <f>_xlfn.IFNA(VLOOKUP($AZ31,HAVERD!$A:$HY,CF$2,FALSE),"")</f>
        <v>75.2</v>
      </c>
      <c r="CG31" s="7">
        <f>_xlfn.IFNA(VLOOKUP($AZ31,HAVERD!$A:$HY,CG$2,FALSE),"")</f>
        <v>75.02</v>
      </c>
      <c r="CH31" s="7">
        <f>_xlfn.IFNA(VLOOKUP($AZ31,HAVERD!$A:$HY,CH$2,FALSE),"")</f>
        <v>74.86</v>
      </c>
      <c r="CI31" s="7">
        <f>_xlfn.IFNA(VLOOKUP($AZ31,HAVERD!$A:$HY,CI$2,FALSE),"")</f>
        <v>74.69</v>
      </c>
      <c r="CJ31" s="7">
        <f>_xlfn.IFNA(VLOOKUP($AZ31,HAVERD!$A:$HY,CJ$2,FALSE),"")</f>
        <v>74.48</v>
      </c>
      <c r="CK31" s="7">
        <f>_xlfn.IFNA(VLOOKUP($AZ31,HAVERD!$A:$HY,CK$2,FALSE),"")</f>
        <v>74.25</v>
      </c>
      <c r="CL31" s="7">
        <f>_xlfn.IFNA(VLOOKUP($AZ31,HAVERD!$A:$HY,CL$2,FALSE),"")</f>
        <v>74.05</v>
      </c>
      <c r="CM31" s="7">
        <f>_xlfn.IFNA(VLOOKUP($AZ31,HAVERD!$A:$HY,CM$2,FALSE),"")</f>
        <v>73.87</v>
      </c>
      <c r="CN31" s="7">
        <f>_xlfn.IFNA(VLOOKUP($AZ31,HAVERD!$A:$HY,CN$2,FALSE),"")</f>
        <v>73.650000000000006</v>
      </c>
      <c r="CO31" s="7">
        <f>_xlfn.IFNA(VLOOKUP($AZ31,HAVERD!$A:$HY,CO$2,FALSE),"")</f>
        <v>73.5</v>
      </c>
      <c r="CP31" s="7">
        <f>_xlfn.IFNA(VLOOKUP($AZ31,HAVERD!$A:$HY,CP$2,FALSE),"")</f>
        <v>73.319999999999993</v>
      </c>
      <c r="CQ31" s="7">
        <f>_xlfn.IFNA(VLOOKUP($AZ31,HAVERD!$A:$HY,CQ$2,FALSE),"")</f>
        <v>73.11</v>
      </c>
      <c r="CR31" s="7">
        <f>_xlfn.IFNA(VLOOKUP($AZ31,HAVERD!$A:$HY,CR$2,FALSE),"")</f>
        <v>73</v>
      </c>
      <c r="CS31" s="7">
        <f>_xlfn.IFNA(VLOOKUP($AZ31,HAVERD!$A:$HY,CS$2,FALSE),"")</f>
        <v>72.89</v>
      </c>
      <c r="CT31" s="7">
        <f>_xlfn.IFNA(VLOOKUP($AZ31,HAVERD!$A:$HY,CT$2,FALSE),"")</f>
        <v>72.8</v>
      </c>
      <c r="CU31" s="7">
        <f>_xlfn.IFNA(VLOOKUP($AZ31,HAVERD!$A:$HY,CU$2,FALSE),"")</f>
        <v>72.69</v>
      </c>
      <c r="CV31" s="7">
        <f>_xlfn.IFNA(VLOOKUP($AZ31,HAVERD!$A:$HY,CV$2,FALSE),"")</f>
        <v>72.540000000000006</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35">
      <c r="A32" s="6">
        <f t="shared" si="20"/>
        <v>46127</v>
      </c>
      <c r="B32" s="7">
        <f>VLOOKUP($A32,HAVERD!$A:$HY,B$2,FALSE)</f>
        <v>94.93</v>
      </c>
      <c r="C32" s="7">
        <f>VLOOKUP($A32,HAVERD!$A:$HY,C$2,FALSE)</f>
        <v>90.81</v>
      </c>
      <c r="D32" s="7">
        <f>VLOOKUP($A32,HAVERD!$A:$HY,D$2,FALSE)</f>
        <v>88.02</v>
      </c>
      <c r="E32" s="7">
        <f>VLOOKUP($A32,HAVERD!$A:$HY,E$2,FALSE)</f>
        <v>85.99</v>
      </c>
      <c r="F32" s="7">
        <f>VLOOKUP($A32,HAVERD!$A:$HY,F$2,FALSE)</f>
        <v>84.4</v>
      </c>
      <c r="G32" s="7">
        <f>VLOOKUP($A32,HAVERD!$A:$HY,G$2,FALSE)</f>
        <v>83.19</v>
      </c>
      <c r="H32" s="7">
        <f>VLOOKUP($A32,HAVERD!$A:$HY,H$2,FALSE)</f>
        <v>82.17</v>
      </c>
      <c r="I32" s="7">
        <f>VLOOKUP($A32,HAVERD!$A:$HY,I$2,FALSE)</f>
        <v>81.28</v>
      </c>
      <c r="J32" s="7">
        <f>VLOOKUP($A32,HAVERD!$A:$HY,J$2,FALSE)</f>
        <v>80.52</v>
      </c>
      <c r="K32" s="7">
        <f>VLOOKUP($A32,HAVERD!$A:$HY,K$2,FALSE)</f>
        <v>79.89</v>
      </c>
      <c r="L32" s="7">
        <f>VLOOKUP($A32,HAVERD!$A:$HY,L$2,FALSE)</f>
        <v>79.34</v>
      </c>
      <c r="M32" s="7">
        <f>VLOOKUP($A32,HAVERD!$A:$HY,M$2,FALSE)</f>
        <v>78.87</v>
      </c>
      <c r="N32" s="7">
        <f>VLOOKUP($A32,HAVERD!$A:$HY,N$2,FALSE)</f>
        <v>78.47</v>
      </c>
      <c r="O32" s="7">
        <f>VLOOKUP($A32,HAVERD!$A:$HY,O$2,FALSE)</f>
        <v>78.08</v>
      </c>
      <c r="P32" s="7">
        <f>VLOOKUP($A32,HAVERD!$A:$HY,P$2,FALSE)</f>
        <v>77.75</v>
      </c>
      <c r="Q32" s="7">
        <f>VLOOKUP($A32,HAVERD!$A:$HY,Q$2,FALSE)</f>
        <v>77.47</v>
      </c>
      <c r="R32" s="7">
        <f>VLOOKUP($A32,HAVERD!$A:$HY,R$2,FALSE)</f>
        <v>77.2</v>
      </c>
      <c r="S32" s="7">
        <f>VLOOKUP($A32,HAVERD!$A:$HY,S$2,FALSE)</f>
        <v>76.97</v>
      </c>
      <c r="T32" s="7">
        <f>VLOOKUP($A32,HAVERD!$A:$HY,T$2,FALSE)</f>
        <v>76.73</v>
      </c>
      <c r="U32" s="7">
        <f>VLOOKUP($A32,HAVERD!$A:$HY,U$2,FALSE)</f>
        <v>76.45</v>
      </c>
      <c r="V32" s="7">
        <f>VLOOKUP($A32,HAVERD!$A:$HY,V$2,FALSE)</f>
        <v>76.2</v>
      </c>
      <c r="W32" s="7">
        <f>VLOOKUP($A32,HAVERD!$A:$HY,W$2,FALSE)</f>
        <v>76.010000000000005</v>
      </c>
      <c r="X32" s="7">
        <f>VLOOKUP($A32,HAVERD!$A:$HY,X$2,FALSE)</f>
        <v>75.86</v>
      </c>
      <c r="Y32" s="7">
        <f>VLOOKUP($A32,HAVERD!$A:$HY,Y$2,FALSE)</f>
        <v>75.72</v>
      </c>
      <c r="Z32" s="7">
        <f>VLOOKUP($A32,HAVERD!$A:$HY,Z$2,FALSE)</f>
        <v>75.56</v>
      </c>
      <c r="AA32" s="7">
        <f>VLOOKUP($A32,HAVERD!$A:$HY,AA$2,FALSE)</f>
        <v>75.38</v>
      </c>
      <c r="AB32" s="7">
        <f>VLOOKUP($A32,HAVERD!$A:$HY,AB$2,FALSE)</f>
        <v>75.180000000000007</v>
      </c>
      <c r="AC32" s="7">
        <f>VLOOKUP($A32,HAVERD!$A:$HY,AC$2,FALSE)</f>
        <v>74.989999999999995</v>
      </c>
      <c r="AD32" s="7">
        <f>VLOOKUP($A32,HAVERD!$A:$HY,AD$2,FALSE)</f>
        <v>74.81</v>
      </c>
      <c r="AE32" s="7">
        <f>VLOOKUP($A32,HAVERD!$A:$HY,AE$2,FALSE)</f>
        <v>74.64</v>
      </c>
      <c r="AF32" s="7">
        <f>VLOOKUP($A32,HAVERD!$A:$HY,AF$2,FALSE)</f>
        <v>74.510000000000005</v>
      </c>
      <c r="AG32" s="7">
        <f>VLOOKUP($A32,HAVERD!$A:$HY,AG$2,FALSE)</f>
        <v>74.349999999999994</v>
      </c>
      <c r="AH32" s="7">
        <f>VLOOKUP($A32,HAVERD!$A:$HY,AH$2,FALSE)</f>
        <v>74.209999999999994</v>
      </c>
      <c r="AI32" s="7">
        <f>VLOOKUP($A32,HAVERD!$A:$HY,AI$2,FALSE)</f>
        <v>74.09</v>
      </c>
      <c r="AJ32" s="7">
        <f>VLOOKUP($A32,HAVERD!$A:$HY,AJ$2,FALSE)</f>
        <v>73.98</v>
      </c>
      <c r="AK32" s="7">
        <f>VLOOKUP($A32,HAVERD!$A:$HY,AK$2,FALSE)</f>
        <v>73.86</v>
      </c>
      <c r="AL32" s="7">
        <f>VLOOKUP($A32,HAVERD!$A:$HY,AL$2,FALSE)</f>
        <v>73.75</v>
      </c>
      <c r="AM32" s="7">
        <f>VLOOKUP($A32,HAVERD!$A:$HY,AM$2,FALSE)</f>
        <v>73.59</v>
      </c>
      <c r="AN32" s="7">
        <f>VLOOKUP($A32,HAVERD!$A:$HY,AN$2,FALSE)</f>
        <v>73.44</v>
      </c>
      <c r="AO32" s="7">
        <f>VLOOKUP($A32,HAVERD!$A:$HY,AO$2,FALSE)</f>
        <v>73.27</v>
      </c>
      <c r="AP32" s="7">
        <f>VLOOKUP($A32,HAVERD!$A:$HY,AP$2,FALSE)</f>
        <v>73.11</v>
      </c>
      <c r="AQ32" s="7">
        <f>VLOOKUP($A32,HAVERD!$A:$HY,AQ$2,FALSE)</f>
        <v>72.959999999999994</v>
      </c>
      <c r="AR32" s="7">
        <f>VLOOKUP($A32,HAVERD!$A:$HY,AR$2,FALSE)</f>
        <v>72.84</v>
      </c>
      <c r="AS32" s="7">
        <f>VLOOKUP($A32,HAVERD!$A:$HY,AS$2,FALSE)</f>
        <v>72.69</v>
      </c>
      <c r="AT32" s="7">
        <f>VLOOKUP($A32,HAVERD!$A:$HY,AT$2,FALSE)</f>
        <v>72.599999999999994</v>
      </c>
      <c r="AU32" s="7">
        <f>VLOOKUP($A32,HAVERD!$A:$HY,AU$2,FALSE)</f>
        <v>72.52</v>
      </c>
      <c r="AV32" s="7">
        <f>VLOOKUP($A32,HAVERD!$A:$HY,AV$2,FALSE)</f>
        <v>72.44</v>
      </c>
      <c r="AW32" s="7">
        <f>VLOOKUP($A32,HAVERD!$A:$HY,AW$2,FALSE)</f>
        <v>72.36</v>
      </c>
      <c r="AZ32" s="6">
        <f t="shared" si="21"/>
        <v>46184</v>
      </c>
      <c r="BA32" s="7">
        <f>_xlfn.IFNA(VLOOKUP($AZ32,HAVERD!$A:$HY,BA$2,FALSE),"")</f>
        <v>90.38</v>
      </c>
      <c r="BB32" s="7">
        <f>_xlfn.IFNA(VLOOKUP($AZ32,HAVERD!$A:$HY,BB$2,FALSE),"")</f>
        <v>89.11</v>
      </c>
      <c r="BC32" s="7">
        <f>_xlfn.IFNA(VLOOKUP($AZ32,HAVERD!$A:$HY,BC$2,FALSE),"")</f>
        <v>87.71</v>
      </c>
      <c r="BD32" s="7">
        <f>_xlfn.IFNA(VLOOKUP($AZ32,HAVERD!$A:$HY,BD$2,FALSE),"")</f>
        <v>86.53</v>
      </c>
      <c r="BE32" s="7">
        <f>_xlfn.IFNA(VLOOKUP($AZ32,HAVERD!$A:$HY,BE$2,FALSE),"")</f>
        <v>85.54</v>
      </c>
      <c r="BF32" s="7">
        <f>_xlfn.IFNA(VLOOKUP($AZ32,HAVERD!$A:$HY,BF$2,FALSE),"")</f>
        <v>84.62</v>
      </c>
      <c r="BG32" s="7">
        <f>_xlfn.IFNA(VLOOKUP($AZ32,HAVERD!$A:$HY,BG$2,FALSE),"")</f>
        <v>83.75</v>
      </c>
      <c r="BH32" s="7">
        <f>_xlfn.IFNA(VLOOKUP($AZ32,HAVERD!$A:$HY,BH$2,FALSE),"")</f>
        <v>82.95</v>
      </c>
      <c r="BI32" s="7">
        <f>_xlfn.IFNA(VLOOKUP($AZ32,HAVERD!$A:$HY,BI$2,FALSE),"")</f>
        <v>82.23</v>
      </c>
      <c r="BJ32" s="7">
        <f>_xlfn.IFNA(VLOOKUP($AZ32,HAVERD!$A:$HY,BJ$2,FALSE),"")</f>
        <v>81.599999999999994</v>
      </c>
      <c r="BK32" s="7">
        <f>_xlfn.IFNA(VLOOKUP($AZ32,HAVERD!$A:$HY,BK$2,FALSE),"")</f>
        <v>81.03</v>
      </c>
      <c r="BL32" s="7">
        <f>_xlfn.IFNA(VLOOKUP($AZ32,HAVERD!$A:$HY,BL$2,FALSE),"")</f>
        <v>80.489999999999995</v>
      </c>
      <c r="BM32" s="7">
        <f>_xlfn.IFNA(VLOOKUP($AZ32,HAVERD!$A:$HY,BM$2,FALSE),"")</f>
        <v>80.02</v>
      </c>
      <c r="BN32" s="7">
        <f>_xlfn.IFNA(VLOOKUP($AZ32,HAVERD!$A:$HY,BN$2,FALSE),"")</f>
        <v>79.59</v>
      </c>
      <c r="BO32" s="7">
        <f>_xlfn.IFNA(VLOOKUP($AZ32,HAVERD!$A:$HY,BO$2,FALSE),"")</f>
        <v>79.19</v>
      </c>
      <c r="BP32" s="7">
        <f>_xlfn.IFNA(VLOOKUP($AZ32,HAVERD!$A:$HY,BP$2,FALSE),"")</f>
        <v>78.83</v>
      </c>
      <c r="BQ32" s="7">
        <f>_xlfn.IFNA(VLOOKUP($AZ32,HAVERD!$A:$HY,BQ$2,FALSE),"")</f>
        <v>78.489999999999995</v>
      </c>
      <c r="BR32" s="7">
        <f>_xlfn.IFNA(VLOOKUP($AZ32,HAVERD!$A:$HY,BR$2,FALSE),"")</f>
        <v>78.14</v>
      </c>
      <c r="BS32" s="7">
        <f>_xlfn.IFNA(VLOOKUP($AZ32,HAVERD!$A:$HY,BS$2,FALSE),"")</f>
        <v>77.819999999999993</v>
      </c>
      <c r="BT32" s="7">
        <f>_xlfn.IFNA(VLOOKUP($AZ32,HAVERD!$A:$HY,BT$2,FALSE),"")</f>
        <v>77.55</v>
      </c>
      <c r="BU32" s="7">
        <f>_xlfn.IFNA(VLOOKUP($AZ32,HAVERD!$A:$HY,BU$2,FALSE),"")</f>
        <v>77.290000000000006</v>
      </c>
      <c r="BV32" s="7">
        <f>_xlfn.IFNA(VLOOKUP($AZ32,HAVERD!$A:$HY,BV$2,FALSE),"")</f>
        <v>77.05</v>
      </c>
      <c r="BW32" s="7">
        <f>_xlfn.IFNA(VLOOKUP($AZ32,HAVERD!$A:$HY,BW$2,FALSE),"")</f>
        <v>76.8</v>
      </c>
      <c r="BX32" s="7">
        <f>_xlfn.IFNA(VLOOKUP($AZ32,HAVERD!$A:$HY,BX$2,FALSE),"")</f>
        <v>76.55</v>
      </c>
      <c r="BY32" s="7">
        <f>_xlfn.IFNA(VLOOKUP($AZ32,HAVERD!$A:$HY,BY$2,FALSE),"")</f>
        <v>76.3</v>
      </c>
      <c r="BZ32" s="7">
        <f>_xlfn.IFNA(VLOOKUP($AZ32,HAVERD!$A:$HY,BZ$2,FALSE),"")</f>
        <v>76.040000000000006</v>
      </c>
      <c r="CA32" s="7">
        <f>_xlfn.IFNA(VLOOKUP($AZ32,HAVERD!$A:$HY,CA$2,FALSE),"")</f>
        <v>75.790000000000006</v>
      </c>
      <c r="CB32" s="7">
        <f>_xlfn.IFNA(VLOOKUP($AZ32,HAVERD!$A:$HY,CB$2,FALSE),"")</f>
        <v>75.55</v>
      </c>
      <c r="CC32" s="7">
        <f>_xlfn.IFNA(VLOOKUP($AZ32,HAVERD!$A:$HY,CC$2,FALSE),"")</f>
        <v>75.349999999999994</v>
      </c>
      <c r="CD32" s="7">
        <f>_xlfn.IFNA(VLOOKUP($AZ32,HAVERD!$A:$HY,CD$2,FALSE),"")</f>
        <v>75.13</v>
      </c>
      <c r="CE32" s="7">
        <f>_xlfn.IFNA(VLOOKUP($AZ32,HAVERD!$A:$HY,CE$2,FALSE),"")</f>
        <v>74.930000000000007</v>
      </c>
      <c r="CF32" s="7">
        <f>_xlfn.IFNA(VLOOKUP($AZ32,HAVERD!$A:$HY,CF$2,FALSE),"")</f>
        <v>74.75</v>
      </c>
      <c r="CG32" s="7">
        <f>_xlfn.IFNA(VLOOKUP($AZ32,HAVERD!$A:$HY,CG$2,FALSE),"")</f>
        <v>74.569999999999993</v>
      </c>
      <c r="CH32" s="7">
        <f>_xlfn.IFNA(VLOOKUP($AZ32,HAVERD!$A:$HY,CH$2,FALSE),"")</f>
        <v>74.41</v>
      </c>
      <c r="CI32" s="7">
        <f>_xlfn.IFNA(VLOOKUP($AZ32,HAVERD!$A:$HY,CI$2,FALSE),"")</f>
        <v>74.239999999999995</v>
      </c>
      <c r="CJ32" s="7">
        <f>_xlfn.IFNA(VLOOKUP($AZ32,HAVERD!$A:$HY,CJ$2,FALSE),"")</f>
        <v>74.040000000000006</v>
      </c>
      <c r="CK32" s="7">
        <f>_xlfn.IFNA(VLOOKUP($AZ32,HAVERD!$A:$HY,CK$2,FALSE),"")</f>
        <v>73.819999999999993</v>
      </c>
      <c r="CL32" s="7">
        <f>_xlfn.IFNA(VLOOKUP($AZ32,HAVERD!$A:$HY,CL$2,FALSE),"")</f>
        <v>73.62</v>
      </c>
      <c r="CM32" s="7">
        <f>_xlfn.IFNA(VLOOKUP($AZ32,HAVERD!$A:$HY,CM$2,FALSE),"")</f>
        <v>73.44</v>
      </c>
      <c r="CN32" s="7">
        <f>_xlfn.IFNA(VLOOKUP($AZ32,HAVERD!$A:$HY,CN$2,FALSE),"")</f>
        <v>73.22</v>
      </c>
      <c r="CO32" s="7">
        <f>_xlfn.IFNA(VLOOKUP($AZ32,HAVERD!$A:$HY,CO$2,FALSE),"")</f>
        <v>73.069999999999993</v>
      </c>
      <c r="CP32" s="7">
        <f>_xlfn.IFNA(VLOOKUP($AZ32,HAVERD!$A:$HY,CP$2,FALSE),"")</f>
        <v>72.89</v>
      </c>
      <c r="CQ32" s="7">
        <f>_xlfn.IFNA(VLOOKUP($AZ32,HAVERD!$A:$HY,CQ$2,FALSE),"")</f>
        <v>72.680000000000007</v>
      </c>
      <c r="CR32" s="7">
        <f>_xlfn.IFNA(VLOOKUP($AZ32,HAVERD!$A:$HY,CR$2,FALSE),"")</f>
        <v>72.569999999999993</v>
      </c>
      <c r="CS32" s="7">
        <f>_xlfn.IFNA(VLOOKUP($AZ32,HAVERD!$A:$HY,CS$2,FALSE),"")</f>
        <v>72.47</v>
      </c>
      <c r="CT32" s="7">
        <f>_xlfn.IFNA(VLOOKUP($AZ32,HAVERD!$A:$HY,CT$2,FALSE),"")</f>
        <v>72.38</v>
      </c>
      <c r="CU32" s="7">
        <f>_xlfn.IFNA(VLOOKUP($AZ32,HAVERD!$A:$HY,CU$2,FALSE),"")</f>
        <v>72.27</v>
      </c>
      <c r="CV32" s="7">
        <f>_xlfn.IFNA(VLOOKUP($AZ32,HAVERD!$A:$HY,CV$2,FALSE),"")</f>
        <v>72.12</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35">
      <c r="A33" s="6">
        <f t="shared" si="20"/>
        <v>46128</v>
      </c>
      <c r="B33" s="7">
        <f>VLOOKUP($A33,HAVERD!$A:$HY,B$2,FALSE)</f>
        <v>99.39</v>
      </c>
      <c r="C33" s="7">
        <f>VLOOKUP($A33,HAVERD!$A:$HY,C$2,FALSE)</f>
        <v>93.57</v>
      </c>
      <c r="D33" s="7">
        <f>VLOOKUP($A33,HAVERD!$A:$HY,D$2,FALSE)</f>
        <v>89.83</v>
      </c>
      <c r="E33" s="7">
        <f>VLOOKUP($A33,HAVERD!$A:$HY,E$2,FALSE)</f>
        <v>87.3</v>
      </c>
      <c r="F33" s="7">
        <f>VLOOKUP($A33,HAVERD!$A:$HY,F$2,FALSE)</f>
        <v>85.39</v>
      </c>
      <c r="G33" s="7">
        <f>VLOOKUP($A33,HAVERD!$A:$HY,G$2,FALSE)</f>
        <v>83.97</v>
      </c>
      <c r="H33" s="7">
        <f>VLOOKUP($A33,HAVERD!$A:$HY,H$2,FALSE)</f>
        <v>82.78</v>
      </c>
      <c r="I33" s="7">
        <f>VLOOKUP($A33,HAVERD!$A:$HY,I$2,FALSE)</f>
        <v>81.72</v>
      </c>
      <c r="J33" s="7">
        <f>VLOOKUP($A33,HAVERD!$A:$HY,J$2,FALSE)</f>
        <v>80.83</v>
      </c>
      <c r="K33" s="7">
        <f>VLOOKUP($A33,HAVERD!$A:$HY,K$2,FALSE)</f>
        <v>80.11</v>
      </c>
      <c r="L33" s="7">
        <f>VLOOKUP($A33,HAVERD!$A:$HY,L$2,FALSE)</f>
        <v>79.5</v>
      </c>
      <c r="M33" s="7">
        <f>VLOOKUP($A33,HAVERD!$A:$HY,M$2,FALSE)</f>
        <v>78.98</v>
      </c>
      <c r="N33" s="7">
        <f>VLOOKUP($A33,HAVERD!$A:$HY,N$2,FALSE)</f>
        <v>78.540000000000006</v>
      </c>
      <c r="O33" s="7">
        <f>VLOOKUP($A33,HAVERD!$A:$HY,O$2,FALSE)</f>
        <v>78.13</v>
      </c>
      <c r="P33" s="7">
        <f>VLOOKUP($A33,HAVERD!$A:$HY,P$2,FALSE)</f>
        <v>77.78</v>
      </c>
      <c r="Q33" s="7">
        <f>VLOOKUP($A33,HAVERD!$A:$HY,Q$2,FALSE)</f>
        <v>77.48</v>
      </c>
      <c r="R33" s="7">
        <f>VLOOKUP($A33,HAVERD!$A:$HY,R$2,FALSE)</f>
        <v>77.2</v>
      </c>
      <c r="S33" s="7">
        <f>VLOOKUP($A33,HAVERD!$A:$HY,S$2,FALSE)</f>
        <v>76.95</v>
      </c>
      <c r="T33" s="7">
        <f>VLOOKUP($A33,HAVERD!$A:$HY,T$2,FALSE)</f>
        <v>76.72</v>
      </c>
      <c r="U33" s="7">
        <f>VLOOKUP($A33,HAVERD!$A:$HY,U$2,FALSE)</f>
        <v>76.45</v>
      </c>
      <c r="V33" s="7">
        <f>VLOOKUP($A33,HAVERD!$A:$HY,V$2,FALSE)</f>
        <v>76.19</v>
      </c>
      <c r="W33" s="7">
        <f>VLOOKUP($A33,HAVERD!$A:$HY,W$2,FALSE)</f>
        <v>75.989999999999995</v>
      </c>
      <c r="X33" s="7">
        <f>VLOOKUP($A33,HAVERD!$A:$HY,X$2,FALSE)</f>
        <v>75.83</v>
      </c>
      <c r="Y33" s="7">
        <f>VLOOKUP($A33,HAVERD!$A:$HY,Y$2,FALSE)</f>
        <v>75.69</v>
      </c>
      <c r="Z33" s="7">
        <f>VLOOKUP($A33,HAVERD!$A:$HY,Z$2,FALSE)</f>
        <v>75.53</v>
      </c>
      <c r="AA33" s="7">
        <f>VLOOKUP($A33,HAVERD!$A:$HY,AA$2,FALSE)</f>
        <v>75.349999999999994</v>
      </c>
      <c r="AB33" s="7">
        <f>VLOOKUP($A33,HAVERD!$A:$HY,AB$2,FALSE)</f>
        <v>75.16</v>
      </c>
      <c r="AC33" s="7">
        <f>VLOOKUP($A33,HAVERD!$A:$HY,AC$2,FALSE)</f>
        <v>74.959999999999994</v>
      </c>
      <c r="AD33" s="7">
        <f>VLOOKUP($A33,HAVERD!$A:$HY,AD$2,FALSE)</f>
        <v>74.77</v>
      </c>
      <c r="AE33" s="7">
        <f>VLOOKUP($A33,HAVERD!$A:$HY,AE$2,FALSE)</f>
        <v>74.61</v>
      </c>
      <c r="AF33" s="7">
        <f>VLOOKUP($A33,HAVERD!$A:$HY,AF$2,FALSE)</f>
        <v>74.48</v>
      </c>
      <c r="AG33" s="7">
        <f>VLOOKUP($A33,HAVERD!$A:$HY,AG$2,FALSE)</f>
        <v>74.319999999999993</v>
      </c>
      <c r="AH33" s="7">
        <f>VLOOKUP($A33,HAVERD!$A:$HY,AH$2,FALSE)</f>
        <v>74.180000000000007</v>
      </c>
      <c r="AI33" s="7">
        <f>VLOOKUP($A33,HAVERD!$A:$HY,AI$2,FALSE)</f>
        <v>74.06</v>
      </c>
      <c r="AJ33" s="7">
        <f>VLOOKUP($A33,HAVERD!$A:$HY,AJ$2,FALSE)</f>
        <v>73.95</v>
      </c>
      <c r="AK33" s="7">
        <f>VLOOKUP($A33,HAVERD!$A:$HY,AK$2,FALSE)</f>
        <v>73.83</v>
      </c>
      <c r="AL33" s="7">
        <f>VLOOKUP($A33,HAVERD!$A:$HY,AL$2,FALSE)</f>
        <v>73.72</v>
      </c>
      <c r="AM33" s="7">
        <f>VLOOKUP($A33,HAVERD!$A:$HY,AM$2,FALSE)</f>
        <v>73.56</v>
      </c>
      <c r="AN33" s="7">
        <f>VLOOKUP($A33,HAVERD!$A:$HY,AN$2,FALSE)</f>
        <v>73.41</v>
      </c>
      <c r="AO33" s="7">
        <f>VLOOKUP($A33,HAVERD!$A:$HY,AO$2,FALSE)</f>
        <v>73.239999999999995</v>
      </c>
      <c r="AP33" s="7">
        <f>VLOOKUP($A33,HAVERD!$A:$HY,AP$2,FALSE)</f>
        <v>73.08</v>
      </c>
      <c r="AQ33" s="7">
        <f>VLOOKUP($A33,HAVERD!$A:$HY,AQ$2,FALSE)</f>
        <v>72.930000000000007</v>
      </c>
      <c r="AR33" s="7">
        <f>VLOOKUP($A33,HAVERD!$A:$HY,AR$2,FALSE)</f>
        <v>72.81</v>
      </c>
      <c r="AS33" s="7">
        <f>VLOOKUP($A33,HAVERD!$A:$HY,AS$2,FALSE)</f>
        <v>72.66</v>
      </c>
      <c r="AT33" s="7">
        <f>VLOOKUP($A33,HAVERD!$A:$HY,AT$2,FALSE)</f>
        <v>72.569999999999993</v>
      </c>
      <c r="AU33" s="7">
        <f>VLOOKUP($A33,HAVERD!$A:$HY,AU$2,FALSE)</f>
        <v>72.48</v>
      </c>
      <c r="AV33" s="7">
        <f>VLOOKUP($A33,HAVERD!$A:$HY,AV$2,FALSE)</f>
        <v>72.400000000000006</v>
      </c>
      <c r="AW33" s="7">
        <f>VLOOKUP($A33,HAVERD!$A:$HY,AW$2,FALSE)</f>
        <v>72.319999999999993</v>
      </c>
      <c r="AZ33" s="6">
        <f t="shared" si="21"/>
        <v>46185</v>
      </c>
      <c r="BA33" s="7">
        <f>_xlfn.IFNA(VLOOKUP($AZ33,HAVERD!$A:$HY,BA$2,FALSE),"")</f>
        <v>87.33</v>
      </c>
      <c r="BB33" s="7">
        <f>_xlfn.IFNA(VLOOKUP($AZ33,HAVERD!$A:$HY,BB$2,FALSE),"")</f>
        <v>86.12</v>
      </c>
      <c r="BC33" s="7">
        <f>_xlfn.IFNA(VLOOKUP($AZ33,HAVERD!$A:$HY,BC$2,FALSE),"")</f>
        <v>84.78</v>
      </c>
      <c r="BD33" s="7">
        <f>_xlfn.IFNA(VLOOKUP($AZ33,HAVERD!$A:$HY,BD$2,FALSE),"")</f>
        <v>83.59</v>
      </c>
      <c r="BE33" s="7">
        <f>_xlfn.IFNA(VLOOKUP($AZ33,HAVERD!$A:$HY,BE$2,FALSE),"")</f>
        <v>82.58</v>
      </c>
      <c r="BF33" s="7">
        <f>_xlfn.IFNA(VLOOKUP($AZ33,HAVERD!$A:$HY,BF$2,FALSE),"")</f>
        <v>81.69</v>
      </c>
      <c r="BG33" s="7">
        <f>_xlfn.IFNA(VLOOKUP($AZ33,HAVERD!$A:$HY,BG$2,FALSE),"")</f>
        <v>80.88</v>
      </c>
      <c r="BH33" s="7">
        <f>_xlfn.IFNA(VLOOKUP($AZ33,HAVERD!$A:$HY,BH$2,FALSE),"")</f>
        <v>80.16</v>
      </c>
      <c r="BI33" s="7">
        <f>_xlfn.IFNA(VLOOKUP($AZ33,HAVERD!$A:$HY,BI$2,FALSE),"")</f>
        <v>79.53</v>
      </c>
      <c r="BJ33" s="7">
        <f>_xlfn.IFNA(VLOOKUP($AZ33,HAVERD!$A:$HY,BJ$2,FALSE),"")</f>
        <v>78.98</v>
      </c>
      <c r="BK33" s="7">
        <f>_xlfn.IFNA(VLOOKUP($AZ33,HAVERD!$A:$HY,BK$2,FALSE),"")</f>
        <v>78.489999999999995</v>
      </c>
      <c r="BL33" s="7">
        <f>_xlfn.IFNA(VLOOKUP($AZ33,HAVERD!$A:$HY,BL$2,FALSE),"")</f>
        <v>78.040000000000006</v>
      </c>
      <c r="BM33" s="7">
        <f>_xlfn.IFNA(VLOOKUP($AZ33,HAVERD!$A:$HY,BM$2,FALSE),"")</f>
        <v>77.64</v>
      </c>
      <c r="BN33" s="7">
        <f>_xlfn.IFNA(VLOOKUP($AZ33,HAVERD!$A:$HY,BN$2,FALSE),"")</f>
        <v>77.27</v>
      </c>
      <c r="BO33" s="7">
        <f>_xlfn.IFNA(VLOOKUP($AZ33,HAVERD!$A:$HY,BO$2,FALSE),"")</f>
        <v>76.94</v>
      </c>
      <c r="BP33" s="7">
        <f>_xlfn.IFNA(VLOOKUP($AZ33,HAVERD!$A:$HY,BP$2,FALSE),"")</f>
        <v>76.64</v>
      </c>
      <c r="BQ33" s="7">
        <f>_xlfn.IFNA(VLOOKUP($AZ33,HAVERD!$A:$HY,BQ$2,FALSE),"")</f>
        <v>76.36</v>
      </c>
      <c r="BR33" s="7">
        <f>_xlfn.IFNA(VLOOKUP($AZ33,HAVERD!$A:$HY,BR$2,FALSE),"")</f>
        <v>76.06</v>
      </c>
      <c r="BS33" s="7">
        <f>_xlfn.IFNA(VLOOKUP($AZ33,HAVERD!$A:$HY,BS$2,FALSE),"")</f>
        <v>75.81</v>
      </c>
      <c r="BT33" s="7">
        <f>_xlfn.IFNA(VLOOKUP($AZ33,HAVERD!$A:$HY,BT$2,FALSE),"")</f>
        <v>75.61</v>
      </c>
      <c r="BU33" s="7">
        <f>_xlfn.IFNA(VLOOKUP($AZ33,HAVERD!$A:$HY,BU$2,FALSE),"")</f>
        <v>75.42</v>
      </c>
      <c r="BV33" s="7">
        <f>_xlfn.IFNA(VLOOKUP($AZ33,HAVERD!$A:$HY,BV$2,FALSE),"")</f>
        <v>75.239999999999995</v>
      </c>
      <c r="BW33" s="7">
        <f>_xlfn.IFNA(VLOOKUP($AZ33,HAVERD!$A:$HY,BW$2,FALSE),"")</f>
        <v>75.05</v>
      </c>
      <c r="BX33" s="7">
        <f>_xlfn.IFNA(VLOOKUP($AZ33,HAVERD!$A:$HY,BX$2,FALSE),"")</f>
        <v>74.849999999999994</v>
      </c>
      <c r="BY33" s="7">
        <f>_xlfn.IFNA(VLOOKUP($AZ33,HAVERD!$A:$HY,BY$2,FALSE),"")</f>
        <v>74.650000000000006</v>
      </c>
      <c r="BZ33" s="7">
        <f>_xlfn.IFNA(VLOOKUP($AZ33,HAVERD!$A:$HY,BZ$2,FALSE),"")</f>
        <v>74.45</v>
      </c>
      <c r="CA33" s="7">
        <f>_xlfn.IFNA(VLOOKUP($AZ33,HAVERD!$A:$HY,CA$2,FALSE),"")</f>
        <v>74.260000000000005</v>
      </c>
      <c r="CB33" s="7">
        <f>_xlfn.IFNA(VLOOKUP($AZ33,HAVERD!$A:$HY,CB$2,FALSE),"")</f>
        <v>74.08</v>
      </c>
      <c r="CC33" s="7">
        <f>_xlfn.IFNA(VLOOKUP($AZ33,HAVERD!$A:$HY,CC$2,FALSE),"")</f>
        <v>73.92</v>
      </c>
      <c r="CD33" s="7">
        <f>_xlfn.IFNA(VLOOKUP($AZ33,HAVERD!$A:$HY,CD$2,FALSE),"")</f>
        <v>73.739999999999995</v>
      </c>
      <c r="CE33" s="7">
        <f>_xlfn.IFNA(VLOOKUP($AZ33,HAVERD!$A:$HY,CE$2,FALSE),"")</f>
        <v>73.58</v>
      </c>
      <c r="CF33" s="7">
        <f>_xlfn.IFNA(VLOOKUP($AZ33,HAVERD!$A:$HY,CF$2,FALSE),"")</f>
        <v>73.45</v>
      </c>
      <c r="CG33" s="7">
        <f>_xlfn.IFNA(VLOOKUP($AZ33,HAVERD!$A:$HY,CG$2,FALSE),"")</f>
        <v>73.33</v>
      </c>
      <c r="CH33" s="7">
        <f>_xlfn.IFNA(VLOOKUP($AZ33,HAVERD!$A:$HY,CH$2,FALSE),"")</f>
        <v>73.209999999999994</v>
      </c>
      <c r="CI33" s="7">
        <f>_xlfn.IFNA(VLOOKUP($AZ33,HAVERD!$A:$HY,CI$2,FALSE),"")</f>
        <v>73.09</v>
      </c>
      <c r="CJ33" s="7">
        <f>_xlfn.IFNA(VLOOKUP($AZ33,HAVERD!$A:$HY,CJ$2,FALSE),"")</f>
        <v>72.930000000000007</v>
      </c>
      <c r="CK33" s="7">
        <f>_xlfn.IFNA(VLOOKUP($AZ33,HAVERD!$A:$HY,CK$2,FALSE),"")</f>
        <v>72.75</v>
      </c>
      <c r="CL33" s="7">
        <f>_xlfn.IFNA(VLOOKUP($AZ33,HAVERD!$A:$HY,CL$2,FALSE),"")</f>
        <v>72.599999999999994</v>
      </c>
      <c r="CM33" s="7">
        <f>_xlfn.IFNA(VLOOKUP($AZ33,HAVERD!$A:$HY,CM$2,FALSE),"")</f>
        <v>72.45</v>
      </c>
      <c r="CN33" s="7">
        <f>_xlfn.IFNA(VLOOKUP($AZ33,HAVERD!$A:$HY,CN$2,FALSE),"")</f>
        <v>72.27</v>
      </c>
      <c r="CO33" s="7">
        <f>_xlfn.IFNA(VLOOKUP($AZ33,HAVERD!$A:$HY,CO$2,FALSE),"")</f>
        <v>72.16</v>
      </c>
      <c r="CP33" s="7">
        <f>_xlfn.IFNA(VLOOKUP($AZ33,HAVERD!$A:$HY,CP$2,FALSE),"")</f>
        <v>72.02</v>
      </c>
      <c r="CQ33" s="7">
        <f>_xlfn.IFNA(VLOOKUP($AZ33,HAVERD!$A:$HY,CQ$2,FALSE),"")</f>
        <v>71.87</v>
      </c>
      <c r="CR33" s="7">
        <f>_xlfn.IFNA(VLOOKUP($AZ33,HAVERD!$A:$HY,CR$2,FALSE),"")</f>
        <v>71.790000000000006</v>
      </c>
      <c r="CS33" s="7">
        <f>_xlfn.IFNA(VLOOKUP($AZ33,HAVERD!$A:$HY,CS$2,FALSE),"")</f>
        <v>71.72</v>
      </c>
      <c r="CT33" s="7">
        <f>_xlfn.IFNA(VLOOKUP($AZ33,HAVERD!$A:$HY,CT$2,FALSE),"")</f>
        <v>71.650000000000006</v>
      </c>
      <c r="CU33" s="7">
        <f>_xlfn.IFNA(VLOOKUP($AZ33,HAVERD!$A:$HY,CU$2,FALSE),"")</f>
        <v>71.569999999999993</v>
      </c>
      <c r="CV33" s="7">
        <f>_xlfn.IFNA(VLOOKUP($AZ33,HAVERD!$A:$HY,CV$2,FALSE),"")</f>
        <v>71.45</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35">
      <c r="A34" s="6">
        <f t="shared" si="20"/>
        <v>46129</v>
      </c>
      <c r="B34" s="7">
        <f>VLOOKUP($A34,HAVERD!$A:$HY,B$2,FALSE)</f>
        <v>90.38</v>
      </c>
      <c r="C34" s="7">
        <f>VLOOKUP($A34,HAVERD!$A:$HY,C$2,FALSE)</f>
        <v>86.51</v>
      </c>
      <c r="D34" s="7">
        <f>VLOOKUP($A34,HAVERD!$A:$HY,D$2,FALSE)</f>
        <v>83.86</v>
      </c>
      <c r="E34" s="7">
        <f>VLOOKUP($A34,HAVERD!$A:$HY,E$2,FALSE)</f>
        <v>82.01</v>
      </c>
      <c r="F34" s="7">
        <f>VLOOKUP($A34,HAVERD!$A:$HY,F$2,FALSE)</f>
        <v>80.540000000000006</v>
      </c>
      <c r="G34" s="7">
        <f>VLOOKUP($A34,HAVERD!$A:$HY,G$2,FALSE)</f>
        <v>79.41</v>
      </c>
      <c r="H34" s="7">
        <f>VLOOKUP($A34,HAVERD!$A:$HY,H$2,FALSE)</f>
        <v>78.45</v>
      </c>
      <c r="I34" s="7">
        <f>VLOOKUP($A34,HAVERD!$A:$HY,I$2,FALSE)</f>
        <v>77.59</v>
      </c>
      <c r="J34" s="7">
        <f>VLOOKUP($A34,HAVERD!$A:$HY,J$2,FALSE)</f>
        <v>76.87</v>
      </c>
      <c r="K34" s="7">
        <f>VLOOKUP($A34,HAVERD!$A:$HY,K$2,FALSE)</f>
        <v>76.31</v>
      </c>
      <c r="L34" s="7">
        <f>VLOOKUP($A34,HAVERD!$A:$HY,L$2,FALSE)</f>
        <v>75.83</v>
      </c>
      <c r="M34" s="7">
        <f>VLOOKUP($A34,HAVERD!$A:$HY,M$2,FALSE)</f>
        <v>75.41</v>
      </c>
      <c r="N34" s="7">
        <f>VLOOKUP($A34,HAVERD!$A:$HY,N$2,FALSE)</f>
        <v>75.069999999999993</v>
      </c>
      <c r="O34" s="7">
        <f>VLOOKUP($A34,HAVERD!$A:$HY,O$2,FALSE)</f>
        <v>74.75</v>
      </c>
      <c r="P34" s="7">
        <f>VLOOKUP($A34,HAVERD!$A:$HY,P$2,FALSE)</f>
        <v>74.48</v>
      </c>
      <c r="Q34" s="7">
        <f>VLOOKUP($A34,HAVERD!$A:$HY,Q$2,FALSE)</f>
        <v>74.260000000000005</v>
      </c>
      <c r="R34" s="7">
        <f>VLOOKUP($A34,HAVERD!$A:$HY,R$2,FALSE)</f>
        <v>74.06</v>
      </c>
      <c r="S34" s="7">
        <f>VLOOKUP($A34,HAVERD!$A:$HY,S$2,FALSE)</f>
        <v>73.88</v>
      </c>
      <c r="T34" s="7">
        <f>VLOOKUP($A34,HAVERD!$A:$HY,T$2,FALSE)</f>
        <v>73.709999999999994</v>
      </c>
      <c r="U34" s="7">
        <f>VLOOKUP($A34,HAVERD!$A:$HY,U$2,FALSE)</f>
        <v>73.5</v>
      </c>
      <c r="V34" s="7">
        <f>VLOOKUP($A34,HAVERD!$A:$HY,V$2,FALSE)</f>
        <v>73.3</v>
      </c>
      <c r="W34" s="7">
        <f>VLOOKUP($A34,HAVERD!$A:$HY,W$2,FALSE)</f>
        <v>73.17</v>
      </c>
      <c r="X34" s="7">
        <f>VLOOKUP($A34,HAVERD!$A:$HY,X$2,FALSE)</f>
        <v>73.09</v>
      </c>
      <c r="Y34" s="7">
        <f>VLOOKUP($A34,HAVERD!$A:$HY,Y$2,FALSE)</f>
        <v>73.010000000000005</v>
      </c>
      <c r="Z34" s="7">
        <f>VLOOKUP($A34,HAVERD!$A:$HY,Z$2,FALSE)</f>
        <v>72.91</v>
      </c>
      <c r="AA34" s="7">
        <f>VLOOKUP($A34,HAVERD!$A:$HY,AA$2,FALSE)</f>
        <v>72.78</v>
      </c>
      <c r="AB34" s="7">
        <f>VLOOKUP($A34,HAVERD!$A:$HY,AB$2,FALSE)</f>
        <v>72.650000000000006</v>
      </c>
      <c r="AC34" s="7">
        <f>VLOOKUP($A34,HAVERD!$A:$HY,AC$2,FALSE)</f>
        <v>72.510000000000005</v>
      </c>
      <c r="AD34" s="7">
        <f>VLOOKUP($A34,HAVERD!$A:$HY,AD$2,FALSE)</f>
        <v>72.38</v>
      </c>
      <c r="AE34" s="7">
        <f>VLOOKUP($A34,HAVERD!$A:$HY,AE$2,FALSE)</f>
        <v>72.27</v>
      </c>
      <c r="AF34" s="7">
        <f>VLOOKUP($A34,HAVERD!$A:$HY,AF$2,FALSE)</f>
        <v>72.180000000000007</v>
      </c>
      <c r="AG34" s="7">
        <f>VLOOKUP($A34,HAVERD!$A:$HY,AG$2,FALSE)</f>
        <v>72.069999999999993</v>
      </c>
      <c r="AH34" s="7">
        <f>VLOOKUP($A34,HAVERD!$A:$HY,AH$2,FALSE)</f>
        <v>71.98</v>
      </c>
      <c r="AI34" s="7">
        <f>VLOOKUP($A34,HAVERD!$A:$HY,AI$2,FALSE)</f>
        <v>71.91</v>
      </c>
      <c r="AJ34" s="7">
        <f>VLOOKUP($A34,HAVERD!$A:$HY,AJ$2,FALSE)</f>
        <v>71.849999999999994</v>
      </c>
      <c r="AK34" s="7">
        <f>VLOOKUP($A34,HAVERD!$A:$HY,AK$2,FALSE)</f>
        <v>71.78</v>
      </c>
      <c r="AL34" s="7">
        <f>VLOOKUP($A34,HAVERD!$A:$HY,AL$2,FALSE)</f>
        <v>71.7</v>
      </c>
      <c r="AM34" s="7">
        <f>VLOOKUP($A34,HAVERD!$A:$HY,AM$2,FALSE)</f>
        <v>71.569999999999993</v>
      </c>
      <c r="AN34" s="7">
        <f>VLOOKUP($A34,HAVERD!$A:$HY,AN$2,FALSE)</f>
        <v>71.45</v>
      </c>
      <c r="AO34" s="7">
        <f>VLOOKUP($A34,HAVERD!$A:$HY,AO$2,FALSE)</f>
        <v>71.31</v>
      </c>
      <c r="AP34" s="7">
        <f>VLOOKUP($A34,HAVERD!$A:$HY,AP$2,FALSE)</f>
        <v>71.19</v>
      </c>
      <c r="AQ34" s="7">
        <f>VLOOKUP($A34,HAVERD!$A:$HY,AQ$2,FALSE)</f>
        <v>71.08</v>
      </c>
      <c r="AR34" s="7">
        <f>VLOOKUP($A34,HAVERD!$A:$HY,AR$2,FALSE)</f>
        <v>71</v>
      </c>
      <c r="AS34" s="7">
        <f>VLOOKUP($A34,HAVERD!$A:$HY,AS$2,FALSE)</f>
        <v>70.88</v>
      </c>
      <c r="AT34" s="7">
        <f>VLOOKUP($A34,HAVERD!$A:$HY,AT$2,FALSE)</f>
        <v>70.81</v>
      </c>
      <c r="AU34" s="7">
        <f>VLOOKUP($A34,HAVERD!$A:$HY,AU$2,FALSE)</f>
        <v>70.739999999999995</v>
      </c>
      <c r="AV34" s="7">
        <f>VLOOKUP($A34,HAVERD!$A:$HY,AV$2,FALSE)</f>
        <v>70.69</v>
      </c>
      <c r="AW34" s="7">
        <f>VLOOKUP($A34,HAVERD!$A:$HY,AW$2,FALSE)</f>
        <v>70.64</v>
      </c>
      <c r="AZ34" s="6">
        <f t="shared" si="21"/>
        <v>46188</v>
      </c>
      <c r="BA34" s="7">
        <f>_xlfn.IFNA(VLOOKUP($AZ34,HAVERD!$A:$HY,BA$2,FALSE),"")</f>
        <v>83.17</v>
      </c>
      <c r="BB34" s="7">
        <f>_xlfn.IFNA(VLOOKUP($AZ34,HAVERD!$A:$HY,BB$2,FALSE),"")</f>
        <v>82.24</v>
      </c>
      <c r="BC34" s="7">
        <f>_xlfn.IFNA(VLOOKUP($AZ34,HAVERD!$A:$HY,BC$2,FALSE),"")</f>
        <v>81.239999999999995</v>
      </c>
      <c r="BD34" s="7">
        <f>_xlfn.IFNA(VLOOKUP($AZ34,HAVERD!$A:$HY,BD$2,FALSE),"")</f>
        <v>80.349999999999994</v>
      </c>
      <c r="BE34" s="7">
        <f>_xlfn.IFNA(VLOOKUP($AZ34,HAVERD!$A:$HY,BE$2,FALSE),"")</f>
        <v>79.569999999999993</v>
      </c>
      <c r="BF34" s="7">
        <f>_xlfn.IFNA(VLOOKUP($AZ34,HAVERD!$A:$HY,BF$2,FALSE),"")</f>
        <v>78.87</v>
      </c>
      <c r="BG34" s="7">
        <f>_xlfn.IFNA(VLOOKUP($AZ34,HAVERD!$A:$HY,BG$2,FALSE),"")</f>
        <v>78.239999999999995</v>
      </c>
      <c r="BH34" s="7">
        <f>_xlfn.IFNA(VLOOKUP($AZ34,HAVERD!$A:$HY,BH$2,FALSE),"")</f>
        <v>77.69</v>
      </c>
      <c r="BI34" s="7">
        <f>_xlfn.IFNA(VLOOKUP($AZ34,HAVERD!$A:$HY,BI$2,FALSE),"")</f>
        <v>77.2</v>
      </c>
      <c r="BJ34" s="7">
        <f>_xlfn.IFNA(VLOOKUP($AZ34,HAVERD!$A:$HY,BJ$2,FALSE),"")</f>
        <v>76.760000000000005</v>
      </c>
      <c r="BK34" s="7">
        <f>_xlfn.IFNA(VLOOKUP($AZ34,HAVERD!$A:$HY,BK$2,FALSE),"")</f>
        <v>76.37</v>
      </c>
      <c r="BL34" s="7">
        <f>_xlfn.IFNA(VLOOKUP($AZ34,HAVERD!$A:$HY,BL$2,FALSE),"")</f>
        <v>76.010000000000005</v>
      </c>
      <c r="BM34" s="7">
        <f>_xlfn.IFNA(VLOOKUP($AZ34,HAVERD!$A:$HY,BM$2,FALSE),"")</f>
        <v>75.69</v>
      </c>
      <c r="BN34" s="7">
        <f>_xlfn.IFNA(VLOOKUP($AZ34,HAVERD!$A:$HY,BN$2,FALSE),"")</f>
        <v>75.400000000000006</v>
      </c>
      <c r="BO34" s="7">
        <f>_xlfn.IFNA(VLOOKUP($AZ34,HAVERD!$A:$HY,BO$2,FALSE),"")</f>
        <v>75.14</v>
      </c>
      <c r="BP34" s="7">
        <f>_xlfn.IFNA(VLOOKUP($AZ34,HAVERD!$A:$HY,BP$2,FALSE),"")</f>
        <v>74.91</v>
      </c>
      <c r="BQ34" s="7">
        <f>_xlfn.IFNA(VLOOKUP($AZ34,HAVERD!$A:$HY,BQ$2,FALSE),"")</f>
        <v>74.7</v>
      </c>
      <c r="BR34" s="7">
        <f>_xlfn.IFNA(VLOOKUP($AZ34,HAVERD!$A:$HY,BR$2,FALSE),"")</f>
        <v>74.47</v>
      </c>
      <c r="BS34" s="7">
        <f>_xlfn.IFNA(VLOOKUP($AZ34,HAVERD!$A:$HY,BS$2,FALSE),"")</f>
        <v>74.28</v>
      </c>
      <c r="BT34" s="7">
        <f>_xlfn.IFNA(VLOOKUP($AZ34,HAVERD!$A:$HY,BT$2,FALSE),"")</f>
        <v>74.13</v>
      </c>
      <c r="BU34" s="7">
        <f>_xlfn.IFNA(VLOOKUP($AZ34,HAVERD!$A:$HY,BU$2,FALSE),"")</f>
        <v>73.98</v>
      </c>
      <c r="BV34" s="7">
        <f>_xlfn.IFNA(VLOOKUP($AZ34,HAVERD!$A:$HY,BV$2,FALSE),"")</f>
        <v>73.849999999999994</v>
      </c>
      <c r="BW34" s="7">
        <f>_xlfn.IFNA(VLOOKUP($AZ34,HAVERD!$A:$HY,BW$2,FALSE),"")</f>
        <v>73.709999999999994</v>
      </c>
      <c r="BX34" s="7">
        <f>_xlfn.IFNA(VLOOKUP($AZ34,HAVERD!$A:$HY,BX$2,FALSE),"")</f>
        <v>73.55</v>
      </c>
      <c r="BY34" s="7">
        <f>_xlfn.IFNA(VLOOKUP($AZ34,HAVERD!$A:$HY,BY$2,FALSE),"")</f>
        <v>73.39</v>
      </c>
      <c r="BZ34" s="7">
        <f>_xlfn.IFNA(VLOOKUP($AZ34,HAVERD!$A:$HY,BZ$2,FALSE),"")</f>
        <v>73.23</v>
      </c>
      <c r="CA34" s="7">
        <f>_xlfn.IFNA(VLOOKUP($AZ34,HAVERD!$A:$HY,CA$2,FALSE),"")</f>
        <v>73.08</v>
      </c>
      <c r="CB34" s="7">
        <f>_xlfn.IFNA(VLOOKUP($AZ34,HAVERD!$A:$HY,CB$2,FALSE),"")</f>
        <v>72.94</v>
      </c>
      <c r="CC34" s="7">
        <f>_xlfn.IFNA(VLOOKUP($AZ34,HAVERD!$A:$HY,CC$2,FALSE),"")</f>
        <v>72.81</v>
      </c>
      <c r="CD34" s="7">
        <f>_xlfn.IFNA(VLOOKUP($AZ34,HAVERD!$A:$HY,CD$2,FALSE),"")</f>
        <v>72.66</v>
      </c>
      <c r="CE34" s="7">
        <f>_xlfn.IFNA(VLOOKUP($AZ34,HAVERD!$A:$HY,CE$2,FALSE),"")</f>
        <v>72.53</v>
      </c>
      <c r="CF34" s="7">
        <f>_xlfn.IFNA(VLOOKUP($AZ34,HAVERD!$A:$HY,CF$2,FALSE),"")</f>
        <v>72.44</v>
      </c>
      <c r="CG34" s="7">
        <f>_xlfn.IFNA(VLOOKUP($AZ34,HAVERD!$A:$HY,CG$2,FALSE),"")</f>
        <v>72.349999999999994</v>
      </c>
      <c r="CH34" s="7">
        <f>_xlfn.IFNA(VLOOKUP($AZ34,HAVERD!$A:$HY,CH$2,FALSE),"")</f>
        <v>72.260000000000005</v>
      </c>
      <c r="CI34" s="7">
        <f>_xlfn.IFNA(VLOOKUP($AZ34,HAVERD!$A:$HY,CI$2,FALSE),"")</f>
        <v>72.180000000000007</v>
      </c>
      <c r="CJ34" s="7">
        <f>_xlfn.IFNA(VLOOKUP($AZ34,HAVERD!$A:$HY,CJ$2,FALSE),"")</f>
        <v>72.06</v>
      </c>
      <c r="CK34" s="7">
        <f>_xlfn.IFNA(VLOOKUP($AZ34,HAVERD!$A:$HY,CK$2,FALSE),"")</f>
        <v>71.92</v>
      </c>
      <c r="CL34" s="7">
        <f>_xlfn.IFNA(VLOOKUP($AZ34,HAVERD!$A:$HY,CL$2,FALSE),"")</f>
        <v>71.78</v>
      </c>
      <c r="CM34" s="7">
        <f>_xlfn.IFNA(VLOOKUP($AZ34,HAVERD!$A:$HY,CM$2,FALSE),"")</f>
        <v>71.66</v>
      </c>
      <c r="CN34" s="7">
        <f>_xlfn.IFNA(VLOOKUP($AZ34,HAVERD!$A:$HY,CN$2,FALSE),"")</f>
        <v>71.52</v>
      </c>
      <c r="CO34" s="7">
        <f>_xlfn.IFNA(VLOOKUP($AZ34,HAVERD!$A:$HY,CO$2,FALSE),"")</f>
        <v>71.44</v>
      </c>
      <c r="CP34" s="7">
        <f>_xlfn.IFNA(VLOOKUP($AZ34,HAVERD!$A:$HY,CP$2,FALSE),"")</f>
        <v>71.319999999999993</v>
      </c>
      <c r="CQ34" s="7">
        <f>_xlfn.IFNA(VLOOKUP($AZ34,HAVERD!$A:$HY,CQ$2,FALSE),"")</f>
        <v>71.19</v>
      </c>
      <c r="CR34" s="7">
        <f>_xlfn.IFNA(VLOOKUP($AZ34,HAVERD!$A:$HY,CR$2,FALSE),"")</f>
        <v>71.13</v>
      </c>
      <c r="CS34" s="7">
        <f>_xlfn.IFNA(VLOOKUP($AZ34,HAVERD!$A:$HY,CS$2,FALSE),"")</f>
        <v>71.08</v>
      </c>
      <c r="CT34" s="7">
        <f>_xlfn.IFNA(VLOOKUP($AZ34,HAVERD!$A:$HY,CT$2,FALSE),"")</f>
        <v>71.03</v>
      </c>
      <c r="CU34" s="7">
        <f>_xlfn.IFNA(VLOOKUP($AZ34,HAVERD!$A:$HY,CU$2,FALSE),"")</f>
        <v>70.97</v>
      </c>
      <c r="CV34" s="7">
        <f>_xlfn.IFNA(VLOOKUP($AZ34,HAVERD!$A:$HY,CV$2,FALSE),"")</f>
        <v>70.87</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35">
      <c r="A35" s="6">
        <f t="shared" si="20"/>
        <v>46132</v>
      </c>
      <c r="B35" s="7">
        <f>VLOOKUP($A35,HAVERD!$A:$HY,B$2,FALSE)</f>
        <v>95.48</v>
      </c>
      <c r="C35" s="7">
        <f>VLOOKUP($A35,HAVERD!$A:$HY,C$2,FALSE)</f>
        <v>90.43</v>
      </c>
      <c r="D35" s="7">
        <f>VLOOKUP($A35,HAVERD!$A:$HY,D$2,FALSE)</f>
        <v>87.2</v>
      </c>
      <c r="E35" s="7">
        <f>VLOOKUP($A35,HAVERD!$A:$HY,E$2,FALSE)</f>
        <v>85</v>
      </c>
      <c r="F35" s="7">
        <f>VLOOKUP($A35,HAVERD!$A:$HY,F$2,FALSE)</f>
        <v>83.28</v>
      </c>
      <c r="G35" s="7">
        <f>VLOOKUP($A35,HAVERD!$A:$HY,G$2,FALSE)</f>
        <v>81.92</v>
      </c>
      <c r="H35" s="7">
        <f>VLOOKUP($A35,HAVERD!$A:$HY,H$2,FALSE)</f>
        <v>80.78</v>
      </c>
      <c r="I35" s="7">
        <f>VLOOKUP($A35,HAVERD!$A:$HY,I$2,FALSE)</f>
        <v>79.77</v>
      </c>
      <c r="J35" s="7">
        <f>VLOOKUP($A35,HAVERD!$A:$HY,J$2,FALSE)</f>
        <v>78.900000000000006</v>
      </c>
      <c r="K35" s="7">
        <f>VLOOKUP($A35,HAVERD!$A:$HY,K$2,FALSE)</f>
        <v>78.2</v>
      </c>
      <c r="L35" s="7">
        <f>VLOOKUP($A35,HAVERD!$A:$HY,L$2,FALSE)</f>
        <v>77.59</v>
      </c>
      <c r="M35" s="7">
        <f>VLOOKUP($A35,HAVERD!$A:$HY,M$2,FALSE)</f>
        <v>77.08</v>
      </c>
      <c r="N35" s="7">
        <f>VLOOKUP($A35,HAVERD!$A:$HY,N$2,FALSE)</f>
        <v>76.67</v>
      </c>
      <c r="O35" s="7">
        <f>VLOOKUP($A35,HAVERD!$A:$HY,O$2,FALSE)</f>
        <v>76.28</v>
      </c>
      <c r="P35" s="7">
        <f>VLOOKUP($A35,HAVERD!$A:$HY,P$2,FALSE)</f>
        <v>75.97</v>
      </c>
      <c r="Q35" s="7">
        <f>VLOOKUP($A35,HAVERD!$A:$HY,Q$2,FALSE)</f>
        <v>75.7</v>
      </c>
      <c r="R35" s="7">
        <f>VLOOKUP($A35,HAVERD!$A:$HY,R$2,FALSE)</f>
        <v>75.459999999999994</v>
      </c>
      <c r="S35" s="7">
        <f>VLOOKUP($A35,HAVERD!$A:$HY,S$2,FALSE)</f>
        <v>75.239999999999995</v>
      </c>
      <c r="T35" s="7">
        <f>VLOOKUP($A35,HAVERD!$A:$HY,T$2,FALSE)</f>
        <v>75.02</v>
      </c>
      <c r="U35" s="7">
        <f>VLOOKUP($A35,HAVERD!$A:$HY,U$2,FALSE)</f>
        <v>74.760000000000005</v>
      </c>
      <c r="V35" s="7">
        <f>VLOOKUP($A35,HAVERD!$A:$HY,V$2,FALSE)</f>
        <v>74.53</v>
      </c>
      <c r="W35" s="7">
        <f>VLOOKUP($A35,HAVERD!$A:$HY,W$2,FALSE)</f>
        <v>74.349999999999994</v>
      </c>
      <c r="X35" s="7">
        <f>VLOOKUP($A35,HAVERD!$A:$HY,X$2,FALSE)</f>
        <v>74.22</v>
      </c>
      <c r="Y35" s="7">
        <f>VLOOKUP($A35,HAVERD!$A:$HY,Y$2,FALSE)</f>
        <v>74.11</v>
      </c>
      <c r="Z35" s="7">
        <f>VLOOKUP($A35,HAVERD!$A:$HY,Z$2,FALSE)</f>
        <v>73.98</v>
      </c>
      <c r="AA35" s="7">
        <f>VLOOKUP($A35,HAVERD!$A:$HY,AA$2,FALSE)</f>
        <v>73.819999999999993</v>
      </c>
      <c r="AB35" s="7">
        <f>VLOOKUP($A35,HAVERD!$A:$HY,AB$2,FALSE)</f>
        <v>73.66</v>
      </c>
      <c r="AC35" s="7">
        <f>VLOOKUP($A35,HAVERD!$A:$HY,AC$2,FALSE)</f>
        <v>73.489999999999995</v>
      </c>
      <c r="AD35" s="7">
        <f>VLOOKUP($A35,HAVERD!$A:$HY,AD$2,FALSE)</f>
        <v>73.319999999999993</v>
      </c>
      <c r="AE35" s="7">
        <f>VLOOKUP($A35,HAVERD!$A:$HY,AE$2,FALSE)</f>
        <v>73.180000000000007</v>
      </c>
      <c r="AF35" s="7">
        <f>VLOOKUP($A35,HAVERD!$A:$HY,AF$2,FALSE)</f>
        <v>73.08</v>
      </c>
      <c r="AG35" s="7">
        <f>VLOOKUP($A35,HAVERD!$A:$HY,AG$2,FALSE)</f>
        <v>72.95</v>
      </c>
      <c r="AH35" s="7">
        <f>VLOOKUP($A35,HAVERD!$A:$HY,AH$2,FALSE)</f>
        <v>72.84</v>
      </c>
      <c r="AI35" s="7">
        <f>VLOOKUP($A35,HAVERD!$A:$HY,AI$2,FALSE)</f>
        <v>72.75</v>
      </c>
      <c r="AJ35" s="7">
        <f>VLOOKUP($A35,HAVERD!$A:$HY,AJ$2,FALSE)</f>
        <v>72.67</v>
      </c>
      <c r="AK35" s="7">
        <f>VLOOKUP($A35,HAVERD!$A:$HY,AK$2,FALSE)</f>
        <v>72.58</v>
      </c>
      <c r="AL35" s="7">
        <f>VLOOKUP($A35,HAVERD!$A:$HY,AL$2,FALSE)</f>
        <v>72.48</v>
      </c>
      <c r="AM35" s="7">
        <f>VLOOKUP($A35,HAVERD!$A:$HY,AM$2,FALSE)</f>
        <v>72.34</v>
      </c>
      <c r="AN35" s="7">
        <f>VLOOKUP($A35,HAVERD!$A:$HY,AN$2,FALSE)</f>
        <v>72.2</v>
      </c>
      <c r="AO35" s="7">
        <f>VLOOKUP($A35,HAVERD!$A:$HY,AO$2,FALSE)</f>
        <v>72.05</v>
      </c>
      <c r="AP35" s="7">
        <f>VLOOKUP($A35,HAVERD!$A:$HY,AP$2,FALSE)</f>
        <v>71.92</v>
      </c>
      <c r="AQ35" s="7">
        <f>VLOOKUP($A35,HAVERD!$A:$HY,AQ$2,FALSE)</f>
        <v>71.790000000000006</v>
      </c>
      <c r="AR35" s="7">
        <f>VLOOKUP($A35,HAVERD!$A:$HY,AR$2,FALSE)</f>
        <v>71.7</v>
      </c>
      <c r="AS35" s="7">
        <f>VLOOKUP($A35,HAVERD!$A:$HY,AS$2,FALSE)</f>
        <v>71.58</v>
      </c>
      <c r="AT35" s="7">
        <f>VLOOKUP($A35,HAVERD!$A:$HY,AT$2,FALSE)</f>
        <v>71.510000000000005</v>
      </c>
      <c r="AU35" s="7">
        <f>VLOOKUP($A35,HAVERD!$A:$HY,AU$2,FALSE)</f>
        <v>71.44</v>
      </c>
      <c r="AV35" s="7">
        <f>VLOOKUP($A35,HAVERD!$A:$HY,AV$2,FALSE)</f>
        <v>71.37</v>
      </c>
      <c r="AW35" s="7">
        <f>VLOOKUP($A35,HAVERD!$A:$HY,AW$2,FALSE)</f>
        <v>71.3</v>
      </c>
      <c r="AZ35" s="6">
        <f t="shared" si="21"/>
        <v>46189</v>
      </c>
      <c r="BA35" s="7">
        <f>_xlfn.IFNA(VLOOKUP($AZ35,HAVERD!$A:$HY,BA$2,FALSE),"")</f>
        <v>78.959999999999994</v>
      </c>
      <c r="BB35" s="7">
        <f>_xlfn.IFNA(VLOOKUP($AZ35,HAVERD!$A:$HY,BB$2,FALSE),"")</f>
        <v>78.67</v>
      </c>
      <c r="BC35" s="7">
        <f>_xlfn.IFNA(VLOOKUP($AZ35,HAVERD!$A:$HY,BC$2,FALSE),"")</f>
        <v>78.13</v>
      </c>
      <c r="BD35" s="7">
        <f>_xlfn.IFNA(VLOOKUP($AZ35,HAVERD!$A:$HY,BD$2,FALSE),"")</f>
        <v>77.62</v>
      </c>
      <c r="BE35" s="7">
        <f>_xlfn.IFNA(VLOOKUP($AZ35,HAVERD!$A:$HY,BE$2,FALSE),"")</f>
        <v>77.13</v>
      </c>
      <c r="BF35" s="7">
        <f>_xlfn.IFNA(VLOOKUP($AZ35,HAVERD!$A:$HY,BF$2,FALSE),"")</f>
        <v>76.66</v>
      </c>
      <c r="BG35" s="7">
        <f>_xlfn.IFNA(VLOOKUP($AZ35,HAVERD!$A:$HY,BG$2,FALSE),"")</f>
        <v>76.2</v>
      </c>
      <c r="BH35" s="7">
        <f>_xlfn.IFNA(VLOOKUP($AZ35,HAVERD!$A:$HY,BH$2,FALSE),"")</f>
        <v>75.77</v>
      </c>
      <c r="BI35" s="7">
        <f>_xlfn.IFNA(VLOOKUP($AZ35,HAVERD!$A:$HY,BI$2,FALSE),"")</f>
        <v>75.38</v>
      </c>
      <c r="BJ35" s="7">
        <f>_xlfn.IFNA(VLOOKUP($AZ35,HAVERD!$A:$HY,BJ$2,FALSE),"")</f>
        <v>75.03</v>
      </c>
      <c r="BK35" s="7">
        <f>_xlfn.IFNA(VLOOKUP($AZ35,HAVERD!$A:$HY,BK$2,FALSE),"")</f>
        <v>74.7</v>
      </c>
      <c r="BL35" s="7">
        <f>_xlfn.IFNA(VLOOKUP($AZ35,HAVERD!$A:$HY,BL$2,FALSE),"")</f>
        <v>74.400000000000006</v>
      </c>
      <c r="BM35" s="7">
        <f>_xlfn.IFNA(VLOOKUP($AZ35,HAVERD!$A:$HY,BM$2,FALSE),"")</f>
        <v>74.14</v>
      </c>
      <c r="BN35" s="7">
        <f>_xlfn.IFNA(VLOOKUP($AZ35,HAVERD!$A:$HY,BN$2,FALSE),"")</f>
        <v>73.91</v>
      </c>
      <c r="BO35" s="7">
        <f>_xlfn.IFNA(VLOOKUP($AZ35,HAVERD!$A:$HY,BO$2,FALSE),"")</f>
        <v>73.7</v>
      </c>
      <c r="BP35" s="7">
        <f>_xlfn.IFNA(VLOOKUP($AZ35,HAVERD!$A:$HY,BP$2,FALSE),"")</f>
        <v>73.52</v>
      </c>
      <c r="BQ35" s="7">
        <f>_xlfn.IFNA(VLOOKUP($AZ35,HAVERD!$A:$HY,BQ$2,FALSE),"")</f>
        <v>73.36</v>
      </c>
      <c r="BR35" s="7">
        <f>_xlfn.IFNA(VLOOKUP($AZ35,HAVERD!$A:$HY,BR$2,FALSE),"")</f>
        <v>73.180000000000007</v>
      </c>
      <c r="BS35" s="7">
        <f>_xlfn.IFNA(VLOOKUP($AZ35,HAVERD!$A:$HY,BS$2,FALSE),"")</f>
        <v>73.040000000000006</v>
      </c>
      <c r="BT35" s="7">
        <f>_xlfn.IFNA(VLOOKUP($AZ35,HAVERD!$A:$HY,BT$2,FALSE),"")</f>
        <v>72.94</v>
      </c>
      <c r="BU35" s="7">
        <f>_xlfn.IFNA(VLOOKUP($AZ35,HAVERD!$A:$HY,BU$2,FALSE),"")</f>
        <v>72.84</v>
      </c>
      <c r="BV35" s="7">
        <f>_xlfn.IFNA(VLOOKUP($AZ35,HAVERD!$A:$HY,BV$2,FALSE),"")</f>
        <v>72.75</v>
      </c>
      <c r="BW35" s="7">
        <f>_xlfn.IFNA(VLOOKUP($AZ35,HAVERD!$A:$HY,BW$2,FALSE),"")</f>
        <v>72.650000000000006</v>
      </c>
      <c r="BX35" s="7">
        <f>_xlfn.IFNA(VLOOKUP($AZ35,HAVERD!$A:$HY,BX$2,FALSE),"")</f>
        <v>72.540000000000006</v>
      </c>
      <c r="BY35" s="7">
        <f>_xlfn.IFNA(VLOOKUP($AZ35,HAVERD!$A:$HY,BY$2,FALSE),"")</f>
        <v>72.430000000000007</v>
      </c>
      <c r="BZ35" s="7">
        <f>_xlfn.IFNA(VLOOKUP($AZ35,HAVERD!$A:$HY,BZ$2,FALSE),"")</f>
        <v>72.319999999999993</v>
      </c>
      <c r="CA35" s="7">
        <f>_xlfn.IFNA(VLOOKUP($AZ35,HAVERD!$A:$HY,CA$2,FALSE),"")</f>
        <v>72.22</v>
      </c>
      <c r="CB35" s="7">
        <f>_xlfn.IFNA(VLOOKUP($AZ35,HAVERD!$A:$HY,CB$2,FALSE),"")</f>
        <v>72.12</v>
      </c>
      <c r="CC35" s="7">
        <f>_xlfn.IFNA(VLOOKUP($AZ35,HAVERD!$A:$HY,CC$2,FALSE),"")</f>
        <v>72.02</v>
      </c>
      <c r="CD35" s="7">
        <f>_xlfn.IFNA(VLOOKUP($AZ35,HAVERD!$A:$HY,CD$2,FALSE),"")</f>
        <v>71.91</v>
      </c>
      <c r="CE35" s="7">
        <f>_xlfn.IFNA(VLOOKUP($AZ35,HAVERD!$A:$HY,CE$2,FALSE),"")</f>
        <v>71.819999999999993</v>
      </c>
      <c r="CF35" s="7">
        <f>_xlfn.IFNA(VLOOKUP($AZ35,HAVERD!$A:$HY,CF$2,FALSE),"")</f>
        <v>71.77</v>
      </c>
      <c r="CG35" s="7">
        <f>_xlfn.IFNA(VLOOKUP($AZ35,HAVERD!$A:$HY,CG$2,FALSE),"")</f>
        <v>71.72</v>
      </c>
      <c r="CH35" s="7">
        <f>_xlfn.IFNA(VLOOKUP($AZ35,HAVERD!$A:$HY,CH$2,FALSE),"")</f>
        <v>71.680000000000007</v>
      </c>
      <c r="CI35" s="7">
        <f>_xlfn.IFNA(VLOOKUP($AZ35,HAVERD!$A:$HY,CI$2,FALSE),"")</f>
        <v>71.63</v>
      </c>
      <c r="CJ35" s="7">
        <f>_xlfn.IFNA(VLOOKUP($AZ35,HAVERD!$A:$HY,CJ$2,FALSE),"")</f>
        <v>71.540000000000006</v>
      </c>
      <c r="CK35" s="7">
        <f>_xlfn.IFNA(VLOOKUP($AZ35,HAVERD!$A:$HY,CK$2,FALSE),"")</f>
        <v>71.430000000000007</v>
      </c>
      <c r="CL35" s="7">
        <f>_xlfn.IFNA(VLOOKUP($AZ35,HAVERD!$A:$HY,CL$2,FALSE),"")</f>
        <v>71.33</v>
      </c>
      <c r="CM35" s="7">
        <f>_xlfn.IFNA(VLOOKUP($AZ35,HAVERD!$A:$HY,CM$2,FALSE),"")</f>
        <v>71.25</v>
      </c>
      <c r="CN35" s="7">
        <f>_xlfn.IFNA(VLOOKUP($AZ35,HAVERD!$A:$HY,CN$2,FALSE),"")</f>
        <v>71.150000000000006</v>
      </c>
      <c r="CO35" s="7">
        <f>_xlfn.IFNA(VLOOKUP($AZ35,HAVERD!$A:$HY,CO$2,FALSE),"")</f>
        <v>71.099999999999994</v>
      </c>
      <c r="CP35" s="7">
        <f>_xlfn.IFNA(VLOOKUP($AZ35,HAVERD!$A:$HY,CP$2,FALSE),"")</f>
        <v>71.03</v>
      </c>
      <c r="CQ35" s="7">
        <f>_xlfn.IFNA(VLOOKUP($AZ35,HAVERD!$A:$HY,CQ$2,FALSE),"")</f>
        <v>70.930000000000007</v>
      </c>
      <c r="CR35" s="7">
        <f>_xlfn.IFNA(VLOOKUP($AZ35,HAVERD!$A:$HY,CR$2,FALSE),"")</f>
        <v>70.900000000000006</v>
      </c>
      <c r="CS35" s="7">
        <f>_xlfn.IFNA(VLOOKUP($AZ35,HAVERD!$A:$HY,CS$2,FALSE),"")</f>
        <v>70.87</v>
      </c>
      <c r="CT35" s="7">
        <f>_xlfn.IFNA(VLOOKUP($AZ35,HAVERD!$A:$HY,CT$2,FALSE),"")</f>
        <v>70.84</v>
      </c>
      <c r="CU35" s="7">
        <f>_xlfn.IFNA(VLOOKUP($AZ35,HAVERD!$A:$HY,CU$2,FALSE),"")</f>
        <v>70.819999999999993</v>
      </c>
      <c r="CV35" s="7">
        <f>_xlfn.IFNA(VLOOKUP($AZ35,HAVERD!$A:$HY,CV$2,FALSE),"")</f>
        <v>70.75</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35">
      <c r="A36" s="6">
        <f t="shared" si="20"/>
        <v>46133</v>
      </c>
      <c r="B36" s="7">
        <f>VLOOKUP($A36,HAVERD!$A:$HY,B$2,FALSE)</f>
        <v>98.48</v>
      </c>
      <c r="C36" s="7">
        <f>VLOOKUP($A36,HAVERD!$A:$HY,C$2,FALSE)</f>
        <v>93.24</v>
      </c>
      <c r="D36" s="7">
        <f>VLOOKUP($A36,HAVERD!$A:$HY,D$2,FALSE)</f>
        <v>89.46</v>
      </c>
      <c r="E36" s="7">
        <f>VLOOKUP($A36,HAVERD!$A:$HY,E$2,FALSE)</f>
        <v>86.84</v>
      </c>
      <c r="F36" s="7">
        <f>VLOOKUP($A36,HAVERD!$A:$HY,F$2,FALSE)</f>
        <v>84.82</v>
      </c>
      <c r="G36" s="7">
        <f>VLOOKUP($A36,HAVERD!$A:$HY,G$2,FALSE)</f>
        <v>83.26</v>
      </c>
      <c r="H36" s="7">
        <f>VLOOKUP($A36,HAVERD!$A:$HY,H$2,FALSE)</f>
        <v>81.94</v>
      </c>
      <c r="I36" s="7">
        <f>VLOOKUP($A36,HAVERD!$A:$HY,I$2,FALSE)</f>
        <v>80.75</v>
      </c>
      <c r="J36" s="7">
        <f>VLOOKUP($A36,HAVERD!$A:$HY,J$2,FALSE)</f>
        <v>79.73</v>
      </c>
      <c r="K36" s="7">
        <f>VLOOKUP($A36,HAVERD!$A:$HY,K$2,FALSE)</f>
        <v>78.89</v>
      </c>
      <c r="L36" s="7">
        <f>VLOOKUP($A36,HAVERD!$A:$HY,L$2,FALSE)</f>
        <v>78.180000000000007</v>
      </c>
      <c r="M36" s="7">
        <f>VLOOKUP($A36,HAVERD!$A:$HY,M$2,FALSE)</f>
        <v>77.59</v>
      </c>
      <c r="N36" s="7">
        <f>VLOOKUP($A36,HAVERD!$A:$HY,N$2,FALSE)</f>
        <v>77.099999999999994</v>
      </c>
      <c r="O36" s="7">
        <f>VLOOKUP($A36,HAVERD!$A:$HY,O$2,FALSE)</f>
        <v>76.66</v>
      </c>
      <c r="P36" s="7">
        <f>VLOOKUP($A36,HAVERD!$A:$HY,P$2,FALSE)</f>
        <v>76.319999999999993</v>
      </c>
      <c r="Q36" s="7">
        <f>VLOOKUP($A36,HAVERD!$A:$HY,Q$2,FALSE)</f>
        <v>76.02</v>
      </c>
      <c r="R36" s="7">
        <f>VLOOKUP($A36,HAVERD!$A:$HY,R$2,FALSE)</f>
        <v>75.75</v>
      </c>
      <c r="S36" s="7">
        <f>VLOOKUP($A36,HAVERD!$A:$HY,S$2,FALSE)</f>
        <v>75.52</v>
      </c>
      <c r="T36" s="7">
        <f>VLOOKUP($A36,HAVERD!$A:$HY,T$2,FALSE)</f>
        <v>75.290000000000006</v>
      </c>
      <c r="U36" s="7">
        <f>VLOOKUP($A36,HAVERD!$A:$HY,U$2,FALSE)</f>
        <v>75.02</v>
      </c>
      <c r="V36" s="7">
        <f>VLOOKUP($A36,HAVERD!$A:$HY,V$2,FALSE)</f>
        <v>74.77</v>
      </c>
      <c r="W36" s="7">
        <f>VLOOKUP($A36,HAVERD!$A:$HY,W$2,FALSE)</f>
        <v>74.569999999999993</v>
      </c>
      <c r="X36" s="7">
        <f>VLOOKUP($A36,HAVERD!$A:$HY,X$2,FALSE)</f>
        <v>74.430000000000007</v>
      </c>
      <c r="Y36" s="7">
        <f>VLOOKUP($A36,HAVERD!$A:$HY,Y$2,FALSE)</f>
        <v>74.31</v>
      </c>
      <c r="Z36" s="7">
        <f>VLOOKUP($A36,HAVERD!$A:$HY,Z$2,FALSE)</f>
        <v>74.17</v>
      </c>
      <c r="AA36" s="7">
        <f>VLOOKUP($A36,HAVERD!$A:$HY,AA$2,FALSE)</f>
        <v>74</v>
      </c>
      <c r="AB36" s="7">
        <f>VLOOKUP($A36,HAVERD!$A:$HY,AB$2,FALSE)</f>
        <v>73.83</v>
      </c>
      <c r="AC36" s="7">
        <f>VLOOKUP($A36,HAVERD!$A:$HY,AC$2,FALSE)</f>
        <v>73.650000000000006</v>
      </c>
      <c r="AD36" s="7">
        <f>VLOOKUP($A36,HAVERD!$A:$HY,AD$2,FALSE)</f>
        <v>73.47</v>
      </c>
      <c r="AE36" s="7">
        <f>VLOOKUP($A36,HAVERD!$A:$HY,AE$2,FALSE)</f>
        <v>73.33</v>
      </c>
      <c r="AF36" s="7">
        <f>VLOOKUP($A36,HAVERD!$A:$HY,AF$2,FALSE)</f>
        <v>73.22</v>
      </c>
      <c r="AG36" s="7">
        <f>VLOOKUP($A36,HAVERD!$A:$HY,AG$2,FALSE)</f>
        <v>73.08</v>
      </c>
      <c r="AH36" s="7">
        <f>VLOOKUP($A36,HAVERD!$A:$HY,AH$2,FALSE)</f>
        <v>72.959999999999994</v>
      </c>
      <c r="AI36" s="7">
        <f>VLOOKUP($A36,HAVERD!$A:$HY,AI$2,FALSE)</f>
        <v>72.86</v>
      </c>
      <c r="AJ36" s="7">
        <f>VLOOKUP($A36,HAVERD!$A:$HY,AJ$2,FALSE)</f>
        <v>72.78</v>
      </c>
      <c r="AK36" s="7">
        <f>VLOOKUP($A36,HAVERD!$A:$HY,AK$2,FALSE)</f>
        <v>72.69</v>
      </c>
      <c r="AL36" s="7">
        <f>VLOOKUP($A36,HAVERD!$A:$HY,AL$2,FALSE)</f>
        <v>72.59</v>
      </c>
      <c r="AM36" s="7">
        <f>VLOOKUP($A36,HAVERD!$A:$HY,AM$2,FALSE)</f>
        <v>72.44</v>
      </c>
      <c r="AN36" s="7">
        <f>VLOOKUP($A36,HAVERD!$A:$HY,AN$2,FALSE)</f>
        <v>72.290000000000006</v>
      </c>
      <c r="AO36" s="7">
        <f>VLOOKUP($A36,HAVERD!$A:$HY,AO$2,FALSE)</f>
        <v>72.150000000000006</v>
      </c>
      <c r="AP36" s="7">
        <f>VLOOKUP($A36,HAVERD!$A:$HY,AP$2,FALSE)</f>
        <v>72.02</v>
      </c>
      <c r="AQ36" s="7">
        <f>VLOOKUP($A36,HAVERD!$A:$HY,AQ$2,FALSE)</f>
        <v>71.88</v>
      </c>
      <c r="AR36" s="7">
        <f>VLOOKUP($A36,HAVERD!$A:$HY,AR$2,FALSE)</f>
        <v>71.790000000000006</v>
      </c>
      <c r="AS36" s="7">
        <f>VLOOKUP($A36,HAVERD!$A:$HY,AS$2,FALSE)</f>
        <v>71.67</v>
      </c>
      <c r="AT36" s="7">
        <f>VLOOKUP($A36,HAVERD!$A:$HY,AT$2,FALSE)</f>
        <v>71.61</v>
      </c>
      <c r="AU36" s="7">
        <f>VLOOKUP($A36,HAVERD!$A:$HY,AU$2,FALSE)</f>
        <v>71.55</v>
      </c>
      <c r="AV36" s="7">
        <f>VLOOKUP($A36,HAVERD!$A:$HY,AV$2,FALSE)</f>
        <v>71.489999999999995</v>
      </c>
      <c r="AW36" s="7">
        <f>VLOOKUP($A36,HAVERD!$A:$HY,AW$2,FALSE)</f>
        <v>71.42</v>
      </c>
      <c r="AZ36" s="6">
        <f t="shared" si="21"/>
        <v>46190</v>
      </c>
      <c r="BA36" s="7">
        <f>_xlfn.IFNA(VLOOKUP($AZ36,HAVERD!$A:$HY,BA$2,FALSE),"")</f>
        <v>79.55</v>
      </c>
      <c r="BB36" s="7">
        <f>_xlfn.IFNA(VLOOKUP($AZ36,HAVERD!$A:$HY,BB$2,FALSE),"")</f>
        <v>79.23</v>
      </c>
      <c r="BC36" s="7">
        <f>_xlfn.IFNA(VLOOKUP($AZ36,HAVERD!$A:$HY,BC$2,FALSE),"")</f>
        <v>78.55</v>
      </c>
      <c r="BD36" s="7">
        <f>_xlfn.IFNA(VLOOKUP($AZ36,HAVERD!$A:$HY,BD$2,FALSE),"")</f>
        <v>77.900000000000006</v>
      </c>
      <c r="BE36" s="7">
        <f>_xlfn.IFNA(VLOOKUP($AZ36,HAVERD!$A:$HY,BE$2,FALSE),"")</f>
        <v>77.290000000000006</v>
      </c>
      <c r="BF36" s="7">
        <f>_xlfn.IFNA(VLOOKUP($AZ36,HAVERD!$A:$HY,BF$2,FALSE),"")</f>
        <v>76.72</v>
      </c>
      <c r="BG36" s="7">
        <f>_xlfn.IFNA(VLOOKUP($AZ36,HAVERD!$A:$HY,BG$2,FALSE),"")</f>
        <v>76.2</v>
      </c>
      <c r="BH36" s="7">
        <f>_xlfn.IFNA(VLOOKUP($AZ36,HAVERD!$A:$HY,BH$2,FALSE),"")</f>
        <v>75.72</v>
      </c>
      <c r="BI36" s="7">
        <f>_xlfn.IFNA(VLOOKUP($AZ36,HAVERD!$A:$HY,BI$2,FALSE),"")</f>
        <v>75.290000000000006</v>
      </c>
      <c r="BJ36" s="7">
        <f>_xlfn.IFNA(VLOOKUP($AZ36,HAVERD!$A:$HY,BJ$2,FALSE),"")</f>
        <v>74.91</v>
      </c>
      <c r="BK36" s="7">
        <f>_xlfn.IFNA(VLOOKUP($AZ36,HAVERD!$A:$HY,BK$2,FALSE),"")</f>
        <v>74.569999999999993</v>
      </c>
      <c r="BL36" s="7">
        <f>_xlfn.IFNA(VLOOKUP($AZ36,HAVERD!$A:$HY,BL$2,FALSE),"")</f>
        <v>74.25</v>
      </c>
      <c r="BM36" s="7">
        <f>_xlfn.IFNA(VLOOKUP($AZ36,HAVERD!$A:$HY,BM$2,FALSE),"")</f>
        <v>73.98</v>
      </c>
      <c r="BN36" s="7">
        <f>_xlfn.IFNA(VLOOKUP($AZ36,HAVERD!$A:$HY,BN$2,FALSE),"")</f>
        <v>73.739999999999995</v>
      </c>
      <c r="BO36" s="7">
        <f>_xlfn.IFNA(VLOOKUP($AZ36,HAVERD!$A:$HY,BO$2,FALSE),"")</f>
        <v>73.52</v>
      </c>
      <c r="BP36" s="7">
        <f>_xlfn.IFNA(VLOOKUP($AZ36,HAVERD!$A:$HY,BP$2,FALSE),"")</f>
        <v>73.33</v>
      </c>
      <c r="BQ36" s="7">
        <f>_xlfn.IFNA(VLOOKUP($AZ36,HAVERD!$A:$HY,BQ$2,FALSE),"")</f>
        <v>73.150000000000006</v>
      </c>
      <c r="BR36" s="7">
        <f>_xlfn.IFNA(VLOOKUP($AZ36,HAVERD!$A:$HY,BR$2,FALSE),"")</f>
        <v>72.959999999999994</v>
      </c>
      <c r="BS36" s="7">
        <f>_xlfn.IFNA(VLOOKUP($AZ36,HAVERD!$A:$HY,BS$2,FALSE),"")</f>
        <v>72.8</v>
      </c>
      <c r="BT36" s="7">
        <f>_xlfn.IFNA(VLOOKUP($AZ36,HAVERD!$A:$HY,BT$2,FALSE),"")</f>
        <v>72.680000000000007</v>
      </c>
      <c r="BU36" s="7">
        <f>_xlfn.IFNA(VLOOKUP($AZ36,HAVERD!$A:$HY,BU$2,FALSE),"")</f>
        <v>72.569999999999993</v>
      </c>
      <c r="BV36" s="7">
        <f>_xlfn.IFNA(VLOOKUP($AZ36,HAVERD!$A:$HY,BV$2,FALSE),"")</f>
        <v>72.47</v>
      </c>
      <c r="BW36" s="7">
        <f>_xlfn.IFNA(VLOOKUP($AZ36,HAVERD!$A:$HY,BW$2,FALSE),"")</f>
        <v>72.36</v>
      </c>
      <c r="BX36" s="7">
        <f>_xlfn.IFNA(VLOOKUP($AZ36,HAVERD!$A:$HY,BX$2,FALSE),"")</f>
        <v>72.25</v>
      </c>
      <c r="BY36" s="7">
        <f>_xlfn.IFNA(VLOOKUP($AZ36,HAVERD!$A:$HY,BY$2,FALSE),"")</f>
        <v>72.13</v>
      </c>
      <c r="BZ36" s="7">
        <f>_xlfn.IFNA(VLOOKUP($AZ36,HAVERD!$A:$HY,BZ$2,FALSE),"")</f>
        <v>72</v>
      </c>
      <c r="CA36" s="7">
        <f>_xlfn.IFNA(VLOOKUP($AZ36,HAVERD!$A:$HY,CA$2,FALSE),"")</f>
        <v>71.88</v>
      </c>
      <c r="CB36" s="7">
        <f>_xlfn.IFNA(VLOOKUP($AZ36,HAVERD!$A:$HY,CB$2,FALSE),"")</f>
        <v>71.77</v>
      </c>
      <c r="CC36" s="7">
        <f>_xlfn.IFNA(VLOOKUP($AZ36,HAVERD!$A:$HY,CC$2,FALSE),"")</f>
        <v>71.67</v>
      </c>
      <c r="CD36" s="7">
        <f>_xlfn.IFNA(VLOOKUP($AZ36,HAVERD!$A:$HY,CD$2,FALSE),"")</f>
        <v>71.56</v>
      </c>
      <c r="CE36" s="7">
        <f>_xlfn.IFNA(VLOOKUP($AZ36,HAVERD!$A:$HY,CE$2,FALSE),"")</f>
        <v>71.47</v>
      </c>
      <c r="CF36" s="7">
        <f>_xlfn.IFNA(VLOOKUP($AZ36,HAVERD!$A:$HY,CF$2,FALSE),"")</f>
        <v>71.42</v>
      </c>
      <c r="CG36" s="7">
        <f>_xlfn.IFNA(VLOOKUP($AZ36,HAVERD!$A:$HY,CG$2,FALSE),"")</f>
        <v>71.37</v>
      </c>
      <c r="CH36" s="7">
        <f>_xlfn.IFNA(VLOOKUP($AZ36,HAVERD!$A:$HY,CH$2,FALSE),"")</f>
        <v>71.31</v>
      </c>
      <c r="CI36" s="7">
        <f>_xlfn.IFNA(VLOOKUP($AZ36,HAVERD!$A:$HY,CI$2,FALSE),"")</f>
        <v>71.25</v>
      </c>
      <c r="CJ36" s="7">
        <f>_xlfn.IFNA(VLOOKUP($AZ36,HAVERD!$A:$HY,CJ$2,FALSE),"")</f>
        <v>71.16</v>
      </c>
      <c r="CK36" s="7">
        <f>_xlfn.IFNA(VLOOKUP($AZ36,HAVERD!$A:$HY,CK$2,FALSE),"")</f>
        <v>71.040000000000006</v>
      </c>
      <c r="CL36" s="7">
        <f>_xlfn.IFNA(VLOOKUP($AZ36,HAVERD!$A:$HY,CL$2,FALSE),"")</f>
        <v>70.94</v>
      </c>
      <c r="CM36" s="7">
        <f>_xlfn.IFNA(VLOOKUP($AZ36,HAVERD!$A:$HY,CM$2,FALSE),"")</f>
        <v>70.86</v>
      </c>
      <c r="CN36" s="7">
        <f>_xlfn.IFNA(VLOOKUP($AZ36,HAVERD!$A:$HY,CN$2,FALSE),"")</f>
        <v>70.75</v>
      </c>
      <c r="CO36" s="7">
        <f>_xlfn.IFNA(VLOOKUP($AZ36,HAVERD!$A:$HY,CO$2,FALSE),"")</f>
        <v>70.680000000000007</v>
      </c>
      <c r="CP36" s="7">
        <f>_xlfn.IFNA(VLOOKUP($AZ36,HAVERD!$A:$HY,CP$2,FALSE),"")</f>
        <v>70.59</v>
      </c>
      <c r="CQ36" s="7">
        <f>_xlfn.IFNA(VLOOKUP($AZ36,HAVERD!$A:$HY,CQ$2,FALSE),"")</f>
        <v>70.510000000000005</v>
      </c>
      <c r="CR36" s="7">
        <f>_xlfn.IFNA(VLOOKUP($AZ36,HAVERD!$A:$HY,CR$2,FALSE),"")</f>
        <v>70.48</v>
      </c>
      <c r="CS36" s="7">
        <f>_xlfn.IFNA(VLOOKUP($AZ36,HAVERD!$A:$HY,CS$2,FALSE),"")</f>
        <v>70.459999999999994</v>
      </c>
      <c r="CT36" s="7">
        <f>_xlfn.IFNA(VLOOKUP($AZ36,HAVERD!$A:$HY,CT$2,FALSE),"")</f>
        <v>70.430000000000007</v>
      </c>
      <c r="CU36" s="7">
        <f>_xlfn.IFNA(VLOOKUP($AZ36,HAVERD!$A:$HY,CU$2,FALSE),"")</f>
        <v>70.41</v>
      </c>
      <c r="CV36" s="7">
        <f>_xlfn.IFNA(VLOOKUP($AZ36,HAVERD!$A:$HY,CV$2,FALSE),"")</f>
        <v>70.34</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35">
      <c r="A37" s="6">
        <f t="shared" si="20"/>
        <v>46134</v>
      </c>
      <c r="B37" s="7">
        <f>VLOOKUP($A37,HAVERD!$A:$HY,B$2,FALSE)</f>
        <v>101.91</v>
      </c>
      <c r="C37" s="7">
        <f>VLOOKUP($A37,HAVERD!$A:$HY,C$2,FALSE)</f>
        <v>96.18</v>
      </c>
      <c r="D37" s="7">
        <f>VLOOKUP($A37,HAVERD!$A:$HY,D$2,FALSE)</f>
        <v>91.83</v>
      </c>
      <c r="E37" s="7">
        <f>VLOOKUP($A37,HAVERD!$A:$HY,E$2,FALSE)</f>
        <v>88.81</v>
      </c>
      <c r="F37" s="7">
        <f>VLOOKUP($A37,HAVERD!$A:$HY,F$2,FALSE)</f>
        <v>86.51</v>
      </c>
      <c r="G37" s="7">
        <f>VLOOKUP($A37,HAVERD!$A:$HY,G$2,FALSE)</f>
        <v>84.76</v>
      </c>
      <c r="H37" s="7">
        <f>VLOOKUP($A37,HAVERD!$A:$HY,H$2,FALSE)</f>
        <v>83.29</v>
      </c>
      <c r="I37" s="7">
        <f>VLOOKUP($A37,HAVERD!$A:$HY,I$2,FALSE)</f>
        <v>81.98</v>
      </c>
      <c r="J37" s="7">
        <f>VLOOKUP($A37,HAVERD!$A:$HY,J$2,FALSE)</f>
        <v>80.84</v>
      </c>
      <c r="K37" s="7">
        <f>VLOOKUP($A37,HAVERD!$A:$HY,K$2,FALSE)</f>
        <v>79.88</v>
      </c>
      <c r="L37" s="7">
        <f>VLOOKUP($A37,HAVERD!$A:$HY,L$2,FALSE)</f>
        <v>79.06</v>
      </c>
      <c r="M37" s="7">
        <f>VLOOKUP($A37,HAVERD!$A:$HY,M$2,FALSE)</f>
        <v>78.38</v>
      </c>
      <c r="N37" s="7">
        <f>VLOOKUP($A37,HAVERD!$A:$HY,N$2,FALSE)</f>
        <v>77.84</v>
      </c>
      <c r="O37" s="7">
        <f>VLOOKUP($A37,HAVERD!$A:$HY,O$2,FALSE)</f>
        <v>77.349999999999994</v>
      </c>
      <c r="P37" s="7">
        <f>VLOOKUP($A37,HAVERD!$A:$HY,P$2,FALSE)</f>
        <v>76.95</v>
      </c>
      <c r="Q37" s="7">
        <f>VLOOKUP($A37,HAVERD!$A:$HY,Q$2,FALSE)</f>
        <v>76.62</v>
      </c>
      <c r="R37" s="7">
        <f>VLOOKUP($A37,HAVERD!$A:$HY,R$2,FALSE)</f>
        <v>76.319999999999993</v>
      </c>
      <c r="S37" s="7">
        <f>VLOOKUP($A37,HAVERD!$A:$HY,S$2,FALSE)</f>
        <v>76.05</v>
      </c>
      <c r="T37" s="7">
        <f>VLOOKUP($A37,HAVERD!$A:$HY,T$2,FALSE)</f>
        <v>75.78</v>
      </c>
      <c r="U37" s="7">
        <f>VLOOKUP($A37,HAVERD!$A:$HY,U$2,FALSE)</f>
        <v>75.48</v>
      </c>
      <c r="V37" s="7">
        <f>VLOOKUP($A37,HAVERD!$A:$HY,V$2,FALSE)</f>
        <v>75.2</v>
      </c>
      <c r="W37" s="7">
        <f>VLOOKUP($A37,HAVERD!$A:$HY,W$2,FALSE)</f>
        <v>74.98</v>
      </c>
      <c r="X37" s="7">
        <f>VLOOKUP($A37,HAVERD!$A:$HY,X$2,FALSE)</f>
        <v>74.81</v>
      </c>
      <c r="Y37" s="7">
        <f>VLOOKUP($A37,HAVERD!$A:$HY,Y$2,FALSE)</f>
        <v>74.66</v>
      </c>
      <c r="Z37" s="7">
        <f>VLOOKUP($A37,HAVERD!$A:$HY,Z$2,FALSE)</f>
        <v>74.489999999999995</v>
      </c>
      <c r="AA37" s="7">
        <f>VLOOKUP($A37,HAVERD!$A:$HY,AA$2,FALSE)</f>
        <v>74.3</v>
      </c>
      <c r="AB37" s="7">
        <f>VLOOKUP($A37,HAVERD!$A:$HY,AB$2,FALSE)</f>
        <v>74.11</v>
      </c>
      <c r="AC37" s="7">
        <f>VLOOKUP($A37,HAVERD!$A:$HY,AC$2,FALSE)</f>
        <v>73.91</v>
      </c>
      <c r="AD37" s="7">
        <f>VLOOKUP($A37,HAVERD!$A:$HY,AD$2,FALSE)</f>
        <v>73.709999999999994</v>
      </c>
      <c r="AE37" s="7">
        <f>VLOOKUP($A37,HAVERD!$A:$HY,AE$2,FALSE)</f>
        <v>73.55</v>
      </c>
      <c r="AF37" s="7">
        <f>VLOOKUP($A37,HAVERD!$A:$HY,AF$2,FALSE)</f>
        <v>73.42</v>
      </c>
      <c r="AG37" s="7">
        <f>VLOOKUP($A37,HAVERD!$A:$HY,AG$2,FALSE)</f>
        <v>73.260000000000005</v>
      </c>
      <c r="AH37" s="7">
        <f>VLOOKUP($A37,HAVERD!$A:$HY,AH$2,FALSE)</f>
        <v>73.12</v>
      </c>
      <c r="AI37" s="7">
        <f>VLOOKUP($A37,HAVERD!$A:$HY,AI$2,FALSE)</f>
        <v>73.02</v>
      </c>
      <c r="AJ37" s="7">
        <f>VLOOKUP($A37,HAVERD!$A:$HY,AJ$2,FALSE)</f>
        <v>72.92</v>
      </c>
      <c r="AK37" s="7">
        <f>VLOOKUP($A37,HAVERD!$A:$HY,AK$2,FALSE)</f>
        <v>72.81</v>
      </c>
      <c r="AL37" s="7">
        <f>VLOOKUP($A37,HAVERD!$A:$HY,AL$2,FALSE)</f>
        <v>72.7</v>
      </c>
      <c r="AM37" s="7">
        <f>VLOOKUP($A37,HAVERD!$A:$HY,AM$2,FALSE)</f>
        <v>72.540000000000006</v>
      </c>
      <c r="AN37" s="7">
        <f>VLOOKUP($A37,HAVERD!$A:$HY,AN$2,FALSE)</f>
        <v>72.38</v>
      </c>
      <c r="AO37" s="7">
        <f>VLOOKUP($A37,HAVERD!$A:$HY,AO$2,FALSE)</f>
        <v>72.23</v>
      </c>
      <c r="AP37" s="7">
        <f>VLOOKUP($A37,HAVERD!$A:$HY,AP$2,FALSE)</f>
        <v>72.08</v>
      </c>
      <c r="AQ37" s="7">
        <f>VLOOKUP($A37,HAVERD!$A:$HY,AQ$2,FALSE)</f>
        <v>71.930000000000007</v>
      </c>
      <c r="AR37" s="7">
        <f>VLOOKUP($A37,HAVERD!$A:$HY,AR$2,FALSE)</f>
        <v>71.83</v>
      </c>
      <c r="AS37" s="7">
        <f>VLOOKUP($A37,HAVERD!$A:$HY,AS$2,FALSE)</f>
        <v>71.7</v>
      </c>
      <c r="AT37" s="7">
        <f>VLOOKUP($A37,HAVERD!$A:$HY,AT$2,FALSE)</f>
        <v>71.61</v>
      </c>
      <c r="AU37" s="7">
        <f>VLOOKUP($A37,HAVERD!$A:$HY,AU$2,FALSE)</f>
        <v>71.53</v>
      </c>
      <c r="AV37" s="7">
        <f>VLOOKUP($A37,HAVERD!$A:$HY,AV$2,FALSE)</f>
        <v>71.45</v>
      </c>
      <c r="AW37" s="7">
        <f>VLOOKUP($A37,HAVERD!$A:$HY,AW$2,FALSE)</f>
        <v>71.37</v>
      </c>
      <c r="AZ37" s="6">
        <f t="shared" si="21"/>
        <v>46191</v>
      </c>
      <c r="BA37" s="7">
        <f>_xlfn.IFNA(VLOOKUP($AZ37,HAVERD!$A:$HY,BA$2,FALSE),"")</f>
        <v>79.849999999999994</v>
      </c>
      <c r="BB37" s="7">
        <f>_xlfn.IFNA(VLOOKUP($AZ37,HAVERD!$A:$HY,BB$2,FALSE),"")</f>
        <v>79.510000000000005</v>
      </c>
      <c r="BC37" s="7">
        <f>_xlfn.IFNA(VLOOKUP($AZ37,HAVERD!$A:$HY,BC$2,FALSE),"")</f>
        <v>78.819999999999993</v>
      </c>
      <c r="BD37" s="7">
        <f>_xlfn.IFNA(VLOOKUP($AZ37,HAVERD!$A:$HY,BD$2,FALSE),"")</f>
        <v>78.12</v>
      </c>
      <c r="BE37" s="7">
        <f>_xlfn.IFNA(VLOOKUP($AZ37,HAVERD!$A:$HY,BE$2,FALSE),"")</f>
        <v>77.44</v>
      </c>
      <c r="BF37" s="7">
        <f>_xlfn.IFNA(VLOOKUP($AZ37,HAVERD!$A:$HY,BF$2,FALSE),"")</f>
        <v>76.81</v>
      </c>
      <c r="BG37" s="7">
        <f>_xlfn.IFNA(VLOOKUP($AZ37,HAVERD!$A:$HY,BG$2,FALSE),"")</f>
        <v>76.209999999999994</v>
      </c>
      <c r="BH37" s="7">
        <f>_xlfn.IFNA(VLOOKUP($AZ37,HAVERD!$A:$HY,BH$2,FALSE),"")</f>
        <v>75.66</v>
      </c>
      <c r="BI37" s="7">
        <f>_xlfn.IFNA(VLOOKUP($AZ37,HAVERD!$A:$HY,BI$2,FALSE),"")</f>
        <v>75.17</v>
      </c>
      <c r="BJ37" s="7">
        <f>_xlfn.IFNA(VLOOKUP($AZ37,HAVERD!$A:$HY,BJ$2,FALSE),"")</f>
        <v>74.739999999999995</v>
      </c>
      <c r="BK37" s="7">
        <f>_xlfn.IFNA(VLOOKUP($AZ37,HAVERD!$A:$HY,BK$2,FALSE),"")</f>
        <v>74.349999999999994</v>
      </c>
      <c r="BL37" s="7">
        <f>_xlfn.IFNA(VLOOKUP($AZ37,HAVERD!$A:$HY,BL$2,FALSE),"")</f>
        <v>74</v>
      </c>
      <c r="BM37" s="7">
        <f>_xlfn.IFNA(VLOOKUP($AZ37,HAVERD!$A:$HY,BM$2,FALSE),"")</f>
        <v>73.7</v>
      </c>
      <c r="BN37" s="7">
        <f>_xlfn.IFNA(VLOOKUP($AZ37,HAVERD!$A:$HY,BN$2,FALSE),"")</f>
        <v>73.45</v>
      </c>
      <c r="BO37" s="7">
        <f>_xlfn.IFNA(VLOOKUP($AZ37,HAVERD!$A:$HY,BO$2,FALSE),"")</f>
        <v>73.22</v>
      </c>
      <c r="BP37" s="7">
        <f>_xlfn.IFNA(VLOOKUP($AZ37,HAVERD!$A:$HY,BP$2,FALSE),"")</f>
        <v>73.02</v>
      </c>
      <c r="BQ37" s="7">
        <f>_xlfn.IFNA(VLOOKUP($AZ37,HAVERD!$A:$HY,BQ$2,FALSE),"")</f>
        <v>72.83</v>
      </c>
      <c r="BR37" s="7">
        <f>_xlfn.IFNA(VLOOKUP($AZ37,HAVERD!$A:$HY,BR$2,FALSE),"")</f>
        <v>72.63</v>
      </c>
      <c r="BS37" s="7">
        <f>_xlfn.IFNA(VLOOKUP($AZ37,HAVERD!$A:$HY,BS$2,FALSE),"")</f>
        <v>72.47</v>
      </c>
      <c r="BT37" s="7">
        <f>_xlfn.IFNA(VLOOKUP($AZ37,HAVERD!$A:$HY,BT$2,FALSE),"")</f>
        <v>72.36</v>
      </c>
      <c r="BU37" s="7">
        <f>_xlfn.IFNA(VLOOKUP($AZ37,HAVERD!$A:$HY,BU$2,FALSE),"")</f>
        <v>72.260000000000005</v>
      </c>
      <c r="BV37" s="7">
        <f>_xlfn.IFNA(VLOOKUP($AZ37,HAVERD!$A:$HY,BV$2,FALSE),"")</f>
        <v>72.16</v>
      </c>
      <c r="BW37" s="7">
        <f>_xlfn.IFNA(VLOOKUP($AZ37,HAVERD!$A:$HY,BW$2,FALSE),"")</f>
        <v>72.06</v>
      </c>
      <c r="BX37" s="7">
        <f>_xlfn.IFNA(VLOOKUP($AZ37,HAVERD!$A:$HY,BX$2,FALSE),"")</f>
        <v>71.95</v>
      </c>
      <c r="BY37" s="7">
        <f>_xlfn.IFNA(VLOOKUP($AZ37,HAVERD!$A:$HY,BY$2,FALSE),"")</f>
        <v>71.83</v>
      </c>
      <c r="BZ37" s="7">
        <f>_xlfn.IFNA(VLOOKUP($AZ37,HAVERD!$A:$HY,BZ$2,FALSE),"")</f>
        <v>71.709999999999994</v>
      </c>
      <c r="CA37" s="7">
        <f>_xlfn.IFNA(VLOOKUP($AZ37,HAVERD!$A:$HY,CA$2,FALSE),"")</f>
        <v>71.599999999999994</v>
      </c>
      <c r="CB37" s="7">
        <f>_xlfn.IFNA(VLOOKUP($AZ37,HAVERD!$A:$HY,CB$2,FALSE),"")</f>
        <v>71.5</v>
      </c>
      <c r="CC37" s="7">
        <f>_xlfn.IFNA(VLOOKUP($AZ37,HAVERD!$A:$HY,CC$2,FALSE),"")</f>
        <v>71.41</v>
      </c>
      <c r="CD37" s="7">
        <f>_xlfn.IFNA(VLOOKUP($AZ37,HAVERD!$A:$HY,CD$2,FALSE),"")</f>
        <v>71.31</v>
      </c>
      <c r="CE37" s="7">
        <f>_xlfn.IFNA(VLOOKUP($AZ37,HAVERD!$A:$HY,CE$2,FALSE),"")</f>
        <v>71.23</v>
      </c>
      <c r="CF37" s="7">
        <f>_xlfn.IFNA(VLOOKUP($AZ37,HAVERD!$A:$HY,CF$2,FALSE),"")</f>
        <v>71.19</v>
      </c>
      <c r="CG37" s="7">
        <f>_xlfn.IFNA(VLOOKUP($AZ37,HAVERD!$A:$HY,CG$2,FALSE),"")</f>
        <v>71.150000000000006</v>
      </c>
      <c r="CH37" s="7">
        <f>_xlfn.IFNA(VLOOKUP($AZ37,HAVERD!$A:$HY,CH$2,FALSE),"")</f>
        <v>71.099999999999994</v>
      </c>
      <c r="CI37" s="7">
        <f>_xlfn.IFNA(VLOOKUP($AZ37,HAVERD!$A:$HY,CI$2,FALSE),"")</f>
        <v>71.05</v>
      </c>
      <c r="CJ37" s="7">
        <f>_xlfn.IFNA(VLOOKUP($AZ37,HAVERD!$A:$HY,CJ$2,FALSE),"")</f>
        <v>70.959999999999994</v>
      </c>
      <c r="CK37" s="7">
        <f>_xlfn.IFNA(VLOOKUP($AZ37,HAVERD!$A:$HY,CK$2,FALSE),"")</f>
        <v>70.86</v>
      </c>
      <c r="CL37" s="7">
        <f>_xlfn.IFNA(VLOOKUP($AZ37,HAVERD!$A:$HY,CL$2,FALSE),"")</f>
        <v>70.790000000000006</v>
      </c>
      <c r="CM37" s="7">
        <f>_xlfn.IFNA(VLOOKUP($AZ37,HAVERD!$A:$HY,CM$2,FALSE),"")</f>
        <v>70.73</v>
      </c>
      <c r="CN37" s="7">
        <f>_xlfn.IFNA(VLOOKUP($AZ37,HAVERD!$A:$HY,CN$2,FALSE),"")</f>
        <v>70.63</v>
      </c>
      <c r="CO37" s="7">
        <f>_xlfn.IFNA(VLOOKUP($AZ37,HAVERD!$A:$HY,CO$2,FALSE),"")</f>
        <v>70.56</v>
      </c>
      <c r="CP37" s="7">
        <f>_xlfn.IFNA(VLOOKUP($AZ37,HAVERD!$A:$HY,CP$2,FALSE),"")</f>
        <v>70.47</v>
      </c>
      <c r="CQ37" s="7">
        <f>_xlfn.IFNA(VLOOKUP($AZ37,HAVERD!$A:$HY,CQ$2,FALSE),"")</f>
        <v>70.41</v>
      </c>
      <c r="CR37" s="7">
        <f>_xlfn.IFNA(VLOOKUP($AZ37,HAVERD!$A:$HY,CR$2,FALSE),"")</f>
        <v>70.39</v>
      </c>
      <c r="CS37" s="7">
        <f>_xlfn.IFNA(VLOOKUP($AZ37,HAVERD!$A:$HY,CS$2,FALSE),"")</f>
        <v>70.38</v>
      </c>
      <c r="CT37" s="7">
        <f>_xlfn.IFNA(VLOOKUP($AZ37,HAVERD!$A:$HY,CT$2,FALSE),"")</f>
        <v>70.37</v>
      </c>
      <c r="CU37" s="7">
        <f>_xlfn.IFNA(VLOOKUP($AZ37,HAVERD!$A:$HY,CU$2,FALSE),"")</f>
        <v>70.36</v>
      </c>
      <c r="CV37" s="7">
        <f>_xlfn.IFNA(VLOOKUP($AZ37,HAVERD!$A:$HY,CV$2,FALSE),"")</f>
        <v>70.31</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35">
      <c r="A38" s="6"/>
      <c r="AZ38" s="6"/>
    </row>
    <row r="39" spans="1:143" x14ac:dyDescent="0.35">
      <c r="A39" s="11" t="s">
        <v>948</v>
      </c>
      <c r="AZ39" s="11" t="s">
        <v>948</v>
      </c>
    </row>
    <row r="40" spans="1:143" x14ac:dyDescent="0.3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 t="shared" ref="BA40:CV40" si="23">MONTH(BA18)</f>
        <v>6</v>
      </c>
      <c r="BB40">
        <f t="shared" si="23"/>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43"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43" x14ac:dyDescent="0.3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43" x14ac:dyDescent="0.3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43" x14ac:dyDescent="0.3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43" x14ac:dyDescent="0.35">
      <c r="A45" t="s">
        <v>948</v>
      </c>
      <c r="B45" s="7">
        <f>AVERAGE(B23,B25:B37)</f>
        <v>99.190000000000012</v>
      </c>
      <c r="C45" s="7">
        <f t="shared" ref="C45:AW45" si="32">AVERAGE(C23,C25:C37)</f>
        <v>93.232857142857142</v>
      </c>
      <c r="D45" s="7">
        <f t="shared" si="32"/>
        <v>88.830714285714279</v>
      </c>
      <c r="E45" s="7">
        <f t="shared" si="32"/>
        <v>85.877857142857124</v>
      </c>
      <c r="F45" s="7">
        <f t="shared" si="32"/>
        <v>83.818571428571417</v>
      </c>
      <c r="G45" s="7">
        <f t="shared" si="32"/>
        <v>82.369285714285724</v>
      </c>
      <c r="H45" s="7">
        <f t="shared" si="32"/>
        <v>81.189285714285703</v>
      </c>
      <c r="I45" s="7">
        <f t="shared" si="32"/>
        <v>80.137142857142862</v>
      </c>
      <c r="J45" s="7">
        <f t="shared" si="32"/>
        <v>79.239999999999995</v>
      </c>
      <c r="K45" s="7">
        <f t="shared" si="32"/>
        <v>78.512142857142862</v>
      </c>
      <c r="L45" s="7">
        <f t="shared" si="32"/>
        <v>77.902142857142863</v>
      </c>
      <c r="M45" s="7">
        <f t="shared" si="32"/>
        <v>77.392142857142872</v>
      </c>
      <c r="N45" s="7">
        <f t="shared" si="32"/>
        <v>76.964999999999989</v>
      </c>
      <c r="O45" s="7">
        <f t="shared" si="32"/>
        <v>76.561428571428564</v>
      </c>
      <c r="P45" s="7">
        <f t="shared" si="32"/>
        <v>76.228571428571428</v>
      </c>
      <c r="Q45" s="7">
        <f t="shared" si="32"/>
        <v>75.945714285714303</v>
      </c>
      <c r="R45" s="7">
        <f t="shared" si="32"/>
        <v>75.681428571428569</v>
      </c>
      <c r="S45" s="7">
        <f t="shared" si="32"/>
        <v>75.445000000000007</v>
      </c>
      <c r="T45" s="7">
        <f t="shared" si="32"/>
        <v>75.209285714285713</v>
      </c>
      <c r="U45" s="7">
        <f t="shared" si="32"/>
        <v>74.935714285714283</v>
      </c>
      <c r="V45" s="7">
        <f t="shared" si="32"/>
        <v>74.684285714285707</v>
      </c>
      <c r="W45" s="7">
        <f t="shared" si="32"/>
        <v>74.498571428571424</v>
      </c>
      <c r="X45" s="7">
        <f t="shared" si="32"/>
        <v>74.352857142857147</v>
      </c>
      <c r="Y45" s="7">
        <f t="shared" si="32"/>
        <v>74.224285714285728</v>
      </c>
      <c r="Z45" s="7">
        <f t="shared" si="32"/>
        <v>74.072857142857146</v>
      </c>
      <c r="AA45" s="7">
        <f t="shared" si="32"/>
        <v>73.89928571428571</v>
      </c>
      <c r="AB45" s="7">
        <f t="shared" si="32"/>
        <v>73.717857142857142</v>
      </c>
      <c r="AC45" s="7">
        <f t="shared" si="32"/>
        <v>73.527857142857144</v>
      </c>
      <c r="AD45" s="7">
        <f t="shared" si="32"/>
        <v>73.346428571428575</v>
      </c>
      <c r="AE45" s="7">
        <f t="shared" si="32"/>
        <v>73.189285714285717</v>
      </c>
      <c r="AF45" s="7">
        <f t="shared" si="32"/>
        <v>73.063571428571436</v>
      </c>
      <c r="AG45" s="7">
        <f t="shared" si="32"/>
        <v>72.910714285714292</v>
      </c>
      <c r="AH45" s="7">
        <f t="shared" si="32"/>
        <v>72.781428571428577</v>
      </c>
      <c r="AI45" s="7">
        <f t="shared" si="32"/>
        <v>72.680714285714288</v>
      </c>
      <c r="AJ45" s="7">
        <f t="shared" si="32"/>
        <v>72.593571428571437</v>
      </c>
      <c r="AK45" s="7">
        <f t="shared" si="32"/>
        <v>72.472857142857151</v>
      </c>
      <c r="AL45" s="7">
        <f t="shared" si="32"/>
        <v>72.369285714285724</v>
      </c>
      <c r="AM45" s="7">
        <f t="shared" si="32"/>
        <v>72.22</v>
      </c>
      <c r="AN45" s="7">
        <f t="shared" si="32"/>
        <v>72.075714285714284</v>
      </c>
      <c r="AO45" s="7">
        <f t="shared" si="32"/>
        <v>71.916428571428554</v>
      </c>
      <c r="AP45" s="7">
        <f t="shared" si="32"/>
        <v>71.768571428571448</v>
      </c>
      <c r="AQ45" s="7">
        <f t="shared" si="32"/>
        <v>71.612142857142871</v>
      </c>
      <c r="AR45" s="7">
        <f t="shared" si="32"/>
        <v>71.515000000000015</v>
      </c>
      <c r="AS45" s="7">
        <f t="shared" si="32"/>
        <v>71.381428571428572</v>
      </c>
      <c r="AT45" s="7">
        <f t="shared" si="32"/>
        <v>71.300714285714292</v>
      </c>
      <c r="AU45" s="7">
        <f t="shared" si="32"/>
        <v>71.229285714285723</v>
      </c>
      <c r="AV45" s="7">
        <f t="shared" si="32"/>
        <v>71.165714285714287</v>
      </c>
      <c r="AW45" s="7">
        <f t="shared" si="32"/>
        <v>71.091428571428565</v>
      </c>
      <c r="AZ45" t="s">
        <v>948</v>
      </c>
      <c r="BA45" s="7">
        <f>AVERAGE(BA23:BA37)</f>
        <v>89.8</v>
      </c>
      <c r="BB45" s="7">
        <f t="shared" ref="BB45:CV45" si="33">AVERAGE(BB23:BB37)</f>
        <v>88.270666666666656</v>
      </c>
      <c r="BC45" s="7">
        <f t="shared" si="33"/>
        <v>86.578666666666649</v>
      </c>
      <c r="BD45" s="7">
        <f t="shared" si="33"/>
        <v>85.147333333333336</v>
      </c>
      <c r="BE45" s="7">
        <f t="shared" si="33"/>
        <v>83.930666666666667</v>
      </c>
      <c r="BF45" s="7">
        <f t="shared" si="33"/>
        <v>82.861333333333334</v>
      </c>
      <c r="BG45" s="7">
        <f t="shared" si="33"/>
        <v>81.908000000000001</v>
      </c>
      <c r="BH45" s="7">
        <f t="shared" si="33"/>
        <v>81.070666666666668</v>
      </c>
      <c r="BI45" s="7">
        <f t="shared" si="33"/>
        <v>80.342000000000013</v>
      </c>
      <c r="BJ45" s="7">
        <f t="shared" si="33"/>
        <v>79.716000000000022</v>
      </c>
      <c r="BK45" s="7">
        <f t="shared" si="33"/>
        <v>79.167333333333318</v>
      </c>
      <c r="BL45" s="7">
        <f t="shared" si="33"/>
        <v>78.67</v>
      </c>
      <c r="BM45" s="7">
        <f t="shared" si="33"/>
        <v>78.238000000000014</v>
      </c>
      <c r="BN45" s="7">
        <f t="shared" si="33"/>
        <v>77.85466666666666</v>
      </c>
      <c r="BO45" s="7">
        <f t="shared" si="33"/>
        <v>77.508000000000024</v>
      </c>
      <c r="BP45" s="7">
        <f t="shared" si="33"/>
        <v>77.193333333333342</v>
      </c>
      <c r="BQ45" s="7">
        <f t="shared" si="33"/>
        <v>76.902000000000001</v>
      </c>
      <c r="BR45" s="7">
        <f t="shared" si="33"/>
        <v>76.597333333333339</v>
      </c>
      <c r="BS45" s="7">
        <f t="shared" si="33"/>
        <v>76.326666666666654</v>
      </c>
      <c r="BT45" s="7">
        <f t="shared" si="33"/>
        <v>76.105333333333334</v>
      </c>
      <c r="BU45" s="7">
        <f t="shared" si="33"/>
        <v>75.895333333333326</v>
      </c>
      <c r="BV45" s="7">
        <f t="shared" si="33"/>
        <v>75.695999999999984</v>
      </c>
      <c r="BW45" s="7">
        <f t="shared" si="33"/>
        <v>75.492666666666665</v>
      </c>
      <c r="BX45" s="7">
        <f t="shared" si="33"/>
        <v>75.283333333333331</v>
      </c>
      <c r="BY45" s="7">
        <f t="shared" si="33"/>
        <v>75.068666666666644</v>
      </c>
      <c r="BZ45" s="7">
        <f t="shared" si="33"/>
        <v>74.851333333333329</v>
      </c>
      <c r="CA45" s="7">
        <f t="shared" si="33"/>
        <v>74.643999999999991</v>
      </c>
      <c r="CB45" s="7">
        <f t="shared" si="33"/>
        <v>74.451999999999998</v>
      </c>
      <c r="CC45" s="7">
        <f t="shared" si="33"/>
        <v>74.279333333333341</v>
      </c>
      <c r="CD45" s="7">
        <f t="shared" si="33"/>
        <v>74.089999999999989</v>
      </c>
      <c r="CE45" s="7">
        <f t="shared" si="33"/>
        <v>73.917333333333346</v>
      </c>
      <c r="CF45" s="7">
        <f t="shared" si="33"/>
        <v>73.782000000000011</v>
      </c>
      <c r="CG45" s="7">
        <f t="shared" si="33"/>
        <v>73.647333333333336</v>
      </c>
      <c r="CH45" s="7">
        <f t="shared" si="33"/>
        <v>73.516666666666666</v>
      </c>
      <c r="CI45" s="7">
        <f t="shared" si="33"/>
        <v>73.390666666666661</v>
      </c>
      <c r="CJ45" s="7">
        <f t="shared" si="33"/>
        <v>73.233999999999995</v>
      </c>
      <c r="CK45" s="7">
        <f t="shared" si="33"/>
        <v>73.051333333333318</v>
      </c>
      <c r="CL45" s="7">
        <f t="shared" si="33"/>
        <v>72.887333333333331</v>
      </c>
      <c r="CM45" s="7">
        <f t="shared" si="33"/>
        <v>72.738</v>
      </c>
      <c r="CN45" s="7">
        <f t="shared" si="33"/>
        <v>72.554666666666662</v>
      </c>
      <c r="CO45" s="7">
        <f t="shared" si="33"/>
        <v>72.427999999999983</v>
      </c>
      <c r="CP45" s="7">
        <f t="shared" si="33"/>
        <v>72.279999999999987</v>
      </c>
      <c r="CQ45" s="7">
        <f t="shared" si="33"/>
        <v>72.116</v>
      </c>
      <c r="CR45" s="7">
        <f t="shared" si="33"/>
        <v>72.029333333333341</v>
      </c>
      <c r="CS45" s="7">
        <f t="shared" si="33"/>
        <v>71.953333333333347</v>
      </c>
      <c r="CT45" s="7">
        <f t="shared" si="33"/>
        <v>71.882000000000005</v>
      </c>
      <c r="CU45" s="7">
        <f t="shared" si="33"/>
        <v>71.797999999999988</v>
      </c>
      <c r="CV45" s="7">
        <f t="shared" si="33"/>
        <v>71.679333333333332</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35">
      <c r="A47" s="11" t="s">
        <v>954</v>
      </c>
      <c r="AZ47" s="11" t="s">
        <v>954</v>
      </c>
    </row>
    <row r="48" spans="1:143" x14ac:dyDescent="0.3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35">
      <c r="A49" t="str">
        <f>A1</f>
        <v>April 2026 MPR</v>
      </c>
      <c r="B49" s="7">
        <f t="shared" ref="B49:R49" si="36">AVERAGEIF($B$44:$AW$44,B48,$B$45:$AW$45)</f>
        <v>93.751190476190473</v>
      </c>
      <c r="C49" s="7">
        <f t="shared" si="36"/>
        <v>84.021904761904764</v>
      </c>
      <c r="D49" s="7">
        <f t="shared" si="36"/>
        <v>80.188809523809525</v>
      </c>
      <c r="E49" s="7">
        <f t="shared" si="36"/>
        <v>77.935476190476194</v>
      </c>
      <c r="F49" s="7">
        <f t="shared" si="36"/>
        <v>76.584999999999994</v>
      </c>
      <c r="G49" s="7">
        <f t="shared" si="36"/>
        <v>75.690714285714293</v>
      </c>
      <c r="H49" s="7">
        <f t="shared" si="36"/>
        <v>74.943095238095225</v>
      </c>
      <c r="I49" s="7">
        <f t="shared" si="36"/>
        <v>74.358571428571437</v>
      </c>
      <c r="J49" s="7">
        <f t="shared" si="36"/>
        <v>73.896666666666661</v>
      </c>
      <c r="K49" s="7">
        <f t="shared" si="36"/>
        <v>73.354523809523812</v>
      </c>
      <c r="L49" s="7">
        <f t="shared" si="36"/>
        <v>72.91857142857144</v>
      </c>
      <c r="M49" s="7">
        <f t="shared" si="36"/>
        <v>72.582380952380959</v>
      </c>
      <c r="N49" s="7">
        <f t="shared" si="36"/>
        <v>72.221666666666678</v>
      </c>
      <c r="O49" s="7">
        <f t="shared" si="36"/>
        <v>71.765714285714296</v>
      </c>
      <c r="P49" s="7">
        <f t="shared" si="36"/>
        <v>71.399047619047636</v>
      </c>
      <c r="Q49" s="7">
        <f t="shared" si="36"/>
        <v>71.162142857142854</v>
      </c>
      <c r="R49" s="7" t="e">
        <f t="shared" si="36"/>
        <v>#DIV/0!</v>
      </c>
      <c r="S49" s="7"/>
      <c r="T49" s="7"/>
      <c r="U49" s="7"/>
      <c r="AZ49" t="str">
        <f>AZ1</f>
        <v>Current market curve</v>
      </c>
      <c r="BA49" s="7">
        <f>AVERAGEIF($BA$44:$CV$44,BA48,$BA$45:$CV$45)</f>
        <v>89.8</v>
      </c>
      <c r="BB49" s="7">
        <f t="shared" ref="BB49:BP49" si="37">AVERAGEIF($BA$44:$CV$44,BB48,$BA$45:$CV$45)</f>
        <v>86.665555555555557</v>
      </c>
      <c r="BC49" s="7">
        <f t="shared" si="37"/>
        <v>82.899999999999991</v>
      </c>
      <c r="BD49" s="7">
        <f t="shared" si="37"/>
        <v>80.376222222222225</v>
      </c>
      <c r="BE49" s="7">
        <f t="shared" si="37"/>
        <v>78.691777777777773</v>
      </c>
      <c r="BF49" s="7">
        <f t="shared" si="37"/>
        <v>77.518666666666675</v>
      </c>
      <c r="BG49" s="7">
        <f t="shared" si="37"/>
        <v>76.608666666666664</v>
      </c>
      <c r="BH49" s="7">
        <f t="shared" si="37"/>
        <v>75.898888888888891</v>
      </c>
      <c r="BI49" s="7">
        <f t="shared" si="37"/>
        <v>75.281555555555556</v>
      </c>
      <c r="BJ49" s="7">
        <f t="shared" si="37"/>
        <v>74.649111111111111</v>
      </c>
      <c r="BK49" s="7">
        <f t="shared" si="37"/>
        <v>74.095555555555549</v>
      </c>
      <c r="BL49" s="7">
        <f t="shared" si="37"/>
        <v>73.648666666666671</v>
      </c>
      <c r="BM49" s="7">
        <f t="shared" si="37"/>
        <v>73.225333333333325</v>
      </c>
      <c r="BN49" s="7">
        <f t="shared" si="37"/>
        <v>72.726666666666674</v>
      </c>
      <c r="BO49" s="7">
        <f t="shared" si="37"/>
        <v>72.274666666666647</v>
      </c>
      <c r="BP49" s="7">
        <f t="shared" si="37"/>
        <v>71.954888888888902</v>
      </c>
      <c r="BQ49" s="7"/>
      <c r="BR49" s="7"/>
      <c r="BS49" s="7"/>
      <c r="BT49" s="7"/>
    </row>
    <row r="51" spans="1:143" x14ac:dyDescent="0.35">
      <c r="AZ51" s="8" t="s">
        <v>958</v>
      </c>
    </row>
    <row r="52" spans="1:143"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35">
      <c r="A53" s="8" t="s">
        <v>1938</v>
      </c>
      <c r="B53" s="7">
        <f>B37</f>
        <v>101.91</v>
      </c>
      <c r="C53" s="7">
        <f t="shared" ref="C53:AW53" si="38">C37</f>
        <v>96.18</v>
      </c>
      <c r="D53" s="7">
        <f t="shared" si="38"/>
        <v>91.83</v>
      </c>
      <c r="E53" s="7">
        <f t="shared" si="38"/>
        <v>88.81</v>
      </c>
      <c r="F53" s="7">
        <f t="shared" si="38"/>
        <v>86.51</v>
      </c>
      <c r="G53" s="7">
        <f t="shared" si="38"/>
        <v>84.76</v>
      </c>
      <c r="H53" s="7">
        <f t="shared" si="38"/>
        <v>83.29</v>
      </c>
      <c r="I53" s="7">
        <f t="shared" si="38"/>
        <v>81.98</v>
      </c>
      <c r="J53" s="7">
        <f t="shared" si="38"/>
        <v>80.84</v>
      </c>
      <c r="K53" s="7">
        <f t="shared" si="38"/>
        <v>79.88</v>
      </c>
      <c r="L53" s="7">
        <f t="shared" si="38"/>
        <v>79.06</v>
      </c>
      <c r="M53" s="7">
        <f t="shared" si="38"/>
        <v>78.38</v>
      </c>
      <c r="N53" s="7">
        <f t="shared" si="38"/>
        <v>77.84</v>
      </c>
      <c r="O53" s="7">
        <f t="shared" si="38"/>
        <v>77.349999999999994</v>
      </c>
      <c r="P53" s="7">
        <f t="shared" si="38"/>
        <v>76.95</v>
      </c>
      <c r="Q53" s="7">
        <f t="shared" si="38"/>
        <v>76.62</v>
      </c>
      <c r="R53" s="7">
        <f t="shared" si="38"/>
        <v>76.319999999999993</v>
      </c>
      <c r="S53" s="7">
        <f t="shared" si="38"/>
        <v>76.05</v>
      </c>
      <c r="T53" s="7">
        <f t="shared" si="38"/>
        <v>75.78</v>
      </c>
      <c r="U53" s="7">
        <f t="shared" si="38"/>
        <v>75.48</v>
      </c>
      <c r="V53" s="7">
        <f t="shared" si="38"/>
        <v>75.2</v>
      </c>
      <c r="W53" s="7">
        <f t="shared" si="38"/>
        <v>74.98</v>
      </c>
      <c r="X53" s="7">
        <f t="shared" si="38"/>
        <v>74.81</v>
      </c>
      <c r="Y53" s="7">
        <f t="shared" si="38"/>
        <v>74.66</v>
      </c>
      <c r="Z53" s="7">
        <f t="shared" si="38"/>
        <v>74.489999999999995</v>
      </c>
      <c r="AA53" s="7">
        <f t="shared" si="38"/>
        <v>74.3</v>
      </c>
      <c r="AB53" s="7">
        <f t="shared" si="38"/>
        <v>74.11</v>
      </c>
      <c r="AC53" s="7">
        <f t="shared" si="38"/>
        <v>73.91</v>
      </c>
      <c r="AD53" s="7">
        <f t="shared" si="38"/>
        <v>73.709999999999994</v>
      </c>
      <c r="AE53" s="7">
        <f t="shared" si="38"/>
        <v>73.55</v>
      </c>
      <c r="AF53" s="7">
        <f t="shared" si="38"/>
        <v>73.42</v>
      </c>
      <c r="AG53" s="7">
        <f t="shared" si="38"/>
        <v>73.260000000000005</v>
      </c>
      <c r="AH53" s="7">
        <f t="shared" si="38"/>
        <v>73.12</v>
      </c>
      <c r="AI53" s="7">
        <f t="shared" si="38"/>
        <v>73.02</v>
      </c>
      <c r="AJ53" s="7">
        <f t="shared" si="38"/>
        <v>72.92</v>
      </c>
      <c r="AK53" s="7">
        <f t="shared" si="38"/>
        <v>72.81</v>
      </c>
      <c r="AL53" s="7">
        <f t="shared" si="38"/>
        <v>72.7</v>
      </c>
      <c r="AM53" s="7">
        <f t="shared" si="38"/>
        <v>72.540000000000006</v>
      </c>
      <c r="AN53" s="7">
        <f t="shared" si="38"/>
        <v>72.38</v>
      </c>
      <c r="AO53" s="7">
        <f t="shared" si="38"/>
        <v>72.23</v>
      </c>
      <c r="AP53" s="7">
        <f t="shared" si="38"/>
        <v>72.08</v>
      </c>
      <c r="AQ53" s="7">
        <f t="shared" si="38"/>
        <v>71.930000000000007</v>
      </c>
      <c r="AR53" s="7">
        <f t="shared" si="38"/>
        <v>71.83</v>
      </c>
      <c r="AS53" s="7">
        <f t="shared" si="38"/>
        <v>71.7</v>
      </c>
      <c r="AT53" s="7">
        <f t="shared" si="38"/>
        <v>71.61</v>
      </c>
      <c r="AU53" s="7">
        <f t="shared" si="38"/>
        <v>71.53</v>
      </c>
      <c r="AV53" s="7">
        <f t="shared" si="38"/>
        <v>71.45</v>
      </c>
      <c r="AW53" s="7">
        <f t="shared" si="38"/>
        <v>71.37</v>
      </c>
      <c r="AZ53" s="8"/>
      <c r="BA53" s="13">
        <f>MONTH(BA52)</f>
        <v>1</v>
      </c>
      <c r="BB53" s="13">
        <f>MONTH(BB52)</f>
        <v>2</v>
      </c>
      <c r="BC53" s="13">
        <f t="shared" ref="BC53:DN53" si="39">MONTH(BC52)</f>
        <v>3</v>
      </c>
      <c r="BD53" s="13">
        <f t="shared" si="39"/>
        <v>4</v>
      </c>
      <c r="BE53" s="13">
        <f t="shared" si="39"/>
        <v>5</v>
      </c>
      <c r="BF53" s="13">
        <f t="shared" si="39"/>
        <v>6</v>
      </c>
      <c r="BG53" s="13">
        <f t="shared" si="39"/>
        <v>7</v>
      </c>
      <c r="BH53" s="13">
        <f t="shared" si="39"/>
        <v>8</v>
      </c>
      <c r="BI53" s="13">
        <f t="shared" si="39"/>
        <v>9</v>
      </c>
      <c r="BJ53" s="13">
        <f t="shared" si="39"/>
        <v>10</v>
      </c>
      <c r="BK53" s="13">
        <f t="shared" si="39"/>
        <v>11</v>
      </c>
      <c r="BL53" s="13">
        <f t="shared" si="39"/>
        <v>12</v>
      </c>
      <c r="BM53" s="14">
        <f t="shared" si="39"/>
        <v>1</v>
      </c>
      <c r="BN53" s="13">
        <f t="shared" si="39"/>
        <v>2</v>
      </c>
      <c r="BO53" s="13">
        <f t="shared" si="39"/>
        <v>3</v>
      </c>
      <c r="BP53" s="13">
        <f t="shared" si="39"/>
        <v>4</v>
      </c>
      <c r="BQ53" s="13">
        <f t="shared" si="39"/>
        <v>5</v>
      </c>
      <c r="BR53" s="13">
        <f t="shared" si="39"/>
        <v>6</v>
      </c>
      <c r="BS53" s="13">
        <f t="shared" si="39"/>
        <v>7</v>
      </c>
      <c r="BT53" s="13">
        <f t="shared" si="39"/>
        <v>8</v>
      </c>
      <c r="BU53" s="13">
        <f t="shared" si="39"/>
        <v>9</v>
      </c>
      <c r="BV53" s="13">
        <f t="shared" si="39"/>
        <v>10</v>
      </c>
      <c r="BW53" s="13">
        <f t="shared" si="39"/>
        <v>11</v>
      </c>
      <c r="BX53" s="13">
        <f t="shared" si="39"/>
        <v>12</v>
      </c>
      <c r="BY53" s="13">
        <f t="shared" si="39"/>
        <v>1</v>
      </c>
      <c r="BZ53" s="13">
        <f t="shared" si="39"/>
        <v>2</v>
      </c>
      <c r="CA53" s="13">
        <f t="shared" si="39"/>
        <v>3</v>
      </c>
      <c r="CB53" s="13">
        <f t="shared" si="39"/>
        <v>4</v>
      </c>
      <c r="CC53" s="13">
        <f t="shared" si="39"/>
        <v>5</v>
      </c>
      <c r="CD53" s="13">
        <f t="shared" si="39"/>
        <v>6</v>
      </c>
      <c r="CE53" s="13">
        <f t="shared" si="39"/>
        <v>7</v>
      </c>
      <c r="CF53" s="13">
        <f t="shared" si="39"/>
        <v>8</v>
      </c>
      <c r="CG53" s="13">
        <f t="shared" si="39"/>
        <v>9</v>
      </c>
      <c r="CH53" s="13">
        <f t="shared" si="39"/>
        <v>10</v>
      </c>
      <c r="CI53" s="13">
        <f t="shared" si="39"/>
        <v>11</v>
      </c>
      <c r="CJ53" s="13">
        <f t="shared" si="39"/>
        <v>12</v>
      </c>
      <c r="CK53" s="13">
        <f t="shared" si="39"/>
        <v>1</v>
      </c>
      <c r="CL53" s="13">
        <f t="shared" si="39"/>
        <v>2</v>
      </c>
      <c r="CM53" s="13">
        <f t="shared" si="39"/>
        <v>3</v>
      </c>
      <c r="CN53" s="13">
        <f t="shared" si="39"/>
        <v>4</v>
      </c>
      <c r="CO53" s="13">
        <f t="shared" si="39"/>
        <v>5</v>
      </c>
      <c r="CP53" s="13">
        <f t="shared" si="39"/>
        <v>6</v>
      </c>
      <c r="CQ53" s="13">
        <f t="shared" si="39"/>
        <v>7</v>
      </c>
      <c r="CR53" s="13">
        <f t="shared" si="39"/>
        <v>8</v>
      </c>
      <c r="CS53" s="13">
        <f t="shared" si="39"/>
        <v>9</v>
      </c>
      <c r="CT53" s="13">
        <f t="shared" si="39"/>
        <v>10</v>
      </c>
      <c r="CU53" s="13">
        <f t="shared" si="39"/>
        <v>11</v>
      </c>
      <c r="CV53" s="13">
        <f t="shared" si="39"/>
        <v>12</v>
      </c>
      <c r="CW53" s="13">
        <f t="shared" si="39"/>
        <v>1</v>
      </c>
      <c r="CX53" s="13">
        <f t="shared" si="39"/>
        <v>2</v>
      </c>
      <c r="CY53" s="13">
        <f t="shared" si="39"/>
        <v>3</v>
      </c>
      <c r="CZ53" s="13">
        <f t="shared" si="39"/>
        <v>4</v>
      </c>
      <c r="DA53" s="13">
        <f t="shared" si="39"/>
        <v>5</v>
      </c>
      <c r="DB53" s="13">
        <f t="shared" si="39"/>
        <v>6</v>
      </c>
      <c r="DC53" s="13">
        <f t="shared" si="39"/>
        <v>7</v>
      </c>
      <c r="DD53" s="13">
        <f t="shared" si="39"/>
        <v>8</v>
      </c>
      <c r="DE53" s="13">
        <f t="shared" si="39"/>
        <v>9</v>
      </c>
      <c r="DF53" s="13">
        <f t="shared" si="39"/>
        <v>10</v>
      </c>
      <c r="DG53" s="13">
        <f t="shared" si="39"/>
        <v>11</v>
      </c>
      <c r="DH53" s="13">
        <f t="shared" si="39"/>
        <v>12</v>
      </c>
      <c r="DI53" s="13">
        <f t="shared" si="39"/>
        <v>1</v>
      </c>
      <c r="DJ53" s="13">
        <f t="shared" si="39"/>
        <v>2</v>
      </c>
      <c r="DK53" s="13">
        <f t="shared" si="39"/>
        <v>3</v>
      </c>
      <c r="DL53" s="13">
        <f t="shared" si="39"/>
        <v>4</v>
      </c>
      <c r="DM53" s="13">
        <f t="shared" si="39"/>
        <v>5</v>
      </c>
      <c r="DN53" s="13">
        <f t="shared" si="39"/>
        <v>6</v>
      </c>
      <c r="DO53" s="13">
        <f t="shared" ref="DO53:EF53" si="40">MONTH(DO52)</f>
        <v>7</v>
      </c>
      <c r="DP53" s="13">
        <f t="shared" si="40"/>
        <v>8</v>
      </c>
      <c r="DQ53" s="13">
        <f t="shared" si="40"/>
        <v>9</v>
      </c>
      <c r="DR53" s="13">
        <f t="shared" si="40"/>
        <v>10</v>
      </c>
      <c r="DS53" s="13">
        <f t="shared" si="40"/>
        <v>11</v>
      </c>
      <c r="DT53" s="13">
        <f t="shared" si="40"/>
        <v>12</v>
      </c>
      <c r="DU53" s="13">
        <f t="shared" si="40"/>
        <v>1</v>
      </c>
      <c r="DV53" s="13">
        <f t="shared" si="40"/>
        <v>2</v>
      </c>
      <c r="DW53" s="13">
        <f t="shared" si="40"/>
        <v>3</v>
      </c>
      <c r="DX53" s="13">
        <f t="shared" si="40"/>
        <v>4</v>
      </c>
      <c r="DY53" s="13">
        <f t="shared" si="40"/>
        <v>5</v>
      </c>
      <c r="DZ53" s="13">
        <f t="shared" si="40"/>
        <v>6</v>
      </c>
      <c r="EA53" s="13">
        <f t="shared" si="40"/>
        <v>7</v>
      </c>
      <c r="EB53" s="13">
        <f t="shared" si="40"/>
        <v>8</v>
      </c>
      <c r="EC53" s="13">
        <f t="shared" si="40"/>
        <v>9</v>
      </c>
      <c r="ED53" s="13">
        <f t="shared" si="40"/>
        <v>10</v>
      </c>
      <c r="EE53" s="13">
        <f t="shared" si="40"/>
        <v>11</v>
      </c>
      <c r="EF53" s="13">
        <f t="shared" si="40"/>
        <v>12</v>
      </c>
      <c r="EG53" s="13"/>
      <c r="EH53" s="13"/>
      <c r="EI53" s="13"/>
      <c r="EJ53" s="13"/>
      <c r="EK53" s="13"/>
      <c r="EL53" s="13"/>
      <c r="EM53" s="13"/>
    </row>
    <row r="54" spans="1:143" x14ac:dyDescent="0.35">
      <c r="BA54">
        <v>202301</v>
      </c>
      <c r="BB54">
        <f t="shared" ref="BB54:BL54" si="41">IF(BB53=1,BA54+89,BA54+1)</f>
        <v>202302</v>
      </c>
      <c r="BC54">
        <f t="shared" si="41"/>
        <v>202303</v>
      </c>
      <c r="BD54">
        <f t="shared" si="41"/>
        <v>202304</v>
      </c>
      <c r="BE54">
        <f t="shared" si="41"/>
        <v>202305</v>
      </c>
      <c r="BF54">
        <f t="shared" si="41"/>
        <v>202306</v>
      </c>
      <c r="BG54">
        <f t="shared" si="41"/>
        <v>202307</v>
      </c>
      <c r="BH54">
        <f t="shared" si="41"/>
        <v>202308</v>
      </c>
      <c r="BI54">
        <f t="shared" si="41"/>
        <v>202309</v>
      </c>
      <c r="BJ54">
        <f t="shared" si="41"/>
        <v>202310</v>
      </c>
      <c r="BK54">
        <f t="shared" si="41"/>
        <v>202311</v>
      </c>
      <c r="BL54">
        <f t="shared" si="41"/>
        <v>202312</v>
      </c>
      <c r="BM54">
        <f>IF(BM53=1,BL54+89,BL54+1)</f>
        <v>202401</v>
      </c>
      <c r="BN54">
        <f t="shared" ref="BN54:DY54" si="42">IF(BN53=1,BM54+89,BM54+1)</f>
        <v>202402</v>
      </c>
      <c r="BO54">
        <f t="shared" si="42"/>
        <v>202403</v>
      </c>
      <c r="BP54">
        <f t="shared" si="42"/>
        <v>202404</v>
      </c>
      <c r="BQ54">
        <f t="shared" si="42"/>
        <v>202405</v>
      </c>
      <c r="BR54">
        <f t="shared" si="42"/>
        <v>202406</v>
      </c>
      <c r="BS54">
        <f t="shared" si="42"/>
        <v>202407</v>
      </c>
      <c r="BT54">
        <f t="shared" si="42"/>
        <v>202408</v>
      </c>
      <c r="BU54">
        <f t="shared" si="42"/>
        <v>202409</v>
      </c>
      <c r="BV54">
        <f t="shared" si="42"/>
        <v>202410</v>
      </c>
      <c r="BW54">
        <f t="shared" si="42"/>
        <v>202411</v>
      </c>
      <c r="BX54">
        <f t="shared" si="42"/>
        <v>202412</v>
      </c>
      <c r="BY54">
        <f t="shared" si="42"/>
        <v>202501</v>
      </c>
      <c r="BZ54">
        <f t="shared" si="42"/>
        <v>202502</v>
      </c>
      <c r="CA54">
        <f t="shared" si="42"/>
        <v>202503</v>
      </c>
      <c r="CB54">
        <f t="shared" si="42"/>
        <v>202504</v>
      </c>
      <c r="CC54">
        <f t="shared" si="42"/>
        <v>202505</v>
      </c>
      <c r="CD54">
        <f t="shared" si="42"/>
        <v>202506</v>
      </c>
      <c r="CE54">
        <f t="shared" si="42"/>
        <v>202507</v>
      </c>
      <c r="CF54">
        <f t="shared" si="42"/>
        <v>202508</v>
      </c>
      <c r="CG54">
        <f t="shared" si="42"/>
        <v>202509</v>
      </c>
      <c r="CH54">
        <f t="shared" si="42"/>
        <v>202510</v>
      </c>
      <c r="CI54">
        <f t="shared" si="42"/>
        <v>202511</v>
      </c>
      <c r="CJ54">
        <f t="shared" si="42"/>
        <v>202512</v>
      </c>
      <c r="CK54">
        <f t="shared" si="42"/>
        <v>202601</v>
      </c>
      <c r="CL54">
        <f t="shared" si="42"/>
        <v>202602</v>
      </c>
      <c r="CM54">
        <f t="shared" si="42"/>
        <v>202603</v>
      </c>
      <c r="CN54">
        <f t="shared" si="42"/>
        <v>202604</v>
      </c>
      <c r="CO54">
        <f t="shared" si="42"/>
        <v>202605</v>
      </c>
      <c r="CP54">
        <f t="shared" si="42"/>
        <v>202606</v>
      </c>
      <c r="CQ54">
        <f t="shared" si="42"/>
        <v>202607</v>
      </c>
      <c r="CR54">
        <f t="shared" si="42"/>
        <v>202608</v>
      </c>
      <c r="CS54">
        <f t="shared" si="42"/>
        <v>202609</v>
      </c>
      <c r="CT54">
        <f t="shared" si="42"/>
        <v>202610</v>
      </c>
      <c r="CU54">
        <f t="shared" si="42"/>
        <v>202611</v>
      </c>
      <c r="CV54">
        <f t="shared" si="42"/>
        <v>202612</v>
      </c>
      <c r="CW54">
        <f t="shared" si="42"/>
        <v>202701</v>
      </c>
      <c r="CX54">
        <f t="shared" si="42"/>
        <v>202702</v>
      </c>
      <c r="CY54">
        <f t="shared" si="42"/>
        <v>202703</v>
      </c>
      <c r="CZ54">
        <f t="shared" si="42"/>
        <v>202704</v>
      </c>
      <c r="DA54">
        <f t="shared" si="42"/>
        <v>202705</v>
      </c>
      <c r="DB54">
        <f t="shared" si="42"/>
        <v>202706</v>
      </c>
      <c r="DC54">
        <f t="shared" si="42"/>
        <v>202707</v>
      </c>
      <c r="DD54">
        <f t="shared" si="42"/>
        <v>202708</v>
      </c>
      <c r="DE54">
        <f t="shared" si="42"/>
        <v>202709</v>
      </c>
      <c r="DF54">
        <f t="shared" si="42"/>
        <v>202710</v>
      </c>
      <c r="DG54">
        <f t="shared" si="42"/>
        <v>202711</v>
      </c>
      <c r="DH54">
        <f t="shared" si="42"/>
        <v>202712</v>
      </c>
      <c r="DI54">
        <f t="shared" si="42"/>
        <v>202801</v>
      </c>
      <c r="DJ54">
        <f t="shared" si="42"/>
        <v>202802</v>
      </c>
      <c r="DK54">
        <f t="shared" si="42"/>
        <v>202803</v>
      </c>
      <c r="DL54">
        <f t="shared" si="42"/>
        <v>202804</v>
      </c>
      <c r="DM54">
        <f t="shared" si="42"/>
        <v>202805</v>
      </c>
      <c r="DN54">
        <f t="shared" si="42"/>
        <v>202806</v>
      </c>
      <c r="DO54">
        <f t="shared" si="42"/>
        <v>202807</v>
      </c>
      <c r="DP54">
        <f t="shared" si="42"/>
        <v>202808</v>
      </c>
      <c r="DQ54">
        <f t="shared" si="42"/>
        <v>202809</v>
      </c>
      <c r="DR54">
        <f t="shared" si="42"/>
        <v>202810</v>
      </c>
      <c r="DS54">
        <f t="shared" si="42"/>
        <v>202811</v>
      </c>
      <c r="DT54">
        <f t="shared" si="42"/>
        <v>202812</v>
      </c>
      <c r="DU54">
        <f t="shared" si="42"/>
        <v>202901</v>
      </c>
      <c r="DV54">
        <f t="shared" si="42"/>
        <v>202902</v>
      </c>
      <c r="DW54">
        <f t="shared" si="42"/>
        <v>202903</v>
      </c>
      <c r="DX54">
        <f t="shared" si="42"/>
        <v>202904</v>
      </c>
      <c r="DY54">
        <f t="shared" si="42"/>
        <v>202905</v>
      </c>
      <c r="DZ54">
        <f t="shared" ref="DZ54:EF54" si="43">IF(DZ53=1,DY54+89,DY54+1)</f>
        <v>202906</v>
      </c>
      <c r="EA54">
        <f t="shared" si="43"/>
        <v>202907</v>
      </c>
      <c r="EB54">
        <f t="shared" si="43"/>
        <v>202908</v>
      </c>
      <c r="EC54">
        <f t="shared" si="43"/>
        <v>202909</v>
      </c>
      <c r="ED54">
        <f t="shared" si="43"/>
        <v>202910</v>
      </c>
      <c r="EE54">
        <f t="shared" si="43"/>
        <v>202911</v>
      </c>
      <c r="EF54">
        <f t="shared" si="43"/>
        <v>202912</v>
      </c>
    </row>
    <row r="55" spans="1:143" x14ac:dyDescent="0.35">
      <c r="AZ55" t="str">
        <f>A49</f>
        <v>April 2026 MPR</v>
      </c>
      <c r="BA55" s="7" t="e">
        <f t="shared" ref="BA55:DL55" si="44">HLOOKUP(BA$54,$B$42:$AW$45,4,FALSE)</f>
        <v>#N/A</v>
      </c>
      <c r="BB55" s="7" t="e">
        <f t="shared" si="44"/>
        <v>#N/A</v>
      </c>
      <c r="BC55" s="7" t="e">
        <f t="shared" si="44"/>
        <v>#N/A</v>
      </c>
      <c r="BD55" s="7" t="e">
        <f t="shared" si="44"/>
        <v>#N/A</v>
      </c>
      <c r="BE55" s="7" t="e">
        <f t="shared" si="44"/>
        <v>#N/A</v>
      </c>
      <c r="BF55" s="7" t="e">
        <f t="shared" si="44"/>
        <v>#N/A</v>
      </c>
      <c r="BG55" s="7" t="e">
        <f t="shared" si="44"/>
        <v>#N/A</v>
      </c>
      <c r="BH55" s="7" t="e">
        <f t="shared" si="44"/>
        <v>#N/A</v>
      </c>
      <c r="BI55" s="7" t="e">
        <f t="shared" si="44"/>
        <v>#N/A</v>
      </c>
      <c r="BJ55" s="7" t="e">
        <f t="shared" si="44"/>
        <v>#N/A</v>
      </c>
      <c r="BK55" s="7" t="e">
        <f t="shared" si="44"/>
        <v>#N/A</v>
      </c>
      <c r="BL55" s="7" t="e">
        <f t="shared" si="44"/>
        <v>#N/A</v>
      </c>
      <c r="BM55" s="7" t="e">
        <f t="shared" si="44"/>
        <v>#N/A</v>
      </c>
      <c r="BN55" s="7" t="e">
        <f t="shared" si="44"/>
        <v>#N/A</v>
      </c>
      <c r="BO55" s="7" t="e">
        <f t="shared" si="44"/>
        <v>#N/A</v>
      </c>
      <c r="BP55" s="7" t="e">
        <f t="shared" si="44"/>
        <v>#N/A</v>
      </c>
      <c r="BQ55" s="7" t="e">
        <f t="shared" si="44"/>
        <v>#N/A</v>
      </c>
      <c r="BR55" s="7" t="e">
        <f t="shared" si="44"/>
        <v>#N/A</v>
      </c>
      <c r="BS55" s="7" t="e">
        <f t="shared" si="44"/>
        <v>#N/A</v>
      </c>
      <c r="BT55" s="7" t="e">
        <f t="shared" si="44"/>
        <v>#N/A</v>
      </c>
      <c r="BU55" s="7" t="e">
        <f t="shared" si="44"/>
        <v>#N/A</v>
      </c>
      <c r="BV55" s="7" t="e">
        <f t="shared" si="44"/>
        <v>#N/A</v>
      </c>
      <c r="BW55" s="7" t="e">
        <f t="shared" si="44"/>
        <v>#N/A</v>
      </c>
      <c r="BX55" s="7" t="e">
        <f t="shared" si="44"/>
        <v>#N/A</v>
      </c>
      <c r="BY55" s="7" t="e">
        <f t="shared" si="44"/>
        <v>#N/A</v>
      </c>
      <c r="BZ55" s="7" t="e">
        <f t="shared" si="44"/>
        <v>#N/A</v>
      </c>
      <c r="CA55" s="7" t="e">
        <f t="shared" si="44"/>
        <v>#N/A</v>
      </c>
      <c r="CB55" s="7" t="e">
        <f t="shared" si="44"/>
        <v>#N/A</v>
      </c>
      <c r="CC55" s="7" t="e">
        <f t="shared" si="44"/>
        <v>#N/A</v>
      </c>
      <c r="CD55" s="7" t="e">
        <f t="shared" si="44"/>
        <v>#N/A</v>
      </c>
      <c r="CE55" s="7" t="e">
        <f t="shared" si="44"/>
        <v>#N/A</v>
      </c>
      <c r="CF55" s="7" t="e">
        <f t="shared" si="44"/>
        <v>#N/A</v>
      </c>
      <c r="CG55" s="7" t="e">
        <f t="shared" si="44"/>
        <v>#N/A</v>
      </c>
      <c r="CH55" s="7" t="e">
        <f t="shared" si="44"/>
        <v>#N/A</v>
      </c>
      <c r="CI55" s="7" t="e">
        <f t="shared" si="44"/>
        <v>#N/A</v>
      </c>
      <c r="CJ55" s="7" t="e">
        <f t="shared" si="44"/>
        <v>#N/A</v>
      </c>
      <c r="CK55" s="7" t="e">
        <f t="shared" si="44"/>
        <v>#N/A</v>
      </c>
      <c r="CL55" s="7" t="e">
        <f t="shared" si="44"/>
        <v>#N/A</v>
      </c>
      <c r="CM55" s="7" t="e">
        <f t="shared" si="44"/>
        <v>#N/A</v>
      </c>
      <c r="CN55" s="7">
        <f t="shared" si="44"/>
        <v>99.190000000000012</v>
      </c>
      <c r="CO55" s="7">
        <f t="shared" si="44"/>
        <v>93.232857142857142</v>
      </c>
      <c r="CP55" s="7">
        <f t="shared" si="44"/>
        <v>88.830714285714279</v>
      </c>
      <c r="CQ55" s="7">
        <f t="shared" si="44"/>
        <v>85.877857142857124</v>
      </c>
      <c r="CR55" s="7">
        <f t="shared" si="44"/>
        <v>83.818571428571417</v>
      </c>
      <c r="CS55" s="7">
        <f t="shared" si="44"/>
        <v>82.369285714285724</v>
      </c>
      <c r="CT55" s="7">
        <f t="shared" si="44"/>
        <v>81.189285714285703</v>
      </c>
      <c r="CU55" s="7">
        <f t="shared" si="44"/>
        <v>80.137142857142862</v>
      </c>
      <c r="CV55" s="7">
        <f t="shared" si="44"/>
        <v>79.239999999999995</v>
      </c>
      <c r="CW55" s="7">
        <f t="shared" si="44"/>
        <v>78.512142857142862</v>
      </c>
      <c r="CX55" s="7">
        <f t="shared" si="44"/>
        <v>77.902142857142863</v>
      </c>
      <c r="CY55" s="7">
        <f t="shared" si="44"/>
        <v>77.392142857142872</v>
      </c>
      <c r="CZ55" s="7">
        <f t="shared" si="44"/>
        <v>76.964999999999989</v>
      </c>
      <c r="DA55" s="7">
        <f t="shared" si="44"/>
        <v>76.561428571428564</v>
      </c>
      <c r="DB55" s="7">
        <f t="shared" si="44"/>
        <v>76.228571428571428</v>
      </c>
      <c r="DC55" s="7">
        <f t="shared" si="44"/>
        <v>75.945714285714303</v>
      </c>
      <c r="DD55" s="7">
        <f t="shared" si="44"/>
        <v>75.681428571428569</v>
      </c>
      <c r="DE55" s="7">
        <f t="shared" si="44"/>
        <v>75.445000000000007</v>
      </c>
      <c r="DF55" s="7">
        <f t="shared" si="44"/>
        <v>75.209285714285713</v>
      </c>
      <c r="DG55" s="7">
        <f t="shared" si="44"/>
        <v>74.935714285714283</v>
      </c>
      <c r="DH55" s="7">
        <f t="shared" si="44"/>
        <v>74.684285714285707</v>
      </c>
      <c r="DI55" s="7">
        <f t="shared" si="44"/>
        <v>74.498571428571424</v>
      </c>
      <c r="DJ55" s="7">
        <f t="shared" si="44"/>
        <v>74.352857142857147</v>
      </c>
      <c r="DK55" s="7">
        <f t="shared" si="44"/>
        <v>74.224285714285728</v>
      </c>
      <c r="DL55" s="7">
        <f t="shared" si="44"/>
        <v>74.072857142857146</v>
      </c>
      <c r="DM55" s="7">
        <f t="shared" ref="DM55:EF55" si="45">HLOOKUP(DM$54,$B$42:$AW$45,4,FALSE)</f>
        <v>73.89928571428571</v>
      </c>
      <c r="DN55" s="7">
        <f t="shared" si="45"/>
        <v>73.717857142857142</v>
      </c>
      <c r="DO55" s="7">
        <f t="shared" si="45"/>
        <v>73.527857142857144</v>
      </c>
      <c r="DP55" s="7">
        <f t="shared" si="45"/>
        <v>73.346428571428575</v>
      </c>
      <c r="DQ55" s="7">
        <f t="shared" si="45"/>
        <v>73.189285714285717</v>
      </c>
      <c r="DR55" s="7">
        <f t="shared" si="45"/>
        <v>73.063571428571436</v>
      </c>
      <c r="DS55" s="7">
        <f t="shared" si="45"/>
        <v>72.910714285714292</v>
      </c>
      <c r="DT55" s="7">
        <f t="shared" si="45"/>
        <v>72.781428571428577</v>
      </c>
      <c r="DU55" s="7">
        <f t="shared" si="45"/>
        <v>72.680714285714288</v>
      </c>
      <c r="DV55" s="7">
        <f t="shared" si="45"/>
        <v>72.593571428571437</v>
      </c>
      <c r="DW55" s="7">
        <f t="shared" si="45"/>
        <v>72.472857142857151</v>
      </c>
      <c r="DX55" s="7">
        <f t="shared" si="45"/>
        <v>72.369285714285724</v>
      </c>
      <c r="DY55" s="7">
        <f t="shared" si="45"/>
        <v>72.22</v>
      </c>
      <c r="DZ55" s="7">
        <f t="shared" si="45"/>
        <v>72.075714285714284</v>
      </c>
      <c r="EA55" s="7">
        <f t="shared" si="45"/>
        <v>71.916428571428554</v>
      </c>
      <c r="EB55" s="7">
        <f t="shared" si="45"/>
        <v>71.768571428571448</v>
      </c>
      <c r="EC55" s="7">
        <f t="shared" si="45"/>
        <v>71.612142857142871</v>
      </c>
      <c r="ED55" s="7">
        <f t="shared" si="45"/>
        <v>71.515000000000015</v>
      </c>
      <c r="EE55" s="7">
        <f t="shared" si="45"/>
        <v>71.381428571428572</v>
      </c>
      <c r="EF55" s="7">
        <f t="shared" si="45"/>
        <v>71.300714285714292</v>
      </c>
      <c r="EG55" s="7"/>
      <c r="EH55" s="7"/>
      <c r="EI55" s="7"/>
      <c r="EJ55" s="7"/>
      <c r="EK55" s="7"/>
      <c r="EL55" s="7"/>
      <c r="EM55" s="7"/>
    </row>
    <row r="56" spans="1:143" x14ac:dyDescent="0.35">
      <c r="AZ56" t="str">
        <f>AZ49</f>
        <v>Current market curve</v>
      </c>
      <c r="BA56" s="7" t="e">
        <f>HLOOKUP(BA$54,$BA$42:$CV$45,4,FALSE)</f>
        <v>#N/A</v>
      </c>
      <c r="BB56" s="7" t="e">
        <f t="shared" ref="BB56:DM56" si="46">HLOOKUP(BB$54,$BA$42:$CV$45,4,FALSE)</f>
        <v>#N/A</v>
      </c>
      <c r="BC56" s="7" t="e">
        <f t="shared" si="46"/>
        <v>#N/A</v>
      </c>
      <c r="BD56" s="7" t="e">
        <f t="shared" si="46"/>
        <v>#N/A</v>
      </c>
      <c r="BE56" s="7" t="e">
        <f t="shared" si="46"/>
        <v>#N/A</v>
      </c>
      <c r="BF56" s="7" t="e">
        <f t="shared" si="46"/>
        <v>#N/A</v>
      </c>
      <c r="BG56" s="7" t="e">
        <f t="shared" si="46"/>
        <v>#N/A</v>
      </c>
      <c r="BH56" s="7" t="e">
        <f t="shared" si="46"/>
        <v>#N/A</v>
      </c>
      <c r="BI56" s="7" t="e">
        <f t="shared" si="46"/>
        <v>#N/A</v>
      </c>
      <c r="BJ56" s="7" t="e">
        <f t="shared" si="46"/>
        <v>#N/A</v>
      </c>
      <c r="BK56" s="7" t="e">
        <f t="shared" si="46"/>
        <v>#N/A</v>
      </c>
      <c r="BL56" s="7" t="e">
        <f t="shared" si="46"/>
        <v>#N/A</v>
      </c>
      <c r="BM56" s="7" t="e">
        <f t="shared" si="46"/>
        <v>#N/A</v>
      </c>
      <c r="BN56" s="7" t="e">
        <f t="shared" si="46"/>
        <v>#N/A</v>
      </c>
      <c r="BO56" s="7" t="e">
        <f t="shared" si="46"/>
        <v>#N/A</v>
      </c>
      <c r="BP56" s="7" t="e">
        <f t="shared" si="46"/>
        <v>#N/A</v>
      </c>
      <c r="BQ56" s="7" t="e">
        <f t="shared" si="46"/>
        <v>#N/A</v>
      </c>
      <c r="BR56" s="7" t="e">
        <f t="shared" si="46"/>
        <v>#N/A</v>
      </c>
      <c r="BS56" s="7" t="e">
        <f t="shared" si="46"/>
        <v>#N/A</v>
      </c>
      <c r="BT56" s="7" t="e">
        <f t="shared" si="46"/>
        <v>#N/A</v>
      </c>
      <c r="BU56" s="7" t="e">
        <f t="shared" si="46"/>
        <v>#N/A</v>
      </c>
      <c r="BV56" s="7" t="e">
        <f t="shared" si="46"/>
        <v>#N/A</v>
      </c>
      <c r="BW56" s="7" t="e">
        <f t="shared" si="46"/>
        <v>#N/A</v>
      </c>
      <c r="BX56" s="7" t="e">
        <f t="shared" si="46"/>
        <v>#N/A</v>
      </c>
      <c r="BY56" s="7" t="e">
        <f t="shared" si="46"/>
        <v>#N/A</v>
      </c>
      <c r="BZ56" s="7" t="e">
        <f t="shared" si="46"/>
        <v>#N/A</v>
      </c>
      <c r="CA56" s="7" t="e">
        <f t="shared" si="46"/>
        <v>#N/A</v>
      </c>
      <c r="CB56" s="7" t="e">
        <f t="shared" si="46"/>
        <v>#N/A</v>
      </c>
      <c r="CC56" s="7" t="e">
        <f t="shared" si="46"/>
        <v>#N/A</v>
      </c>
      <c r="CD56" s="7" t="e">
        <f t="shared" si="46"/>
        <v>#N/A</v>
      </c>
      <c r="CE56" s="7" t="e">
        <f t="shared" si="46"/>
        <v>#N/A</v>
      </c>
      <c r="CF56" s="7" t="e">
        <f t="shared" si="46"/>
        <v>#N/A</v>
      </c>
      <c r="CG56" s="7" t="e">
        <f t="shared" si="46"/>
        <v>#N/A</v>
      </c>
      <c r="CH56" s="7" t="e">
        <f t="shared" si="46"/>
        <v>#N/A</v>
      </c>
      <c r="CI56" s="7" t="e">
        <f t="shared" si="46"/>
        <v>#N/A</v>
      </c>
      <c r="CJ56" s="7" t="e">
        <f t="shared" si="46"/>
        <v>#N/A</v>
      </c>
      <c r="CK56" s="7" t="e">
        <f t="shared" si="46"/>
        <v>#N/A</v>
      </c>
      <c r="CL56" s="7" t="e">
        <f t="shared" si="46"/>
        <v>#N/A</v>
      </c>
      <c r="CM56" s="7" t="e">
        <f t="shared" si="46"/>
        <v>#N/A</v>
      </c>
      <c r="CN56" s="7" t="e">
        <f t="shared" si="46"/>
        <v>#N/A</v>
      </c>
      <c r="CO56" s="7" t="e">
        <f t="shared" si="46"/>
        <v>#N/A</v>
      </c>
      <c r="CP56" s="7">
        <f t="shared" si="46"/>
        <v>89.8</v>
      </c>
      <c r="CQ56" s="7">
        <f t="shared" si="46"/>
        <v>88.270666666666656</v>
      </c>
      <c r="CR56" s="7">
        <f t="shared" si="46"/>
        <v>86.578666666666649</v>
      </c>
      <c r="CS56" s="7">
        <f t="shared" si="46"/>
        <v>85.147333333333336</v>
      </c>
      <c r="CT56" s="7">
        <f t="shared" si="46"/>
        <v>83.930666666666667</v>
      </c>
      <c r="CU56" s="7">
        <f t="shared" si="46"/>
        <v>82.861333333333334</v>
      </c>
      <c r="CV56" s="7">
        <f t="shared" si="46"/>
        <v>81.908000000000001</v>
      </c>
      <c r="CW56" s="7">
        <f t="shared" si="46"/>
        <v>81.070666666666668</v>
      </c>
      <c r="CX56" s="7">
        <f t="shared" si="46"/>
        <v>80.342000000000013</v>
      </c>
      <c r="CY56" s="7">
        <f t="shared" si="46"/>
        <v>79.716000000000022</v>
      </c>
      <c r="CZ56" s="7">
        <f t="shared" si="46"/>
        <v>79.167333333333318</v>
      </c>
      <c r="DA56" s="7">
        <f t="shared" si="46"/>
        <v>78.67</v>
      </c>
      <c r="DB56" s="7">
        <f t="shared" si="46"/>
        <v>78.238000000000014</v>
      </c>
      <c r="DC56" s="7">
        <f t="shared" si="46"/>
        <v>77.85466666666666</v>
      </c>
      <c r="DD56" s="7">
        <f t="shared" si="46"/>
        <v>77.508000000000024</v>
      </c>
      <c r="DE56" s="7">
        <f t="shared" si="46"/>
        <v>77.193333333333342</v>
      </c>
      <c r="DF56" s="7">
        <f t="shared" si="46"/>
        <v>76.902000000000001</v>
      </c>
      <c r="DG56" s="7">
        <f t="shared" si="46"/>
        <v>76.597333333333339</v>
      </c>
      <c r="DH56" s="7">
        <f t="shared" si="46"/>
        <v>76.326666666666654</v>
      </c>
      <c r="DI56" s="7">
        <f t="shared" si="46"/>
        <v>76.105333333333334</v>
      </c>
      <c r="DJ56" s="7">
        <f t="shared" si="46"/>
        <v>75.895333333333326</v>
      </c>
      <c r="DK56" s="7">
        <f t="shared" si="46"/>
        <v>75.695999999999984</v>
      </c>
      <c r="DL56" s="7">
        <f t="shared" si="46"/>
        <v>75.492666666666665</v>
      </c>
      <c r="DM56" s="7">
        <f t="shared" si="46"/>
        <v>75.283333333333331</v>
      </c>
      <c r="DN56" s="7">
        <f t="shared" ref="DN56:EF56" si="47">HLOOKUP(DN$54,$BA$42:$CV$45,4,FALSE)</f>
        <v>75.068666666666644</v>
      </c>
      <c r="DO56" s="7">
        <f t="shared" si="47"/>
        <v>74.851333333333329</v>
      </c>
      <c r="DP56" s="7">
        <f t="shared" si="47"/>
        <v>74.643999999999991</v>
      </c>
      <c r="DQ56" s="7">
        <f t="shared" si="47"/>
        <v>74.451999999999998</v>
      </c>
      <c r="DR56" s="7">
        <f t="shared" si="47"/>
        <v>74.279333333333341</v>
      </c>
      <c r="DS56" s="7">
        <f t="shared" si="47"/>
        <v>74.089999999999989</v>
      </c>
      <c r="DT56" s="7">
        <f t="shared" si="47"/>
        <v>73.917333333333346</v>
      </c>
      <c r="DU56" s="7">
        <f t="shared" si="47"/>
        <v>73.782000000000011</v>
      </c>
      <c r="DV56" s="7">
        <f t="shared" si="47"/>
        <v>73.647333333333336</v>
      </c>
      <c r="DW56" s="7">
        <f t="shared" si="47"/>
        <v>73.516666666666666</v>
      </c>
      <c r="DX56" s="7">
        <f t="shared" si="47"/>
        <v>73.390666666666661</v>
      </c>
      <c r="DY56" s="7">
        <f t="shared" si="47"/>
        <v>73.233999999999995</v>
      </c>
      <c r="DZ56" s="7">
        <f t="shared" si="47"/>
        <v>73.051333333333318</v>
      </c>
      <c r="EA56" s="7">
        <f t="shared" si="47"/>
        <v>72.887333333333331</v>
      </c>
      <c r="EB56" s="7">
        <f t="shared" si="47"/>
        <v>72.738</v>
      </c>
      <c r="EC56" s="7">
        <f t="shared" si="47"/>
        <v>72.554666666666662</v>
      </c>
      <c r="ED56" s="7">
        <f t="shared" si="47"/>
        <v>72.427999999999983</v>
      </c>
      <c r="EE56" s="7">
        <f t="shared" si="47"/>
        <v>72.279999999999987</v>
      </c>
      <c r="EF56" s="7">
        <f t="shared" si="47"/>
        <v>72.116</v>
      </c>
      <c r="EG56" s="7"/>
      <c r="EH56" s="7"/>
      <c r="EI56" s="7"/>
      <c r="EJ56" s="7"/>
      <c r="EK56" s="7"/>
      <c r="EL56" s="7"/>
      <c r="EM56" s="7"/>
    </row>
    <row r="57" spans="1:143" x14ac:dyDescent="0.35">
      <c r="AZ57" t="s">
        <v>955</v>
      </c>
      <c r="BP57" s="7" t="e">
        <f>BP56-BP55</f>
        <v>#N/A</v>
      </c>
      <c r="BQ57" s="7" t="e">
        <f t="shared" ref="BQ57:EB57" si="48">BQ56-BQ55</f>
        <v>#N/A</v>
      </c>
      <c r="BR57" s="7" t="e">
        <f t="shared" si="48"/>
        <v>#N/A</v>
      </c>
      <c r="BS57" s="7" t="e">
        <f t="shared" si="48"/>
        <v>#N/A</v>
      </c>
      <c r="BT57" s="7" t="e">
        <f t="shared" si="48"/>
        <v>#N/A</v>
      </c>
      <c r="BU57" s="7" t="e">
        <f t="shared" si="48"/>
        <v>#N/A</v>
      </c>
      <c r="BV57" s="7" t="e">
        <f t="shared" si="48"/>
        <v>#N/A</v>
      </c>
      <c r="BW57" s="7" t="e">
        <f t="shared" si="48"/>
        <v>#N/A</v>
      </c>
      <c r="BX57" s="7" t="e">
        <f t="shared" si="48"/>
        <v>#N/A</v>
      </c>
      <c r="BY57" s="7" t="e">
        <f t="shared" si="48"/>
        <v>#N/A</v>
      </c>
      <c r="BZ57" s="7" t="e">
        <f t="shared" si="48"/>
        <v>#N/A</v>
      </c>
      <c r="CA57" s="7" t="e">
        <f t="shared" si="48"/>
        <v>#N/A</v>
      </c>
      <c r="CB57" s="7" t="e">
        <f t="shared" si="48"/>
        <v>#N/A</v>
      </c>
      <c r="CC57" s="7" t="e">
        <f t="shared" si="48"/>
        <v>#N/A</v>
      </c>
      <c r="CD57" s="7" t="e">
        <f t="shared" si="48"/>
        <v>#N/A</v>
      </c>
      <c r="CE57" s="7" t="e">
        <f t="shared" si="48"/>
        <v>#N/A</v>
      </c>
      <c r="CF57" s="7" t="e">
        <f t="shared" si="48"/>
        <v>#N/A</v>
      </c>
      <c r="CG57" s="7" t="e">
        <f t="shared" si="48"/>
        <v>#N/A</v>
      </c>
      <c r="CH57" s="7" t="e">
        <f t="shared" si="48"/>
        <v>#N/A</v>
      </c>
      <c r="CI57" s="7" t="e">
        <f t="shared" si="48"/>
        <v>#N/A</v>
      </c>
      <c r="CJ57" s="7" t="e">
        <f t="shared" si="48"/>
        <v>#N/A</v>
      </c>
      <c r="CK57" s="7" t="e">
        <f t="shared" si="48"/>
        <v>#N/A</v>
      </c>
      <c r="CL57" s="7" t="e">
        <f t="shared" si="48"/>
        <v>#N/A</v>
      </c>
      <c r="CM57" s="7" t="e">
        <f t="shared" si="48"/>
        <v>#N/A</v>
      </c>
      <c r="CN57" s="7" t="e">
        <f t="shared" si="48"/>
        <v>#N/A</v>
      </c>
      <c r="CO57" s="7" t="e">
        <f t="shared" si="48"/>
        <v>#N/A</v>
      </c>
      <c r="CP57" s="7">
        <f t="shared" si="48"/>
        <v>0.96928571428571786</v>
      </c>
      <c r="CQ57" s="7">
        <f t="shared" si="48"/>
        <v>2.3928095238095324</v>
      </c>
      <c r="CR57" s="7">
        <f t="shared" si="48"/>
        <v>2.7600952380952322</v>
      </c>
      <c r="CS57" s="7">
        <f t="shared" si="48"/>
        <v>2.7780476190476122</v>
      </c>
      <c r="CT57" s="7">
        <f t="shared" si="48"/>
        <v>2.7413809523809647</v>
      </c>
      <c r="CU57" s="7">
        <f t="shared" si="48"/>
        <v>2.7241904761904721</v>
      </c>
      <c r="CV57" s="7">
        <f t="shared" si="48"/>
        <v>2.6680000000000064</v>
      </c>
      <c r="CW57" s="7">
        <f t="shared" si="48"/>
        <v>2.5585238095238054</v>
      </c>
      <c r="CX57" s="7">
        <f t="shared" si="48"/>
        <v>2.4398571428571501</v>
      </c>
      <c r="CY57" s="7">
        <f t="shared" si="48"/>
        <v>2.3238571428571504</v>
      </c>
      <c r="CZ57" s="7">
        <f t="shared" si="48"/>
        <v>2.2023333333333284</v>
      </c>
      <c r="DA57" s="7">
        <f t="shared" si="48"/>
        <v>2.1085714285714374</v>
      </c>
      <c r="DB57" s="7">
        <f t="shared" si="48"/>
        <v>2.009428571428586</v>
      </c>
      <c r="DC57" s="7">
        <f t="shared" si="48"/>
        <v>1.908952380952357</v>
      </c>
      <c r="DD57" s="7">
        <f t="shared" si="48"/>
        <v>1.8265714285714552</v>
      </c>
      <c r="DE57" s="7">
        <f t="shared" si="48"/>
        <v>1.7483333333333348</v>
      </c>
      <c r="DF57" s="7">
        <f t="shared" si="48"/>
        <v>1.6927142857142883</v>
      </c>
      <c r="DG57" s="7">
        <f t="shared" si="48"/>
        <v>1.6616190476190553</v>
      </c>
      <c r="DH57" s="7">
        <f t="shared" si="48"/>
        <v>1.6423809523809467</v>
      </c>
      <c r="DI57" s="7">
        <f t="shared" si="48"/>
        <v>1.6067619047619104</v>
      </c>
      <c r="DJ57" s="7">
        <f t="shared" si="48"/>
        <v>1.5424761904761795</v>
      </c>
      <c r="DK57" s="7">
        <f t="shared" si="48"/>
        <v>1.4717142857142562</v>
      </c>
      <c r="DL57" s="7">
        <f t="shared" si="48"/>
        <v>1.4198095238095192</v>
      </c>
      <c r="DM57" s="7">
        <f t="shared" si="48"/>
        <v>1.384047619047621</v>
      </c>
      <c r="DN57" s="7">
        <f t="shared" si="48"/>
        <v>1.3508095238095024</v>
      </c>
      <c r="DO57" s="7">
        <f t="shared" si="48"/>
        <v>1.3234761904761854</v>
      </c>
      <c r="DP57" s="7">
        <f t="shared" si="48"/>
        <v>1.2975714285714162</v>
      </c>
      <c r="DQ57" s="7">
        <f t="shared" si="48"/>
        <v>1.2627142857142815</v>
      </c>
      <c r="DR57" s="7">
        <f t="shared" si="48"/>
        <v>1.215761904761905</v>
      </c>
      <c r="DS57" s="7">
        <f t="shared" si="48"/>
        <v>1.1792857142856974</v>
      </c>
      <c r="DT57" s="7">
        <f t="shared" si="48"/>
        <v>1.1359047619047686</v>
      </c>
      <c r="DU57" s="7">
        <f t="shared" si="48"/>
        <v>1.1012857142857229</v>
      </c>
      <c r="DV57" s="7">
        <f t="shared" si="48"/>
        <v>1.0537619047618989</v>
      </c>
      <c r="DW57" s="7">
        <f t="shared" si="48"/>
        <v>1.0438095238095144</v>
      </c>
      <c r="DX57" s="7">
        <f t="shared" si="48"/>
        <v>1.0213809523809374</v>
      </c>
      <c r="DY57" s="7">
        <f t="shared" si="48"/>
        <v>1.0139999999999958</v>
      </c>
      <c r="DZ57" s="7">
        <f t="shared" si="48"/>
        <v>0.97561904761903406</v>
      </c>
      <c r="EA57" s="7">
        <f t="shared" si="48"/>
        <v>0.97090476190477659</v>
      </c>
      <c r="EB57" s="7">
        <f t="shared" si="48"/>
        <v>0.96942857142855132</v>
      </c>
      <c r="EC57" s="7">
        <f t="shared" ref="EC57:EF57" si="49">EC56-EC55</f>
        <v>0.94252380952379156</v>
      </c>
      <c r="ED57" s="7">
        <f t="shared" si="49"/>
        <v>0.91299999999996828</v>
      </c>
      <c r="EE57" s="7">
        <f t="shared" si="49"/>
        <v>0.89857142857141525</v>
      </c>
      <c r="EF57" s="7">
        <f t="shared" si="49"/>
        <v>0.81528571428570729</v>
      </c>
      <c r="EG57" s="7"/>
      <c r="EH57" s="7"/>
      <c r="EI57" s="7"/>
      <c r="EJ57" s="7"/>
      <c r="EK57" s="7"/>
      <c r="EL57" s="7"/>
      <c r="EM57" s="7"/>
    </row>
    <row r="58" spans="1:143" x14ac:dyDescent="0.35">
      <c r="AZ58" t="s">
        <v>956</v>
      </c>
      <c r="CY58" s="7"/>
      <c r="DB58" s="7" t="e">
        <f>AVERAGE(BV57:DB57)</f>
        <v>#N/A</v>
      </c>
    </row>
    <row r="60" spans="1:143" x14ac:dyDescent="0.35">
      <c r="AZ60" s="8" t="s">
        <v>957</v>
      </c>
    </row>
    <row r="61" spans="1:143"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35">
      <c r="BA62">
        <v>202301</v>
      </c>
      <c r="BB62">
        <f>IF(RIGHT(BA62)="4",BA62+97,BA62+1)</f>
        <v>202302</v>
      </c>
      <c r="BC62">
        <f t="shared" ref="BC62:BZ62" si="50">IF(RIGHT(BB62)="4",BB62+97,BB62+1)</f>
        <v>202303</v>
      </c>
      <c r="BD62">
        <f t="shared" si="50"/>
        <v>202304</v>
      </c>
      <c r="BE62">
        <f t="shared" si="50"/>
        <v>202401</v>
      </c>
      <c r="BF62">
        <f t="shared" si="50"/>
        <v>202402</v>
      </c>
      <c r="BG62">
        <f t="shared" si="50"/>
        <v>202403</v>
      </c>
      <c r="BH62">
        <f t="shared" si="50"/>
        <v>202404</v>
      </c>
      <c r="BI62">
        <f t="shared" si="50"/>
        <v>202501</v>
      </c>
      <c r="BJ62">
        <f t="shared" si="50"/>
        <v>202502</v>
      </c>
      <c r="BK62">
        <f t="shared" si="50"/>
        <v>202503</v>
      </c>
      <c r="BL62">
        <f t="shared" si="50"/>
        <v>202504</v>
      </c>
      <c r="BM62">
        <f t="shared" si="50"/>
        <v>202601</v>
      </c>
      <c r="BN62">
        <f>IF(RIGHT(BM62)="4",BM62+97,BM62+1)</f>
        <v>202602</v>
      </c>
      <c r="BO62">
        <f t="shared" si="50"/>
        <v>202603</v>
      </c>
      <c r="BP62">
        <f t="shared" si="50"/>
        <v>202604</v>
      </c>
      <c r="BQ62">
        <f t="shared" si="50"/>
        <v>202701</v>
      </c>
      <c r="BR62">
        <f t="shared" si="50"/>
        <v>202702</v>
      </c>
      <c r="BS62">
        <f t="shared" si="50"/>
        <v>202703</v>
      </c>
      <c r="BT62">
        <f t="shared" si="50"/>
        <v>202704</v>
      </c>
      <c r="BU62">
        <f t="shared" si="50"/>
        <v>202801</v>
      </c>
      <c r="BV62">
        <f t="shared" si="50"/>
        <v>202802</v>
      </c>
      <c r="BW62">
        <f t="shared" si="50"/>
        <v>202803</v>
      </c>
      <c r="BX62">
        <f t="shared" si="50"/>
        <v>202804</v>
      </c>
      <c r="BY62">
        <f t="shared" si="50"/>
        <v>202901</v>
      </c>
      <c r="BZ62">
        <f t="shared" si="50"/>
        <v>202902</v>
      </c>
    </row>
    <row r="63" spans="1:143" x14ac:dyDescent="0.35">
      <c r="AZ63" t="str">
        <f>A49</f>
        <v>April 2026 MPR</v>
      </c>
      <c r="BA63" s="7" t="e">
        <f t="shared" ref="BA63:BZ63" si="51">HLOOKUP(BA$62,$B$48:$R$49,2,FALSE)</f>
        <v>#N/A</v>
      </c>
      <c r="BB63" s="7" t="e">
        <f t="shared" si="51"/>
        <v>#N/A</v>
      </c>
      <c r="BC63" s="7" t="e">
        <f t="shared" si="51"/>
        <v>#N/A</v>
      </c>
      <c r="BD63" s="7" t="e">
        <f t="shared" si="51"/>
        <v>#N/A</v>
      </c>
      <c r="BE63" s="7" t="e">
        <f t="shared" si="51"/>
        <v>#N/A</v>
      </c>
      <c r="BF63" s="7" t="e">
        <f t="shared" si="51"/>
        <v>#N/A</v>
      </c>
      <c r="BG63" s="7" t="e">
        <f t="shared" si="51"/>
        <v>#N/A</v>
      </c>
      <c r="BH63" s="7" t="e">
        <f t="shared" si="51"/>
        <v>#N/A</v>
      </c>
      <c r="BI63" s="7" t="e">
        <f t="shared" si="51"/>
        <v>#N/A</v>
      </c>
      <c r="BJ63" s="7" t="e">
        <f t="shared" si="51"/>
        <v>#N/A</v>
      </c>
      <c r="BK63" s="7" t="e">
        <f t="shared" si="51"/>
        <v>#N/A</v>
      </c>
      <c r="BL63" s="7" t="e">
        <f t="shared" si="51"/>
        <v>#N/A</v>
      </c>
      <c r="BM63" s="7" t="e">
        <f t="shared" si="51"/>
        <v>#N/A</v>
      </c>
      <c r="BN63" s="7">
        <f t="shared" si="51"/>
        <v>93.751190476190473</v>
      </c>
      <c r="BO63" s="7">
        <f t="shared" si="51"/>
        <v>84.021904761904764</v>
      </c>
      <c r="BP63" s="7">
        <f t="shared" si="51"/>
        <v>80.188809523809525</v>
      </c>
      <c r="BQ63" s="7">
        <f t="shared" si="51"/>
        <v>77.935476190476194</v>
      </c>
      <c r="BR63" s="7">
        <f t="shared" si="51"/>
        <v>76.584999999999994</v>
      </c>
      <c r="BS63" s="7">
        <f t="shared" si="51"/>
        <v>75.690714285714293</v>
      </c>
      <c r="BT63" s="7">
        <f t="shared" si="51"/>
        <v>74.943095238095225</v>
      </c>
      <c r="BU63" s="7">
        <f t="shared" si="51"/>
        <v>74.358571428571437</v>
      </c>
      <c r="BV63" s="7">
        <f t="shared" si="51"/>
        <v>73.896666666666661</v>
      </c>
      <c r="BW63" s="7">
        <f t="shared" si="51"/>
        <v>73.354523809523812</v>
      </c>
      <c r="BX63" s="7">
        <f t="shared" si="51"/>
        <v>72.91857142857144</v>
      </c>
      <c r="BY63" s="7">
        <f t="shared" si="51"/>
        <v>72.582380952380959</v>
      </c>
      <c r="BZ63" s="7">
        <f t="shared" si="51"/>
        <v>72.221666666666678</v>
      </c>
      <c r="CA63" s="7"/>
    </row>
    <row r="64" spans="1:143" x14ac:dyDescent="0.35">
      <c r="AZ64" t="str">
        <f>AZ49</f>
        <v>Current market curve</v>
      </c>
      <c r="BA64" s="7" t="e">
        <f t="shared" ref="BA64:BZ64" si="52">HLOOKUP(BA$62,$BA$48:$BQ$49,2,FALSE)</f>
        <v>#N/A</v>
      </c>
      <c r="BB64" s="7" t="e">
        <f t="shared" si="52"/>
        <v>#N/A</v>
      </c>
      <c r="BC64" s="7" t="e">
        <f t="shared" si="52"/>
        <v>#N/A</v>
      </c>
      <c r="BD64" s="7" t="e">
        <f t="shared" si="52"/>
        <v>#N/A</v>
      </c>
      <c r="BE64" s="7" t="e">
        <f t="shared" si="52"/>
        <v>#N/A</v>
      </c>
      <c r="BF64" s="7" t="e">
        <f t="shared" si="52"/>
        <v>#N/A</v>
      </c>
      <c r="BG64" s="7" t="e">
        <f t="shared" si="52"/>
        <v>#N/A</v>
      </c>
      <c r="BH64" s="7" t="e">
        <f t="shared" si="52"/>
        <v>#N/A</v>
      </c>
      <c r="BI64" s="7" t="e">
        <f t="shared" si="52"/>
        <v>#N/A</v>
      </c>
      <c r="BJ64" s="7" t="e">
        <f t="shared" si="52"/>
        <v>#N/A</v>
      </c>
      <c r="BK64" s="7" t="e">
        <f t="shared" si="52"/>
        <v>#N/A</v>
      </c>
      <c r="BL64" s="7" t="e">
        <f t="shared" si="52"/>
        <v>#N/A</v>
      </c>
      <c r="BM64" s="7" t="e">
        <f t="shared" si="52"/>
        <v>#N/A</v>
      </c>
      <c r="BN64" s="7">
        <f t="shared" si="52"/>
        <v>89.8</v>
      </c>
      <c r="BO64" s="7">
        <f t="shared" si="52"/>
        <v>86.665555555555557</v>
      </c>
      <c r="BP64" s="7">
        <f t="shared" si="52"/>
        <v>82.899999999999991</v>
      </c>
      <c r="BQ64" s="7">
        <f t="shared" si="52"/>
        <v>80.376222222222225</v>
      </c>
      <c r="BR64" s="7">
        <f t="shared" si="52"/>
        <v>78.691777777777773</v>
      </c>
      <c r="BS64" s="7">
        <f t="shared" si="52"/>
        <v>77.518666666666675</v>
      </c>
      <c r="BT64" s="7">
        <f t="shared" si="52"/>
        <v>76.608666666666664</v>
      </c>
      <c r="BU64" s="7">
        <f t="shared" si="52"/>
        <v>75.898888888888891</v>
      </c>
      <c r="BV64" s="7">
        <f t="shared" si="52"/>
        <v>75.281555555555556</v>
      </c>
      <c r="BW64" s="7">
        <f t="shared" si="52"/>
        <v>74.649111111111111</v>
      </c>
      <c r="BX64" s="7">
        <f t="shared" si="52"/>
        <v>74.095555555555549</v>
      </c>
      <c r="BY64" s="7">
        <f t="shared" si="52"/>
        <v>73.648666666666671</v>
      </c>
      <c r="BZ64" s="7">
        <f t="shared" si="52"/>
        <v>73.225333333333325</v>
      </c>
      <c r="CA64" s="7"/>
    </row>
    <row r="65" spans="52:100" x14ac:dyDescent="0.35">
      <c r="AZ65" t="s">
        <v>955</v>
      </c>
      <c r="BG65" s="7" t="e">
        <f>BG64-BG63</f>
        <v>#N/A</v>
      </c>
      <c r="BH65" s="7" t="e">
        <f t="shared" ref="BH65:BZ65" si="53">BH64-BH63</f>
        <v>#N/A</v>
      </c>
      <c r="BI65" s="7" t="e">
        <f t="shared" si="53"/>
        <v>#N/A</v>
      </c>
      <c r="BJ65" s="7" t="e">
        <f t="shared" si="53"/>
        <v>#N/A</v>
      </c>
      <c r="BK65" s="7" t="e">
        <f t="shared" si="53"/>
        <v>#N/A</v>
      </c>
      <c r="BL65" s="7" t="e">
        <f t="shared" si="53"/>
        <v>#N/A</v>
      </c>
      <c r="BM65" s="7" t="e">
        <f t="shared" si="53"/>
        <v>#N/A</v>
      </c>
      <c r="BN65" s="7">
        <f t="shared" si="53"/>
        <v>-3.9511904761904759</v>
      </c>
      <c r="BO65" s="7">
        <f t="shared" si="53"/>
        <v>2.6436507936507923</v>
      </c>
      <c r="BP65" s="7">
        <f t="shared" si="53"/>
        <v>2.7111904761904668</v>
      </c>
      <c r="BQ65" s="7">
        <f t="shared" si="53"/>
        <v>2.4407460317460306</v>
      </c>
      <c r="BR65" s="7">
        <f t="shared" si="53"/>
        <v>2.1067777777777792</v>
      </c>
      <c r="BS65" s="7">
        <f t="shared" si="53"/>
        <v>1.8279523809523823</v>
      </c>
      <c r="BT65" s="7">
        <f t="shared" si="53"/>
        <v>1.6655714285714396</v>
      </c>
      <c r="BU65" s="7">
        <f t="shared" si="53"/>
        <v>1.5403174603174534</v>
      </c>
      <c r="BV65" s="7">
        <f t="shared" si="53"/>
        <v>1.3848888888888951</v>
      </c>
      <c r="BW65" s="7">
        <f t="shared" si="53"/>
        <v>1.2945873015872991</v>
      </c>
      <c r="BX65" s="7">
        <f t="shared" si="53"/>
        <v>1.1769841269841095</v>
      </c>
      <c r="BY65" s="7">
        <f t="shared" si="53"/>
        <v>1.0662857142857121</v>
      </c>
      <c r="BZ65" s="7">
        <f t="shared" si="53"/>
        <v>1.0036666666666463</v>
      </c>
      <c r="CA65" s="7"/>
    </row>
    <row r="66" spans="52:100" x14ac:dyDescent="0.35">
      <c r="AZ66" t="s">
        <v>956</v>
      </c>
      <c r="BR66" s="7"/>
    </row>
    <row r="69" spans="52:100" x14ac:dyDescent="0.35">
      <c r="AZ69" t="s">
        <v>1938</v>
      </c>
      <c r="BA69" s="7">
        <f>BA37</f>
        <v>79.849999999999994</v>
      </c>
      <c r="BB69" s="7">
        <f t="shared" ref="BB69:CV69" si="54">BB37</f>
        <v>79.510000000000005</v>
      </c>
      <c r="BC69" s="7">
        <f t="shared" si="54"/>
        <v>78.819999999999993</v>
      </c>
      <c r="BD69" s="7">
        <f t="shared" si="54"/>
        <v>78.12</v>
      </c>
      <c r="BE69" s="7">
        <f t="shared" si="54"/>
        <v>77.44</v>
      </c>
      <c r="BF69" s="7">
        <f t="shared" si="54"/>
        <v>76.81</v>
      </c>
      <c r="BG69" s="7">
        <f t="shared" si="54"/>
        <v>76.209999999999994</v>
      </c>
      <c r="BH69" s="7">
        <f t="shared" si="54"/>
        <v>75.66</v>
      </c>
      <c r="BI69" s="7">
        <f t="shared" si="54"/>
        <v>75.17</v>
      </c>
      <c r="BJ69" s="7">
        <f t="shared" si="54"/>
        <v>74.739999999999995</v>
      </c>
      <c r="BK69" s="7">
        <f t="shared" si="54"/>
        <v>74.349999999999994</v>
      </c>
      <c r="BL69" s="7">
        <f t="shared" si="54"/>
        <v>74</v>
      </c>
      <c r="BM69" s="7">
        <f t="shared" si="54"/>
        <v>73.7</v>
      </c>
      <c r="BN69" s="7">
        <f t="shared" si="54"/>
        <v>73.45</v>
      </c>
      <c r="BO69" s="7">
        <f t="shared" si="54"/>
        <v>73.22</v>
      </c>
      <c r="BP69" s="7">
        <f t="shared" si="54"/>
        <v>73.02</v>
      </c>
      <c r="BQ69" s="7">
        <f t="shared" si="54"/>
        <v>72.83</v>
      </c>
      <c r="BR69" s="7">
        <f t="shared" si="54"/>
        <v>72.63</v>
      </c>
      <c r="BS69" s="7">
        <f t="shared" si="54"/>
        <v>72.47</v>
      </c>
      <c r="BT69" s="7">
        <f t="shared" si="54"/>
        <v>72.36</v>
      </c>
      <c r="BU69" s="7">
        <f t="shared" si="54"/>
        <v>72.260000000000005</v>
      </c>
      <c r="BV69" s="7">
        <f t="shared" si="54"/>
        <v>72.16</v>
      </c>
      <c r="BW69" s="7">
        <f t="shared" si="54"/>
        <v>72.06</v>
      </c>
      <c r="BX69" s="7">
        <f t="shared" si="54"/>
        <v>71.95</v>
      </c>
      <c r="BY69" s="7">
        <f t="shared" si="54"/>
        <v>71.83</v>
      </c>
      <c r="BZ69" s="7">
        <f t="shared" si="54"/>
        <v>71.709999999999994</v>
      </c>
      <c r="CA69" s="7">
        <f t="shared" si="54"/>
        <v>71.599999999999994</v>
      </c>
      <c r="CB69" s="7">
        <f t="shared" si="54"/>
        <v>71.5</v>
      </c>
      <c r="CC69" s="7">
        <f t="shared" si="54"/>
        <v>71.41</v>
      </c>
      <c r="CD69" s="7">
        <f t="shared" si="54"/>
        <v>71.31</v>
      </c>
      <c r="CE69" s="7">
        <f t="shared" si="54"/>
        <v>71.23</v>
      </c>
      <c r="CF69" s="7">
        <f t="shared" si="54"/>
        <v>71.19</v>
      </c>
      <c r="CG69" s="7">
        <f t="shared" si="54"/>
        <v>71.150000000000006</v>
      </c>
      <c r="CH69" s="7">
        <f t="shared" si="54"/>
        <v>71.099999999999994</v>
      </c>
      <c r="CI69" s="7">
        <f t="shared" si="54"/>
        <v>71.05</v>
      </c>
      <c r="CJ69" s="7">
        <f t="shared" si="54"/>
        <v>70.959999999999994</v>
      </c>
      <c r="CK69" s="7">
        <f t="shared" si="54"/>
        <v>70.86</v>
      </c>
      <c r="CL69" s="7">
        <f t="shared" si="54"/>
        <v>70.790000000000006</v>
      </c>
      <c r="CM69" s="7">
        <f t="shared" si="54"/>
        <v>70.73</v>
      </c>
      <c r="CN69" s="7">
        <f t="shared" si="54"/>
        <v>70.63</v>
      </c>
      <c r="CO69" s="7">
        <f t="shared" si="54"/>
        <v>70.56</v>
      </c>
      <c r="CP69" s="7">
        <f t="shared" si="54"/>
        <v>70.47</v>
      </c>
      <c r="CQ69" s="7">
        <f t="shared" si="54"/>
        <v>70.41</v>
      </c>
      <c r="CR69" s="7">
        <f t="shared" si="54"/>
        <v>70.39</v>
      </c>
      <c r="CS69" s="7">
        <f t="shared" si="54"/>
        <v>70.38</v>
      </c>
      <c r="CT69" s="7">
        <f t="shared" si="54"/>
        <v>70.37</v>
      </c>
      <c r="CU69" s="7">
        <f t="shared" si="54"/>
        <v>70.36</v>
      </c>
      <c r="CV69" s="7">
        <f t="shared" si="54"/>
        <v>70.31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EM69"/>
  <sheetViews>
    <sheetView workbookViewId="0">
      <pane xSplit="1" ySplit="4" topLeftCell="AZ34" activePane="bottomRight" state="frozen"/>
      <selection activeCell="O33" sqref="O33"/>
      <selection pane="topRight" activeCell="O33" sqref="O33"/>
      <selection pane="bottomLeft" activeCell="O33" sqref="O33"/>
      <selection pane="bottomRight" activeCell="BA37" sqref="BA37"/>
    </sheetView>
  </sheetViews>
  <sheetFormatPr defaultRowHeight="14.5" x14ac:dyDescent="0.35"/>
  <cols>
    <col min="1" max="49" width="10.7265625" bestFit="1" customWidth="1"/>
    <col min="52" max="143" width="10.7265625" bestFit="1" customWidth="1"/>
  </cols>
  <sheetData>
    <row r="1" spans="1:143" x14ac:dyDescent="0.35">
      <c r="A1" s="35" t="str">
        <f>'Market pricing dates'!A2</f>
        <v>April 2026 MPR</v>
      </c>
      <c r="C1" t="str">
        <f>'Market pricing dates'!A12</f>
        <v>15 working days to 22 Apr 2026</v>
      </c>
      <c r="AZ1" s="35" t="str">
        <f>'Market pricing dates'!D2</f>
        <v>Current market curve</v>
      </c>
      <c r="BB1" t="str">
        <f>'Market pricing dates'!D12</f>
        <v>15 working days to 18 Jun 2026</v>
      </c>
    </row>
    <row r="2" spans="1:143" x14ac:dyDescent="0.35">
      <c r="A2" t="s">
        <v>943</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943</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43" x14ac:dyDescent="0.35">
      <c r="A3" t="s">
        <v>944</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944</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43"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35">
      <c r="A5" s="8" t="s">
        <v>946</v>
      </c>
      <c r="AZ5" s="8" t="s">
        <v>946</v>
      </c>
    </row>
    <row r="6" spans="1:143" x14ac:dyDescent="0.3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46171</v>
      </c>
      <c r="BA6" s="6">
        <f>AZ6</f>
        <v>46171</v>
      </c>
      <c r="BB6" s="6">
        <f>$AZ6+BB$4</f>
        <v>46201.416666700003</v>
      </c>
      <c r="BC6" s="6">
        <f t="shared" ref="BC6:CV11" si="7">$AZ6+BC$4</f>
        <v>46231.833333399998</v>
      </c>
      <c r="BD6" s="6">
        <f t="shared" si="7"/>
        <v>46262.250000100001</v>
      </c>
      <c r="BE6" s="6">
        <f t="shared" si="7"/>
        <v>46292.666666800003</v>
      </c>
      <c r="BF6" s="6">
        <f t="shared" si="7"/>
        <v>46323.083333499999</v>
      </c>
      <c r="BG6" s="6">
        <f t="shared" si="7"/>
        <v>46353.500000200002</v>
      </c>
      <c r="BH6" s="6">
        <f t="shared" si="7"/>
        <v>46383.916666899997</v>
      </c>
      <c r="BI6" s="6">
        <f t="shared" si="7"/>
        <v>46414.3333336</v>
      </c>
      <c r="BJ6" s="6">
        <f t="shared" si="7"/>
        <v>46444.750000300002</v>
      </c>
      <c r="BK6" s="6">
        <f t="shared" si="7"/>
        <v>46475.166666999998</v>
      </c>
      <c r="BL6" s="6">
        <f t="shared" si="7"/>
        <v>46505.5833337</v>
      </c>
      <c r="BM6" s="6">
        <f t="shared" si="7"/>
        <v>46536.000000400003</v>
      </c>
      <c r="BN6" s="6">
        <f t="shared" si="7"/>
        <v>46566.416667099998</v>
      </c>
      <c r="BO6" s="6">
        <f t="shared" si="7"/>
        <v>46596.833333800001</v>
      </c>
      <c r="BP6" s="6">
        <f t="shared" si="7"/>
        <v>46627.250000499997</v>
      </c>
      <c r="BQ6" s="6">
        <f t="shared" si="7"/>
        <v>46657.666667199999</v>
      </c>
      <c r="BR6" s="6">
        <f t="shared" si="7"/>
        <v>46688.083333900002</v>
      </c>
      <c r="BS6" s="6">
        <f t="shared" si="7"/>
        <v>46718.500000599997</v>
      </c>
      <c r="BT6" s="6">
        <f t="shared" si="7"/>
        <v>46748.9166673</v>
      </c>
      <c r="BU6" s="6">
        <f t="shared" si="7"/>
        <v>46779.333334000003</v>
      </c>
      <c r="BV6" s="6">
        <f t="shared" si="7"/>
        <v>46809.750000699998</v>
      </c>
      <c r="BW6" s="6">
        <f t="shared" si="7"/>
        <v>46840.166667400001</v>
      </c>
      <c r="BX6" s="6">
        <f t="shared" si="7"/>
        <v>46870.583334099996</v>
      </c>
      <c r="BY6" s="6">
        <f t="shared" si="7"/>
        <v>46901.000000799999</v>
      </c>
      <c r="BZ6" s="6">
        <f t="shared" si="7"/>
        <v>46931.416667500001</v>
      </c>
      <c r="CA6" s="6">
        <f t="shared" si="7"/>
        <v>46961.833334199997</v>
      </c>
      <c r="CB6" s="6">
        <f t="shared" si="7"/>
        <v>46992.2500009</v>
      </c>
      <c r="CC6" s="6">
        <f t="shared" si="7"/>
        <v>47022.666667600002</v>
      </c>
      <c r="CD6" s="6">
        <f t="shared" si="7"/>
        <v>47053.083334299998</v>
      </c>
      <c r="CE6" s="6">
        <f t="shared" si="7"/>
        <v>47083.500001</v>
      </c>
      <c r="CF6" s="6">
        <f t="shared" si="7"/>
        <v>47113.916667700003</v>
      </c>
      <c r="CG6" s="6">
        <f t="shared" si="7"/>
        <v>47144.333334399998</v>
      </c>
      <c r="CH6" s="6">
        <f t="shared" si="7"/>
        <v>47174.750001100001</v>
      </c>
      <c r="CI6" s="6">
        <f t="shared" si="7"/>
        <v>47205.166667799997</v>
      </c>
      <c r="CJ6" s="6">
        <f t="shared" si="7"/>
        <v>47235.583334499999</v>
      </c>
      <c r="CK6" s="6">
        <f t="shared" si="7"/>
        <v>47266.000001200002</v>
      </c>
      <c r="CL6" s="6">
        <f t="shared" si="7"/>
        <v>47296.416667899997</v>
      </c>
      <c r="CM6" s="6">
        <f t="shared" si="7"/>
        <v>47326.8333346</v>
      </c>
      <c r="CN6" s="6">
        <f t="shared" si="7"/>
        <v>47357.250001299995</v>
      </c>
      <c r="CO6" s="6">
        <f t="shared" si="7"/>
        <v>47387.666667999998</v>
      </c>
      <c r="CP6" s="6">
        <f t="shared" si="7"/>
        <v>47418.083334700001</v>
      </c>
      <c r="CQ6" s="6">
        <f t="shared" si="7"/>
        <v>47448.500001399996</v>
      </c>
      <c r="CR6" s="6">
        <f t="shared" si="7"/>
        <v>47478.916668099999</v>
      </c>
      <c r="CS6" s="6">
        <f t="shared" si="7"/>
        <v>47509.333334800001</v>
      </c>
      <c r="CT6" s="6">
        <f t="shared" si="7"/>
        <v>47539.750001499997</v>
      </c>
      <c r="CU6" s="6">
        <f t="shared" si="7"/>
        <v>47570.1666682</v>
      </c>
      <c r="CV6" s="6">
        <f t="shared" si="7"/>
        <v>47600.583334900002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3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46174</v>
      </c>
      <c r="BA7" s="6">
        <f t="shared" ref="BA7:BA18" si="10">AZ7</f>
        <v>46174</v>
      </c>
      <c r="BB7" s="6">
        <f t="shared" ref="BB7:BQ20" si="11">$AZ7+BB$4</f>
        <v>46204.416666700003</v>
      </c>
      <c r="BC7" s="6">
        <f t="shared" si="11"/>
        <v>46234.833333399998</v>
      </c>
      <c r="BD7" s="6">
        <f t="shared" si="11"/>
        <v>46265.250000100001</v>
      </c>
      <c r="BE7" s="6">
        <f t="shared" si="11"/>
        <v>46295.666666800003</v>
      </c>
      <c r="BF7" s="6">
        <f t="shared" si="11"/>
        <v>46326.083333499999</v>
      </c>
      <c r="BG7" s="6">
        <f t="shared" si="11"/>
        <v>46356.500000200002</v>
      </c>
      <c r="BH7" s="6">
        <f t="shared" si="11"/>
        <v>46386.916666899997</v>
      </c>
      <c r="BI7" s="6">
        <f t="shared" si="11"/>
        <v>46417.3333336</v>
      </c>
      <c r="BJ7" s="6">
        <f t="shared" si="11"/>
        <v>46447.750000300002</v>
      </c>
      <c r="BK7" s="6">
        <f t="shared" si="11"/>
        <v>46478.166666999998</v>
      </c>
      <c r="BL7" s="6">
        <f t="shared" si="11"/>
        <v>46508.5833337</v>
      </c>
      <c r="BM7" s="6">
        <f t="shared" si="11"/>
        <v>46539.000000400003</v>
      </c>
      <c r="BN7" s="6">
        <f t="shared" si="11"/>
        <v>46569.416667099998</v>
      </c>
      <c r="BO7" s="6">
        <f t="shared" si="11"/>
        <v>46599.833333800001</v>
      </c>
      <c r="BP7" s="6">
        <f t="shared" si="11"/>
        <v>46630.250000499997</v>
      </c>
      <c r="BQ7" s="6">
        <f t="shared" si="11"/>
        <v>46660.666667199999</v>
      </c>
      <c r="BR7" s="6">
        <f t="shared" si="7"/>
        <v>46691.083333900002</v>
      </c>
      <c r="BS7" s="6">
        <f t="shared" si="7"/>
        <v>46721.500000599997</v>
      </c>
      <c r="BT7" s="6">
        <f t="shared" si="7"/>
        <v>46751.9166673</v>
      </c>
      <c r="BU7" s="6">
        <f t="shared" si="7"/>
        <v>46782.333334000003</v>
      </c>
      <c r="BV7" s="6">
        <f t="shared" si="7"/>
        <v>46812.750000699998</v>
      </c>
      <c r="BW7" s="6">
        <f t="shared" si="7"/>
        <v>46843.166667400001</v>
      </c>
      <c r="BX7" s="6">
        <f t="shared" si="7"/>
        <v>46873.583334099996</v>
      </c>
      <c r="BY7" s="6">
        <f t="shared" si="7"/>
        <v>46904.000000799999</v>
      </c>
      <c r="BZ7" s="6">
        <f t="shared" si="7"/>
        <v>46934.416667500001</v>
      </c>
      <c r="CA7" s="6">
        <f t="shared" si="7"/>
        <v>46964.833334199997</v>
      </c>
      <c r="CB7" s="6">
        <f t="shared" si="7"/>
        <v>46995.2500009</v>
      </c>
      <c r="CC7" s="6">
        <f t="shared" si="7"/>
        <v>47025.666667600002</v>
      </c>
      <c r="CD7" s="6">
        <f t="shared" si="7"/>
        <v>47056.083334299998</v>
      </c>
      <c r="CE7" s="6">
        <f t="shared" si="7"/>
        <v>47086.500001</v>
      </c>
      <c r="CF7" s="6">
        <f t="shared" si="7"/>
        <v>47116.916667700003</v>
      </c>
      <c r="CG7" s="6">
        <f t="shared" si="7"/>
        <v>47147.333334399998</v>
      </c>
      <c r="CH7" s="6">
        <f t="shared" si="7"/>
        <v>47177.750001100001</v>
      </c>
      <c r="CI7" s="6">
        <f t="shared" si="7"/>
        <v>47208.166667799997</v>
      </c>
      <c r="CJ7" s="6">
        <f t="shared" si="7"/>
        <v>47238.583334499999</v>
      </c>
      <c r="CK7" s="6">
        <f t="shared" si="7"/>
        <v>47269.000001200002</v>
      </c>
      <c r="CL7" s="6">
        <f t="shared" si="7"/>
        <v>47299.416667899997</v>
      </c>
      <c r="CM7" s="6">
        <f t="shared" si="7"/>
        <v>47329.8333346</v>
      </c>
      <c r="CN7" s="6">
        <f t="shared" si="7"/>
        <v>47360.250001299995</v>
      </c>
      <c r="CO7" s="6">
        <f t="shared" si="7"/>
        <v>47390.666667999998</v>
      </c>
      <c r="CP7" s="6">
        <f t="shared" si="7"/>
        <v>47421.083334700001</v>
      </c>
      <c r="CQ7" s="6">
        <f t="shared" si="7"/>
        <v>47451.500001399996</v>
      </c>
      <c r="CR7" s="6">
        <f t="shared" si="7"/>
        <v>47481.916668099999</v>
      </c>
      <c r="CS7" s="6">
        <f t="shared" si="7"/>
        <v>47512.333334800001</v>
      </c>
      <c r="CT7" s="6">
        <f t="shared" si="7"/>
        <v>47542.750001499997</v>
      </c>
      <c r="CU7" s="6">
        <f t="shared" si="7"/>
        <v>47573.1666682</v>
      </c>
      <c r="CV7" s="6">
        <f t="shared" si="7"/>
        <v>47603.583334900002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3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46175</v>
      </c>
      <c r="BA8" s="6">
        <f t="shared" si="10"/>
        <v>46175</v>
      </c>
      <c r="BB8" s="6">
        <f t="shared" si="11"/>
        <v>46205.416666700003</v>
      </c>
      <c r="BC8" s="6">
        <f t="shared" si="7"/>
        <v>46235.833333399998</v>
      </c>
      <c r="BD8" s="6">
        <f t="shared" si="7"/>
        <v>46266.250000100001</v>
      </c>
      <c r="BE8" s="6">
        <f t="shared" si="7"/>
        <v>46296.666666800003</v>
      </c>
      <c r="BF8" s="6">
        <f t="shared" si="7"/>
        <v>46327.083333499999</v>
      </c>
      <c r="BG8" s="6">
        <f t="shared" si="7"/>
        <v>46357.500000200002</v>
      </c>
      <c r="BH8" s="6">
        <f t="shared" si="7"/>
        <v>46387.916666899997</v>
      </c>
      <c r="BI8" s="6">
        <f t="shared" si="7"/>
        <v>46418.3333336</v>
      </c>
      <c r="BJ8" s="6">
        <f t="shared" si="7"/>
        <v>46448.750000300002</v>
      </c>
      <c r="BK8" s="6">
        <f t="shared" si="7"/>
        <v>46479.166666999998</v>
      </c>
      <c r="BL8" s="6">
        <f t="shared" si="7"/>
        <v>46509.5833337</v>
      </c>
      <c r="BM8" s="6">
        <f t="shared" si="7"/>
        <v>46540.000000400003</v>
      </c>
      <c r="BN8" s="6">
        <f t="shared" si="7"/>
        <v>46570.416667099998</v>
      </c>
      <c r="BO8" s="6">
        <f t="shared" si="7"/>
        <v>46600.833333800001</v>
      </c>
      <c r="BP8" s="6">
        <f t="shared" si="7"/>
        <v>46631.250000499997</v>
      </c>
      <c r="BQ8" s="6">
        <f t="shared" si="7"/>
        <v>46661.666667199999</v>
      </c>
      <c r="BR8" s="6">
        <f t="shared" si="7"/>
        <v>46692.083333900002</v>
      </c>
      <c r="BS8" s="6">
        <f t="shared" si="7"/>
        <v>46722.500000599997</v>
      </c>
      <c r="BT8" s="6">
        <f t="shared" si="7"/>
        <v>46752.9166673</v>
      </c>
      <c r="BU8" s="6">
        <f t="shared" si="7"/>
        <v>46783.333334000003</v>
      </c>
      <c r="BV8" s="6">
        <f t="shared" si="7"/>
        <v>46813.750000699998</v>
      </c>
      <c r="BW8" s="6">
        <f t="shared" si="7"/>
        <v>46844.166667400001</v>
      </c>
      <c r="BX8" s="6">
        <f t="shared" si="7"/>
        <v>46874.583334099996</v>
      </c>
      <c r="BY8" s="6">
        <f t="shared" si="7"/>
        <v>46905.000000799999</v>
      </c>
      <c r="BZ8" s="6">
        <f t="shared" si="7"/>
        <v>46935.416667500001</v>
      </c>
      <c r="CA8" s="6">
        <f t="shared" si="7"/>
        <v>46965.833334199997</v>
      </c>
      <c r="CB8" s="6">
        <f t="shared" si="7"/>
        <v>46996.2500009</v>
      </c>
      <c r="CC8" s="6">
        <f t="shared" si="7"/>
        <v>47026.666667600002</v>
      </c>
      <c r="CD8" s="6">
        <f t="shared" si="7"/>
        <v>47057.083334299998</v>
      </c>
      <c r="CE8" s="6">
        <f t="shared" si="7"/>
        <v>47087.500001</v>
      </c>
      <c r="CF8" s="6">
        <f t="shared" si="7"/>
        <v>47117.916667700003</v>
      </c>
      <c r="CG8" s="6">
        <f t="shared" si="7"/>
        <v>47148.333334399998</v>
      </c>
      <c r="CH8" s="6">
        <f t="shared" si="7"/>
        <v>47178.750001100001</v>
      </c>
      <c r="CI8" s="6">
        <f t="shared" si="7"/>
        <v>47209.166667799997</v>
      </c>
      <c r="CJ8" s="6">
        <f t="shared" si="7"/>
        <v>47239.583334499999</v>
      </c>
      <c r="CK8" s="6">
        <f t="shared" si="7"/>
        <v>47270.000001200002</v>
      </c>
      <c r="CL8" s="6">
        <f t="shared" si="7"/>
        <v>47300.416667899997</v>
      </c>
      <c r="CM8" s="6">
        <f t="shared" si="7"/>
        <v>47330.8333346</v>
      </c>
      <c r="CN8" s="6">
        <f t="shared" si="7"/>
        <v>47361.250001299995</v>
      </c>
      <c r="CO8" s="6">
        <f t="shared" si="7"/>
        <v>47391.666667999998</v>
      </c>
      <c r="CP8" s="6">
        <f t="shared" si="7"/>
        <v>47422.083334700001</v>
      </c>
      <c r="CQ8" s="6">
        <f t="shared" si="7"/>
        <v>47452.500001399996</v>
      </c>
      <c r="CR8" s="6">
        <f t="shared" si="7"/>
        <v>47482.916668099999</v>
      </c>
      <c r="CS8" s="6">
        <f t="shared" si="7"/>
        <v>47513.333334800001</v>
      </c>
      <c r="CT8" s="6">
        <f t="shared" si="7"/>
        <v>47543.750001499997</v>
      </c>
      <c r="CU8" s="6">
        <f t="shared" si="7"/>
        <v>47574.1666682</v>
      </c>
      <c r="CV8" s="6">
        <f t="shared" si="7"/>
        <v>47604.583334900002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3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46176</v>
      </c>
      <c r="BA9" s="6">
        <f t="shared" si="10"/>
        <v>46176</v>
      </c>
      <c r="BB9" s="6">
        <f t="shared" si="11"/>
        <v>46206.416666700003</v>
      </c>
      <c r="BC9" s="6">
        <f t="shared" si="7"/>
        <v>46236.833333399998</v>
      </c>
      <c r="BD9" s="6">
        <f t="shared" si="7"/>
        <v>46267.250000100001</v>
      </c>
      <c r="BE9" s="6">
        <f t="shared" si="7"/>
        <v>46297.666666800003</v>
      </c>
      <c r="BF9" s="6">
        <f t="shared" si="7"/>
        <v>46328.083333499999</v>
      </c>
      <c r="BG9" s="6">
        <f t="shared" si="7"/>
        <v>46358.500000200002</v>
      </c>
      <c r="BH9" s="6">
        <f t="shared" si="7"/>
        <v>46388.916666899997</v>
      </c>
      <c r="BI9" s="6">
        <f t="shared" si="7"/>
        <v>46419.3333336</v>
      </c>
      <c r="BJ9" s="6">
        <f t="shared" si="7"/>
        <v>46449.750000300002</v>
      </c>
      <c r="BK9" s="6">
        <f t="shared" si="7"/>
        <v>46480.166666999998</v>
      </c>
      <c r="BL9" s="6">
        <f t="shared" si="7"/>
        <v>46510.5833337</v>
      </c>
      <c r="BM9" s="6">
        <f t="shared" si="7"/>
        <v>46541.000000400003</v>
      </c>
      <c r="BN9" s="6">
        <f t="shared" si="7"/>
        <v>46571.416667099998</v>
      </c>
      <c r="BO9" s="6">
        <f t="shared" si="7"/>
        <v>46601.833333800001</v>
      </c>
      <c r="BP9" s="6">
        <f t="shared" si="7"/>
        <v>46632.250000499997</v>
      </c>
      <c r="BQ9" s="6">
        <f t="shared" si="7"/>
        <v>46662.666667199999</v>
      </c>
      <c r="BR9" s="6">
        <f t="shared" si="7"/>
        <v>46693.083333900002</v>
      </c>
      <c r="BS9" s="6">
        <f t="shared" si="7"/>
        <v>46723.500000599997</v>
      </c>
      <c r="BT9" s="6">
        <f t="shared" si="7"/>
        <v>46753.9166673</v>
      </c>
      <c r="BU9" s="6">
        <f t="shared" si="7"/>
        <v>46784.333334000003</v>
      </c>
      <c r="BV9" s="6">
        <f t="shared" si="7"/>
        <v>46814.750000699998</v>
      </c>
      <c r="BW9" s="6">
        <f t="shared" si="7"/>
        <v>46845.166667400001</v>
      </c>
      <c r="BX9" s="6">
        <f t="shared" si="7"/>
        <v>46875.583334099996</v>
      </c>
      <c r="BY9" s="6">
        <f t="shared" si="7"/>
        <v>46906.000000799999</v>
      </c>
      <c r="BZ9" s="6">
        <f t="shared" si="7"/>
        <v>46936.416667500001</v>
      </c>
      <c r="CA9" s="6">
        <f t="shared" si="7"/>
        <v>46966.833334199997</v>
      </c>
      <c r="CB9" s="6">
        <f t="shared" si="7"/>
        <v>46997.2500009</v>
      </c>
      <c r="CC9" s="6">
        <f t="shared" si="7"/>
        <v>47027.666667600002</v>
      </c>
      <c r="CD9" s="6">
        <f t="shared" si="7"/>
        <v>47058.083334299998</v>
      </c>
      <c r="CE9" s="6">
        <f t="shared" si="7"/>
        <v>47088.500001</v>
      </c>
      <c r="CF9" s="6">
        <f t="shared" si="7"/>
        <v>47118.916667700003</v>
      </c>
      <c r="CG9" s="6">
        <f t="shared" si="7"/>
        <v>47149.333334399998</v>
      </c>
      <c r="CH9" s="6">
        <f t="shared" si="7"/>
        <v>47179.750001100001</v>
      </c>
      <c r="CI9" s="6">
        <f t="shared" si="7"/>
        <v>47210.166667799997</v>
      </c>
      <c r="CJ9" s="6">
        <f t="shared" si="7"/>
        <v>47240.583334499999</v>
      </c>
      <c r="CK9" s="6">
        <f t="shared" si="7"/>
        <v>47271.000001200002</v>
      </c>
      <c r="CL9" s="6">
        <f t="shared" si="7"/>
        <v>47301.416667899997</v>
      </c>
      <c r="CM9" s="6">
        <f t="shared" si="7"/>
        <v>47331.8333346</v>
      </c>
      <c r="CN9" s="6">
        <f t="shared" si="7"/>
        <v>47362.250001299995</v>
      </c>
      <c r="CO9" s="6">
        <f t="shared" si="7"/>
        <v>47392.666667999998</v>
      </c>
      <c r="CP9" s="6">
        <f t="shared" si="7"/>
        <v>47423.083334700001</v>
      </c>
      <c r="CQ9" s="6">
        <f t="shared" si="7"/>
        <v>47453.500001399996</v>
      </c>
      <c r="CR9" s="6">
        <f t="shared" si="7"/>
        <v>47483.916668099999</v>
      </c>
      <c r="CS9" s="6">
        <f t="shared" si="7"/>
        <v>47514.333334800001</v>
      </c>
      <c r="CT9" s="6">
        <f t="shared" si="7"/>
        <v>47544.750001499997</v>
      </c>
      <c r="CU9" s="6">
        <f t="shared" si="7"/>
        <v>47575.1666682</v>
      </c>
      <c r="CV9" s="6">
        <f t="shared" si="7"/>
        <v>47605.583334900002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3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46177</v>
      </c>
      <c r="BA10" s="6">
        <f t="shared" si="10"/>
        <v>46177</v>
      </c>
      <c r="BB10" s="6">
        <f t="shared" si="11"/>
        <v>46207.416666700003</v>
      </c>
      <c r="BC10" s="6">
        <f t="shared" si="7"/>
        <v>46237.833333399998</v>
      </c>
      <c r="BD10" s="6">
        <f t="shared" si="7"/>
        <v>46268.250000100001</v>
      </c>
      <c r="BE10" s="6">
        <f t="shared" si="7"/>
        <v>46298.666666800003</v>
      </c>
      <c r="BF10" s="6">
        <f t="shared" si="7"/>
        <v>46329.083333499999</v>
      </c>
      <c r="BG10" s="6">
        <f t="shared" si="7"/>
        <v>46359.500000200002</v>
      </c>
      <c r="BH10" s="6">
        <f t="shared" si="7"/>
        <v>46389.916666899997</v>
      </c>
      <c r="BI10" s="6">
        <f t="shared" si="7"/>
        <v>46420.3333336</v>
      </c>
      <c r="BJ10" s="6">
        <f t="shared" si="7"/>
        <v>46450.750000300002</v>
      </c>
      <c r="BK10" s="6">
        <f t="shared" si="7"/>
        <v>46481.166666999998</v>
      </c>
      <c r="BL10" s="6">
        <f t="shared" si="7"/>
        <v>46511.5833337</v>
      </c>
      <c r="BM10" s="6">
        <f t="shared" si="7"/>
        <v>46542.000000400003</v>
      </c>
      <c r="BN10" s="6">
        <f t="shared" si="7"/>
        <v>46572.416667099998</v>
      </c>
      <c r="BO10" s="6">
        <f t="shared" si="7"/>
        <v>46602.833333800001</v>
      </c>
      <c r="BP10" s="6">
        <f t="shared" si="7"/>
        <v>46633.250000499997</v>
      </c>
      <c r="BQ10" s="6">
        <f t="shared" si="7"/>
        <v>46663.666667199999</v>
      </c>
      <c r="BR10" s="6">
        <f t="shared" si="7"/>
        <v>46694.083333900002</v>
      </c>
      <c r="BS10" s="6">
        <f t="shared" si="7"/>
        <v>46724.500000599997</v>
      </c>
      <c r="BT10" s="6">
        <f t="shared" si="7"/>
        <v>46754.9166673</v>
      </c>
      <c r="BU10" s="6">
        <f t="shared" si="7"/>
        <v>46785.333334000003</v>
      </c>
      <c r="BV10" s="6">
        <f t="shared" si="7"/>
        <v>46815.750000699998</v>
      </c>
      <c r="BW10" s="6">
        <f t="shared" si="7"/>
        <v>46846.166667400001</v>
      </c>
      <c r="BX10" s="6">
        <f t="shared" si="7"/>
        <v>46876.583334099996</v>
      </c>
      <c r="BY10" s="6">
        <f t="shared" si="7"/>
        <v>46907.000000799999</v>
      </c>
      <c r="BZ10" s="6">
        <f t="shared" si="7"/>
        <v>46937.416667500001</v>
      </c>
      <c r="CA10" s="6">
        <f t="shared" si="7"/>
        <v>46967.833334199997</v>
      </c>
      <c r="CB10" s="6">
        <f t="shared" si="7"/>
        <v>46998.2500009</v>
      </c>
      <c r="CC10" s="6">
        <f t="shared" si="7"/>
        <v>47028.666667600002</v>
      </c>
      <c r="CD10" s="6">
        <f t="shared" si="7"/>
        <v>47059.083334299998</v>
      </c>
      <c r="CE10" s="6">
        <f t="shared" si="7"/>
        <v>47089.500001</v>
      </c>
      <c r="CF10" s="6">
        <f t="shared" si="7"/>
        <v>47119.916667700003</v>
      </c>
      <c r="CG10" s="6">
        <f t="shared" si="7"/>
        <v>47150.333334399998</v>
      </c>
      <c r="CH10" s="6">
        <f t="shared" si="7"/>
        <v>47180.750001100001</v>
      </c>
      <c r="CI10" s="6">
        <f t="shared" si="7"/>
        <v>47211.166667799997</v>
      </c>
      <c r="CJ10" s="6">
        <f t="shared" si="7"/>
        <v>47241.583334499999</v>
      </c>
      <c r="CK10" s="6">
        <f t="shared" si="7"/>
        <v>47272.000001200002</v>
      </c>
      <c r="CL10" s="6">
        <f t="shared" si="7"/>
        <v>47302.416667899997</v>
      </c>
      <c r="CM10" s="6">
        <f t="shared" si="7"/>
        <v>47332.8333346</v>
      </c>
      <c r="CN10" s="6">
        <f t="shared" si="7"/>
        <v>47363.250001299995</v>
      </c>
      <c r="CO10" s="6">
        <f t="shared" si="7"/>
        <v>47393.666667999998</v>
      </c>
      <c r="CP10" s="6">
        <f t="shared" si="7"/>
        <v>47424.083334700001</v>
      </c>
      <c r="CQ10" s="6">
        <f t="shared" si="7"/>
        <v>47454.500001399996</v>
      </c>
      <c r="CR10" s="6">
        <f t="shared" si="7"/>
        <v>47484.916668099999</v>
      </c>
      <c r="CS10" s="6">
        <f t="shared" si="7"/>
        <v>47515.333334800001</v>
      </c>
      <c r="CT10" s="6">
        <f t="shared" si="7"/>
        <v>47545.750001499997</v>
      </c>
      <c r="CU10" s="6">
        <f t="shared" si="7"/>
        <v>47576.1666682</v>
      </c>
      <c r="CV10" s="6">
        <f t="shared" si="7"/>
        <v>47606.583334900002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3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ref="AM11:AW11" si="12">$B11+AM$4</f>
        <v>47246.416667899997</v>
      </c>
      <c r="AN11" s="6">
        <f t="shared" si="12"/>
        <v>47276.8333346</v>
      </c>
      <c r="AO11" s="6">
        <f t="shared" si="12"/>
        <v>47307.250001299995</v>
      </c>
      <c r="AP11" s="6">
        <f t="shared" si="12"/>
        <v>47337.666667999998</v>
      </c>
      <c r="AQ11" s="6">
        <f t="shared" si="12"/>
        <v>47368.083334700001</v>
      </c>
      <c r="AR11" s="6">
        <f t="shared" si="12"/>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46178</v>
      </c>
      <c r="BA11" s="6">
        <f t="shared" si="10"/>
        <v>46178</v>
      </c>
      <c r="BB11" s="6">
        <f t="shared" si="11"/>
        <v>46208.416666700003</v>
      </c>
      <c r="BC11" s="6">
        <f t="shared" si="7"/>
        <v>46238.833333399998</v>
      </c>
      <c r="BD11" s="6">
        <f t="shared" si="7"/>
        <v>46269.250000100001</v>
      </c>
      <c r="BE11" s="6">
        <f t="shared" si="7"/>
        <v>46299.666666800003</v>
      </c>
      <c r="BF11" s="6">
        <f t="shared" si="7"/>
        <v>46330.083333499999</v>
      </c>
      <c r="BG11" s="6">
        <f t="shared" si="7"/>
        <v>46360.500000200002</v>
      </c>
      <c r="BH11" s="6">
        <f t="shared" si="7"/>
        <v>46390.916666899997</v>
      </c>
      <c r="BI11" s="6">
        <f t="shared" si="7"/>
        <v>46421.3333336</v>
      </c>
      <c r="BJ11" s="6">
        <f t="shared" si="7"/>
        <v>46451.750000300002</v>
      </c>
      <c r="BK11" s="6">
        <f t="shared" si="7"/>
        <v>46482.166666999998</v>
      </c>
      <c r="BL11" s="6">
        <f t="shared" si="7"/>
        <v>46512.5833337</v>
      </c>
      <c r="BM11" s="6">
        <f t="shared" si="7"/>
        <v>46543.000000400003</v>
      </c>
      <c r="BN11" s="6">
        <f t="shared" si="7"/>
        <v>46573.416667099998</v>
      </c>
      <c r="BO11" s="6">
        <f t="shared" si="7"/>
        <v>46603.833333800001</v>
      </c>
      <c r="BP11" s="6">
        <f t="shared" si="7"/>
        <v>46634.250000499997</v>
      </c>
      <c r="BQ11" s="6">
        <f t="shared" si="7"/>
        <v>46664.666667199999</v>
      </c>
      <c r="BR11" s="6">
        <f t="shared" si="7"/>
        <v>46695.083333900002</v>
      </c>
      <c r="BS11" s="6">
        <f t="shared" si="7"/>
        <v>46725.500000599997</v>
      </c>
      <c r="BT11" s="6">
        <f t="shared" si="7"/>
        <v>46755.9166673</v>
      </c>
      <c r="BU11" s="6">
        <f t="shared" si="7"/>
        <v>46786.333334000003</v>
      </c>
      <c r="BV11" s="6">
        <f t="shared" si="7"/>
        <v>46816.750000699998</v>
      </c>
      <c r="BW11" s="6">
        <f t="shared" si="7"/>
        <v>46847.166667400001</v>
      </c>
      <c r="BX11" s="6">
        <f t="shared" si="7"/>
        <v>46877.583334099996</v>
      </c>
      <c r="BY11" s="6">
        <f t="shared" si="7"/>
        <v>46908.000000799999</v>
      </c>
      <c r="BZ11" s="6">
        <f t="shared" si="7"/>
        <v>46938.416667500001</v>
      </c>
      <c r="CA11" s="6">
        <f t="shared" si="7"/>
        <v>46968.833334199997</v>
      </c>
      <c r="CB11" s="6">
        <f t="shared" si="7"/>
        <v>46999.2500009</v>
      </c>
      <c r="CC11" s="6">
        <f t="shared" si="7"/>
        <v>47029.666667600002</v>
      </c>
      <c r="CD11" s="6">
        <f t="shared" si="7"/>
        <v>47060.083334299998</v>
      </c>
      <c r="CE11" s="6">
        <f t="shared" si="7"/>
        <v>47090.500001</v>
      </c>
      <c r="CF11" s="6">
        <f t="shared" si="7"/>
        <v>47120.916667700003</v>
      </c>
      <c r="CG11" s="6">
        <f t="shared" si="7"/>
        <v>47151.333334399998</v>
      </c>
      <c r="CH11" s="6">
        <f t="shared" si="7"/>
        <v>47181.750001100001</v>
      </c>
      <c r="CI11" s="6">
        <f t="shared" si="7"/>
        <v>47212.166667799997</v>
      </c>
      <c r="CJ11" s="6">
        <f t="shared" si="7"/>
        <v>47242.583334499999</v>
      </c>
      <c r="CK11" s="6">
        <f t="shared" si="7"/>
        <v>47273.000001200002</v>
      </c>
      <c r="CL11" s="6">
        <f t="shared" si="7"/>
        <v>47303.416667899997</v>
      </c>
      <c r="CM11" s="6">
        <f t="shared" si="7"/>
        <v>47333.8333346</v>
      </c>
      <c r="CN11" s="6">
        <f t="shared" si="7"/>
        <v>47364.250001299995</v>
      </c>
      <c r="CO11" s="6">
        <f t="shared" si="7"/>
        <v>47394.666667999998</v>
      </c>
      <c r="CP11" s="6">
        <f t="shared" si="7"/>
        <v>47425.083334700001</v>
      </c>
      <c r="CQ11" s="6">
        <f t="shared" ref="CQ11:CV11" si="13">$AZ11+CQ$4</f>
        <v>47455.500001399996</v>
      </c>
      <c r="CR11" s="6">
        <f t="shared" si="13"/>
        <v>47485.916668099999</v>
      </c>
      <c r="CS11" s="6">
        <f t="shared" si="13"/>
        <v>47516.333334800001</v>
      </c>
      <c r="CT11" s="6">
        <f t="shared" si="13"/>
        <v>47546.750001499997</v>
      </c>
      <c r="CU11" s="6">
        <f t="shared" si="13"/>
        <v>47577.1666682</v>
      </c>
      <c r="CV11" s="6">
        <f t="shared" si="13"/>
        <v>47607.583334900002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3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46181</v>
      </c>
      <c r="BA12" s="6">
        <f t="shared" si="10"/>
        <v>46181</v>
      </c>
      <c r="BB12" s="6">
        <f t="shared" si="11"/>
        <v>46211.416666700003</v>
      </c>
      <c r="BC12" s="6">
        <f t="shared" si="11"/>
        <v>46241.833333399998</v>
      </c>
      <c r="BD12" s="6">
        <f t="shared" si="11"/>
        <v>46272.250000100001</v>
      </c>
      <c r="BE12" s="6">
        <f t="shared" si="11"/>
        <v>46302.666666800003</v>
      </c>
      <c r="BF12" s="6">
        <f t="shared" si="11"/>
        <v>46333.083333499999</v>
      </c>
      <c r="BG12" s="6">
        <f t="shared" si="11"/>
        <v>46363.500000200002</v>
      </c>
      <c r="BH12" s="6">
        <f t="shared" si="11"/>
        <v>46393.916666899997</v>
      </c>
      <c r="BI12" s="6">
        <f t="shared" si="11"/>
        <v>46424.3333336</v>
      </c>
      <c r="BJ12" s="6">
        <f t="shared" si="11"/>
        <v>46454.750000300002</v>
      </c>
      <c r="BK12" s="6">
        <f t="shared" si="11"/>
        <v>46485.166666999998</v>
      </c>
      <c r="BL12" s="6">
        <f t="shared" si="11"/>
        <v>46515.5833337</v>
      </c>
      <c r="BM12" s="6">
        <f t="shared" si="11"/>
        <v>46546.000000400003</v>
      </c>
      <c r="BN12" s="6">
        <f t="shared" si="11"/>
        <v>46576.416667099998</v>
      </c>
      <c r="BO12" s="6">
        <f t="shared" si="11"/>
        <v>46606.833333800001</v>
      </c>
      <c r="BP12" s="6">
        <f t="shared" si="11"/>
        <v>46637.250000499997</v>
      </c>
      <c r="BQ12" s="6">
        <f t="shared" si="11"/>
        <v>46667.666667199999</v>
      </c>
      <c r="BR12" s="6">
        <f t="shared" ref="BR12:CV20" si="16">$AZ12+BR$4</f>
        <v>46698.083333900002</v>
      </c>
      <c r="BS12" s="6">
        <f t="shared" si="16"/>
        <v>46728.500000599997</v>
      </c>
      <c r="BT12" s="6">
        <f t="shared" si="16"/>
        <v>46758.9166673</v>
      </c>
      <c r="BU12" s="6">
        <f t="shared" si="16"/>
        <v>46789.333334000003</v>
      </c>
      <c r="BV12" s="6">
        <f t="shared" si="16"/>
        <v>46819.750000699998</v>
      </c>
      <c r="BW12" s="6">
        <f t="shared" si="16"/>
        <v>46850.166667400001</v>
      </c>
      <c r="BX12" s="6">
        <f t="shared" si="16"/>
        <v>46880.583334099996</v>
      </c>
      <c r="BY12" s="6">
        <f t="shared" si="16"/>
        <v>46911.000000799999</v>
      </c>
      <c r="BZ12" s="6">
        <f t="shared" si="16"/>
        <v>46941.416667500001</v>
      </c>
      <c r="CA12" s="6">
        <f t="shared" si="16"/>
        <v>46971.833334199997</v>
      </c>
      <c r="CB12" s="6">
        <f t="shared" si="16"/>
        <v>47002.2500009</v>
      </c>
      <c r="CC12" s="6">
        <f t="shared" si="16"/>
        <v>47032.666667600002</v>
      </c>
      <c r="CD12" s="6">
        <f t="shared" si="16"/>
        <v>47063.083334299998</v>
      </c>
      <c r="CE12" s="6">
        <f t="shared" si="16"/>
        <v>47093.500001</v>
      </c>
      <c r="CF12" s="6">
        <f t="shared" si="16"/>
        <v>47123.916667700003</v>
      </c>
      <c r="CG12" s="6">
        <f t="shared" si="16"/>
        <v>47154.333334399998</v>
      </c>
      <c r="CH12" s="6">
        <f t="shared" si="16"/>
        <v>47184.750001100001</v>
      </c>
      <c r="CI12" s="6">
        <f t="shared" si="16"/>
        <v>47215.166667799997</v>
      </c>
      <c r="CJ12" s="6">
        <f t="shared" si="16"/>
        <v>47245.583334499999</v>
      </c>
      <c r="CK12" s="6">
        <f t="shared" si="16"/>
        <v>47276.000001200002</v>
      </c>
      <c r="CL12" s="6">
        <f t="shared" si="16"/>
        <v>47306.416667899997</v>
      </c>
      <c r="CM12" s="6">
        <f t="shared" si="16"/>
        <v>47336.8333346</v>
      </c>
      <c r="CN12" s="6">
        <f t="shared" si="16"/>
        <v>47367.250001299995</v>
      </c>
      <c r="CO12" s="6">
        <f t="shared" si="16"/>
        <v>47397.666667999998</v>
      </c>
      <c r="CP12" s="6">
        <f t="shared" si="16"/>
        <v>47428.083334700001</v>
      </c>
      <c r="CQ12" s="6">
        <f t="shared" si="16"/>
        <v>47458.500001399996</v>
      </c>
      <c r="CR12" s="6">
        <f t="shared" si="16"/>
        <v>47488.916668099999</v>
      </c>
      <c r="CS12" s="6">
        <f t="shared" si="16"/>
        <v>47519.333334800001</v>
      </c>
      <c r="CT12" s="6">
        <f t="shared" si="16"/>
        <v>47549.750001499997</v>
      </c>
      <c r="CU12" s="6">
        <f t="shared" si="16"/>
        <v>47580.1666682</v>
      </c>
      <c r="CV12" s="6">
        <f t="shared" si="16"/>
        <v>47610.583334900002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3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46182</v>
      </c>
      <c r="BA13" s="6">
        <f t="shared" si="10"/>
        <v>46182</v>
      </c>
      <c r="BB13" s="6">
        <f t="shared" si="11"/>
        <v>46212.416666700003</v>
      </c>
      <c r="BC13" s="6">
        <f t="shared" si="11"/>
        <v>46242.833333399998</v>
      </c>
      <c r="BD13" s="6">
        <f t="shared" si="11"/>
        <v>46273.250000100001</v>
      </c>
      <c r="BE13" s="6">
        <f t="shared" si="11"/>
        <v>46303.666666800003</v>
      </c>
      <c r="BF13" s="6">
        <f t="shared" si="11"/>
        <v>46334.083333499999</v>
      </c>
      <c r="BG13" s="6">
        <f t="shared" si="11"/>
        <v>46364.500000200002</v>
      </c>
      <c r="BH13" s="6">
        <f t="shared" si="11"/>
        <v>46394.916666899997</v>
      </c>
      <c r="BI13" s="6">
        <f t="shared" si="11"/>
        <v>46425.3333336</v>
      </c>
      <c r="BJ13" s="6">
        <f t="shared" si="11"/>
        <v>46455.750000300002</v>
      </c>
      <c r="BK13" s="6">
        <f t="shared" si="11"/>
        <v>46486.166666999998</v>
      </c>
      <c r="BL13" s="6">
        <f t="shared" si="11"/>
        <v>46516.5833337</v>
      </c>
      <c r="BM13" s="6">
        <f t="shared" si="11"/>
        <v>46547.000000400003</v>
      </c>
      <c r="BN13" s="6">
        <f t="shared" si="11"/>
        <v>46577.416667099998</v>
      </c>
      <c r="BO13" s="6">
        <f t="shared" si="11"/>
        <v>46607.833333800001</v>
      </c>
      <c r="BP13" s="6">
        <f t="shared" si="11"/>
        <v>46638.250000499997</v>
      </c>
      <c r="BQ13" s="6">
        <f t="shared" si="11"/>
        <v>46668.666667199999</v>
      </c>
      <c r="BR13" s="6">
        <f t="shared" si="16"/>
        <v>46699.083333900002</v>
      </c>
      <c r="BS13" s="6">
        <f t="shared" si="16"/>
        <v>46729.500000599997</v>
      </c>
      <c r="BT13" s="6">
        <f t="shared" si="16"/>
        <v>46759.9166673</v>
      </c>
      <c r="BU13" s="6">
        <f t="shared" si="16"/>
        <v>46790.333334000003</v>
      </c>
      <c r="BV13" s="6">
        <f t="shared" si="16"/>
        <v>46820.750000699998</v>
      </c>
      <c r="BW13" s="6">
        <f t="shared" si="16"/>
        <v>46851.166667400001</v>
      </c>
      <c r="BX13" s="6">
        <f t="shared" si="16"/>
        <v>46881.583334099996</v>
      </c>
      <c r="BY13" s="6">
        <f t="shared" si="16"/>
        <v>46912.000000799999</v>
      </c>
      <c r="BZ13" s="6">
        <f t="shared" si="16"/>
        <v>46942.416667500001</v>
      </c>
      <c r="CA13" s="6">
        <f t="shared" si="16"/>
        <v>46972.833334199997</v>
      </c>
      <c r="CB13" s="6">
        <f t="shared" si="16"/>
        <v>47003.2500009</v>
      </c>
      <c r="CC13" s="6">
        <f t="shared" si="16"/>
        <v>47033.666667600002</v>
      </c>
      <c r="CD13" s="6">
        <f t="shared" si="16"/>
        <v>47064.083334299998</v>
      </c>
      <c r="CE13" s="6">
        <f t="shared" si="16"/>
        <v>47094.500001</v>
      </c>
      <c r="CF13" s="6">
        <f t="shared" si="16"/>
        <v>47124.916667700003</v>
      </c>
      <c r="CG13" s="6">
        <f t="shared" si="16"/>
        <v>47155.333334399998</v>
      </c>
      <c r="CH13" s="6">
        <f t="shared" si="16"/>
        <v>47185.750001100001</v>
      </c>
      <c r="CI13" s="6">
        <f t="shared" si="16"/>
        <v>47216.166667799997</v>
      </c>
      <c r="CJ13" s="6">
        <f t="shared" si="16"/>
        <v>47246.583334499999</v>
      </c>
      <c r="CK13" s="6">
        <f t="shared" si="16"/>
        <v>47277.000001200002</v>
      </c>
      <c r="CL13" s="6">
        <f t="shared" si="16"/>
        <v>47307.416667899997</v>
      </c>
      <c r="CM13" s="6">
        <f t="shared" si="16"/>
        <v>47337.8333346</v>
      </c>
      <c r="CN13" s="6">
        <f t="shared" si="16"/>
        <v>47368.250001299995</v>
      </c>
      <c r="CO13" s="6">
        <f t="shared" si="16"/>
        <v>47398.666667999998</v>
      </c>
      <c r="CP13" s="6">
        <f t="shared" si="16"/>
        <v>47429.083334700001</v>
      </c>
      <c r="CQ13" s="6">
        <f t="shared" si="16"/>
        <v>47459.500001399996</v>
      </c>
      <c r="CR13" s="6">
        <f t="shared" si="16"/>
        <v>47489.916668099999</v>
      </c>
      <c r="CS13" s="6">
        <f t="shared" si="16"/>
        <v>47520.333334800001</v>
      </c>
      <c r="CT13" s="6">
        <f t="shared" si="16"/>
        <v>47550.750001499997</v>
      </c>
      <c r="CU13" s="6">
        <f t="shared" si="16"/>
        <v>47581.1666682</v>
      </c>
      <c r="CV13" s="6">
        <f t="shared" si="16"/>
        <v>47611.583334900002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3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46183</v>
      </c>
      <c r="BA14" s="6">
        <f t="shared" si="10"/>
        <v>46183</v>
      </c>
      <c r="BB14" s="6">
        <f t="shared" si="11"/>
        <v>46213.416666700003</v>
      </c>
      <c r="BC14" s="6">
        <f t="shared" si="11"/>
        <v>46243.833333399998</v>
      </c>
      <c r="BD14" s="6">
        <f t="shared" si="11"/>
        <v>46274.250000100001</v>
      </c>
      <c r="BE14" s="6">
        <f t="shared" si="11"/>
        <v>46304.666666800003</v>
      </c>
      <c r="BF14" s="6">
        <f t="shared" si="11"/>
        <v>46335.083333499999</v>
      </c>
      <c r="BG14" s="6">
        <f t="shared" si="11"/>
        <v>46365.500000200002</v>
      </c>
      <c r="BH14" s="6">
        <f t="shared" si="11"/>
        <v>46395.916666899997</v>
      </c>
      <c r="BI14" s="6">
        <f t="shared" si="11"/>
        <v>46426.3333336</v>
      </c>
      <c r="BJ14" s="6">
        <f t="shared" si="11"/>
        <v>46456.750000300002</v>
      </c>
      <c r="BK14" s="6">
        <f t="shared" si="11"/>
        <v>46487.166666999998</v>
      </c>
      <c r="BL14" s="6">
        <f t="shared" si="11"/>
        <v>46517.5833337</v>
      </c>
      <c r="BM14" s="6">
        <f t="shared" si="11"/>
        <v>46548.000000400003</v>
      </c>
      <c r="BN14" s="6">
        <f t="shared" si="11"/>
        <v>46578.416667099998</v>
      </c>
      <c r="BO14" s="6">
        <f t="shared" si="11"/>
        <v>46608.833333800001</v>
      </c>
      <c r="BP14" s="6">
        <f t="shared" si="11"/>
        <v>46639.250000499997</v>
      </c>
      <c r="BQ14" s="6">
        <f t="shared" si="11"/>
        <v>46669.666667199999</v>
      </c>
      <c r="BR14" s="6">
        <f t="shared" si="16"/>
        <v>46700.083333900002</v>
      </c>
      <c r="BS14" s="6">
        <f t="shared" si="16"/>
        <v>46730.500000599997</v>
      </c>
      <c r="BT14" s="6">
        <f t="shared" si="16"/>
        <v>46760.9166673</v>
      </c>
      <c r="BU14" s="6">
        <f t="shared" si="16"/>
        <v>46791.333334000003</v>
      </c>
      <c r="BV14" s="6">
        <f t="shared" si="16"/>
        <v>46821.750000699998</v>
      </c>
      <c r="BW14" s="6">
        <f t="shared" si="16"/>
        <v>46852.166667400001</v>
      </c>
      <c r="BX14" s="6">
        <f t="shared" si="16"/>
        <v>46882.583334099996</v>
      </c>
      <c r="BY14" s="6">
        <f t="shared" si="16"/>
        <v>46913.000000799999</v>
      </c>
      <c r="BZ14" s="6">
        <f t="shared" si="16"/>
        <v>46943.416667500001</v>
      </c>
      <c r="CA14" s="6">
        <f t="shared" si="16"/>
        <v>46973.833334199997</v>
      </c>
      <c r="CB14" s="6">
        <f t="shared" si="16"/>
        <v>47004.2500009</v>
      </c>
      <c r="CC14" s="6">
        <f t="shared" si="16"/>
        <v>47034.666667600002</v>
      </c>
      <c r="CD14" s="6">
        <f t="shared" si="16"/>
        <v>47065.083334299998</v>
      </c>
      <c r="CE14" s="6">
        <f t="shared" si="16"/>
        <v>47095.500001</v>
      </c>
      <c r="CF14" s="6">
        <f t="shared" si="16"/>
        <v>47125.916667700003</v>
      </c>
      <c r="CG14" s="6">
        <f t="shared" si="16"/>
        <v>47156.333334399998</v>
      </c>
      <c r="CH14" s="6">
        <f t="shared" si="16"/>
        <v>47186.750001100001</v>
      </c>
      <c r="CI14" s="6">
        <f t="shared" si="16"/>
        <v>47217.166667799997</v>
      </c>
      <c r="CJ14" s="6">
        <f t="shared" si="16"/>
        <v>47247.583334499999</v>
      </c>
      <c r="CK14" s="6">
        <f t="shared" si="16"/>
        <v>47278.000001200002</v>
      </c>
      <c r="CL14" s="6">
        <f t="shared" si="16"/>
        <v>47308.416667899997</v>
      </c>
      <c r="CM14" s="6">
        <f t="shared" si="16"/>
        <v>47338.8333346</v>
      </c>
      <c r="CN14" s="6">
        <f t="shared" si="16"/>
        <v>47369.250001299995</v>
      </c>
      <c r="CO14" s="6">
        <f t="shared" si="16"/>
        <v>47399.666667999998</v>
      </c>
      <c r="CP14" s="6">
        <f t="shared" si="16"/>
        <v>47430.083334700001</v>
      </c>
      <c r="CQ14" s="6">
        <f t="shared" si="16"/>
        <v>47460.500001399996</v>
      </c>
      <c r="CR14" s="6">
        <f t="shared" si="16"/>
        <v>47490.916668099999</v>
      </c>
      <c r="CS14" s="6">
        <f t="shared" si="16"/>
        <v>47521.333334800001</v>
      </c>
      <c r="CT14" s="6">
        <f t="shared" si="16"/>
        <v>47551.750001499997</v>
      </c>
      <c r="CU14" s="6">
        <f t="shared" si="16"/>
        <v>47582.1666682</v>
      </c>
      <c r="CV14" s="6">
        <f t="shared" si="16"/>
        <v>47612.583334900002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3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46184</v>
      </c>
      <c r="BA15" s="6">
        <f t="shared" si="10"/>
        <v>46184</v>
      </c>
      <c r="BB15" s="6">
        <f t="shared" si="11"/>
        <v>46214.416666700003</v>
      </c>
      <c r="BC15" s="6">
        <f t="shared" si="11"/>
        <v>46244.833333399998</v>
      </c>
      <c r="BD15" s="6">
        <f t="shared" si="11"/>
        <v>46275.250000100001</v>
      </c>
      <c r="BE15" s="6">
        <f t="shared" si="11"/>
        <v>46305.666666800003</v>
      </c>
      <c r="BF15" s="6">
        <f t="shared" si="11"/>
        <v>46336.083333499999</v>
      </c>
      <c r="BG15" s="6">
        <f t="shared" si="11"/>
        <v>46366.500000200002</v>
      </c>
      <c r="BH15" s="6">
        <f t="shared" si="11"/>
        <v>46396.916666899997</v>
      </c>
      <c r="BI15" s="6">
        <f t="shared" si="11"/>
        <v>46427.3333336</v>
      </c>
      <c r="BJ15" s="6">
        <f t="shared" si="11"/>
        <v>46457.750000300002</v>
      </c>
      <c r="BK15" s="6">
        <f t="shared" si="11"/>
        <v>46488.166666999998</v>
      </c>
      <c r="BL15" s="6">
        <f t="shared" si="11"/>
        <v>46518.5833337</v>
      </c>
      <c r="BM15" s="6">
        <f t="shared" si="11"/>
        <v>46549.000000400003</v>
      </c>
      <c r="BN15" s="6">
        <f t="shared" si="11"/>
        <v>46579.416667099998</v>
      </c>
      <c r="BO15" s="6">
        <f t="shared" si="11"/>
        <v>46609.833333800001</v>
      </c>
      <c r="BP15" s="6">
        <f t="shared" si="11"/>
        <v>46640.250000499997</v>
      </c>
      <c r="BQ15" s="6">
        <f t="shared" si="11"/>
        <v>46670.666667199999</v>
      </c>
      <c r="BR15" s="6">
        <f t="shared" si="16"/>
        <v>46701.083333900002</v>
      </c>
      <c r="BS15" s="6">
        <f t="shared" si="16"/>
        <v>46731.500000599997</v>
      </c>
      <c r="BT15" s="6">
        <f t="shared" si="16"/>
        <v>46761.9166673</v>
      </c>
      <c r="BU15" s="6">
        <f t="shared" si="16"/>
        <v>46792.333334000003</v>
      </c>
      <c r="BV15" s="6">
        <f t="shared" si="16"/>
        <v>46822.750000699998</v>
      </c>
      <c r="BW15" s="6">
        <f t="shared" si="16"/>
        <v>46853.166667400001</v>
      </c>
      <c r="BX15" s="6">
        <f t="shared" si="16"/>
        <v>46883.583334099996</v>
      </c>
      <c r="BY15" s="6">
        <f t="shared" si="16"/>
        <v>46914.000000799999</v>
      </c>
      <c r="BZ15" s="6">
        <f t="shared" si="16"/>
        <v>46944.416667500001</v>
      </c>
      <c r="CA15" s="6">
        <f t="shared" si="16"/>
        <v>46974.833334199997</v>
      </c>
      <c r="CB15" s="6">
        <f t="shared" si="16"/>
        <v>47005.2500009</v>
      </c>
      <c r="CC15" s="6">
        <f t="shared" si="16"/>
        <v>47035.666667600002</v>
      </c>
      <c r="CD15" s="6">
        <f t="shared" si="16"/>
        <v>47066.083334299998</v>
      </c>
      <c r="CE15" s="6">
        <f t="shared" si="16"/>
        <v>47096.500001</v>
      </c>
      <c r="CF15" s="6">
        <f t="shared" si="16"/>
        <v>47126.916667700003</v>
      </c>
      <c r="CG15" s="6">
        <f t="shared" si="16"/>
        <v>47157.333334399998</v>
      </c>
      <c r="CH15" s="6">
        <f t="shared" si="16"/>
        <v>47187.750001100001</v>
      </c>
      <c r="CI15" s="6">
        <f t="shared" si="16"/>
        <v>47218.166667799997</v>
      </c>
      <c r="CJ15" s="6">
        <f t="shared" si="16"/>
        <v>47248.583334499999</v>
      </c>
      <c r="CK15" s="6">
        <f t="shared" si="16"/>
        <v>47279.000001200002</v>
      </c>
      <c r="CL15" s="6">
        <f t="shared" si="16"/>
        <v>47309.416667899997</v>
      </c>
      <c r="CM15" s="6">
        <f t="shared" si="16"/>
        <v>47339.8333346</v>
      </c>
      <c r="CN15" s="6">
        <f t="shared" si="16"/>
        <v>47370.250001299995</v>
      </c>
      <c r="CO15" s="6">
        <f t="shared" si="16"/>
        <v>47400.666667999998</v>
      </c>
      <c r="CP15" s="6">
        <f t="shared" si="16"/>
        <v>47431.083334700001</v>
      </c>
      <c r="CQ15" s="6">
        <f t="shared" si="16"/>
        <v>47461.500001399996</v>
      </c>
      <c r="CR15" s="6">
        <f t="shared" si="16"/>
        <v>47491.916668099999</v>
      </c>
      <c r="CS15" s="6">
        <f t="shared" si="16"/>
        <v>47522.333334800001</v>
      </c>
      <c r="CT15" s="6">
        <f t="shared" si="16"/>
        <v>47552.750001499997</v>
      </c>
      <c r="CU15" s="6">
        <f t="shared" si="16"/>
        <v>47583.1666682</v>
      </c>
      <c r="CV15" s="6">
        <f t="shared" si="16"/>
        <v>47613.583334900002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3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46185</v>
      </c>
      <c r="BA16" s="6">
        <f t="shared" si="10"/>
        <v>46185</v>
      </c>
      <c r="BB16" s="6">
        <f t="shared" si="11"/>
        <v>46215.416666700003</v>
      </c>
      <c r="BC16" s="6">
        <f t="shared" si="11"/>
        <v>46245.833333399998</v>
      </c>
      <c r="BD16" s="6">
        <f t="shared" si="11"/>
        <v>46276.250000100001</v>
      </c>
      <c r="BE16" s="6">
        <f t="shared" si="11"/>
        <v>46306.666666800003</v>
      </c>
      <c r="BF16" s="6">
        <f t="shared" si="11"/>
        <v>46337.083333499999</v>
      </c>
      <c r="BG16" s="6">
        <f t="shared" si="11"/>
        <v>46367.500000200002</v>
      </c>
      <c r="BH16" s="6">
        <f t="shared" si="11"/>
        <v>46397.916666899997</v>
      </c>
      <c r="BI16" s="6">
        <f t="shared" si="11"/>
        <v>46428.3333336</v>
      </c>
      <c r="BJ16" s="6">
        <f t="shared" si="11"/>
        <v>46458.750000300002</v>
      </c>
      <c r="BK16" s="6">
        <f t="shared" si="11"/>
        <v>46489.166666999998</v>
      </c>
      <c r="BL16" s="6">
        <f t="shared" si="11"/>
        <v>46519.5833337</v>
      </c>
      <c r="BM16" s="6">
        <f t="shared" si="11"/>
        <v>46550.000000400003</v>
      </c>
      <c r="BN16" s="6">
        <f t="shared" si="11"/>
        <v>46580.416667099998</v>
      </c>
      <c r="BO16" s="6">
        <f t="shared" si="11"/>
        <v>46610.833333800001</v>
      </c>
      <c r="BP16" s="6">
        <f t="shared" si="11"/>
        <v>46641.250000499997</v>
      </c>
      <c r="BQ16" s="6">
        <f t="shared" si="11"/>
        <v>46671.666667199999</v>
      </c>
      <c r="BR16" s="6">
        <f t="shared" si="16"/>
        <v>46702.083333900002</v>
      </c>
      <c r="BS16" s="6">
        <f t="shared" si="16"/>
        <v>46732.500000599997</v>
      </c>
      <c r="BT16" s="6">
        <f t="shared" si="16"/>
        <v>46762.9166673</v>
      </c>
      <c r="BU16" s="6">
        <f t="shared" si="16"/>
        <v>46793.333334000003</v>
      </c>
      <c r="BV16" s="6">
        <f t="shared" si="16"/>
        <v>46823.750000699998</v>
      </c>
      <c r="BW16" s="6">
        <f t="shared" si="16"/>
        <v>46854.166667400001</v>
      </c>
      <c r="BX16" s="6">
        <f t="shared" si="16"/>
        <v>46884.583334099996</v>
      </c>
      <c r="BY16" s="6">
        <f t="shared" si="16"/>
        <v>46915.000000799999</v>
      </c>
      <c r="BZ16" s="6">
        <f t="shared" si="16"/>
        <v>46945.416667500001</v>
      </c>
      <c r="CA16" s="6">
        <f t="shared" si="16"/>
        <v>46975.833334199997</v>
      </c>
      <c r="CB16" s="6">
        <f t="shared" si="16"/>
        <v>47006.2500009</v>
      </c>
      <c r="CC16" s="6">
        <f t="shared" si="16"/>
        <v>47036.666667600002</v>
      </c>
      <c r="CD16" s="6">
        <f t="shared" si="16"/>
        <v>47067.083334299998</v>
      </c>
      <c r="CE16" s="6">
        <f t="shared" si="16"/>
        <v>47097.500001</v>
      </c>
      <c r="CF16" s="6">
        <f t="shared" si="16"/>
        <v>47127.916667700003</v>
      </c>
      <c r="CG16" s="6">
        <f t="shared" si="16"/>
        <v>47158.333334399998</v>
      </c>
      <c r="CH16" s="6">
        <f t="shared" si="16"/>
        <v>47188.750001100001</v>
      </c>
      <c r="CI16" s="6">
        <f t="shared" si="16"/>
        <v>47219.166667799997</v>
      </c>
      <c r="CJ16" s="6">
        <f t="shared" si="16"/>
        <v>47249.583334499999</v>
      </c>
      <c r="CK16" s="6">
        <f t="shared" si="16"/>
        <v>47280.000001200002</v>
      </c>
      <c r="CL16" s="6">
        <f t="shared" si="16"/>
        <v>47310.416667899997</v>
      </c>
      <c r="CM16" s="6">
        <f t="shared" si="16"/>
        <v>47340.8333346</v>
      </c>
      <c r="CN16" s="6">
        <f t="shared" si="16"/>
        <v>47371.250001299995</v>
      </c>
      <c r="CO16" s="6">
        <f t="shared" si="16"/>
        <v>47401.666667999998</v>
      </c>
      <c r="CP16" s="6">
        <f t="shared" si="16"/>
        <v>47432.083334700001</v>
      </c>
      <c r="CQ16" s="6">
        <f t="shared" si="16"/>
        <v>47462.500001399996</v>
      </c>
      <c r="CR16" s="6">
        <f t="shared" si="16"/>
        <v>47492.916668099999</v>
      </c>
      <c r="CS16" s="6">
        <f t="shared" si="16"/>
        <v>47523.333334800001</v>
      </c>
      <c r="CT16" s="6">
        <f t="shared" si="16"/>
        <v>47553.750001499997</v>
      </c>
      <c r="CU16" s="6">
        <f t="shared" si="16"/>
        <v>47584.1666682</v>
      </c>
      <c r="CV16" s="6">
        <f t="shared" si="16"/>
        <v>47614.583334900002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3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46188</v>
      </c>
      <c r="BA17" s="6">
        <f t="shared" si="10"/>
        <v>46188</v>
      </c>
      <c r="BB17" s="6">
        <f t="shared" si="11"/>
        <v>46218.416666700003</v>
      </c>
      <c r="BC17" s="6">
        <f t="shared" si="11"/>
        <v>46248.833333399998</v>
      </c>
      <c r="BD17" s="6">
        <f t="shared" si="11"/>
        <v>46279.250000100001</v>
      </c>
      <c r="BE17" s="6">
        <f t="shared" si="11"/>
        <v>46309.666666800003</v>
      </c>
      <c r="BF17" s="6">
        <f t="shared" si="11"/>
        <v>46340.083333499999</v>
      </c>
      <c r="BG17" s="6">
        <f t="shared" si="11"/>
        <v>46370.500000200002</v>
      </c>
      <c r="BH17" s="6">
        <f t="shared" si="11"/>
        <v>46400.916666899997</v>
      </c>
      <c r="BI17" s="6">
        <f t="shared" si="11"/>
        <v>46431.3333336</v>
      </c>
      <c r="BJ17" s="6">
        <f t="shared" si="11"/>
        <v>46461.750000300002</v>
      </c>
      <c r="BK17" s="6">
        <f t="shared" si="11"/>
        <v>46492.166666999998</v>
      </c>
      <c r="BL17" s="6">
        <f t="shared" si="11"/>
        <v>46522.5833337</v>
      </c>
      <c r="BM17" s="6">
        <f t="shared" si="11"/>
        <v>46553.000000400003</v>
      </c>
      <c r="BN17" s="6">
        <f t="shared" si="11"/>
        <v>46583.416667099998</v>
      </c>
      <c r="BO17" s="6">
        <f t="shared" si="11"/>
        <v>46613.833333800001</v>
      </c>
      <c r="BP17" s="6">
        <f t="shared" si="11"/>
        <v>46644.250000499997</v>
      </c>
      <c r="BQ17" s="6">
        <f t="shared" si="11"/>
        <v>46674.666667199999</v>
      </c>
      <c r="BR17" s="6">
        <f t="shared" si="16"/>
        <v>46705.083333900002</v>
      </c>
      <c r="BS17" s="6">
        <f t="shared" si="16"/>
        <v>46735.500000599997</v>
      </c>
      <c r="BT17" s="6">
        <f t="shared" si="16"/>
        <v>46765.9166673</v>
      </c>
      <c r="BU17" s="6">
        <f t="shared" si="16"/>
        <v>46796.333334000003</v>
      </c>
      <c r="BV17" s="6">
        <f t="shared" si="16"/>
        <v>46826.750000699998</v>
      </c>
      <c r="BW17" s="6">
        <f t="shared" si="16"/>
        <v>46857.166667400001</v>
      </c>
      <c r="BX17" s="6">
        <f t="shared" si="16"/>
        <v>46887.583334099996</v>
      </c>
      <c r="BY17" s="6">
        <f t="shared" si="16"/>
        <v>46918.000000799999</v>
      </c>
      <c r="BZ17" s="6">
        <f t="shared" si="16"/>
        <v>46948.416667500001</v>
      </c>
      <c r="CA17" s="6">
        <f t="shared" si="16"/>
        <v>46978.833334199997</v>
      </c>
      <c r="CB17" s="6">
        <f t="shared" si="16"/>
        <v>47009.2500009</v>
      </c>
      <c r="CC17" s="6">
        <f t="shared" si="16"/>
        <v>47039.666667600002</v>
      </c>
      <c r="CD17" s="6">
        <f t="shared" si="16"/>
        <v>47070.083334299998</v>
      </c>
      <c r="CE17" s="6">
        <f t="shared" si="16"/>
        <v>47100.500001</v>
      </c>
      <c r="CF17" s="6">
        <f t="shared" si="16"/>
        <v>47130.916667700003</v>
      </c>
      <c r="CG17" s="6">
        <f t="shared" si="16"/>
        <v>47161.333334399998</v>
      </c>
      <c r="CH17" s="6">
        <f t="shared" si="16"/>
        <v>47191.750001100001</v>
      </c>
      <c r="CI17" s="6">
        <f t="shared" si="16"/>
        <v>47222.166667799997</v>
      </c>
      <c r="CJ17" s="6">
        <f t="shared" si="16"/>
        <v>47252.583334499999</v>
      </c>
      <c r="CK17" s="6">
        <f t="shared" si="16"/>
        <v>47283.000001200002</v>
      </c>
      <c r="CL17" s="6">
        <f t="shared" si="16"/>
        <v>47313.416667899997</v>
      </c>
      <c r="CM17" s="6">
        <f t="shared" si="16"/>
        <v>47343.8333346</v>
      </c>
      <c r="CN17" s="6">
        <f t="shared" si="16"/>
        <v>47374.250001299995</v>
      </c>
      <c r="CO17" s="6">
        <f t="shared" si="16"/>
        <v>47404.666667999998</v>
      </c>
      <c r="CP17" s="6">
        <f t="shared" si="16"/>
        <v>47435.083334700001</v>
      </c>
      <c r="CQ17" s="6">
        <f t="shared" si="16"/>
        <v>47465.500001399996</v>
      </c>
      <c r="CR17" s="6">
        <f t="shared" si="16"/>
        <v>47495.916668099999</v>
      </c>
      <c r="CS17" s="6">
        <f t="shared" si="16"/>
        <v>47526.333334800001</v>
      </c>
      <c r="CT17" s="6">
        <f t="shared" si="16"/>
        <v>47556.750001499997</v>
      </c>
      <c r="CU17" s="6">
        <f t="shared" si="16"/>
        <v>47587.1666682</v>
      </c>
      <c r="CV17" s="6">
        <f t="shared" si="16"/>
        <v>47617.583334900002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3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46189</v>
      </c>
      <c r="BA18" s="6">
        <f t="shared" si="10"/>
        <v>46189</v>
      </c>
      <c r="BB18" s="6">
        <f t="shared" si="11"/>
        <v>46219.416666700003</v>
      </c>
      <c r="BC18" s="6">
        <f t="shared" si="11"/>
        <v>46249.833333399998</v>
      </c>
      <c r="BD18" s="6">
        <f t="shared" si="11"/>
        <v>46280.250000100001</v>
      </c>
      <c r="BE18" s="6">
        <f t="shared" si="11"/>
        <v>46310.666666800003</v>
      </c>
      <c r="BF18" s="6">
        <f t="shared" si="11"/>
        <v>46341.083333499999</v>
      </c>
      <c r="BG18" s="6">
        <f t="shared" si="11"/>
        <v>46371.500000200002</v>
      </c>
      <c r="BH18" s="6">
        <f t="shared" si="11"/>
        <v>46401.916666899997</v>
      </c>
      <c r="BI18" s="6">
        <f t="shared" si="11"/>
        <v>46432.3333336</v>
      </c>
      <c r="BJ18" s="6">
        <f t="shared" si="11"/>
        <v>46462.750000300002</v>
      </c>
      <c r="BK18" s="6">
        <f t="shared" si="11"/>
        <v>46493.166666999998</v>
      </c>
      <c r="BL18" s="6">
        <f t="shared" si="11"/>
        <v>46523.5833337</v>
      </c>
      <c r="BM18" s="6">
        <f t="shared" si="11"/>
        <v>46554.000000400003</v>
      </c>
      <c r="BN18" s="6">
        <f t="shared" si="11"/>
        <v>46584.416667099998</v>
      </c>
      <c r="BO18" s="6">
        <f t="shared" si="11"/>
        <v>46614.833333800001</v>
      </c>
      <c r="BP18" s="6">
        <f t="shared" si="11"/>
        <v>46645.250000499997</v>
      </c>
      <c r="BQ18" s="6">
        <f t="shared" si="11"/>
        <v>46675.666667199999</v>
      </c>
      <c r="BR18" s="6">
        <f t="shared" si="16"/>
        <v>46706.083333900002</v>
      </c>
      <c r="BS18" s="6">
        <f t="shared" si="16"/>
        <v>46736.500000599997</v>
      </c>
      <c r="BT18" s="6">
        <f t="shared" si="16"/>
        <v>46766.9166673</v>
      </c>
      <c r="BU18" s="6">
        <f t="shared" si="16"/>
        <v>46797.333334000003</v>
      </c>
      <c r="BV18" s="6">
        <f t="shared" si="16"/>
        <v>46827.750000699998</v>
      </c>
      <c r="BW18" s="6">
        <f t="shared" si="16"/>
        <v>46858.166667400001</v>
      </c>
      <c r="BX18" s="6">
        <f t="shared" si="16"/>
        <v>46888.583334099996</v>
      </c>
      <c r="BY18" s="6">
        <f t="shared" si="16"/>
        <v>46919.000000799999</v>
      </c>
      <c r="BZ18" s="6">
        <f t="shared" si="16"/>
        <v>46949.416667500001</v>
      </c>
      <c r="CA18" s="6">
        <f t="shared" si="16"/>
        <v>46979.833334199997</v>
      </c>
      <c r="CB18" s="6">
        <f t="shared" si="16"/>
        <v>47010.2500009</v>
      </c>
      <c r="CC18" s="6">
        <f t="shared" si="16"/>
        <v>47040.666667600002</v>
      </c>
      <c r="CD18" s="6">
        <f t="shared" si="16"/>
        <v>47071.083334299998</v>
      </c>
      <c r="CE18" s="6">
        <f t="shared" si="16"/>
        <v>47101.500001</v>
      </c>
      <c r="CF18" s="6">
        <f t="shared" si="16"/>
        <v>47131.916667700003</v>
      </c>
      <c r="CG18" s="6">
        <f t="shared" si="16"/>
        <v>47162.333334399998</v>
      </c>
      <c r="CH18" s="6">
        <f t="shared" si="16"/>
        <v>47192.750001100001</v>
      </c>
      <c r="CI18" s="6">
        <f t="shared" si="16"/>
        <v>47223.166667799997</v>
      </c>
      <c r="CJ18" s="6">
        <f t="shared" si="16"/>
        <v>47253.583334499999</v>
      </c>
      <c r="CK18" s="6">
        <f t="shared" si="16"/>
        <v>47284.000001200002</v>
      </c>
      <c r="CL18" s="6">
        <f t="shared" si="16"/>
        <v>47314.416667899997</v>
      </c>
      <c r="CM18" s="6">
        <f t="shared" si="16"/>
        <v>47344.8333346</v>
      </c>
      <c r="CN18" s="6">
        <f t="shared" si="16"/>
        <v>47375.250001299995</v>
      </c>
      <c r="CO18" s="6">
        <f t="shared" si="16"/>
        <v>47405.666667999998</v>
      </c>
      <c r="CP18" s="6">
        <f t="shared" si="16"/>
        <v>47436.083334700001</v>
      </c>
      <c r="CQ18" s="6">
        <f t="shared" si="16"/>
        <v>47466.500001399996</v>
      </c>
      <c r="CR18" s="6">
        <f t="shared" si="16"/>
        <v>47496.916668099999</v>
      </c>
      <c r="CS18" s="6">
        <f t="shared" si="16"/>
        <v>47527.333334800001</v>
      </c>
      <c r="CT18" s="6">
        <f t="shared" si="16"/>
        <v>47557.750001499997</v>
      </c>
      <c r="CU18" s="6">
        <f t="shared" si="16"/>
        <v>47588.1666682</v>
      </c>
      <c r="CV18" s="6">
        <f t="shared" si="16"/>
        <v>47618.583334900002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3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46190</v>
      </c>
      <c r="BA19" s="6">
        <f>AZ19</f>
        <v>46190</v>
      </c>
      <c r="BB19" s="6">
        <f t="shared" si="11"/>
        <v>46220.416666700003</v>
      </c>
      <c r="BC19" s="6">
        <f t="shared" si="11"/>
        <v>46250.833333399998</v>
      </c>
      <c r="BD19" s="6">
        <f t="shared" si="11"/>
        <v>46281.250000100001</v>
      </c>
      <c r="BE19" s="6">
        <f t="shared" si="11"/>
        <v>46311.666666800003</v>
      </c>
      <c r="BF19" s="6">
        <f t="shared" si="11"/>
        <v>46342.083333499999</v>
      </c>
      <c r="BG19" s="6">
        <f t="shared" si="11"/>
        <v>46372.500000200002</v>
      </c>
      <c r="BH19" s="6">
        <f t="shared" si="11"/>
        <v>46402.916666899997</v>
      </c>
      <c r="BI19" s="6">
        <f t="shared" si="11"/>
        <v>46433.3333336</v>
      </c>
      <c r="BJ19" s="6">
        <f t="shared" si="11"/>
        <v>46463.750000300002</v>
      </c>
      <c r="BK19" s="6">
        <f t="shared" si="11"/>
        <v>46494.166666999998</v>
      </c>
      <c r="BL19" s="6">
        <f t="shared" si="11"/>
        <v>46524.5833337</v>
      </c>
      <c r="BM19" s="6">
        <f t="shared" si="11"/>
        <v>46555.000000400003</v>
      </c>
      <c r="BN19" s="6">
        <f t="shared" si="11"/>
        <v>46585.416667099998</v>
      </c>
      <c r="BO19" s="6">
        <f t="shared" si="11"/>
        <v>46615.833333800001</v>
      </c>
      <c r="BP19" s="6">
        <f t="shared" si="11"/>
        <v>46646.250000499997</v>
      </c>
      <c r="BQ19" s="6">
        <f t="shared" si="11"/>
        <v>46676.666667199999</v>
      </c>
      <c r="BR19" s="6">
        <f t="shared" si="16"/>
        <v>46707.083333900002</v>
      </c>
      <c r="BS19" s="6">
        <f t="shared" si="16"/>
        <v>46737.500000599997</v>
      </c>
      <c r="BT19" s="6">
        <f t="shared" si="16"/>
        <v>46767.9166673</v>
      </c>
      <c r="BU19" s="6">
        <f t="shared" si="16"/>
        <v>46798.333334000003</v>
      </c>
      <c r="BV19" s="6">
        <f t="shared" si="16"/>
        <v>46828.750000699998</v>
      </c>
      <c r="BW19" s="6">
        <f t="shared" si="16"/>
        <v>46859.166667400001</v>
      </c>
      <c r="BX19" s="6">
        <f t="shared" si="16"/>
        <v>46889.583334099996</v>
      </c>
      <c r="BY19" s="6">
        <f t="shared" si="16"/>
        <v>46920.000000799999</v>
      </c>
      <c r="BZ19" s="6">
        <f t="shared" si="16"/>
        <v>46950.416667500001</v>
      </c>
      <c r="CA19" s="6">
        <f t="shared" si="16"/>
        <v>46980.833334199997</v>
      </c>
      <c r="CB19" s="6">
        <f t="shared" si="16"/>
        <v>47011.2500009</v>
      </c>
      <c r="CC19" s="6">
        <f t="shared" si="16"/>
        <v>47041.666667600002</v>
      </c>
      <c r="CD19" s="6">
        <f t="shared" si="16"/>
        <v>47072.083334299998</v>
      </c>
      <c r="CE19" s="6">
        <f t="shared" si="16"/>
        <v>47102.500001</v>
      </c>
      <c r="CF19" s="6">
        <f t="shared" si="16"/>
        <v>47132.916667700003</v>
      </c>
      <c r="CG19" s="6">
        <f t="shared" si="16"/>
        <v>47163.333334399998</v>
      </c>
      <c r="CH19" s="6">
        <f t="shared" si="16"/>
        <v>47193.750001100001</v>
      </c>
      <c r="CI19" s="6">
        <f t="shared" si="16"/>
        <v>47224.166667799997</v>
      </c>
      <c r="CJ19" s="6">
        <f t="shared" si="16"/>
        <v>47254.583334499999</v>
      </c>
      <c r="CK19" s="6">
        <f t="shared" si="16"/>
        <v>47285.000001200002</v>
      </c>
      <c r="CL19" s="6">
        <f t="shared" si="16"/>
        <v>47315.416667899997</v>
      </c>
      <c r="CM19" s="6">
        <f t="shared" si="16"/>
        <v>47345.8333346</v>
      </c>
      <c r="CN19" s="6">
        <f t="shared" si="16"/>
        <v>47376.250001299995</v>
      </c>
      <c r="CO19" s="6">
        <f t="shared" si="16"/>
        <v>47406.666667999998</v>
      </c>
      <c r="CP19" s="6">
        <f t="shared" si="16"/>
        <v>47437.083334700001</v>
      </c>
      <c r="CQ19" s="6">
        <f t="shared" si="16"/>
        <v>47467.500001399996</v>
      </c>
      <c r="CR19" s="6">
        <f t="shared" si="16"/>
        <v>47497.916668099999</v>
      </c>
      <c r="CS19" s="6">
        <f t="shared" si="16"/>
        <v>47528.333334800001</v>
      </c>
      <c r="CT19" s="6">
        <f t="shared" si="16"/>
        <v>47558.750001499997</v>
      </c>
      <c r="CU19" s="6">
        <f t="shared" si="16"/>
        <v>47589.1666682</v>
      </c>
      <c r="CV19" s="6">
        <f t="shared" si="16"/>
        <v>47619.583334900002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3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46191</v>
      </c>
      <c r="BA20" s="6">
        <f t="shared" ref="BA20" si="18">AZ20</f>
        <v>46191</v>
      </c>
      <c r="BB20" s="6">
        <f t="shared" si="11"/>
        <v>46221.416666700003</v>
      </c>
      <c r="BC20" s="6">
        <f t="shared" si="11"/>
        <v>46251.833333399998</v>
      </c>
      <c r="BD20" s="6">
        <f t="shared" si="11"/>
        <v>46282.250000100001</v>
      </c>
      <c r="BE20" s="6">
        <f t="shared" si="11"/>
        <v>46312.666666800003</v>
      </c>
      <c r="BF20" s="6">
        <f t="shared" si="11"/>
        <v>46343.083333499999</v>
      </c>
      <c r="BG20" s="6">
        <f t="shared" si="11"/>
        <v>46373.500000200002</v>
      </c>
      <c r="BH20" s="6">
        <f t="shared" si="11"/>
        <v>46403.916666899997</v>
      </c>
      <c r="BI20" s="6">
        <f t="shared" si="11"/>
        <v>46434.3333336</v>
      </c>
      <c r="BJ20" s="6">
        <f t="shared" si="11"/>
        <v>46464.750000300002</v>
      </c>
      <c r="BK20" s="6">
        <f t="shared" si="11"/>
        <v>46495.166666999998</v>
      </c>
      <c r="BL20" s="6">
        <f t="shared" si="11"/>
        <v>46525.5833337</v>
      </c>
      <c r="BM20" s="6">
        <f t="shared" si="11"/>
        <v>46556.000000400003</v>
      </c>
      <c r="BN20" s="6">
        <f t="shared" si="11"/>
        <v>46586.416667099998</v>
      </c>
      <c r="BO20" s="6">
        <f t="shared" si="11"/>
        <v>46616.833333800001</v>
      </c>
      <c r="BP20" s="6">
        <f t="shared" si="11"/>
        <v>46647.250000499997</v>
      </c>
      <c r="BQ20" s="6">
        <f t="shared" si="11"/>
        <v>46677.666667199999</v>
      </c>
      <c r="BR20" s="6">
        <f t="shared" si="16"/>
        <v>46708.083333900002</v>
      </c>
      <c r="BS20" s="6">
        <f t="shared" si="16"/>
        <v>46738.500000599997</v>
      </c>
      <c r="BT20" s="6">
        <f t="shared" si="16"/>
        <v>46768.9166673</v>
      </c>
      <c r="BU20" s="6">
        <f t="shared" si="16"/>
        <v>46799.333334000003</v>
      </c>
      <c r="BV20" s="6">
        <f t="shared" si="16"/>
        <v>46829.750000699998</v>
      </c>
      <c r="BW20" s="6">
        <f t="shared" si="16"/>
        <v>46860.166667400001</v>
      </c>
      <c r="BX20" s="6">
        <f t="shared" si="16"/>
        <v>46890.583334099996</v>
      </c>
      <c r="BY20" s="6">
        <f t="shared" ref="BY20:CV20" si="19">$AZ20+BY$4</f>
        <v>46921.000000799999</v>
      </c>
      <c r="BZ20" s="6">
        <f t="shared" si="19"/>
        <v>46951.416667500001</v>
      </c>
      <c r="CA20" s="6">
        <f t="shared" si="19"/>
        <v>46981.833334199997</v>
      </c>
      <c r="CB20" s="6">
        <f t="shared" si="19"/>
        <v>47012.2500009</v>
      </c>
      <c r="CC20" s="6">
        <f t="shared" si="19"/>
        <v>47042.666667600002</v>
      </c>
      <c r="CD20" s="6">
        <f t="shared" si="19"/>
        <v>47073.083334299998</v>
      </c>
      <c r="CE20" s="6">
        <f t="shared" si="19"/>
        <v>47103.500001</v>
      </c>
      <c r="CF20" s="6">
        <f t="shared" si="19"/>
        <v>47133.916667700003</v>
      </c>
      <c r="CG20" s="6">
        <f t="shared" si="19"/>
        <v>47164.333334399998</v>
      </c>
      <c r="CH20" s="6">
        <f t="shared" si="19"/>
        <v>47194.750001100001</v>
      </c>
      <c r="CI20" s="6">
        <f t="shared" si="19"/>
        <v>47225.166667799997</v>
      </c>
      <c r="CJ20" s="6">
        <f t="shared" si="19"/>
        <v>47255.583334499999</v>
      </c>
      <c r="CK20" s="6">
        <f t="shared" si="19"/>
        <v>47286.000001200002</v>
      </c>
      <c r="CL20" s="6">
        <f t="shared" si="19"/>
        <v>47316.416667899997</v>
      </c>
      <c r="CM20" s="6">
        <f t="shared" si="19"/>
        <v>47346.8333346</v>
      </c>
      <c r="CN20" s="6">
        <f t="shared" si="19"/>
        <v>47377.250001299995</v>
      </c>
      <c r="CO20" s="6">
        <f t="shared" si="19"/>
        <v>47407.666667999998</v>
      </c>
      <c r="CP20" s="6">
        <f t="shared" si="19"/>
        <v>47438.083334700001</v>
      </c>
      <c r="CQ20" s="6">
        <f t="shared" si="19"/>
        <v>47468.500001399996</v>
      </c>
      <c r="CR20" s="6">
        <f t="shared" si="19"/>
        <v>47498.916668099999</v>
      </c>
      <c r="CS20" s="6">
        <f t="shared" si="19"/>
        <v>47529.333334800001</v>
      </c>
      <c r="CT20" s="6">
        <f t="shared" si="19"/>
        <v>47559.750001499997</v>
      </c>
      <c r="CU20" s="6">
        <f t="shared" si="19"/>
        <v>47590.1666682</v>
      </c>
      <c r="CV20" s="6">
        <f t="shared" si="19"/>
        <v>47620.583334900002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35">
      <c r="A22" s="8" t="s">
        <v>1835</v>
      </c>
      <c r="AZ22" s="8" t="s">
        <v>1835</v>
      </c>
    </row>
    <row r="23" spans="1:143" x14ac:dyDescent="0.35">
      <c r="A23" s="6">
        <f t="shared" ref="A23:A37" si="20">A6</f>
        <v>46114</v>
      </c>
      <c r="B23" s="7">
        <f>VLOOKUP($A23,HAVERD!$A:$DP,B$2,FALSE)</f>
        <v>126.9</v>
      </c>
      <c r="C23" s="7">
        <f>VLOOKUP($A23,HAVERD!$A:$DP,C$2,FALSE)</f>
        <v>125.28</v>
      </c>
      <c r="D23" s="7">
        <f>VLOOKUP($A23,HAVERD!$A:$DP,D$2,FALSE)</f>
        <v>123.97</v>
      </c>
      <c r="E23" s="7">
        <f>VLOOKUP($A23,HAVERD!$A:$DP,E$2,FALSE)</f>
        <v>124.57</v>
      </c>
      <c r="F23" s="7">
        <f>VLOOKUP($A23,HAVERD!$A:$DP,F$2,FALSE)</f>
        <v>125.46</v>
      </c>
      <c r="G23" s="7">
        <f>VLOOKUP($A23,HAVERD!$A:$DP,G$2,FALSE)</f>
        <v>124.44</v>
      </c>
      <c r="H23" s="7">
        <f>VLOOKUP($A23,HAVERD!$A:$DP,H$2,FALSE)</f>
        <v>128.16999999999999</v>
      </c>
      <c r="I23" s="7">
        <f>VLOOKUP($A23,HAVERD!$A:$DP,I$2,FALSE)</f>
        <v>129.71</v>
      </c>
      <c r="J23" s="7">
        <f>VLOOKUP($A23,HAVERD!$A:$DP,J$2,FALSE)</f>
        <v>130.75</v>
      </c>
      <c r="K23" s="7">
        <f>VLOOKUP($A23,HAVERD!$A:$DP,K$2,FALSE)</f>
        <v>129.32</v>
      </c>
      <c r="L23" s="7">
        <f>VLOOKUP($A23,HAVERD!$A:$DP,L$2,FALSE)</f>
        <v>119.9</v>
      </c>
      <c r="M23" s="7">
        <f>VLOOKUP($A23,HAVERD!$A:$DP,M$2,FALSE)</f>
        <v>107.1</v>
      </c>
      <c r="N23" s="7">
        <f>VLOOKUP($A23,HAVERD!$A:$DP,N$2,FALSE)</f>
        <v>93.17</v>
      </c>
      <c r="O23" s="7">
        <f>VLOOKUP($A23,HAVERD!$A:$DP,O$2,FALSE)</f>
        <v>90.6</v>
      </c>
      <c r="P23" s="7">
        <f>VLOOKUP($A23,HAVERD!$A:$DP,P$2,FALSE)</f>
        <v>91.72</v>
      </c>
      <c r="Q23" s="7">
        <f>VLOOKUP($A23,HAVERD!$A:$DP,Q$2,FALSE)</f>
        <v>92.06</v>
      </c>
      <c r="R23" s="7">
        <f>VLOOKUP($A23,HAVERD!$A:$DP,R$2,FALSE)</f>
        <v>92.88</v>
      </c>
      <c r="S23" s="7">
        <f>VLOOKUP($A23,HAVERD!$A:$DP,S$2,FALSE)</f>
        <v>92.72</v>
      </c>
      <c r="T23" s="7">
        <f>VLOOKUP($A23,HAVERD!$A:$DP,T$2,FALSE)</f>
        <v>92.73</v>
      </c>
      <c r="U23" s="7">
        <f>VLOOKUP($A23,HAVERD!$A:$DP,U$2,FALSE)</f>
        <v>93.92</v>
      </c>
      <c r="V23" s="7">
        <f>VLOOKUP($A23,HAVERD!$A:$DP,V$2,FALSE)</f>
        <v>98.65</v>
      </c>
      <c r="W23" s="7">
        <f>VLOOKUP($A23,HAVERD!$A:$DP,W$2,FALSE)</f>
        <v>97.08</v>
      </c>
      <c r="X23" s="7">
        <f>VLOOKUP($A23,HAVERD!$A:$DP,X$2,FALSE)</f>
        <v>90.27</v>
      </c>
      <c r="Y23" s="7">
        <f>VLOOKUP($A23,HAVERD!$A:$DP,Y$2,FALSE)</f>
        <v>76.099999999999994</v>
      </c>
      <c r="Z23" s="7">
        <f>VLOOKUP($A23,HAVERD!$A:$DP,Z$2,FALSE)</f>
        <v>70.27</v>
      </c>
      <c r="AA23" s="7">
        <f>VLOOKUP($A23,HAVERD!$A:$DP,AA$2,FALSE)</f>
        <v>66.83</v>
      </c>
      <c r="AB23" s="7">
        <f>VLOOKUP($A23,HAVERD!$A:$DP,AB$2,FALSE)</f>
        <v>64.430000000000007</v>
      </c>
      <c r="AC23" s="7">
        <f>VLOOKUP($A23,HAVERD!$A:$DP,AC$2,FALSE)</f>
        <v>63.67</v>
      </c>
      <c r="AD23" s="7">
        <f>VLOOKUP($A23,HAVERD!$A:$DP,AD$2,FALSE)</f>
        <v>64.989999999999995</v>
      </c>
      <c r="AE23" s="7">
        <f>VLOOKUP($A23,HAVERD!$A:$DP,AE$2,FALSE)</f>
        <v>68.77</v>
      </c>
      <c r="AF23" s="7">
        <f>VLOOKUP($A23,HAVERD!$A:$DP,AF$2,FALSE)</f>
        <v>71.11</v>
      </c>
      <c r="AG23" s="7">
        <f>VLOOKUP($A23,HAVERD!$A:$DP,AG$2,FALSE)</f>
        <v>72.739999999999995</v>
      </c>
      <c r="AH23" s="7">
        <f>VLOOKUP($A23,HAVERD!$A:$DP,AH$2,FALSE)</f>
        <v>75.64</v>
      </c>
      <c r="AI23" s="7">
        <f>VLOOKUP($A23,HAVERD!$A:$DP,AI$2,FALSE)</f>
        <v>75.13</v>
      </c>
      <c r="AJ23" s="7">
        <f>VLOOKUP($A23,HAVERD!$A:$DP,AJ$2,FALSE)</f>
        <v>73.19</v>
      </c>
      <c r="AK23" s="7">
        <f>VLOOKUP($A23,HAVERD!$A:$DP,AK$2,FALSE)</f>
        <v>66.83</v>
      </c>
      <c r="AL23" s="7">
        <f>VLOOKUP($A23,HAVERD!$A:$DP,AL$2,FALSE)</f>
        <v>63.2</v>
      </c>
      <c r="AM23" s="7">
        <f>VLOOKUP($A23,HAVERD!$A:$DP,AM$2,FALSE)</f>
        <v>61.79</v>
      </c>
      <c r="AN23" s="7">
        <f>VLOOKUP($A23,HAVERD!$A:$DP,AN$2,FALSE)</f>
        <v>63.83</v>
      </c>
      <c r="AO23" s="7">
        <f>VLOOKUP($A23,HAVERD!$A:$DP,AO$2,FALSE)</f>
        <v>63.95</v>
      </c>
      <c r="AP23" s="7">
        <f>VLOOKUP($A23,HAVERD!$A:$DP,AP$2,FALSE)</f>
        <v>64.92</v>
      </c>
      <c r="AQ23" s="7">
        <f>VLOOKUP($A23,HAVERD!$A:$DP,AQ$2,FALSE)</f>
        <v>66.3</v>
      </c>
      <c r="AR23" s="7">
        <f>VLOOKUP($A23,HAVERD!$A:$DP,AR$2,FALSE)</f>
        <v>69.06</v>
      </c>
      <c r="AS23" s="7">
        <f>VLOOKUP($A23,HAVERD!$A:$DP,AS$2,FALSE)</f>
        <v>72.08</v>
      </c>
      <c r="AT23" s="7">
        <f>VLOOKUP($A23,HAVERD!$A:$DP,AT$2,FALSE)</f>
        <v>74.540000000000006</v>
      </c>
      <c r="AU23" s="7">
        <f>VLOOKUP($A23,HAVERD!$A:$DP,AU$2,FALSE)</f>
        <v>75.61</v>
      </c>
      <c r="AV23" s="7">
        <f>VLOOKUP($A23,HAVERD!$A:$DP,AV$2,FALSE)</f>
        <v>74.569999999999993</v>
      </c>
      <c r="AW23" s="7">
        <f>VLOOKUP($A23,HAVERD!$A:$DP,AW$2,FALSE)</f>
        <v>70.7</v>
      </c>
      <c r="AZ23" s="6">
        <f t="shared" ref="AZ23:AZ37" si="21">AZ6</f>
        <v>46171</v>
      </c>
      <c r="BA23" s="7">
        <f>_xlfn.IFNA(VLOOKUP($AZ23,HAVERD!$A:$DP,BA$2,FALSE),"")</f>
        <v>110.79</v>
      </c>
      <c r="BB23" s="7">
        <f>_xlfn.IFNA(VLOOKUP($AZ23,HAVERD!$A:$DP,BB$2,FALSE),"")</f>
        <v>111.04</v>
      </c>
      <c r="BC23" s="7">
        <f>_xlfn.IFNA(VLOOKUP($AZ23,HAVERD!$A:$DP,BC$2,FALSE),"")</f>
        <v>111.91</v>
      </c>
      <c r="BD23" s="7">
        <f>_xlfn.IFNA(VLOOKUP($AZ23,HAVERD!$A:$DP,BD$2,FALSE),"")</f>
        <v>112.64</v>
      </c>
      <c r="BE23" s="7">
        <f>_xlfn.IFNA(VLOOKUP($AZ23,HAVERD!$A:$DP,BE$2,FALSE),"")</f>
        <v>115.68</v>
      </c>
      <c r="BF23" s="7">
        <f>_xlfn.IFNA(VLOOKUP($AZ23,HAVERD!$A:$DP,BF$2,FALSE),"")</f>
        <v>117.07</v>
      </c>
      <c r="BG23" s="7">
        <f>_xlfn.IFNA(VLOOKUP($AZ23,HAVERD!$A:$DP,BG$2,FALSE),"")</f>
        <v>116.52</v>
      </c>
      <c r="BH23" s="7">
        <f>_xlfn.IFNA(VLOOKUP($AZ23,HAVERD!$A:$DP,BH$2,FALSE),"")</f>
        <v>114.92</v>
      </c>
      <c r="BI23" s="7">
        <f>_xlfn.IFNA(VLOOKUP($AZ23,HAVERD!$A:$DP,BI$2,FALSE),"")</f>
        <v>105.47</v>
      </c>
      <c r="BJ23" s="7">
        <f>_xlfn.IFNA(VLOOKUP($AZ23,HAVERD!$A:$DP,BJ$2,FALSE),"")</f>
        <v>92.31</v>
      </c>
      <c r="BK23" s="7">
        <f>_xlfn.IFNA(VLOOKUP($AZ23,HAVERD!$A:$DP,BK$2,FALSE),"")</f>
        <v>82.97</v>
      </c>
      <c r="BL23" s="7">
        <f>_xlfn.IFNA(VLOOKUP($AZ23,HAVERD!$A:$DP,BL$2,FALSE),"")</f>
        <v>80.099999999999994</v>
      </c>
      <c r="BM23" s="7">
        <f>_xlfn.IFNA(VLOOKUP($AZ23,HAVERD!$A:$DP,BM$2,FALSE),"")</f>
        <v>80.540000000000006</v>
      </c>
      <c r="BN23" s="7">
        <f>_xlfn.IFNA(VLOOKUP($AZ23,HAVERD!$A:$DP,BN$2,FALSE),"")</f>
        <v>81.16</v>
      </c>
      <c r="BO23" s="7">
        <f>_xlfn.IFNA(VLOOKUP($AZ23,HAVERD!$A:$DP,BO$2,FALSE),"")</f>
        <v>81.91</v>
      </c>
      <c r="BP23" s="7">
        <f>_xlfn.IFNA(VLOOKUP($AZ23,HAVERD!$A:$DP,BP$2,FALSE),"")</f>
        <v>82.25</v>
      </c>
      <c r="BQ23" s="7">
        <f>_xlfn.IFNA(VLOOKUP($AZ23,HAVERD!$A:$DP,BQ$2,FALSE),"")</f>
        <v>84.11</v>
      </c>
      <c r="BR23" s="7">
        <f>_xlfn.IFNA(VLOOKUP($AZ23,HAVERD!$A:$DP,BR$2,FALSE),"")</f>
        <v>85.8</v>
      </c>
      <c r="BS23" s="7">
        <f>_xlfn.IFNA(VLOOKUP($AZ23,HAVERD!$A:$DP,BS$2,FALSE),"")</f>
        <v>87.74</v>
      </c>
      <c r="BT23" s="7">
        <f>_xlfn.IFNA(VLOOKUP($AZ23,HAVERD!$A:$DP,BT$2,FALSE),"")</f>
        <v>87.06</v>
      </c>
      <c r="BU23" s="7">
        <f>_xlfn.IFNA(VLOOKUP($AZ23,HAVERD!$A:$DP,BU$2,FALSE),"")</f>
        <v>80.48</v>
      </c>
      <c r="BV23" s="7">
        <f>_xlfn.IFNA(VLOOKUP($AZ23,HAVERD!$A:$DP,BV$2,FALSE),"")</f>
        <v>70.55</v>
      </c>
      <c r="BW23" s="7">
        <f>_xlfn.IFNA(VLOOKUP($AZ23,HAVERD!$A:$DP,BW$2,FALSE),"")</f>
        <v>65.42</v>
      </c>
      <c r="BX23" s="7">
        <f>_xlfn.IFNA(VLOOKUP($AZ23,HAVERD!$A:$DP,BX$2,FALSE),"")</f>
        <v>64.260000000000005</v>
      </c>
      <c r="BY23" s="7">
        <f>_xlfn.IFNA(VLOOKUP($AZ23,HAVERD!$A:$DP,BY$2,FALSE),"")</f>
        <v>62.59</v>
      </c>
      <c r="BZ23" s="7">
        <f>_xlfn.IFNA(VLOOKUP($AZ23,HAVERD!$A:$DP,BZ$2,FALSE),"")</f>
        <v>62.26</v>
      </c>
      <c r="CA23" s="7">
        <f>_xlfn.IFNA(VLOOKUP($AZ23,HAVERD!$A:$DP,CA$2,FALSE),"")</f>
        <v>63.74</v>
      </c>
      <c r="CB23" s="7">
        <f>_xlfn.IFNA(VLOOKUP($AZ23,HAVERD!$A:$DP,CB$2,FALSE),"")</f>
        <v>69.069999999999993</v>
      </c>
      <c r="CC23" s="7">
        <f>_xlfn.IFNA(VLOOKUP($AZ23,HAVERD!$A:$DP,CC$2,FALSE),"")</f>
        <v>70.89</v>
      </c>
      <c r="CD23" s="7">
        <f>_xlfn.IFNA(VLOOKUP($AZ23,HAVERD!$A:$DP,CD$2,FALSE),"")</f>
        <v>72.19</v>
      </c>
      <c r="CE23" s="7">
        <f>_xlfn.IFNA(VLOOKUP($AZ23,HAVERD!$A:$DP,CE$2,FALSE),"")</f>
        <v>75.650000000000006</v>
      </c>
      <c r="CF23" s="7">
        <f>_xlfn.IFNA(VLOOKUP($AZ23,HAVERD!$A:$DP,CF$2,FALSE),"")</f>
        <v>74.88</v>
      </c>
      <c r="CG23" s="7">
        <f>_xlfn.IFNA(VLOOKUP($AZ23,HAVERD!$A:$DP,CG$2,FALSE),"")</f>
        <v>72.5</v>
      </c>
      <c r="CH23" s="7">
        <f>_xlfn.IFNA(VLOOKUP($AZ23,HAVERD!$A:$DP,CH$2,FALSE),"")</f>
        <v>61.82</v>
      </c>
      <c r="CI23" s="7">
        <f>_xlfn.IFNA(VLOOKUP($AZ23,HAVERD!$A:$DP,CI$2,FALSE),"")</f>
        <v>57.79</v>
      </c>
      <c r="CJ23" s="7">
        <f>_xlfn.IFNA(VLOOKUP($AZ23,HAVERD!$A:$DP,CJ$2,FALSE),"")</f>
        <v>56.39</v>
      </c>
      <c r="CK23" s="7">
        <f>_xlfn.IFNA(VLOOKUP($AZ23,HAVERD!$A:$DP,CK$2,FALSE),"")</f>
        <v>57.91</v>
      </c>
      <c r="CL23" s="7">
        <f>_xlfn.IFNA(VLOOKUP($AZ23,HAVERD!$A:$DP,CL$2,FALSE),"")</f>
        <v>58.05</v>
      </c>
      <c r="CM23" s="7">
        <f>_xlfn.IFNA(VLOOKUP($AZ23,HAVERD!$A:$DP,CM$2,FALSE),"")</f>
        <v>59.42</v>
      </c>
      <c r="CN23" s="7">
        <f>_xlfn.IFNA(VLOOKUP($AZ23,HAVERD!$A:$DP,CN$2,FALSE),"")</f>
        <v>64.5</v>
      </c>
      <c r="CO23" s="7">
        <f>_xlfn.IFNA(VLOOKUP($AZ23,HAVERD!$A:$DP,CO$2,FALSE),"")</f>
        <v>66.52</v>
      </c>
      <c r="CP23" s="7">
        <f>_xlfn.IFNA(VLOOKUP($AZ23,HAVERD!$A:$DP,CP$2,FALSE),"")</f>
        <v>68.489999999999995</v>
      </c>
      <c r="CQ23" s="7">
        <f>_xlfn.IFNA(VLOOKUP($AZ23,HAVERD!$A:$DP,CQ$2,FALSE),"")</f>
        <v>69.400000000000006</v>
      </c>
      <c r="CR23" s="7">
        <f>_xlfn.IFNA(VLOOKUP($AZ23,HAVERD!$A:$DP,CR$2,FALSE),"")</f>
        <v>70.45</v>
      </c>
      <c r="CS23" s="7">
        <f>_xlfn.IFNA(VLOOKUP($AZ23,HAVERD!$A:$DP,CS$2,FALSE),"")</f>
        <v>69.37</v>
      </c>
      <c r="CT23" s="7">
        <f>_xlfn.IFNA(VLOOKUP($AZ23,HAVERD!$A:$DP,CT$2,FALSE),"")</f>
        <v>64.83</v>
      </c>
      <c r="CU23" s="7">
        <f>_xlfn.IFNA(VLOOKUP($AZ23,HAVERD!$A:$DP,CU$2,FALSE),"")</f>
        <v>62.34</v>
      </c>
      <c r="CV23" s="7">
        <f>_xlfn.IFNA(VLOOKUP($AZ23,HAVERD!$A:$DP,CV$2,FALSE),"")</f>
        <v>60.11</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35">
      <c r="A24" s="6">
        <f t="shared" si="20"/>
        <v>46115</v>
      </c>
      <c r="B24" s="7" t="e">
        <f>VLOOKUP($A24,HAVERD!$A:$DP,B$2,FALSE)</f>
        <v>#N/A</v>
      </c>
      <c r="C24" s="7" t="e">
        <f>VLOOKUP($A24,HAVERD!$A:$DP,C$2,FALSE)</f>
        <v>#N/A</v>
      </c>
      <c r="D24" s="7" t="e">
        <f>VLOOKUP($A24,HAVERD!$A:$DP,D$2,FALSE)</f>
        <v>#N/A</v>
      </c>
      <c r="E24" s="7" t="e">
        <f>VLOOKUP($A24,HAVERD!$A:$DP,E$2,FALSE)</f>
        <v>#N/A</v>
      </c>
      <c r="F24" s="7" t="e">
        <f>VLOOKUP($A24,HAVERD!$A:$DP,F$2,FALSE)</f>
        <v>#N/A</v>
      </c>
      <c r="G24" s="7" t="e">
        <f>VLOOKUP($A24,HAVERD!$A:$DP,G$2,FALSE)</f>
        <v>#N/A</v>
      </c>
      <c r="H24" s="7" t="e">
        <f>VLOOKUP($A24,HAVERD!$A:$DP,H$2,FALSE)</f>
        <v>#N/A</v>
      </c>
      <c r="I24" s="7" t="e">
        <f>VLOOKUP($A24,HAVERD!$A:$DP,I$2,FALSE)</f>
        <v>#N/A</v>
      </c>
      <c r="J24" s="7" t="e">
        <f>VLOOKUP($A24,HAVERD!$A:$DP,J$2,FALSE)</f>
        <v>#N/A</v>
      </c>
      <c r="K24" s="7" t="e">
        <f>VLOOKUP($A24,HAVERD!$A:$DP,K$2,FALSE)</f>
        <v>#N/A</v>
      </c>
      <c r="L24" s="7" t="e">
        <f>VLOOKUP($A24,HAVERD!$A:$DP,L$2,FALSE)</f>
        <v>#N/A</v>
      </c>
      <c r="M24" s="7" t="e">
        <f>VLOOKUP($A24,HAVERD!$A:$DP,M$2,FALSE)</f>
        <v>#N/A</v>
      </c>
      <c r="N24" s="7" t="e">
        <f>VLOOKUP($A24,HAVERD!$A:$DP,N$2,FALSE)</f>
        <v>#N/A</v>
      </c>
      <c r="O24" s="7" t="e">
        <f>VLOOKUP($A24,HAVERD!$A:$DP,O$2,FALSE)</f>
        <v>#N/A</v>
      </c>
      <c r="P24" s="7" t="e">
        <f>VLOOKUP($A24,HAVERD!$A:$DP,P$2,FALSE)</f>
        <v>#N/A</v>
      </c>
      <c r="Q24" s="7" t="e">
        <f>VLOOKUP($A24,HAVERD!$A:$DP,Q$2,FALSE)</f>
        <v>#N/A</v>
      </c>
      <c r="R24" s="7" t="e">
        <f>VLOOKUP($A24,HAVERD!$A:$DP,R$2,FALSE)</f>
        <v>#N/A</v>
      </c>
      <c r="S24" s="7" t="e">
        <f>VLOOKUP($A24,HAVERD!$A:$DP,S$2,FALSE)</f>
        <v>#N/A</v>
      </c>
      <c r="T24" s="7" t="e">
        <f>VLOOKUP($A24,HAVERD!$A:$DP,T$2,FALSE)</f>
        <v>#N/A</v>
      </c>
      <c r="U24" s="7" t="e">
        <f>VLOOKUP($A24,HAVERD!$A:$DP,U$2,FALSE)</f>
        <v>#N/A</v>
      </c>
      <c r="V24" s="7" t="e">
        <f>VLOOKUP($A24,HAVERD!$A:$DP,V$2,FALSE)</f>
        <v>#N/A</v>
      </c>
      <c r="W24" s="7" t="e">
        <f>VLOOKUP($A24,HAVERD!$A:$DP,W$2,FALSE)</f>
        <v>#N/A</v>
      </c>
      <c r="X24" s="7" t="e">
        <f>VLOOKUP($A24,HAVERD!$A:$DP,X$2,FALSE)</f>
        <v>#N/A</v>
      </c>
      <c r="Y24" s="7" t="e">
        <f>VLOOKUP($A24,HAVERD!$A:$DP,Y$2,FALSE)</f>
        <v>#N/A</v>
      </c>
      <c r="Z24" s="7" t="e">
        <f>VLOOKUP($A24,HAVERD!$A:$DP,Z$2,FALSE)</f>
        <v>#N/A</v>
      </c>
      <c r="AA24" s="7" t="e">
        <f>VLOOKUP($A24,HAVERD!$A:$DP,AA$2,FALSE)</f>
        <v>#N/A</v>
      </c>
      <c r="AB24" s="7" t="e">
        <f>VLOOKUP($A24,HAVERD!$A:$DP,AB$2,FALSE)</f>
        <v>#N/A</v>
      </c>
      <c r="AC24" s="7" t="e">
        <f>VLOOKUP($A24,HAVERD!$A:$DP,AC$2,FALSE)</f>
        <v>#N/A</v>
      </c>
      <c r="AD24" s="7" t="e">
        <f>VLOOKUP($A24,HAVERD!$A:$DP,AD$2,FALSE)</f>
        <v>#N/A</v>
      </c>
      <c r="AE24" s="7" t="e">
        <f>VLOOKUP($A24,HAVERD!$A:$DP,AE$2,FALSE)</f>
        <v>#N/A</v>
      </c>
      <c r="AF24" s="7" t="e">
        <f>VLOOKUP($A24,HAVERD!$A:$DP,AF$2,FALSE)</f>
        <v>#N/A</v>
      </c>
      <c r="AG24" s="7" t="e">
        <f>VLOOKUP($A24,HAVERD!$A:$DP,AG$2,FALSE)</f>
        <v>#N/A</v>
      </c>
      <c r="AH24" s="7" t="e">
        <f>VLOOKUP($A24,HAVERD!$A:$DP,AH$2,FALSE)</f>
        <v>#N/A</v>
      </c>
      <c r="AI24" s="7" t="e">
        <f>VLOOKUP($A24,HAVERD!$A:$DP,AI$2,FALSE)</f>
        <v>#N/A</v>
      </c>
      <c r="AJ24" s="7" t="e">
        <f>VLOOKUP($A24,HAVERD!$A:$DP,AJ$2,FALSE)</f>
        <v>#N/A</v>
      </c>
      <c r="AK24" s="7" t="e">
        <f>VLOOKUP($A24,HAVERD!$A:$DP,AK$2,FALSE)</f>
        <v>#N/A</v>
      </c>
      <c r="AL24" s="7" t="e">
        <f>VLOOKUP($A24,HAVERD!$A:$DP,AL$2,FALSE)</f>
        <v>#N/A</v>
      </c>
      <c r="AM24" s="7" t="e">
        <f>VLOOKUP($A24,HAVERD!$A:$DP,AM$2,FALSE)</f>
        <v>#N/A</v>
      </c>
      <c r="AN24" s="7" t="e">
        <f>VLOOKUP($A24,HAVERD!$A:$DP,AN$2,FALSE)</f>
        <v>#N/A</v>
      </c>
      <c r="AO24" s="7" t="e">
        <f>VLOOKUP($A24,HAVERD!$A:$DP,AO$2,FALSE)</f>
        <v>#N/A</v>
      </c>
      <c r="AP24" s="7" t="e">
        <f>VLOOKUP($A24,HAVERD!$A:$DP,AP$2,FALSE)</f>
        <v>#N/A</v>
      </c>
      <c r="AQ24" s="7" t="e">
        <f>VLOOKUP($A24,HAVERD!$A:$DP,AQ$2,FALSE)</f>
        <v>#N/A</v>
      </c>
      <c r="AR24" s="7" t="e">
        <f>VLOOKUP($A24,HAVERD!$A:$DP,AR$2,FALSE)</f>
        <v>#N/A</v>
      </c>
      <c r="AS24" s="7" t="e">
        <f>VLOOKUP($A24,HAVERD!$A:$DP,AS$2,FALSE)</f>
        <v>#N/A</v>
      </c>
      <c r="AT24" s="7" t="e">
        <f>VLOOKUP($A24,HAVERD!$A:$DP,AT$2,FALSE)</f>
        <v>#N/A</v>
      </c>
      <c r="AU24" s="7" t="e">
        <f>VLOOKUP($A24,HAVERD!$A:$DP,AU$2,FALSE)</f>
        <v>#N/A</v>
      </c>
      <c r="AV24" s="7" t="e">
        <f>VLOOKUP($A24,HAVERD!$A:$DP,AV$2,FALSE)</f>
        <v>#N/A</v>
      </c>
      <c r="AW24" s="7" t="e">
        <f>VLOOKUP($A24,HAVERD!$A:$DP,AW$2,FALSE)</f>
        <v>#N/A</v>
      </c>
      <c r="AZ24" s="6">
        <f t="shared" si="21"/>
        <v>46174</v>
      </c>
      <c r="BA24" s="7">
        <f>_xlfn.IFNA(VLOOKUP($AZ24,HAVERD!$A:$DP,BA$2,FALSE),"")</f>
        <v>119.09</v>
      </c>
      <c r="BB24" s="7">
        <f>_xlfn.IFNA(VLOOKUP($AZ24,HAVERD!$A:$DP,BB$2,FALSE),"")</f>
        <v>119.04</v>
      </c>
      <c r="BC24" s="7">
        <f>_xlfn.IFNA(VLOOKUP($AZ24,HAVERD!$A:$DP,BC$2,FALSE),"")</f>
        <v>119.87</v>
      </c>
      <c r="BD24" s="7">
        <f>_xlfn.IFNA(VLOOKUP($AZ24,HAVERD!$A:$DP,BD$2,FALSE),"")</f>
        <v>119.75</v>
      </c>
      <c r="BE24" s="7">
        <f>_xlfn.IFNA(VLOOKUP($AZ24,HAVERD!$A:$DP,BE$2,FALSE),"")</f>
        <v>122.05</v>
      </c>
      <c r="BF24" s="7">
        <f>_xlfn.IFNA(VLOOKUP($AZ24,HAVERD!$A:$DP,BF$2,FALSE),"")</f>
        <v>123.37</v>
      </c>
      <c r="BG24" s="7">
        <f>_xlfn.IFNA(VLOOKUP($AZ24,HAVERD!$A:$DP,BG$2,FALSE),"")</f>
        <v>122.84</v>
      </c>
      <c r="BH24" s="7">
        <f>_xlfn.IFNA(VLOOKUP($AZ24,HAVERD!$A:$DP,BH$2,FALSE),"")</f>
        <v>121.01</v>
      </c>
      <c r="BI24" s="7">
        <f>_xlfn.IFNA(VLOOKUP($AZ24,HAVERD!$A:$DP,BI$2,FALSE),"")</f>
        <v>111.12</v>
      </c>
      <c r="BJ24" s="7">
        <f>_xlfn.IFNA(VLOOKUP($AZ24,HAVERD!$A:$DP,BJ$2,FALSE),"")</f>
        <v>96.78</v>
      </c>
      <c r="BK24" s="7">
        <f>_xlfn.IFNA(VLOOKUP($AZ24,HAVERD!$A:$DP,BK$2,FALSE),"")</f>
        <v>86.63</v>
      </c>
      <c r="BL24" s="7">
        <f>_xlfn.IFNA(VLOOKUP($AZ24,HAVERD!$A:$DP,BL$2,FALSE),"")</f>
        <v>83.33</v>
      </c>
      <c r="BM24" s="7">
        <f>_xlfn.IFNA(VLOOKUP($AZ24,HAVERD!$A:$DP,BM$2,FALSE),"")</f>
        <v>83.39</v>
      </c>
      <c r="BN24" s="7">
        <f>_xlfn.IFNA(VLOOKUP($AZ24,HAVERD!$A:$DP,BN$2,FALSE),"")</f>
        <v>83.77</v>
      </c>
      <c r="BO24" s="7">
        <f>_xlfn.IFNA(VLOOKUP($AZ24,HAVERD!$A:$DP,BO$2,FALSE),"")</f>
        <v>84.55</v>
      </c>
      <c r="BP24" s="7">
        <f>_xlfn.IFNA(VLOOKUP($AZ24,HAVERD!$A:$DP,BP$2,FALSE),"")</f>
        <v>84.94</v>
      </c>
      <c r="BQ24" s="7">
        <f>_xlfn.IFNA(VLOOKUP($AZ24,HAVERD!$A:$DP,BQ$2,FALSE),"")</f>
        <v>86.8</v>
      </c>
      <c r="BR24" s="7">
        <f>_xlfn.IFNA(VLOOKUP($AZ24,HAVERD!$A:$DP,BR$2,FALSE),"")</f>
        <v>88.49</v>
      </c>
      <c r="BS24" s="7">
        <f>_xlfn.IFNA(VLOOKUP($AZ24,HAVERD!$A:$DP,BS$2,FALSE),"")</f>
        <v>90.43</v>
      </c>
      <c r="BT24" s="7">
        <f>_xlfn.IFNA(VLOOKUP($AZ24,HAVERD!$A:$DP,BT$2,FALSE),"")</f>
        <v>89.75</v>
      </c>
      <c r="BU24" s="7">
        <f>_xlfn.IFNA(VLOOKUP($AZ24,HAVERD!$A:$DP,BU$2,FALSE),"")</f>
        <v>83.17</v>
      </c>
      <c r="BV24" s="7">
        <f>_xlfn.IFNA(VLOOKUP($AZ24,HAVERD!$A:$DP,BV$2,FALSE),"")</f>
        <v>71.989999999999995</v>
      </c>
      <c r="BW24" s="7">
        <f>_xlfn.IFNA(VLOOKUP($AZ24,HAVERD!$A:$DP,BW$2,FALSE),"")</f>
        <v>66.180000000000007</v>
      </c>
      <c r="BX24" s="7">
        <f>_xlfn.IFNA(VLOOKUP($AZ24,HAVERD!$A:$DP,BX$2,FALSE),"")</f>
        <v>64.599999999999994</v>
      </c>
      <c r="BY24" s="7">
        <f>_xlfn.IFNA(VLOOKUP($AZ24,HAVERD!$A:$DP,BY$2,FALSE),"")</f>
        <v>62.93</v>
      </c>
      <c r="BZ24" s="7">
        <f>_xlfn.IFNA(VLOOKUP($AZ24,HAVERD!$A:$DP,BZ$2,FALSE),"")</f>
        <v>62.6</v>
      </c>
      <c r="CA24" s="7">
        <f>_xlfn.IFNA(VLOOKUP($AZ24,HAVERD!$A:$DP,CA$2,FALSE),"")</f>
        <v>64.150000000000006</v>
      </c>
      <c r="CB24" s="7">
        <f>_xlfn.IFNA(VLOOKUP($AZ24,HAVERD!$A:$DP,CB$2,FALSE),"")</f>
        <v>69.73</v>
      </c>
      <c r="CC24" s="7">
        <f>_xlfn.IFNA(VLOOKUP($AZ24,HAVERD!$A:$DP,CC$2,FALSE),"")</f>
        <v>71.61</v>
      </c>
      <c r="CD24" s="7">
        <f>_xlfn.IFNA(VLOOKUP($AZ24,HAVERD!$A:$DP,CD$2,FALSE),"")</f>
        <v>72.91</v>
      </c>
      <c r="CE24" s="7">
        <f>_xlfn.IFNA(VLOOKUP($AZ24,HAVERD!$A:$DP,CE$2,FALSE),"")</f>
        <v>76.37</v>
      </c>
      <c r="CF24" s="7">
        <f>_xlfn.IFNA(VLOOKUP($AZ24,HAVERD!$A:$DP,CF$2,FALSE),"")</f>
        <v>75.599999999999994</v>
      </c>
      <c r="CG24" s="7">
        <f>_xlfn.IFNA(VLOOKUP($AZ24,HAVERD!$A:$DP,CG$2,FALSE),"")</f>
        <v>73.22</v>
      </c>
      <c r="CH24" s="7">
        <f>_xlfn.IFNA(VLOOKUP($AZ24,HAVERD!$A:$DP,CH$2,FALSE),"")</f>
        <v>62.3</v>
      </c>
      <c r="CI24" s="7">
        <f>_xlfn.IFNA(VLOOKUP($AZ24,HAVERD!$A:$DP,CI$2,FALSE),"")</f>
        <v>58.25</v>
      </c>
      <c r="CJ24" s="7">
        <f>_xlfn.IFNA(VLOOKUP($AZ24,HAVERD!$A:$DP,CJ$2,FALSE),"")</f>
        <v>56.85</v>
      </c>
      <c r="CK24" s="7">
        <f>_xlfn.IFNA(VLOOKUP($AZ24,HAVERD!$A:$DP,CK$2,FALSE),"")</f>
        <v>58.37</v>
      </c>
      <c r="CL24" s="7">
        <f>_xlfn.IFNA(VLOOKUP($AZ24,HAVERD!$A:$DP,CL$2,FALSE),"")</f>
        <v>58.51</v>
      </c>
      <c r="CM24" s="7">
        <f>_xlfn.IFNA(VLOOKUP($AZ24,HAVERD!$A:$DP,CM$2,FALSE),"")</f>
        <v>59.88</v>
      </c>
      <c r="CN24" s="7">
        <f>_xlfn.IFNA(VLOOKUP($AZ24,HAVERD!$A:$DP,CN$2,FALSE),"")</f>
        <v>64.959999999999994</v>
      </c>
      <c r="CO24" s="7">
        <f>_xlfn.IFNA(VLOOKUP($AZ24,HAVERD!$A:$DP,CO$2,FALSE),"")</f>
        <v>66.98</v>
      </c>
      <c r="CP24" s="7">
        <f>_xlfn.IFNA(VLOOKUP($AZ24,HAVERD!$A:$DP,CP$2,FALSE),"")</f>
        <v>68.95</v>
      </c>
      <c r="CQ24" s="7">
        <f>_xlfn.IFNA(VLOOKUP($AZ24,HAVERD!$A:$DP,CQ$2,FALSE),"")</f>
        <v>69.86</v>
      </c>
      <c r="CR24" s="7">
        <f>_xlfn.IFNA(VLOOKUP($AZ24,HAVERD!$A:$DP,CR$2,FALSE),"")</f>
        <v>70.91</v>
      </c>
      <c r="CS24" s="7">
        <f>_xlfn.IFNA(VLOOKUP($AZ24,HAVERD!$A:$DP,CS$2,FALSE),"")</f>
        <v>69.83</v>
      </c>
      <c r="CT24" s="7">
        <f>_xlfn.IFNA(VLOOKUP($AZ24,HAVERD!$A:$DP,CT$2,FALSE),"")</f>
        <v>64.790000000000006</v>
      </c>
      <c r="CU24" s="7">
        <f>_xlfn.IFNA(VLOOKUP($AZ24,HAVERD!$A:$DP,CU$2,FALSE),"")</f>
        <v>62.07</v>
      </c>
      <c r="CV24" s="7">
        <f>_xlfn.IFNA(VLOOKUP($AZ24,HAVERD!$A:$DP,CV$2,FALSE),"")</f>
        <v>59.48</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35">
      <c r="A25" s="6">
        <f t="shared" si="20"/>
        <v>46118</v>
      </c>
      <c r="B25" s="7">
        <f>VLOOKUP($A25,HAVERD!$A:$DP,B$2,FALSE)</f>
        <v>126.9</v>
      </c>
      <c r="C25" s="7">
        <f>VLOOKUP($A25,HAVERD!$A:$DP,C$2,FALSE)</f>
        <v>125.28</v>
      </c>
      <c r="D25" s="7">
        <f>VLOOKUP($A25,HAVERD!$A:$DP,D$2,FALSE)</f>
        <v>123.97</v>
      </c>
      <c r="E25" s="7">
        <f>VLOOKUP($A25,HAVERD!$A:$DP,E$2,FALSE)</f>
        <v>124.57</v>
      </c>
      <c r="F25" s="7">
        <f>VLOOKUP($A25,HAVERD!$A:$DP,F$2,FALSE)</f>
        <v>125.46</v>
      </c>
      <c r="G25" s="7">
        <f>VLOOKUP($A25,HAVERD!$A:$DP,G$2,FALSE)</f>
        <v>124.44</v>
      </c>
      <c r="H25" s="7">
        <f>VLOOKUP($A25,HAVERD!$A:$DP,H$2,FALSE)</f>
        <v>128.16999999999999</v>
      </c>
      <c r="I25" s="7">
        <f>VLOOKUP($A25,HAVERD!$A:$DP,I$2,FALSE)</f>
        <v>129.71</v>
      </c>
      <c r="J25" s="7">
        <f>VLOOKUP($A25,HAVERD!$A:$DP,J$2,FALSE)</f>
        <v>130.75</v>
      </c>
      <c r="K25" s="7">
        <f>VLOOKUP($A25,HAVERD!$A:$DP,K$2,FALSE)</f>
        <v>129.32</v>
      </c>
      <c r="L25" s="7">
        <f>VLOOKUP($A25,HAVERD!$A:$DP,L$2,FALSE)</f>
        <v>119.9</v>
      </c>
      <c r="M25" s="7">
        <f>VLOOKUP($A25,HAVERD!$A:$DP,M$2,FALSE)</f>
        <v>107.1</v>
      </c>
      <c r="N25" s="7">
        <f>VLOOKUP($A25,HAVERD!$A:$DP,N$2,FALSE)</f>
        <v>93.17</v>
      </c>
      <c r="O25" s="7">
        <f>VLOOKUP($A25,HAVERD!$A:$DP,O$2,FALSE)</f>
        <v>90.6</v>
      </c>
      <c r="P25" s="7">
        <f>VLOOKUP($A25,HAVERD!$A:$DP,P$2,FALSE)</f>
        <v>91.72</v>
      </c>
      <c r="Q25" s="7">
        <f>VLOOKUP($A25,HAVERD!$A:$DP,Q$2,FALSE)</f>
        <v>92.06</v>
      </c>
      <c r="R25" s="7">
        <f>VLOOKUP($A25,HAVERD!$A:$DP,R$2,FALSE)</f>
        <v>92.88</v>
      </c>
      <c r="S25" s="7">
        <f>VLOOKUP($A25,HAVERD!$A:$DP,S$2,FALSE)</f>
        <v>92.72</v>
      </c>
      <c r="T25" s="7">
        <f>VLOOKUP($A25,HAVERD!$A:$DP,T$2,FALSE)</f>
        <v>92.73</v>
      </c>
      <c r="U25" s="7">
        <f>VLOOKUP($A25,HAVERD!$A:$DP,U$2,FALSE)</f>
        <v>93.92</v>
      </c>
      <c r="V25" s="7">
        <f>VLOOKUP($A25,HAVERD!$A:$DP,V$2,FALSE)</f>
        <v>98.65</v>
      </c>
      <c r="W25" s="7">
        <f>VLOOKUP($A25,HAVERD!$A:$DP,W$2,FALSE)</f>
        <v>97.08</v>
      </c>
      <c r="X25" s="7">
        <f>VLOOKUP($A25,HAVERD!$A:$DP,X$2,FALSE)</f>
        <v>90.27</v>
      </c>
      <c r="Y25" s="7">
        <f>VLOOKUP($A25,HAVERD!$A:$DP,Y$2,FALSE)</f>
        <v>76.099999999999994</v>
      </c>
      <c r="Z25" s="7">
        <f>VLOOKUP($A25,HAVERD!$A:$DP,Z$2,FALSE)</f>
        <v>70.27</v>
      </c>
      <c r="AA25" s="7">
        <f>VLOOKUP($A25,HAVERD!$A:$DP,AA$2,FALSE)</f>
        <v>66.83</v>
      </c>
      <c r="AB25" s="7">
        <f>VLOOKUP($A25,HAVERD!$A:$DP,AB$2,FALSE)</f>
        <v>64.430000000000007</v>
      </c>
      <c r="AC25" s="7">
        <f>VLOOKUP($A25,HAVERD!$A:$DP,AC$2,FALSE)</f>
        <v>63.67</v>
      </c>
      <c r="AD25" s="7">
        <f>VLOOKUP($A25,HAVERD!$A:$DP,AD$2,FALSE)</f>
        <v>64.989999999999995</v>
      </c>
      <c r="AE25" s="7">
        <f>VLOOKUP($A25,HAVERD!$A:$DP,AE$2,FALSE)</f>
        <v>68.77</v>
      </c>
      <c r="AF25" s="7">
        <f>VLOOKUP($A25,HAVERD!$A:$DP,AF$2,FALSE)</f>
        <v>71.11</v>
      </c>
      <c r="AG25" s="7">
        <f>VLOOKUP($A25,HAVERD!$A:$DP,AG$2,FALSE)</f>
        <v>72.739999999999995</v>
      </c>
      <c r="AH25" s="7">
        <f>VLOOKUP($A25,HAVERD!$A:$DP,AH$2,FALSE)</f>
        <v>75.64</v>
      </c>
      <c r="AI25" s="7">
        <f>VLOOKUP($A25,HAVERD!$A:$DP,AI$2,FALSE)</f>
        <v>75.13</v>
      </c>
      <c r="AJ25" s="7">
        <f>VLOOKUP($A25,HAVERD!$A:$DP,AJ$2,FALSE)</f>
        <v>73.19</v>
      </c>
      <c r="AK25" s="7">
        <f>VLOOKUP($A25,HAVERD!$A:$DP,AK$2,FALSE)</f>
        <v>66.83</v>
      </c>
      <c r="AL25" s="7">
        <f>VLOOKUP($A25,HAVERD!$A:$DP,AL$2,FALSE)</f>
        <v>63.2</v>
      </c>
      <c r="AM25" s="7">
        <f>VLOOKUP($A25,HAVERD!$A:$DP,AM$2,FALSE)</f>
        <v>61.79</v>
      </c>
      <c r="AN25" s="7">
        <f>VLOOKUP($A25,HAVERD!$A:$DP,AN$2,FALSE)</f>
        <v>63.83</v>
      </c>
      <c r="AO25" s="7">
        <f>VLOOKUP($A25,HAVERD!$A:$DP,AO$2,FALSE)</f>
        <v>63.95</v>
      </c>
      <c r="AP25" s="7">
        <f>VLOOKUP($A25,HAVERD!$A:$DP,AP$2,FALSE)</f>
        <v>64.92</v>
      </c>
      <c r="AQ25" s="7">
        <f>VLOOKUP($A25,HAVERD!$A:$DP,AQ$2,FALSE)</f>
        <v>66.3</v>
      </c>
      <c r="AR25" s="7">
        <f>VLOOKUP($A25,HAVERD!$A:$DP,AR$2,FALSE)</f>
        <v>69.06</v>
      </c>
      <c r="AS25" s="7">
        <f>VLOOKUP($A25,HAVERD!$A:$DP,AS$2,FALSE)</f>
        <v>72.08</v>
      </c>
      <c r="AT25" s="7">
        <f>VLOOKUP($A25,HAVERD!$A:$DP,AT$2,FALSE)</f>
        <v>74.540000000000006</v>
      </c>
      <c r="AU25" s="7">
        <f>VLOOKUP($A25,HAVERD!$A:$DP,AU$2,FALSE)</f>
        <v>75.61</v>
      </c>
      <c r="AV25" s="7">
        <f>VLOOKUP($A25,HAVERD!$A:$DP,AV$2,FALSE)</f>
        <v>74.569999999999993</v>
      </c>
      <c r="AW25" s="7">
        <f>VLOOKUP($A25,HAVERD!$A:$DP,AW$2,FALSE)</f>
        <v>70.7</v>
      </c>
      <c r="AZ25" s="6">
        <f t="shared" si="21"/>
        <v>46175</v>
      </c>
      <c r="BA25" s="7">
        <f>_xlfn.IFNA(VLOOKUP($AZ25,HAVERD!$A:$DP,BA$2,FALSE),"")</f>
        <v>114.79</v>
      </c>
      <c r="BB25" s="7">
        <f>_xlfn.IFNA(VLOOKUP($AZ25,HAVERD!$A:$DP,BB$2,FALSE),"")</f>
        <v>115.04</v>
      </c>
      <c r="BC25" s="7">
        <f>_xlfn.IFNA(VLOOKUP($AZ25,HAVERD!$A:$DP,BC$2,FALSE),"")</f>
        <v>116.03</v>
      </c>
      <c r="BD25" s="7">
        <f>_xlfn.IFNA(VLOOKUP($AZ25,HAVERD!$A:$DP,BD$2,FALSE),"")</f>
        <v>116.65</v>
      </c>
      <c r="BE25" s="7">
        <f>_xlfn.IFNA(VLOOKUP($AZ25,HAVERD!$A:$DP,BE$2,FALSE),"")</f>
        <v>119.28</v>
      </c>
      <c r="BF25" s="7">
        <f>_xlfn.IFNA(VLOOKUP($AZ25,HAVERD!$A:$DP,BF$2,FALSE),"")</f>
        <v>120.75</v>
      </c>
      <c r="BG25" s="7">
        <f>_xlfn.IFNA(VLOOKUP($AZ25,HAVERD!$A:$DP,BG$2,FALSE),"")</f>
        <v>120.35</v>
      </c>
      <c r="BH25" s="7">
        <f>_xlfn.IFNA(VLOOKUP($AZ25,HAVERD!$A:$DP,BH$2,FALSE),"")</f>
        <v>118.45</v>
      </c>
      <c r="BI25" s="7">
        <f>_xlfn.IFNA(VLOOKUP($AZ25,HAVERD!$A:$DP,BI$2,FALSE),"")</f>
        <v>108.57</v>
      </c>
      <c r="BJ25" s="7">
        <f>_xlfn.IFNA(VLOOKUP($AZ25,HAVERD!$A:$DP,BJ$2,FALSE),"")</f>
        <v>95.36</v>
      </c>
      <c r="BK25" s="7">
        <f>_xlfn.IFNA(VLOOKUP($AZ25,HAVERD!$A:$DP,BK$2,FALSE),"")</f>
        <v>85.58</v>
      </c>
      <c r="BL25" s="7">
        <f>_xlfn.IFNA(VLOOKUP($AZ25,HAVERD!$A:$DP,BL$2,FALSE),"")</f>
        <v>82.29</v>
      </c>
      <c r="BM25" s="7">
        <f>_xlfn.IFNA(VLOOKUP($AZ25,HAVERD!$A:$DP,BM$2,FALSE),"")</f>
        <v>82.35</v>
      </c>
      <c r="BN25" s="7">
        <f>_xlfn.IFNA(VLOOKUP($AZ25,HAVERD!$A:$DP,BN$2,FALSE),"")</f>
        <v>82.67</v>
      </c>
      <c r="BO25" s="7">
        <f>_xlfn.IFNA(VLOOKUP($AZ25,HAVERD!$A:$DP,BO$2,FALSE),"")</f>
        <v>83.55</v>
      </c>
      <c r="BP25" s="7">
        <f>_xlfn.IFNA(VLOOKUP($AZ25,HAVERD!$A:$DP,BP$2,FALSE),"")</f>
        <v>84.16</v>
      </c>
      <c r="BQ25" s="7">
        <f>_xlfn.IFNA(VLOOKUP($AZ25,HAVERD!$A:$DP,BQ$2,FALSE),"")</f>
        <v>86.11</v>
      </c>
      <c r="BR25" s="7">
        <f>_xlfn.IFNA(VLOOKUP($AZ25,HAVERD!$A:$DP,BR$2,FALSE),"")</f>
        <v>87.83</v>
      </c>
      <c r="BS25" s="7">
        <f>_xlfn.IFNA(VLOOKUP($AZ25,HAVERD!$A:$DP,BS$2,FALSE),"")</f>
        <v>89.86</v>
      </c>
      <c r="BT25" s="7">
        <f>_xlfn.IFNA(VLOOKUP($AZ25,HAVERD!$A:$DP,BT$2,FALSE),"")</f>
        <v>89.26</v>
      </c>
      <c r="BU25" s="7">
        <f>_xlfn.IFNA(VLOOKUP($AZ25,HAVERD!$A:$DP,BU$2,FALSE),"")</f>
        <v>82.68</v>
      </c>
      <c r="BV25" s="7">
        <f>_xlfn.IFNA(VLOOKUP($AZ25,HAVERD!$A:$DP,BV$2,FALSE),"")</f>
        <v>71.62</v>
      </c>
      <c r="BW25" s="7">
        <f>_xlfn.IFNA(VLOOKUP($AZ25,HAVERD!$A:$DP,BW$2,FALSE),"")</f>
        <v>65.81</v>
      </c>
      <c r="BX25" s="7">
        <f>_xlfn.IFNA(VLOOKUP($AZ25,HAVERD!$A:$DP,BX$2,FALSE),"")</f>
        <v>64.23</v>
      </c>
      <c r="BY25" s="7">
        <f>_xlfn.IFNA(VLOOKUP($AZ25,HAVERD!$A:$DP,BY$2,FALSE),"")</f>
        <v>62.56</v>
      </c>
      <c r="BZ25" s="7">
        <f>_xlfn.IFNA(VLOOKUP($AZ25,HAVERD!$A:$DP,BZ$2,FALSE),"")</f>
        <v>62.23</v>
      </c>
      <c r="CA25" s="7">
        <f>_xlfn.IFNA(VLOOKUP($AZ25,HAVERD!$A:$DP,CA$2,FALSE),"")</f>
        <v>63.78</v>
      </c>
      <c r="CB25" s="7">
        <f>_xlfn.IFNA(VLOOKUP($AZ25,HAVERD!$A:$DP,CB$2,FALSE),"")</f>
        <v>69.2</v>
      </c>
      <c r="CC25" s="7">
        <f>_xlfn.IFNA(VLOOKUP($AZ25,HAVERD!$A:$DP,CC$2,FALSE),"")</f>
        <v>71.08</v>
      </c>
      <c r="CD25" s="7">
        <f>_xlfn.IFNA(VLOOKUP($AZ25,HAVERD!$A:$DP,CD$2,FALSE),"")</f>
        <v>72.38</v>
      </c>
      <c r="CE25" s="7">
        <f>_xlfn.IFNA(VLOOKUP($AZ25,HAVERD!$A:$DP,CE$2,FALSE),"")</f>
        <v>75.84</v>
      </c>
      <c r="CF25" s="7">
        <f>_xlfn.IFNA(VLOOKUP($AZ25,HAVERD!$A:$DP,CF$2,FALSE),"")</f>
        <v>75.069999999999993</v>
      </c>
      <c r="CG25" s="7">
        <f>_xlfn.IFNA(VLOOKUP($AZ25,HAVERD!$A:$DP,CG$2,FALSE),"")</f>
        <v>72.69</v>
      </c>
      <c r="CH25" s="7">
        <f>_xlfn.IFNA(VLOOKUP($AZ25,HAVERD!$A:$DP,CH$2,FALSE),"")</f>
        <v>62.19</v>
      </c>
      <c r="CI25" s="7">
        <f>_xlfn.IFNA(VLOOKUP($AZ25,HAVERD!$A:$DP,CI$2,FALSE),"")</f>
        <v>58.14</v>
      </c>
      <c r="CJ25" s="7">
        <f>_xlfn.IFNA(VLOOKUP($AZ25,HAVERD!$A:$DP,CJ$2,FALSE),"")</f>
        <v>56.74</v>
      </c>
      <c r="CK25" s="7">
        <f>_xlfn.IFNA(VLOOKUP($AZ25,HAVERD!$A:$DP,CK$2,FALSE),"")</f>
        <v>58.26</v>
      </c>
      <c r="CL25" s="7">
        <f>_xlfn.IFNA(VLOOKUP($AZ25,HAVERD!$A:$DP,CL$2,FALSE),"")</f>
        <v>58.4</v>
      </c>
      <c r="CM25" s="7">
        <f>_xlfn.IFNA(VLOOKUP($AZ25,HAVERD!$A:$DP,CM$2,FALSE),"")</f>
        <v>59.77</v>
      </c>
      <c r="CN25" s="7">
        <f>_xlfn.IFNA(VLOOKUP($AZ25,HAVERD!$A:$DP,CN$2,FALSE),"")</f>
        <v>64.849999999999994</v>
      </c>
      <c r="CO25" s="7">
        <f>_xlfn.IFNA(VLOOKUP($AZ25,HAVERD!$A:$DP,CO$2,FALSE),"")</f>
        <v>66.87</v>
      </c>
      <c r="CP25" s="7">
        <f>_xlfn.IFNA(VLOOKUP($AZ25,HAVERD!$A:$DP,CP$2,FALSE),"")</f>
        <v>68.84</v>
      </c>
      <c r="CQ25" s="7">
        <f>_xlfn.IFNA(VLOOKUP($AZ25,HAVERD!$A:$DP,CQ$2,FALSE),"")</f>
        <v>69.75</v>
      </c>
      <c r="CR25" s="7">
        <f>_xlfn.IFNA(VLOOKUP($AZ25,HAVERD!$A:$DP,CR$2,FALSE),"")</f>
        <v>70.8</v>
      </c>
      <c r="CS25" s="7">
        <f>_xlfn.IFNA(VLOOKUP($AZ25,HAVERD!$A:$DP,CS$2,FALSE),"")</f>
        <v>69.72</v>
      </c>
      <c r="CT25" s="7">
        <f>_xlfn.IFNA(VLOOKUP($AZ25,HAVERD!$A:$DP,CT$2,FALSE),"")</f>
        <v>64.78</v>
      </c>
      <c r="CU25" s="7">
        <f>_xlfn.IFNA(VLOOKUP($AZ25,HAVERD!$A:$DP,CU$2,FALSE),"")</f>
        <v>62.06</v>
      </c>
      <c r="CV25" s="7">
        <f>_xlfn.IFNA(VLOOKUP($AZ25,HAVERD!$A:$DP,CV$2,FALSE),"")</f>
        <v>59.47</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35">
      <c r="A26" s="6">
        <f t="shared" si="20"/>
        <v>46119</v>
      </c>
      <c r="B26" s="7">
        <f>VLOOKUP($A26,HAVERD!$A:$DP,B$2,FALSE)</f>
        <v>135</v>
      </c>
      <c r="C26" s="7">
        <f>VLOOKUP($A26,HAVERD!$A:$DP,C$2,FALSE)</f>
        <v>133.19999999999999</v>
      </c>
      <c r="D26" s="7">
        <f>VLOOKUP($A26,HAVERD!$A:$DP,D$2,FALSE)</f>
        <v>131.59</v>
      </c>
      <c r="E26" s="7">
        <f>VLOOKUP($A26,HAVERD!$A:$DP,E$2,FALSE)</f>
        <v>132.31</v>
      </c>
      <c r="F26" s="7">
        <f>VLOOKUP($A26,HAVERD!$A:$DP,F$2,FALSE)</f>
        <v>132.84</v>
      </c>
      <c r="G26" s="7">
        <f>VLOOKUP($A26,HAVERD!$A:$DP,G$2,FALSE)</f>
        <v>132.52000000000001</v>
      </c>
      <c r="H26" s="7">
        <f>VLOOKUP($A26,HAVERD!$A:$DP,H$2,FALSE)</f>
        <v>135.97</v>
      </c>
      <c r="I26" s="7">
        <f>VLOOKUP($A26,HAVERD!$A:$DP,I$2,FALSE)</f>
        <v>137.62</v>
      </c>
      <c r="J26" s="7">
        <f>VLOOKUP($A26,HAVERD!$A:$DP,J$2,FALSE)</f>
        <v>138.36000000000001</v>
      </c>
      <c r="K26" s="7">
        <f>VLOOKUP($A26,HAVERD!$A:$DP,K$2,FALSE)</f>
        <v>137.27000000000001</v>
      </c>
      <c r="L26" s="7">
        <f>VLOOKUP($A26,HAVERD!$A:$DP,L$2,FALSE)</f>
        <v>127.43</v>
      </c>
      <c r="M26" s="7">
        <f>VLOOKUP($A26,HAVERD!$A:$DP,M$2,FALSE)</f>
        <v>109.73</v>
      </c>
      <c r="N26" s="7">
        <f>VLOOKUP($A26,HAVERD!$A:$DP,N$2,FALSE)</f>
        <v>95.8</v>
      </c>
      <c r="O26" s="7">
        <f>VLOOKUP($A26,HAVERD!$A:$DP,O$2,FALSE)</f>
        <v>93.23</v>
      </c>
      <c r="P26" s="7">
        <f>VLOOKUP($A26,HAVERD!$A:$DP,P$2,FALSE)</f>
        <v>94.35</v>
      </c>
      <c r="Q26" s="7">
        <f>VLOOKUP($A26,HAVERD!$A:$DP,Q$2,FALSE)</f>
        <v>94.59</v>
      </c>
      <c r="R26" s="7">
        <f>VLOOKUP($A26,HAVERD!$A:$DP,R$2,FALSE)</f>
        <v>95.01</v>
      </c>
      <c r="S26" s="7">
        <f>VLOOKUP($A26,HAVERD!$A:$DP,S$2,FALSE)</f>
        <v>94.45</v>
      </c>
      <c r="T26" s="7">
        <f>VLOOKUP($A26,HAVERD!$A:$DP,T$2,FALSE)</f>
        <v>94.26</v>
      </c>
      <c r="U26" s="7">
        <f>VLOOKUP($A26,HAVERD!$A:$DP,U$2,FALSE)</f>
        <v>95.45</v>
      </c>
      <c r="V26" s="7">
        <f>VLOOKUP($A26,HAVERD!$A:$DP,V$2,FALSE)</f>
        <v>100.18</v>
      </c>
      <c r="W26" s="7">
        <f>VLOOKUP($A26,HAVERD!$A:$DP,W$2,FALSE)</f>
        <v>98.61</v>
      </c>
      <c r="X26" s="7">
        <f>VLOOKUP($A26,HAVERD!$A:$DP,X$2,FALSE)</f>
        <v>91.8</v>
      </c>
      <c r="Y26" s="7">
        <f>VLOOKUP($A26,HAVERD!$A:$DP,Y$2,FALSE)</f>
        <v>77.23</v>
      </c>
      <c r="Z26" s="7">
        <f>VLOOKUP($A26,HAVERD!$A:$DP,Z$2,FALSE)</f>
        <v>71.400000000000006</v>
      </c>
      <c r="AA26" s="7">
        <f>VLOOKUP($A26,HAVERD!$A:$DP,AA$2,FALSE)</f>
        <v>67.959999999999994</v>
      </c>
      <c r="AB26" s="7">
        <f>VLOOKUP($A26,HAVERD!$A:$DP,AB$2,FALSE)</f>
        <v>65.56</v>
      </c>
      <c r="AC26" s="7">
        <f>VLOOKUP($A26,HAVERD!$A:$DP,AC$2,FALSE)</f>
        <v>64.8</v>
      </c>
      <c r="AD26" s="7">
        <f>VLOOKUP($A26,HAVERD!$A:$DP,AD$2,FALSE)</f>
        <v>66.12</v>
      </c>
      <c r="AE26" s="7">
        <f>VLOOKUP($A26,HAVERD!$A:$DP,AE$2,FALSE)</f>
        <v>71.12</v>
      </c>
      <c r="AF26" s="7">
        <f>VLOOKUP($A26,HAVERD!$A:$DP,AF$2,FALSE)</f>
        <v>73.459999999999994</v>
      </c>
      <c r="AG26" s="7">
        <f>VLOOKUP($A26,HAVERD!$A:$DP,AG$2,FALSE)</f>
        <v>75.09</v>
      </c>
      <c r="AH26" s="7">
        <f>VLOOKUP($A26,HAVERD!$A:$DP,AH$2,FALSE)</f>
        <v>77.989999999999995</v>
      </c>
      <c r="AI26" s="7">
        <f>VLOOKUP($A26,HAVERD!$A:$DP,AI$2,FALSE)</f>
        <v>77.48</v>
      </c>
      <c r="AJ26" s="7">
        <f>VLOOKUP($A26,HAVERD!$A:$DP,AJ$2,FALSE)</f>
        <v>75.540000000000006</v>
      </c>
      <c r="AK26" s="7">
        <f>VLOOKUP($A26,HAVERD!$A:$DP,AK$2,FALSE)</f>
        <v>67.180000000000007</v>
      </c>
      <c r="AL26" s="7">
        <f>VLOOKUP($A26,HAVERD!$A:$DP,AL$2,FALSE)</f>
        <v>63.55</v>
      </c>
      <c r="AM26" s="7">
        <f>VLOOKUP($A26,HAVERD!$A:$DP,AM$2,FALSE)</f>
        <v>62.14</v>
      </c>
      <c r="AN26" s="7">
        <f>VLOOKUP($A26,HAVERD!$A:$DP,AN$2,FALSE)</f>
        <v>64.180000000000007</v>
      </c>
      <c r="AO26" s="7">
        <f>VLOOKUP($A26,HAVERD!$A:$DP,AO$2,FALSE)</f>
        <v>64.3</v>
      </c>
      <c r="AP26" s="7">
        <f>VLOOKUP($A26,HAVERD!$A:$DP,AP$2,FALSE)</f>
        <v>65.27</v>
      </c>
      <c r="AQ26" s="7">
        <f>VLOOKUP($A26,HAVERD!$A:$DP,AQ$2,FALSE)</f>
        <v>66.650000000000006</v>
      </c>
      <c r="AR26" s="7">
        <f>VLOOKUP($A26,HAVERD!$A:$DP,AR$2,FALSE)</f>
        <v>69.209999999999994</v>
      </c>
      <c r="AS26" s="7">
        <f>VLOOKUP($A26,HAVERD!$A:$DP,AS$2,FALSE)</f>
        <v>71.73</v>
      </c>
      <c r="AT26" s="7">
        <f>VLOOKUP($A26,HAVERD!$A:$DP,AT$2,FALSE)</f>
        <v>74.19</v>
      </c>
      <c r="AU26" s="7">
        <f>VLOOKUP($A26,HAVERD!$A:$DP,AU$2,FALSE)</f>
        <v>75.260000000000005</v>
      </c>
      <c r="AV26" s="7">
        <f>VLOOKUP($A26,HAVERD!$A:$DP,AV$2,FALSE)</f>
        <v>74.22</v>
      </c>
      <c r="AW26" s="7">
        <f>VLOOKUP($A26,HAVERD!$A:$DP,AW$2,FALSE)</f>
        <v>70.349999999999994</v>
      </c>
      <c r="AZ26" s="6">
        <f t="shared" si="21"/>
        <v>46176</v>
      </c>
      <c r="BA26" s="7">
        <f>_xlfn.IFNA(VLOOKUP($AZ26,HAVERD!$A:$DP,BA$2,FALSE),"")</f>
        <v>117.9</v>
      </c>
      <c r="BB26" s="7">
        <f>_xlfn.IFNA(VLOOKUP($AZ26,HAVERD!$A:$DP,BB$2,FALSE),"")</f>
        <v>118.07</v>
      </c>
      <c r="BC26" s="7">
        <f>_xlfn.IFNA(VLOOKUP($AZ26,HAVERD!$A:$DP,BC$2,FALSE),"")</f>
        <v>119.11</v>
      </c>
      <c r="BD26" s="7">
        <f>_xlfn.IFNA(VLOOKUP($AZ26,HAVERD!$A:$DP,BD$2,FALSE),"")</f>
        <v>119.56</v>
      </c>
      <c r="BE26" s="7">
        <f>_xlfn.IFNA(VLOOKUP($AZ26,HAVERD!$A:$DP,BE$2,FALSE),"")</f>
        <v>122.21</v>
      </c>
      <c r="BF26" s="7">
        <f>_xlfn.IFNA(VLOOKUP($AZ26,HAVERD!$A:$DP,BF$2,FALSE),"")</f>
        <v>123.58</v>
      </c>
      <c r="BG26" s="7">
        <f>_xlfn.IFNA(VLOOKUP($AZ26,HAVERD!$A:$DP,BG$2,FALSE),"")</f>
        <v>123.11</v>
      </c>
      <c r="BH26" s="7">
        <f>_xlfn.IFNA(VLOOKUP($AZ26,HAVERD!$A:$DP,BH$2,FALSE),"")</f>
        <v>120.61</v>
      </c>
      <c r="BI26" s="7">
        <f>_xlfn.IFNA(VLOOKUP($AZ26,HAVERD!$A:$DP,BI$2,FALSE),"")</f>
        <v>110.24</v>
      </c>
      <c r="BJ26" s="7">
        <f>_xlfn.IFNA(VLOOKUP($AZ26,HAVERD!$A:$DP,BJ$2,FALSE),"")</f>
        <v>96.03</v>
      </c>
      <c r="BK26" s="7">
        <f>_xlfn.IFNA(VLOOKUP($AZ26,HAVERD!$A:$DP,BK$2,FALSE),"")</f>
        <v>86.08</v>
      </c>
      <c r="BL26" s="7">
        <f>_xlfn.IFNA(VLOOKUP($AZ26,HAVERD!$A:$DP,BL$2,FALSE),"")</f>
        <v>82.69</v>
      </c>
      <c r="BM26" s="7">
        <f>_xlfn.IFNA(VLOOKUP($AZ26,HAVERD!$A:$DP,BM$2,FALSE),"")</f>
        <v>82.75</v>
      </c>
      <c r="BN26" s="7">
        <f>_xlfn.IFNA(VLOOKUP($AZ26,HAVERD!$A:$DP,BN$2,FALSE),"")</f>
        <v>83.07</v>
      </c>
      <c r="BO26" s="7">
        <f>_xlfn.IFNA(VLOOKUP($AZ26,HAVERD!$A:$DP,BO$2,FALSE),"")</f>
        <v>83.95</v>
      </c>
      <c r="BP26" s="7">
        <f>_xlfn.IFNA(VLOOKUP($AZ26,HAVERD!$A:$DP,BP$2,FALSE),"")</f>
        <v>84.5</v>
      </c>
      <c r="BQ26" s="7">
        <f>_xlfn.IFNA(VLOOKUP($AZ26,HAVERD!$A:$DP,BQ$2,FALSE),"")</f>
        <v>86.47</v>
      </c>
      <c r="BR26" s="7">
        <f>_xlfn.IFNA(VLOOKUP($AZ26,HAVERD!$A:$DP,BR$2,FALSE),"")</f>
        <v>88.2</v>
      </c>
      <c r="BS26" s="7">
        <f>_xlfn.IFNA(VLOOKUP($AZ26,HAVERD!$A:$DP,BS$2,FALSE),"")</f>
        <v>90.28</v>
      </c>
      <c r="BT26" s="7">
        <f>_xlfn.IFNA(VLOOKUP($AZ26,HAVERD!$A:$DP,BT$2,FALSE),"")</f>
        <v>89.69</v>
      </c>
      <c r="BU26" s="7">
        <f>_xlfn.IFNA(VLOOKUP($AZ26,HAVERD!$A:$DP,BU$2,FALSE),"")</f>
        <v>83.12</v>
      </c>
      <c r="BV26" s="7">
        <f>_xlfn.IFNA(VLOOKUP($AZ26,HAVERD!$A:$DP,BV$2,FALSE),"")</f>
        <v>71.66</v>
      </c>
      <c r="BW26" s="7">
        <f>_xlfn.IFNA(VLOOKUP($AZ26,HAVERD!$A:$DP,BW$2,FALSE),"")</f>
        <v>65.86</v>
      </c>
      <c r="BX26" s="7">
        <f>_xlfn.IFNA(VLOOKUP($AZ26,HAVERD!$A:$DP,BX$2,FALSE),"")</f>
        <v>64.28</v>
      </c>
      <c r="BY26" s="7">
        <f>_xlfn.IFNA(VLOOKUP($AZ26,HAVERD!$A:$DP,BY$2,FALSE),"")</f>
        <v>62.61</v>
      </c>
      <c r="BZ26" s="7">
        <f>_xlfn.IFNA(VLOOKUP($AZ26,HAVERD!$A:$DP,BZ$2,FALSE),"")</f>
        <v>62.28</v>
      </c>
      <c r="CA26" s="7">
        <f>_xlfn.IFNA(VLOOKUP($AZ26,HAVERD!$A:$DP,CA$2,FALSE),"")</f>
        <v>63.83</v>
      </c>
      <c r="CB26" s="7">
        <f>_xlfn.IFNA(VLOOKUP($AZ26,HAVERD!$A:$DP,CB$2,FALSE),"")</f>
        <v>69.37</v>
      </c>
      <c r="CC26" s="7">
        <f>_xlfn.IFNA(VLOOKUP($AZ26,HAVERD!$A:$DP,CC$2,FALSE),"")</f>
        <v>71.25</v>
      </c>
      <c r="CD26" s="7">
        <f>_xlfn.IFNA(VLOOKUP($AZ26,HAVERD!$A:$DP,CD$2,FALSE),"")</f>
        <v>72.55</v>
      </c>
      <c r="CE26" s="7">
        <f>_xlfn.IFNA(VLOOKUP($AZ26,HAVERD!$A:$DP,CE$2,FALSE),"")</f>
        <v>76.010000000000005</v>
      </c>
      <c r="CF26" s="7">
        <f>_xlfn.IFNA(VLOOKUP($AZ26,HAVERD!$A:$DP,CF$2,FALSE),"")</f>
        <v>75.239999999999995</v>
      </c>
      <c r="CG26" s="7">
        <f>_xlfn.IFNA(VLOOKUP($AZ26,HAVERD!$A:$DP,CG$2,FALSE),"")</f>
        <v>72.86</v>
      </c>
      <c r="CH26" s="7">
        <f>_xlfn.IFNA(VLOOKUP($AZ26,HAVERD!$A:$DP,CH$2,FALSE),"")</f>
        <v>62.14</v>
      </c>
      <c r="CI26" s="7">
        <f>_xlfn.IFNA(VLOOKUP($AZ26,HAVERD!$A:$DP,CI$2,FALSE),"")</f>
        <v>58.09</v>
      </c>
      <c r="CJ26" s="7">
        <f>_xlfn.IFNA(VLOOKUP($AZ26,HAVERD!$A:$DP,CJ$2,FALSE),"")</f>
        <v>56.69</v>
      </c>
      <c r="CK26" s="7">
        <f>_xlfn.IFNA(VLOOKUP($AZ26,HAVERD!$A:$DP,CK$2,FALSE),"")</f>
        <v>58.21</v>
      </c>
      <c r="CL26" s="7">
        <f>_xlfn.IFNA(VLOOKUP($AZ26,HAVERD!$A:$DP,CL$2,FALSE),"")</f>
        <v>58.35</v>
      </c>
      <c r="CM26" s="7">
        <f>_xlfn.IFNA(VLOOKUP($AZ26,HAVERD!$A:$DP,CM$2,FALSE),"")</f>
        <v>59.72</v>
      </c>
      <c r="CN26" s="7">
        <f>_xlfn.IFNA(VLOOKUP($AZ26,HAVERD!$A:$DP,CN$2,FALSE),"")</f>
        <v>64.8</v>
      </c>
      <c r="CO26" s="7">
        <f>_xlfn.IFNA(VLOOKUP($AZ26,HAVERD!$A:$DP,CO$2,FALSE),"")</f>
        <v>66.819999999999993</v>
      </c>
      <c r="CP26" s="7">
        <f>_xlfn.IFNA(VLOOKUP($AZ26,HAVERD!$A:$DP,CP$2,FALSE),"")</f>
        <v>68.790000000000006</v>
      </c>
      <c r="CQ26" s="7">
        <f>_xlfn.IFNA(VLOOKUP($AZ26,HAVERD!$A:$DP,CQ$2,FALSE),"")</f>
        <v>69.7</v>
      </c>
      <c r="CR26" s="7">
        <f>_xlfn.IFNA(VLOOKUP($AZ26,HAVERD!$A:$DP,CR$2,FALSE),"")</f>
        <v>70.75</v>
      </c>
      <c r="CS26" s="7">
        <f>_xlfn.IFNA(VLOOKUP($AZ26,HAVERD!$A:$DP,CS$2,FALSE),"")</f>
        <v>69.67</v>
      </c>
      <c r="CT26" s="7">
        <f>_xlfn.IFNA(VLOOKUP($AZ26,HAVERD!$A:$DP,CT$2,FALSE),"")</f>
        <v>64.8</v>
      </c>
      <c r="CU26" s="7">
        <f>_xlfn.IFNA(VLOOKUP($AZ26,HAVERD!$A:$DP,CU$2,FALSE),"")</f>
        <v>62.08</v>
      </c>
      <c r="CV26" s="7">
        <f>_xlfn.IFNA(VLOOKUP($AZ26,HAVERD!$A:$DP,CV$2,FALSE),"")</f>
        <v>59.49</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35">
      <c r="A27" s="6">
        <f t="shared" si="20"/>
        <v>46120</v>
      </c>
      <c r="B27" s="7">
        <f>VLOOKUP($A27,HAVERD!$A:$DP,B$2,FALSE)</f>
        <v>114.25</v>
      </c>
      <c r="C27" s="7">
        <f>VLOOKUP($A27,HAVERD!$A:$DP,C$2,FALSE)</f>
        <v>112.5</v>
      </c>
      <c r="D27" s="7">
        <f>VLOOKUP($A27,HAVERD!$A:$DP,D$2,FALSE)</f>
        <v>110.9</v>
      </c>
      <c r="E27" s="7">
        <f>VLOOKUP($A27,HAVERD!$A:$DP,E$2,FALSE)</f>
        <v>111.72</v>
      </c>
      <c r="F27" s="7">
        <f>VLOOKUP($A27,HAVERD!$A:$DP,F$2,FALSE)</f>
        <v>112.83</v>
      </c>
      <c r="G27" s="7">
        <f>VLOOKUP($A27,HAVERD!$A:$DP,G$2,FALSE)</f>
        <v>112.54</v>
      </c>
      <c r="H27" s="7">
        <f>VLOOKUP($A27,HAVERD!$A:$DP,H$2,FALSE)</f>
        <v>116.19</v>
      </c>
      <c r="I27" s="7">
        <f>VLOOKUP($A27,HAVERD!$A:$DP,I$2,FALSE)</f>
        <v>117.84</v>
      </c>
      <c r="J27" s="7">
        <f>VLOOKUP($A27,HAVERD!$A:$DP,J$2,FALSE)</f>
        <v>118.58</v>
      </c>
      <c r="K27" s="7">
        <f>VLOOKUP($A27,HAVERD!$A:$DP,K$2,FALSE)</f>
        <v>117.49</v>
      </c>
      <c r="L27" s="7">
        <f>VLOOKUP($A27,HAVERD!$A:$DP,L$2,FALSE)</f>
        <v>107.65</v>
      </c>
      <c r="M27" s="7">
        <f>VLOOKUP($A27,HAVERD!$A:$DP,M$2,FALSE)</f>
        <v>95.06</v>
      </c>
      <c r="N27" s="7">
        <f>VLOOKUP($A27,HAVERD!$A:$DP,N$2,FALSE)</f>
        <v>85.13</v>
      </c>
      <c r="O27" s="7">
        <f>VLOOKUP($A27,HAVERD!$A:$DP,O$2,FALSE)</f>
        <v>82.56</v>
      </c>
      <c r="P27" s="7">
        <f>VLOOKUP($A27,HAVERD!$A:$DP,P$2,FALSE)</f>
        <v>83.48</v>
      </c>
      <c r="Q27" s="7">
        <f>VLOOKUP($A27,HAVERD!$A:$DP,Q$2,FALSE)</f>
        <v>83.82</v>
      </c>
      <c r="R27" s="7">
        <f>VLOOKUP($A27,HAVERD!$A:$DP,R$2,FALSE)</f>
        <v>84.14</v>
      </c>
      <c r="S27" s="7">
        <f>VLOOKUP($A27,HAVERD!$A:$DP,S$2,FALSE)</f>
        <v>84.3</v>
      </c>
      <c r="T27" s="7">
        <f>VLOOKUP($A27,HAVERD!$A:$DP,T$2,FALSE)</f>
        <v>84.49</v>
      </c>
      <c r="U27" s="7">
        <f>VLOOKUP($A27,HAVERD!$A:$DP,U$2,FALSE)</f>
        <v>85.68</v>
      </c>
      <c r="V27" s="7">
        <f>VLOOKUP($A27,HAVERD!$A:$DP,V$2,FALSE)</f>
        <v>90.41</v>
      </c>
      <c r="W27" s="7">
        <f>VLOOKUP($A27,HAVERD!$A:$DP,W$2,FALSE)</f>
        <v>88.84</v>
      </c>
      <c r="X27" s="7">
        <f>VLOOKUP($A27,HAVERD!$A:$DP,X$2,FALSE)</f>
        <v>82.03</v>
      </c>
      <c r="Y27" s="7">
        <f>VLOOKUP($A27,HAVERD!$A:$DP,Y$2,FALSE)</f>
        <v>71.260000000000005</v>
      </c>
      <c r="Z27" s="7">
        <f>VLOOKUP($A27,HAVERD!$A:$DP,Z$2,FALSE)</f>
        <v>66.760000000000005</v>
      </c>
      <c r="AA27" s="7">
        <f>VLOOKUP($A27,HAVERD!$A:$DP,AA$2,FALSE)</f>
        <v>64.72</v>
      </c>
      <c r="AB27" s="7">
        <f>VLOOKUP($A27,HAVERD!$A:$DP,AB$2,FALSE)</f>
        <v>62.72</v>
      </c>
      <c r="AC27" s="7">
        <f>VLOOKUP($A27,HAVERD!$A:$DP,AC$2,FALSE)</f>
        <v>61.96</v>
      </c>
      <c r="AD27" s="7">
        <f>VLOOKUP($A27,HAVERD!$A:$DP,AD$2,FALSE)</f>
        <v>63.28</v>
      </c>
      <c r="AE27" s="7">
        <f>VLOOKUP($A27,HAVERD!$A:$DP,AE$2,FALSE)</f>
        <v>67.040000000000006</v>
      </c>
      <c r="AF27" s="7">
        <f>VLOOKUP($A27,HAVERD!$A:$DP,AF$2,FALSE)</f>
        <v>69.37</v>
      </c>
      <c r="AG27" s="7">
        <f>VLOOKUP($A27,HAVERD!$A:$DP,AG$2,FALSE)</f>
        <v>71</v>
      </c>
      <c r="AH27" s="7">
        <f>VLOOKUP($A27,HAVERD!$A:$DP,AH$2,FALSE)</f>
        <v>73.91</v>
      </c>
      <c r="AI27" s="7">
        <f>VLOOKUP($A27,HAVERD!$A:$DP,AI$2,FALSE)</f>
        <v>73.400000000000006</v>
      </c>
      <c r="AJ27" s="7">
        <f>VLOOKUP($A27,HAVERD!$A:$DP,AJ$2,FALSE)</f>
        <v>71.459999999999994</v>
      </c>
      <c r="AK27" s="7">
        <f>VLOOKUP($A27,HAVERD!$A:$DP,AK$2,FALSE)</f>
        <v>65.099999999999994</v>
      </c>
      <c r="AL27" s="7">
        <f>VLOOKUP($A27,HAVERD!$A:$DP,AL$2,FALSE)</f>
        <v>61.47</v>
      </c>
      <c r="AM27" s="7">
        <f>VLOOKUP($A27,HAVERD!$A:$DP,AM$2,FALSE)</f>
        <v>60.06</v>
      </c>
      <c r="AN27" s="7">
        <f>VLOOKUP($A27,HAVERD!$A:$DP,AN$2,FALSE)</f>
        <v>62.1</v>
      </c>
      <c r="AO27" s="7">
        <f>VLOOKUP($A27,HAVERD!$A:$DP,AO$2,FALSE)</f>
        <v>62.22</v>
      </c>
      <c r="AP27" s="7">
        <f>VLOOKUP($A27,HAVERD!$A:$DP,AP$2,FALSE)</f>
        <v>63.19</v>
      </c>
      <c r="AQ27" s="7">
        <f>VLOOKUP($A27,HAVERD!$A:$DP,AQ$2,FALSE)</f>
        <v>64.569999999999993</v>
      </c>
      <c r="AR27" s="7">
        <f>VLOOKUP($A27,HAVERD!$A:$DP,AR$2,FALSE)</f>
        <v>67.13</v>
      </c>
      <c r="AS27" s="7">
        <f>VLOOKUP($A27,HAVERD!$A:$DP,AS$2,FALSE)</f>
        <v>69.650000000000006</v>
      </c>
      <c r="AT27" s="7">
        <f>VLOOKUP($A27,HAVERD!$A:$DP,AT$2,FALSE)</f>
        <v>72.11</v>
      </c>
      <c r="AU27" s="7">
        <f>VLOOKUP($A27,HAVERD!$A:$DP,AU$2,FALSE)</f>
        <v>73.180000000000007</v>
      </c>
      <c r="AV27" s="7">
        <f>VLOOKUP($A27,HAVERD!$A:$DP,AV$2,FALSE)</f>
        <v>72.14</v>
      </c>
      <c r="AW27" s="7">
        <f>VLOOKUP($A27,HAVERD!$A:$DP,AW$2,FALSE)</f>
        <v>68.27</v>
      </c>
      <c r="AZ27" s="6">
        <f t="shared" si="21"/>
        <v>46177</v>
      </c>
      <c r="BA27" s="7">
        <f>_xlfn.IFNA(VLOOKUP($AZ27,HAVERD!$A:$DP,BA$2,FALSE),"")</f>
        <v>117.93</v>
      </c>
      <c r="BB27" s="7">
        <f>_xlfn.IFNA(VLOOKUP($AZ27,HAVERD!$A:$DP,BB$2,FALSE),"")</f>
        <v>118.16</v>
      </c>
      <c r="BC27" s="7">
        <f>_xlfn.IFNA(VLOOKUP($AZ27,HAVERD!$A:$DP,BC$2,FALSE),"")</f>
        <v>119.41</v>
      </c>
      <c r="BD27" s="7">
        <f>_xlfn.IFNA(VLOOKUP($AZ27,HAVERD!$A:$DP,BD$2,FALSE),"")</f>
        <v>119.76</v>
      </c>
      <c r="BE27" s="7">
        <f>_xlfn.IFNA(VLOOKUP($AZ27,HAVERD!$A:$DP,BE$2,FALSE),"")</f>
        <v>122.64</v>
      </c>
      <c r="BF27" s="7">
        <f>_xlfn.IFNA(VLOOKUP($AZ27,HAVERD!$A:$DP,BF$2,FALSE),"")</f>
        <v>124.11</v>
      </c>
      <c r="BG27" s="7">
        <f>_xlfn.IFNA(VLOOKUP($AZ27,HAVERD!$A:$DP,BG$2,FALSE),"")</f>
        <v>123.47</v>
      </c>
      <c r="BH27" s="7">
        <f>_xlfn.IFNA(VLOOKUP($AZ27,HAVERD!$A:$DP,BH$2,FALSE),"")</f>
        <v>120.97</v>
      </c>
      <c r="BI27" s="7">
        <f>_xlfn.IFNA(VLOOKUP($AZ27,HAVERD!$A:$DP,BI$2,FALSE),"")</f>
        <v>110.47</v>
      </c>
      <c r="BJ27" s="7">
        <f>_xlfn.IFNA(VLOOKUP($AZ27,HAVERD!$A:$DP,BJ$2,FALSE),"")</f>
        <v>95.45</v>
      </c>
      <c r="BK27" s="7">
        <f>_xlfn.IFNA(VLOOKUP($AZ27,HAVERD!$A:$DP,BK$2,FALSE),"")</f>
        <v>85.84</v>
      </c>
      <c r="BL27" s="7">
        <f>_xlfn.IFNA(VLOOKUP($AZ27,HAVERD!$A:$DP,BL$2,FALSE),"")</f>
        <v>82.48</v>
      </c>
      <c r="BM27" s="7">
        <f>_xlfn.IFNA(VLOOKUP($AZ27,HAVERD!$A:$DP,BM$2,FALSE),"")</f>
        <v>82.57</v>
      </c>
      <c r="BN27" s="7">
        <f>_xlfn.IFNA(VLOOKUP($AZ27,HAVERD!$A:$DP,BN$2,FALSE),"")</f>
        <v>82.93</v>
      </c>
      <c r="BO27" s="7">
        <f>_xlfn.IFNA(VLOOKUP($AZ27,HAVERD!$A:$DP,BO$2,FALSE),"")</f>
        <v>83.82</v>
      </c>
      <c r="BP27" s="7">
        <f>_xlfn.IFNA(VLOOKUP($AZ27,HAVERD!$A:$DP,BP$2,FALSE),"")</f>
        <v>84.05</v>
      </c>
      <c r="BQ27" s="7">
        <f>_xlfn.IFNA(VLOOKUP($AZ27,HAVERD!$A:$DP,BQ$2,FALSE),"")</f>
        <v>86.11</v>
      </c>
      <c r="BR27" s="7">
        <f>_xlfn.IFNA(VLOOKUP($AZ27,HAVERD!$A:$DP,BR$2,FALSE),"")</f>
        <v>87.84</v>
      </c>
      <c r="BS27" s="7">
        <f>_xlfn.IFNA(VLOOKUP($AZ27,HAVERD!$A:$DP,BS$2,FALSE),"")</f>
        <v>89.46</v>
      </c>
      <c r="BT27" s="7">
        <f>_xlfn.IFNA(VLOOKUP($AZ27,HAVERD!$A:$DP,BT$2,FALSE),"")</f>
        <v>88.87</v>
      </c>
      <c r="BU27" s="7">
        <f>_xlfn.IFNA(VLOOKUP($AZ27,HAVERD!$A:$DP,BU$2,FALSE),"")</f>
        <v>82.29</v>
      </c>
      <c r="BV27" s="7">
        <f>_xlfn.IFNA(VLOOKUP($AZ27,HAVERD!$A:$DP,BV$2,FALSE),"")</f>
        <v>71.38</v>
      </c>
      <c r="BW27" s="7">
        <f>_xlfn.IFNA(VLOOKUP($AZ27,HAVERD!$A:$DP,BW$2,FALSE),"")</f>
        <v>65.78</v>
      </c>
      <c r="BX27" s="7">
        <f>_xlfn.IFNA(VLOOKUP($AZ27,HAVERD!$A:$DP,BX$2,FALSE),"")</f>
        <v>64.2</v>
      </c>
      <c r="BY27" s="7">
        <f>_xlfn.IFNA(VLOOKUP($AZ27,HAVERD!$A:$DP,BY$2,FALSE),"")</f>
        <v>62.53</v>
      </c>
      <c r="BZ27" s="7">
        <f>_xlfn.IFNA(VLOOKUP($AZ27,HAVERD!$A:$DP,BZ$2,FALSE),"")</f>
        <v>62.2</v>
      </c>
      <c r="CA27" s="7">
        <f>_xlfn.IFNA(VLOOKUP($AZ27,HAVERD!$A:$DP,CA$2,FALSE),"")</f>
        <v>63.75</v>
      </c>
      <c r="CB27" s="7">
        <f>_xlfn.IFNA(VLOOKUP($AZ27,HAVERD!$A:$DP,CB$2,FALSE),"")</f>
        <v>69.290000000000006</v>
      </c>
      <c r="CC27" s="7">
        <f>_xlfn.IFNA(VLOOKUP($AZ27,HAVERD!$A:$DP,CC$2,FALSE),"")</f>
        <v>71.17</v>
      </c>
      <c r="CD27" s="7">
        <f>_xlfn.IFNA(VLOOKUP($AZ27,HAVERD!$A:$DP,CD$2,FALSE),"")</f>
        <v>73.239999999999995</v>
      </c>
      <c r="CE27" s="7">
        <f>_xlfn.IFNA(VLOOKUP($AZ27,HAVERD!$A:$DP,CE$2,FALSE),"")</f>
        <v>75.790000000000006</v>
      </c>
      <c r="CF27" s="7">
        <f>_xlfn.IFNA(VLOOKUP($AZ27,HAVERD!$A:$DP,CF$2,FALSE),"")</f>
        <v>74.900000000000006</v>
      </c>
      <c r="CG27" s="7">
        <f>_xlfn.IFNA(VLOOKUP($AZ27,HAVERD!$A:$DP,CG$2,FALSE),"")</f>
        <v>72.66</v>
      </c>
      <c r="CH27" s="7">
        <f>_xlfn.IFNA(VLOOKUP($AZ27,HAVERD!$A:$DP,CH$2,FALSE),"")</f>
        <v>61.93</v>
      </c>
      <c r="CI27" s="7">
        <f>_xlfn.IFNA(VLOOKUP($AZ27,HAVERD!$A:$DP,CI$2,FALSE),"")</f>
        <v>57.88</v>
      </c>
      <c r="CJ27" s="7">
        <f>_xlfn.IFNA(VLOOKUP($AZ27,HAVERD!$A:$DP,CJ$2,FALSE),"")</f>
        <v>56.48</v>
      </c>
      <c r="CK27" s="7">
        <f>_xlfn.IFNA(VLOOKUP($AZ27,HAVERD!$A:$DP,CK$2,FALSE),"")</f>
        <v>58</v>
      </c>
      <c r="CL27" s="7">
        <f>_xlfn.IFNA(VLOOKUP($AZ27,HAVERD!$A:$DP,CL$2,FALSE),"")</f>
        <v>58.14</v>
      </c>
      <c r="CM27" s="7">
        <f>_xlfn.IFNA(VLOOKUP($AZ27,HAVERD!$A:$DP,CM$2,FALSE),"")</f>
        <v>59.51</v>
      </c>
      <c r="CN27" s="7">
        <f>_xlfn.IFNA(VLOOKUP($AZ27,HAVERD!$A:$DP,CN$2,FALSE),"")</f>
        <v>64.59</v>
      </c>
      <c r="CO27" s="7">
        <f>_xlfn.IFNA(VLOOKUP($AZ27,HAVERD!$A:$DP,CO$2,FALSE),"")</f>
        <v>66.599999999999994</v>
      </c>
      <c r="CP27" s="7">
        <f>_xlfn.IFNA(VLOOKUP($AZ27,HAVERD!$A:$DP,CP$2,FALSE),"")</f>
        <v>68.45</v>
      </c>
      <c r="CQ27" s="7">
        <f>_xlfn.IFNA(VLOOKUP($AZ27,HAVERD!$A:$DP,CQ$2,FALSE),"")</f>
        <v>69.36</v>
      </c>
      <c r="CR27" s="7">
        <f>_xlfn.IFNA(VLOOKUP($AZ27,HAVERD!$A:$DP,CR$2,FALSE),"")</f>
        <v>70.41</v>
      </c>
      <c r="CS27" s="7">
        <f>_xlfn.IFNA(VLOOKUP($AZ27,HAVERD!$A:$DP,CS$2,FALSE),"")</f>
        <v>69.33</v>
      </c>
      <c r="CT27" s="7">
        <f>_xlfn.IFNA(VLOOKUP($AZ27,HAVERD!$A:$DP,CT$2,FALSE),"")</f>
        <v>64.23</v>
      </c>
      <c r="CU27" s="7">
        <f>_xlfn.IFNA(VLOOKUP($AZ27,HAVERD!$A:$DP,CU$2,FALSE),"")</f>
        <v>61.45</v>
      </c>
      <c r="CV27" s="7">
        <f>_xlfn.IFNA(VLOOKUP($AZ27,HAVERD!$A:$DP,CV$2,FALSE),"")</f>
        <v>58.86</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35">
      <c r="A28" s="6">
        <f t="shared" si="20"/>
        <v>46121</v>
      </c>
      <c r="B28" s="7">
        <f>VLOOKUP($A28,HAVERD!$A:$DP,B$2,FALSE)</f>
        <v>116.76</v>
      </c>
      <c r="C28" s="7">
        <f>VLOOKUP($A28,HAVERD!$A:$DP,C$2,FALSE)</f>
        <v>114.82</v>
      </c>
      <c r="D28" s="7">
        <f>VLOOKUP($A28,HAVERD!$A:$DP,D$2,FALSE)</f>
        <v>113.43</v>
      </c>
      <c r="E28" s="7">
        <f>VLOOKUP($A28,HAVERD!$A:$DP,E$2,FALSE)</f>
        <v>114.27</v>
      </c>
      <c r="F28" s="7">
        <f>VLOOKUP($A28,HAVERD!$A:$DP,F$2,FALSE)</f>
        <v>115.21</v>
      </c>
      <c r="G28" s="7">
        <f>VLOOKUP($A28,HAVERD!$A:$DP,G$2,FALSE)</f>
        <v>114.91</v>
      </c>
      <c r="H28" s="7">
        <f>VLOOKUP($A28,HAVERD!$A:$DP,H$2,FALSE)</f>
        <v>118.62</v>
      </c>
      <c r="I28" s="7">
        <f>VLOOKUP($A28,HAVERD!$A:$DP,I$2,FALSE)</f>
        <v>120.33</v>
      </c>
      <c r="J28" s="7">
        <f>VLOOKUP($A28,HAVERD!$A:$DP,J$2,FALSE)</f>
        <v>121.07</v>
      </c>
      <c r="K28" s="7">
        <f>VLOOKUP($A28,HAVERD!$A:$DP,K$2,FALSE)</f>
        <v>119.98</v>
      </c>
      <c r="L28" s="7">
        <f>VLOOKUP($A28,HAVERD!$A:$DP,L$2,FALSE)</f>
        <v>110.14</v>
      </c>
      <c r="M28" s="7">
        <f>VLOOKUP($A28,HAVERD!$A:$DP,M$2,FALSE)</f>
        <v>96.74</v>
      </c>
      <c r="N28" s="7">
        <f>VLOOKUP($A28,HAVERD!$A:$DP,N$2,FALSE)</f>
        <v>86.81</v>
      </c>
      <c r="O28" s="7">
        <f>VLOOKUP($A28,HAVERD!$A:$DP,O$2,FALSE)</f>
        <v>84.24</v>
      </c>
      <c r="P28" s="7">
        <f>VLOOKUP($A28,HAVERD!$A:$DP,P$2,FALSE)</f>
        <v>84.66</v>
      </c>
      <c r="Q28" s="7">
        <f>VLOOKUP($A28,HAVERD!$A:$DP,Q$2,FALSE)</f>
        <v>84.8</v>
      </c>
      <c r="R28" s="7">
        <f>VLOOKUP($A28,HAVERD!$A:$DP,R$2,FALSE)</f>
        <v>84.95</v>
      </c>
      <c r="S28" s="7">
        <f>VLOOKUP($A28,HAVERD!$A:$DP,S$2,FALSE)</f>
        <v>84.97</v>
      </c>
      <c r="T28" s="7">
        <f>VLOOKUP($A28,HAVERD!$A:$DP,T$2,FALSE)</f>
        <v>85.16</v>
      </c>
      <c r="U28" s="7">
        <f>VLOOKUP($A28,HAVERD!$A:$DP,U$2,FALSE)</f>
        <v>86.34</v>
      </c>
      <c r="V28" s="7">
        <f>VLOOKUP($A28,HAVERD!$A:$DP,V$2,FALSE)</f>
        <v>91.07</v>
      </c>
      <c r="W28" s="7">
        <f>VLOOKUP($A28,HAVERD!$A:$DP,W$2,FALSE)</f>
        <v>89.5</v>
      </c>
      <c r="X28" s="7">
        <f>VLOOKUP($A28,HAVERD!$A:$DP,X$2,FALSE)</f>
        <v>82.69</v>
      </c>
      <c r="Y28" s="7">
        <f>VLOOKUP($A28,HAVERD!$A:$DP,Y$2,FALSE)</f>
        <v>69.67</v>
      </c>
      <c r="Z28" s="7">
        <f>VLOOKUP($A28,HAVERD!$A:$DP,Z$2,FALSE)</f>
        <v>65.17</v>
      </c>
      <c r="AA28" s="7">
        <f>VLOOKUP($A28,HAVERD!$A:$DP,AA$2,FALSE)</f>
        <v>63.13</v>
      </c>
      <c r="AB28" s="7">
        <f>VLOOKUP($A28,HAVERD!$A:$DP,AB$2,FALSE)</f>
        <v>61.13</v>
      </c>
      <c r="AC28" s="7">
        <f>VLOOKUP($A28,HAVERD!$A:$DP,AC$2,FALSE)</f>
        <v>60.37</v>
      </c>
      <c r="AD28" s="7">
        <f>VLOOKUP($A28,HAVERD!$A:$DP,AD$2,FALSE)</f>
        <v>61.69</v>
      </c>
      <c r="AE28" s="7">
        <f>VLOOKUP($A28,HAVERD!$A:$DP,AE$2,FALSE)</f>
        <v>66.650000000000006</v>
      </c>
      <c r="AF28" s="7">
        <f>VLOOKUP($A28,HAVERD!$A:$DP,AF$2,FALSE)</f>
        <v>68.98</v>
      </c>
      <c r="AG28" s="7">
        <f>VLOOKUP($A28,HAVERD!$A:$DP,AG$2,FALSE)</f>
        <v>70.61</v>
      </c>
      <c r="AH28" s="7">
        <f>VLOOKUP($A28,HAVERD!$A:$DP,AH$2,FALSE)</f>
        <v>73.52</v>
      </c>
      <c r="AI28" s="7">
        <f>VLOOKUP($A28,HAVERD!$A:$DP,AI$2,FALSE)</f>
        <v>73.010000000000005</v>
      </c>
      <c r="AJ28" s="7">
        <f>VLOOKUP($A28,HAVERD!$A:$DP,AJ$2,FALSE)</f>
        <v>71.069999999999993</v>
      </c>
      <c r="AK28" s="7">
        <f>VLOOKUP($A28,HAVERD!$A:$DP,AK$2,FALSE)</f>
        <v>65.209999999999994</v>
      </c>
      <c r="AL28" s="7">
        <f>VLOOKUP($A28,HAVERD!$A:$DP,AL$2,FALSE)</f>
        <v>61.58</v>
      </c>
      <c r="AM28" s="7">
        <f>VLOOKUP($A28,HAVERD!$A:$DP,AM$2,FALSE)</f>
        <v>60.17</v>
      </c>
      <c r="AN28" s="7">
        <f>VLOOKUP($A28,HAVERD!$A:$DP,AN$2,FALSE)</f>
        <v>62.21</v>
      </c>
      <c r="AO28" s="7">
        <f>VLOOKUP($A28,HAVERD!$A:$DP,AO$2,FALSE)</f>
        <v>62.33</v>
      </c>
      <c r="AP28" s="7">
        <f>VLOOKUP($A28,HAVERD!$A:$DP,AP$2,FALSE)</f>
        <v>63.3</v>
      </c>
      <c r="AQ28" s="7">
        <f>VLOOKUP($A28,HAVERD!$A:$DP,AQ$2,FALSE)</f>
        <v>66.680000000000007</v>
      </c>
      <c r="AR28" s="7">
        <f>VLOOKUP($A28,HAVERD!$A:$DP,AR$2,FALSE)</f>
        <v>68.239999999999995</v>
      </c>
      <c r="AS28" s="7">
        <f>VLOOKUP($A28,HAVERD!$A:$DP,AS$2,FALSE)</f>
        <v>69.760000000000005</v>
      </c>
      <c r="AT28" s="7">
        <f>VLOOKUP($A28,HAVERD!$A:$DP,AT$2,FALSE)</f>
        <v>71.22</v>
      </c>
      <c r="AU28" s="7">
        <f>VLOOKUP($A28,HAVERD!$A:$DP,AU$2,FALSE)</f>
        <v>72.290000000000006</v>
      </c>
      <c r="AV28" s="7">
        <f>VLOOKUP($A28,HAVERD!$A:$DP,AV$2,FALSE)</f>
        <v>71.25</v>
      </c>
      <c r="AW28" s="7">
        <f>VLOOKUP($A28,HAVERD!$A:$DP,AW$2,FALSE)</f>
        <v>67.78</v>
      </c>
      <c r="AZ28" s="6">
        <f t="shared" si="21"/>
        <v>46178</v>
      </c>
      <c r="BA28" s="7">
        <f>_xlfn.IFNA(VLOOKUP($AZ28,HAVERD!$A:$DP,BA$2,FALSE),"")</f>
        <v>117.05</v>
      </c>
      <c r="BB28" s="7">
        <f>_xlfn.IFNA(VLOOKUP($AZ28,HAVERD!$A:$DP,BB$2,FALSE),"")</f>
        <v>117.19</v>
      </c>
      <c r="BC28" s="7">
        <f>_xlfn.IFNA(VLOOKUP($AZ28,HAVERD!$A:$DP,BC$2,FALSE),"")</f>
        <v>118.46</v>
      </c>
      <c r="BD28" s="7">
        <f>_xlfn.IFNA(VLOOKUP($AZ28,HAVERD!$A:$DP,BD$2,FALSE),"")</f>
        <v>118.95</v>
      </c>
      <c r="BE28" s="7">
        <f>_xlfn.IFNA(VLOOKUP($AZ28,HAVERD!$A:$DP,BE$2,FALSE),"")</f>
        <v>121.81</v>
      </c>
      <c r="BF28" s="7">
        <f>_xlfn.IFNA(VLOOKUP($AZ28,HAVERD!$A:$DP,BF$2,FALSE),"")</f>
        <v>123.45</v>
      </c>
      <c r="BG28" s="7">
        <f>_xlfn.IFNA(VLOOKUP($AZ28,HAVERD!$A:$DP,BG$2,FALSE),"")</f>
        <v>123.15</v>
      </c>
      <c r="BH28" s="7">
        <f>_xlfn.IFNA(VLOOKUP($AZ28,HAVERD!$A:$DP,BH$2,FALSE),"")</f>
        <v>120.74</v>
      </c>
      <c r="BI28" s="7">
        <f>_xlfn.IFNA(VLOOKUP($AZ28,HAVERD!$A:$DP,BI$2,FALSE),"")</f>
        <v>110.24</v>
      </c>
      <c r="BJ28" s="7">
        <f>_xlfn.IFNA(VLOOKUP($AZ28,HAVERD!$A:$DP,BJ$2,FALSE),"")</f>
        <v>95.57</v>
      </c>
      <c r="BK28" s="7">
        <f>_xlfn.IFNA(VLOOKUP($AZ28,HAVERD!$A:$DP,BK$2,FALSE),"")</f>
        <v>85.89</v>
      </c>
      <c r="BL28" s="7">
        <f>_xlfn.IFNA(VLOOKUP($AZ28,HAVERD!$A:$DP,BL$2,FALSE),"")</f>
        <v>82.44</v>
      </c>
      <c r="BM28" s="7">
        <f>_xlfn.IFNA(VLOOKUP($AZ28,HAVERD!$A:$DP,BM$2,FALSE),"")</f>
        <v>82.51</v>
      </c>
      <c r="BN28" s="7">
        <f>_xlfn.IFNA(VLOOKUP($AZ28,HAVERD!$A:$DP,BN$2,FALSE),"")</f>
        <v>82.99</v>
      </c>
      <c r="BO28" s="7">
        <f>_xlfn.IFNA(VLOOKUP($AZ28,HAVERD!$A:$DP,BO$2,FALSE),"")</f>
        <v>84.03</v>
      </c>
      <c r="BP28" s="7">
        <f>_xlfn.IFNA(VLOOKUP($AZ28,HAVERD!$A:$DP,BP$2,FALSE),"")</f>
        <v>84.21</v>
      </c>
      <c r="BQ28" s="7">
        <f>_xlfn.IFNA(VLOOKUP($AZ28,HAVERD!$A:$DP,BQ$2,FALSE),"")</f>
        <v>86.31</v>
      </c>
      <c r="BR28" s="7">
        <f>_xlfn.IFNA(VLOOKUP($AZ28,HAVERD!$A:$DP,BR$2,FALSE),"")</f>
        <v>88.04</v>
      </c>
      <c r="BS28" s="7">
        <f>_xlfn.IFNA(VLOOKUP($AZ28,HAVERD!$A:$DP,BS$2,FALSE),"")</f>
        <v>89.58</v>
      </c>
      <c r="BT28" s="7">
        <f>_xlfn.IFNA(VLOOKUP($AZ28,HAVERD!$A:$DP,BT$2,FALSE),"")</f>
        <v>89.01</v>
      </c>
      <c r="BU28" s="7">
        <f>_xlfn.IFNA(VLOOKUP($AZ28,HAVERD!$A:$DP,BU$2,FALSE),"")</f>
        <v>82.43</v>
      </c>
      <c r="BV28" s="7">
        <f>_xlfn.IFNA(VLOOKUP($AZ28,HAVERD!$A:$DP,BV$2,FALSE),"")</f>
        <v>71.36</v>
      </c>
      <c r="BW28" s="7">
        <f>_xlfn.IFNA(VLOOKUP($AZ28,HAVERD!$A:$DP,BW$2,FALSE),"")</f>
        <v>65.760000000000005</v>
      </c>
      <c r="BX28" s="7">
        <f>_xlfn.IFNA(VLOOKUP($AZ28,HAVERD!$A:$DP,BX$2,FALSE),"")</f>
        <v>64.180000000000007</v>
      </c>
      <c r="BY28" s="7">
        <f>_xlfn.IFNA(VLOOKUP($AZ28,HAVERD!$A:$DP,BY$2,FALSE),"")</f>
        <v>62.5</v>
      </c>
      <c r="BZ28" s="7">
        <f>_xlfn.IFNA(VLOOKUP($AZ28,HAVERD!$A:$DP,BZ$2,FALSE),"")</f>
        <v>62.16</v>
      </c>
      <c r="CA28" s="7">
        <f>_xlfn.IFNA(VLOOKUP($AZ28,HAVERD!$A:$DP,CA$2,FALSE),"")</f>
        <v>63.71</v>
      </c>
      <c r="CB28" s="7">
        <f>_xlfn.IFNA(VLOOKUP($AZ28,HAVERD!$A:$DP,CB$2,FALSE),"")</f>
        <v>69.25</v>
      </c>
      <c r="CC28" s="7">
        <f>_xlfn.IFNA(VLOOKUP($AZ28,HAVERD!$A:$DP,CC$2,FALSE),"")</f>
        <v>71.13</v>
      </c>
      <c r="CD28" s="7">
        <f>_xlfn.IFNA(VLOOKUP($AZ28,HAVERD!$A:$DP,CD$2,FALSE),"")</f>
        <v>73.2</v>
      </c>
      <c r="CE28" s="7">
        <f>_xlfn.IFNA(VLOOKUP($AZ28,HAVERD!$A:$DP,CE$2,FALSE),"")</f>
        <v>75.75</v>
      </c>
      <c r="CF28" s="7">
        <f>_xlfn.IFNA(VLOOKUP($AZ28,HAVERD!$A:$DP,CF$2,FALSE),"")</f>
        <v>74.87</v>
      </c>
      <c r="CG28" s="7">
        <f>_xlfn.IFNA(VLOOKUP($AZ28,HAVERD!$A:$DP,CG$2,FALSE),"")</f>
        <v>72.63</v>
      </c>
      <c r="CH28" s="7">
        <f>_xlfn.IFNA(VLOOKUP($AZ28,HAVERD!$A:$DP,CH$2,FALSE),"")</f>
        <v>61.9</v>
      </c>
      <c r="CI28" s="7">
        <f>_xlfn.IFNA(VLOOKUP($AZ28,HAVERD!$A:$DP,CI$2,FALSE),"")</f>
        <v>57.85</v>
      </c>
      <c r="CJ28" s="7">
        <f>_xlfn.IFNA(VLOOKUP($AZ28,HAVERD!$A:$DP,CJ$2,FALSE),"")</f>
        <v>56.45</v>
      </c>
      <c r="CK28" s="7">
        <f>_xlfn.IFNA(VLOOKUP($AZ28,HAVERD!$A:$DP,CK$2,FALSE),"")</f>
        <v>57.47</v>
      </c>
      <c r="CL28" s="7">
        <f>_xlfn.IFNA(VLOOKUP($AZ28,HAVERD!$A:$DP,CL$2,FALSE),"")</f>
        <v>57.61</v>
      </c>
      <c r="CM28" s="7">
        <f>_xlfn.IFNA(VLOOKUP($AZ28,HAVERD!$A:$DP,CM$2,FALSE),"")</f>
        <v>59.48</v>
      </c>
      <c r="CN28" s="7">
        <f>_xlfn.IFNA(VLOOKUP($AZ28,HAVERD!$A:$DP,CN$2,FALSE),"")</f>
        <v>64.56</v>
      </c>
      <c r="CO28" s="7">
        <f>_xlfn.IFNA(VLOOKUP($AZ28,HAVERD!$A:$DP,CO$2,FALSE),"")</f>
        <v>66.569999999999993</v>
      </c>
      <c r="CP28" s="7">
        <f>_xlfn.IFNA(VLOOKUP($AZ28,HAVERD!$A:$DP,CP$2,FALSE),"")</f>
        <v>68.42</v>
      </c>
      <c r="CQ28" s="7">
        <f>_xlfn.IFNA(VLOOKUP($AZ28,HAVERD!$A:$DP,CQ$2,FALSE),"")</f>
        <v>69.33</v>
      </c>
      <c r="CR28" s="7">
        <f>_xlfn.IFNA(VLOOKUP($AZ28,HAVERD!$A:$DP,CR$2,FALSE),"")</f>
        <v>70.38</v>
      </c>
      <c r="CS28" s="7">
        <f>_xlfn.IFNA(VLOOKUP($AZ28,HAVERD!$A:$DP,CS$2,FALSE),"")</f>
        <v>69.3</v>
      </c>
      <c r="CT28" s="7">
        <f>_xlfn.IFNA(VLOOKUP($AZ28,HAVERD!$A:$DP,CT$2,FALSE),"")</f>
        <v>64.239999999999995</v>
      </c>
      <c r="CU28" s="7">
        <f>_xlfn.IFNA(VLOOKUP($AZ28,HAVERD!$A:$DP,CU$2,FALSE),"")</f>
        <v>61.46</v>
      </c>
      <c r="CV28" s="7">
        <f>_xlfn.IFNA(VLOOKUP($AZ28,HAVERD!$A:$DP,CV$2,FALSE),"")</f>
        <v>58.87</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35">
      <c r="A29" s="6">
        <f t="shared" si="20"/>
        <v>46122</v>
      </c>
      <c r="B29" s="7">
        <f>VLOOKUP($A29,HAVERD!$A:$DP,B$2,FALSE)</f>
        <v>109.69</v>
      </c>
      <c r="C29" s="7">
        <f>VLOOKUP($A29,HAVERD!$A:$DP,C$2,FALSE)</f>
        <v>108.02</v>
      </c>
      <c r="D29" s="7">
        <f>VLOOKUP($A29,HAVERD!$A:$DP,D$2,FALSE)</f>
        <v>106.53</v>
      </c>
      <c r="E29" s="7">
        <f>VLOOKUP($A29,HAVERD!$A:$DP,E$2,FALSE)</f>
        <v>106.73</v>
      </c>
      <c r="F29" s="7">
        <f>VLOOKUP($A29,HAVERD!$A:$DP,F$2,FALSE)</f>
        <v>107.77</v>
      </c>
      <c r="G29" s="7">
        <f>VLOOKUP($A29,HAVERD!$A:$DP,G$2,FALSE)</f>
        <v>107.58</v>
      </c>
      <c r="H29" s="7">
        <f>VLOOKUP($A29,HAVERD!$A:$DP,H$2,FALSE)</f>
        <v>111.08</v>
      </c>
      <c r="I29" s="7">
        <f>VLOOKUP($A29,HAVERD!$A:$DP,I$2,FALSE)</f>
        <v>112.84</v>
      </c>
      <c r="J29" s="7">
        <f>VLOOKUP($A29,HAVERD!$A:$DP,J$2,FALSE)</f>
        <v>113.68</v>
      </c>
      <c r="K29" s="7">
        <f>VLOOKUP($A29,HAVERD!$A:$DP,K$2,FALSE)</f>
        <v>112.66</v>
      </c>
      <c r="L29" s="7">
        <f>VLOOKUP($A29,HAVERD!$A:$DP,L$2,FALSE)</f>
        <v>102.82</v>
      </c>
      <c r="M29" s="7">
        <f>VLOOKUP($A29,HAVERD!$A:$DP,M$2,FALSE)</f>
        <v>91.92</v>
      </c>
      <c r="N29" s="7">
        <f>VLOOKUP($A29,HAVERD!$A:$DP,N$2,FALSE)</f>
        <v>81.99</v>
      </c>
      <c r="O29" s="7">
        <f>VLOOKUP($A29,HAVERD!$A:$DP,O$2,FALSE)</f>
        <v>79.42</v>
      </c>
      <c r="P29" s="7">
        <f>VLOOKUP($A29,HAVERD!$A:$DP,P$2,FALSE)</f>
        <v>79.84</v>
      </c>
      <c r="Q29" s="7">
        <f>VLOOKUP($A29,HAVERD!$A:$DP,Q$2,FALSE)</f>
        <v>79.98</v>
      </c>
      <c r="R29" s="7">
        <f>VLOOKUP($A29,HAVERD!$A:$DP,R$2,FALSE)</f>
        <v>80.13</v>
      </c>
      <c r="S29" s="7">
        <f>VLOOKUP($A29,HAVERD!$A:$DP,S$2,FALSE)</f>
        <v>80.400000000000006</v>
      </c>
      <c r="T29" s="7">
        <f>VLOOKUP($A29,HAVERD!$A:$DP,T$2,FALSE)</f>
        <v>80.59</v>
      </c>
      <c r="U29" s="7">
        <f>VLOOKUP($A29,HAVERD!$A:$DP,U$2,FALSE)</f>
        <v>81.77</v>
      </c>
      <c r="V29" s="7">
        <f>VLOOKUP($A29,HAVERD!$A:$DP,V$2,FALSE)</f>
        <v>86.5</v>
      </c>
      <c r="W29" s="7">
        <f>VLOOKUP($A29,HAVERD!$A:$DP,W$2,FALSE)</f>
        <v>84.93</v>
      </c>
      <c r="X29" s="7">
        <f>VLOOKUP($A29,HAVERD!$A:$DP,X$2,FALSE)</f>
        <v>78.12</v>
      </c>
      <c r="Y29" s="7">
        <f>VLOOKUP($A29,HAVERD!$A:$DP,Y$2,FALSE)</f>
        <v>68.430000000000007</v>
      </c>
      <c r="Z29" s="7">
        <f>VLOOKUP($A29,HAVERD!$A:$DP,Z$2,FALSE)</f>
        <v>64.23</v>
      </c>
      <c r="AA29" s="7">
        <f>VLOOKUP($A29,HAVERD!$A:$DP,AA$2,FALSE)</f>
        <v>62.39</v>
      </c>
      <c r="AB29" s="7">
        <f>VLOOKUP($A29,HAVERD!$A:$DP,AB$2,FALSE)</f>
        <v>60.59</v>
      </c>
      <c r="AC29" s="7">
        <f>VLOOKUP($A29,HAVERD!$A:$DP,AC$2,FALSE)</f>
        <v>59.83</v>
      </c>
      <c r="AD29" s="7">
        <f>VLOOKUP($A29,HAVERD!$A:$DP,AD$2,FALSE)</f>
        <v>61.15</v>
      </c>
      <c r="AE29" s="7">
        <f>VLOOKUP($A29,HAVERD!$A:$DP,AE$2,FALSE)</f>
        <v>66.040000000000006</v>
      </c>
      <c r="AF29" s="7">
        <f>VLOOKUP($A29,HAVERD!$A:$DP,AF$2,FALSE)</f>
        <v>68.37</v>
      </c>
      <c r="AG29" s="7">
        <f>VLOOKUP($A29,HAVERD!$A:$DP,AG$2,FALSE)</f>
        <v>70</v>
      </c>
      <c r="AH29" s="7">
        <f>VLOOKUP($A29,HAVERD!$A:$DP,AH$2,FALSE)</f>
        <v>72.91</v>
      </c>
      <c r="AI29" s="7">
        <f>VLOOKUP($A29,HAVERD!$A:$DP,AI$2,FALSE)</f>
        <v>72.400000000000006</v>
      </c>
      <c r="AJ29" s="7">
        <f>VLOOKUP($A29,HAVERD!$A:$DP,AJ$2,FALSE)</f>
        <v>70.459999999999994</v>
      </c>
      <c r="AK29" s="7">
        <f>VLOOKUP($A29,HAVERD!$A:$DP,AK$2,FALSE)</f>
        <v>64.900000000000006</v>
      </c>
      <c r="AL29" s="7">
        <f>VLOOKUP($A29,HAVERD!$A:$DP,AL$2,FALSE)</f>
        <v>61.27</v>
      </c>
      <c r="AM29" s="7">
        <f>VLOOKUP($A29,HAVERD!$A:$DP,AM$2,FALSE)</f>
        <v>59.86</v>
      </c>
      <c r="AN29" s="7">
        <f>VLOOKUP($A29,HAVERD!$A:$DP,AN$2,FALSE)</f>
        <v>61.9</v>
      </c>
      <c r="AO29" s="7">
        <f>VLOOKUP($A29,HAVERD!$A:$DP,AO$2,FALSE)</f>
        <v>62.02</v>
      </c>
      <c r="AP29" s="7">
        <f>VLOOKUP($A29,HAVERD!$A:$DP,AP$2,FALSE)</f>
        <v>62.99</v>
      </c>
      <c r="AQ29" s="7">
        <f>VLOOKUP($A29,HAVERD!$A:$DP,AQ$2,FALSE)</f>
        <v>66.87</v>
      </c>
      <c r="AR29" s="7">
        <f>VLOOKUP($A29,HAVERD!$A:$DP,AR$2,FALSE)</f>
        <v>68.430000000000007</v>
      </c>
      <c r="AS29" s="7">
        <f>VLOOKUP($A29,HAVERD!$A:$DP,AS$2,FALSE)</f>
        <v>69.95</v>
      </c>
      <c r="AT29" s="7">
        <f>VLOOKUP($A29,HAVERD!$A:$DP,AT$2,FALSE)</f>
        <v>71.41</v>
      </c>
      <c r="AU29" s="7">
        <f>VLOOKUP($A29,HAVERD!$A:$DP,AU$2,FALSE)</f>
        <v>72.48</v>
      </c>
      <c r="AV29" s="7">
        <f>VLOOKUP($A29,HAVERD!$A:$DP,AV$2,FALSE)</f>
        <v>71.44</v>
      </c>
      <c r="AW29" s="7">
        <f>VLOOKUP($A29,HAVERD!$A:$DP,AW$2,FALSE)</f>
        <v>67.97</v>
      </c>
      <c r="AZ29" s="6">
        <f t="shared" si="21"/>
        <v>46181</v>
      </c>
      <c r="BA29" s="7">
        <f>_xlfn.IFNA(VLOOKUP($AZ29,HAVERD!$A:$DP,BA$2,FALSE),"")</f>
        <v>120.53</v>
      </c>
      <c r="BB29" s="7">
        <f>_xlfn.IFNA(VLOOKUP($AZ29,HAVERD!$A:$DP,BB$2,FALSE),"")</f>
        <v>120.88</v>
      </c>
      <c r="BC29" s="7">
        <f>_xlfn.IFNA(VLOOKUP($AZ29,HAVERD!$A:$DP,BC$2,FALSE),"")</f>
        <v>122.27</v>
      </c>
      <c r="BD29" s="7">
        <f>_xlfn.IFNA(VLOOKUP($AZ29,HAVERD!$A:$DP,BD$2,FALSE),"")</f>
        <v>122.76</v>
      </c>
      <c r="BE29" s="7">
        <f>_xlfn.IFNA(VLOOKUP($AZ29,HAVERD!$A:$DP,BE$2,FALSE),"")</f>
        <v>125.76</v>
      </c>
      <c r="BF29" s="7">
        <f>_xlfn.IFNA(VLOOKUP($AZ29,HAVERD!$A:$DP,BF$2,FALSE),"")</f>
        <v>127.26</v>
      </c>
      <c r="BG29" s="7">
        <f>_xlfn.IFNA(VLOOKUP($AZ29,HAVERD!$A:$DP,BG$2,FALSE),"")</f>
        <v>126.8</v>
      </c>
      <c r="BH29" s="7">
        <f>_xlfn.IFNA(VLOOKUP($AZ29,HAVERD!$A:$DP,BH$2,FALSE),"")</f>
        <v>124.03</v>
      </c>
      <c r="BI29" s="7">
        <f>_xlfn.IFNA(VLOOKUP($AZ29,HAVERD!$A:$DP,BI$2,FALSE),"")</f>
        <v>113.22</v>
      </c>
      <c r="BJ29" s="7">
        <f>_xlfn.IFNA(VLOOKUP($AZ29,HAVERD!$A:$DP,BJ$2,FALSE),"")</f>
        <v>96.9</v>
      </c>
      <c r="BK29" s="7">
        <f>_xlfn.IFNA(VLOOKUP($AZ29,HAVERD!$A:$DP,BK$2,FALSE),"")</f>
        <v>86.6</v>
      </c>
      <c r="BL29" s="7">
        <f>_xlfn.IFNA(VLOOKUP($AZ29,HAVERD!$A:$DP,BL$2,FALSE),"")</f>
        <v>83.11</v>
      </c>
      <c r="BM29" s="7">
        <f>_xlfn.IFNA(VLOOKUP($AZ29,HAVERD!$A:$DP,BM$2,FALSE),"")</f>
        <v>83.24</v>
      </c>
      <c r="BN29" s="7">
        <f>_xlfn.IFNA(VLOOKUP($AZ29,HAVERD!$A:$DP,BN$2,FALSE),"")</f>
        <v>83.35</v>
      </c>
      <c r="BO29" s="7">
        <f>_xlfn.IFNA(VLOOKUP($AZ29,HAVERD!$A:$DP,BO$2,FALSE),"")</f>
        <v>84.48</v>
      </c>
      <c r="BP29" s="7">
        <f>_xlfn.IFNA(VLOOKUP($AZ29,HAVERD!$A:$DP,BP$2,FALSE),"")</f>
        <v>84.57</v>
      </c>
      <c r="BQ29" s="7">
        <f>_xlfn.IFNA(VLOOKUP($AZ29,HAVERD!$A:$DP,BQ$2,FALSE),"")</f>
        <v>86.69</v>
      </c>
      <c r="BR29" s="7">
        <f>_xlfn.IFNA(VLOOKUP($AZ29,HAVERD!$A:$DP,BR$2,FALSE),"")</f>
        <v>88.28</v>
      </c>
      <c r="BS29" s="7">
        <f>_xlfn.IFNA(VLOOKUP($AZ29,HAVERD!$A:$DP,BS$2,FALSE),"")</f>
        <v>89.27</v>
      </c>
      <c r="BT29" s="7">
        <f>_xlfn.IFNA(VLOOKUP($AZ29,HAVERD!$A:$DP,BT$2,FALSE),"")</f>
        <v>88.69</v>
      </c>
      <c r="BU29" s="7">
        <f>_xlfn.IFNA(VLOOKUP($AZ29,HAVERD!$A:$DP,BU$2,FALSE),"")</f>
        <v>82.17</v>
      </c>
      <c r="BV29" s="7">
        <f>_xlfn.IFNA(VLOOKUP($AZ29,HAVERD!$A:$DP,BV$2,FALSE),"")</f>
        <v>71.010000000000005</v>
      </c>
      <c r="BW29" s="7">
        <f>_xlfn.IFNA(VLOOKUP($AZ29,HAVERD!$A:$DP,BW$2,FALSE),"")</f>
        <v>65.61</v>
      </c>
      <c r="BX29" s="7">
        <f>_xlfn.IFNA(VLOOKUP($AZ29,HAVERD!$A:$DP,BX$2,FALSE),"")</f>
        <v>64.03</v>
      </c>
      <c r="BY29" s="7">
        <f>_xlfn.IFNA(VLOOKUP($AZ29,HAVERD!$A:$DP,BY$2,FALSE),"")</f>
        <v>62.39</v>
      </c>
      <c r="BZ29" s="7">
        <f>_xlfn.IFNA(VLOOKUP($AZ29,HAVERD!$A:$DP,BZ$2,FALSE),"")</f>
        <v>62.05</v>
      </c>
      <c r="CA29" s="7">
        <f>_xlfn.IFNA(VLOOKUP($AZ29,HAVERD!$A:$DP,CA$2,FALSE),"")</f>
        <v>63.6</v>
      </c>
      <c r="CB29" s="7">
        <f>_xlfn.IFNA(VLOOKUP($AZ29,HAVERD!$A:$DP,CB$2,FALSE),"")</f>
        <v>69.14</v>
      </c>
      <c r="CC29" s="7">
        <f>_xlfn.IFNA(VLOOKUP($AZ29,HAVERD!$A:$DP,CC$2,FALSE),"")</f>
        <v>71.010000000000005</v>
      </c>
      <c r="CD29" s="7">
        <f>_xlfn.IFNA(VLOOKUP($AZ29,HAVERD!$A:$DP,CD$2,FALSE),"")</f>
        <v>73.08</v>
      </c>
      <c r="CE29" s="7">
        <f>_xlfn.IFNA(VLOOKUP($AZ29,HAVERD!$A:$DP,CE$2,FALSE),"")</f>
        <v>75.87</v>
      </c>
      <c r="CF29" s="7">
        <f>_xlfn.IFNA(VLOOKUP($AZ29,HAVERD!$A:$DP,CF$2,FALSE),"")</f>
        <v>74.989999999999995</v>
      </c>
      <c r="CG29" s="7">
        <f>_xlfn.IFNA(VLOOKUP($AZ29,HAVERD!$A:$DP,CG$2,FALSE),"")</f>
        <v>72.75</v>
      </c>
      <c r="CH29" s="7">
        <f>_xlfn.IFNA(VLOOKUP($AZ29,HAVERD!$A:$DP,CH$2,FALSE),"")</f>
        <v>61.99</v>
      </c>
      <c r="CI29" s="7">
        <f>_xlfn.IFNA(VLOOKUP($AZ29,HAVERD!$A:$DP,CI$2,FALSE),"")</f>
        <v>57.94</v>
      </c>
      <c r="CJ29" s="7">
        <f>_xlfn.IFNA(VLOOKUP($AZ29,HAVERD!$A:$DP,CJ$2,FALSE),"")</f>
        <v>56.54</v>
      </c>
      <c r="CK29" s="7">
        <f>_xlfn.IFNA(VLOOKUP($AZ29,HAVERD!$A:$DP,CK$2,FALSE),"")</f>
        <v>57.56</v>
      </c>
      <c r="CL29" s="7">
        <f>_xlfn.IFNA(VLOOKUP($AZ29,HAVERD!$A:$DP,CL$2,FALSE),"")</f>
        <v>57.7</v>
      </c>
      <c r="CM29" s="7">
        <f>_xlfn.IFNA(VLOOKUP($AZ29,HAVERD!$A:$DP,CM$2,FALSE),"")</f>
        <v>59.57</v>
      </c>
      <c r="CN29" s="7">
        <f>_xlfn.IFNA(VLOOKUP($AZ29,HAVERD!$A:$DP,CN$2,FALSE),"")</f>
        <v>64.650000000000006</v>
      </c>
      <c r="CO29" s="7">
        <f>_xlfn.IFNA(VLOOKUP($AZ29,HAVERD!$A:$DP,CO$2,FALSE),"")</f>
        <v>66.66</v>
      </c>
      <c r="CP29" s="7">
        <f>_xlfn.IFNA(VLOOKUP($AZ29,HAVERD!$A:$DP,CP$2,FALSE),"")</f>
        <v>68.510000000000005</v>
      </c>
      <c r="CQ29" s="7">
        <f>_xlfn.IFNA(VLOOKUP($AZ29,HAVERD!$A:$DP,CQ$2,FALSE),"")</f>
        <v>69.42</v>
      </c>
      <c r="CR29" s="7">
        <f>_xlfn.IFNA(VLOOKUP($AZ29,HAVERD!$A:$DP,CR$2,FALSE),"")</f>
        <v>70.47</v>
      </c>
      <c r="CS29" s="7">
        <f>_xlfn.IFNA(VLOOKUP($AZ29,HAVERD!$A:$DP,CS$2,FALSE),"")</f>
        <v>69.39</v>
      </c>
      <c r="CT29" s="7">
        <f>_xlfn.IFNA(VLOOKUP($AZ29,HAVERD!$A:$DP,CT$2,FALSE),"")</f>
        <v>64.27</v>
      </c>
      <c r="CU29" s="7">
        <f>_xlfn.IFNA(VLOOKUP($AZ29,HAVERD!$A:$DP,CU$2,FALSE),"")</f>
        <v>61.49</v>
      </c>
      <c r="CV29" s="7">
        <f>_xlfn.IFNA(VLOOKUP($AZ29,HAVERD!$A:$DP,CV$2,FALSE),"")</f>
        <v>58.9</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35">
      <c r="A30" s="6">
        <f t="shared" si="20"/>
        <v>46125</v>
      </c>
      <c r="B30" s="7">
        <f>VLOOKUP($A30,HAVERD!$A:$DP,B$2,FALSE)</f>
        <v>116.79</v>
      </c>
      <c r="C30" s="7">
        <f>VLOOKUP($A30,HAVERD!$A:$DP,C$2,FALSE)</f>
        <v>114.32</v>
      </c>
      <c r="D30" s="7">
        <f>VLOOKUP($A30,HAVERD!$A:$DP,D$2,FALSE)</f>
        <v>112.6</v>
      </c>
      <c r="E30" s="7">
        <f>VLOOKUP($A30,HAVERD!$A:$DP,E$2,FALSE)</f>
        <v>112.62</v>
      </c>
      <c r="F30" s="7">
        <f>VLOOKUP($A30,HAVERD!$A:$DP,F$2,FALSE)</f>
        <v>113.5</v>
      </c>
      <c r="G30" s="7">
        <f>VLOOKUP($A30,HAVERD!$A:$DP,G$2,FALSE)</f>
        <v>112.65</v>
      </c>
      <c r="H30" s="7">
        <f>VLOOKUP($A30,HAVERD!$A:$DP,H$2,FALSE)</f>
        <v>116.05</v>
      </c>
      <c r="I30" s="7">
        <f>VLOOKUP($A30,HAVERD!$A:$DP,I$2,FALSE)</f>
        <v>117.75</v>
      </c>
      <c r="J30" s="7">
        <f>VLOOKUP($A30,HAVERD!$A:$DP,J$2,FALSE)</f>
        <v>118.35</v>
      </c>
      <c r="K30" s="7">
        <f>VLOOKUP($A30,HAVERD!$A:$DP,K$2,FALSE)</f>
        <v>117.33</v>
      </c>
      <c r="L30" s="7">
        <f>VLOOKUP($A30,HAVERD!$A:$DP,L$2,FALSE)</f>
        <v>107.49</v>
      </c>
      <c r="M30" s="7">
        <f>VLOOKUP($A30,HAVERD!$A:$DP,M$2,FALSE)</f>
        <v>94.84</v>
      </c>
      <c r="N30" s="7">
        <f>VLOOKUP($A30,HAVERD!$A:$DP,N$2,FALSE)</f>
        <v>84.91</v>
      </c>
      <c r="O30" s="7">
        <f>VLOOKUP($A30,HAVERD!$A:$DP,O$2,FALSE)</f>
        <v>82.04</v>
      </c>
      <c r="P30" s="7">
        <f>VLOOKUP($A30,HAVERD!$A:$DP,P$2,FALSE)</f>
        <v>82.46</v>
      </c>
      <c r="Q30" s="7">
        <f>VLOOKUP($A30,HAVERD!$A:$DP,Q$2,FALSE)</f>
        <v>82.56</v>
      </c>
      <c r="R30" s="7">
        <f>VLOOKUP($A30,HAVERD!$A:$DP,R$2,FALSE)</f>
        <v>82.68</v>
      </c>
      <c r="S30" s="7">
        <f>VLOOKUP($A30,HAVERD!$A:$DP,S$2,FALSE)</f>
        <v>82.88</v>
      </c>
      <c r="T30" s="7">
        <f>VLOOKUP($A30,HAVERD!$A:$DP,T$2,FALSE)</f>
        <v>83.09</v>
      </c>
      <c r="U30" s="7">
        <f>VLOOKUP($A30,HAVERD!$A:$DP,U$2,FALSE)</f>
        <v>84.36</v>
      </c>
      <c r="V30" s="7">
        <f>VLOOKUP($A30,HAVERD!$A:$DP,V$2,FALSE)</f>
        <v>89.09</v>
      </c>
      <c r="W30" s="7">
        <f>VLOOKUP($A30,HAVERD!$A:$DP,W$2,FALSE)</f>
        <v>87.52</v>
      </c>
      <c r="X30" s="7">
        <f>VLOOKUP($A30,HAVERD!$A:$DP,X$2,FALSE)</f>
        <v>80.709999999999994</v>
      </c>
      <c r="Y30" s="7">
        <f>VLOOKUP($A30,HAVERD!$A:$DP,Y$2,FALSE)</f>
        <v>69.42</v>
      </c>
      <c r="Z30" s="7">
        <f>VLOOKUP($A30,HAVERD!$A:$DP,Z$2,FALSE)</f>
        <v>65.22</v>
      </c>
      <c r="AA30" s="7">
        <f>VLOOKUP($A30,HAVERD!$A:$DP,AA$2,FALSE)</f>
        <v>63.38</v>
      </c>
      <c r="AB30" s="7">
        <f>VLOOKUP($A30,HAVERD!$A:$DP,AB$2,FALSE)</f>
        <v>61.58</v>
      </c>
      <c r="AC30" s="7">
        <f>VLOOKUP($A30,HAVERD!$A:$DP,AC$2,FALSE)</f>
        <v>60.82</v>
      </c>
      <c r="AD30" s="7">
        <f>VLOOKUP($A30,HAVERD!$A:$DP,AD$2,FALSE)</f>
        <v>62.14</v>
      </c>
      <c r="AE30" s="7">
        <f>VLOOKUP($A30,HAVERD!$A:$DP,AE$2,FALSE)</f>
        <v>66.63</v>
      </c>
      <c r="AF30" s="7">
        <f>VLOOKUP($A30,HAVERD!$A:$DP,AF$2,FALSE)</f>
        <v>68.959999999999994</v>
      </c>
      <c r="AG30" s="7">
        <f>VLOOKUP($A30,HAVERD!$A:$DP,AG$2,FALSE)</f>
        <v>70.59</v>
      </c>
      <c r="AH30" s="7">
        <f>VLOOKUP($A30,HAVERD!$A:$DP,AH$2,FALSE)</f>
        <v>73.5</v>
      </c>
      <c r="AI30" s="7">
        <f>VLOOKUP($A30,HAVERD!$A:$DP,AI$2,FALSE)</f>
        <v>72.989999999999995</v>
      </c>
      <c r="AJ30" s="7">
        <f>VLOOKUP($A30,HAVERD!$A:$DP,AJ$2,FALSE)</f>
        <v>71.05</v>
      </c>
      <c r="AK30" s="7">
        <f>VLOOKUP($A30,HAVERD!$A:$DP,AK$2,FALSE)</f>
        <v>65.48</v>
      </c>
      <c r="AL30" s="7">
        <f>VLOOKUP($A30,HAVERD!$A:$DP,AL$2,FALSE)</f>
        <v>61.85</v>
      </c>
      <c r="AM30" s="7">
        <f>VLOOKUP($A30,HAVERD!$A:$DP,AM$2,FALSE)</f>
        <v>60.44</v>
      </c>
      <c r="AN30" s="7">
        <f>VLOOKUP($A30,HAVERD!$A:$DP,AN$2,FALSE)</f>
        <v>62.48</v>
      </c>
      <c r="AO30" s="7">
        <f>VLOOKUP($A30,HAVERD!$A:$DP,AO$2,FALSE)</f>
        <v>62.6</v>
      </c>
      <c r="AP30" s="7">
        <f>VLOOKUP($A30,HAVERD!$A:$DP,AP$2,FALSE)</f>
        <v>63.57</v>
      </c>
      <c r="AQ30" s="7">
        <f>VLOOKUP($A30,HAVERD!$A:$DP,AQ$2,FALSE)</f>
        <v>66.45</v>
      </c>
      <c r="AR30" s="7">
        <f>VLOOKUP($A30,HAVERD!$A:$DP,AR$2,FALSE)</f>
        <v>68.010000000000005</v>
      </c>
      <c r="AS30" s="7">
        <f>VLOOKUP($A30,HAVERD!$A:$DP,AS$2,FALSE)</f>
        <v>69.53</v>
      </c>
      <c r="AT30" s="7">
        <f>VLOOKUP($A30,HAVERD!$A:$DP,AT$2,FALSE)</f>
        <v>70.989999999999995</v>
      </c>
      <c r="AU30" s="7">
        <f>VLOOKUP($A30,HAVERD!$A:$DP,AU$2,FALSE)</f>
        <v>72.06</v>
      </c>
      <c r="AV30" s="7">
        <f>VLOOKUP($A30,HAVERD!$A:$DP,AV$2,FALSE)</f>
        <v>71.02</v>
      </c>
      <c r="AW30" s="7">
        <f>VLOOKUP($A30,HAVERD!$A:$DP,AW$2,FALSE)</f>
        <v>67.55</v>
      </c>
      <c r="AZ30" s="6">
        <f t="shared" si="21"/>
        <v>46182</v>
      </c>
      <c r="BA30" s="7">
        <f>_xlfn.IFNA(VLOOKUP($AZ30,HAVERD!$A:$DP,BA$2,FALSE),"")</f>
        <v>117.19</v>
      </c>
      <c r="BB30" s="7">
        <f>_xlfn.IFNA(VLOOKUP($AZ30,HAVERD!$A:$DP,BB$2,FALSE),"")</f>
        <v>117.59</v>
      </c>
      <c r="BC30" s="7">
        <f>_xlfn.IFNA(VLOOKUP($AZ30,HAVERD!$A:$DP,BC$2,FALSE),"")</f>
        <v>119.22</v>
      </c>
      <c r="BD30" s="7">
        <f>_xlfn.IFNA(VLOOKUP($AZ30,HAVERD!$A:$DP,BD$2,FALSE),"")</f>
        <v>119.97</v>
      </c>
      <c r="BE30" s="7">
        <f>_xlfn.IFNA(VLOOKUP($AZ30,HAVERD!$A:$DP,BE$2,FALSE),"")</f>
        <v>123.12</v>
      </c>
      <c r="BF30" s="7">
        <f>_xlfn.IFNA(VLOOKUP($AZ30,HAVERD!$A:$DP,BF$2,FALSE),"")</f>
        <v>124.67</v>
      </c>
      <c r="BG30" s="7">
        <f>_xlfn.IFNA(VLOOKUP($AZ30,HAVERD!$A:$DP,BG$2,FALSE),"")</f>
        <v>124.66</v>
      </c>
      <c r="BH30" s="7">
        <f>_xlfn.IFNA(VLOOKUP($AZ30,HAVERD!$A:$DP,BH$2,FALSE),"")</f>
        <v>122.17</v>
      </c>
      <c r="BI30" s="7">
        <f>_xlfn.IFNA(VLOOKUP($AZ30,HAVERD!$A:$DP,BI$2,FALSE),"")</f>
        <v>111.58</v>
      </c>
      <c r="BJ30" s="7">
        <f>_xlfn.IFNA(VLOOKUP($AZ30,HAVERD!$A:$DP,BJ$2,FALSE),"")</f>
        <v>95.75</v>
      </c>
      <c r="BK30" s="7">
        <f>_xlfn.IFNA(VLOOKUP($AZ30,HAVERD!$A:$DP,BK$2,FALSE),"")</f>
        <v>85.55</v>
      </c>
      <c r="BL30" s="7">
        <f>_xlfn.IFNA(VLOOKUP($AZ30,HAVERD!$A:$DP,BL$2,FALSE),"")</f>
        <v>82.08</v>
      </c>
      <c r="BM30" s="7">
        <f>_xlfn.IFNA(VLOOKUP($AZ30,HAVERD!$A:$DP,BM$2,FALSE),"")</f>
        <v>82.2</v>
      </c>
      <c r="BN30" s="7">
        <f>_xlfn.IFNA(VLOOKUP($AZ30,HAVERD!$A:$DP,BN$2,FALSE),"")</f>
        <v>82.26</v>
      </c>
      <c r="BO30" s="7">
        <f>_xlfn.IFNA(VLOOKUP($AZ30,HAVERD!$A:$DP,BO$2,FALSE),"")</f>
        <v>83.39</v>
      </c>
      <c r="BP30" s="7">
        <f>_xlfn.IFNA(VLOOKUP($AZ30,HAVERD!$A:$DP,BP$2,FALSE),"")</f>
        <v>83.88</v>
      </c>
      <c r="BQ30" s="7">
        <f>_xlfn.IFNA(VLOOKUP($AZ30,HAVERD!$A:$DP,BQ$2,FALSE),"")</f>
        <v>86</v>
      </c>
      <c r="BR30" s="7">
        <f>_xlfn.IFNA(VLOOKUP($AZ30,HAVERD!$A:$DP,BR$2,FALSE),"")</f>
        <v>87.59</v>
      </c>
      <c r="BS30" s="7">
        <f>_xlfn.IFNA(VLOOKUP($AZ30,HAVERD!$A:$DP,BS$2,FALSE),"")</f>
        <v>88.57</v>
      </c>
      <c r="BT30" s="7">
        <f>_xlfn.IFNA(VLOOKUP($AZ30,HAVERD!$A:$DP,BT$2,FALSE),"")</f>
        <v>87.99</v>
      </c>
      <c r="BU30" s="7">
        <f>_xlfn.IFNA(VLOOKUP($AZ30,HAVERD!$A:$DP,BU$2,FALSE),"")</f>
        <v>81.47</v>
      </c>
      <c r="BV30" s="7">
        <f>_xlfn.IFNA(VLOOKUP($AZ30,HAVERD!$A:$DP,BV$2,FALSE),"")</f>
        <v>70.63</v>
      </c>
      <c r="BW30" s="7">
        <f>_xlfn.IFNA(VLOOKUP($AZ30,HAVERD!$A:$DP,BW$2,FALSE),"")</f>
        <v>65.23</v>
      </c>
      <c r="BX30" s="7">
        <f>_xlfn.IFNA(VLOOKUP($AZ30,HAVERD!$A:$DP,BX$2,FALSE),"")</f>
        <v>63.63</v>
      </c>
      <c r="BY30" s="7">
        <f>_xlfn.IFNA(VLOOKUP($AZ30,HAVERD!$A:$DP,BY$2,FALSE),"")</f>
        <v>62</v>
      </c>
      <c r="BZ30" s="7">
        <f>_xlfn.IFNA(VLOOKUP($AZ30,HAVERD!$A:$DP,BZ$2,FALSE),"")</f>
        <v>61.64</v>
      </c>
      <c r="CA30" s="7">
        <f>_xlfn.IFNA(VLOOKUP($AZ30,HAVERD!$A:$DP,CA$2,FALSE),"")</f>
        <v>63.19</v>
      </c>
      <c r="CB30" s="7">
        <f>_xlfn.IFNA(VLOOKUP($AZ30,HAVERD!$A:$DP,CB$2,FALSE),"")</f>
        <v>68.8</v>
      </c>
      <c r="CC30" s="7">
        <f>_xlfn.IFNA(VLOOKUP($AZ30,HAVERD!$A:$DP,CC$2,FALSE),"")</f>
        <v>70.64</v>
      </c>
      <c r="CD30" s="7">
        <f>_xlfn.IFNA(VLOOKUP($AZ30,HAVERD!$A:$DP,CD$2,FALSE),"")</f>
        <v>72.709999999999994</v>
      </c>
      <c r="CE30" s="7">
        <f>_xlfn.IFNA(VLOOKUP($AZ30,HAVERD!$A:$DP,CE$2,FALSE),"")</f>
        <v>75.45</v>
      </c>
      <c r="CF30" s="7">
        <f>_xlfn.IFNA(VLOOKUP($AZ30,HAVERD!$A:$DP,CF$2,FALSE),"")</f>
        <v>74.56</v>
      </c>
      <c r="CG30" s="7">
        <f>_xlfn.IFNA(VLOOKUP($AZ30,HAVERD!$A:$DP,CG$2,FALSE),"")</f>
        <v>72.319999999999993</v>
      </c>
      <c r="CH30" s="7">
        <f>_xlfn.IFNA(VLOOKUP($AZ30,HAVERD!$A:$DP,CH$2,FALSE),"")</f>
        <v>61.71</v>
      </c>
      <c r="CI30" s="7">
        <f>_xlfn.IFNA(VLOOKUP($AZ30,HAVERD!$A:$DP,CI$2,FALSE),"")</f>
        <v>57.67</v>
      </c>
      <c r="CJ30" s="7">
        <f>_xlfn.IFNA(VLOOKUP($AZ30,HAVERD!$A:$DP,CJ$2,FALSE),"")</f>
        <v>56.26</v>
      </c>
      <c r="CK30" s="7">
        <f>_xlfn.IFNA(VLOOKUP($AZ30,HAVERD!$A:$DP,CK$2,FALSE),"")</f>
        <v>57.29</v>
      </c>
      <c r="CL30" s="7">
        <f>_xlfn.IFNA(VLOOKUP($AZ30,HAVERD!$A:$DP,CL$2,FALSE),"")</f>
        <v>57.42</v>
      </c>
      <c r="CM30" s="7">
        <f>_xlfn.IFNA(VLOOKUP($AZ30,HAVERD!$A:$DP,CM$2,FALSE),"")</f>
        <v>59.29</v>
      </c>
      <c r="CN30" s="7">
        <f>_xlfn.IFNA(VLOOKUP($AZ30,HAVERD!$A:$DP,CN$2,FALSE),"")</f>
        <v>64.400000000000006</v>
      </c>
      <c r="CO30" s="7">
        <f>_xlfn.IFNA(VLOOKUP($AZ30,HAVERD!$A:$DP,CO$2,FALSE),"")</f>
        <v>66.41</v>
      </c>
      <c r="CP30" s="7">
        <f>_xlfn.IFNA(VLOOKUP($AZ30,HAVERD!$A:$DP,CP$2,FALSE),"")</f>
        <v>68.260000000000005</v>
      </c>
      <c r="CQ30" s="7">
        <f>_xlfn.IFNA(VLOOKUP($AZ30,HAVERD!$A:$DP,CQ$2,FALSE),"")</f>
        <v>69.17</v>
      </c>
      <c r="CR30" s="7">
        <f>_xlfn.IFNA(VLOOKUP($AZ30,HAVERD!$A:$DP,CR$2,FALSE),"")</f>
        <v>70.22</v>
      </c>
      <c r="CS30" s="7">
        <f>_xlfn.IFNA(VLOOKUP($AZ30,HAVERD!$A:$DP,CS$2,FALSE),"")</f>
        <v>69.14</v>
      </c>
      <c r="CT30" s="7">
        <f>_xlfn.IFNA(VLOOKUP($AZ30,HAVERD!$A:$DP,CT$2,FALSE),"")</f>
        <v>64.12</v>
      </c>
      <c r="CU30" s="7">
        <f>_xlfn.IFNA(VLOOKUP($AZ30,HAVERD!$A:$DP,CU$2,FALSE),"")</f>
        <v>61.34</v>
      </c>
      <c r="CV30" s="7">
        <f>_xlfn.IFNA(VLOOKUP($AZ30,HAVERD!$A:$DP,CV$2,FALSE),"")</f>
        <v>58.75</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35">
      <c r="A31" s="6">
        <f t="shared" si="20"/>
        <v>46126</v>
      </c>
      <c r="B31" s="7">
        <f>VLOOKUP($A31,HAVERD!$A:$DP,B$2,FALSE)</f>
        <v>108.75</v>
      </c>
      <c r="C31" s="7">
        <f>VLOOKUP($A31,HAVERD!$A:$DP,C$2,FALSE)</f>
        <v>106.59</v>
      </c>
      <c r="D31" s="7">
        <f>VLOOKUP($A31,HAVERD!$A:$DP,D$2,FALSE)</f>
        <v>104.79</v>
      </c>
      <c r="E31" s="7">
        <f>VLOOKUP($A31,HAVERD!$A:$DP,E$2,FALSE)</f>
        <v>105.06</v>
      </c>
      <c r="F31" s="7">
        <f>VLOOKUP($A31,HAVERD!$A:$DP,F$2,FALSE)</f>
        <v>106.02</v>
      </c>
      <c r="G31" s="7">
        <f>VLOOKUP($A31,HAVERD!$A:$DP,G$2,FALSE)</f>
        <v>105.42</v>
      </c>
      <c r="H31" s="7">
        <f>VLOOKUP($A31,HAVERD!$A:$DP,H$2,FALSE)</f>
        <v>108.82</v>
      </c>
      <c r="I31" s="7">
        <f>VLOOKUP($A31,HAVERD!$A:$DP,I$2,FALSE)</f>
        <v>110.57</v>
      </c>
      <c r="J31" s="7">
        <f>VLOOKUP($A31,HAVERD!$A:$DP,J$2,FALSE)</f>
        <v>110.7</v>
      </c>
      <c r="K31" s="7">
        <f>VLOOKUP($A31,HAVERD!$A:$DP,K$2,FALSE)</f>
        <v>109.71</v>
      </c>
      <c r="L31" s="7">
        <f>VLOOKUP($A31,HAVERD!$A:$DP,L$2,FALSE)</f>
        <v>100.31</v>
      </c>
      <c r="M31" s="7">
        <f>VLOOKUP($A31,HAVERD!$A:$DP,M$2,FALSE)</f>
        <v>89.3</v>
      </c>
      <c r="N31" s="7">
        <f>VLOOKUP($A31,HAVERD!$A:$DP,N$2,FALSE)</f>
        <v>81.37</v>
      </c>
      <c r="O31" s="7">
        <f>VLOOKUP($A31,HAVERD!$A:$DP,O$2,FALSE)</f>
        <v>78.5</v>
      </c>
      <c r="P31" s="7">
        <f>VLOOKUP($A31,HAVERD!$A:$DP,P$2,FALSE)</f>
        <v>78.92</v>
      </c>
      <c r="Q31" s="7">
        <f>VLOOKUP($A31,HAVERD!$A:$DP,Q$2,FALSE)</f>
        <v>79.02</v>
      </c>
      <c r="R31" s="7">
        <f>VLOOKUP($A31,HAVERD!$A:$DP,R$2,FALSE)</f>
        <v>79.14</v>
      </c>
      <c r="S31" s="7">
        <f>VLOOKUP($A31,HAVERD!$A:$DP,S$2,FALSE)</f>
        <v>79.5</v>
      </c>
      <c r="T31" s="7">
        <f>VLOOKUP($A31,HAVERD!$A:$DP,T$2,FALSE)</f>
        <v>79.709999999999994</v>
      </c>
      <c r="U31" s="7">
        <f>VLOOKUP($A31,HAVERD!$A:$DP,U$2,FALSE)</f>
        <v>80.98</v>
      </c>
      <c r="V31" s="7">
        <f>VLOOKUP($A31,HAVERD!$A:$DP,V$2,FALSE)</f>
        <v>85.71</v>
      </c>
      <c r="W31" s="7">
        <f>VLOOKUP($A31,HAVERD!$A:$DP,W$2,FALSE)</f>
        <v>84.14</v>
      </c>
      <c r="X31" s="7">
        <f>VLOOKUP($A31,HAVERD!$A:$DP,X$2,FALSE)</f>
        <v>77.33</v>
      </c>
      <c r="Y31" s="7">
        <f>VLOOKUP($A31,HAVERD!$A:$DP,Y$2,FALSE)</f>
        <v>67.64</v>
      </c>
      <c r="Z31" s="7">
        <f>VLOOKUP($A31,HAVERD!$A:$DP,Z$2,FALSE)</f>
        <v>64.040000000000006</v>
      </c>
      <c r="AA31" s="7">
        <f>VLOOKUP($A31,HAVERD!$A:$DP,AA$2,FALSE)</f>
        <v>62.39</v>
      </c>
      <c r="AB31" s="7">
        <f>VLOOKUP($A31,HAVERD!$A:$DP,AB$2,FALSE)</f>
        <v>60.79</v>
      </c>
      <c r="AC31" s="7">
        <f>VLOOKUP($A31,HAVERD!$A:$DP,AC$2,FALSE)</f>
        <v>60.03</v>
      </c>
      <c r="AD31" s="7">
        <f>VLOOKUP($A31,HAVERD!$A:$DP,AD$2,FALSE)</f>
        <v>61.35</v>
      </c>
      <c r="AE31" s="7">
        <f>VLOOKUP($A31,HAVERD!$A:$DP,AE$2,FALSE)</f>
        <v>65.14</v>
      </c>
      <c r="AF31" s="7">
        <f>VLOOKUP($A31,HAVERD!$A:$DP,AF$2,FALSE)</f>
        <v>67.47</v>
      </c>
      <c r="AG31" s="7">
        <f>VLOOKUP($A31,HAVERD!$A:$DP,AG$2,FALSE)</f>
        <v>69.099999999999994</v>
      </c>
      <c r="AH31" s="7">
        <f>VLOOKUP($A31,HAVERD!$A:$DP,AH$2,FALSE)</f>
        <v>72.010000000000005</v>
      </c>
      <c r="AI31" s="7">
        <f>VLOOKUP($A31,HAVERD!$A:$DP,AI$2,FALSE)</f>
        <v>71.5</v>
      </c>
      <c r="AJ31" s="7">
        <f>VLOOKUP($A31,HAVERD!$A:$DP,AJ$2,FALSE)</f>
        <v>69.56</v>
      </c>
      <c r="AK31" s="7">
        <f>VLOOKUP($A31,HAVERD!$A:$DP,AK$2,FALSE)</f>
        <v>63.29</v>
      </c>
      <c r="AL31" s="7">
        <f>VLOOKUP($A31,HAVERD!$A:$DP,AL$2,FALSE)</f>
        <v>59.66</v>
      </c>
      <c r="AM31" s="7">
        <f>VLOOKUP($A31,HAVERD!$A:$DP,AM$2,FALSE)</f>
        <v>58.25</v>
      </c>
      <c r="AN31" s="7">
        <f>VLOOKUP($A31,HAVERD!$A:$DP,AN$2,FALSE)</f>
        <v>60.29</v>
      </c>
      <c r="AO31" s="7">
        <f>VLOOKUP($A31,HAVERD!$A:$DP,AO$2,FALSE)</f>
        <v>60.41</v>
      </c>
      <c r="AP31" s="7">
        <f>VLOOKUP($A31,HAVERD!$A:$DP,AP$2,FALSE)</f>
        <v>61.38</v>
      </c>
      <c r="AQ31" s="7">
        <f>VLOOKUP($A31,HAVERD!$A:$DP,AQ$2,FALSE)</f>
        <v>65.959999999999994</v>
      </c>
      <c r="AR31" s="7">
        <f>VLOOKUP($A31,HAVERD!$A:$DP,AR$2,FALSE)</f>
        <v>68.12</v>
      </c>
      <c r="AS31" s="7">
        <f>VLOOKUP($A31,HAVERD!$A:$DP,AS$2,FALSE)</f>
        <v>69.64</v>
      </c>
      <c r="AT31" s="7">
        <f>VLOOKUP($A31,HAVERD!$A:$DP,AT$2,FALSE)</f>
        <v>71.099999999999994</v>
      </c>
      <c r="AU31" s="7">
        <f>VLOOKUP($A31,HAVERD!$A:$DP,AU$2,FALSE)</f>
        <v>72.17</v>
      </c>
      <c r="AV31" s="7">
        <f>VLOOKUP($A31,HAVERD!$A:$DP,AV$2,FALSE)</f>
        <v>71.13</v>
      </c>
      <c r="AW31" s="7">
        <f>VLOOKUP($A31,HAVERD!$A:$DP,AW$2,FALSE)</f>
        <v>67.66</v>
      </c>
      <c r="AZ31" s="6">
        <f t="shared" si="21"/>
        <v>46183</v>
      </c>
      <c r="BA31" s="7">
        <f>_xlfn.IFNA(VLOOKUP($AZ31,HAVERD!$A:$DP,BA$2,FALSE),"")</f>
        <v>120.32</v>
      </c>
      <c r="BB31" s="7">
        <f>_xlfn.IFNA(VLOOKUP($AZ31,HAVERD!$A:$DP,BB$2,FALSE),"")</f>
        <v>120.66</v>
      </c>
      <c r="BC31" s="7">
        <f>_xlfn.IFNA(VLOOKUP($AZ31,HAVERD!$A:$DP,BC$2,FALSE),"")</f>
        <v>121.97</v>
      </c>
      <c r="BD31" s="7">
        <f>_xlfn.IFNA(VLOOKUP($AZ31,HAVERD!$A:$DP,BD$2,FALSE),"")</f>
        <v>122.87</v>
      </c>
      <c r="BE31" s="7">
        <f>_xlfn.IFNA(VLOOKUP($AZ31,HAVERD!$A:$DP,BE$2,FALSE),"")</f>
        <v>126.36</v>
      </c>
      <c r="BF31" s="7">
        <f>_xlfn.IFNA(VLOOKUP($AZ31,HAVERD!$A:$DP,BF$2,FALSE),"")</f>
        <v>127.99</v>
      </c>
      <c r="BG31" s="7">
        <f>_xlfn.IFNA(VLOOKUP($AZ31,HAVERD!$A:$DP,BG$2,FALSE),"")</f>
        <v>127.74</v>
      </c>
      <c r="BH31" s="7">
        <f>_xlfn.IFNA(VLOOKUP($AZ31,HAVERD!$A:$DP,BH$2,FALSE),"")</f>
        <v>125.91</v>
      </c>
      <c r="BI31" s="7">
        <f>_xlfn.IFNA(VLOOKUP($AZ31,HAVERD!$A:$DP,BI$2,FALSE),"")</f>
        <v>114.54</v>
      </c>
      <c r="BJ31" s="7">
        <f>_xlfn.IFNA(VLOOKUP($AZ31,HAVERD!$A:$DP,BJ$2,FALSE),"")</f>
        <v>97.62</v>
      </c>
      <c r="BK31" s="7">
        <f>_xlfn.IFNA(VLOOKUP($AZ31,HAVERD!$A:$DP,BK$2,FALSE),"")</f>
        <v>87.1</v>
      </c>
      <c r="BL31" s="7">
        <f>_xlfn.IFNA(VLOOKUP($AZ31,HAVERD!$A:$DP,BL$2,FALSE),"")</f>
        <v>83.39</v>
      </c>
      <c r="BM31" s="7">
        <f>_xlfn.IFNA(VLOOKUP($AZ31,HAVERD!$A:$DP,BM$2,FALSE),"")</f>
        <v>83.44</v>
      </c>
      <c r="BN31" s="7">
        <f>_xlfn.IFNA(VLOOKUP($AZ31,HAVERD!$A:$DP,BN$2,FALSE),"")</f>
        <v>83.46</v>
      </c>
      <c r="BO31" s="7">
        <f>_xlfn.IFNA(VLOOKUP($AZ31,HAVERD!$A:$DP,BO$2,FALSE),"")</f>
        <v>84.61</v>
      </c>
      <c r="BP31" s="7">
        <f>_xlfn.IFNA(VLOOKUP($AZ31,HAVERD!$A:$DP,BP$2,FALSE),"")</f>
        <v>84.78</v>
      </c>
      <c r="BQ31" s="7">
        <f>_xlfn.IFNA(VLOOKUP($AZ31,HAVERD!$A:$DP,BQ$2,FALSE),"")</f>
        <v>86.93</v>
      </c>
      <c r="BR31" s="7">
        <f>_xlfn.IFNA(VLOOKUP($AZ31,HAVERD!$A:$DP,BR$2,FALSE),"")</f>
        <v>88.51</v>
      </c>
      <c r="BS31" s="7">
        <f>_xlfn.IFNA(VLOOKUP($AZ31,HAVERD!$A:$DP,BS$2,FALSE),"")</f>
        <v>89.13</v>
      </c>
      <c r="BT31" s="7">
        <f>_xlfn.IFNA(VLOOKUP($AZ31,HAVERD!$A:$DP,BT$2,FALSE),"")</f>
        <v>88.53</v>
      </c>
      <c r="BU31" s="7">
        <f>_xlfn.IFNA(VLOOKUP($AZ31,HAVERD!$A:$DP,BU$2,FALSE),"")</f>
        <v>81.99</v>
      </c>
      <c r="BV31" s="7">
        <f>_xlfn.IFNA(VLOOKUP($AZ31,HAVERD!$A:$DP,BV$2,FALSE),"")</f>
        <v>70.72</v>
      </c>
      <c r="BW31" s="7">
        <f>_xlfn.IFNA(VLOOKUP($AZ31,HAVERD!$A:$DP,BW$2,FALSE),"")</f>
        <v>65.349999999999994</v>
      </c>
      <c r="BX31" s="7">
        <f>_xlfn.IFNA(VLOOKUP($AZ31,HAVERD!$A:$DP,BX$2,FALSE),"")</f>
        <v>63.77</v>
      </c>
      <c r="BY31" s="7">
        <f>_xlfn.IFNA(VLOOKUP($AZ31,HAVERD!$A:$DP,BY$2,FALSE),"")</f>
        <v>62.11</v>
      </c>
      <c r="BZ31" s="7">
        <f>_xlfn.IFNA(VLOOKUP($AZ31,HAVERD!$A:$DP,BZ$2,FALSE),"")</f>
        <v>61.78</v>
      </c>
      <c r="CA31" s="7">
        <f>_xlfn.IFNA(VLOOKUP($AZ31,HAVERD!$A:$DP,CA$2,FALSE),"")</f>
        <v>63.33</v>
      </c>
      <c r="CB31" s="7">
        <f>_xlfn.IFNA(VLOOKUP($AZ31,HAVERD!$A:$DP,CB$2,FALSE),"")</f>
        <v>68.930000000000007</v>
      </c>
      <c r="CC31" s="7">
        <f>_xlfn.IFNA(VLOOKUP($AZ31,HAVERD!$A:$DP,CC$2,FALSE),"")</f>
        <v>71.239999999999995</v>
      </c>
      <c r="CD31" s="7">
        <f>_xlfn.IFNA(VLOOKUP($AZ31,HAVERD!$A:$DP,CD$2,FALSE),"")</f>
        <v>73.31</v>
      </c>
      <c r="CE31" s="7">
        <f>_xlfn.IFNA(VLOOKUP($AZ31,HAVERD!$A:$DP,CE$2,FALSE),"")</f>
        <v>75.87</v>
      </c>
      <c r="CF31" s="7">
        <f>_xlfn.IFNA(VLOOKUP($AZ31,HAVERD!$A:$DP,CF$2,FALSE),"")</f>
        <v>75</v>
      </c>
      <c r="CG31" s="7">
        <f>_xlfn.IFNA(VLOOKUP($AZ31,HAVERD!$A:$DP,CG$2,FALSE),"")</f>
        <v>72.760000000000005</v>
      </c>
      <c r="CH31" s="7">
        <f>_xlfn.IFNA(VLOOKUP($AZ31,HAVERD!$A:$DP,CH$2,FALSE),"")</f>
        <v>61.98</v>
      </c>
      <c r="CI31" s="7">
        <f>_xlfn.IFNA(VLOOKUP($AZ31,HAVERD!$A:$DP,CI$2,FALSE),"")</f>
        <v>57.68</v>
      </c>
      <c r="CJ31" s="7">
        <f>_xlfn.IFNA(VLOOKUP($AZ31,HAVERD!$A:$DP,CJ$2,FALSE),"")</f>
        <v>56.27</v>
      </c>
      <c r="CK31" s="7">
        <f>_xlfn.IFNA(VLOOKUP($AZ31,HAVERD!$A:$DP,CK$2,FALSE),"")</f>
        <v>57.37</v>
      </c>
      <c r="CL31" s="7">
        <f>_xlfn.IFNA(VLOOKUP($AZ31,HAVERD!$A:$DP,CL$2,FALSE),"")</f>
        <v>57.5</v>
      </c>
      <c r="CM31" s="7">
        <f>_xlfn.IFNA(VLOOKUP($AZ31,HAVERD!$A:$DP,CM$2,FALSE),"")</f>
        <v>59.39</v>
      </c>
      <c r="CN31" s="7">
        <f>_xlfn.IFNA(VLOOKUP($AZ31,HAVERD!$A:$DP,CN$2,FALSE),"")</f>
        <v>64.150000000000006</v>
      </c>
      <c r="CO31" s="7">
        <f>_xlfn.IFNA(VLOOKUP($AZ31,HAVERD!$A:$DP,CO$2,FALSE),"")</f>
        <v>66.16</v>
      </c>
      <c r="CP31" s="7">
        <f>_xlfn.IFNA(VLOOKUP($AZ31,HAVERD!$A:$DP,CP$2,FALSE),"")</f>
        <v>68.010000000000005</v>
      </c>
      <c r="CQ31" s="7">
        <f>_xlfn.IFNA(VLOOKUP($AZ31,HAVERD!$A:$DP,CQ$2,FALSE),"")</f>
        <v>68.92</v>
      </c>
      <c r="CR31" s="7">
        <f>_xlfn.IFNA(VLOOKUP($AZ31,HAVERD!$A:$DP,CR$2,FALSE),"")</f>
        <v>69.97</v>
      </c>
      <c r="CS31" s="7">
        <f>_xlfn.IFNA(VLOOKUP($AZ31,HAVERD!$A:$DP,CS$2,FALSE),"")</f>
        <v>68.89</v>
      </c>
      <c r="CT31" s="7">
        <f>_xlfn.IFNA(VLOOKUP($AZ31,HAVERD!$A:$DP,CT$2,FALSE),"")</f>
        <v>64.069999999999993</v>
      </c>
      <c r="CU31" s="7">
        <f>_xlfn.IFNA(VLOOKUP($AZ31,HAVERD!$A:$DP,CU$2,FALSE),"")</f>
        <v>61.28</v>
      </c>
      <c r="CV31" s="7">
        <f>_xlfn.IFNA(VLOOKUP($AZ31,HAVERD!$A:$DP,CV$2,FALSE),"")</f>
        <v>58.69</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35">
      <c r="A32" s="6">
        <f t="shared" si="20"/>
        <v>46127</v>
      </c>
      <c r="B32" s="7">
        <f>VLOOKUP($A32,HAVERD!$A:$DP,B$2,FALSE)</f>
        <v>103.67</v>
      </c>
      <c r="C32" s="7">
        <f>VLOOKUP($A32,HAVERD!$A:$DP,C$2,FALSE)</f>
        <v>101.99</v>
      </c>
      <c r="D32" s="7">
        <f>VLOOKUP($A32,HAVERD!$A:$DP,D$2,FALSE)</f>
        <v>100.37</v>
      </c>
      <c r="E32" s="7">
        <f>VLOOKUP($A32,HAVERD!$A:$DP,E$2,FALSE)</f>
        <v>100.58</v>
      </c>
      <c r="F32" s="7">
        <f>VLOOKUP($A32,HAVERD!$A:$DP,F$2,FALSE)</f>
        <v>101.46</v>
      </c>
      <c r="G32" s="7">
        <f>VLOOKUP($A32,HAVERD!$A:$DP,G$2,FALSE)</f>
        <v>101.36</v>
      </c>
      <c r="H32" s="7">
        <f>VLOOKUP($A32,HAVERD!$A:$DP,H$2,FALSE)</f>
        <v>104.86</v>
      </c>
      <c r="I32" s="7">
        <f>VLOOKUP($A32,HAVERD!$A:$DP,I$2,FALSE)</f>
        <v>106.66</v>
      </c>
      <c r="J32" s="7">
        <f>VLOOKUP($A32,HAVERD!$A:$DP,J$2,FALSE)</f>
        <v>107.26</v>
      </c>
      <c r="K32" s="7">
        <f>VLOOKUP($A32,HAVERD!$A:$DP,K$2,FALSE)</f>
        <v>106.37</v>
      </c>
      <c r="L32" s="7">
        <f>VLOOKUP($A32,HAVERD!$A:$DP,L$2,FALSE)</f>
        <v>97.07</v>
      </c>
      <c r="M32" s="7">
        <f>VLOOKUP($A32,HAVERD!$A:$DP,M$2,FALSE)</f>
        <v>87.16</v>
      </c>
      <c r="N32" s="7">
        <f>VLOOKUP($A32,HAVERD!$A:$DP,N$2,FALSE)</f>
        <v>80.13</v>
      </c>
      <c r="O32" s="7">
        <f>VLOOKUP($A32,HAVERD!$A:$DP,O$2,FALSE)</f>
        <v>77.23</v>
      </c>
      <c r="P32" s="7">
        <f>VLOOKUP($A32,HAVERD!$A:$DP,P$2,FALSE)</f>
        <v>77.650000000000006</v>
      </c>
      <c r="Q32" s="7">
        <f>VLOOKUP($A32,HAVERD!$A:$DP,Q$2,FALSE)</f>
        <v>77.75</v>
      </c>
      <c r="R32" s="7">
        <f>VLOOKUP($A32,HAVERD!$A:$DP,R$2,FALSE)</f>
        <v>77.87</v>
      </c>
      <c r="S32" s="7">
        <f>VLOOKUP($A32,HAVERD!$A:$DP,S$2,FALSE)</f>
        <v>78.63</v>
      </c>
      <c r="T32" s="7">
        <f>VLOOKUP($A32,HAVERD!$A:$DP,T$2,FALSE)</f>
        <v>78.83</v>
      </c>
      <c r="U32" s="7">
        <f>VLOOKUP($A32,HAVERD!$A:$DP,U$2,FALSE)</f>
        <v>80.099999999999994</v>
      </c>
      <c r="V32" s="7">
        <f>VLOOKUP($A32,HAVERD!$A:$DP,V$2,FALSE)</f>
        <v>84.83</v>
      </c>
      <c r="W32" s="7">
        <f>VLOOKUP($A32,HAVERD!$A:$DP,W$2,FALSE)</f>
        <v>83.26</v>
      </c>
      <c r="X32" s="7">
        <f>VLOOKUP($A32,HAVERD!$A:$DP,X$2,FALSE)</f>
        <v>76.45</v>
      </c>
      <c r="Y32" s="7">
        <f>VLOOKUP($A32,HAVERD!$A:$DP,Y$2,FALSE)</f>
        <v>67.36</v>
      </c>
      <c r="Z32" s="7">
        <f>VLOOKUP($A32,HAVERD!$A:$DP,Z$2,FALSE)</f>
        <v>63.76</v>
      </c>
      <c r="AA32" s="7">
        <f>VLOOKUP($A32,HAVERD!$A:$DP,AA$2,FALSE)</f>
        <v>62.11</v>
      </c>
      <c r="AB32" s="7">
        <f>VLOOKUP($A32,HAVERD!$A:$DP,AB$2,FALSE)</f>
        <v>60.51</v>
      </c>
      <c r="AC32" s="7">
        <f>VLOOKUP($A32,HAVERD!$A:$DP,AC$2,FALSE)</f>
        <v>59.75</v>
      </c>
      <c r="AD32" s="7">
        <f>VLOOKUP($A32,HAVERD!$A:$DP,AD$2,FALSE)</f>
        <v>61.07</v>
      </c>
      <c r="AE32" s="7">
        <f>VLOOKUP($A32,HAVERD!$A:$DP,AE$2,FALSE)</f>
        <v>65.16</v>
      </c>
      <c r="AF32" s="7">
        <f>VLOOKUP($A32,HAVERD!$A:$DP,AF$2,FALSE)</f>
        <v>67.489999999999995</v>
      </c>
      <c r="AG32" s="7">
        <f>VLOOKUP($A32,HAVERD!$A:$DP,AG$2,FALSE)</f>
        <v>69.12</v>
      </c>
      <c r="AH32" s="7">
        <f>VLOOKUP($A32,HAVERD!$A:$DP,AH$2,FALSE)</f>
        <v>72.03</v>
      </c>
      <c r="AI32" s="7">
        <f>VLOOKUP($A32,HAVERD!$A:$DP,AI$2,FALSE)</f>
        <v>71.52</v>
      </c>
      <c r="AJ32" s="7">
        <f>VLOOKUP($A32,HAVERD!$A:$DP,AJ$2,FALSE)</f>
        <v>69.58</v>
      </c>
      <c r="AK32" s="7">
        <f>VLOOKUP($A32,HAVERD!$A:$DP,AK$2,FALSE)</f>
        <v>62.81</v>
      </c>
      <c r="AL32" s="7">
        <f>VLOOKUP($A32,HAVERD!$A:$DP,AL$2,FALSE)</f>
        <v>59.18</v>
      </c>
      <c r="AM32" s="7">
        <f>VLOOKUP($A32,HAVERD!$A:$DP,AM$2,FALSE)</f>
        <v>57.77</v>
      </c>
      <c r="AN32" s="7">
        <f>VLOOKUP($A32,HAVERD!$A:$DP,AN$2,FALSE)</f>
        <v>59.81</v>
      </c>
      <c r="AO32" s="7">
        <f>VLOOKUP($A32,HAVERD!$A:$DP,AO$2,FALSE)</f>
        <v>59.93</v>
      </c>
      <c r="AP32" s="7">
        <f>VLOOKUP($A32,HAVERD!$A:$DP,AP$2,FALSE)</f>
        <v>60.9</v>
      </c>
      <c r="AQ32" s="7">
        <f>VLOOKUP($A32,HAVERD!$A:$DP,AQ$2,FALSE)</f>
        <v>65.48</v>
      </c>
      <c r="AR32" s="7">
        <f>VLOOKUP($A32,HAVERD!$A:$DP,AR$2,FALSE)</f>
        <v>67.64</v>
      </c>
      <c r="AS32" s="7">
        <f>VLOOKUP($A32,HAVERD!$A:$DP,AS$2,FALSE)</f>
        <v>69.16</v>
      </c>
      <c r="AT32" s="7">
        <f>VLOOKUP($A32,HAVERD!$A:$DP,AT$2,FALSE)</f>
        <v>70.62</v>
      </c>
      <c r="AU32" s="7">
        <f>VLOOKUP($A32,HAVERD!$A:$DP,AU$2,FALSE)</f>
        <v>71.69</v>
      </c>
      <c r="AV32" s="7">
        <f>VLOOKUP($A32,HAVERD!$A:$DP,AV$2,FALSE)</f>
        <v>70.650000000000006</v>
      </c>
      <c r="AW32" s="7">
        <f>VLOOKUP($A32,HAVERD!$A:$DP,AW$2,FALSE)</f>
        <v>67.180000000000007</v>
      </c>
      <c r="AZ32" s="6">
        <f t="shared" si="21"/>
        <v>46184</v>
      </c>
      <c r="BA32" s="7">
        <f>_xlfn.IFNA(VLOOKUP($AZ32,HAVERD!$A:$DP,BA$2,FALSE),"")</f>
        <v>119.76</v>
      </c>
      <c r="BB32" s="7">
        <f>_xlfn.IFNA(VLOOKUP($AZ32,HAVERD!$A:$DP,BB$2,FALSE),"")</f>
        <v>120.38</v>
      </c>
      <c r="BC32" s="7">
        <f>_xlfn.IFNA(VLOOKUP($AZ32,HAVERD!$A:$DP,BC$2,FALSE),"")</f>
        <v>121.68</v>
      </c>
      <c r="BD32" s="7">
        <f>_xlfn.IFNA(VLOOKUP($AZ32,HAVERD!$A:$DP,BD$2,FALSE),"")</f>
        <v>122.52</v>
      </c>
      <c r="BE32" s="7">
        <f>_xlfn.IFNA(VLOOKUP($AZ32,HAVERD!$A:$DP,BE$2,FALSE),"")</f>
        <v>126.23</v>
      </c>
      <c r="BF32" s="7">
        <f>_xlfn.IFNA(VLOOKUP($AZ32,HAVERD!$A:$DP,BF$2,FALSE),"")</f>
        <v>128.02000000000001</v>
      </c>
      <c r="BG32" s="7">
        <f>_xlfn.IFNA(VLOOKUP($AZ32,HAVERD!$A:$DP,BG$2,FALSE),"")</f>
        <v>127.87</v>
      </c>
      <c r="BH32" s="7">
        <f>_xlfn.IFNA(VLOOKUP($AZ32,HAVERD!$A:$DP,BH$2,FALSE),"")</f>
        <v>125.87</v>
      </c>
      <c r="BI32" s="7">
        <f>_xlfn.IFNA(VLOOKUP($AZ32,HAVERD!$A:$DP,BI$2,FALSE),"")</f>
        <v>115.45</v>
      </c>
      <c r="BJ32" s="7">
        <f>_xlfn.IFNA(VLOOKUP($AZ32,HAVERD!$A:$DP,BJ$2,FALSE),"")</f>
        <v>98.31</v>
      </c>
      <c r="BK32" s="7">
        <f>_xlfn.IFNA(VLOOKUP($AZ32,HAVERD!$A:$DP,BK$2,FALSE),"")</f>
        <v>87.54</v>
      </c>
      <c r="BL32" s="7">
        <f>_xlfn.IFNA(VLOOKUP($AZ32,HAVERD!$A:$DP,BL$2,FALSE),"")</f>
        <v>83.84</v>
      </c>
      <c r="BM32" s="7">
        <f>_xlfn.IFNA(VLOOKUP($AZ32,HAVERD!$A:$DP,BM$2,FALSE),"")</f>
        <v>83.93</v>
      </c>
      <c r="BN32" s="7">
        <f>_xlfn.IFNA(VLOOKUP($AZ32,HAVERD!$A:$DP,BN$2,FALSE),"")</f>
        <v>84.22</v>
      </c>
      <c r="BO32" s="7">
        <f>_xlfn.IFNA(VLOOKUP($AZ32,HAVERD!$A:$DP,BO$2,FALSE),"")</f>
        <v>85.37</v>
      </c>
      <c r="BP32" s="7">
        <f>_xlfn.IFNA(VLOOKUP($AZ32,HAVERD!$A:$DP,BP$2,FALSE),"")</f>
        <v>85.4</v>
      </c>
      <c r="BQ32" s="7">
        <f>_xlfn.IFNA(VLOOKUP($AZ32,HAVERD!$A:$DP,BQ$2,FALSE),"")</f>
        <v>87.56</v>
      </c>
      <c r="BR32" s="7">
        <f>_xlfn.IFNA(VLOOKUP($AZ32,HAVERD!$A:$DP,BR$2,FALSE),"")</f>
        <v>89.15</v>
      </c>
      <c r="BS32" s="7">
        <f>_xlfn.IFNA(VLOOKUP($AZ32,HAVERD!$A:$DP,BS$2,FALSE),"")</f>
        <v>89.71</v>
      </c>
      <c r="BT32" s="7">
        <f>_xlfn.IFNA(VLOOKUP($AZ32,HAVERD!$A:$DP,BT$2,FALSE),"")</f>
        <v>89.1</v>
      </c>
      <c r="BU32" s="7">
        <f>_xlfn.IFNA(VLOOKUP($AZ32,HAVERD!$A:$DP,BU$2,FALSE),"")</f>
        <v>82.56</v>
      </c>
      <c r="BV32" s="7">
        <f>_xlfn.IFNA(VLOOKUP($AZ32,HAVERD!$A:$DP,BV$2,FALSE),"")</f>
        <v>71.150000000000006</v>
      </c>
      <c r="BW32" s="7">
        <f>_xlfn.IFNA(VLOOKUP($AZ32,HAVERD!$A:$DP,BW$2,FALSE),"")</f>
        <v>65.78</v>
      </c>
      <c r="BX32" s="7">
        <f>_xlfn.IFNA(VLOOKUP($AZ32,HAVERD!$A:$DP,BX$2,FALSE),"")</f>
        <v>64.209999999999994</v>
      </c>
      <c r="BY32" s="7">
        <f>_xlfn.IFNA(VLOOKUP($AZ32,HAVERD!$A:$DP,BY$2,FALSE),"")</f>
        <v>62.55</v>
      </c>
      <c r="BZ32" s="7">
        <f>_xlfn.IFNA(VLOOKUP($AZ32,HAVERD!$A:$DP,BZ$2,FALSE),"")</f>
        <v>62.22</v>
      </c>
      <c r="CA32" s="7">
        <f>_xlfn.IFNA(VLOOKUP($AZ32,HAVERD!$A:$DP,CA$2,FALSE),"")</f>
        <v>63.79</v>
      </c>
      <c r="CB32" s="7">
        <f>_xlfn.IFNA(VLOOKUP($AZ32,HAVERD!$A:$DP,CB$2,FALSE),"")</f>
        <v>69.39</v>
      </c>
      <c r="CC32" s="7">
        <f>_xlfn.IFNA(VLOOKUP($AZ32,HAVERD!$A:$DP,CC$2,FALSE),"")</f>
        <v>71.7</v>
      </c>
      <c r="CD32" s="7">
        <f>_xlfn.IFNA(VLOOKUP($AZ32,HAVERD!$A:$DP,CD$2,FALSE),"")</f>
        <v>73.77</v>
      </c>
      <c r="CE32" s="7">
        <f>_xlfn.IFNA(VLOOKUP($AZ32,HAVERD!$A:$DP,CE$2,FALSE),"")</f>
        <v>76.3</v>
      </c>
      <c r="CF32" s="7">
        <f>_xlfn.IFNA(VLOOKUP($AZ32,HAVERD!$A:$DP,CF$2,FALSE),"")</f>
        <v>75.430000000000007</v>
      </c>
      <c r="CG32" s="7">
        <f>_xlfn.IFNA(VLOOKUP($AZ32,HAVERD!$A:$DP,CG$2,FALSE),"")</f>
        <v>73.19</v>
      </c>
      <c r="CH32" s="7">
        <f>_xlfn.IFNA(VLOOKUP($AZ32,HAVERD!$A:$DP,CH$2,FALSE),"")</f>
        <v>62.29</v>
      </c>
      <c r="CI32" s="7">
        <f>_xlfn.IFNA(VLOOKUP($AZ32,HAVERD!$A:$DP,CI$2,FALSE),"")</f>
        <v>57.94</v>
      </c>
      <c r="CJ32" s="7">
        <f>_xlfn.IFNA(VLOOKUP($AZ32,HAVERD!$A:$DP,CJ$2,FALSE),"")</f>
        <v>56.53</v>
      </c>
      <c r="CK32" s="7">
        <f>_xlfn.IFNA(VLOOKUP($AZ32,HAVERD!$A:$DP,CK$2,FALSE),"")</f>
        <v>57.63</v>
      </c>
      <c r="CL32" s="7">
        <f>_xlfn.IFNA(VLOOKUP($AZ32,HAVERD!$A:$DP,CL$2,FALSE),"")</f>
        <v>57.76</v>
      </c>
      <c r="CM32" s="7">
        <f>_xlfn.IFNA(VLOOKUP($AZ32,HAVERD!$A:$DP,CM$2,FALSE),"")</f>
        <v>59.65</v>
      </c>
      <c r="CN32" s="7">
        <f>_xlfn.IFNA(VLOOKUP($AZ32,HAVERD!$A:$DP,CN$2,FALSE),"")</f>
        <v>64.41</v>
      </c>
      <c r="CO32" s="7">
        <f>_xlfn.IFNA(VLOOKUP($AZ32,HAVERD!$A:$DP,CO$2,FALSE),"")</f>
        <v>66.42</v>
      </c>
      <c r="CP32" s="7">
        <f>_xlfn.IFNA(VLOOKUP($AZ32,HAVERD!$A:$DP,CP$2,FALSE),"")</f>
        <v>68.27</v>
      </c>
      <c r="CQ32" s="7">
        <f>_xlfn.IFNA(VLOOKUP($AZ32,HAVERD!$A:$DP,CQ$2,FALSE),"")</f>
        <v>69.180000000000007</v>
      </c>
      <c r="CR32" s="7">
        <f>_xlfn.IFNA(VLOOKUP($AZ32,HAVERD!$A:$DP,CR$2,FALSE),"")</f>
        <v>70.23</v>
      </c>
      <c r="CS32" s="7">
        <f>_xlfn.IFNA(VLOOKUP($AZ32,HAVERD!$A:$DP,CS$2,FALSE),"")</f>
        <v>69.150000000000006</v>
      </c>
      <c r="CT32" s="7">
        <f>_xlfn.IFNA(VLOOKUP($AZ32,HAVERD!$A:$DP,CT$2,FALSE),"")</f>
        <v>64.239999999999995</v>
      </c>
      <c r="CU32" s="7">
        <f>_xlfn.IFNA(VLOOKUP($AZ32,HAVERD!$A:$DP,CU$2,FALSE),"")</f>
        <v>61.45</v>
      </c>
      <c r="CV32" s="7">
        <f>_xlfn.IFNA(VLOOKUP($AZ32,HAVERD!$A:$DP,CV$2,FALSE),"")</f>
        <v>58.86</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35">
      <c r="A33" s="6">
        <f t="shared" si="20"/>
        <v>46128</v>
      </c>
      <c r="B33" s="7">
        <f>VLOOKUP($A33,HAVERD!$A:$DP,B$2,FALSE)</f>
        <v>106.3</v>
      </c>
      <c r="C33" s="7">
        <f>VLOOKUP($A33,HAVERD!$A:$DP,C$2,FALSE)</f>
        <v>104.47</v>
      </c>
      <c r="D33" s="7">
        <f>VLOOKUP($A33,HAVERD!$A:$DP,D$2,FALSE)</f>
        <v>102.91</v>
      </c>
      <c r="E33" s="7">
        <f>VLOOKUP($A33,HAVERD!$A:$DP,E$2,FALSE)</f>
        <v>103.55</v>
      </c>
      <c r="F33" s="7">
        <f>VLOOKUP($A33,HAVERD!$A:$DP,F$2,FALSE)</f>
        <v>104.66</v>
      </c>
      <c r="G33" s="7">
        <f>VLOOKUP($A33,HAVERD!$A:$DP,G$2,FALSE)</f>
        <v>104.16</v>
      </c>
      <c r="H33" s="7">
        <f>VLOOKUP($A33,HAVERD!$A:$DP,H$2,FALSE)</f>
        <v>107.93</v>
      </c>
      <c r="I33" s="7">
        <f>VLOOKUP($A33,HAVERD!$A:$DP,I$2,FALSE)</f>
        <v>109.79</v>
      </c>
      <c r="J33" s="7">
        <f>VLOOKUP($A33,HAVERD!$A:$DP,J$2,FALSE)</f>
        <v>110.51</v>
      </c>
      <c r="K33" s="7">
        <f>VLOOKUP($A33,HAVERD!$A:$DP,K$2,FALSE)</f>
        <v>109.62</v>
      </c>
      <c r="L33" s="7">
        <f>VLOOKUP($A33,HAVERD!$A:$DP,L$2,FALSE)</f>
        <v>100.32</v>
      </c>
      <c r="M33" s="7">
        <f>VLOOKUP($A33,HAVERD!$A:$DP,M$2,FALSE)</f>
        <v>90.41</v>
      </c>
      <c r="N33" s="7">
        <f>VLOOKUP($A33,HAVERD!$A:$DP,N$2,FALSE)</f>
        <v>82.47</v>
      </c>
      <c r="O33" s="7">
        <f>VLOOKUP($A33,HAVERD!$A:$DP,O$2,FALSE)</f>
        <v>80.56</v>
      </c>
      <c r="P33" s="7">
        <f>VLOOKUP($A33,HAVERD!$A:$DP,P$2,FALSE)</f>
        <v>79.98</v>
      </c>
      <c r="Q33" s="7">
        <f>VLOOKUP($A33,HAVERD!$A:$DP,Q$2,FALSE)</f>
        <v>80.37</v>
      </c>
      <c r="R33" s="7">
        <f>VLOOKUP($A33,HAVERD!$A:$DP,R$2,FALSE)</f>
        <v>80.680000000000007</v>
      </c>
      <c r="S33" s="7">
        <f>VLOOKUP($A33,HAVERD!$A:$DP,S$2,FALSE)</f>
        <v>80.94</v>
      </c>
      <c r="T33" s="7">
        <f>VLOOKUP($A33,HAVERD!$A:$DP,T$2,FALSE)</f>
        <v>81.430000000000007</v>
      </c>
      <c r="U33" s="7">
        <f>VLOOKUP($A33,HAVERD!$A:$DP,U$2,FALSE)</f>
        <v>82.7</v>
      </c>
      <c r="V33" s="7">
        <f>VLOOKUP($A33,HAVERD!$A:$DP,V$2,FALSE)</f>
        <v>87.43</v>
      </c>
      <c r="W33" s="7">
        <f>VLOOKUP($A33,HAVERD!$A:$DP,W$2,FALSE)</f>
        <v>85.86</v>
      </c>
      <c r="X33" s="7">
        <f>VLOOKUP($A33,HAVERD!$A:$DP,X$2,FALSE)</f>
        <v>79.05</v>
      </c>
      <c r="Y33" s="7">
        <f>VLOOKUP($A33,HAVERD!$A:$DP,Y$2,FALSE)</f>
        <v>68.959999999999994</v>
      </c>
      <c r="Z33" s="7">
        <f>VLOOKUP($A33,HAVERD!$A:$DP,Z$2,FALSE)</f>
        <v>65.36</v>
      </c>
      <c r="AA33" s="7">
        <f>VLOOKUP($A33,HAVERD!$A:$DP,AA$2,FALSE)</f>
        <v>63.71</v>
      </c>
      <c r="AB33" s="7">
        <f>VLOOKUP($A33,HAVERD!$A:$DP,AB$2,FALSE)</f>
        <v>62.11</v>
      </c>
      <c r="AC33" s="7">
        <f>VLOOKUP($A33,HAVERD!$A:$DP,AC$2,FALSE)</f>
        <v>61.35</v>
      </c>
      <c r="AD33" s="7">
        <f>VLOOKUP($A33,HAVERD!$A:$DP,AD$2,FALSE)</f>
        <v>62.67</v>
      </c>
      <c r="AE33" s="7">
        <f>VLOOKUP($A33,HAVERD!$A:$DP,AE$2,FALSE)</f>
        <v>66.06</v>
      </c>
      <c r="AF33" s="7">
        <f>VLOOKUP($A33,HAVERD!$A:$DP,AF$2,FALSE)</f>
        <v>68.39</v>
      </c>
      <c r="AG33" s="7">
        <f>VLOOKUP($A33,HAVERD!$A:$DP,AG$2,FALSE)</f>
        <v>70.02</v>
      </c>
      <c r="AH33" s="7">
        <f>VLOOKUP($A33,HAVERD!$A:$DP,AH$2,FALSE)</f>
        <v>72.930000000000007</v>
      </c>
      <c r="AI33" s="7">
        <f>VLOOKUP($A33,HAVERD!$A:$DP,AI$2,FALSE)</f>
        <v>72.42</v>
      </c>
      <c r="AJ33" s="7">
        <f>VLOOKUP($A33,HAVERD!$A:$DP,AJ$2,FALSE)</f>
        <v>70.48</v>
      </c>
      <c r="AK33" s="7">
        <f>VLOOKUP($A33,HAVERD!$A:$DP,AK$2,FALSE)</f>
        <v>63.21</v>
      </c>
      <c r="AL33" s="7">
        <f>VLOOKUP($A33,HAVERD!$A:$DP,AL$2,FALSE)</f>
        <v>59.58</v>
      </c>
      <c r="AM33" s="7">
        <f>VLOOKUP($A33,HAVERD!$A:$DP,AM$2,FALSE)</f>
        <v>58.17</v>
      </c>
      <c r="AN33" s="7">
        <f>VLOOKUP($A33,HAVERD!$A:$DP,AN$2,FALSE)</f>
        <v>60.21</v>
      </c>
      <c r="AO33" s="7">
        <f>VLOOKUP($A33,HAVERD!$A:$DP,AO$2,FALSE)</f>
        <v>60.33</v>
      </c>
      <c r="AP33" s="7">
        <f>VLOOKUP($A33,HAVERD!$A:$DP,AP$2,FALSE)</f>
        <v>61.3</v>
      </c>
      <c r="AQ33" s="7">
        <f>VLOOKUP($A33,HAVERD!$A:$DP,AQ$2,FALSE)</f>
        <v>65.88</v>
      </c>
      <c r="AR33" s="7">
        <f>VLOOKUP($A33,HAVERD!$A:$DP,AR$2,FALSE)</f>
        <v>68.040000000000006</v>
      </c>
      <c r="AS33" s="7">
        <f>VLOOKUP($A33,HAVERD!$A:$DP,AS$2,FALSE)</f>
        <v>69.56</v>
      </c>
      <c r="AT33" s="7">
        <f>VLOOKUP($A33,HAVERD!$A:$DP,AT$2,FALSE)</f>
        <v>71.02</v>
      </c>
      <c r="AU33" s="7">
        <f>VLOOKUP($A33,HAVERD!$A:$DP,AU$2,FALSE)</f>
        <v>72.09</v>
      </c>
      <c r="AV33" s="7">
        <f>VLOOKUP($A33,HAVERD!$A:$DP,AV$2,FALSE)</f>
        <v>71.05</v>
      </c>
      <c r="AW33" s="7">
        <f>VLOOKUP($A33,HAVERD!$A:$DP,AW$2,FALSE)</f>
        <v>67.58</v>
      </c>
      <c r="AZ33" s="6">
        <f t="shared" si="21"/>
        <v>46185</v>
      </c>
      <c r="BA33" s="7">
        <f>_xlfn.IFNA(VLOOKUP($AZ33,HAVERD!$A:$DP,BA$2,FALSE),"")</f>
        <v>111.91</v>
      </c>
      <c r="BB33" s="7">
        <f>_xlfn.IFNA(VLOOKUP($AZ33,HAVERD!$A:$DP,BB$2,FALSE),"")</f>
        <v>112.5</v>
      </c>
      <c r="BC33" s="7">
        <f>_xlfn.IFNA(VLOOKUP($AZ33,HAVERD!$A:$DP,BC$2,FALSE),"")</f>
        <v>114.06</v>
      </c>
      <c r="BD33" s="7">
        <f>_xlfn.IFNA(VLOOKUP($AZ33,HAVERD!$A:$DP,BD$2,FALSE),"")</f>
        <v>114.94</v>
      </c>
      <c r="BE33" s="7">
        <f>_xlfn.IFNA(VLOOKUP($AZ33,HAVERD!$A:$DP,BE$2,FALSE),"")</f>
        <v>119.23</v>
      </c>
      <c r="BF33" s="7">
        <f>_xlfn.IFNA(VLOOKUP($AZ33,HAVERD!$A:$DP,BF$2,FALSE),"")</f>
        <v>121.21</v>
      </c>
      <c r="BG33" s="7">
        <f>_xlfn.IFNA(VLOOKUP($AZ33,HAVERD!$A:$DP,BG$2,FALSE),"")</f>
        <v>121.27</v>
      </c>
      <c r="BH33" s="7">
        <f>_xlfn.IFNA(VLOOKUP($AZ33,HAVERD!$A:$DP,BH$2,FALSE),"")</f>
        <v>119.2</v>
      </c>
      <c r="BI33" s="7">
        <f>_xlfn.IFNA(VLOOKUP($AZ33,HAVERD!$A:$DP,BI$2,FALSE),"")</f>
        <v>109.33</v>
      </c>
      <c r="BJ33" s="7">
        <f>_xlfn.IFNA(VLOOKUP($AZ33,HAVERD!$A:$DP,BJ$2,FALSE),"")</f>
        <v>95.04</v>
      </c>
      <c r="BK33" s="7">
        <f>_xlfn.IFNA(VLOOKUP($AZ33,HAVERD!$A:$DP,BK$2,FALSE),"")</f>
        <v>84.92</v>
      </c>
      <c r="BL33" s="7">
        <f>_xlfn.IFNA(VLOOKUP($AZ33,HAVERD!$A:$DP,BL$2,FALSE),"")</f>
        <v>81.22</v>
      </c>
      <c r="BM33" s="7">
        <f>_xlfn.IFNA(VLOOKUP($AZ33,HAVERD!$A:$DP,BM$2,FALSE),"")</f>
        <v>81.25</v>
      </c>
      <c r="BN33" s="7">
        <f>_xlfn.IFNA(VLOOKUP($AZ33,HAVERD!$A:$DP,BN$2,FALSE),"")</f>
        <v>81.72</v>
      </c>
      <c r="BO33" s="7">
        <f>_xlfn.IFNA(VLOOKUP($AZ33,HAVERD!$A:$DP,BO$2,FALSE),"")</f>
        <v>83.13</v>
      </c>
      <c r="BP33" s="7">
        <f>_xlfn.IFNA(VLOOKUP($AZ33,HAVERD!$A:$DP,BP$2,FALSE),"")</f>
        <v>83.93</v>
      </c>
      <c r="BQ33" s="7">
        <f>_xlfn.IFNA(VLOOKUP($AZ33,HAVERD!$A:$DP,BQ$2,FALSE),"")</f>
        <v>86.44</v>
      </c>
      <c r="BR33" s="7">
        <f>_xlfn.IFNA(VLOOKUP($AZ33,HAVERD!$A:$DP,BR$2,FALSE),"")</f>
        <v>87.98</v>
      </c>
      <c r="BS33" s="7">
        <f>_xlfn.IFNA(VLOOKUP($AZ33,HAVERD!$A:$DP,BS$2,FALSE),"")</f>
        <v>88.51</v>
      </c>
      <c r="BT33" s="7">
        <f>_xlfn.IFNA(VLOOKUP($AZ33,HAVERD!$A:$DP,BT$2,FALSE),"")</f>
        <v>87.9</v>
      </c>
      <c r="BU33" s="7">
        <f>_xlfn.IFNA(VLOOKUP($AZ33,HAVERD!$A:$DP,BU$2,FALSE),"")</f>
        <v>81.37</v>
      </c>
      <c r="BV33" s="7">
        <f>_xlfn.IFNA(VLOOKUP($AZ33,HAVERD!$A:$DP,BV$2,FALSE),"")</f>
        <v>70.650000000000006</v>
      </c>
      <c r="BW33" s="7">
        <f>_xlfn.IFNA(VLOOKUP($AZ33,HAVERD!$A:$DP,BW$2,FALSE),"")</f>
        <v>65.38</v>
      </c>
      <c r="BX33" s="7">
        <f>_xlfn.IFNA(VLOOKUP($AZ33,HAVERD!$A:$DP,BX$2,FALSE),"")</f>
        <v>63.81</v>
      </c>
      <c r="BY33" s="7">
        <f>_xlfn.IFNA(VLOOKUP($AZ33,HAVERD!$A:$DP,BY$2,FALSE),"")</f>
        <v>62.13</v>
      </c>
      <c r="BZ33" s="7">
        <f>_xlfn.IFNA(VLOOKUP($AZ33,HAVERD!$A:$DP,BZ$2,FALSE),"")</f>
        <v>61.8</v>
      </c>
      <c r="CA33" s="7">
        <f>_xlfn.IFNA(VLOOKUP($AZ33,HAVERD!$A:$DP,CA$2,FALSE),"")</f>
        <v>63.37</v>
      </c>
      <c r="CB33" s="7">
        <f>_xlfn.IFNA(VLOOKUP($AZ33,HAVERD!$A:$DP,CB$2,FALSE),"")</f>
        <v>68.87</v>
      </c>
      <c r="CC33" s="7">
        <f>_xlfn.IFNA(VLOOKUP($AZ33,HAVERD!$A:$DP,CC$2,FALSE),"")</f>
        <v>71.17</v>
      </c>
      <c r="CD33" s="7">
        <f>_xlfn.IFNA(VLOOKUP($AZ33,HAVERD!$A:$DP,CD$2,FALSE),"")</f>
        <v>73.25</v>
      </c>
      <c r="CE33" s="7">
        <f>_xlfn.IFNA(VLOOKUP($AZ33,HAVERD!$A:$DP,CE$2,FALSE),"")</f>
        <v>75.58</v>
      </c>
      <c r="CF33" s="7">
        <f>_xlfn.IFNA(VLOOKUP($AZ33,HAVERD!$A:$DP,CF$2,FALSE),"")</f>
        <v>74.73</v>
      </c>
      <c r="CG33" s="7">
        <f>_xlfn.IFNA(VLOOKUP($AZ33,HAVERD!$A:$DP,CG$2,FALSE),"")</f>
        <v>72.47</v>
      </c>
      <c r="CH33" s="7">
        <f>_xlfn.IFNA(VLOOKUP($AZ33,HAVERD!$A:$DP,CH$2,FALSE),"")</f>
        <v>62.14</v>
      </c>
      <c r="CI33" s="7">
        <f>_xlfn.IFNA(VLOOKUP($AZ33,HAVERD!$A:$DP,CI$2,FALSE),"")</f>
        <v>57.79</v>
      </c>
      <c r="CJ33" s="7">
        <f>_xlfn.IFNA(VLOOKUP($AZ33,HAVERD!$A:$DP,CJ$2,FALSE),"")</f>
        <v>56.38</v>
      </c>
      <c r="CK33" s="7">
        <f>_xlfn.IFNA(VLOOKUP($AZ33,HAVERD!$A:$DP,CK$2,FALSE),"")</f>
        <v>57.48</v>
      </c>
      <c r="CL33" s="7">
        <f>_xlfn.IFNA(VLOOKUP($AZ33,HAVERD!$A:$DP,CL$2,FALSE),"")</f>
        <v>57.61</v>
      </c>
      <c r="CM33" s="7">
        <f>_xlfn.IFNA(VLOOKUP($AZ33,HAVERD!$A:$DP,CM$2,FALSE),"")</f>
        <v>59.5</v>
      </c>
      <c r="CN33" s="7">
        <f>_xlfn.IFNA(VLOOKUP($AZ33,HAVERD!$A:$DP,CN$2,FALSE),"")</f>
        <v>64.260000000000005</v>
      </c>
      <c r="CO33" s="7">
        <f>_xlfn.IFNA(VLOOKUP($AZ33,HAVERD!$A:$DP,CO$2,FALSE),"")</f>
        <v>66.27</v>
      </c>
      <c r="CP33" s="7">
        <f>_xlfn.IFNA(VLOOKUP($AZ33,HAVERD!$A:$DP,CP$2,FALSE),"")</f>
        <v>68.12</v>
      </c>
      <c r="CQ33" s="7">
        <f>_xlfn.IFNA(VLOOKUP($AZ33,HAVERD!$A:$DP,CQ$2,FALSE),"")</f>
        <v>69.03</v>
      </c>
      <c r="CR33" s="7">
        <f>_xlfn.IFNA(VLOOKUP($AZ33,HAVERD!$A:$DP,CR$2,FALSE),"")</f>
        <v>70.08</v>
      </c>
      <c r="CS33" s="7">
        <f>_xlfn.IFNA(VLOOKUP($AZ33,HAVERD!$A:$DP,CS$2,FALSE),"")</f>
        <v>69</v>
      </c>
      <c r="CT33" s="7">
        <f>_xlfn.IFNA(VLOOKUP($AZ33,HAVERD!$A:$DP,CT$2,FALSE),"")</f>
        <v>64.180000000000007</v>
      </c>
      <c r="CU33" s="7">
        <f>_xlfn.IFNA(VLOOKUP($AZ33,HAVERD!$A:$DP,CU$2,FALSE),"")</f>
        <v>61.39</v>
      </c>
      <c r="CV33" s="7">
        <f>_xlfn.IFNA(VLOOKUP($AZ33,HAVERD!$A:$DP,CV$2,FALSE),"")</f>
        <v>58.8</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35">
      <c r="A34" s="6">
        <f t="shared" si="20"/>
        <v>46129</v>
      </c>
      <c r="B34" s="7">
        <f>VLOOKUP($A34,HAVERD!$A:$DP,B$2,FALSE)</f>
        <v>97.11</v>
      </c>
      <c r="C34" s="7">
        <f>VLOOKUP($A34,HAVERD!$A:$DP,C$2,FALSE)</f>
        <v>95.1</v>
      </c>
      <c r="D34" s="7">
        <f>VLOOKUP($A34,HAVERD!$A:$DP,D$2,FALSE)</f>
        <v>93.65</v>
      </c>
      <c r="E34" s="7">
        <f>VLOOKUP($A34,HAVERD!$A:$DP,E$2,FALSE)</f>
        <v>94.43</v>
      </c>
      <c r="F34" s="7">
        <f>VLOOKUP($A34,HAVERD!$A:$DP,F$2,FALSE)</f>
        <v>95.78</v>
      </c>
      <c r="G34" s="7">
        <f>VLOOKUP($A34,HAVERD!$A:$DP,G$2,FALSE)</f>
        <v>95.68</v>
      </c>
      <c r="H34" s="7">
        <f>VLOOKUP($A34,HAVERD!$A:$DP,H$2,FALSE)</f>
        <v>99.98</v>
      </c>
      <c r="I34" s="7">
        <f>VLOOKUP($A34,HAVERD!$A:$DP,I$2,FALSE)</f>
        <v>101.9</v>
      </c>
      <c r="J34" s="7">
        <f>VLOOKUP($A34,HAVERD!$A:$DP,J$2,FALSE)</f>
        <v>102.66</v>
      </c>
      <c r="K34" s="7">
        <f>VLOOKUP($A34,HAVERD!$A:$DP,K$2,FALSE)</f>
        <v>101.88</v>
      </c>
      <c r="L34" s="7">
        <f>VLOOKUP($A34,HAVERD!$A:$DP,L$2,FALSE)</f>
        <v>93.37</v>
      </c>
      <c r="M34" s="7">
        <f>VLOOKUP($A34,HAVERD!$A:$DP,M$2,FALSE)</f>
        <v>85.28</v>
      </c>
      <c r="N34" s="7">
        <f>VLOOKUP($A34,HAVERD!$A:$DP,N$2,FALSE)</f>
        <v>78.099999999999994</v>
      </c>
      <c r="O34" s="7">
        <f>VLOOKUP($A34,HAVERD!$A:$DP,O$2,FALSE)</f>
        <v>76.31</v>
      </c>
      <c r="P34" s="7">
        <f>VLOOKUP($A34,HAVERD!$A:$DP,P$2,FALSE)</f>
        <v>75.73</v>
      </c>
      <c r="Q34" s="7">
        <f>VLOOKUP($A34,HAVERD!$A:$DP,Q$2,FALSE)</f>
        <v>76.12</v>
      </c>
      <c r="R34" s="7">
        <f>VLOOKUP($A34,HAVERD!$A:$DP,R$2,FALSE)</f>
        <v>76.56</v>
      </c>
      <c r="S34" s="7">
        <f>VLOOKUP($A34,HAVERD!$A:$DP,S$2,FALSE)</f>
        <v>77.34</v>
      </c>
      <c r="T34" s="7">
        <f>VLOOKUP($A34,HAVERD!$A:$DP,T$2,FALSE)</f>
        <v>77.97</v>
      </c>
      <c r="U34" s="7">
        <f>VLOOKUP($A34,HAVERD!$A:$DP,U$2,FALSE)</f>
        <v>79.27</v>
      </c>
      <c r="V34" s="7">
        <f>VLOOKUP($A34,HAVERD!$A:$DP,V$2,FALSE)</f>
        <v>84.21</v>
      </c>
      <c r="W34" s="7">
        <f>VLOOKUP($A34,HAVERD!$A:$DP,W$2,FALSE)</f>
        <v>82.67</v>
      </c>
      <c r="X34" s="7">
        <f>VLOOKUP($A34,HAVERD!$A:$DP,X$2,FALSE)</f>
        <v>76</v>
      </c>
      <c r="Y34" s="7">
        <f>VLOOKUP($A34,HAVERD!$A:$DP,Y$2,FALSE)</f>
        <v>66.72</v>
      </c>
      <c r="Z34" s="7">
        <f>VLOOKUP($A34,HAVERD!$A:$DP,Z$2,FALSE)</f>
        <v>63.31</v>
      </c>
      <c r="AA34" s="7">
        <f>VLOOKUP($A34,HAVERD!$A:$DP,AA$2,FALSE)</f>
        <v>61.66</v>
      </c>
      <c r="AB34" s="7">
        <f>VLOOKUP($A34,HAVERD!$A:$DP,AB$2,FALSE)</f>
        <v>60.06</v>
      </c>
      <c r="AC34" s="7">
        <f>VLOOKUP($A34,HAVERD!$A:$DP,AC$2,FALSE)</f>
        <v>59.3</v>
      </c>
      <c r="AD34" s="7">
        <f>VLOOKUP($A34,HAVERD!$A:$DP,AD$2,FALSE)</f>
        <v>60.74</v>
      </c>
      <c r="AE34" s="7">
        <f>VLOOKUP($A34,HAVERD!$A:$DP,AE$2,FALSE)</f>
        <v>64.61</v>
      </c>
      <c r="AF34" s="7">
        <f>VLOOKUP($A34,HAVERD!$A:$DP,AF$2,FALSE)</f>
        <v>67.069999999999993</v>
      </c>
      <c r="AG34" s="7">
        <f>VLOOKUP($A34,HAVERD!$A:$DP,AG$2,FALSE)</f>
        <v>68.7</v>
      </c>
      <c r="AH34" s="7">
        <f>VLOOKUP($A34,HAVERD!$A:$DP,AH$2,FALSE)</f>
        <v>71.61</v>
      </c>
      <c r="AI34" s="7">
        <f>VLOOKUP($A34,HAVERD!$A:$DP,AI$2,FALSE)</f>
        <v>71.099999999999994</v>
      </c>
      <c r="AJ34" s="7">
        <f>VLOOKUP($A34,HAVERD!$A:$DP,AJ$2,FALSE)</f>
        <v>69.16</v>
      </c>
      <c r="AK34" s="7">
        <f>VLOOKUP($A34,HAVERD!$A:$DP,AK$2,FALSE)</f>
        <v>61.89</v>
      </c>
      <c r="AL34" s="7">
        <f>VLOOKUP($A34,HAVERD!$A:$DP,AL$2,FALSE)</f>
        <v>58.26</v>
      </c>
      <c r="AM34" s="7">
        <f>VLOOKUP($A34,HAVERD!$A:$DP,AM$2,FALSE)</f>
        <v>56.85</v>
      </c>
      <c r="AN34" s="7">
        <f>VLOOKUP($A34,HAVERD!$A:$DP,AN$2,FALSE)</f>
        <v>58.89</v>
      </c>
      <c r="AO34" s="7">
        <f>VLOOKUP($A34,HAVERD!$A:$DP,AO$2,FALSE)</f>
        <v>59.01</v>
      </c>
      <c r="AP34" s="7">
        <f>VLOOKUP($A34,HAVERD!$A:$DP,AP$2,FALSE)</f>
        <v>59.98</v>
      </c>
      <c r="AQ34" s="7">
        <f>VLOOKUP($A34,HAVERD!$A:$DP,AQ$2,FALSE)</f>
        <v>64.56</v>
      </c>
      <c r="AR34" s="7">
        <f>VLOOKUP($A34,HAVERD!$A:$DP,AR$2,FALSE)</f>
        <v>66.72</v>
      </c>
      <c r="AS34" s="7">
        <f>VLOOKUP($A34,HAVERD!$A:$DP,AS$2,FALSE)</f>
        <v>68.239999999999995</v>
      </c>
      <c r="AT34" s="7">
        <f>VLOOKUP($A34,HAVERD!$A:$DP,AT$2,FALSE)</f>
        <v>69.7</v>
      </c>
      <c r="AU34" s="7">
        <f>VLOOKUP($A34,HAVERD!$A:$DP,AU$2,FALSE)</f>
        <v>70.77</v>
      </c>
      <c r="AV34" s="7">
        <f>VLOOKUP($A34,HAVERD!$A:$DP,AV$2,FALSE)</f>
        <v>69.73</v>
      </c>
      <c r="AW34" s="7">
        <f>VLOOKUP($A34,HAVERD!$A:$DP,AW$2,FALSE)</f>
        <v>66.260000000000005</v>
      </c>
      <c r="AZ34" s="6">
        <f t="shared" si="21"/>
        <v>46188</v>
      </c>
      <c r="BA34" s="7">
        <f>_xlfn.IFNA(VLOOKUP($AZ34,HAVERD!$A:$DP,BA$2,FALSE),"")</f>
        <v>101.01</v>
      </c>
      <c r="BB34" s="7">
        <f>_xlfn.IFNA(VLOOKUP($AZ34,HAVERD!$A:$DP,BB$2,FALSE),"")</f>
        <v>101.65</v>
      </c>
      <c r="BC34" s="7">
        <f>_xlfn.IFNA(VLOOKUP($AZ34,HAVERD!$A:$DP,BC$2,FALSE),"")</f>
        <v>103.4</v>
      </c>
      <c r="BD34" s="7">
        <f>_xlfn.IFNA(VLOOKUP($AZ34,HAVERD!$A:$DP,BD$2,FALSE),"")</f>
        <v>104.14</v>
      </c>
      <c r="BE34" s="7">
        <f>_xlfn.IFNA(VLOOKUP($AZ34,HAVERD!$A:$DP,BE$2,FALSE),"")</f>
        <v>108.5</v>
      </c>
      <c r="BF34" s="7">
        <f>_xlfn.IFNA(VLOOKUP($AZ34,HAVERD!$A:$DP,BF$2,FALSE),"")</f>
        <v>110.62</v>
      </c>
      <c r="BG34" s="7">
        <f>_xlfn.IFNA(VLOOKUP($AZ34,HAVERD!$A:$DP,BG$2,FALSE),"")</f>
        <v>110.67</v>
      </c>
      <c r="BH34" s="7">
        <f>_xlfn.IFNA(VLOOKUP($AZ34,HAVERD!$A:$DP,BH$2,FALSE),"")</f>
        <v>108.55</v>
      </c>
      <c r="BI34" s="7">
        <f>_xlfn.IFNA(VLOOKUP($AZ34,HAVERD!$A:$DP,BI$2,FALSE),"")</f>
        <v>99.03</v>
      </c>
      <c r="BJ34" s="7">
        <f>_xlfn.IFNA(VLOOKUP($AZ34,HAVERD!$A:$DP,BJ$2,FALSE),"")</f>
        <v>88.28</v>
      </c>
      <c r="BK34" s="7">
        <f>_xlfn.IFNA(VLOOKUP($AZ34,HAVERD!$A:$DP,BK$2,FALSE),"")</f>
        <v>81.239999999999995</v>
      </c>
      <c r="BL34" s="7">
        <f>_xlfn.IFNA(VLOOKUP($AZ34,HAVERD!$A:$DP,BL$2,FALSE),"")</f>
        <v>77.540000000000006</v>
      </c>
      <c r="BM34" s="7">
        <f>_xlfn.IFNA(VLOOKUP($AZ34,HAVERD!$A:$DP,BM$2,FALSE),"")</f>
        <v>77.709999999999994</v>
      </c>
      <c r="BN34" s="7">
        <f>_xlfn.IFNA(VLOOKUP($AZ34,HAVERD!$A:$DP,BN$2,FALSE),"")</f>
        <v>78.180000000000007</v>
      </c>
      <c r="BO34" s="7">
        <f>_xlfn.IFNA(VLOOKUP($AZ34,HAVERD!$A:$DP,BO$2,FALSE),"")</f>
        <v>79.73</v>
      </c>
      <c r="BP34" s="7">
        <f>_xlfn.IFNA(VLOOKUP($AZ34,HAVERD!$A:$DP,BP$2,FALSE),"")</f>
        <v>79.88</v>
      </c>
      <c r="BQ34" s="7">
        <f>_xlfn.IFNA(VLOOKUP($AZ34,HAVERD!$A:$DP,BQ$2,FALSE),"")</f>
        <v>82.78</v>
      </c>
      <c r="BR34" s="7">
        <f>_xlfn.IFNA(VLOOKUP($AZ34,HAVERD!$A:$DP,BR$2,FALSE),"")</f>
        <v>83.41</v>
      </c>
      <c r="BS34" s="7">
        <f>_xlfn.IFNA(VLOOKUP($AZ34,HAVERD!$A:$DP,BS$2,FALSE),"")</f>
        <v>85.59</v>
      </c>
      <c r="BT34" s="7">
        <f>_xlfn.IFNA(VLOOKUP($AZ34,HAVERD!$A:$DP,BT$2,FALSE),"")</f>
        <v>85.09</v>
      </c>
      <c r="BU34" s="7">
        <f>_xlfn.IFNA(VLOOKUP($AZ34,HAVERD!$A:$DP,BU$2,FALSE),"")</f>
        <v>78.55</v>
      </c>
      <c r="BV34" s="7">
        <f>_xlfn.IFNA(VLOOKUP($AZ34,HAVERD!$A:$DP,BV$2,FALSE),"")</f>
        <v>68.44</v>
      </c>
      <c r="BW34" s="7">
        <f>_xlfn.IFNA(VLOOKUP($AZ34,HAVERD!$A:$DP,BW$2,FALSE),"")</f>
        <v>63.07</v>
      </c>
      <c r="BX34" s="7">
        <f>_xlfn.IFNA(VLOOKUP($AZ34,HAVERD!$A:$DP,BX$2,FALSE),"")</f>
        <v>61.49</v>
      </c>
      <c r="BY34" s="7">
        <f>_xlfn.IFNA(VLOOKUP($AZ34,HAVERD!$A:$DP,BY$2,FALSE),"")</f>
        <v>59.9</v>
      </c>
      <c r="BZ34" s="7">
        <f>_xlfn.IFNA(VLOOKUP($AZ34,HAVERD!$A:$DP,BZ$2,FALSE),"")</f>
        <v>59.56</v>
      </c>
      <c r="CA34" s="7">
        <f>_xlfn.IFNA(VLOOKUP($AZ34,HAVERD!$A:$DP,CA$2,FALSE),"")</f>
        <v>61.12</v>
      </c>
      <c r="CB34" s="7">
        <f>_xlfn.IFNA(VLOOKUP($AZ34,HAVERD!$A:$DP,CB$2,FALSE),"")</f>
        <v>67.03</v>
      </c>
      <c r="CC34" s="7">
        <f>_xlfn.IFNA(VLOOKUP($AZ34,HAVERD!$A:$DP,CC$2,FALSE),"")</f>
        <v>69.41</v>
      </c>
      <c r="CD34" s="7">
        <f>_xlfn.IFNA(VLOOKUP($AZ34,HAVERD!$A:$DP,CD$2,FALSE),"")</f>
        <v>71.47</v>
      </c>
      <c r="CE34" s="7">
        <f>_xlfn.IFNA(VLOOKUP($AZ34,HAVERD!$A:$DP,CE$2,FALSE),"")</f>
        <v>74.06</v>
      </c>
      <c r="CF34" s="7">
        <f>_xlfn.IFNA(VLOOKUP($AZ34,HAVERD!$A:$DP,CF$2,FALSE),"")</f>
        <v>73.19</v>
      </c>
      <c r="CG34" s="7">
        <f>_xlfn.IFNA(VLOOKUP($AZ34,HAVERD!$A:$DP,CG$2,FALSE),"")</f>
        <v>70.95</v>
      </c>
      <c r="CH34" s="7">
        <f>_xlfn.IFNA(VLOOKUP($AZ34,HAVERD!$A:$DP,CH$2,FALSE),"")</f>
        <v>60.96</v>
      </c>
      <c r="CI34" s="7">
        <f>_xlfn.IFNA(VLOOKUP($AZ34,HAVERD!$A:$DP,CI$2,FALSE),"")</f>
        <v>56.61</v>
      </c>
      <c r="CJ34" s="7">
        <f>_xlfn.IFNA(VLOOKUP($AZ34,HAVERD!$A:$DP,CJ$2,FALSE),"")</f>
        <v>55.2</v>
      </c>
      <c r="CK34" s="7">
        <f>_xlfn.IFNA(VLOOKUP($AZ34,HAVERD!$A:$DP,CK$2,FALSE),"")</f>
        <v>56.3</v>
      </c>
      <c r="CL34" s="7">
        <f>_xlfn.IFNA(VLOOKUP($AZ34,HAVERD!$A:$DP,CL$2,FALSE),"")</f>
        <v>56.43</v>
      </c>
      <c r="CM34" s="7">
        <f>_xlfn.IFNA(VLOOKUP($AZ34,HAVERD!$A:$DP,CM$2,FALSE),"")</f>
        <v>58.33</v>
      </c>
      <c r="CN34" s="7">
        <f>_xlfn.IFNA(VLOOKUP($AZ34,HAVERD!$A:$DP,CN$2,FALSE),"")</f>
        <v>62.84</v>
      </c>
      <c r="CO34" s="7">
        <f>_xlfn.IFNA(VLOOKUP($AZ34,HAVERD!$A:$DP,CO$2,FALSE),"")</f>
        <v>64.849999999999994</v>
      </c>
      <c r="CP34" s="7">
        <f>_xlfn.IFNA(VLOOKUP($AZ34,HAVERD!$A:$DP,CP$2,FALSE),"")</f>
        <v>66.7</v>
      </c>
      <c r="CQ34" s="7">
        <f>_xlfn.IFNA(VLOOKUP($AZ34,HAVERD!$A:$DP,CQ$2,FALSE),"")</f>
        <v>67.98</v>
      </c>
      <c r="CR34" s="7">
        <f>_xlfn.IFNA(VLOOKUP($AZ34,HAVERD!$A:$DP,CR$2,FALSE),"")</f>
        <v>69.03</v>
      </c>
      <c r="CS34" s="7">
        <f>_xlfn.IFNA(VLOOKUP($AZ34,HAVERD!$A:$DP,CS$2,FALSE),"")</f>
        <v>67.930000000000007</v>
      </c>
      <c r="CT34" s="7">
        <f>_xlfn.IFNA(VLOOKUP($AZ34,HAVERD!$A:$DP,CT$2,FALSE),"")</f>
        <v>63.1</v>
      </c>
      <c r="CU34" s="7">
        <f>_xlfn.IFNA(VLOOKUP($AZ34,HAVERD!$A:$DP,CU$2,FALSE),"")</f>
        <v>60.31</v>
      </c>
      <c r="CV34" s="7">
        <f>_xlfn.IFNA(VLOOKUP($AZ34,HAVERD!$A:$DP,CV$2,FALSE),"")</f>
        <v>57.72</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35">
      <c r="A35" s="6">
        <f t="shared" si="20"/>
        <v>46132</v>
      </c>
      <c r="B35" s="7">
        <f>VLOOKUP($A35,HAVERD!$A:$DP,B$2,FALSE)</f>
        <v>101.31</v>
      </c>
      <c r="C35" s="7">
        <f>VLOOKUP($A35,HAVERD!$A:$DP,C$2,FALSE)</f>
        <v>99.13</v>
      </c>
      <c r="D35" s="7">
        <f>VLOOKUP($A35,HAVERD!$A:$DP,D$2,FALSE)</f>
        <v>97.39</v>
      </c>
      <c r="E35" s="7">
        <f>VLOOKUP($A35,HAVERD!$A:$DP,E$2,FALSE)</f>
        <v>97.72</v>
      </c>
      <c r="F35" s="7">
        <f>VLOOKUP($A35,HAVERD!$A:$DP,F$2,FALSE)</f>
        <v>98.77</v>
      </c>
      <c r="G35" s="7">
        <f>VLOOKUP($A35,HAVERD!$A:$DP,G$2,FALSE)</f>
        <v>98.72</v>
      </c>
      <c r="H35" s="7">
        <f>VLOOKUP($A35,HAVERD!$A:$DP,H$2,FALSE)</f>
        <v>102.74</v>
      </c>
      <c r="I35" s="7">
        <f>VLOOKUP($A35,HAVERD!$A:$DP,I$2,FALSE)</f>
        <v>104.55</v>
      </c>
      <c r="J35" s="7">
        <f>VLOOKUP($A35,HAVERD!$A:$DP,J$2,FALSE)</f>
        <v>105.46</v>
      </c>
      <c r="K35" s="7">
        <f>VLOOKUP($A35,HAVERD!$A:$DP,K$2,FALSE)</f>
        <v>104.53</v>
      </c>
      <c r="L35" s="7">
        <f>VLOOKUP($A35,HAVERD!$A:$DP,L$2,FALSE)</f>
        <v>96.54</v>
      </c>
      <c r="M35" s="7">
        <f>VLOOKUP($A35,HAVERD!$A:$DP,M$2,FALSE)</f>
        <v>87.14</v>
      </c>
      <c r="N35" s="7">
        <f>VLOOKUP($A35,HAVERD!$A:$DP,N$2,FALSE)</f>
        <v>79.989999999999995</v>
      </c>
      <c r="O35" s="7">
        <f>VLOOKUP($A35,HAVERD!$A:$DP,O$2,FALSE)</f>
        <v>77.959999999999994</v>
      </c>
      <c r="P35" s="7">
        <f>VLOOKUP($A35,HAVERD!$A:$DP,P$2,FALSE)</f>
        <v>77.31</v>
      </c>
      <c r="Q35" s="7">
        <f>VLOOKUP($A35,HAVERD!$A:$DP,Q$2,FALSE)</f>
        <v>77.790000000000006</v>
      </c>
      <c r="R35" s="7">
        <f>VLOOKUP($A35,HAVERD!$A:$DP,R$2,FALSE)</f>
        <v>78.459999999999994</v>
      </c>
      <c r="S35" s="7">
        <f>VLOOKUP($A35,HAVERD!$A:$DP,S$2,FALSE)</f>
        <v>78.989999999999995</v>
      </c>
      <c r="T35" s="7">
        <f>VLOOKUP($A35,HAVERD!$A:$DP,T$2,FALSE)</f>
        <v>79.64</v>
      </c>
      <c r="U35" s="7">
        <f>VLOOKUP($A35,HAVERD!$A:$DP,U$2,FALSE)</f>
        <v>80.930000000000007</v>
      </c>
      <c r="V35" s="7">
        <f>VLOOKUP($A35,HAVERD!$A:$DP,V$2,FALSE)</f>
        <v>85.7</v>
      </c>
      <c r="W35" s="7">
        <f>VLOOKUP($A35,HAVERD!$A:$DP,W$2,FALSE)</f>
        <v>84.16</v>
      </c>
      <c r="X35" s="7">
        <f>VLOOKUP($A35,HAVERD!$A:$DP,X$2,FALSE)</f>
        <v>77.5</v>
      </c>
      <c r="Y35" s="7">
        <f>VLOOKUP($A35,HAVERD!$A:$DP,Y$2,FALSE)</f>
        <v>68.17</v>
      </c>
      <c r="Z35" s="7">
        <f>VLOOKUP($A35,HAVERD!$A:$DP,Z$2,FALSE)</f>
        <v>64.75</v>
      </c>
      <c r="AA35" s="7">
        <f>VLOOKUP($A35,HAVERD!$A:$DP,AA$2,FALSE)</f>
        <v>63.1</v>
      </c>
      <c r="AB35" s="7">
        <f>VLOOKUP($A35,HAVERD!$A:$DP,AB$2,FALSE)</f>
        <v>61.5</v>
      </c>
      <c r="AC35" s="7">
        <f>VLOOKUP($A35,HAVERD!$A:$DP,AC$2,FALSE)</f>
        <v>60.74</v>
      </c>
      <c r="AD35" s="7">
        <f>VLOOKUP($A35,HAVERD!$A:$DP,AD$2,FALSE)</f>
        <v>62.17</v>
      </c>
      <c r="AE35" s="7">
        <f>VLOOKUP($A35,HAVERD!$A:$DP,AE$2,FALSE)</f>
        <v>65.77</v>
      </c>
      <c r="AF35" s="7">
        <f>VLOOKUP($A35,HAVERD!$A:$DP,AF$2,FALSE)</f>
        <v>68.14</v>
      </c>
      <c r="AG35" s="7">
        <f>VLOOKUP($A35,HAVERD!$A:$DP,AG$2,FALSE)</f>
        <v>69.78</v>
      </c>
      <c r="AH35" s="7">
        <f>VLOOKUP($A35,HAVERD!$A:$DP,AH$2,FALSE)</f>
        <v>73.010000000000005</v>
      </c>
      <c r="AI35" s="7">
        <f>VLOOKUP($A35,HAVERD!$A:$DP,AI$2,FALSE)</f>
        <v>72.5</v>
      </c>
      <c r="AJ35" s="7">
        <f>VLOOKUP($A35,HAVERD!$A:$DP,AJ$2,FALSE)</f>
        <v>70.25</v>
      </c>
      <c r="AK35" s="7">
        <f>VLOOKUP($A35,HAVERD!$A:$DP,AK$2,FALSE)</f>
        <v>62.45</v>
      </c>
      <c r="AL35" s="7">
        <f>VLOOKUP($A35,HAVERD!$A:$DP,AL$2,FALSE)</f>
        <v>58.55</v>
      </c>
      <c r="AM35" s="7">
        <f>VLOOKUP($A35,HAVERD!$A:$DP,AM$2,FALSE)</f>
        <v>57.14</v>
      </c>
      <c r="AN35" s="7">
        <f>VLOOKUP($A35,HAVERD!$A:$DP,AN$2,FALSE)</f>
        <v>59.18</v>
      </c>
      <c r="AO35" s="7">
        <f>VLOOKUP($A35,HAVERD!$A:$DP,AO$2,FALSE)</f>
        <v>59.3</v>
      </c>
      <c r="AP35" s="7">
        <f>VLOOKUP($A35,HAVERD!$A:$DP,AP$2,FALSE)</f>
        <v>60.27</v>
      </c>
      <c r="AQ35" s="7">
        <f>VLOOKUP($A35,HAVERD!$A:$DP,AQ$2,FALSE)</f>
        <v>64.849999999999994</v>
      </c>
      <c r="AR35" s="7">
        <f>VLOOKUP($A35,HAVERD!$A:$DP,AR$2,FALSE)</f>
        <v>67.010000000000005</v>
      </c>
      <c r="AS35" s="7">
        <f>VLOOKUP($A35,HAVERD!$A:$DP,AS$2,FALSE)</f>
        <v>68.52</v>
      </c>
      <c r="AT35" s="7">
        <f>VLOOKUP($A35,HAVERD!$A:$DP,AT$2,FALSE)</f>
        <v>69.98</v>
      </c>
      <c r="AU35" s="7">
        <f>VLOOKUP($A35,HAVERD!$A:$DP,AU$2,FALSE)</f>
        <v>71.05</v>
      </c>
      <c r="AV35" s="7">
        <f>VLOOKUP($A35,HAVERD!$A:$DP,AV$2,FALSE)</f>
        <v>70.010000000000005</v>
      </c>
      <c r="AW35" s="7">
        <f>VLOOKUP($A35,HAVERD!$A:$DP,AW$2,FALSE)</f>
        <v>66.540000000000006</v>
      </c>
      <c r="AZ35" s="6">
        <f t="shared" si="21"/>
        <v>46189</v>
      </c>
      <c r="BA35" s="7">
        <f>_xlfn.IFNA(VLOOKUP($AZ35,HAVERD!$A:$DP,BA$2,FALSE),"")</f>
        <v>99.4</v>
      </c>
      <c r="BB35" s="7">
        <f>_xlfn.IFNA(VLOOKUP($AZ35,HAVERD!$A:$DP,BB$2,FALSE),"")</f>
        <v>99.99</v>
      </c>
      <c r="BC35" s="7">
        <f>_xlfn.IFNA(VLOOKUP($AZ35,HAVERD!$A:$DP,BC$2,FALSE),"")</f>
        <v>101.81</v>
      </c>
      <c r="BD35" s="7">
        <f>_xlfn.IFNA(VLOOKUP($AZ35,HAVERD!$A:$DP,BD$2,FALSE),"")</f>
        <v>102.52</v>
      </c>
      <c r="BE35" s="7">
        <f>_xlfn.IFNA(VLOOKUP($AZ35,HAVERD!$A:$DP,BE$2,FALSE),"")</f>
        <v>106.4</v>
      </c>
      <c r="BF35" s="7">
        <f>_xlfn.IFNA(VLOOKUP($AZ35,HAVERD!$A:$DP,BF$2,FALSE),"")</f>
        <v>108.52</v>
      </c>
      <c r="BG35" s="7">
        <f>_xlfn.IFNA(VLOOKUP($AZ35,HAVERD!$A:$DP,BG$2,FALSE),"")</f>
        <v>108.78</v>
      </c>
      <c r="BH35" s="7">
        <f>_xlfn.IFNA(VLOOKUP($AZ35,HAVERD!$A:$DP,BH$2,FALSE),"")</f>
        <v>106.9</v>
      </c>
      <c r="BI35" s="7">
        <f>_xlfn.IFNA(VLOOKUP($AZ35,HAVERD!$A:$DP,BI$2,FALSE),"")</f>
        <v>97.9</v>
      </c>
      <c r="BJ35" s="7">
        <f>_xlfn.IFNA(VLOOKUP($AZ35,HAVERD!$A:$DP,BJ$2,FALSE),"")</f>
        <v>87.97</v>
      </c>
      <c r="BK35" s="7">
        <f>_xlfn.IFNA(VLOOKUP($AZ35,HAVERD!$A:$DP,BK$2,FALSE),"")</f>
        <v>81.52</v>
      </c>
      <c r="BL35" s="7">
        <f>_xlfn.IFNA(VLOOKUP($AZ35,HAVERD!$A:$DP,BL$2,FALSE),"")</f>
        <v>77.55</v>
      </c>
      <c r="BM35" s="7">
        <f>_xlfn.IFNA(VLOOKUP($AZ35,HAVERD!$A:$DP,BM$2,FALSE),"")</f>
        <v>77.55</v>
      </c>
      <c r="BN35" s="7">
        <f>_xlfn.IFNA(VLOOKUP($AZ35,HAVERD!$A:$DP,BN$2,FALSE),"")</f>
        <v>78.260000000000005</v>
      </c>
      <c r="BO35" s="7">
        <f>_xlfn.IFNA(VLOOKUP($AZ35,HAVERD!$A:$DP,BO$2,FALSE),"")</f>
        <v>79.27</v>
      </c>
      <c r="BP35" s="7">
        <f>_xlfn.IFNA(VLOOKUP($AZ35,HAVERD!$A:$DP,BP$2,FALSE),"")</f>
        <v>79.23</v>
      </c>
      <c r="BQ35" s="7">
        <f>_xlfn.IFNA(VLOOKUP($AZ35,HAVERD!$A:$DP,BQ$2,FALSE),"")</f>
        <v>82.25</v>
      </c>
      <c r="BR35" s="7">
        <f>_xlfn.IFNA(VLOOKUP($AZ35,HAVERD!$A:$DP,BR$2,FALSE),"")</f>
        <v>83.37</v>
      </c>
      <c r="BS35" s="7">
        <f>_xlfn.IFNA(VLOOKUP($AZ35,HAVERD!$A:$DP,BS$2,FALSE),"")</f>
        <v>85.02</v>
      </c>
      <c r="BT35" s="7">
        <f>_xlfn.IFNA(VLOOKUP($AZ35,HAVERD!$A:$DP,BT$2,FALSE),"")</f>
        <v>85.04</v>
      </c>
      <c r="BU35" s="7">
        <f>_xlfn.IFNA(VLOOKUP($AZ35,HAVERD!$A:$DP,BU$2,FALSE),"")</f>
        <v>78.650000000000006</v>
      </c>
      <c r="BV35" s="7">
        <f>_xlfn.IFNA(VLOOKUP($AZ35,HAVERD!$A:$DP,BV$2,FALSE),"")</f>
        <v>68.989999999999995</v>
      </c>
      <c r="BW35" s="7">
        <f>_xlfn.IFNA(VLOOKUP($AZ35,HAVERD!$A:$DP,BW$2,FALSE),"")</f>
        <v>63.64</v>
      </c>
      <c r="BX35" s="7">
        <f>_xlfn.IFNA(VLOOKUP($AZ35,HAVERD!$A:$DP,BX$2,FALSE),"")</f>
        <v>62.27</v>
      </c>
      <c r="BY35" s="7">
        <f>_xlfn.IFNA(VLOOKUP($AZ35,HAVERD!$A:$DP,BY$2,FALSE),"")</f>
        <v>61.09</v>
      </c>
      <c r="BZ35" s="7">
        <f>_xlfn.IFNA(VLOOKUP($AZ35,HAVERD!$A:$DP,BZ$2,FALSE),"")</f>
        <v>60.76</v>
      </c>
      <c r="CA35" s="7">
        <f>_xlfn.IFNA(VLOOKUP($AZ35,HAVERD!$A:$DP,CA$2,FALSE),"")</f>
        <v>62.32</v>
      </c>
      <c r="CB35" s="7">
        <f>_xlfn.IFNA(VLOOKUP($AZ35,HAVERD!$A:$DP,CB$2,FALSE),"")</f>
        <v>68.06</v>
      </c>
      <c r="CC35" s="7">
        <f>_xlfn.IFNA(VLOOKUP($AZ35,HAVERD!$A:$DP,CC$2,FALSE),"")</f>
        <v>70.36</v>
      </c>
      <c r="CD35" s="7">
        <f>_xlfn.IFNA(VLOOKUP($AZ35,HAVERD!$A:$DP,CD$2,FALSE),"")</f>
        <v>72.37</v>
      </c>
      <c r="CE35" s="7">
        <f>_xlfn.IFNA(VLOOKUP($AZ35,HAVERD!$A:$DP,CE$2,FALSE),"")</f>
        <v>74.52</v>
      </c>
      <c r="CF35" s="7">
        <f>_xlfn.IFNA(VLOOKUP($AZ35,HAVERD!$A:$DP,CF$2,FALSE),"")</f>
        <v>73.7</v>
      </c>
      <c r="CG35" s="7">
        <f>_xlfn.IFNA(VLOOKUP($AZ35,HAVERD!$A:$DP,CG$2,FALSE),"")</f>
        <v>71.290000000000006</v>
      </c>
      <c r="CH35" s="7">
        <f>_xlfn.IFNA(VLOOKUP($AZ35,HAVERD!$A:$DP,CH$2,FALSE),"")</f>
        <v>60.95</v>
      </c>
      <c r="CI35" s="7">
        <f>_xlfn.IFNA(VLOOKUP($AZ35,HAVERD!$A:$DP,CI$2,FALSE),"")</f>
        <v>56.6</v>
      </c>
      <c r="CJ35" s="7">
        <f>_xlfn.IFNA(VLOOKUP($AZ35,HAVERD!$A:$DP,CJ$2,FALSE),"")</f>
        <v>55.2</v>
      </c>
      <c r="CK35" s="7">
        <f>_xlfn.IFNA(VLOOKUP($AZ35,HAVERD!$A:$DP,CK$2,FALSE),"")</f>
        <v>56.3</v>
      </c>
      <c r="CL35" s="7">
        <f>_xlfn.IFNA(VLOOKUP($AZ35,HAVERD!$A:$DP,CL$2,FALSE),"")</f>
        <v>56.43</v>
      </c>
      <c r="CM35" s="7">
        <f>_xlfn.IFNA(VLOOKUP($AZ35,HAVERD!$A:$DP,CM$2,FALSE),"")</f>
        <v>58.21</v>
      </c>
      <c r="CN35" s="7">
        <f>_xlfn.IFNA(VLOOKUP($AZ35,HAVERD!$A:$DP,CN$2,FALSE),"")</f>
        <v>62.73</v>
      </c>
      <c r="CO35" s="7">
        <f>_xlfn.IFNA(VLOOKUP($AZ35,HAVERD!$A:$DP,CO$2,FALSE),"")</f>
        <v>64.709999999999994</v>
      </c>
      <c r="CP35" s="7">
        <f>_xlfn.IFNA(VLOOKUP($AZ35,HAVERD!$A:$DP,CP$2,FALSE),"")</f>
        <v>66.59</v>
      </c>
      <c r="CQ35" s="7">
        <f>_xlfn.IFNA(VLOOKUP($AZ35,HAVERD!$A:$DP,CQ$2,FALSE),"")</f>
        <v>67.81</v>
      </c>
      <c r="CR35" s="7">
        <f>_xlfn.IFNA(VLOOKUP($AZ35,HAVERD!$A:$DP,CR$2,FALSE),"")</f>
        <v>68.849999999999994</v>
      </c>
      <c r="CS35" s="7">
        <f>_xlfn.IFNA(VLOOKUP($AZ35,HAVERD!$A:$DP,CS$2,FALSE),"")</f>
        <v>67.88</v>
      </c>
      <c r="CT35" s="7">
        <f>_xlfn.IFNA(VLOOKUP($AZ35,HAVERD!$A:$DP,CT$2,FALSE),"")</f>
        <v>63.2</v>
      </c>
      <c r="CU35" s="7">
        <f>_xlfn.IFNA(VLOOKUP($AZ35,HAVERD!$A:$DP,CU$2,FALSE),"")</f>
        <v>60.41</v>
      </c>
      <c r="CV35" s="7">
        <f>_xlfn.IFNA(VLOOKUP($AZ35,HAVERD!$A:$DP,CV$2,FALSE),"")</f>
        <v>57.82</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35">
      <c r="A36" s="6">
        <f t="shared" si="20"/>
        <v>46133</v>
      </c>
      <c r="B36" s="7">
        <f>VLOOKUP($A36,HAVERD!$A:$DP,B$2,FALSE)</f>
        <v>105.12</v>
      </c>
      <c r="C36" s="7">
        <f>VLOOKUP($A36,HAVERD!$A:$DP,C$2,FALSE)</f>
        <v>102.97</v>
      </c>
      <c r="D36" s="7">
        <f>VLOOKUP($A36,HAVERD!$A:$DP,D$2,FALSE)</f>
        <v>101.33</v>
      </c>
      <c r="E36" s="7">
        <f>VLOOKUP($A36,HAVERD!$A:$DP,E$2,FALSE)</f>
        <v>102.02</v>
      </c>
      <c r="F36" s="7">
        <f>VLOOKUP($A36,HAVERD!$A:$DP,F$2,FALSE)</f>
        <v>103.02</v>
      </c>
      <c r="G36" s="7">
        <f>VLOOKUP($A36,HAVERD!$A:$DP,G$2,FALSE)</f>
        <v>102.57</v>
      </c>
      <c r="H36" s="7">
        <f>VLOOKUP($A36,HAVERD!$A:$DP,H$2,FALSE)</f>
        <v>105.66</v>
      </c>
      <c r="I36" s="7">
        <f>VLOOKUP($A36,HAVERD!$A:$DP,I$2,FALSE)</f>
        <v>107.69</v>
      </c>
      <c r="J36" s="7">
        <f>VLOOKUP($A36,HAVERD!$A:$DP,J$2,FALSE)</f>
        <v>108.56</v>
      </c>
      <c r="K36" s="7">
        <f>VLOOKUP($A36,HAVERD!$A:$DP,K$2,FALSE)</f>
        <v>107.49</v>
      </c>
      <c r="L36" s="7">
        <f>VLOOKUP($A36,HAVERD!$A:$DP,L$2,FALSE)</f>
        <v>99.31</v>
      </c>
      <c r="M36" s="7">
        <f>VLOOKUP($A36,HAVERD!$A:$DP,M$2,FALSE)</f>
        <v>89.45</v>
      </c>
      <c r="N36" s="7">
        <f>VLOOKUP($A36,HAVERD!$A:$DP,N$2,FALSE)</f>
        <v>81.94</v>
      </c>
      <c r="O36" s="7">
        <f>VLOOKUP($A36,HAVERD!$A:$DP,O$2,FALSE)</f>
        <v>79.72</v>
      </c>
      <c r="P36" s="7">
        <f>VLOOKUP($A36,HAVERD!$A:$DP,P$2,FALSE)</f>
        <v>78.89</v>
      </c>
      <c r="Q36" s="7">
        <f>VLOOKUP($A36,HAVERD!$A:$DP,Q$2,FALSE)</f>
        <v>79.16</v>
      </c>
      <c r="R36" s="7">
        <f>VLOOKUP($A36,HAVERD!$A:$DP,R$2,FALSE)</f>
        <v>79.83</v>
      </c>
      <c r="S36" s="7">
        <f>VLOOKUP($A36,HAVERD!$A:$DP,S$2,FALSE)</f>
        <v>80.17</v>
      </c>
      <c r="T36" s="7">
        <f>VLOOKUP($A36,HAVERD!$A:$DP,T$2,FALSE)</f>
        <v>80.92</v>
      </c>
      <c r="U36" s="7">
        <f>VLOOKUP($A36,HAVERD!$A:$DP,U$2,FALSE)</f>
        <v>82.21</v>
      </c>
      <c r="V36" s="7">
        <f>VLOOKUP($A36,HAVERD!$A:$DP,V$2,FALSE)</f>
        <v>87.12</v>
      </c>
      <c r="W36" s="7">
        <f>VLOOKUP($A36,HAVERD!$A:$DP,W$2,FALSE)</f>
        <v>85.59</v>
      </c>
      <c r="X36" s="7">
        <f>VLOOKUP($A36,HAVERD!$A:$DP,X$2,FALSE)</f>
        <v>78.900000000000006</v>
      </c>
      <c r="Y36" s="7">
        <f>VLOOKUP($A36,HAVERD!$A:$DP,Y$2,FALSE)</f>
        <v>68.22</v>
      </c>
      <c r="Z36" s="7">
        <f>VLOOKUP($A36,HAVERD!$A:$DP,Z$2,FALSE)</f>
        <v>64.8</v>
      </c>
      <c r="AA36" s="7">
        <f>VLOOKUP($A36,HAVERD!$A:$DP,AA$2,FALSE)</f>
        <v>63.15</v>
      </c>
      <c r="AB36" s="7">
        <f>VLOOKUP($A36,HAVERD!$A:$DP,AB$2,FALSE)</f>
        <v>61.54</v>
      </c>
      <c r="AC36" s="7">
        <f>VLOOKUP($A36,HAVERD!$A:$DP,AC$2,FALSE)</f>
        <v>60.78</v>
      </c>
      <c r="AD36" s="7">
        <f>VLOOKUP($A36,HAVERD!$A:$DP,AD$2,FALSE)</f>
        <v>62.2</v>
      </c>
      <c r="AE36" s="7">
        <f>VLOOKUP($A36,HAVERD!$A:$DP,AE$2,FALSE)</f>
        <v>65.77</v>
      </c>
      <c r="AF36" s="7">
        <f>VLOOKUP($A36,HAVERD!$A:$DP,AF$2,FALSE)</f>
        <v>68.23</v>
      </c>
      <c r="AG36" s="7">
        <f>VLOOKUP($A36,HAVERD!$A:$DP,AG$2,FALSE)</f>
        <v>69.86</v>
      </c>
      <c r="AH36" s="7">
        <f>VLOOKUP($A36,HAVERD!$A:$DP,AH$2,FALSE)</f>
        <v>73.099999999999994</v>
      </c>
      <c r="AI36" s="7">
        <f>VLOOKUP($A36,HAVERD!$A:$DP,AI$2,FALSE)</f>
        <v>72.569999999999993</v>
      </c>
      <c r="AJ36" s="7">
        <f>VLOOKUP($A36,HAVERD!$A:$DP,AJ$2,FALSE)</f>
        <v>70.319999999999993</v>
      </c>
      <c r="AK36" s="7">
        <f>VLOOKUP($A36,HAVERD!$A:$DP,AK$2,FALSE)</f>
        <v>62.29</v>
      </c>
      <c r="AL36" s="7">
        <f>VLOOKUP($A36,HAVERD!$A:$DP,AL$2,FALSE)</f>
        <v>58.31</v>
      </c>
      <c r="AM36" s="7">
        <f>VLOOKUP($A36,HAVERD!$A:$DP,AM$2,FALSE)</f>
        <v>56.95</v>
      </c>
      <c r="AN36" s="7">
        <f>VLOOKUP($A36,HAVERD!$A:$DP,AN$2,FALSE)</f>
        <v>58.94</v>
      </c>
      <c r="AO36" s="7">
        <f>VLOOKUP($A36,HAVERD!$A:$DP,AO$2,FALSE)</f>
        <v>59.09</v>
      </c>
      <c r="AP36" s="7">
        <f>VLOOKUP($A36,HAVERD!$A:$DP,AP$2,FALSE)</f>
        <v>60.06</v>
      </c>
      <c r="AQ36" s="7">
        <f>VLOOKUP($A36,HAVERD!$A:$DP,AQ$2,FALSE)</f>
        <v>63.63</v>
      </c>
      <c r="AR36" s="7">
        <f>VLOOKUP($A36,HAVERD!$A:$DP,AR$2,FALSE)</f>
        <v>65.77</v>
      </c>
      <c r="AS36" s="7">
        <f>VLOOKUP($A36,HAVERD!$A:$DP,AS$2,FALSE)</f>
        <v>67.849999999999994</v>
      </c>
      <c r="AT36" s="7">
        <f>VLOOKUP($A36,HAVERD!$A:$DP,AT$2,FALSE)</f>
        <v>69.290000000000006</v>
      </c>
      <c r="AU36" s="7">
        <f>VLOOKUP($A36,HAVERD!$A:$DP,AU$2,FALSE)</f>
        <v>70.349999999999994</v>
      </c>
      <c r="AV36" s="7">
        <f>VLOOKUP($A36,HAVERD!$A:$DP,AV$2,FALSE)</f>
        <v>69.31</v>
      </c>
      <c r="AW36" s="7">
        <f>VLOOKUP($A36,HAVERD!$A:$DP,AW$2,FALSE)</f>
        <v>65.7</v>
      </c>
      <c r="AZ36" s="6">
        <f t="shared" si="21"/>
        <v>46190</v>
      </c>
      <c r="BA36" s="7">
        <f>_xlfn.IFNA(VLOOKUP($AZ36,HAVERD!$A:$DP,BA$2,FALSE),"")</f>
        <v>99.78</v>
      </c>
      <c r="BB36" s="7">
        <f>_xlfn.IFNA(VLOOKUP($AZ36,HAVERD!$A:$DP,BB$2,FALSE),"")</f>
        <v>100.3</v>
      </c>
      <c r="BC36" s="7">
        <f>_xlfn.IFNA(VLOOKUP($AZ36,HAVERD!$A:$DP,BC$2,FALSE),"")</f>
        <v>102.11</v>
      </c>
      <c r="BD36" s="7">
        <f>_xlfn.IFNA(VLOOKUP($AZ36,HAVERD!$A:$DP,BD$2,FALSE),"")</f>
        <v>102.85</v>
      </c>
      <c r="BE36" s="7">
        <f>_xlfn.IFNA(VLOOKUP($AZ36,HAVERD!$A:$DP,BE$2,FALSE),"")</f>
        <v>106.83</v>
      </c>
      <c r="BF36" s="7">
        <f>_xlfn.IFNA(VLOOKUP($AZ36,HAVERD!$A:$DP,BF$2,FALSE),"")</f>
        <v>108.88</v>
      </c>
      <c r="BG36" s="7">
        <f>_xlfn.IFNA(VLOOKUP($AZ36,HAVERD!$A:$DP,BG$2,FALSE),"")</f>
        <v>109.23</v>
      </c>
      <c r="BH36" s="7">
        <f>_xlfn.IFNA(VLOOKUP($AZ36,HAVERD!$A:$DP,BH$2,FALSE),"")</f>
        <v>107.25</v>
      </c>
      <c r="BI36" s="7">
        <f>_xlfn.IFNA(VLOOKUP($AZ36,HAVERD!$A:$DP,BI$2,FALSE),"")</f>
        <v>98.57</v>
      </c>
      <c r="BJ36" s="7">
        <f>_xlfn.IFNA(VLOOKUP($AZ36,HAVERD!$A:$DP,BJ$2,FALSE),"")</f>
        <v>87.06</v>
      </c>
      <c r="BK36" s="7">
        <f>_xlfn.IFNA(VLOOKUP($AZ36,HAVERD!$A:$DP,BK$2,FALSE),"")</f>
        <v>81.47</v>
      </c>
      <c r="BL36" s="7">
        <f>_xlfn.IFNA(VLOOKUP($AZ36,HAVERD!$A:$DP,BL$2,FALSE),"")</f>
        <v>77.47</v>
      </c>
      <c r="BM36" s="7">
        <f>_xlfn.IFNA(VLOOKUP($AZ36,HAVERD!$A:$DP,BM$2,FALSE),"")</f>
        <v>77.27</v>
      </c>
      <c r="BN36" s="7">
        <f>_xlfn.IFNA(VLOOKUP($AZ36,HAVERD!$A:$DP,BN$2,FALSE),"")</f>
        <v>78.290000000000006</v>
      </c>
      <c r="BO36" s="7">
        <f>_xlfn.IFNA(VLOOKUP($AZ36,HAVERD!$A:$DP,BO$2,FALSE),"")</f>
        <v>79.510000000000005</v>
      </c>
      <c r="BP36" s="7">
        <f>_xlfn.IFNA(VLOOKUP($AZ36,HAVERD!$A:$DP,BP$2,FALSE),"")</f>
        <v>79.22</v>
      </c>
      <c r="BQ36" s="7">
        <f>_xlfn.IFNA(VLOOKUP($AZ36,HAVERD!$A:$DP,BQ$2,FALSE),"")</f>
        <v>81.99</v>
      </c>
      <c r="BR36" s="7">
        <f>_xlfn.IFNA(VLOOKUP($AZ36,HAVERD!$A:$DP,BR$2,FALSE),"")</f>
        <v>83.29</v>
      </c>
      <c r="BS36" s="7">
        <f>_xlfn.IFNA(VLOOKUP($AZ36,HAVERD!$A:$DP,BS$2,FALSE),"")</f>
        <v>85.02</v>
      </c>
      <c r="BT36" s="7">
        <f>_xlfn.IFNA(VLOOKUP($AZ36,HAVERD!$A:$DP,BT$2,FALSE),"")</f>
        <v>85.13</v>
      </c>
      <c r="BU36" s="7">
        <f>_xlfn.IFNA(VLOOKUP($AZ36,HAVERD!$A:$DP,BU$2,FALSE),"")</f>
        <v>78.75</v>
      </c>
      <c r="BV36" s="7">
        <f>_xlfn.IFNA(VLOOKUP($AZ36,HAVERD!$A:$DP,BV$2,FALSE),"")</f>
        <v>69.52</v>
      </c>
      <c r="BW36" s="7">
        <f>_xlfn.IFNA(VLOOKUP($AZ36,HAVERD!$A:$DP,BW$2,FALSE),"")</f>
        <v>64.290000000000006</v>
      </c>
      <c r="BX36" s="7">
        <f>_xlfn.IFNA(VLOOKUP($AZ36,HAVERD!$A:$DP,BX$2,FALSE),"")</f>
        <v>62.92</v>
      </c>
      <c r="BY36" s="7">
        <f>_xlfn.IFNA(VLOOKUP($AZ36,HAVERD!$A:$DP,BY$2,FALSE),"")</f>
        <v>61.69</v>
      </c>
      <c r="BZ36" s="7">
        <f>_xlfn.IFNA(VLOOKUP($AZ36,HAVERD!$A:$DP,BZ$2,FALSE),"")</f>
        <v>61.37</v>
      </c>
      <c r="CA36" s="7">
        <f>_xlfn.IFNA(VLOOKUP($AZ36,HAVERD!$A:$DP,CA$2,FALSE),"")</f>
        <v>62.92</v>
      </c>
      <c r="CB36" s="7">
        <f>_xlfn.IFNA(VLOOKUP($AZ36,HAVERD!$A:$DP,CB$2,FALSE),"")</f>
        <v>68.790000000000006</v>
      </c>
      <c r="CC36" s="7">
        <f>_xlfn.IFNA(VLOOKUP($AZ36,HAVERD!$A:$DP,CC$2,FALSE),"")</f>
        <v>71.05</v>
      </c>
      <c r="CD36" s="7">
        <f>_xlfn.IFNA(VLOOKUP($AZ36,HAVERD!$A:$DP,CD$2,FALSE),"")</f>
        <v>72.98</v>
      </c>
      <c r="CE36" s="7">
        <f>_xlfn.IFNA(VLOOKUP($AZ36,HAVERD!$A:$DP,CE$2,FALSE),"")</f>
        <v>75.05</v>
      </c>
      <c r="CF36" s="7">
        <f>_xlfn.IFNA(VLOOKUP($AZ36,HAVERD!$A:$DP,CF$2,FALSE),"")</f>
        <v>74.33</v>
      </c>
      <c r="CG36" s="7">
        <f>_xlfn.IFNA(VLOOKUP($AZ36,HAVERD!$A:$DP,CG$2,FALSE),"")</f>
        <v>71.95</v>
      </c>
      <c r="CH36" s="7">
        <f>_xlfn.IFNA(VLOOKUP($AZ36,HAVERD!$A:$DP,CH$2,FALSE),"")</f>
        <v>61.35</v>
      </c>
      <c r="CI36" s="7">
        <f>_xlfn.IFNA(VLOOKUP($AZ36,HAVERD!$A:$DP,CI$2,FALSE),"")</f>
        <v>57</v>
      </c>
      <c r="CJ36" s="7">
        <f>_xlfn.IFNA(VLOOKUP($AZ36,HAVERD!$A:$DP,CJ$2,FALSE),"")</f>
        <v>55.59</v>
      </c>
      <c r="CK36" s="7">
        <f>_xlfn.IFNA(VLOOKUP($AZ36,HAVERD!$A:$DP,CK$2,FALSE),"")</f>
        <v>56.69</v>
      </c>
      <c r="CL36" s="7">
        <f>_xlfn.IFNA(VLOOKUP($AZ36,HAVERD!$A:$DP,CL$2,FALSE),"")</f>
        <v>56.92</v>
      </c>
      <c r="CM36" s="7">
        <f>_xlfn.IFNA(VLOOKUP($AZ36,HAVERD!$A:$DP,CM$2,FALSE),"")</f>
        <v>58.7</v>
      </c>
      <c r="CN36" s="7">
        <f>_xlfn.IFNA(VLOOKUP($AZ36,HAVERD!$A:$DP,CN$2,FALSE),"")</f>
        <v>63.32</v>
      </c>
      <c r="CO36" s="7">
        <f>_xlfn.IFNA(VLOOKUP($AZ36,HAVERD!$A:$DP,CO$2,FALSE),"")</f>
        <v>65.3</v>
      </c>
      <c r="CP36" s="7">
        <f>_xlfn.IFNA(VLOOKUP($AZ36,HAVERD!$A:$DP,CP$2,FALSE),"")</f>
        <v>67.17</v>
      </c>
      <c r="CQ36" s="7">
        <f>_xlfn.IFNA(VLOOKUP($AZ36,HAVERD!$A:$DP,CQ$2,FALSE),"")</f>
        <v>68.33</v>
      </c>
      <c r="CR36" s="7">
        <f>_xlfn.IFNA(VLOOKUP($AZ36,HAVERD!$A:$DP,CR$2,FALSE),"")</f>
        <v>69.33</v>
      </c>
      <c r="CS36" s="7">
        <f>_xlfn.IFNA(VLOOKUP($AZ36,HAVERD!$A:$DP,CS$2,FALSE),"")</f>
        <v>68.31</v>
      </c>
      <c r="CT36" s="7">
        <f>_xlfn.IFNA(VLOOKUP($AZ36,HAVERD!$A:$DP,CT$2,FALSE),"")</f>
        <v>63.28</v>
      </c>
      <c r="CU36" s="7">
        <f>_xlfn.IFNA(VLOOKUP($AZ36,HAVERD!$A:$DP,CU$2,FALSE),"")</f>
        <v>60.49</v>
      </c>
      <c r="CV36" s="7">
        <f>_xlfn.IFNA(VLOOKUP($AZ36,HAVERD!$A:$DP,CV$2,FALSE),"")</f>
        <v>57.9</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35">
      <c r="A37" s="6">
        <f t="shared" si="20"/>
        <v>46134</v>
      </c>
      <c r="B37" s="7">
        <f>VLOOKUP($A37,HAVERD!$A:$DP,B$2,FALSE)</f>
        <v>108.44</v>
      </c>
      <c r="C37" s="7">
        <f>VLOOKUP($A37,HAVERD!$A:$DP,C$2,FALSE)</f>
        <v>106.7</v>
      </c>
      <c r="D37" s="7">
        <f>VLOOKUP($A37,HAVERD!$A:$DP,D$2,FALSE)</f>
        <v>105.43</v>
      </c>
      <c r="E37" s="7">
        <f>VLOOKUP($A37,HAVERD!$A:$DP,E$2,FALSE)</f>
        <v>106.11</v>
      </c>
      <c r="F37" s="7">
        <f>VLOOKUP($A37,HAVERD!$A:$DP,F$2,FALSE)</f>
        <v>107.23</v>
      </c>
      <c r="G37" s="7">
        <f>VLOOKUP($A37,HAVERD!$A:$DP,G$2,FALSE)</f>
        <v>106.85</v>
      </c>
      <c r="H37" s="7">
        <f>VLOOKUP($A37,HAVERD!$A:$DP,H$2,FALSE)</f>
        <v>109.86</v>
      </c>
      <c r="I37" s="7">
        <f>VLOOKUP($A37,HAVERD!$A:$DP,I$2,FALSE)</f>
        <v>112.01</v>
      </c>
      <c r="J37" s="7">
        <f>VLOOKUP($A37,HAVERD!$A:$DP,J$2,FALSE)</f>
        <v>112.63</v>
      </c>
      <c r="K37" s="7">
        <f>VLOOKUP($A37,HAVERD!$A:$DP,K$2,FALSE)</f>
        <v>111.74</v>
      </c>
      <c r="L37" s="7">
        <f>VLOOKUP($A37,HAVERD!$A:$DP,L$2,FALSE)</f>
        <v>103.63</v>
      </c>
      <c r="M37" s="7">
        <f>VLOOKUP($A37,HAVERD!$A:$DP,M$2,FALSE)</f>
        <v>93.09</v>
      </c>
      <c r="N37" s="7">
        <f>VLOOKUP($A37,HAVERD!$A:$DP,N$2,FALSE)</f>
        <v>85.31</v>
      </c>
      <c r="O37" s="7">
        <f>VLOOKUP($A37,HAVERD!$A:$DP,O$2,FALSE)</f>
        <v>82.92</v>
      </c>
      <c r="P37" s="7">
        <f>VLOOKUP($A37,HAVERD!$A:$DP,P$2,FALSE)</f>
        <v>82.06</v>
      </c>
      <c r="Q37" s="7">
        <f>VLOOKUP($A37,HAVERD!$A:$DP,Q$2,FALSE)</f>
        <v>82.14</v>
      </c>
      <c r="R37" s="7">
        <f>VLOOKUP($A37,HAVERD!$A:$DP,R$2,FALSE)</f>
        <v>82.84</v>
      </c>
      <c r="S37" s="7">
        <f>VLOOKUP($A37,HAVERD!$A:$DP,S$2,FALSE)</f>
        <v>83.41</v>
      </c>
      <c r="T37" s="7">
        <f>VLOOKUP($A37,HAVERD!$A:$DP,T$2,FALSE)</f>
        <v>84.26</v>
      </c>
      <c r="U37" s="7">
        <f>VLOOKUP($A37,HAVERD!$A:$DP,U$2,FALSE)</f>
        <v>85.54</v>
      </c>
      <c r="V37" s="7">
        <f>VLOOKUP($A37,HAVERD!$A:$DP,V$2,FALSE)</f>
        <v>90.13</v>
      </c>
      <c r="W37" s="7">
        <f>VLOOKUP($A37,HAVERD!$A:$DP,W$2,FALSE)</f>
        <v>88.58</v>
      </c>
      <c r="X37" s="7">
        <f>VLOOKUP($A37,HAVERD!$A:$DP,X$2,FALSE)</f>
        <v>81.89</v>
      </c>
      <c r="Y37" s="7">
        <f>VLOOKUP($A37,HAVERD!$A:$DP,Y$2,FALSE)</f>
        <v>70.52</v>
      </c>
      <c r="Z37" s="7">
        <f>VLOOKUP($A37,HAVERD!$A:$DP,Z$2,FALSE)</f>
        <v>66.489999999999995</v>
      </c>
      <c r="AA37" s="7">
        <f>VLOOKUP($A37,HAVERD!$A:$DP,AA$2,FALSE)</f>
        <v>64.73</v>
      </c>
      <c r="AB37" s="7">
        <f>VLOOKUP($A37,HAVERD!$A:$DP,AB$2,FALSE)</f>
        <v>62.99</v>
      </c>
      <c r="AC37" s="7">
        <f>VLOOKUP($A37,HAVERD!$A:$DP,AC$2,FALSE)</f>
        <v>62.18</v>
      </c>
      <c r="AD37" s="7">
        <f>VLOOKUP($A37,HAVERD!$A:$DP,AD$2,FALSE)</f>
        <v>63.58</v>
      </c>
      <c r="AE37" s="7">
        <f>VLOOKUP($A37,HAVERD!$A:$DP,AE$2,FALSE)</f>
        <v>67.36</v>
      </c>
      <c r="AF37" s="7">
        <f>VLOOKUP($A37,HAVERD!$A:$DP,AF$2,FALSE)</f>
        <v>69.73</v>
      </c>
      <c r="AG37" s="7">
        <f>VLOOKUP($A37,HAVERD!$A:$DP,AG$2,FALSE)</f>
        <v>71.33</v>
      </c>
      <c r="AH37" s="7">
        <f>VLOOKUP($A37,HAVERD!$A:$DP,AH$2,FALSE)</f>
        <v>74.349999999999994</v>
      </c>
      <c r="AI37" s="7">
        <f>VLOOKUP($A37,HAVERD!$A:$DP,AI$2,FALSE)</f>
        <v>73.790000000000006</v>
      </c>
      <c r="AJ37" s="7">
        <f>VLOOKUP($A37,HAVERD!$A:$DP,AJ$2,FALSE)</f>
        <v>71.430000000000007</v>
      </c>
      <c r="AK37" s="7">
        <f>VLOOKUP($A37,HAVERD!$A:$DP,AK$2,FALSE)</f>
        <v>62.24</v>
      </c>
      <c r="AL37" s="7">
        <f>VLOOKUP($A37,HAVERD!$A:$DP,AL$2,FALSE)</f>
        <v>58.25</v>
      </c>
      <c r="AM37" s="7">
        <f>VLOOKUP($A37,HAVERD!$A:$DP,AM$2,FALSE)</f>
        <v>56.89</v>
      </c>
      <c r="AN37" s="7">
        <f>VLOOKUP($A37,HAVERD!$A:$DP,AN$2,FALSE)</f>
        <v>59.16</v>
      </c>
      <c r="AO37" s="7">
        <f>VLOOKUP($A37,HAVERD!$A:$DP,AO$2,FALSE)</f>
        <v>59.19</v>
      </c>
      <c r="AP37" s="7">
        <f>VLOOKUP($A37,HAVERD!$A:$DP,AP$2,FALSE)</f>
        <v>60.16</v>
      </c>
      <c r="AQ37" s="7">
        <f>VLOOKUP($A37,HAVERD!$A:$DP,AQ$2,FALSE)</f>
        <v>64.03</v>
      </c>
      <c r="AR37" s="7">
        <f>VLOOKUP($A37,HAVERD!$A:$DP,AR$2,FALSE)</f>
        <v>66.19</v>
      </c>
      <c r="AS37" s="7">
        <f>VLOOKUP($A37,HAVERD!$A:$DP,AS$2,FALSE)</f>
        <v>67.94</v>
      </c>
      <c r="AT37" s="7">
        <f>VLOOKUP($A37,HAVERD!$A:$DP,AT$2,FALSE)</f>
        <v>68.680000000000007</v>
      </c>
      <c r="AU37" s="7">
        <f>VLOOKUP($A37,HAVERD!$A:$DP,AU$2,FALSE)</f>
        <v>69.739999999999995</v>
      </c>
      <c r="AV37" s="7">
        <f>VLOOKUP($A37,HAVERD!$A:$DP,AV$2,FALSE)</f>
        <v>68.7</v>
      </c>
      <c r="AW37" s="7">
        <f>VLOOKUP($A37,HAVERD!$A:$DP,AW$2,FALSE)</f>
        <v>65.239999999999995</v>
      </c>
      <c r="AZ37" s="6">
        <f t="shared" si="21"/>
        <v>46191</v>
      </c>
      <c r="BA37" s="7">
        <f>_xlfn.IFNA(VLOOKUP($AZ37,HAVERD!$A:$DP,BA$2,FALSE),"")</f>
        <v>96.69</v>
      </c>
      <c r="BB37" s="7">
        <f>_xlfn.IFNA(VLOOKUP($AZ37,HAVERD!$A:$DP,BB$2,FALSE),"")</f>
        <v>97.07</v>
      </c>
      <c r="BC37" s="7">
        <f>_xlfn.IFNA(VLOOKUP($AZ37,HAVERD!$A:$DP,BC$2,FALSE),"")</f>
        <v>98.99</v>
      </c>
      <c r="BD37" s="7">
        <f>_xlfn.IFNA(VLOOKUP($AZ37,HAVERD!$A:$DP,BD$2,FALSE),"")</f>
        <v>100.16</v>
      </c>
      <c r="BE37" s="7">
        <f>_xlfn.IFNA(VLOOKUP($AZ37,HAVERD!$A:$DP,BE$2,FALSE),"")</f>
        <v>104.02</v>
      </c>
      <c r="BF37" s="7">
        <f>_xlfn.IFNA(VLOOKUP($AZ37,HAVERD!$A:$DP,BF$2,FALSE),"")</f>
        <v>106.3</v>
      </c>
      <c r="BG37" s="7">
        <f>_xlfn.IFNA(VLOOKUP($AZ37,HAVERD!$A:$DP,BG$2,FALSE),"")</f>
        <v>106.64</v>
      </c>
      <c r="BH37" s="7">
        <f>_xlfn.IFNA(VLOOKUP($AZ37,HAVERD!$A:$DP,BH$2,FALSE),"")</f>
        <v>105.03</v>
      </c>
      <c r="BI37" s="7">
        <f>_xlfn.IFNA(VLOOKUP($AZ37,HAVERD!$A:$DP,BI$2,FALSE),"")</f>
        <v>96.71</v>
      </c>
      <c r="BJ37" s="7">
        <f>_xlfn.IFNA(VLOOKUP($AZ37,HAVERD!$A:$DP,BJ$2,FALSE),"")</f>
        <v>86.1</v>
      </c>
      <c r="BK37" s="7">
        <f>_xlfn.IFNA(VLOOKUP($AZ37,HAVERD!$A:$DP,BK$2,FALSE),"")</f>
        <v>80.95</v>
      </c>
      <c r="BL37" s="7">
        <f>_xlfn.IFNA(VLOOKUP($AZ37,HAVERD!$A:$DP,BL$2,FALSE),"")</f>
        <v>77.099999999999994</v>
      </c>
      <c r="BM37" s="7">
        <f>_xlfn.IFNA(VLOOKUP($AZ37,HAVERD!$A:$DP,BM$2,FALSE),"")</f>
        <v>76.849999999999994</v>
      </c>
      <c r="BN37" s="7">
        <f>_xlfn.IFNA(VLOOKUP($AZ37,HAVERD!$A:$DP,BN$2,FALSE),"")</f>
        <v>77.8</v>
      </c>
      <c r="BO37" s="7">
        <f>_xlfn.IFNA(VLOOKUP($AZ37,HAVERD!$A:$DP,BO$2,FALSE),"")</f>
        <v>79.150000000000006</v>
      </c>
      <c r="BP37" s="7">
        <f>_xlfn.IFNA(VLOOKUP($AZ37,HAVERD!$A:$DP,BP$2,FALSE),"")</f>
        <v>78.95</v>
      </c>
      <c r="BQ37" s="7">
        <f>_xlfn.IFNA(VLOOKUP($AZ37,HAVERD!$A:$DP,BQ$2,FALSE),"")</f>
        <v>81.849999999999994</v>
      </c>
      <c r="BR37" s="7">
        <f>_xlfn.IFNA(VLOOKUP($AZ37,HAVERD!$A:$DP,BR$2,FALSE),"")</f>
        <v>82.91</v>
      </c>
      <c r="BS37" s="7">
        <f>_xlfn.IFNA(VLOOKUP($AZ37,HAVERD!$A:$DP,BS$2,FALSE),"")</f>
        <v>84.85</v>
      </c>
      <c r="BT37" s="7">
        <f>_xlfn.IFNA(VLOOKUP($AZ37,HAVERD!$A:$DP,BT$2,FALSE),"")</f>
        <v>84.9</v>
      </c>
      <c r="BU37" s="7">
        <f>_xlfn.IFNA(VLOOKUP($AZ37,HAVERD!$A:$DP,BU$2,FALSE),"")</f>
        <v>78.62</v>
      </c>
      <c r="BV37" s="7">
        <f>_xlfn.IFNA(VLOOKUP($AZ37,HAVERD!$A:$DP,BV$2,FALSE),"")</f>
        <v>69.36</v>
      </c>
      <c r="BW37" s="7">
        <f>_xlfn.IFNA(VLOOKUP($AZ37,HAVERD!$A:$DP,BW$2,FALSE),"")</f>
        <v>63.99</v>
      </c>
      <c r="BX37" s="7">
        <f>_xlfn.IFNA(VLOOKUP($AZ37,HAVERD!$A:$DP,BX$2,FALSE),"")</f>
        <v>62.65</v>
      </c>
      <c r="BY37" s="7">
        <f>_xlfn.IFNA(VLOOKUP($AZ37,HAVERD!$A:$DP,BY$2,FALSE),"")</f>
        <v>61.48</v>
      </c>
      <c r="BZ37" s="7">
        <f>_xlfn.IFNA(VLOOKUP($AZ37,HAVERD!$A:$DP,BZ$2,FALSE),"")</f>
        <v>61.17</v>
      </c>
      <c r="CA37" s="7">
        <f>_xlfn.IFNA(VLOOKUP($AZ37,HAVERD!$A:$DP,CA$2,FALSE),"")</f>
        <v>62.72</v>
      </c>
      <c r="CB37" s="7">
        <f>_xlfn.IFNA(VLOOKUP($AZ37,HAVERD!$A:$DP,CB$2,FALSE),"")</f>
        <v>68.44</v>
      </c>
      <c r="CC37" s="7">
        <f>_xlfn.IFNA(VLOOKUP($AZ37,HAVERD!$A:$DP,CC$2,FALSE),"")</f>
        <v>70.709999999999994</v>
      </c>
      <c r="CD37" s="7">
        <f>_xlfn.IFNA(VLOOKUP($AZ37,HAVERD!$A:$DP,CD$2,FALSE),"")</f>
        <v>72.709999999999994</v>
      </c>
      <c r="CE37" s="7">
        <f>_xlfn.IFNA(VLOOKUP($AZ37,HAVERD!$A:$DP,CE$2,FALSE),"")</f>
        <v>74.75</v>
      </c>
      <c r="CF37" s="7">
        <f>_xlfn.IFNA(VLOOKUP($AZ37,HAVERD!$A:$DP,CF$2,FALSE),"")</f>
        <v>74.36</v>
      </c>
      <c r="CG37" s="7">
        <f>_xlfn.IFNA(VLOOKUP($AZ37,HAVERD!$A:$DP,CG$2,FALSE),"")</f>
        <v>71.83</v>
      </c>
      <c r="CH37" s="7">
        <f>_xlfn.IFNA(VLOOKUP($AZ37,HAVERD!$A:$DP,CH$2,FALSE),"")</f>
        <v>61.4</v>
      </c>
      <c r="CI37" s="7">
        <f>_xlfn.IFNA(VLOOKUP($AZ37,HAVERD!$A:$DP,CI$2,FALSE),"")</f>
        <v>57.04</v>
      </c>
      <c r="CJ37" s="7">
        <f>_xlfn.IFNA(VLOOKUP($AZ37,HAVERD!$A:$DP,CJ$2,FALSE),"")</f>
        <v>55.64</v>
      </c>
      <c r="CK37" s="7">
        <f>_xlfn.IFNA(VLOOKUP($AZ37,HAVERD!$A:$DP,CK$2,FALSE),"")</f>
        <v>56.74</v>
      </c>
      <c r="CL37" s="7">
        <f>_xlfn.IFNA(VLOOKUP($AZ37,HAVERD!$A:$DP,CL$2,FALSE),"")</f>
        <v>56.89</v>
      </c>
      <c r="CM37" s="7">
        <f>_xlfn.IFNA(VLOOKUP($AZ37,HAVERD!$A:$DP,CM$2,FALSE),"")</f>
        <v>58.55</v>
      </c>
      <c r="CN37" s="7">
        <f>_xlfn.IFNA(VLOOKUP($AZ37,HAVERD!$A:$DP,CN$2,FALSE),"")</f>
        <v>63.34</v>
      </c>
      <c r="CO37" s="7">
        <f>_xlfn.IFNA(VLOOKUP($AZ37,HAVERD!$A:$DP,CO$2,FALSE),"")</f>
        <v>65.319999999999993</v>
      </c>
      <c r="CP37" s="7">
        <f>_xlfn.IFNA(VLOOKUP($AZ37,HAVERD!$A:$DP,CP$2,FALSE),"")</f>
        <v>67.2</v>
      </c>
      <c r="CQ37" s="7">
        <f>_xlfn.IFNA(VLOOKUP($AZ37,HAVERD!$A:$DP,CQ$2,FALSE),"")</f>
        <v>68.349999999999994</v>
      </c>
      <c r="CR37" s="7">
        <f>_xlfn.IFNA(VLOOKUP($AZ37,HAVERD!$A:$DP,CR$2,FALSE),"")</f>
        <v>69.349999999999994</v>
      </c>
      <c r="CS37" s="7">
        <f>_xlfn.IFNA(VLOOKUP($AZ37,HAVERD!$A:$DP,CS$2,FALSE),"")</f>
        <v>68.33</v>
      </c>
      <c r="CT37" s="7">
        <f>_xlfn.IFNA(VLOOKUP($AZ37,HAVERD!$A:$DP,CT$2,FALSE),"")</f>
        <v>63.17</v>
      </c>
      <c r="CU37" s="7">
        <f>_xlfn.IFNA(VLOOKUP($AZ37,HAVERD!$A:$DP,CU$2,FALSE),"")</f>
        <v>60.38</v>
      </c>
      <c r="CV37" s="7">
        <f>_xlfn.IFNA(VLOOKUP($AZ37,HAVERD!$A:$DP,CV$2,FALSE),"")</f>
        <v>57.79</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35">
      <c r="A38" s="6"/>
      <c r="AZ38" s="6"/>
    </row>
    <row r="39" spans="1:143" x14ac:dyDescent="0.35">
      <c r="A39" s="11" t="s">
        <v>948</v>
      </c>
      <c r="AZ39" s="11" t="s">
        <v>948</v>
      </c>
    </row>
    <row r="40" spans="1:143" x14ac:dyDescent="0.3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 t="shared" ref="BA40:CV40" si="23">MONTH(BA18)</f>
        <v>6</v>
      </c>
      <c r="BB40">
        <f t="shared" si="23"/>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43"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43" x14ac:dyDescent="0.3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43" x14ac:dyDescent="0.3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43" x14ac:dyDescent="0.3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43" x14ac:dyDescent="0.35">
      <c r="A45" t="s">
        <v>948</v>
      </c>
      <c r="B45" s="7">
        <f>AVERAGE(B23, B25:B37)</f>
        <v>112.64214285714284</v>
      </c>
      <c r="C45" s="7">
        <f t="shared" ref="C45:AW45" si="32">AVERAGE(C23, C25:C37)</f>
        <v>110.74071428571428</v>
      </c>
      <c r="D45" s="7">
        <f t="shared" si="32"/>
        <v>109.20428571428572</v>
      </c>
      <c r="E45" s="7">
        <f t="shared" si="32"/>
        <v>109.73285714285713</v>
      </c>
      <c r="F45" s="7">
        <f t="shared" si="32"/>
        <v>110.715</v>
      </c>
      <c r="G45" s="7">
        <f t="shared" si="32"/>
        <v>110.27428571428571</v>
      </c>
      <c r="H45" s="7">
        <f t="shared" si="32"/>
        <v>113.86428571428571</v>
      </c>
      <c r="I45" s="7">
        <f t="shared" si="32"/>
        <v>115.64071428571431</v>
      </c>
      <c r="J45" s="7">
        <f t="shared" si="32"/>
        <v>116.38000000000001</v>
      </c>
      <c r="K45" s="7">
        <f t="shared" si="32"/>
        <v>115.33642857142858</v>
      </c>
      <c r="L45" s="7">
        <f t="shared" si="32"/>
        <v>106.1342857142857</v>
      </c>
      <c r="M45" s="7">
        <f t="shared" si="32"/>
        <v>94.594285714285704</v>
      </c>
      <c r="N45" s="7">
        <f t="shared" si="32"/>
        <v>85.020714285714277</v>
      </c>
      <c r="O45" s="7">
        <f t="shared" si="32"/>
        <v>82.563571428571436</v>
      </c>
      <c r="P45" s="7">
        <f t="shared" si="32"/>
        <v>82.769285714285715</v>
      </c>
      <c r="Q45" s="7">
        <f t="shared" si="32"/>
        <v>83.01571428571431</v>
      </c>
      <c r="R45" s="7">
        <f t="shared" si="32"/>
        <v>83.43214285714285</v>
      </c>
      <c r="S45" s="7">
        <f t="shared" si="32"/>
        <v>83.672857142857154</v>
      </c>
      <c r="T45" s="7">
        <f t="shared" si="32"/>
        <v>83.98642857142859</v>
      </c>
      <c r="U45" s="7">
        <f t="shared" si="32"/>
        <v>85.226428571428571</v>
      </c>
      <c r="V45" s="7">
        <f t="shared" si="32"/>
        <v>89.97714285714288</v>
      </c>
      <c r="W45" s="7">
        <f t="shared" si="32"/>
        <v>88.415714285714259</v>
      </c>
      <c r="X45" s="7">
        <f t="shared" si="32"/>
        <v>81.643571428571448</v>
      </c>
      <c r="Y45" s="7">
        <f t="shared" si="32"/>
        <v>70.414285714285725</v>
      </c>
      <c r="Z45" s="7">
        <f t="shared" si="32"/>
        <v>66.130714285714276</v>
      </c>
      <c r="AA45" s="7">
        <f t="shared" si="32"/>
        <v>64.006428571428572</v>
      </c>
      <c r="AB45" s="7">
        <f t="shared" si="32"/>
        <v>62.138571428571431</v>
      </c>
      <c r="AC45" s="7">
        <f t="shared" si="32"/>
        <v>61.374999999999993</v>
      </c>
      <c r="AD45" s="7">
        <f t="shared" si="32"/>
        <v>62.724285714285713</v>
      </c>
      <c r="AE45" s="7">
        <f t="shared" si="32"/>
        <v>66.777857142857144</v>
      </c>
      <c r="AF45" s="7">
        <f t="shared" si="32"/>
        <v>69.13428571428571</v>
      </c>
      <c r="AG45" s="7">
        <f t="shared" si="32"/>
        <v>70.762857142857143</v>
      </c>
      <c r="AH45" s="7">
        <f t="shared" si="32"/>
        <v>73.724999999999994</v>
      </c>
      <c r="AI45" s="7">
        <f t="shared" si="32"/>
        <v>73.209999999999994</v>
      </c>
      <c r="AJ45" s="7">
        <f t="shared" si="32"/>
        <v>71.195714285714288</v>
      </c>
      <c r="AK45" s="7">
        <f t="shared" si="32"/>
        <v>64.265000000000001</v>
      </c>
      <c r="AL45" s="7">
        <f t="shared" si="32"/>
        <v>60.564999999999991</v>
      </c>
      <c r="AM45" s="7">
        <f t="shared" si="32"/>
        <v>59.162142857142854</v>
      </c>
      <c r="AN45" s="7">
        <f t="shared" si="32"/>
        <v>61.214999999999989</v>
      </c>
      <c r="AO45" s="7">
        <f t="shared" si="32"/>
        <v>61.330714285714279</v>
      </c>
      <c r="AP45" s="7">
        <f t="shared" si="32"/>
        <v>62.300714285714278</v>
      </c>
      <c r="AQ45" s="7">
        <f t="shared" si="32"/>
        <v>65.58642857142857</v>
      </c>
      <c r="AR45" s="7">
        <f t="shared" si="32"/>
        <v>67.75928571428571</v>
      </c>
      <c r="AS45" s="7">
        <f t="shared" si="32"/>
        <v>69.692142857142841</v>
      </c>
      <c r="AT45" s="7">
        <f t="shared" si="32"/>
        <v>71.385000000000005</v>
      </c>
      <c r="AU45" s="7">
        <f t="shared" si="32"/>
        <v>72.453571428571422</v>
      </c>
      <c r="AV45" s="7">
        <f t="shared" si="32"/>
        <v>71.41357142857143</v>
      </c>
      <c r="AW45" s="7">
        <f t="shared" si="32"/>
        <v>67.820000000000007</v>
      </c>
      <c r="AZ45" t="s">
        <v>948</v>
      </c>
      <c r="BA45" s="7">
        <f>AVERAGE(BA23:BA37)</f>
        <v>112.27600000000001</v>
      </c>
      <c r="BB45" s="7">
        <f t="shared" ref="BB45:CV45" si="33">AVERAGE(BB23:BB37)</f>
        <v>112.63733333333334</v>
      </c>
      <c r="BC45" s="7">
        <f t="shared" si="33"/>
        <v>114.02</v>
      </c>
      <c r="BD45" s="7">
        <f t="shared" si="33"/>
        <v>114.66933333333334</v>
      </c>
      <c r="BE45" s="7">
        <f t="shared" si="33"/>
        <v>118.00800000000001</v>
      </c>
      <c r="BF45" s="7">
        <f t="shared" si="33"/>
        <v>119.72</v>
      </c>
      <c r="BG45" s="7">
        <f t="shared" si="33"/>
        <v>119.53999999999999</v>
      </c>
      <c r="BH45" s="7">
        <f t="shared" si="33"/>
        <v>117.44066666666666</v>
      </c>
      <c r="BI45" s="7">
        <f t="shared" si="33"/>
        <v>107.49600000000001</v>
      </c>
      <c r="BJ45" s="7">
        <f t="shared" si="33"/>
        <v>93.635333333333321</v>
      </c>
      <c r="BK45" s="7">
        <f t="shared" si="33"/>
        <v>84.658666666666662</v>
      </c>
      <c r="BL45" s="7">
        <f t="shared" si="33"/>
        <v>81.108666666666679</v>
      </c>
      <c r="BM45" s="7">
        <f t="shared" si="33"/>
        <v>81.17</v>
      </c>
      <c r="BN45" s="7">
        <f t="shared" si="33"/>
        <v>81.608666666666679</v>
      </c>
      <c r="BO45" s="7">
        <f t="shared" si="33"/>
        <v>82.696666666666673</v>
      </c>
      <c r="BP45" s="7">
        <f t="shared" si="33"/>
        <v>82.93</v>
      </c>
      <c r="BQ45" s="7">
        <f t="shared" si="33"/>
        <v>85.226666666666674</v>
      </c>
      <c r="BR45" s="7">
        <f t="shared" si="33"/>
        <v>86.712666666666649</v>
      </c>
      <c r="BS45" s="7">
        <f t="shared" si="33"/>
        <v>88.201333333333338</v>
      </c>
      <c r="BT45" s="7">
        <f t="shared" si="33"/>
        <v>87.73399999999998</v>
      </c>
      <c r="BU45" s="7">
        <f t="shared" si="33"/>
        <v>81.220000000000013</v>
      </c>
      <c r="BV45" s="7">
        <f t="shared" si="33"/>
        <v>70.602000000000004</v>
      </c>
      <c r="BW45" s="7">
        <f t="shared" si="33"/>
        <v>65.143333333333345</v>
      </c>
      <c r="BX45" s="7">
        <f t="shared" si="33"/>
        <v>63.635333333333328</v>
      </c>
      <c r="BY45" s="7">
        <f t="shared" si="33"/>
        <v>62.070666666666661</v>
      </c>
      <c r="BZ45" s="7">
        <f t="shared" si="33"/>
        <v>61.73866666666666</v>
      </c>
      <c r="CA45" s="7">
        <f t="shared" si="33"/>
        <v>63.288000000000004</v>
      </c>
      <c r="CB45" s="7">
        <f t="shared" si="33"/>
        <v>68.890666666666661</v>
      </c>
      <c r="CC45" s="7">
        <f t="shared" si="33"/>
        <v>70.961333333333329</v>
      </c>
      <c r="CD45" s="7">
        <f t="shared" si="33"/>
        <v>72.807999999999993</v>
      </c>
      <c r="CE45" s="7">
        <f t="shared" si="33"/>
        <v>75.523999999999987</v>
      </c>
      <c r="CF45" s="7">
        <f t="shared" si="33"/>
        <v>74.723333333333329</v>
      </c>
      <c r="CG45" s="7">
        <f t="shared" si="33"/>
        <v>72.404666666666657</v>
      </c>
      <c r="CH45" s="7">
        <f t="shared" si="33"/>
        <v>61.803333333333327</v>
      </c>
      <c r="CI45" s="7">
        <f t="shared" si="33"/>
        <v>57.618000000000002</v>
      </c>
      <c r="CJ45" s="7">
        <f t="shared" si="33"/>
        <v>56.214000000000013</v>
      </c>
      <c r="CK45" s="7">
        <f t="shared" si="33"/>
        <v>57.438666666666663</v>
      </c>
      <c r="CL45" s="7">
        <f t="shared" si="33"/>
        <v>57.581333333333326</v>
      </c>
      <c r="CM45" s="7">
        <f t="shared" si="33"/>
        <v>59.264666666666677</v>
      </c>
      <c r="CN45" s="7">
        <f t="shared" si="33"/>
        <v>64.157333333333341</v>
      </c>
      <c r="CO45" s="7">
        <f t="shared" si="33"/>
        <v>66.163999999999987</v>
      </c>
      <c r="CP45" s="7">
        <f t="shared" si="33"/>
        <v>68.051333333333346</v>
      </c>
      <c r="CQ45" s="7">
        <f t="shared" si="33"/>
        <v>69.039333333333332</v>
      </c>
      <c r="CR45" s="7">
        <f t="shared" si="33"/>
        <v>70.082000000000022</v>
      </c>
      <c r="CS45" s="7">
        <f t="shared" si="33"/>
        <v>69.016000000000005</v>
      </c>
      <c r="CT45" s="7">
        <f t="shared" si="33"/>
        <v>64.086666666666659</v>
      </c>
      <c r="CU45" s="7">
        <f t="shared" si="33"/>
        <v>61.333333333333336</v>
      </c>
      <c r="CV45" s="7">
        <f t="shared" si="33"/>
        <v>58.767333333333333</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35">
      <c r="A47" s="11" t="s">
        <v>954</v>
      </c>
      <c r="AZ47" s="11" t="s">
        <v>954</v>
      </c>
    </row>
    <row r="48" spans="1:143" x14ac:dyDescent="0.3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35">
      <c r="A49" t="str">
        <f>A1</f>
        <v>April 2026 MPR</v>
      </c>
      <c r="B49" s="7">
        <f t="shared" ref="B49:R49" si="36">AVERAGEIF($B$44:$AW$44,B48,$B$45:$AW$45)</f>
        <v>110.86238095238095</v>
      </c>
      <c r="C49" s="7">
        <f t="shared" si="36"/>
        <v>110.24071428571428</v>
      </c>
      <c r="D49" s="7">
        <f t="shared" si="36"/>
        <v>115.29500000000002</v>
      </c>
      <c r="E49" s="7">
        <f t="shared" si="36"/>
        <v>105.355</v>
      </c>
      <c r="F49" s="7">
        <f t="shared" si="36"/>
        <v>83.45119047619049</v>
      </c>
      <c r="G49" s="7">
        <f t="shared" si="36"/>
        <v>83.373571428571438</v>
      </c>
      <c r="H49" s="7">
        <f t="shared" si="36"/>
        <v>86.39666666666669</v>
      </c>
      <c r="I49" s="7">
        <f t="shared" si="36"/>
        <v>80.157857142857139</v>
      </c>
      <c r="J49" s="7">
        <f t="shared" si="36"/>
        <v>64.091904761904757</v>
      </c>
      <c r="K49" s="7">
        <f t="shared" si="36"/>
        <v>63.625714285714288</v>
      </c>
      <c r="L49" s="7">
        <f t="shared" si="36"/>
        <v>71.207380952380944</v>
      </c>
      <c r="M49" s="7">
        <f t="shared" si="36"/>
        <v>69.556904761904761</v>
      </c>
      <c r="N49" s="7">
        <f t="shared" si="36"/>
        <v>60.314047619047606</v>
      </c>
      <c r="O49" s="7">
        <f t="shared" si="36"/>
        <v>63.072619047619042</v>
      </c>
      <c r="P49" s="7">
        <f t="shared" si="36"/>
        <v>69.612142857142842</v>
      </c>
      <c r="Q49" s="7">
        <f t="shared" si="36"/>
        <v>70.562380952380963</v>
      </c>
      <c r="R49" s="7" t="e">
        <f t="shared" si="36"/>
        <v>#DIV/0!</v>
      </c>
      <c r="S49" s="7"/>
      <c r="T49" s="7"/>
      <c r="U49" s="7"/>
      <c r="AZ49" t="str">
        <f>AZ1</f>
        <v>Current market curve</v>
      </c>
      <c r="BA49" s="7">
        <f>AVERAGEIF($BA$44:$CV$44,BA48,$BA$45:$CV$45)</f>
        <v>112.27600000000001</v>
      </c>
      <c r="BB49" s="7">
        <f t="shared" ref="BB49:BP49" si="37">AVERAGEIF($BA$44:$CV$44,BB48,$BA$45:$CV$45)</f>
        <v>113.77555555555556</v>
      </c>
      <c r="BC49" s="7">
        <f t="shared" si="37"/>
        <v>119.08933333333334</v>
      </c>
      <c r="BD49" s="7">
        <f t="shared" si="37"/>
        <v>106.19066666666667</v>
      </c>
      <c r="BE49" s="7">
        <f t="shared" si="37"/>
        <v>82.312444444444452</v>
      </c>
      <c r="BF49" s="7">
        <f t="shared" si="37"/>
        <v>82.411777777777786</v>
      </c>
      <c r="BG49" s="7">
        <f t="shared" si="37"/>
        <v>86.713555555555558</v>
      </c>
      <c r="BH49" s="7">
        <f t="shared" si="37"/>
        <v>79.852000000000004</v>
      </c>
      <c r="BI49" s="7">
        <f t="shared" si="37"/>
        <v>63.616444444444447</v>
      </c>
      <c r="BJ49" s="7">
        <f t="shared" si="37"/>
        <v>64.639111111111106</v>
      </c>
      <c r="BK49" s="7">
        <f t="shared" si="37"/>
        <v>73.097777777777765</v>
      </c>
      <c r="BL49" s="7">
        <f t="shared" si="37"/>
        <v>69.643777777777771</v>
      </c>
      <c r="BM49" s="7">
        <f t="shared" si="37"/>
        <v>57.090222222222224</v>
      </c>
      <c r="BN49" s="7">
        <f t="shared" si="37"/>
        <v>60.334444444444443</v>
      </c>
      <c r="BO49" s="7">
        <f t="shared" si="37"/>
        <v>67.751555555555555</v>
      </c>
      <c r="BP49" s="7">
        <f t="shared" si="37"/>
        <v>67.728222222222215</v>
      </c>
      <c r="BQ49" s="7"/>
      <c r="BR49" s="7"/>
      <c r="BS49" s="7"/>
      <c r="BT49" s="7"/>
    </row>
    <row r="51" spans="1:143" x14ac:dyDescent="0.35">
      <c r="AZ51" s="8" t="s">
        <v>958</v>
      </c>
    </row>
    <row r="52" spans="1:143"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Q53" si="39">MONTH(DI52)</f>
        <v>1</v>
      </c>
      <c r="DJ53" s="13">
        <f t="shared" si="39"/>
        <v>2</v>
      </c>
      <c r="DK53" s="13">
        <f t="shared" si="39"/>
        <v>3</v>
      </c>
      <c r="DL53" s="13">
        <f t="shared" si="39"/>
        <v>4</v>
      </c>
      <c r="DM53" s="13">
        <f t="shared" si="39"/>
        <v>5</v>
      </c>
      <c r="DN53" s="13">
        <f t="shared" si="39"/>
        <v>6</v>
      </c>
      <c r="DO53" s="13">
        <f t="shared" si="39"/>
        <v>7</v>
      </c>
      <c r="DP53" s="13">
        <f t="shared" si="39"/>
        <v>8</v>
      </c>
      <c r="DQ53" s="13">
        <f t="shared" si="39"/>
        <v>9</v>
      </c>
      <c r="DR53" s="13">
        <f t="shared" ref="DR53:DT53" si="40">MONTH(DR52)</f>
        <v>10</v>
      </c>
      <c r="DS53" s="13">
        <f t="shared" si="40"/>
        <v>11</v>
      </c>
      <c r="DT53" s="13">
        <f t="shared" si="40"/>
        <v>12</v>
      </c>
      <c r="DU53" s="13">
        <f t="shared" ref="DU53:EF53" si="41">MONTH(DU52)</f>
        <v>1</v>
      </c>
      <c r="DV53" s="13">
        <f t="shared" si="41"/>
        <v>2</v>
      </c>
      <c r="DW53" s="13">
        <f t="shared" si="41"/>
        <v>3</v>
      </c>
      <c r="DX53" s="13">
        <f t="shared" si="41"/>
        <v>4</v>
      </c>
      <c r="DY53" s="13">
        <f t="shared" si="41"/>
        <v>5</v>
      </c>
      <c r="DZ53" s="13">
        <f t="shared" si="41"/>
        <v>6</v>
      </c>
      <c r="EA53" s="13">
        <f t="shared" si="41"/>
        <v>7</v>
      </c>
      <c r="EB53" s="13">
        <f t="shared" si="41"/>
        <v>8</v>
      </c>
      <c r="EC53" s="13">
        <f t="shared" si="41"/>
        <v>9</v>
      </c>
      <c r="ED53" s="13">
        <f t="shared" si="41"/>
        <v>10</v>
      </c>
      <c r="EE53" s="13">
        <f t="shared" si="41"/>
        <v>11</v>
      </c>
      <c r="EF53" s="13">
        <f t="shared" si="41"/>
        <v>12</v>
      </c>
      <c r="EG53" s="13"/>
      <c r="EH53" s="13"/>
      <c r="EI53" s="13"/>
      <c r="EJ53" s="13"/>
      <c r="EK53" s="13"/>
      <c r="EL53" s="13"/>
      <c r="EM53" s="13"/>
    </row>
    <row r="54" spans="1:143" x14ac:dyDescent="0.35">
      <c r="BA54">
        <v>202301</v>
      </c>
      <c r="BB54">
        <f t="shared" ref="BB54:BL54" si="42">IF(BB53=1,BA54+89,BA54+1)</f>
        <v>202302</v>
      </c>
      <c r="BC54">
        <f t="shared" si="42"/>
        <v>202303</v>
      </c>
      <c r="BD54">
        <f t="shared" si="42"/>
        <v>202304</v>
      </c>
      <c r="BE54">
        <f t="shared" si="42"/>
        <v>202305</v>
      </c>
      <c r="BF54">
        <f t="shared" si="42"/>
        <v>202306</v>
      </c>
      <c r="BG54">
        <f t="shared" si="42"/>
        <v>202307</v>
      </c>
      <c r="BH54">
        <f t="shared" si="42"/>
        <v>202308</v>
      </c>
      <c r="BI54">
        <f t="shared" si="42"/>
        <v>202309</v>
      </c>
      <c r="BJ54">
        <f t="shared" si="42"/>
        <v>202310</v>
      </c>
      <c r="BK54">
        <f t="shared" si="42"/>
        <v>202311</v>
      </c>
      <c r="BL54">
        <f t="shared" si="42"/>
        <v>202312</v>
      </c>
      <c r="BM54">
        <f>IF(BM53=1,BL54+89,BL54+1)</f>
        <v>202401</v>
      </c>
      <c r="BN54">
        <f t="shared" ref="BN54:DH54" si="43">IF(BN53=1,BM54+89,BM54+1)</f>
        <v>202402</v>
      </c>
      <c r="BO54">
        <f t="shared" si="43"/>
        <v>202403</v>
      </c>
      <c r="BP54">
        <f t="shared" si="43"/>
        <v>202404</v>
      </c>
      <c r="BQ54">
        <f t="shared" si="43"/>
        <v>202405</v>
      </c>
      <c r="BR54">
        <f t="shared" si="43"/>
        <v>202406</v>
      </c>
      <c r="BS54">
        <f t="shared" si="43"/>
        <v>202407</v>
      </c>
      <c r="BT54">
        <f t="shared" si="43"/>
        <v>202408</v>
      </c>
      <c r="BU54">
        <f t="shared" si="43"/>
        <v>202409</v>
      </c>
      <c r="BV54">
        <f t="shared" si="43"/>
        <v>202410</v>
      </c>
      <c r="BW54">
        <f t="shared" si="43"/>
        <v>202411</v>
      </c>
      <c r="BX54">
        <f t="shared" si="43"/>
        <v>202412</v>
      </c>
      <c r="BY54">
        <f t="shared" si="43"/>
        <v>202501</v>
      </c>
      <c r="BZ54">
        <f t="shared" si="43"/>
        <v>202502</v>
      </c>
      <c r="CA54">
        <f t="shared" si="43"/>
        <v>202503</v>
      </c>
      <c r="CB54">
        <f t="shared" si="43"/>
        <v>202504</v>
      </c>
      <c r="CC54">
        <f t="shared" si="43"/>
        <v>202505</v>
      </c>
      <c r="CD54">
        <f t="shared" si="43"/>
        <v>202506</v>
      </c>
      <c r="CE54">
        <f t="shared" si="43"/>
        <v>202507</v>
      </c>
      <c r="CF54">
        <f t="shared" si="43"/>
        <v>202508</v>
      </c>
      <c r="CG54">
        <f t="shared" si="43"/>
        <v>202509</v>
      </c>
      <c r="CH54">
        <f t="shared" si="43"/>
        <v>202510</v>
      </c>
      <c r="CI54">
        <f t="shared" si="43"/>
        <v>202511</v>
      </c>
      <c r="CJ54">
        <f t="shared" si="43"/>
        <v>202512</v>
      </c>
      <c r="CK54">
        <f t="shared" si="43"/>
        <v>202601</v>
      </c>
      <c r="CL54">
        <f t="shared" si="43"/>
        <v>202602</v>
      </c>
      <c r="CM54">
        <f t="shared" si="43"/>
        <v>202603</v>
      </c>
      <c r="CN54">
        <f t="shared" si="43"/>
        <v>202604</v>
      </c>
      <c r="CO54">
        <f t="shared" si="43"/>
        <v>202605</v>
      </c>
      <c r="CP54">
        <f t="shared" si="43"/>
        <v>202606</v>
      </c>
      <c r="CQ54">
        <f t="shared" si="43"/>
        <v>202607</v>
      </c>
      <c r="CR54">
        <f t="shared" si="43"/>
        <v>202608</v>
      </c>
      <c r="CS54">
        <f t="shared" si="43"/>
        <v>202609</v>
      </c>
      <c r="CT54">
        <f t="shared" si="43"/>
        <v>202610</v>
      </c>
      <c r="CU54">
        <f t="shared" si="43"/>
        <v>202611</v>
      </c>
      <c r="CV54">
        <f t="shared" si="43"/>
        <v>202612</v>
      </c>
      <c r="CW54">
        <f t="shared" si="43"/>
        <v>202701</v>
      </c>
      <c r="CX54">
        <f t="shared" si="43"/>
        <v>202702</v>
      </c>
      <c r="CY54">
        <f t="shared" si="43"/>
        <v>202703</v>
      </c>
      <c r="CZ54">
        <f t="shared" si="43"/>
        <v>202704</v>
      </c>
      <c r="DA54">
        <f t="shared" si="43"/>
        <v>202705</v>
      </c>
      <c r="DB54">
        <f t="shared" si="43"/>
        <v>202706</v>
      </c>
      <c r="DC54">
        <f t="shared" si="43"/>
        <v>202707</v>
      </c>
      <c r="DD54">
        <f t="shared" si="43"/>
        <v>202708</v>
      </c>
      <c r="DE54">
        <f t="shared" si="43"/>
        <v>202709</v>
      </c>
      <c r="DF54">
        <f t="shared" si="43"/>
        <v>202710</v>
      </c>
      <c r="DG54">
        <f t="shared" si="43"/>
        <v>202711</v>
      </c>
      <c r="DH54">
        <f t="shared" si="43"/>
        <v>202712</v>
      </c>
      <c r="DI54">
        <f t="shared" ref="DI54" si="44">IF(DI53=1,DH54+89,DH54+1)</f>
        <v>202801</v>
      </c>
      <c r="DJ54">
        <f t="shared" ref="DJ54" si="45">IF(DJ53=1,DI54+89,DI54+1)</f>
        <v>202802</v>
      </c>
      <c r="DK54">
        <f t="shared" ref="DK54" si="46">IF(DK53=1,DJ54+89,DJ54+1)</f>
        <v>202803</v>
      </c>
      <c r="DL54">
        <f t="shared" ref="DL54" si="47">IF(DL53=1,DK54+89,DK54+1)</f>
        <v>202804</v>
      </c>
      <c r="DM54">
        <f t="shared" ref="DM54" si="48">IF(DM53=1,DL54+89,DL54+1)</f>
        <v>202805</v>
      </c>
      <c r="DN54">
        <f t="shared" ref="DN54" si="49">IF(DN53=1,DM54+89,DM54+1)</f>
        <v>202806</v>
      </c>
      <c r="DO54">
        <f t="shared" ref="DO54" si="50">IF(DO53=1,DN54+89,DN54+1)</f>
        <v>202807</v>
      </c>
      <c r="DP54">
        <f t="shared" ref="DP54" si="51">IF(DP53=1,DO54+89,DO54+1)</f>
        <v>202808</v>
      </c>
      <c r="DQ54">
        <f t="shared" ref="DQ54" si="52">IF(DQ53=1,DP54+89,DP54+1)</f>
        <v>202809</v>
      </c>
      <c r="DR54">
        <f t="shared" ref="DR54" si="53">IF(DR53=1,DQ54+89,DQ54+1)</f>
        <v>202810</v>
      </c>
      <c r="DS54">
        <f t="shared" ref="DS54" si="54">IF(DS53=1,DR54+89,DR54+1)</f>
        <v>202811</v>
      </c>
      <c r="DT54">
        <f t="shared" ref="DT54" si="55">IF(DT53=1,DS54+89,DS54+1)</f>
        <v>202812</v>
      </c>
      <c r="DU54">
        <f t="shared" ref="DU54" si="56">IF(DU53=1,DT54+89,DT54+1)</f>
        <v>202901</v>
      </c>
      <c r="DV54">
        <f t="shared" ref="DV54" si="57">IF(DV53=1,DU54+89,DU54+1)</f>
        <v>202902</v>
      </c>
      <c r="DW54">
        <f t="shared" ref="DW54" si="58">IF(DW53=1,DV54+89,DV54+1)</f>
        <v>202903</v>
      </c>
      <c r="DX54">
        <f t="shared" ref="DX54" si="59">IF(DX53=1,DW54+89,DW54+1)</f>
        <v>202904</v>
      </c>
      <c r="DY54">
        <f t="shared" ref="DY54" si="60">IF(DY53=1,DX54+89,DX54+1)</f>
        <v>202905</v>
      </c>
      <c r="DZ54">
        <f t="shared" ref="DZ54" si="61">IF(DZ53=1,DY54+89,DY54+1)</f>
        <v>202906</v>
      </c>
      <c r="EA54">
        <f t="shared" ref="EA54" si="62">IF(EA53=1,DZ54+89,DZ54+1)</f>
        <v>202907</v>
      </c>
      <c r="EB54">
        <f t="shared" ref="EB54" si="63">IF(EB53=1,EA54+89,EA54+1)</f>
        <v>202908</v>
      </c>
      <c r="EC54">
        <f t="shared" ref="EC54" si="64">IF(EC53=1,EB54+89,EB54+1)</f>
        <v>202909</v>
      </c>
      <c r="ED54">
        <f t="shared" ref="ED54" si="65">IF(ED53=1,EC54+89,EC54+1)</f>
        <v>202910</v>
      </c>
      <c r="EE54">
        <f t="shared" ref="EE54" si="66">IF(EE53=1,ED54+89,ED54+1)</f>
        <v>202911</v>
      </c>
      <c r="EF54">
        <f t="shared" ref="EF54" si="67">IF(EF53=1,EE54+89,EE54+1)</f>
        <v>202912</v>
      </c>
    </row>
    <row r="55" spans="1:143" x14ac:dyDescent="0.35">
      <c r="AZ55" t="str">
        <f>A49</f>
        <v>April 2026 MPR</v>
      </c>
      <c r="BA55" s="7" t="e">
        <f t="shared" ref="BA55:CF55" si="68">HLOOKUP(BA$54,$B$42:$AW$45,4,FALSE)</f>
        <v>#N/A</v>
      </c>
      <c r="BB55" s="7" t="e">
        <f t="shared" si="68"/>
        <v>#N/A</v>
      </c>
      <c r="BC55" s="7" t="e">
        <f t="shared" si="68"/>
        <v>#N/A</v>
      </c>
      <c r="BD55" s="7" t="e">
        <f t="shared" si="68"/>
        <v>#N/A</v>
      </c>
      <c r="BE55" s="7" t="e">
        <f t="shared" si="68"/>
        <v>#N/A</v>
      </c>
      <c r="BF55" s="7" t="e">
        <f t="shared" si="68"/>
        <v>#N/A</v>
      </c>
      <c r="BG55" s="7" t="e">
        <f t="shared" si="68"/>
        <v>#N/A</v>
      </c>
      <c r="BH55" s="7" t="e">
        <f t="shared" si="68"/>
        <v>#N/A</v>
      </c>
      <c r="BI55" s="7" t="e">
        <f t="shared" si="68"/>
        <v>#N/A</v>
      </c>
      <c r="BJ55" s="7" t="e">
        <f t="shared" si="68"/>
        <v>#N/A</v>
      </c>
      <c r="BK55" s="7" t="e">
        <f t="shared" si="68"/>
        <v>#N/A</v>
      </c>
      <c r="BL55" s="7" t="e">
        <f t="shared" si="68"/>
        <v>#N/A</v>
      </c>
      <c r="BM55" s="7" t="e">
        <f t="shared" si="68"/>
        <v>#N/A</v>
      </c>
      <c r="BN55" s="7" t="e">
        <f t="shared" si="68"/>
        <v>#N/A</v>
      </c>
      <c r="BO55" s="7" t="e">
        <f t="shared" si="68"/>
        <v>#N/A</v>
      </c>
      <c r="BP55" s="7" t="e">
        <f t="shared" si="68"/>
        <v>#N/A</v>
      </c>
      <c r="BQ55" s="7" t="e">
        <f t="shared" si="68"/>
        <v>#N/A</v>
      </c>
      <c r="BR55" s="7" t="e">
        <f t="shared" si="68"/>
        <v>#N/A</v>
      </c>
      <c r="BS55" s="7" t="e">
        <f t="shared" si="68"/>
        <v>#N/A</v>
      </c>
      <c r="BT55" s="7" t="e">
        <f t="shared" si="68"/>
        <v>#N/A</v>
      </c>
      <c r="BU55" s="7" t="e">
        <f t="shared" si="68"/>
        <v>#N/A</v>
      </c>
      <c r="BV55" s="7" t="e">
        <f t="shared" si="68"/>
        <v>#N/A</v>
      </c>
      <c r="BW55" s="7" t="e">
        <f t="shared" si="68"/>
        <v>#N/A</v>
      </c>
      <c r="BX55" s="7" t="e">
        <f t="shared" si="68"/>
        <v>#N/A</v>
      </c>
      <c r="BY55" s="7" t="e">
        <f t="shared" si="68"/>
        <v>#N/A</v>
      </c>
      <c r="BZ55" s="7" t="e">
        <f t="shared" si="68"/>
        <v>#N/A</v>
      </c>
      <c r="CA55" s="7" t="e">
        <f t="shared" si="68"/>
        <v>#N/A</v>
      </c>
      <c r="CB55" s="7" t="e">
        <f t="shared" si="68"/>
        <v>#N/A</v>
      </c>
      <c r="CC55" s="7" t="e">
        <f t="shared" si="68"/>
        <v>#N/A</v>
      </c>
      <c r="CD55" s="7" t="e">
        <f t="shared" si="68"/>
        <v>#N/A</v>
      </c>
      <c r="CE55" s="7" t="e">
        <f t="shared" si="68"/>
        <v>#N/A</v>
      </c>
      <c r="CF55" s="7" t="e">
        <f t="shared" si="68"/>
        <v>#N/A</v>
      </c>
      <c r="CG55" s="7" t="e">
        <f t="shared" ref="CG55:EF55" si="69">HLOOKUP(CG$54,$B$42:$AW$45,4,FALSE)</f>
        <v>#N/A</v>
      </c>
      <c r="CH55" s="7" t="e">
        <f t="shared" si="69"/>
        <v>#N/A</v>
      </c>
      <c r="CI55" s="7" t="e">
        <f t="shared" si="69"/>
        <v>#N/A</v>
      </c>
      <c r="CJ55" s="7" t="e">
        <f t="shared" si="69"/>
        <v>#N/A</v>
      </c>
      <c r="CK55" s="7" t="e">
        <f t="shared" si="69"/>
        <v>#N/A</v>
      </c>
      <c r="CL55" s="7" t="e">
        <f t="shared" si="69"/>
        <v>#N/A</v>
      </c>
      <c r="CM55" s="7" t="e">
        <f t="shared" si="69"/>
        <v>#N/A</v>
      </c>
      <c r="CN55" s="7">
        <f t="shared" si="69"/>
        <v>112.64214285714284</v>
      </c>
      <c r="CO55" s="7">
        <f t="shared" si="69"/>
        <v>110.74071428571428</v>
      </c>
      <c r="CP55" s="7">
        <f t="shared" si="69"/>
        <v>109.20428571428572</v>
      </c>
      <c r="CQ55" s="7">
        <f t="shared" si="69"/>
        <v>109.73285714285713</v>
      </c>
      <c r="CR55" s="7">
        <f t="shared" si="69"/>
        <v>110.715</v>
      </c>
      <c r="CS55" s="7">
        <f t="shared" si="69"/>
        <v>110.27428571428571</v>
      </c>
      <c r="CT55" s="7">
        <f t="shared" si="69"/>
        <v>113.86428571428571</v>
      </c>
      <c r="CU55" s="7">
        <f t="shared" si="69"/>
        <v>115.64071428571431</v>
      </c>
      <c r="CV55" s="7">
        <f t="shared" si="69"/>
        <v>116.38000000000001</v>
      </c>
      <c r="CW55" s="7">
        <f t="shared" si="69"/>
        <v>115.33642857142858</v>
      </c>
      <c r="CX55" s="7">
        <f t="shared" si="69"/>
        <v>106.1342857142857</v>
      </c>
      <c r="CY55" s="7">
        <f t="shared" si="69"/>
        <v>94.594285714285704</v>
      </c>
      <c r="CZ55" s="7">
        <f t="shared" si="69"/>
        <v>85.020714285714277</v>
      </c>
      <c r="DA55" s="7">
        <f t="shared" si="69"/>
        <v>82.563571428571436</v>
      </c>
      <c r="DB55" s="7">
        <f t="shared" si="69"/>
        <v>82.769285714285715</v>
      </c>
      <c r="DC55" s="7">
        <f t="shared" si="69"/>
        <v>83.01571428571431</v>
      </c>
      <c r="DD55" s="7">
        <f t="shared" si="69"/>
        <v>83.43214285714285</v>
      </c>
      <c r="DE55" s="7">
        <f t="shared" si="69"/>
        <v>83.672857142857154</v>
      </c>
      <c r="DF55" s="7">
        <f t="shared" si="69"/>
        <v>83.98642857142859</v>
      </c>
      <c r="DG55" s="7">
        <f t="shared" si="69"/>
        <v>85.226428571428571</v>
      </c>
      <c r="DH55" s="7">
        <f t="shared" si="69"/>
        <v>89.97714285714288</v>
      </c>
      <c r="DI55" s="7">
        <f t="shared" si="69"/>
        <v>88.415714285714259</v>
      </c>
      <c r="DJ55" s="7">
        <f t="shared" si="69"/>
        <v>81.643571428571448</v>
      </c>
      <c r="DK55" s="7">
        <f t="shared" si="69"/>
        <v>70.414285714285725</v>
      </c>
      <c r="DL55" s="7">
        <f t="shared" si="69"/>
        <v>66.130714285714276</v>
      </c>
      <c r="DM55" s="7">
        <f t="shared" si="69"/>
        <v>64.006428571428572</v>
      </c>
      <c r="DN55" s="7">
        <f t="shared" si="69"/>
        <v>62.138571428571431</v>
      </c>
      <c r="DO55" s="7">
        <f t="shared" si="69"/>
        <v>61.374999999999993</v>
      </c>
      <c r="DP55" s="7">
        <f t="shared" si="69"/>
        <v>62.724285714285713</v>
      </c>
      <c r="DQ55" s="7">
        <f t="shared" si="69"/>
        <v>66.777857142857144</v>
      </c>
      <c r="DR55" s="7">
        <f t="shared" si="69"/>
        <v>69.13428571428571</v>
      </c>
      <c r="DS55" s="7">
        <f t="shared" si="69"/>
        <v>70.762857142857143</v>
      </c>
      <c r="DT55" s="7">
        <f t="shared" si="69"/>
        <v>73.724999999999994</v>
      </c>
      <c r="DU55" s="7">
        <f t="shared" si="69"/>
        <v>73.209999999999994</v>
      </c>
      <c r="DV55" s="7">
        <f t="shared" si="69"/>
        <v>71.195714285714288</v>
      </c>
      <c r="DW55" s="7">
        <f t="shared" si="69"/>
        <v>64.265000000000001</v>
      </c>
      <c r="DX55" s="7">
        <f t="shared" si="69"/>
        <v>60.564999999999991</v>
      </c>
      <c r="DY55" s="7">
        <f t="shared" si="69"/>
        <v>59.162142857142854</v>
      </c>
      <c r="DZ55" s="7">
        <f t="shared" si="69"/>
        <v>61.214999999999989</v>
      </c>
      <c r="EA55" s="7">
        <f t="shared" si="69"/>
        <v>61.330714285714279</v>
      </c>
      <c r="EB55" s="7">
        <f t="shared" si="69"/>
        <v>62.300714285714278</v>
      </c>
      <c r="EC55" s="7">
        <f t="shared" si="69"/>
        <v>65.58642857142857</v>
      </c>
      <c r="ED55" s="7">
        <f t="shared" si="69"/>
        <v>67.75928571428571</v>
      </c>
      <c r="EE55" s="7">
        <f t="shared" si="69"/>
        <v>69.692142857142841</v>
      </c>
      <c r="EF55" s="7">
        <f t="shared" si="69"/>
        <v>71.385000000000005</v>
      </c>
      <c r="EG55" s="7"/>
      <c r="EH55" s="7"/>
      <c r="EI55" s="7"/>
      <c r="EJ55" s="7"/>
      <c r="EK55" s="7"/>
      <c r="EL55" s="7"/>
      <c r="EM55" s="7"/>
    </row>
    <row r="56" spans="1:143" x14ac:dyDescent="0.35">
      <c r="AZ56" t="str">
        <f>AZ49</f>
        <v>Current market curve</v>
      </c>
      <c r="BA56" s="7" t="e">
        <f>HLOOKUP(BA$54,$BA$42:$CV$45,4,FALSE)</f>
        <v>#N/A</v>
      </c>
      <c r="BB56" s="7" t="e">
        <f t="shared" ref="BB56:DM56" si="70">HLOOKUP(BB$54,$BA$42:$CV$45,4,FALSE)</f>
        <v>#N/A</v>
      </c>
      <c r="BC56" s="7" t="e">
        <f t="shared" si="70"/>
        <v>#N/A</v>
      </c>
      <c r="BD56" s="7" t="e">
        <f t="shared" si="70"/>
        <v>#N/A</v>
      </c>
      <c r="BE56" s="7" t="e">
        <f t="shared" si="70"/>
        <v>#N/A</v>
      </c>
      <c r="BF56" s="7" t="e">
        <f t="shared" si="70"/>
        <v>#N/A</v>
      </c>
      <c r="BG56" s="7" t="e">
        <f t="shared" si="70"/>
        <v>#N/A</v>
      </c>
      <c r="BH56" s="7" t="e">
        <f t="shared" si="70"/>
        <v>#N/A</v>
      </c>
      <c r="BI56" s="7" t="e">
        <f t="shared" si="70"/>
        <v>#N/A</v>
      </c>
      <c r="BJ56" s="7" t="e">
        <f t="shared" si="70"/>
        <v>#N/A</v>
      </c>
      <c r="BK56" s="7" t="e">
        <f t="shared" si="70"/>
        <v>#N/A</v>
      </c>
      <c r="BL56" s="7" t="e">
        <f t="shared" si="70"/>
        <v>#N/A</v>
      </c>
      <c r="BM56" s="7" t="e">
        <f t="shared" si="70"/>
        <v>#N/A</v>
      </c>
      <c r="BN56" s="7" t="e">
        <f t="shared" si="70"/>
        <v>#N/A</v>
      </c>
      <c r="BO56" s="7" t="e">
        <f t="shared" si="70"/>
        <v>#N/A</v>
      </c>
      <c r="BP56" s="7" t="e">
        <f t="shared" si="70"/>
        <v>#N/A</v>
      </c>
      <c r="BQ56" s="7" t="e">
        <f t="shared" si="70"/>
        <v>#N/A</v>
      </c>
      <c r="BR56" s="7" t="e">
        <f t="shared" si="70"/>
        <v>#N/A</v>
      </c>
      <c r="BS56" s="7" t="e">
        <f t="shared" si="70"/>
        <v>#N/A</v>
      </c>
      <c r="BT56" s="7" t="e">
        <f t="shared" si="70"/>
        <v>#N/A</v>
      </c>
      <c r="BU56" s="7" t="e">
        <f t="shared" si="70"/>
        <v>#N/A</v>
      </c>
      <c r="BV56" s="7" t="e">
        <f t="shared" si="70"/>
        <v>#N/A</v>
      </c>
      <c r="BW56" s="7" t="e">
        <f t="shared" si="70"/>
        <v>#N/A</v>
      </c>
      <c r="BX56" s="7" t="e">
        <f t="shared" si="70"/>
        <v>#N/A</v>
      </c>
      <c r="BY56" s="7" t="e">
        <f t="shared" si="70"/>
        <v>#N/A</v>
      </c>
      <c r="BZ56" s="7" t="e">
        <f t="shared" si="70"/>
        <v>#N/A</v>
      </c>
      <c r="CA56" s="7" t="e">
        <f t="shared" si="70"/>
        <v>#N/A</v>
      </c>
      <c r="CB56" s="7" t="e">
        <f t="shared" si="70"/>
        <v>#N/A</v>
      </c>
      <c r="CC56" s="7" t="e">
        <f t="shared" si="70"/>
        <v>#N/A</v>
      </c>
      <c r="CD56" s="7" t="e">
        <f t="shared" si="70"/>
        <v>#N/A</v>
      </c>
      <c r="CE56" s="7" t="e">
        <f t="shared" si="70"/>
        <v>#N/A</v>
      </c>
      <c r="CF56" s="7" t="e">
        <f t="shared" si="70"/>
        <v>#N/A</v>
      </c>
      <c r="CG56" s="7" t="e">
        <f t="shared" si="70"/>
        <v>#N/A</v>
      </c>
      <c r="CH56" s="7" t="e">
        <f t="shared" si="70"/>
        <v>#N/A</v>
      </c>
      <c r="CI56" s="7" t="e">
        <f t="shared" si="70"/>
        <v>#N/A</v>
      </c>
      <c r="CJ56" s="7" t="e">
        <f t="shared" si="70"/>
        <v>#N/A</v>
      </c>
      <c r="CK56" s="7" t="e">
        <f t="shared" si="70"/>
        <v>#N/A</v>
      </c>
      <c r="CL56" s="7" t="e">
        <f t="shared" si="70"/>
        <v>#N/A</v>
      </c>
      <c r="CM56" s="7" t="e">
        <f t="shared" si="70"/>
        <v>#N/A</v>
      </c>
      <c r="CN56" s="7" t="e">
        <f t="shared" si="70"/>
        <v>#N/A</v>
      </c>
      <c r="CO56" s="7" t="e">
        <f t="shared" si="70"/>
        <v>#N/A</v>
      </c>
      <c r="CP56" s="7">
        <f t="shared" si="70"/>
        <v>112.27600000000001</v>
      </c>
      <c r="CQ56" s="7">
        <f t="shared" si="70"/>
        <v>112.63733333333334</v>
      </c>
      <c r="CR56" s="7">
        <f t="shared" si="70"/>
        <v>114.02</v>
      </c>
      <c r="CS56" s="7">
        <f t="shared" si="70"/>
        <v>114.66933333333334</v>
      </c>
      <c r="CT56" s="7">
        <f t="shared" si="70"/>
        <v>118.00800000000001</v>
      </c>
      <c r="CU56" s="7">
        <f t="shared" si="70"/>
        <v>119.72</v>
      </c>
      <c r="CV56" s="7">
        <f t="shared" si="70"/>
        <v>119.53999999999999</v>
      </c>
      <c r="CW56" s="7">
        <f t="shared" si="70"/>
        <v>117.44066666666666</v>
      </c>
      <c r="CX56" s="7">
        <f t="shared" si="70"/>
        <v>107.49600000000001</v>
      </c>
      <c r="CY56" s="7">
        <f t="shared" si="70"/>
        <v>93.635333333333321</v>
      </c>
      <c r="CZ56" s="7">
        <f t="shared" si="70"/>
        <v>84.658666666666662</v>
      </c>
      <c r="DA56" s="7">
        <f t="shared" si="70"/>
        <v>81.108666666666679</v>
      </c>
      <c r="DB56" s="7">
        <f t="shared" si="70"/>
        <v>81.17</v>
      </c>
      <c r="DC56" s="7">
        <f t="shared" si="70"/>
        <v>81.608666666666679</v>
      </c>
      <c r="DD56" s="7">
        <f t="shared" si="70"/>
        <v>82.696666666666673</v>
      </c>
      <c r="DE56" s="7">
        <f t="shared" si="70"/>
        <v>82.93</v>
      </c>
      <c r="DF56" s="7">
        <f t="shared" si="70"/>
        <v>85.226666666666674</v>
      </c>
      <c r="DG56" s="7">
        <f t="shared" si="70"/>
        <v>86.712666666666649</v>
      </c>
      <c r="DH56" s="7">
        <f t="shared" si="70"/>
        <v>88.201333333333338</v>
      </c>
      <c r="DI56" s="7">
        <f t="shared" si="70"/>
        <v>87.73399999999998</v>
      </c>
      <c r="DJ56" s="7">
        <f t="shared" si="70"/>
        <v>81.220000000000013</v>
      </c>
      <c r="DK56" s="7">
        <f t="shared" si="70"/>
        <v>70.602000000000004</v>
      </c>
      <c r="DL56" s="7">
        <f t="shared" si="70"/>
        <v>65.143333333333345</v>
      </c>
      <c r="DM56" s="7">
        <f t="shared" si="70"/>
        <v>63.635333333333328</v>
      </c>
      <c r="DN56" s="7">
        <f t="shared" ref="DN56:EF56" si="71">HLOOKUP(DN$54,$BA$42:$CV$45,4,FALSE)</f>
        <v>62.070666666666661</v>
      </c>
      <c r="DO56" s="7">
        <f t="shared" si="71"/>
        <v>61.73866666666666</v>
      </c>
      <c r="DP56" s="7">
        <f t="shared" si="71"/>
        <v>63.288000000000004</v>
      </c>
      <c r="DQ56" s="7">
        <f t="shared" si="71"/>
        <v>68.890666666666661</v>
      </c>
      <c r="DR56" s="7">
        <f t="shared" si="71"/>
        <v>70.961333333333329</v>
      </c>
      <c r="DS56" s="7">
        <f t="shared" si="71"/>
        <v>72.807999999999993</v>
      </c>
      <c r="DT56" s="7">
        <f t="shared" si="71"/>
        <v>75.523999999999987</v>
      </c>
      <c r="DU56" s="7">
        <f t="shared" si="71"/>
        <v>74.723333333333329</v>
      </c>
      <c r="DV56" s="7">
        <f t="shared" si="71"/>
        <v>72.404666666666657</v>
      </c>
      <c r="DW56" s="7">
        <f t="shared" si="71"/>
        <v>61.803333333333327</v>
      </c>
      <c r="DX56" s="7">
        <f t="shared" si="71"/>
        <v>57.618000000000002</v>
      </c>
      <c r="DY56" s="7">
        <f t="shared" si="71"/>
        <v>56.214000000000013</v>
      </c>
      <c r="DZ56" s="7">
        <f t="shared" si="71"/>
        <v>57.438666666666663</v>
      </c>
      <c r="EA56" s="7">
        <f t="shared" si="71"/>
        <v>57.581333333333326</v>
      </c>
      <c r="EB56" s="7">
        <f t="shared" si="71"/>
        <v>59.264666666666677</v>
      </c>
      <c r="EC56" s="7">
        <f t="shared" si="71"/>
        <v>64.157333333333341</v>
      </c>
      <c r="ED56" s="7">
        <f t="shared" si="71"/>
        <v>66.163999999999987</v>
      </c>
      <c r="EE56" s="7">
        <f t="shared" si="71"/>
        <v>68.051333333333346</v>
      </c>
      <c r="EF56" s="7">
        <f t="shared" si="71"/>
        <v>69.039333333333332</v>
      </c>
      <c r="EG56" s="7"/>
      <c r="EH56" s="7"/>
      <c r="EI56" s="7"/>
      <c r="EJ56" s="7"/>
      <c r="EK56" s="7"/>
      <c r="EL56" s="7"/>
      <c r="EM56" s="7"/>
    </row>
    <row r="57" spans="1:143" x14ac:dyDescent="0.35">
      <c r="AZ57" t="s">
        <v>955</v>
      </c>
      <c r="BP57" s="7" t="e">
        <f>BP56-BP55</f>
        <v>#N/A</v>
      </c>
      <c r="BQ57" s="7" t="e">
        <f t="shared" ref="BQ57:CH57" si="72">BQ56-BQ55</f>
        <v>#N/A</v>
      </c>
      <c r="BR57" s="7" t="e">
        <f t="shared" si="72"/>
        <v>#N/A</v>
      </c>
      <c r="BS57" s="7" t="e">
        <f t="shared" si="72"/>
        <v>#N/A</v>
      </c>
      <c r="BT57" s="7" t="e">
        <f t="shared" si="72"/>
        <v>#N/A</v>
      </c>
      <c r="BU57" s="7" t="e">
        <f t="shared" si="72"/>
        <v>#N/A</v>
      </c>
      <c r="BV57" s="7" t="e">
        <f t="shared" si="72"/>
        <v>#N/A</v>
      </c>
      <c r="BW57" s="7" t="e">
        <f t="shared" si="72"/>
        <v>#N/A</v>
      </c>
      <c r="BX57" s="7" t="e">
        <f t="shared" si="72"/>
        <v>#N/A</v>
      </c>
      <c r="BY57" s="7" t="e">
        <f t="shared" si="72"/>
        <v>#N/A</v>
      </c>
      <c r="BZ57" s="7" t="e">
        <f t="shared" si="72"/>
        <v>#N/A</v>
      </c>
      <c r="CA57" s="7" t="e">
        <f t="shared" si="72"/>
        <v>#N/A</v>
      </c>
      <c r="CB57" s="7" t="e">
        <f t="shared" si="72"/>
        <v>#N/A</v>
      </c>
      <c r="CC57" s="7" t="e">
        <f t="shared" si="72"/>
        <v>#N/A</v>
      </c>
      <c r="CD57" s="7" t="e">
        <f t="shared" si="72"/>
        <v>#N/A</v>
      </c>
      <c r="CE57" s="7" t="e">
        <f t="shared" si="72"/>
        <v>#N/A</v>
      </c>
      <c r="CF57" s="7" t="e">
        <f t="shared" si="72"/>
        <v>#N/A</v>
      </c>
      <c r="CG57" s="7" t="e">
        <f t="shared" si="72"/>
        <v>#N/A</v>
      </c>
      <c r="CH57" s="7" t="e">
        <f t="shared" si="72"/>
        <v>#N/A</v>
      </c>
      <c r="CI57" s="7" t="e">
        <f t="shared" ref="CI57:DH57" si="73">CI56-CI55</f>
        <v>#N/A</v>
      </c>
      <c r="CJ57" s="7" t="e">
        <f t="shared" si="73"/>
        <v>#N/A</v>
      </c>
      <c r="CK57" s="7" t="e">
        <f t="shared" si="73"/>
        <v>#N/A</v>
      </c>
      <c r="CL57" s="7" t="e">
        <f t="shared" si="73"/>
        <v>#N/A</v>
      </c>
      <c r="CM57" s="7" t="e">
        <f t="shared" si="73"/>
        <v>#N/A</v>
      </c>
      <c r="CN57" s="7" t="e">
        <f t="shared" si="73"/>
        <v>#N/A</v>
      </c>
      <c r="CO57" s="7" t="e">
        <f t="shared" si="73"/>
        <v>#N/A</v>
      </c>
      <c r="CP57" s="7">
        <f t="shared" si="73"/>
        <v>3.0717142857142932</v>
      </c>
      <c r="CQ57" s="7">
        <f t="shared" si="73"/>
        <v>2.9044761904762169</v>
      </c>
      <c r="CR57" s="7">
        <f t="shared" si="73"/>
        <v>3.3049999999999926</v>
      </c>
      <c r="CS57" s="7">
        <f t="shared" si="73"/>
        <v>4.3950476190476309</v>
      </c>
      <c r="CT57" s="7">
        <f t="shared" si="73"/>
        <v>4.1437142857142959</v>
      </c>
      <c r="CU57" s="7">
        <f t="shared" si="73"/>
        <v>4.0792857142856889</v>
      </c>
      <c r="CV57" s="7">
        <f t="shared" si="73"/>
        <v>3.1599999999999824</v>
      </c>
      <c r="CW57" s="7">
        <f t="shared" si="73"/>
        <v>2.1042380952380739</v>
      </c>
      <c r="CX57" s="7">
        <f t="shared" si="73"/>
        <v>1.3617142857143136</v>
      </c>
      <c r="CY57" s="7">
        <f t="shared" si="73"/>
        <v>-0.95895238095238255</v>
      </c>
      <c r="CZ57" s="7">
        <f t="shared" si="73"/>
        <v>-0.3620476190476154</v>
      </c>
      <c r="DA57" s="7">
        <f t="shared" si="73"/>
        <v>-1.454904761904757</v>
      </c>
      <c r="DB57" s="7">
        <f t="shared" si="73"/>
        <v>-1.5992857142857133</v>
      </c>
      <c r="DC57" s="7">
        <f t="shared" si="73"/>
        <v>-1.4070476190476313</v>
      </c>
      <c r="DD57" s="7">
        <f t="shared" si="73"/>
        <v>-0.73547619047617729</v>
      </c>
      <c r="DE57" s="7">
        <f t="shared" si="73"/>
        <v>-0.74285714285714732</v>
      </c>
      <c r="DF57" s="7">
        <f t="shared" si="73"/>
        <v>1.2402380952380838</v>
      </c>
      <c r="DG57" s="7">
        <f t="shared" si="73"/>
        <v>1.4862380952380789</v>
      </c>
      <c r="DH57" s="7">
        <f t="shared" si="73"/>
        <v>-1.7758095238095422</v>
      </c>
      <c r="DI57" s="7">
        <f t="shared" ref="DI57:DQ57" si="74">DI56-DI55</f>
        <v>-0.68171428571427839</v>
      </c>
      <c r="DJ57" s="7">
        <f t="shared" si="74"/>
        <v>-0.42357142857143515</v>
      </c>
      <c r="DK57" s="7">
        <f t="shared" si="74"/>
        <v>0.18771428571427862</v>
      </c>
      <c r="DL57" s="7">
        <f t="shared" si="74"/>
        <v>-0.98738095238093138</v>
      </c>
      <c r="DM57" s="7">
        <f t="shared" si="74"/>
        <v>-0.37109523809524347</v>
      </c>
      <c r="DN57" s="7">
        <f t="shared" si="74"/>
        <v>-6.7904761904770794E-2</v>
      </c>
      <c r="DO57" s="7">
        <f t="shared" si="74"/>
        <v>0.36366666666666703</v>
      </c>
      <c r="DP57" s="7">
        <f t="shared" si="74"/>
        <v>0.5637142857142905</v>
      </c>
      <c r="DQ57" s="7">
        <f t="shared" si="74"/>
        <v>2.112809523809517</v>
      </c>
      <c r="DR57" s="7">
        <f t="shared" ref="DR57:DT57" si="75">DR56-DR55</f>
        <v>1.8270476190476188</v>
      </c>
      <c r="DS57" s="7">
        <f t="shared" si="75"/>
        <v>2.0451428571428494</v>
      </c>
      <c r="DT57" s="7">
        <f t="shared" si="75"/>
        <v>1.7989999999999924</v>
      </c>
      <c r="DU57" s="7">
        <f t="shared" ref="DU57:EF57" si="76">DU56-DU55</f>
        <v>1.5133333333333354</v>
      </c>
      <c r="DV57" s="7">
        <f t="shared" si="76"/>
        <v>1.2089523809523683</v>
      </c>
      <c r="DW57" s="7">
        <f t="shared" si="76"/>
        <v>-2.4616666666666731</v>
      </c>
      <c r="DX57" s="7">
        <f t="shared" si="76"/>
        <v>-2.9469999999999885</v>
      </c>
      <c r="DY57" s="7">
        <f t="shared" si="76"/>
        <v>-2.948142857142841</v>
      </c>
      <c r="DZ57" s="7">
        <f t="shared" si="76"/>
        <v>-3.7763333333333264</v>
      </c>
      <c r="EA57" s="7">
        <f t="shared" si="76"/>
        <v>-3.7493809523809531</v>
      </c>
      <c r="EB57" s="7">
        <f t="shared" si="76"/>
        <v>-3.0360476190476007</v>
      </c>
      <c r="EC57" s="7">
        <f t="shared" si="76"/>
        <v>-1.4290952380952291</v>
      </c>
      <c r="ED57" s="7">
        <f t="shared" si="76"/>
        <v>-1.5952857142857226</v>
      </c>
      <c r="EE57" s="7">
        <f t="shared" si="76"/>
        <v>-1.6408095238094944</v>
      </c>
      <c r="EF57" s="7">
        <f t="shared" si="76"/>
        <v>-2.3456666666666734</v>
      </c>
      <c r="EG57" s="7"/>
      <c r="EH57" s="7"/>
      <c r="EI57" s="7"/>
      <c r="EJ57" s="7"/>
      <c r="EK57" s="7"/>
      <c r="EL57" s="7"/>
      <c r="EM57" s="7"/>
    </row>
    <row r="58" spans="1:143" x14ac:dyDescent="0.35">
      <c r="AZ58" t="s">
        <v>956</v>
      </c>
      <c r="CY58" s="7"/>
      <c r="DB58" s="7" t="e">
        <f>AVERAGE(BV57:DB57)</f>
        <v>#N/A</v>
      </c>
    </row>
    <row r="60" spans="1:143" x14ac:dyDescent="0.35">
      <c r="AZ60" s="8" t="s">
        <v>957</v>
      </c>
    </row>
    <row r="61" spans="1:143"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35">
      <c r="BA62">
        <v>202301</v>
      </c>
      <c r="BB62">
        <f>IF(RIGHT(BA62)="4",BA62+97,BA62+1)</f>
        <v>202302</v>
      </c>
      <c r="BC62">
        <f t="shared" ref="BC62:BT62" si="77">IF(RIGHT(BB62)="4",BB62+97,BB62+1)</f>
        <v>202303</v>
      </c>
      <c r="BD62">
        <f t="shared" si="77"/>
        <v>202304</v>
      </c>
      <c r="BE62">
        <f t="shared" si="77"/>
        <v>202401</v>
      </c>
      <c r="BF62">
        <f t="shared" si="77"/>
        <v>202402</v>
      </c>
      <c r="BG62">
        <f t="shared" si="77"/>
        <v>202403</v>
      </c>
      <c r="BH62">
        <f t="shared" si="77"/>
        <v>202404</v>
      </c>
      <c r="BI62">
        <f t="shared" si="77"/>
        <v>202501</v>
      </c>
      <c r="BJ62">
        <f t="shared" si="77"/>
        <v>202502</v>
      </c>
      <c r="BK62">
        <f t="shared" si="77"/>
        <v>202503</v>
      </c>
      <c r="BL62">
        <f t="shared" si="77"/>
        <v>202504</v>
      </c>
      <c r="BM62">
        <f t="shared" si="77"/>
        <v>202601</v>
      </c>
      <c r="BN62">
        <f>IF(RIGHT(BM62)="4",BM62+97,BM62+1)</f>
        <v>202602</v>
      </c>
      <c r="BO62">
        <f t="shared" si="77"/>
        <v>202603</v>
      </c>
      <c r="BP62">
        <f t="shared" si="77"/>
        <v>202604</v>
      </c>
      <c r="BQ62">
        <f t="shared" si="77"/>
        <v>202701</v>
      </c>
      <c r="BR62">
        <f t="shared" si="77"/>
        <v>202702</v>
      </c>
      <c r="BS62">
        <f t="shared" si="77"/>
        <v>202703</v>
      </c>
      <c r="BT62">
        <f t="shared" si="77"/>
        <v>202704</v>
      </c>
      <c r="BU62">
        <f t="shared" ref="BU62" si="78">IF(RIGHT(BT62)="4",BT62+97,BT62+1)</f>
        <v>202801</v>
      </c>
      <c r="BV62">
        <f t="shared" ref="BV62" si="79">IF(RIGHT(BU62)="4",BU62+97,BU62+1)</f>
        <v>202802</v>
      </c>
      <c r="BW62">
        <f t="shared" ref="BW62" si="80">IF(RIGHT(BV62)="4",BV62+97,BV62+1)</f>
        <v>202803</v>
      </c>
      <c r="BX62">
        <f t="shared" ref="BX62:BZ62" si="81">IF(RIGHT(BW62)="4",BW62+97,BW62+1)</f>
        <v>202804</v>
      </c>
      <c r="BY62">
        <f t="shared" ref="BY62" si="82">IF(RIGHT(BX62)="4",BX62+97,BX62+1)</f>
        <v>202901</v>
      </c>
      <c r="BZ62">
        <f t="shared" si="81"/>
        <v>202902</v>
      </c>
    </row>
    <row r="63" spans="1:143" x14ac:dyDescent="0.35">
      <c r="AZ63" t="str">
        <f>A49</f>
        <v>April 2026 MPR</v>
      </c>
      <c r="BA63" s="7" t="e">
        <f t="shared" ref="BA63:BZ63" si="83">HLOOKUP(BA$62,$B$48:$R$49,2,FALSE)</f>
        <v>#N/A</v>
      </c>
      <c r="BB63" s="7" t="e">
        <f t="shared" si="83"/>
        <v>#N/A</v>
      </c>
      <c r="BC63" s="7" t="e">
        <f t="shared" si="83"/>
        <v>#N/A</v>
      </c>
      <c r="BD63" s="7" t="e">
        <f t="shared" si="83"/>
        <v>#N/A</v>
      </c>
      <c r="BE63" s="7" t="e">
        <f t="shared" si="83"/>
        <v>#N/A</v>
      </c>
      <c r="BF63" s="7" t="e">
        <f t="shared" si="83"/>
        <v>#N/A</v>
      </c>
      <c r="BG63" s="7" t="e">
        <f t="shared" si="83"/>
        <v>#N/A</v>
      </c>
      <c r="BH63" s="7" t="e">
        <f t="shared" si="83"/>
        <v>#N/A</v>
      </c>
      <c r="BI63" s="7" t="e">
        <f t="shared" si="83"/>
        <v>#N/A</v>
      </c>
      <c r="BJ63" s="7" t="e">
        <f t="shared" si="83"/>
        <v>#N/A</v>
      </c>
      <c r="BK63" s="7" t="e">
        <f t="shared" si="83"/>
        <v>#N/A</v>
      </c>
      <c r="BL63" s="7" t="e">
        <f t="shared" si="83"/>
        <v>#N/A</v>
      </c>
      <c r="BM63" s="7" t="e">
        <f t="shared" si="83"/>
        <v>#N/A</v>
      </c>
      <c r="BN63" s="7">
        <f t="shared" si="83"/>
        <v>110.86238095238095</v>
      </c>
      <c r="BO63" s="7">
        <f t="shared" si="83"/>
        <v>110.24071428571428</v>
      </c>
      <c r="BP63" s="7">
        <f t="shared" si="83"/>
        <v>115.29500000000002</v>
      </c>
      <c r="BQ63" s="7">
        <f t="shared" si="83"/>
        <v>105.355</v>
      </c>
      <c r="BR63" s="7">
        <f t="shared" si="83"/>
        <v>83.45119047619049</v>
      </c>
      <c r="BS63" s="7">
        <f t="shared" si="83"/>
        <v>83.373571428571438</v>
      </c>
      <c r="BT63" s="7">
        <f t="shared" si="83"/>
        <v>86.39666666666669</v>
      </c>
      <c r="BU63" s="7">
        <f t="shared" si="83"/>
        <v>80.157857142857139</v>
      </c>
      <c r="BV63" s="7">
        <f t="shared" si="83"/>
        <v>64.091904761904757</v>
      </c>
      <c r="BW63" s="7">
        <f t="shared" si="83"/>
        <v>63.625714285714288</v>
      </c>
      <c r="BX63" s="7">
        <f t="shared" si="83"/>
        <v>71.207380952380944</v>
      </c>
      <c r="BY63" s="7">
        <f t="shared" si="83"/>
        <v>69.556904761904761</v>
      </c>
      <c r="BZ63" s="7">
        <f t="shared" si="83"/>
        <v>60.314047619047606</v>
      </c>
      <c r="CA63" s="7"/>
    </row>
    <row r="64" spans="1:143" x14ac:dyDescent="0.35">
      <c r="AZ64" t="str">
        <f>AZ49</f>
        <v>Current market curve</v>
      </c>
      <c r="BA64" s="7" t="e">
        <f t="shared" ref="BA64:BZ64" si="84">HLOOKUP(BA$62,$BA$48:$BQ$49,2,FALSE)</f>
        <v>#N/A</v>
      </c>
      <c r="BB64" s="7" t="e">
        <f t="shared" si="84"/>
        <v>#N/A</v>
      </c>
      <c r="BC64" s="7" t="e">
        <f t="shared" si="84"/>
        <v>#N/A</v>
      </c>
      <c r="BD64" s="7" t="e">
        <f t="shared" si="84"/>
        <v>#N/A</v>
      </c>
      <c r="BE64" s="7" t="e">
        <f t="shared" si="84"/>
        <v>#N/A</v>
      </c>
      <c r="BF64" s="7" t="e">
        <f t="shared" si="84"/>
        <v>#N/A</v>
      </c>
      <c r="BG64" s="7" t="e">
        <f t="shared" si="84"/>
        <v>#N/A</v>
      </c>
      <c r="BH64" s="7" t="e">
        <f t="shared" si="84"/>
        <v>#N/A</v>
      </c>
      <c r="BI64" s="7" t="e">
        <f t="shared" si="84"/>
        <v>#N/A</v>
      </c>
      <c r="BJ64" s="7" t="e">
        <f t="shared" si="84"/>
        <v>#N/A</v>
      </c>
      <c r="BK64" s="7" t="e">
        <f t="shared" si="84"/>
        <v>#N/A</v>
      </c>
      <c r="BL64" s="7" t="e">
        <f t="shared" si="84"/>
        <v>#N/A</v>
      </c>
      <c r="BM64" s="7" t="e">
        <f t="shared" si="84"/>
        <v>#N/A</v>
      </c>
      <c r="BN64" s="7">
        <f t="shared" si="84"/>
        <v>112.27600000000001</v>
      </c>
      <c r="BO64" s="7">
        <f t="shared" si="84"/>
        <v>113.77555555555556</v>
      </c>
      <c r="BP64" s="7">
        <f t="shared" si="84"/>
        <v>119.08933333333334</v>
      </c>
      <c r="BQ64" s="7">
        <f t="shared" si="84"/>
        <v>106.19066666666667</v>
      </c>
      <c r="BR64" s="7">
        <f t="shared" si="84"/>
        <v>82.312444444444452</v>
      </c>
      <c r="BS64" s="7">
        <f t="shared" si="84"/>
        <v>82.411777777777786</v>
      </c>
      <c r="BT64" s="7">
        <f t="shared" si="84"/>
        <v>86.713555555555558</v>
      </c>
      <c r="BU64" s="7">
        <f t="shared" si="84"/>
        <v>79.852000000000004</v>
      </c>
      <c r="BV64" s="7">
        <f t="shared" si="84"/>
        <v>63.616444444444447</v>
      </c>
      <c r="BW64" s="7">
        <f t="shared" si="84"/>
        <v>64.639111111111106</v>
      </c>
      <c r="BX64" s="7">
        <f t="shared" si="84"/>
        <v>73.097777777777765</v>
      </c>
      <c r="BY64" s="7">
        <f t="shared" si="84"/>
        <v>69.643777777777771</v>
      </c>
      <c r="BZ64" s="7">
        <f t="shared" si="84"/>
        <v>57.090222222222224</v>
      </c>
      <c r="CA64" s="7"/>
    </row>
    <row r="65" spans="52:136" x14ac:dyDescent="0.35">
      <c r="AZ65" t="s">
        <v>955</v>
      </c>
      <c r="BG65" s="7" t="e">
        <f>BG64-BG63</f>
        <v>#N/A</v>
      </c>
      <c r="BH65" s="7" t="e">
        <f t="shared" ref="BH65:BL65" si="85">BH64-BH63</f>
        <v>#N/A</v>
      </c>
      <c r="BI65" s="7" t="e">
        <f t="shared" si="85"/>
        <v>#N/A</v>
      </c>
      <c r="BJ65" s="7" t="e">
        <f t="shared" si="85"/>
        <v>#N/A</v>
      </c>
      <c r="BK65" s="7" t="e">
        <f t="shared" si="85"/>
        <v>#N/A</v>
      </c>
      <c r="BL65" s="7" t="e">
        <f t="shared" si="85"/>
        <v>#N/A</v>
      </c>
      <c r="BM65" s="7" t="e">
        <f t="shared" ref="BM65:BT65" si="86">BM64-BM63</f>
        <v>#N/A</v>
      </c>
      <c r="BN65" s="7">
        <f t="shared" si="86"/>
        <v>1.4136190476190649</v>
      </c>
      <c r="BO65" s="7">
        <f t="shared" si="86"/>
        <v>3.5348412698412801</v>
      </c>
      <c r="BP65" s="7">
        <f t="shared" si="86"/>
        <v>3.7943333333333271</v>
      </c>
      <c r="BQ65" s="7">
        <f t="shared" si="86"/>
        <v>0.83566666666666833</v>
      </c>
      <c r="BR65" s="7">
        <f t="shared" si="86"/>
        <v>-1.1387460317460381</v>
      </c>
      <c r="BS65" s="7">
        <f t="shared" si="86"/>
        <v>-0.96179365079365198</v>
      </c>
      <c r="BT65" s="7">
        <f t="shared" si="86"/>
        <v>0.31688888888886879</v>
      </c>
      <c r="BU65" s="7">
        <f t="shared" ref="BU65:BY65" si="87">BU64-BU63</f>
        <v>-0.3058571428571355</v>
      </c>
      <c r="BV65" s="7">
        <f t="shared" si="87"/>
        <v>-0.47546031746031048</v>
      </c>
      <c r="BW65" s="7">
        <f t="shared" si="87"/>
        <v>1.0133968253968177</v>
      </c>
      <c r="BX65" s="7">
        <f t="shared" si="87"/>
        <v>1.8903968253968202</v>
      </c>
      <c r="BY65" s="7">
        <f t="shared" si="87"/>
        <v>8.6873015873010218E-2</v>
      </c>
      <c r="BZ65" s="7">
        <f t="shared" ref="BZ65" si="88">BZ64-BZ63</f>
        <v>-3.2238253968253829</v>
      </c>
      <c r="CA65" s="7"/>
    </row>
    <row r="66" spans="52:136" x14ac:dyDescent="0.35">
      <c r="AZ66" t="s">
        <v>956</v>
      </c>
      <c r="BR66" s="7"/>
    </row>
    <row r="69" spans="52:136" x14ac:dyDescent="0.35">
      <c r="AZ69" t="s">
        <v>1938</v>
      </c>
      <c r="BA69" s="7">
        <f>BA37</f>
        <v>96.69</v>
      </c>
      <c r="BB69" s="7">
        <f t="shared" ref="BB69:DM69" si="89">BB37</f>
        <v>97.07</v>
      </c>
      <c r="BC69" s="7">
        <f t="shared" si="89"/>
        <v>98.99</v>
      </c>
      <c r="BD69" s="7">
        <f t="shared" si="89"/>
        <v>100.16</v>
      </c>
      <c r="BE69" s="7">
        <f t="shared" si="89"/>
        <v>104.02</v>
      </c>
      <c r="BF69" s="7">
        <f t="shared" si="89"/>
        <v>106.3</v>
      </c>
      <c r="BG69" s="7">
        <f t="shared" si="89"/>
        <v>106.64</v>
      </c>
      <c r="BH69" s="7">
        <f t="shared" si="89"/>
        <v>105.03</v>
      </c>
      <c r="BI69" s="7">
        <f t="shared" si="89"/>
        <v>96.71</v>
      </c>
      <c r="BJ69" s="7">
        <f t="shared" si="89"/>
        <v>86.1</v>
      </c>
      <c r="BK69" s="7">
        <f t="shared" si="89"/>
        <v>80.95</v>
      </c>
      <c r="BL69" s="7">
        <f t="shared" si="89"/>
        <v>77.099999999999994</v>
      </c>
      <c r="BM69" s="7">
        <f t="shared" si="89"/>
        <v>76.849999999999994</v>
      </c>
      <c r="BN69" s="7">
        <f t="shared" si="89"/>
        <v>77.8</v>
      </c>
      <c r="BO69" s="7">
        <f t="shared" si="89"/>
        <v>79.150000000000006</v>
      </c>
      <c r="BP69" s="7">
        <f t="shared" si="89"/>
        <v>78.95</v>
      </c>
      <c r="BQ69" s="7">
        <f t="shared" si="89"/>
        <v>81.849999999999994</v>
      </c>
      <c r="BR69" s="7">
        <f t="shared" si="89"/>
        <v>82.91</v>
      </c>
      <c r="BS69" s="7">
        <f t="shared" si="89"/>
        <v>84.85</v>
      </c>
      <c r="BT69" s="7">
        <f t="shared" si="89"/>
        <v>84.9</v>
      </c>
      <c r="BU69" s="7">
        <f t="shared" si="89"/>
        <v>78.62</v>
      </c>
      <c r="BV69" s="7">
        <f t="shared" si="89"/>
        <v>69.36</v>
      </c>
      <c r="BW69" s="7">
        <f t="shared" si="89"/>
        <v>63.99</v>
      </c>
      <c r="BX69" s="7">
        <f t="shared" si="89"/>
        <v>62.65</v>
      </c>
      <c r="BY69" s="7">
        <f t="shared" si="89"/>
        <v>61.48</v>
      </c>
      <c r="BZ69" s="7">
        <f t="shared" si="89"/>
        <v>61.17</v>
      </c>
      <c r="CA69" s="7">
        <f t="shared" si="89"/>
        <v>62.72</v>
      </c>
      <c r="CB69" s="7">
        <f t="shared" si="89"/>
        <v>68.44</v>
      </c>
      <c r="CC69" s="7">
        <f t="shared" si="89"/>
        <v>70.709999999999994</v>
      </c>
      <c r="CD69" s="7">
        <f t="shared" si="89"/>
        <v>72.709999999999994</v>
      </c>
      <c r="CE69" s="7">
        <f t="shared" si="89"/>
        <v>74.75</v>
      </c>
      <c r="CF69" s="7">
        <f t="shared" si="89"/>
        <v>74.36</v>
      </c>
      <c r="CG69" s="7">
        <f t="shared" si="89"/>
        <v>71.83</v>
      </c>
      <c r="CH69" s="7">
        <f t="shared" si="89"/>
        <v>61.4</v>
      </c>
      <c r="CI69" s="7">
        <f t="shared" si="89"/>
        <v>57.04</v>
      </c>
      <c r="CJ69" s="7">
        <f t="shared" si="89"/>
        <v>55.64</v>
      </c>
      <c r="CK69" s="7">
        <f t="shared" si="89"/>
        <v>56.74</v>
      </c>
      <c r="CL69" s="7">
        <f t="shared" si="89"/>
        <v>56.89</v>
      </c>
      <c r="CM69" s="7">
        <f t="shared" si="89"/>
        <v>58.55</v>
      </c>
      <c r="CN69" s="7">
        <f t="shared" si="89"/>
        <v>63.34</v>
      </c>
      <c r="CO69" s="7">
        <f t="shared" si="89"/>
        <v>65.319999999999993</v>
      </c>
      <c r="CP69" s="7">
        <f t="shared" si="89"/>
        <v>67.2</v>
      </c>
      <c r="CQ69" s="7">
        <f t="shared" si="89"/>
        <v>68.349999999999994</v>
      </c>
      <c r="CR69" s="7">
        <f t="shared" si="89"/>
        <v>69.349999999999994</v>
      </c>
      <c r="CS69" s="7">
        <f t="shared" si="89"/>
        <v>68.33</v>
      </c>
      <c r="CT69" s="7">
        <f t="shared" si="89"/>
        <v>63.17</v>
      </c>
      <c r="CU69" s="7">
        <f t="shared" si="89"/>
        <v>60.38</v>
      </c>
      <c r="CV69" s="7">
        <f t="shared" si="89"/>
        <v>57.79</v>
      </c>
      <c r="CW69" s="7">
        <f t="shared" si="89"/>
        <v>0</v>
      </c>
      <c r="CX69" s="7">
        <f t="shared" si="89"/>
        <v>0</v>
      </c>
      <c r="CY69" s="7">
        <f t="shared" si="89"/>
        <v>0</v>
      </c>
      <c r="CZ69" s="7">
        <f t="shared" si="89"/>
        <v>0</v>
      </c>
      <c r="DA69" s="7">
        <f t="shared" si="89"/>
        <v>0</v>
      </c>
      <c r="DB69" s="7">
        <f t="shared" si="89"/>
        <v>0</v>
      </c>
      <c r="DC69" s="7">
        <f t="shared" si="89"/>
        <v>0</v>
      </c>
      <c r="DD69" s="7">
        <f t="shared" si="89"/>
        <v>0</v>
      </c>
      <c r="DE69" s="7">
        <f t="shared" si="89"/>
        <v>0</v>
      </c>
      <c r="DF69" s="7">
        <f t="shared" si="89"/>
        <v>0</v>
      </c>
      <c r="DG69" s="7">
        <f t="shared" si="89"/>
        <v>0</v>
      </c>
      <c r="DH69" s="7">
        <f t="shared" si="89"/>
        <v>0</v>
      </c>
      <c r="DI69" s="7">
        <f t="shared" si="89"/>
        <v>0</v>
      </c>
      <c r="DJ69" s="7">
        <f t="shared" si="89"/>
        <v>0</v>
      </c>
      <c r="DK69" s="7">
        <f t="shared" si="89"/>
        <v>0</v>
      </c>
      <c r="DL69" s="7">
        <f t="shared" si="89"/>
        <v>0</v>
      </c>
      <c r="DM69" s="7">
        <f t="shared" si="89"/>
        <v>0</v>
      </c>
      <c r="DN69" s="7">
        <f t="shared" ref="DN69:EF69" si="90">DN37</f>
        <v>0</v>
      </c>
      <c r="DO69" s="7">
        <f t="shared" si="90"/>
        <v>0</v>
      </c>
      <c r="DP69" s="7">
        <f t="shared" si="90"/>
        <v>0</v>
      </c>
      <c r="DQ69" s="7">
        <f t="shared" si="90"/>
        <v>0</v>
      </c>
      <c r="DR69" s="7">
        <f t="shared" si="90"/>
        <v>0</v>
      </c>
      <c r="DS69" s="7">
        <f t="shared" si="90"/>
        <v>0</v>
      </c>
      <c r="DT69" s="7">
        <f t="shared" si="90"/>
        <v>0</v>
      </c>
      <c r="DU69" s="7">
        <f t="shared" si="90"/>
        <v>0</v>
      </c>
      <c r="DV69" s="7">
        <f t="shared" si="90"/>
        <v>0</v>
      </c>
      <c r="DW69" s="7">
        <f t="shared" si="90"/>
        <v>0</v>
      </c>
      <c r="DX69" s="7">
        <f t="shared" si="90"/>
        <v>0</v>
      </c>
      <c r="DY69" s="7">
        <f t="shared" si="90"/>
        <v>0</v>
      </c>
      <c r="DZ69" s="7">
        <f t="shared" si="90"/>
        <v>0</v>
      </c>
      <c r="EA69" s="7">
        <f t="shared" si="90"/>
        <v>0</v>
      </c>
      <c r="EB69" s="7">
        <f t="shared" si="90"/>
        <v>0</v>
      </c>
      <c r="EC69" s="7">
        <f t="shared" si="90"/>
        <v>0</v>
      </c>
      <c r="ED69" s="7">
        <f t="shared" si="90"/>
        <v>0</v>
      </c>
      <c r="EE69" s="7">
        <f t="shared" si="90"/>
        <v>0</v>
      </c>
      <c r="EF69" s="7">
        <f t="shared" si="9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204"/>
  <sheetViews>
    <sheetView workbookViewId="0">
      <pane xSplit="2" ySplit="7" topLeftCell="C179" activePane="bottomRight" state="frozen"/>
      <selection activeCell="O33" sqref="O33"/>
      <selection pane="topRight" activeCell="O33" sqref="O33"/>
      <selection pane="bottomLeft" activeCell="O33" sqref="O33"/>
      <selection pane="bottomRight" activeCell="P3" sqref="P3"/>
    </sheetView>
  </sheetViews>
  <sheetFormatPr defaultRowHeight="14.5" x14ac:dyDescent="0.35"/>
  <cols>
    <col min="1" max="1" width="10.7265625" bestFit="1" customWidth="1"/>
    <col min="3" max="16" width="17.7265625" customWidth="1"/>
  </cols>
  <sheetData>
    <row r="1" spans="1:16" x14ac:dyDescent="0.3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35">
      <c r="B2" s="3" t="s">
        <v>7</v>
      </c>
      <c r="C2" s="2" t="s">
        <v>5</v>
      </c>
      <c r="D2" s="2" t="s">
        <v>184</v>
      </c>
      <c r="E2" s="2" t="s">
        <v>6</v>
      </c>
      <c r="F2" s="2" t="s">
        <v>1469</v>
      </c>
      <c r="G2" s="2" t="s">
        <v>1470</v>
      </c>
      <c r="H2" s="2" t="s">
        <v>1471</v>
      </c>
      <c r="I2" s="2" t="s">
        <v>1472</v>
      </c>
      <c r="J2" s="2" t="s">
        <v>1473</v>
      </c>
      <c r="K2" s="2" t="s">
        <v>1474</v>
      </c>
      <c r="L2" s="2" t="s">
        <v>1475</v>
      </c>
      <c r="M2" s="2" t="s">
        <v>1476</v>
      </c>
      <c r="N2" s="2" t="s">
        <v>1935</v>
      </c>
      <c r="O2" s="2"/>
      <c r="P2" t="s">
        <v>1953</v>
      </c>
    </row>
    <row r="3" spans="1:16" s="5" customFormat="1" ht="72.5" x14ac:dyDescent="0.35">
      <c r="B3" s="5" t="s">
        <v>13</v>
      </c>
      <c r="C3" s="5" t="s">
        <v>16</v>
      </c>
      <c r="D3" s="5" t="s">
        <v>185</v>
      </c>
      <c r="E3" s="5" t="s">
        <v>18</v>
      </c>
      <c r="F3" s="5" t="s">
        <v>1478</v>
      </c>
      <c r="G3" s="5" t="s">
        <v>1479</v>
      </c>
      <c r="H3" s="5" t="s">
        <v>1481</v>
      </c>
      <c r="I3" s="5" t="s">
        <v>1483</v>
      </c>
      <c r="J3" s="5" t="s">
        <v>1484</v>
      </c>
      <c r="K3" s="5" t="s">
        <v>1485</v>
      </c>
      <c r="L3" s="5" t="s">
        <v>1486</v>
      </c>
      <c r="M3" s="5" t="s">
        <v>1878</v>
      </c>
      <c r="N3" s="5" t="s">
        <v>872</v>
      </c>
      <c r="P3" s="5" t="s">
        <v>1956</v>
      </c>
    </row>
    <row r="4" spans="1:16" x14ac:dyDescent="0.35">
      <c r="B4" t="s">
        <v>12</v>
      </c>
      <c r="C4" t="s">
        <v>15</v>
      </c>
      <c r="D4" t="s">
        <v>15</v>
      </c>
      <c r="E4" t="s">
        <v>17</v>
      </c>
      <c r="F4" t="s">
        <v>1477</v>
      </c>
      <c r="G4" t="s">
        <v>1477</v>
      </c>
      <c r="H4" t="s">
        <v>1480</v>
      </c>
      <c r="I4" t="s">
        <v>1480</v>
      </c>
      <c r="J4" t="s">
        <v>1477</v>
      </c>
      <c r="K4" t="s">
        <v>1477</v>
      </c>
      <c r="L4" t="s">
        <v>1480</v>
      </c>
      <c r="M4" t="s">
        <v>1480</v>
      </c>
      <c r="N4" t="s">
        <v>2252</v>
      </c>
      <c r="P4" t="s">
        <v>1955</v>
      </c>
    </row>
    <row r="5" spans="1:16" x14ac:dyDescent="0.35">
      <c r="B5" t="s">
        <v>11</v>
      </c>
      <c r="C5" t="s">
        <v>2544</v>
      </c>
      <c r="D5" t="s">
        <v>2544</v>
      </c>
      <c r="E5" t="s">
        <v>2546</v>
      </c>
      <c r="F5" t="s">
        <v>2544</v>
      </c>
      <c r="G5" t="s">
        <v>2544</v>
      </c>
      <c r="H5" t="s">
        <v>2544</v>
      </c>
      <c r="I5" t="s">
        <v>2544</v>
      </c>
      <c r="J5" t="s">
        <v>2544</v>
      </c>
      <c r="K5" t="s">
        <v>2544</v>
      </c>
      <c r="L5" t="s">
        <v>2544</v>
      </c>
      <c r="M5" t="s">
        <v>2544</v>
      </c>
      <c r="N5" t="s">
        <v>2550</v>
      </c>
      <c r="P5" t="s">
        <v>2544</v>
      </c>
    </row>
    <row r="6" spans="1:16" x14ac:dyDescent="0.35">
      <c r="B6" t="s">
        <v>10</v>
      </c>
      <c r="C6" t="s">
        <v>14</v>
      </c>
      <c r="D6" t="s">
        <v>14</v>
      </c>
      <c r="E6" t="s">
        <v>14</v>
      </c>
      <c r="F6" t="s">
        <v>871</v>
      </c>
      <c r="G6" t="s">
        <v>871</v>
      </c>
      <c r="H6" t="s">
        <v>871</v>
      </c>
      <c r="I6" t="s">
        <v>871</v>
      </c>
      <c r="J6" t="s">
        <v>871</v>
      </c>
      <c r="K6" t="s">
        <v>871</v>
      </c>
      <c r="L6" t="s">
        <v>871</v>
      </c>
      <c r="M6" t="s">
        <v>871</v>
      </c>
      <c r="N6" t="s">
        <v>871</v>
      </c>
      <c r="P6" t="s">
        <v>1954</v>
      </c>
    </row>
    <row r="7" spans="1:16" x14ac:dyDescent="0.35">
      <c r="B7" t="s">
        <v>9</v>
      </c>
      <c r="C7" t="s">
        <v>2543</v>
      </c>
      <c r="D7" t="s">
        <v>2543</v>
      </c>
      <c r="E7" t="s">
        <v>2545</v>
      </c>
      <c r="F7" t="s">
        <v>2547</v>
      </c>
      <c r="G7" t="s">
        <v>2547</v>
      </c>
      <c r="H7" t="s">
        <v>2548</v>
      </c>
      <c r="I7" t="s">
        <v>2548</v>
      </c>
      <c r="J7" t="s">
        <v>2547</v>
      </c>
      <c r="K7" t="s">
        <v>2547</v>
      </c>
      <c r="L7" t="s">
        <v>2548</v>
      </c>
      <c r="M7" t="s">
        <v>2548</v>
      </c>
      <c r="N7" t="s">
        <v>2549</v>
      </c>
      <c r="P7" t="s">
        <v>2551</v>
      </c>
    </row>
    <row r="8" spans="1:16" x14ac:dyDescent="0.35">
      <c r="A8" s="6">
        <v>40179</v>
      </c>
      <c r="B8" t="s">
        <v>8</v>
      </c>
      <c r="C8" s="4">
        <v>87.8</v>
      </c>
      <c r="D8" s="4">
        <v>83.9</v>
      </c>
      <c r="E8" s="4">
        <v>0.5</v>
      </c>
      <c r="F8" s="31" t="e">
        <v>#N/A</v>
      </c>
      <c r="G8" s="31" t="e">
        <v>#N/A</v>
      </c>
      <c r="H8" s="4" t="e">
        <v>#N/A</v>
      </c>
      <c r="I8" s="4" t="e">
        <v>#N/A</v>
      </c>
      <c r="J8" s="31" t="e">
        <v>#N/A</v>
      </c>
      <c r="K8" s="31" t="e">
        <v>#N/A</v>
      </c>
      <c r="L8" s="31" t="e">
        <v>#N/A</v>
      </c>
      <c r="M8" s="31" t="e">
        <v>#N/A</v>
      </c>
      <c r="N8" s="9">
        <v>0.5</v>
      </c>
      <c r="O8" s="4"/>
      <c r="P8" s="40">
        <v>148.26555999999999</v>
      </c>
    </row>
    <row r="9" spans="1:16" x14ac:dyDescent="0.35">
      <c r="A9" s="6">
        <v>40210</v>
      </c>
      <c r="B9" t="s">
        <v>19</v>
      </c>
      <c r="C9" s="4">
        <v>88.2</v>
      </c>
      <c r="D9" s="4">
        <v>84.1</v>
      </c>
      <c r="E9" s="4">
        <v>0.7</v>
      </c>
      <c r="F9" s="31" t="e">
        <v>#N/A</v>
      </c>
      <c r="G9" s="31" t="e">
        <v>#N/A</v>
      </c>
      <c r="H9" s="4" t="e">
        <v>#N/A</v>
      </c>
      <c r="I9" s="4" t="e">
        <v>#N/A</v>
      </c>
      <c r="J9" s="31" t="e">
        <v>#N/A</v>
      </c>
      <c r="K9" s="31" t="e">
        <v>#N/A</v>
      </c>
      <c r="L9" s="31" t="e">
        <v>#N/A</v>
      </c>
      <c r="M9" s="31" t="e">
        <v>#N/A</v>
      </c>
      <c r="N9" s="9">
        <v>0.5</v>
      </c>
      <c r="O9" s="4"/>
      <c r="P9" s="40">
        <v>143.3424</v>
      </c>
    </row>
    <row r="10" spans="1:16" x14ac:dyDescent="0.35">
      <c r="A10" s="6">
        <v>40238</v>
      </c>
      <c r="B10" t="s">
        <v>20</v>
      </c>
      <c r="C10" s="4">
        <v>88.7</v>
      </c>
      <c r="D10" s="4">
        <v>84.4</v>
      </c>
      <c r="E10" s="4">
        <v>1</v>
      </c>
      <c r="F10" s="31" t="e">
        <v>#N/A</v>
      </c>
      <c r="G10" s="31" t="e">
        <v>#N/A</v>
      </c>
      <c r="H10" s="4" t="e">
        <v>#N/A</v>
      </c>
      <c r="I10" s="4" t="e">
        <v>#N/A</v>
      </c>
      <c r="J10" s="31" t="e">
        <v>#N/A</v>
      </c>
      <c r="K10" s="31" t="e">
        <v>#N/A</v>
      </c>
      <c r="L10" s="31" t="e">
        <v>#N/A</v>
      </c>
      <c r="M10" s="31" t="e">
        <v>#N/A</v>
      </c>
      <c r="N10" s="9">
        <v>0.5</v>
      </c>
      <c r="O10" s="4"/>
      <c r="P10" s="40">
        <v>160.08869000000001</v>
      </c>
    </row>
    <row r="11" spans="1:16" x14ac:dyDescent="0.35">
      <c r="A11" s="6">
        <v>40269</v>
      </c>
      <c r="B11" t="s">
        <v>21</v>
      </c>
      <c r="C11" s="4">
        <v>89.2</v>
      </c>
      <c r="D11" s="4">
        <v>84.9</v>
      </c>
      <c r="E11" s="4">
        <v>0.9</v>
      </c>
      <c r="F11" s="31" t="e">
        <v>#N/A</v>
      </c>
      <c r="G11" s="31" t="e">
        <v>#N/A</v>
      </c>
      <c r="H11" s="4" t="e">
        <v>#N/A</v>
      </c>
      <c r="I11" s="4" t="e">
        <v>#N/A</v>
      </c>
      <c r="J11" s="31" t="e">
        <v>#N/A</v>
      </c>
      <c r="K11" s="31" t="e">
        <v>#N/A</v>
      </c>
      <c r="L11" s="31" t="e">
        <v>#N/A</v>
      </c>
      <c r="M11" s="31" t="e">
        <v>#N/A</v>
      </c>
      <c r="N11" s="9">
        <v>0.5</v>
      </c>
      <c r="O11" s="4"/>
      <c r="P11" s="40">
        <v>161.00445999999999</v>
      </c>
    </row>
    <row r="12" spans="1:16" x14ac:dyDescent="0.35">
      <c r="A12" s="6">
        <v>40299</v>
      </c>
      <c r="B12" t="s">
        <v>22</v>
      </c>
      <c r="C12" s="4">
        <v>89.4</v>
      </c>
      <c r="D12" s="4">
        <v>85.2</v>
      </c>
      <c r="E12" s="4">
        <v>0.8</v>
      </c>
      <c r="F12" s="31" t="e">
        <v>#N/A</v>
      </c>
      <c r="G12" s="31" t="e">
        <v>#N/A</v>
      </c>
      <c r="H12" s="4" t="e">
        <v>#N/A</v>
      </c>
      <c r="I12" s="4" t="e">
        <v>#N/A</v>
      </c>
      <c r="J12" s="31" t="e">
        <v>#N/A</v>
      </c>
      <c r="K12" s="31" t="e">
        <v>#N/A</v>
      </c>
      <c r="L12" s="31" t="e">
        <v>#N/A</v>
      </c>
      <c r="M12" s="31" t="e">
        <v>#N/A</v>
      </c>
      <c r="N12" s="9">
        <v>0.5</v>
      </c>
      <c r="O12" s="4"/>
      <c r="P12" s="40">
        <v>243.53858</v>
      </c>
    </row>
    <row r="13" spans="1:16" x14ac:dyDescent="0.35">
      <c r="A13" s="6">
        <v>40330</v>
      </c>
      <c r="B13" t="s">
        <v>23</v>
      </c>
      <c r="C13" s="4">
        <v>89.5</v>
      </c>
      <c r="D13" s="4">
        <v>85.7</v>
      </c>
      <c r="E13" s="4">
        <v>0.6</v>
      </c>
      <c r="F13" s="31" t="e">
        <v>#N/A</v>
      </c>
      <c r="G13" s="31" t="e">
        <v>#N/A</v>
      </c>
      <c r="H13" s="4" t="e">
        <v>#N/A</v>
      </c>
      <c r="I13" s="4" t="e">
        <v>#N/A</v>
      </c>
      <c r="J13" s="31" t="e">
        <v>#N/A</v>
      </c>
      <c r="K13" s="31" t="e">
        <v>#N/A</v>
      </c>
      <c r="L13" s="31" t="e">
        <v>#N/A</v>
      </c>
      <c r="M13" s="31" t="e">
        <v>#N/A</v>
      </c>
      <c r="N13" s="9">
        <v>0.5</v>
      </c>
      <c r="O13" s="4"/>
      <c r="P13" s="40">
        <v>184.01828</v>
      </c>
    </row>
    <row r="14" spans="1:16" x14ac:dyDescent="0.35">
      <c r="A14" s="6">
        <v>40360</v>
      </c>
      <c r="B14" t="s">
        <v>24</v>
      </c>
      <c r="C14" s="4">
        <v>89.3</v>
      </c>
      <c r="D14" s="4">
        <v>86.1</v>
      </c>
      <c r="E14" s="4">
        <v>1</v>
      </c>
      <c r="F14" s="31" t="e">
        <v>#N/A</v>
      </c>
      <c r="G14" s="31" t="e">
        <v>#N/A</v>
      </c>
      <c r="H14" s="4" t="e">
        <v>#N/A</v>
      </c>
      <c r="I14" s="4" t="e">
        <v>#N/A</v>
      </c>
      <c r="J14" s="31" t="e">
        <v>#N/A</v>
      </c>
      <c r="K14" s="31" t="e">
        <v>#N/A</v>
      </c>
      <c r="L14" s="31" t="e">
        <v>#N/A</v>
      </c>
      <c r="M14" s="31" t="e">
        <v>#N/A</v>
      </c>
      <c r="N14" s="9">
        <v>0.5</v>
      </c>
      <c r="O14" s="4"/>
      <c r="P14" s="40">
        <v>142.86162999999999</v>
      </c>
    </row>
    <row r="15" spans="1:16" x14ac:dyDescent="0.35">
      <c r="A15" s="6">
        <v>40391</v>
      </c>
      <c r="B15" t="s">
        <v>25</v>
      </c>
      <c r="C15" s="4">
        <v>89.8</v>
      </c>
      <c r="D15" s="4">
        <v>86.7</v>
      </c>
      <c r="E15" s="4">
        <v>1.6</v>
      </c>
      <c r="F15" s="31" t="e">
        <v>#N/A</v>
      </c>
      <c r="G15" s="31" t="e">
        <v>#N/A</v>
      </c>
      <c r="H15" s="4" t="e">
        <v>#N/A</v>
      </c>
      <c r="I15" s="4" t="e">
        <v>#N/A</v>
      </c>
      <c r="J15" s="31" t="e">
        <v>#N/A</v>
      </c>
      <c r="K15" s="31" t="e">
        <v>#N/A</v>
      </c>
      <c r="L15" s="31" t="e">
        <v>#N/A</v>
      </c>
      <c r="M15" s="31" t="e">
        <v>#N/A</v>
      </c>
      <c r="N15" s="9">
        <v>0.5</v>
      </c>
      <c r="O15" s="4"/>
      <c r="P15" s="40">
        <v>165.98421999999999</v>
      </c>
    </row>
    <row r="16" spans="1:16" x14ac:dyDescent="0.35">
      <c r="A16" s="6">
        <v>40422</v>
      </c>
      <c r="B16" t="s">
        <v>26</v>
      </c>
      <c r="C16" s="4">
        <v>89.8</v>
      </c>
      <c r="D16" s="4">
        <v>85.9</v>
      </c>
      <c r="E16" s="4">
        <v>2</v>
      </c>
      <c r="F16" s="31" t="e">
        <v>#N/A</v>
      </c>
      <c r="G16" s="31" t="e">
        <v>#N/A</v>
      </c>
      <c r="H16" s="4" t="e">
        <v>#N/A</v>
      </c>
      <c r="I16" s="4" t="e">
        <v>#N/A</v>
      </c>
      <c r="J16" s="31" t="e">
        <v>#N/A</v>
      </c>
      <c r="K16" s="31" t="e">
        <v>#N/A</v>
      </c>
      <c r="L16" s="31" t="e">
        <v>#N/A</v>
      </c>
      <c r="M16" s="31" t="e">
        <v>#N/A</v>
      </c>
      <c r="N16" s="9">
        <v>0.5</v>
      </c>
      <c r="O16" s="4"/>
      <c r="P16" s="40">
        <v>127.90262</v>
      </c>
    </row>
    <row r="17" spans="1:16" x14ac:dyDescent="0.35">
      <c r="A17" s="6">
        <v>40452</v>
      </c>
      <c r="B17" t="s">
        <v>27</v>
      </c>
      <c r="C17" s="4">
        <v>90</v>
      </c>
      <c r="D17" s="4">
        <v>86.3</v>
      </c>
      <c r="E17" s="4">
        <v>2</v>
      </c>
      <c r="F17" s="31" t="e">
        <v>#N/A</v>
      </c>
      <c r="G17" s="31" t="e">
        <v>#N/A</v>
      </c>
      <c r="H17" s="4" t="e">
        <v>#N/A</v>
      </c>
      <c r="I17" s="4" t="e">
        <v>#N/A</v>
      </c>
      <c r="J17" s="31" t="e">
        <v>#N/A</v>
      </c>
      <c r="K17" s="31" t="e">
        <v>#N/A</v>
      </c>
      <c r="L17" s="31" t="e">
        <v>#N/A</v>
      </c>
      <c r="M17" s="31" t="e">
        <v>#N/A</v>
      </c>
      <c r="N17" s="9">
        <v>0.5</v>
      </c>
      <c r="O17" s="4"/>
      <c r="P17" s="40">
        <v>177.80286000000001</v>
      </c>
    </row>
    <row r="18" spans="1:16" x14ac:dyDescent="0.35">
      <c r="A18" s="6">
        <v>40483</v>
      </c>
      <c r="B18" t="s">
        <v>28</v>
      </c>
      <c r="C18" s="4">
        <v>90.3</v>
      </c>
      <c r="D18" s="4">
        <v>86.1</v>
      </c>
      <c r="E18" s="4">
        <v>2</v>
      </c>
      <c r="F18" s="31" t="e">
        <v>#N/A</v>
      </c>
      <c r="G18" s="31" t="e">
        <v>#N/A</v>
      </c>
      <c r="H18" s="4" t="e">
        <v>#N/A</v>
      </c>
      <c r="I18" s="4" t="e">
        <v>#N/A</v>
      </c>
      <c r="J18" s="31" t="e">
        <v>#N/A</v>
      </c>
      <c r="K18" s="31" t="e">
        <v>#N/A</v>
      </c>
      <c r="L18" s="31" t="e">
        <v>#N/A</v>
      </c>
      <c r="M18" s="31" t="e">
        <v>#N/A</v>
      </c>
      <c r="N18" s="9">
        <v>0.5</v>
      </c>
      <c r="O18" s="4"/>
      <c r="P18" s="40">
        <v>153.24843000000001</v>
      </c>
    </row>
    <row r="19" spans="1:16" x14ac:dyDescent="0.35">
      <c r="A19" s="6">
        <v>40513</v>
      </c>
      <c r="B19" t="s">
        <v>29</v>
      </c>
      <c r="C19" s="4">
        <v>91.2</v>
      </c>
      <c r="D19" s="4">
        <v>87.2</v>
      </c>
      <c r="E19" s="4">
        <v>1.9</v>
      </c>
      <c r="F19" s="31" t="e">
        <v>#N/A</v>
      </c>
      <c r="G19" s="31" t="e">
        <v>#N/A</v>
      </c>
      <c r="H19" s="4" t="e">
        <v>#N/A</v>
      </c>
      <c r="I19" s="4" t="e">
        <v>#N/A</v>
      </c>
      <c r="J19" s="31" t="e">
        <v>#N/A</v>
      </c>
      <c r="K19" s="31" t="e">
        <v>#N/A</v>
      </c>
      <c r="L19" s="31" t="e">
        <v>#N/A</v>
      </c>
      <c r="M19" s="31" t="e">
        <v>#N/A</v>
      </c>
      <c r="N19" s="9">
        <v>0.5</v>
      </c>
      <c r="O19" s="4"/>
      <c r="P19" s="40">
        <v>122.77898999999999</v>
      </c>
    </row>
    <row r="20" spans="1:16" x14ac:dyDescent="0.35">
      <c r="A20" s="6">
        <v>40544</v>
      </c>
      <c r="B20" t="s">
        <v>30</v>
      </c>
      <c r="C20" s="4">
        <v>91.3</v>
      </c>
      <c r="D20" s="4">
        <v>87.3</v>
      </c>
      <c r="E20" s="4">
        <v>1.9</v>
      </c>
      <c r="F20" s="31" t="e">
        <v>#N/A</v>
      </c>
      <c r="G20" s="31" t="e">
        <v>#N/A</v>
      </c>
      <c r="H20" s="4" t="e">
        <v>#N/A</v>
      </c>
      <c r="I20" s="4" t="e">
        <v>#N/A</v>
      </c>
      <c r="J20" s="31" t="e">
        <v>#N/A</v>
      </c>
      <c r="K20" s="31" t="e">
        <v>#N/A</v>
      </c>
      <c r="L20" s="31" t="e">
        <v>#N/A</v>
      </c>
      <c r="M20" s="31" t="e">
        <v>#N/A</v>
      </c>
      <c r="N20" s="9">
        <v>0.5</v>
      </c>
      <c r="O20" s="4"/>
      <c r="P20" s="40">
        <v>123.68015</v>
      </c>
    </row>
    <row r="21" spans="1:16" x14ac:dyDescent="0.35">
      <c r="A21" s="6">
        <v>40575</v>
      </c>
      <c r="B21" t="s">
        <v>31</v>
      </c>
      <c r="C21" s="4">
        <v>92</v>
      </c>
      <c r="D21" s="4">
        <v>87.6</v>
      </c>
      <c r="E21" s="4">
        <v>1.8</v>
      </c>
      <c r="F21" s="31" t="e">
        <v>#N/A</v>
      </c>
      <c r="G21" s="31" t="e">
        <v>#N/A</v>
      </c>
      <c r="H21" s="4" t="e">
        <v>#N/A</v>
      </c>
      <c r="I21" s="4" t="e">
        <v>#N/A</v>
      </c>
      <c r="J21" s="31" t="e">
        <v>#N/A</v>
      </c>
      <c r="K21" s="31" t="e">
        <v>#N/A</v>
      </c>
      <c r="L21" s="31" t="e">
        <v>#N/A</v>
      </c>
      <c r="M21" s="31" t="e">
        <v>#N/A</v>
      </c>
      <c r="N21" s="9">
        <v>0.5</v>
      </c>
      <c r="O21" s="4"/>
      <c r="P21" s="40">
        <v>119.12128</v>
      </c>
    </row>
    <row r="22" spans="1:16" x14ac:dyDescent="0.35">
      <c r="A22" s="6">
        <v>40603</v>
      </c>
      <c r="B22" t="s">
        <v>32</v>
      </c>
      <c r="C22" s="4">
        <v>92.2</v>
      </c>
      <c r="D22" s="4">
        <v>87.9</v>
      </c>
      <c r="E22" s="4">
        <v>1.7</v>
      </c>
      <c r="F22" s="31" t="e">
        <v>#N/A</v>
      </c>
      <c r="G22" s="31" t="e">
        <v>#N/A</v>
      </c>
      <c r="H22" s="4" t="e">
        <v>#N/A</v>
      </c>
      <c r="I22" s="4" t="e">
        <v>#N/A</v>
      </c>
      <c r="J22" s="31" t="e">
        <v>#N/A</v>
      </c>
      <c r="K22" s="31" t="e">
        <v>#N/A</v>
      </c>
      <c r="L22" s="31" t="e">
        <v>#N/A</v>
      </c>
      <c r="M22" s="31" t="e">
        <v>#N/A</v>
      </c>
      <c r="N22" s="9">
        <v>0.5</v>
      </c>
      <c r="O22" s="4"/>
      <c r="P22" s="40">
        <v>131.42254</v>
      </c>
    </row>
    <row r="23" spans="1:16" x14ac:dyDescent="0.35">
      <c r="A23" s="6">
        <v>40634</v>
      </c>
      <c r="B23" t="s">
        <v>33</v>
      </c>
      <c r="C23" s="4">
        <v>93.2</v>
      </c>
      <c r="D23" s="4">
        <v>89.1</v>
      </c>
      <c r="E23" s="4">
        <v>1.6</v>
      </c>
      <c r="F23" s="31" t="e">
        <v>#N/A</v>
      </c>
      <c r="G23" s="31" t="e">
        <v>#N/A</v>
      </c>
      <c r="H23" s="4" t="e">
        <v>#N/A</v>
      </c>
      <c r="I23" s="4" t="e">
        <v>#N/A</v>
      </c>
      <c r="J23" s="31" t="e">
        <v>#N/A</v>
      </c>
      <c r="K23" s="31" t="e">
        <v>#N/A</v>
      </c>
      <c r="L23" s="31" t="e">
        <v>#N/A</v>
      </c>
      <c r="M23" s="31" t="e">
        <v>#N/A</v>
      </c>
      <c r="N23" s="9">
        <v>0.5</v>
      </c>
      <c r="O23" s="4"/>
      <c r="P23" s="40">
        <v>97.936989999999994</v>
      </c>
    </row>
    <row r="24" spans="1:16" x14ac:dyDescent="0.35">
      <c r="A24" s="6">
        <v>40664</v>
      </c>
      <c r="B24" t="s">
        <v>34</v>
      </c>
      <c r="C24" s="4">
        <v>93.4</v>
      </c>
      <c r="D24" s="4">
        <v>89</v>
      </c>
      <c r="E24" s="4">
        <v>1.8</v>
      </c>
      <c r="F24" s="31" t="e">
        <v>#N/A</v>
      </c>
      <c r="G24" s="31" t="e">
        <v>#N/A</v>
      </c>
      <c r="H24" s="4" t="e">
        <v>#N/A</v>
      </c>
      <c r="I24" s="4" t="e">
        <v>#N/A</v>
      </c>
      <c r="J24" s="31" t="e">
        <v>#N/A</v>
      </c>
      <c r="K24" s="31" t="e">
        <v>#N/A</v>
      </c>
      <c r="L24" s="31" t="e">
        <v>#N/A</v>
      </c>
      <c r="M24" s="31" t="e">
        <v>#N/A</v>
      </c>
      <c r="N24" s="9">
        <v>0.5</v>
      </c>
      <c r="O24" s="4"/>
      <c r="P24" s="40">
        <v>94.244069999999994</v>
      </c>
    </row>
    <row r="25" spans="1:16" x14ac:dyDescent="0.35">
      <c r="A25" s="6">
        <v>40695</v>
      </c>
      <c r="B25" t="s">
        <v>35</v>
      </c>
      <c r="C25" s="4">
        <v>93.3</v>
      </c>
      <c r="D25" s="4">
        <v>89.3</v>
      </c>
      <c r="E25" s="4">
        <v>2</v>
      </c>
      <c r="F25" s="31" t="e">
        <v>#N/A</v>
      </c>
      <c r="G25" s="31" t="e">
        <v>#N/A</v>
      </c>
      <c r="H25" s="4" t="e">
        <v>#N/A</v>
      </c>
      <c r="I25" s="4" t="e">
        <v>#N/A</v>
      </c>
      <c r="J25" s="31" t="e">
        <v>#N/A</v>
      </c>
      <c r="K25" s="31" t="e">
        <v>#N/A</v>
      </c>
      <c r="L25" s="31" t="e">
        <v>#N/A</v>
      </c>
      <c r="M25" s="31" t="e">
        <v>#N/A</v>
      </c>
      <c r="N25" s="9">
        <v>0.5</v>
      </c>
      <c r="O25" s="4"/>
      <c r="P25" s="40">
        <v>122.69767</v>
      </c>
    </row>
    <row r="26" spans="1:16" x14ac:dyDescent="0.35">
      <c r="A26" s="6">
        <v>40725</v>
      </c>
      <c r="B26" t="s">
        <v>36</v>
      </c>
      <c r="C26" s="4">
        <v>93.3</v>
      </c>
      <c r="D26" s="4">
        <v>89.9</v>
      </c>
      <c r="E26" s="4">
        <v>2</v>
      </c>
      <c r="F26" s="31" t="e">
        <v>#N/A</v>
      </c>
      <c r="G26" s="31" t="e">
        <v>#N/A</v>
      </c>
      <c r="H26" s="4" t="e">
        <v>#N/A</v>
      </c>
      <c r="I26" s="4" t="e">
        <v>#N/A</v>
      </c>
      <c r="J26" s="31" t="e">
        <v>#N/A</v>
      </c>
      <c r="K26" s="31" t="e">
        <v>#N/A</v>
      </c>
      <c r="L26" s="31" t="e">
        <v>#N/A</v>
      </c>
      <c r="M26" s="31" t="e">
        <v>#N/A</v>
      </c>
      <c r="N26" s="9">
        <v>0.5</v>
      </c>
      <c r="O26" s="4"/>
      <c r="P26" s="40">
        <v>149.02829</v>
      </c>
    </row>
    <row r="27" spans="1:16" x14ac:dyDescent="0.35">
      <c r="A27" s="6">
        <v>40756</v>
      </c>
      <c r="B27" t="s">
        <v>37</v>
      </c>
      <c r="C27" s="4">
        <v>93.8</v>
      </c>
      <c r="D27" s="4">
        <v>90.4</v>
      </c>
      <c r="E27" s="4">
        <v>1.7</v>
      </c>
      <c r="F27" s="31" t="e">
        <v>#N/A</v>
      </c>
      <c r="G27" s="31" t="e">
        <v>#N/A</v>
      </c>
      <c r="H27" s="4" t="e">
        <v>#N/A</v>
      </c>
      <c r="I27" s="4" t="e">
        <v>#N/A</v>
      </c>
      <c r="J27" s="31" t="e">
        <v>#N/A</v>
      </c>
      <c r="K27" s="31" t="e">
        <v>#N/A</v>
      </c>
      <c r="L27" s="31" t="e">
        <v>#N/A</v>
      </c>
      <c r="M27" s="31" t="e">
        <v>#N/A</v>
      </c>
      <c r="N27" s="9">
        <v>0.5</v>
      </c>
      <c r="O27" s="4"/>
      <c r="P27" s="40">
        <v>177.75312</v>
      </c>
    </row>
    <row r="28" spans="1:16" x14ac:dyDescent="0.35">
      <c r="A28" s="6">
        <v>40787</v>
      </c>
      <c r="B28" t="s">
        <v>38</v>
      </c>
      <c r="C28" s="4">
        <v>94.4</v>
      </c>
      <c r="D28" s="4">
        <v>89.9</v>
      </c>
      <c r="E28" s="4">
        <v>1.6</v>
      </c>
      <c r="F28" s="31" t="e">
        <v>#N/A</v>
      </c>
      <c r="G28" s="31" t="e">
        <v>#N/A</v>
      </c>
      <c r="H28" s="4" t="e">
        <v>#N/A</v>
      </c>
      <c r="I28" s="4" t="e">
        <v>#N/A</v>
      </c>
      <c r="J28" s="31" t="e">
        <v>#N/A</v>
      </c>
      <c r="K28" s="31" t="e">
        <v>#N/A</v>
      </c>
      <c r="L28" s="31" t="e">
        <v>#N/A</v>
      </c>
      <c r="M28" s="31" t="e">
        <v>#N/A</v>
      </c>
      <c r="N28" s="9">
        <v>0.5</v>
      </c>
      <c r="O28" s="4"/>
      <c r="P28" s="40">
        <v>153.32764</v>
      </c>
    </row>
    <row r="29" spans="1:16" x14ac:dyDescent="0.35">
      <c r="A29" s="6">
        <v>40817</v>
      </c>
      <c r="B29" t="s">
        <v>39</v>
      </c>
      <c r="C29" s="4">
        <v>94.5</v>
      </c>
      <c r="D29" s="4">
        <v>89.9</v>
      </c>
      <c r="E29" s="4">
        <v>1.7</v>
      </c>
      <c r="F29" s="31" t="e">
        <v>#N/A</v>
      </c>
      <c r="G29" s="31" t="e">
        <v>#N/A</v>
      </c>
      <c r="H29" s="4" t="e">
        <v>#N/A</v>
      </c>
      <c r="I29" s="4" t="e">
        <v>#N/A</v>
      </c>
      <c r="J29" s="31" t="e">
        <v>#N/A</v>
      </c>
      <c r="K29" s="31" t="e">
        <v>#N/A</v>
      </c>
      <c r="L29" s="31" t="e">
        <v>#N/A</v>
      </c>
      <c r="M29" s="31" t="e">
        <v>#N/A</v>
      </c>
      <c r="N29" s="9">
        <v>0.5</v>
      </c>
      <c r="O29" s="4"/>
      <c r="P29" s="40">
        <v>149.69091</v>
      </c>
    </row>
    <row r="30" spans="1:16" x14ac:dyDescent="0.35">
      <c r="A30" s="6">
        <v>40848</v>
      </c>
      <c r="B30" t="s">
        <v>40</v>
      </c>
      <c r="C30" s="4">
        <v>94.6</v>
      </c>
      <c r="D30" s="4">
        <v>89.8</v>
      </c>
      <c r="E30" s="4">
        <v>1.9</v>
      </c>
      <c r="F30" s="31" t="e">
        <v>#N/A</v>
      </c>
      <c r="G30" s="31" t="e">
        <v>#N/A</v>
      </c>
      <c r="H30" s="4" t="e">
        <v>#N/A</v>
      </c>
      <c r="I30" s="4" t="e">
        <v>#N/A</v>
      </c>
      <c r="J30" s="31" t="e">
        <v>#N/A</v>
      </c>
      <c r="K30" s="31" t="e">
        <v>#N/A</v>
      </c>
      <c r="L30" s="31" t="e">
        <v>#N/A</v>
      </c>
      <c r="M30" s="31" t="e">
        <v>#N/A</v>
      </c>
      <c r="N30" s="9">
        <v>0.5</v>
      </c>
      <c r="O30" s="4"/>
      <c r="P30" s="40">
        <v>209.89849000000001</v>
      </c>
    </row>
    <row r="31" spans="1:16" x14ac:dyDescent="0.35">
      <c r="A31" s="6">
        <v>40878</v>
      </c>
      <c r="B31" t="s">
        <v>41</v>
      </c>
      <c r="C31" s="4">
        <v>95.1</v>
      </c>
      <c r="D31" s="4">
        <v>90.8</v>
      </c>
      <c r="E31" s="4">
        <v>2.1</v>
      </c>
      <c r="F31" s="31" t="e">
        <v>#N/A</v>
      </c>
      <c r="G31" s="31" t="e">
        <v>#N/A</v>
      </c>
      <c r="H31" s="4" t="e">
        <v>#N/A</v>
      </c>
      <c r="I31" s="4" t="e">
        <v>#N/A</v>
      </c>
      <c r="J31" s="31" t="e">
        <v>#N/A</v>
      </c>
      <c r="K31" s="31" t="e">
        <v>#N/A</v>
      </c>
      <c r="L31" s="31" t="e">
        <v>#N/A</v>
      </c>
      <c r="M31" s="31" t="e">
        <v>#N/A</v>
      </c>
      <c r="N31" s="9">
        <v>0.5</v>
      </c>
      <c r="O31" s="4"/>
      <c r="P31" s="40">
        <v>140.62798000000001</v>
      </c>
    </row>
    <row r="32" spans="1:16" x14ac:dyDescent="0.35">
      <c r="A32" s="6">
        <v>40909</v>
      </c>
      <c r="B32" t="s">
        <v>42</v>
      </c>
      <c r="C32" s="4">
        <v>94.6</v>
      </c>
      <c r="D32" s="4">
        <v>90.5</v>
      </c>
      <c r="E32" s="4">
        <v>1.8</v>
      </c>
      <c r="F32" s="31" t="e">
        <v>#N/A</v>
      </c>
      <c r="G32" s="31" t="e">
        <v>#N/A</v>
      </c>
      <c r="H32" s="4" t="e">
        <v>#N/A</v>
      </c>
      <c r="I32" s="4" t="e">
        <v>#N/A</v>
      </c>
      <c r="J32" s="31" t="e">
        <v>#N/A</v>
      </c>
      <c r="K32" s="31" t="e">
        <v>#N/A</v>
      </c>
      <c r="L32" s="31" t="e">
        <v>#N/A</v>
      </c>
      <c r="M32" s="31" t="e">
        <v>#N/A</v>
      </c>
      <c r="N32" s="9">
        <v>0.5</v>
      </c>
      <c r="O32" s="4"/>
      <c r="P32" s="40">
        <v>137.26155</v>
      </c>
    </row>
    <row r="33" spans="1:16" x14ac:dyDescent="0.35">
      <c r="A33" s="6">
        <v>40940</v>
      </c>
      <c r="B33" t="s">
        <v>43</v>
      </c>
      <c r="C33" s="4">
        <v>95.1</v>
      </c>
      <c r="D33" s="4">
        <v>90.7</v>
      </c>
      <c r="E33" s="4">
        <v>1.8</v>
      </c>
      <c r="F33" s="31" t="e">
        <v>#N/A</v>
      </c>
      <c r="G33" s="31" t="e">
        <v>#N/A</v>
      </c>
      <c r="H33" s="4" t="e">
        <v>#N/A</v>
      </c>
      <c r="I33" s="4" t="e">
        <v>#N/A</v>
      </c>
      <c r="J33" s="31" t="e">
        <v>#N/A</v>
      </c>
      <c r="K33" s="31" t="e">
        <v>#N/A</v>
      </c>
      <c r="L33" s="31" t="e">
        <v>#N/A</v>
      </c>
      <c r="M33" s="31" t="e">
        <v>#N/A</v>
      </c>
      <c r="N33" s="9">
        <v>0.5</v>
      </c>
      <c r="O33" s="4"/>
      <c r="P33" s="40">
        <v>132.02023</v>
      </c>
    </row>
    <row r="34" spans="1:16" x14ac:dyDescent="0.35">
      <c r="A34" s="6">
        <v>40969</v>
      </c>
      <c r="B34" t="s">
        <v>44</v>
      </c>
      <c r="C34" s="4">
        <v>95.4</v>
      </c>
      <c r="D34" s="4">
        <v>90.8</v>
      </c>
      <c r="E34" s="4">
        <v>1.8</v>
      </c>
      <c r="F34" s="31" t="e">
        <v>#N/A</v>
      </c>
      <c r="G34" s="31" t="e">
        <v>#N/A</v>
      </c>
      <c r="H34" s="4" t="e">
        <v>#N/A</v>
      </c>
      <c r="I34" s="4" t="e">
        <v>#N/A</v>
      </c>
      <c r="J34" s="31" t="e">
        <v>#N/A</v>
      </c>
      <c r="K34" s="31" t="e">
        <v>#N/A</v>
      </c>
      <c r="L34" s="31" t="e">
        <v>#N/A</v>
      </c>
      <c r="M34" s="31" t="e">
        <v>#N/A</v>
      </c>
      <c r="N34" s="9">
        <v>0.5</v>
      </c>
      <c r="O34" s="4"/>
      <c r="P34" s="40">
        <v>103.72964</v>
      </c>
    </row>
    <row r="35" spans="1:16" x14ac:dyDescent="0.35">
      <c r="A35" s="6">
        <v>41000</v>
      </c>
      <c r="B35" t="s">
        <v>45</v>
      </c>
      <c r="C35" s="4">
        <v>96</v>
      </c>
      <c r="D35" s="4">
        <v>91.7</v>
      </c>
      <c r="E35" s="4">
        <v>2</v>
      </c>
      <c r="F35" s="31" t="e">
        <v>#N/A</v>
      </c>
      <c r="G35" s="31" t="e">
        <v>#N/A</v>
      </c>
      <c r="H35" s="4" t="e">
        <v>#N/A</v>
      </c>
      <c r="I35" s="4" t="e">
        <v>#N/A</v>
      </c>
      <c r="J35" s="31" t="e">
        <v>#N/A</v>
      </c>
      <c r="K35" s="31" t="e">
        <v>#N/A</v>
      </c>
      <c r="L35" s="31" t="e">
        <v>#N/A</v>
      </c>
      <c r="M35" s="31" t="e">
        <v>#N/A</v>
      </c>
      <c r="N35" s="9">
        <v>0.5</v>
      </c>
      <c r="O35" s="4"/>
      <c r="P35" s="40">
        <v>109.31269</v>
      </c>
    </row>
    <row r="36" spans="1:16" x14ac:dyDescent="0.35">
      <c r="A36" s="6">
        <v>41030</v>
      </c>
      <c r="B36" t="s">
        <v>46</v>
      </c>
      <c r="C36" s="4">
        <v>95.9</v>
      </c>
      <c r="D36" s="4">
        <v>92</v>
      </c>
      <c r="E36" s="4">
        <v>2</v>
      </c>
      <c r="F36" s="31" t="e">
        <v>#N/A</v>
      </c>
      <c r="G36" s="31" t="e">
        <v>#N/A</v>
      </c>
      <c r="H36" s="4" t="e">
        <v>#N/A</v>
      </c>
      <c r="I36" s="4" t="e">
        <v>#N/A</v>
      </c>
      <c r="J36" s="31" t="e">
        <v>#N/A</v>
      </c>
      <c r="K36" s="31" t="e">
        <v>#N/A</v>
      </c>
      <c r="L36" s="31" t="e">
        <v>#N/A</v>
      </c>
      <c r="M36" s="31" t="e">
        <v>#N/A</v>
      </c>
      <c r="N36" s="9">
        <v>0.5</v>
      </c>
      <c r="O36" s="4"/>
      <c r="P36" s="40">
        <v>151.78518</v>
      </c>
    </row>
    <row r="37" spans="1:16" x14ac:dyDescent="0.35">
      <c r="A37" s="6">
        <v>41061</v>
      </c>
      <c r="B37" t="s">
        <v>47</v>
      </c>
      <c r="C37" s="4">
        <v>95.5</v>
      </c>
      <c r="D37" s="4">
        <v>92.2</v>
      </c>
      <c r="E37" s="4">
        <v>2</v>
      </c>
      <c r="F37" s="31" t="e">
        <v>#N/A</v>
      </c>
      <c r="G37" s="31" t="e">
        <v>#N/A</v>
      </c>
      <c r="H37" s="4" t="e">
        <v>#N/A</v>
      </c>
      <c r="I37" s="4" t="e">
        <v>#N/A</v>
      </c>
      <c r="J37" s="31" t="e">
        <v>#N/A</v>
      </c>
      <c r="K37" s="31" t="e">
        <v>#N/A</v>
      </c>
      <c r="L37" s="31" t="e">
        <v>#N/A</v>
      </c>
      <c r="M37" s="31" t="e">
        <v>#N/A</v>
      </c>
      <c r="N37" s="9">
        <v>0.5</v>
      </c>
      <c r="O37" s="4"/>
      <c r="P37" s="40">
        <v>169.64908</v>
      </c>
    </row>
    <row r="38" spans="1:16" x14ac:dyDescent="0.35">
      <c r="A38" s="6">
        <v>41091</v>
      </c>
      <c r="B38" t="s">
        <v>48</v>
      </c>
      <c r="C38" s="4">
        <v>95.6</v>
      </c>
      <c r="D38" s="4">
        <v>92.9</v>
      </c>
      <c r="E38" s="4">
        <v>2</v>
      </c>
      <c r="F38" s="31" t="e">
        <v>#N/A</v>
      </c>
      <c r="G38" s="31" t="e">
        <v>#N/A</v>
      </c>
      <c r="H38" s="4" t="e">
        <v>#N/A</v>
      </c>
      <c r="I38" s="4" t="e">
        <v>#N/A</v>
      </c>
      <c r="J38" s="31" t="e">
        <v>#N/A</v>
      </c>
      <c r="K38" s="31" t="e">
        <v>#N/A</v>
      </c>
      <c r="L38" s="31" t="e">
        <v>#N/A</v>
      </c>
      <c r="M38" s="31" t="e">
        <v>#N/A</v>
      </c>
      <c r="N38" s="9">
        <v>0.5</v>
      </c>
      <c r="O38" s="4"/>
      <c r="P38" s="40">
        <v>129.98322999999999</v>
      </c>
    </row>
    <row r="39" spans="1:16" x14ac:dyDescent="0.35">
      <c r="A39" s="6">
        <v>41122</v>
      </c>
      <c r="B39" t="s">
        <v>49</v>
      </c>
      <c r="C39" s="4">
        <v>96.1</v>
      </c>
      <c r="D39" s="4">
        <v>93.3</v>
      </c>
      <c r="E39" s="4">
        <v>2</v>
      </c>
      <c r="F39" s="31" t="e">
        <v>#N/A</v>
      </c>
      <c r="G39" s="31" t="e">
        <v>#N/A</v>
      </c>
      <c r="H39" s="4" t="e">
        <v>#N/A</v>
      </c>
      <c r="I39" s="4" t="e">
        <v>#N/A</v>
      </c>
      <c r="J39" s="31" t="e">
        <v>#N/A</v>
      </c>
      <c r="K39" s="31" t="e">
        <v>#N/A</v>
      </c>
      <c r="L39" s="31" t="e">
        <v>#N/A</v>
      </c>
      <c r="M39" s="31" t="e">
        <v>#N/A</v>
      </c>
      <c r="N39" s="9">
        <v>0.5</v>
      </c>
      <c r="O39" s="4"/>
      <c r="P39" s="40">
        <v>98.178690000000003</v>
      </c>
    </row>
    <row r="40" spans="1:16" x14ac:dyDescent="0.35">
      <c r="A40" s="6">
        <v>41153</v>
      </c>
      <c r="B40" t="s">
        <v>50</v>
      </c>
      <c r="C40" s="4">
        <v>96.5</v>
      </c>
      <c r="D40" s="4">
        <v>92.8</v>
      </c>
      <c r="E40" s="4">
        <v>1.8</v>
      </c>
      <c r="F40" s="31" t="e">
        <v>#N/A</v>
      </c>
      <c r="G40" s="31" t="e">
        <v>#N/A</v>
      </c>
      <c r="H40" s="4" t="e">
        <v>#N/A</v>
      </c>
      <c r="I40" s="4" t="e">
        <v>#N/A</v>
      </c>
      <c r="J40" s="31" t="e">
        <v>#N/A</v>
      </c>
      <c r="K40" s="31" t="e">
        <v>#N/A</v>
      </c>
      <c r="L40" s="31" t="e">
        <v>#N/A</v>
      </c>
      <c r="M40" s="31" t="e">
        <v>#N/A</v>
      </c>
      <c r="N40" s="9">
        <v>0.5</v>
      </c>
      <c r="O40" s="4"/>
      <c r="P40" s="40">
        <v>124.43543</v>
      </c>
    </row>
    <row r="41" spans="1:16" x14ac:dyDescent="0.35">
      <c r="A41" s="6">
        <v>41183</v>
      </c>
      <c r="B41" t="s">
        <v>51</v>
      </c>
      <c r="C41" s="4">
        <v>97</v>
      </c>
      <c r="D41" s="4">
        <v>93.6</v>
      </c>
      <c r="E41" s="4">
        <v>1.6</v>
      </c>
      <c r="F41" s="31" t="e">
        <v>#N/A</v>
      </c>
      <c r="G41" s="31" t="e">
        <v>#N/A</v>
      </c>
      <c r="H41" s="4" t="e">
        <v>#N/A</v>
      </c>
      <c r="I41" s="4" t="e">
        <v>#N/A</v>
      </c>
      <c r="J41" s="31" t="e">
        <v>#N/A</v>
      </c>
      <c r="K41" s="31" t="e">
        <v>#N/A</v>
      </c>
      <c r="L41" s="31" t="e">
        <v>#N/A</v>
      </c>
      <c r="M41" s="31" t="e">
        <v>#N/A</v>
      </c>
      <c r="N41" s="9">
        <v>0.5</v>
      </c>
      <c r="O41" s="4"/>
      <c r="P41" s="40">
        <v>153.99229</v>
      </c>
    </row>
    <row r="42" spans="1:16" x14ac:dyDescent="0.35">
      <c r="A42" s="6">
        <v>41214</v>
      </c>
      <c r="B42" t="s">
        <v>52</v>
      </c>
      <c r="C42" s="4">
        <v>97.2</v>
      </c>
      <c r="D42" s="4">
        <v>93.6</v>
      </c>
      <c r="E42" s="4">
        <v>1.4</v>
      </c>
      <c r="F42" s="31" t="e">
        <v>#N/A</v>
      </c>
      <c r="G42" s="31" t="e">
        <v>#N/A</v>
      </c>
      <c r="H42" s="4" t="e">
        <v>#N/A</v>
      </c>
      <c r="I42" s="4" t="e">
        <v>#N/A</v>
      </c>
      <c r="J42" s="31" t="e">
        <v>#N/A</v>
      </c>
      <c r="K42" s="31" t="e">
        <v>#N/A</v>
      </c>
      <c r="L42" s="31" t="e">
        <v>#N/A</v>
      </c>
      <c r="M42" s="31" t="e">
        <v>#N/A</v>
      </c>
      <c r="N42" s="9">
        <v>0.5</v>
      </c>
      <c r="O42" s="4"/>
      <c r="P42" s="40">
        <v>162.10095999999999</v>
      </c>
    </row>
    <row r="43" spans="1:16" x14ac:dyDescent="0.35">
      <c r="A43" s="6">
        <v>41244</v>
      </c>
      <c r="B43" t="s">
        <v>53</v>
      </c>
      <c r="C43" s="4">
        <v>97.6</v>
      </c>
      <c r="D43" s="4">
        <v>94.1</v>
      </c>
      <c r="E43" s="4">
        <v>1.3</v>
      </c>
      <c r="F43" s="31" t="e">
        <v>#N/A</v>
      </c>
      <c r="G43" s="31" t="e">
        <v>#N/A</v>
      </c>
      <c r="H43" s="4" t="e">
        <v>#N/A</v>
      </c>
      <c r="I43" s="4" t="e">
        <v>#N/A</v>
      </c>
      <c r="J43" s="31" t="e">
        <v>#N/A</v>
      </c>
      <c r="K43" s="31" t="e">
        <v>#N/A</v>
      </c>
      <c r="L43" s="31" t="e">
        <v>#N/A</v>
      </c>
      <c r="M43" s="31" t="e">
        <v>#N/A</v>
      </c>
      <c r="N43" s="9">
        <v>0.5</v>
      </c>
      <c r="O43" s="4"/>
      <c r="P43" s="40">
        <v>140.6439</v>
      </c>
    </row>
    <row r="44" spans="1:16" x14ac:dyDescent="0.35">
      <c r="A44" s="6">
        <v>41275</v>
      </c>
      <c r="B44" t="s">
        <v>54</v>
      </c>
      <c r="C44" s="4">
        <v>97.1</v>
      </c>
      <c r="D44" s="4">
        <v>93.9</v>
      </c>
      <c r="E44" s="4">
        <v>1.2</v>
      </c>
      <c r="F44" s="31" t="e">
        <v>#N/A</v>
      </c>
      <c r="G44" s="31" t="e">
        <v>#N/A</v>
      </c>
      <c r="H44" s="4" t="e">
        <v>#N/A</v>
      </c>
      <c r="I44" s="4" t="e">
        <v>#N/A</v>
      </c>
      <c r="J44" s="31" t="e">
        <v>#N/A</v>
      </c>
      <c r="K44" s="31" t="e">
        <v>#N/A</v>
      </c>
      <c r="L44" s="31" t="e">
        <v>#N/A</v>
      </c>
      <c r="M44" s="31" t="e">
        <v>#N/A</v>
      </c>
      <c r="N44" s="9">
        <v>0.5</v>
      </c>
      <c r="O44" s="4"/>
      <c r="P44" s="40">
        <v>187.77021999999999</v>
      </c>
    </row>
    <row r="45" spans="1:16" x14ac:dyDescent="0.35">
      <c r="A45" s="6">
        <v>41306</v>
      </c>
      <c r="B45" t="s">
        <v>55</v>
      </c>
      <c r="C45" s="4">
        <v>97.8</v>
      </c>
      <c r="D45" s="4">
        <v>94.1</v>
      </c>
      <c r="E45" s="4">
        <v>1</v>
      </c>
      <c r="F45" s="31" t="e">
        <v>#N/A</v>
      </c>
      <c r="G45" s="31" t="e">
        <v>#N/A</v>
      </c>
      <c r="H45" s="4" t="e">
        <v>#N/A</v>
      </c>
      <c r="I45" s="4" t="e">
        <v>#N/A</v>
      </c>
      <c r="J45" s="31" t="e">
        <v>#N/A</v>
      </c>
      <c r="K45" s="31" t="e">
        <v>#N/A</v>
      </c>
      <c r="L45" s="31" t="e">
        <v>#N/A</v>
      </c>
      <c r="M45" s="31" t="e">
        <v>#N/A</v>
      </c>
      <c r="N45" s="9">
        <v>0.5</v>
      </c>
      <c r="O45" s="4"/>
      <c r="P45" s="40">
        <v>97.381309999999999</v>
      </c>
    </row>
    <row r="46" spans="1:16" x14ac:dyDescent="0.35">
      <c r="A46" s="6">
        <v>41334</v>
      </c>
      <c r="B46" t="s">
        <v>56</v>
      </c>
      <c r="C46" s="4">
        <v>98.1</v>
      </c>
      <c r="D46" s="4">
        <v>94.4</v>
      </c>
      <c r="E46" s="4">
        <v>0.8</v>
      </c>
      <c r="F46" s="31" t="e">
        <v>#N/A</v>
      </c>
      <c r="G46" s="31" t="e">
        <v>#N/A</v>
      </c>
      <c r="H46" s="4" t="e">
        <v>#N/A</v>
      </c>
      <c r="I46" s="4" t="e">
        <v>#N/A</v>
      </c>
      <c r="J46" s="31" t="e">
        <v>#N/A</v>
      </c>
      <c r="K46" s="31" t="e">
        <v>#N/A</v>
      </c>
      <c r="L46" s="31" t="e">
        <v>#N/A</v>
      </c>
      <c r="M46" s="31" t="e">
        <v>#N/A</v>
      </c>
      <c r="N46" s="9">
        <v>0.5</v>
      </c>
      <c r="O46" s="4"/>
      <c r="P46" s="40">
        <v>108.96334</v>
      </c>
    </row>
    <row r="47" spans="1:16" x14ac:dyDescent="0.35">
      <c r="A47" s="6">
        <v>41365</v>
      </c>
      <c r="B47" t="s">
        <v>57</v>
      </c>
      <c r="C47" s="4">
        <v>98.3</v>
      </c>
      <c r="D47" s="4">
        <v>94.8</v>
      </c>
      <c r="E47" s="4">
        <v>0.9</v>
      </c>
      <c r="F47" s="31" t="e">
        <v>#N/A</v>
      </c>
      <c r="G47" s="31" t="e">
        <v>#N/A</v>
      </c>
      <c r="H47" s="4" t="e">
        <v>#N/A</v>
      </c>
      <c r="I47" s="4" t="e">
        <v>#N/A</v>
      </c>
      <c r="J47" s="31" t="e">
        <v>#N/A</v>
      </c>
      <c r="K47" s="31" t="e">
        <v>#N/A</v>
      </c>
      <c r="L47" s="31" t="e">
        <v>#N/A</v>
      </c>
      <c r="M47" s="31" t="e">
        <v>#N/A</v>
      </c>
      <c r="N47" s="9">
        <v>0.5</v>
      </c>
      <c r="O47" s="4"/>
      <c r="P47" s="40">
        <v>101.40815000000001</v>
      </c>
    </row>
    <row r="48" spans="1:16" x14ac:dyDescent="0.35">
      <c r="A48" s="6">
        <v>41395</v>
      </c>
      <c r="B48" t="s">
        <v>58</v>
      </c>
      <c r="C48" s="4">
        <v>98.5</v>
      </c>
      <c r="D48" s="4">
        <v>95.3</v>
      </c>
      <c r="E48" s="4">
        <v>1</v>
      </c>
      <c r="F48" s="31" t="e">
        <v>#N/A</v>
      </c>
      <c r="G48" s="31" t="e">
        <v>#N/A</v>
      </c>
      <c r="H48" s="4" t="e">
        <v>#N/A</v>
      </c>
      <c r="I48" s="4" t="e">
        <v>#N/A</v>
      </c>
      <c r="J48" s="31" t="e">
        <v>#N/A</v>
      </c>
      <c r="K48" s="31" t="e">
        <v>#N/A</v>
      </c>
      <c r="L48" s="31" t="e">
        <v>#N/A</v>
      </c>
      <c r="M48" s="31" t="e">
        <v>#N/A</v>
      </c>
      <c r="N48" s="9">
        <v>0.5</v>
      </c>
      <c r="O48" s="4"/>
      <c r="P48" s="40">
        <v>72.982439999999997</v>
      </c>
    </row>
    <row r="49" spans="1:16" x14ac:dyDescent="0.35">
      <c r="A49" s="6">
        <v>41426</v>
      </c>
      <c r="B49" t="s">
        <v>59</v>
      </c>
      <c r="C49" s="4">
        <v>98.3</v>
      </c>
      <c r="D49" s="4">
        <v>95.3</v>
      </c>
      <c r="E49" s="4">
        <v>1.1000000000000001</v>
      </c>
      <c r="F49" s="31" t="e">
        <v>#N/A</v>
      </c>
      <c r="G49" s="31" t="e">
        <v>#N/A</v>
      </c>
      <c r="H49" s="4" t="e">
        <v>#N/A</v>
      </c>
      <c r="I49" s="4" t="e">
        <v>#N/A</v>
      </c>
      <c r="J49" s="31" t="e">
        <v>#N/A</v>
      </c>
      <c r="K49" s="31" t="e">
        <v>#N/A</v>
      </c>
      <c r="L49" s="31" t="e">
        <v>#N/A</v>
      </c>
      <c r="M49" s="31" t="e">
        <v>#N/A</v>
      </c>
      <c r="N49" s="9">
        <v>0.5</v>
      </c>
      <c r="O49" s="4"/>
      <c r="P49" s="40">
        <v>90.508139999999997</v>
      </c>
    </row>
    <row r="50" spans="1:16" x14ac:dyDescent="0.35">
      <c r="A50" s="6">
        <v>41456</v>
      </c>
      <c r="B50" t="s">
        <v>60</v>
      </c>
      <c r="C50" s="4">
        <v>98.3</v>
      </c>
      <c r="D50" s="4">
        <v>95.8</v>
      </c>
      <c r="E50" s="4">
        <v>1.1000000000000001</v>
      </c>
      <c r="F50" s="31" t="e">
        <v>#N/A</v>
      </c>
      <c r="G50" s="31" t="e">
        <v>#N/A</v>
      </c>
      <c r="H50" s="4" t="e">
        <v>#N/A</v>
      </c>
      <c r="I50" s="4" t="e">
        <v>#N/A</v>
      </c>
      <c r="J50" s="31" t="e">
        <v>#N/A</v>
      </c>
      <c r="K50" s="31" t="e">
        <v>#N/A</v>
      </c>
      <c r="L50" s="31" t="e">
        <v>#N/A</v>
      </c>
      <c r="M50" s="31" t="e">
        <v>#N/A</v>
      </c>
      <c r="N50" s="9">
        <v>0.5</v>
      </c>
      <c r="O50" s="4"/>
      <c r="P50" s="40">
        <v>68.187989999999999</v>
      </c>
    </row>
    <row r="51" spans="1:16" x14ac:dyDescent="0.35">
      <c r="A51" s="6">
        <v>41487</v>
      </c>
      <c r="B51" t="s">
        <v>61</v>
      </c>
      <c r="C51" s="4">
        <v>98.7</v>
      </c>
      <c r="D51" s="4">
        <v>96.1</v>
      </c>
      <c r="E51" s="4">
        <v>1</v>
      </c>
      <c r="F51" s="31" t="e">
        <v>#N/A</v>
      </c>
      <c r="G51" s="31" t="e">
        <v>#N/A</v>
      </c>
      <c r="H51" s="4" t="e">
        <v>#N/A</v>
      </c>
      <c r="I51" s="4" t="e">
        <v>#N/A</v>
      </c>
      <c r="J51" s="31" t="e">
        <v>#N/A</v>
      </c>
      <c r="K51" s="31" t="e">
        <v>#N/A</v>
      </c>
      <c r="L51" s="31" t="e">
        <v>#N/A</v>
      </c>
      <c r="M51" s="31" t="e">
        <v>#N/A</v>
      </c>
      <c r="N51" s="9">
        <v>0.5</v>
      </c>
      <c r="O51" s="4"/>
      <c r="P51" s="40">
        <v>91.647729999999996</v>
      </c>
    </row>
    <row r="52" spans="1:16" x14ac:dyDescent="0.35">
      <c r="A52" s="6">
        <v>41518</v>
      </c>
      <c r="B52" t="s">
        <v>62</v>
      </c>
      <c r="C52" s="4">
        <v>99.1</v>
      </c>
      <c r="D52" s="4">
        <v>95.9</v>
      </c>
      <c r="E52" s="4">
        <v>1</v>
      </c>
      <c r="F52" s="31" t="e">
        <v>#N/A</v>
      </c>
      <c r="G52" s="31" t="e">
        <v>#N/A</v>
      </c>
      <c r="H52" s="4" t="e">
        <v>#N/A</v>
      </c>
      <c r="I52" s="4" t="e">
        <v>#N/A</v>
      </c>
      <c r="J52" s="31" t="e">
        <v>#N/A</v>
      </c>
      <c r="K52" s="31" t="e">
        <v>#N/A</v>
      </c>
      <c r="L52" s="31" t="e">
        <v>#N/A</v>
      </c>
      <c r="M52" s="31" t="e">
        <v>#N/A</v>
      </c>
      <c r="N52" s="9">
        <v>0.5</v>
      </c>
      <c r="O52" s="4"/>
      <c r="P52" s="40">
        <v>94.262169999999998</v>
      </c>
    </row>
    <row r="53" spans="1:16" x14ac:dyDescent="0.35">
      <c r="A53" s="6">
        <v>41548</v>
      </c>
      <c r="B53" t="s">
        <v>63</v>
      </c>
      <c r="C53" s="4">
        <v>99.1</v>
      </c>
      <c r="D53" s="4">
        <v>96.1</v>
      </c>
      <c r="E53" s="4">
        <v>1</v>
      </c>
      <c r="F53" s="31" t="e">
        <v>#N/A</v>
      </c>
      <c r="G53" s="31" t="e">
        <v>#N/A</v>
      </c>
      <c r="H53" s="4" t="e">
        <v>#N/A</v>
      </c>
      <c r="I53" s="4" t="e">
        <v>#N/A</v>
      </c>
      <c r="J53" s="31" t="e">
        <v>#N/A</v>
      </c>
      <c r="K53" s="31" t="e">
        <v>#N/A</v>
      </c>
      <c r="L53" s="31" t="e">
        <v>#N/A</v>
      </c>
      <c r="M53" s="31" t="e">
        <v>#N/A</v>
      </c>
      <c r="N53" s="9">
        <v>0.5</v>
      </c>
      <c r="O53" s="4"/>
      <c r="P53" s="40">
        <v>110.99637</v>
      </c>
    </row>
    <row r="54" spans="1:16" x14ac:dyDescent="0.35">
      <c r="A54" s="6">
        <v>41579</v>
      </c>
      <c r="B54" t="s">
        <v>64</v>
      </c>
      <c r="C54" s="4">
        <v>99.2</v>
      </c>
      <c r="D54" s="4">
        <v>96.1</v>
      </c>
      <c r="E54" s="4">
        <v>1</v>
      </c>
      <c r="F54" s="31" t="e">
        <v>#N/A</v>
      </c>
      <c r="G54" s="31" t="e">
        <v>#N/A</v>
      </c>
      <c r="H54" s="4" t="e">
        <v>#N/A</v>
      </c>
      <c r="I54" s="4" t="e">
        <v>#N/A</v>
      </c>
      <c r="J54" s="31" t="e">
        <v>#N/A</v>
      </c>
      <c r="K54" s="31" t="e">
        <v>#N/A</v>
      </c>
      <c r="L54" s="31" t="e">
        <v>#N/A</v>
      </c>
      <c r="M54" s="31" t="e">
        <v>#N/A</v>
      </c>
      <c r="N54" s="9">
        <v>0.5</v>
      </c>
      <c r="O54" s="4"/>
      <c r="P54" s="40">
        <v>82.074789999999993</v>
      </c>
    </row>
    <row r="55" spans="1:16" x14ac:dyDescent="0.35">
      <c r="A55" s="6">
        <v>41609</v>
      </c>
      <c r="B55" t="s">
        <v>65</v>
      </c>
      <c r="C55" s="4">
        <v>99.6</v>
      </c>
      <c r="D55" s="4">
        <v>96.4</v>
      </c>
      <c r="E55" s="4">
        <v>1.2</v>
      </c>
      <c r="F55" s="31" t="e">
        <v>#N/A</v>
      </c>
      <c r="G55" s="31" t="e">
        <v>#N/A</v>
      </c>
      <c r="H55" s="4" t="e">
        <v>#N/A</v>
      </c>
      <c r="I55" s="4" t="e">
        <v>#N/A</v>
      </c>
      <c r="J55" s="31" t="e">
        <v>#N/A</v>
      </c>
      <c r="K55" s="31" t="e">
        <v>#N/A</v>
      </c>
      <c r="L55" s="31" t="e">
        <v>#N/A</v>
      </c>
      <c r="M55" s="31" t="e">
        <v>#N/A</v>
      </c>
      <c r="N55" s="9">
        <v>0.5</v>
      </c>
      <c r="O55" s="4"/>
      <c r="P55" s="40">
        <v>89.423940000000002</v>
      </c>
    </row>
    <row r="56" spans="1:16" x14ac:dyDescent="0.35">
      <c r="A56" s="6">
        <v>41640</v>
      </c>
      <c r="B56" t="s">
        <v>66</v>
      </c>
      <c r="C56" s="4">
        <v>99</v>
      </c>
      <c r="D56" s="4">
        <v>96.1</v>
      </c>
      <c r="E56" s="4">
        <v>1.4</v>
      </c>
      <c r="F56" s="31" t="e">
        <v>#N/A</v>
      </c>
      <c r="G56" s="31" t="e">
        <v>#N/A</v>
      </c>
      <c r="H56" s="4" t="e">
        <v>#N/A</v>
      </c>
      <c r="I56" s="4" t="e">
        <v>#N/A</v>
      </c>
      <c r="J56" s="31" t="e">
        <v>#N/A</v>
      </c>
      <c r="K56" s="31" t="e">
        <v>#N/A</v>
      </c>
      <c r="L56" s="31" t="e">
        <v>#N/A</v>
      </c>
      <c r="M56" s="31" t="e">
        <v>#N/A</v>
      </c>
      <c r="N56" s="9">
        <v>0.5</v>
      </c>
      <c r="O56" s="4"/>
      <c r="P56" s="40">
        <v>103.99872999999999</v>
      </c>
    </row>
    <row r="57" spans="1:16" x14ac:dyDescent="0.35">
      <c r="A57" s="6">
        <v>41671</v>
      </c>
      <c r="B57" t="s">
        <v>67</v>
      </c>
      <c r="C57" s="4">
        <v>99.5</v>
      </c>
      <c r="D57" s="4">
        <v>96.4</v>
      </c>
      <c r="E57" s="4">
        <v>1.6</v>
      </c>
      <c r="F57" s="31" t="e">
        <v>#N/A</v>
      </c>
      <c r="G57" s="31" t="e">
        <v>#N/A</v>
      </c>
      <c r="H57" s="4" t="e">
        <v>#N/A</v>
      </c>
      <c r="I57" s="4" t="e">
        <v>#N/A</v>
      </c>
      <c r="J57" s="31" t="e">
        <v>#N/A</v>
      </c>
      <c r="K57" s="31" t="e">
        <v>#N/A</v>
      </c>
      <c r="L57" s="31" t="e">
        <v>#N/A</v>
      </c>
      <c r="M57" s="31" t="e">
        <v>#N/A</v>
      </c>
      <c r="N57" s="9">
        <v>0.5</v>
      </c>
      <c r="O57" s="4"/>
      <c r="P57" s="40">
        <v>117.69553000000001</v>
      </c>
    </row>
    <row r="58" spans="1:16" x14ac:dyDescent="0.35">
      <c r="A58" s="6">
        <v>41699</v>
      </c>
      <c r="B58" t="s">
        <v>68</v>
      </c>
      <c r="C58" s="4">
        <v>99.7</v>
      </c>
      <c r="D58" s="4">
        <v>96.5</v>
      </c>
      <c r="E58" s="4">
        <v>1.4</v>
      </c>
      <c r="F58" s="31" t="e">
        <v>#N/A</v>
      </c>
      <c r="G58" s="31" t="e">
        <v>#N/A</v>
      </c>
      <c r="H58" s="4" t="e">
        <v>#N/A</v>
      </c>
      <c r="I58" s="4" t="e">
        <v>#N/A</v>
      </c>
      <c r="J58" s="31" t="e">
        <v>#N/A</v>
      </c>
      <c r="K58" s="31" t="e">
        <v>#N/A</v>
      </c>
      <c r="L58" s="31" t="e">
        <v>#N/A</v>
      </c>
      <c r="M58" s="31" t="e">
        <v>#N/A</v>
      </c>
      <c r="N58" s="9">
        <v>0.5</v>
      </c>
      <c r="O58" s="4"/>
      <c r="P58" s="40">
        <v>111.0479</v>
      </c>
    </row>
    <row r="59" spans="1:16" x14ac:dyDescent="0.35">
      <c r="A59" s="6">
        <v>41730</v>
      </c>
      <c r="B59" t="s">
        <v>69</v>
      </c>
      <c r="C59" s="4">
        <v>100.1</v>
      </c>
      <c r="D59" s="4">
        <v>97.5</v>
      </c>
      <c r="E59" s="4">
        <v>0.9</v>
      </c>
      <c r="F59" s="31" t="e">
        <v>#N/A</v>
      </c>
      <c r="G59" s="31" t="e">
        <v>#N/A</v>
      </c>
      <c r="H59" s="4" t="e">
        <v>#N/A</v>
      </c>
      <c r="I59" s="4" t="e">
        <v>#N/A</v>
      </c>
      <c r="J59" s="31" t="e">
        <v>#N/A</v>
      </c>
      <c r="K59" s="31" t="e">
        <v>#N/A</v>
      </c>
      <c r="L59" s="31" t="e">
        <v>#N/A</v>
      </c>
      <c r="M59" s="31" t="e">
        <v>#N/A</v>
      </c>
      <c r="N59" s="9">
        <v>0.5</v>
      </c>
      <c r="O59" s="4"/>
      <c r="P59" s="40">
        <v>71.126230000000007</v>
      </c>
    </row>
    <row r="60" spans="1:16" x14ac:dyDescent="0.35">
      <c r="A60" s="6">
        <v>41760</v>
      </c>
      <c r="B60" t="s">
        <v>70</v>
      </c>
      <c r="C60" s="4">
        <v>100</v>
      </c>
      <c r="D60" s="4">
        <v>97.4</v>
      </c>
      <c r="E60" s="4">
        <v>0.8</v>
      </c>
      <c r="F60" s="31" t="e">
        <v>#N/A</v>
      </c>
      <c r="G60" s="31" t="e">
        <v>#N/A</v>
      </c>
      <c r="H60" s="4" t="e">
        <v>#N/A</v>
      </c>
      <c r="I60" s="4" t="e">
        <v>#N/A</v>
      </c>
      <c r="J60" s="31" t="e">
        <v>#N/A</v>
      </c>
      <c r="K60" s="31" t="e">
        <v>#N/A</v>
      </c>
      <c r="L60" s="31" t="e">
        <v>#N/A</v>
      </c>
      <c r="M60" s="31" t="e">
        <v>#N/A</v>
      </c>
      <c r="N60" s="9">
        <v>0.5</v>
      </c>
      <c r="O60" s="4"/>
      <c r="P60" s="40">
        <v>90.164919999999995</v>
      </c>
    </row>
    <row r="61" spans="1:16" x14ac:dyDescent="0.35">
      <c r="A61" s="6">
        <v>41791</v>
      </c>
      <c r="B61" t="s">
        <v>71</v>
      </c>
      <c r="C61" s="4">
        <v>100.2</v>
      </c>
      <c r="D61" s="4">
        <v>97.7</v>
      </c>
      <c r="E61" s="4">
        <v>0.9</v>
      </c>
      <c r="F61" s="31" t="e">
        <v>#N/A</v>
      </c>
      <c r="G61" s="31" t="e">
        <v>#N/A</v>
      </c>
      <c r="H61" s="4" t="e">
        <v>#N/A</v>
      </c>
      <c r="I61" s="4" t="e">
        <v>#N/A</v>
      </c>
      <c r="J61" s="31" t="e">
        <v>#N/A</v>
      </c>
      <c r="K61" s="31" t="e">
        <v>#N/A</v>
      </c>
      <c r="L61" s="31" t="e">
        <v>#N/A</v>
      </c>
      <c r="M61" s="31" t="e">
        <v>#N/A</v>
      </c>
      <c r="N61" s="9">
        <v>0.5</v>
      </c>
      <c r="O61" s="4"/>
      <c r="P61" s="40">
        <v>68.777370000000005</v>
      </c>
    </row>
    <row r="62" spans="1:16" x14ac:dyDescent="0.35">
      <c r="A62" s="6">
        <v>41821</v>
      </c>
      <c r="B62" t="s">
        <v>72</v>
      </c>
      <c r="C62" s="4">
        <v>99.9</v>
      </c>
      <c r="D62" s="4">
        <v>98.3</v>
      </c>
      <c r="E62" s="4">
        <v>0.9</v>
      </c>
      <c r="F62" s="31" t="e">
        <v>#N/A</v>
      </c>
      <c r="G62" s="31" t="e">
        <v>#N/A</v>
      </c>
      <c r="H62" s="4" t="e">
        <v>#N/A</v>
      </c>
      <c r="I62" s="4" t="e">
        <v>#N/A</v>
      </c>
      <c r="J62" s="31" t="e">
        <v>#N/A</v>
      </c>
      <c r="K62" s="31" t="e">
        <v>#N/A</v>
      </c>
      <c r="L62" s="31" t="e">
        <v>#N/A</v>
      </c>
      <c r="M62" s="31" t="e">
        <v>#N/A</v>
      </c>
      <c r="N62" s="9">
        <v>0.5</v>
      </c>
      <c r="O62" s="4"/>
      <c r="P62" s="40">
        <v>62.335450000000002</v>
      </c>
    </row>
    <row r="63" spans="1:16" x14ac:dyDescent="0.35">
      <c r="A63" s="6">
        <v>41852</v>
      </c>
      <c r="B63" t="s">
        <v>73</v>
      </c>
      <c r="C63" s="4">
        <v>100.2</v>
      </c>
      <c r="D63" s="4">
        <v>98.6</v>
      </c>
      <c r="E63" s="4">
        <v>1</v>
      </c>
      <c r="F63" s="31" t="e">
        <v>#N/A</v>
      </c>
      <c r="G63" s="31" t="e">
        <v>#N/A</v>
      </c>
      <c r="H63" s="4" t="e">
        <v>#N/A</v>
      </c>
      <c r="I63" s="4" t="e">
        <v>#N/A</v>
      </c>
      <c r="J63" s="31" t="e">
        <v>#N/A</v>
      </c>
      <c r="K63" s="31" t="e">
        <v>#N/A</v>
      </c>
      <c r="L63" s="31" t="e">
        <v>#N/A</v>
      </c>
      <c r="M63" s="31" t="e">
        <v>#N/A</v>
      </c>
      <c r="N63" s="9">
        <v>0.5</v>
      </c>
      <c r="O63" s="4"/>
      <c r="P63" s="40">
        <v>132.47333</v>
      </c>
    </row>
    <row r="64" spans="1:16" x14ac:dyDescent="0.35">
      <c r="A64" s="6">
        <v>41883</v>
      </c>
      <c r="B64" t="s">
        <v>74</v>
      </c>
      <c r="C64" s="4">
        <v>100.3</v>
      </c>
      <c r="D64" s="4">
        <v>98.2</v>
      </c>
      <c r="E64" s="4">
        <v>1.4</v>
      </c>
      <c r="F64" s="31" t="e">
        <v>#N/A</v>
      </c>
      <c r="G64" s="31" t="e">
        <v>#N/A</v>
      </c>
      <c r="H64" s="4" t="e">
        <v>#N/A</v>
      </c>
      <c r="I64" s="4" t="e">
        <v>#N/A</v>
      </c>
      <c r="J64" s="31" t="e">
        <v>#N/A</v>
      </c>
      <c r="K64" s="31" t="e">
        <v>#N/A</v>
      </c>
      <c r="L64" s="31" t="e">
        <v>#N/A</v>
      </c>
      <c r="M64" s="31" t="e">
        <v>#N/A</v>
      </c>
      <c r="N64" s="9">
        <v>0.5</v>
      </c>
      <c r="O64" s="4"/>
      <c r="P64" s="40">
        <v>176.28371000000001</v>
      </c>
    </row>
    <row r="65" spans="1:16" x14ac:dyDescent="0.35">
      <c r="A65" s="6">
        <v>41913</v>
      </c>
      <c r="B65" t="s">
        <v>75</v>
      </c>
      <c r="C65" s="4">
        <v>100.4</v>
      </c>
      <c r="D65" s="4">
        <v>98.5</v>
      </c>
      <c r="E65" s="4">
        <v>1.9</v>
      </c>
      <c r="F65" s="31" t="e">
        <v>#N/A</v>
      </c>
      <c r="G65" s="31" t="e">
        <v>#N/A</v>
      </c>
      <c r="H65" s="4" t="e">
        <v>#N/A</v>
      </c>
      <c r="I65" s="4" t="e">
        <v>#N/A</v>
      </c>
      <c r="J65" s="31" t="e">
        <v>#N/A</v>
      </c>
      <c r="K65" s="31" t="e">
        <v>#N/A</v>
      </c>
      <c r="L65" s="31" t="e">
        <v>#N/A</v>
      </c>
      <c r="M65" s="31" t="e">
        <v>#N/A</v>
      </c>
      <c r="N65" s="9">
        <v>0.5</v>
      </c>
      <c r="O65" s="4"/>
      <c r="P65" s="40">
        <v>95.969210000000004</v>
      </c>
    </row>
    <row r="66" spans="1:16" x14ac:dyDescent="0.35">
      <c r="A66" s="6">
        <v>41944</v>
      </c>
      <c r="B66" t="s">
        <v>76</v>
      </c>
      <c r="C66" s="4">
        <v>100.1</v>
      </c>
      <c r="D66" s="4">
        <v>98.3</v>
      </c>
      <c r="E66" s="4">
        <v>2.1</v>
      </c>
      <c r="F66" s="31" t="e">
        <v>#N/A</v>
      </c>
      <c r="G66" s="31" t="e">
        <v>#N/A</v>
      </c>
      <c r="H66" s="4" t="e">
        <v>#N/A</v>
      </c>
      <c r="I66" s="4" t="e">
        <v>#N/A</v>
      </c>
      <c r="J66" s="31" t="e">
        <v>#N/A</v>
      </c>
      <c r="K66" s="31" t="e">
        <v>#N/A</v>
      </c>
      <c r="L66" s="31" t="e">
        <v>#N/A</v>
      </c>
      <c r="M66" s="31" t="e">
        <v>#N/A</v>
      </c>
      <c r="N66" s="9">
        <v>0.5</v>
      </c>
      <c r="O66" s="4"/>
      <c r="P66" s="40">
        <v>86.566500000000005</v>
      </c>
    </row>
    <row r="67" spans="1:16" x14ac:dyDescent="0.35">
      <c r="A67" s="6">
        <v>41974</v>
      </c>
      <c r="B67" t="s">
        <v>77</v>
      </c>
      <c r="C67" s="4">
        <v>100.1</v>
      </c>
      <c r="D67" s="4">
        <v>98.7</v>
      </c>
      <c r="E67" s="4">
        <v>2</v>
      </c>
      <c r="F67" s="31" t="e">
        <v>#N/A</v>
      </c>
      <c r="G67" s="31" t="e">
        <v>#N/A</v>
      </c>
      <c r="H67" s="4" t="e">
        <v>#N/A</v>
      </c>
      <c r="I67" s="4" t="e">
        <v>#N/A</v>
      </c>
      <c r="J67" s="31" t="e">
        <v>#N/A</v>
      </c>
      <c r="K67" s="31" t="e">
        <v>#N/A</v>
      </c>
      <c r="L67" s="31" t="e">
        <v>#N/A</v>
      </c>
      <c r="M67" s="31" t="e">
        <v>#N/A</v>
      </c>
      <c r="N67" s="9">
        <v>0.5</v>
      </c>
      <c r="O67" s="4"/>
      <c r="P67" s="40">
        <v>121.59108999999999</v>
      </c>
    </row>
    <row r="68" spans="1:16" x14ac:dyDescent="0.35">
      <c r="A68" s="6">
        <v>42005</v>
      </c>
      <c r="B68" t="s">
        <v>78</v>
      </c>
      <c r="C68" s="4">
        <v>99.3</v>
      </c>
      <c r="D68" s="4">
        <v>98.4</v>
      </c>
      <c r="E68" s="4">
        <v>1.9</v>
      </c>
      <c r="F68" s="31" t="e">
        <v>#N/A</v>
      </c>
      <c r="G68" s="31" t="e">
        <v>#N/A</v>
      </c>
      <c r="H68" s="4" t="e">
        <v>#N/A</v>
      </c>
      <c r="I68" s="4" t="e">
        <v>#N/A</v>
      </c>
      <c r="J68" s="31" t="e">
        <v>#N/A</v>
      </c>
      <c r="K68" s="31" t="e">
        <v>#N/A</v>
      </c>
      <c r="L68" s="31" t="e">
        <v>#N/A</v>
      </c>
      <c r="M68" s="31" t="e">
        <v>#N/A</v>
      </c>
      <c r="N68" s="9">
        <v>0.5</v>
      </c>
      <c r="O68" s="4"/>
      <c r="P68" s="40">
        <v>135.73043999999999</v>
      </c>
    </row>
    <row r="69" spans="1:16" x14ac:dyDescent="0.35">
      <c r="A69" s="6">
        <v>42036</v>
      </c>
      <c r="B69" t="s">
        <v>79</v>
      </c>
      <c r="C69" s="4">
        <v>99.5</v>
      </c>
      <c r="D69" s="4">
        <v>98.7</v>
      </c>
      <c r="E69" s="4">
        <v>2.1</v>
      </c>
      <c r="F69" s="31" t="e">
        <v>#N/A</v>
      </c>
      <c r="G69" s="31" t="e">
        <v>#N/A</v>
      </c>
      <c r="H69" s="4" t="e">
        <v>#N/A</v>
      </c>
      <c r="I69" s="4" t="e">
        <v>#N/A</v>
      </c>
      <c r="J69" s="31" t="e">
        <v>#N/A</v>
      </c>
      <c r="K69" s="31" t="e">
        <v>#N/A</v>
      </c>
      <c r="L69" s="31" t="e">
        <v>#N/A</v>
      </c>
      <c r="M69" s="31" t="e">
        <v>#N/A</v>
      </c>
      <c r="N69" s="9">
        <v>0.5</v>
      </c>
      <c r="O69" s="4"/>
      <c r="P69" s="40">
        <v>119.08362</v>
      </c>
    </row>
    <row r="70" spans="1:16" x14ac:dyDescent="0.35">
      <c r="A70" s="6">
        <v>42064</v>
      </c>
      <c r="B70" t="s">
        <v>80</v>
      </c>
      <c r="C70" s="4">
        <v>99.7</v>
      </c>
      <c r="D70" s="4">
        <v>98.9</v>
      </c>
      <c r="E70" s="4">
        <v>2.7</v>
      </c>
      <c r="F70" s="31" t="e">
        <v>#N/A</v>
      </c>
      <c r="G70" s="31" t="e">
        <v>#N/A</v>
      </c>
      <c r="H70" s="4" t="e">
        <v>#N/A</v>
      </c>
      <c r="I70" s="4" t="e">
        <v>#N/A</v>
      </c>
      <c r="J70" s="31" t="e">
        <v>#N/A</v>
      </c>
      <c r="K70" s="31" t="e">
        <v>#N/A</v>
      </c>
      <c r="L70" s="31" t="e">
        <v>#N/A</v>
      </c>
      <c r="M70" s="31" t="e">
        <v>#N/A</v>
      </c>
      <c r="N70" s="9">
        <v>0.5</v>
      </c>
      <c r="O70" s="4"/>
      <c r="P70" s="40">
        <v>131.49865</v>
      </c>
    </row>
    <row r="71" spans="1:16" x14ac:dyDescent="0.35">
      <c r="A71" s="6">
        <v>42095</v>
      </c>
      <c r="B71" t="s">
        <v>81</v>
      </c>
      <c r="C71" s="4">
        <v>99.9</v>
      </c>
      <c r="D71" s="4">
        <v>99.5</v>
      </c>
      <c r="E71" s="4">
        <v>3.1</v>
      </c>
      <c r="F71" s="31" t="e">
        <v>#N/A</v>
      </c>
      <c r="G71" s="31" t="e">
        <v>#N/A</v>
      </c>
      <c r="H71" s="4" t="e">
        <v>#N/A</v>
      </c>
      <c r="I71" s="4" t="e">
        <v>#N/A</v>
      </c>
      <c r="J71" s="31" t="e">
        <v>#N/A</v>
      </c>
      <c r="K71" s="31" t="e">
        <v>#N/A</v>
      </c>
      <c r="L71" s="31" t="e">
        <v>#N/A</v>
      </c>
      <c r="M71" s="31" t="e">
        <v>#N/A</v>
      </c>
      <c r="N71" s="9">
        <v>0.5</v>
      </c>
      <c r="O71" s="4"/>
      <c r="P71" s="40">
        <v>170.47333</v>
      </c>
    </row>
    <row r="72" spans="1:16" x14ac:dyDescent="0.35">
      <c r="A72" s="6">
        <v>42125</v>
      </c>
      <c r="B72" t="s">
        <v>82</v>
      </c>
      <c r="C72" s="4">
        <v>100.1</v>
      </c>
      <c r="D72" s="4">
        <v>99.6</v>
      </c>
      <c r="E72" s="4">
        <v>3.3</v>
      </c>
      <c r="F72" s="31" t="e">
        <v>#N/A</v>
      </c>
      <c r="G72" s="31" t="e">
        <v>#N/A</v>
      </c>
      <c r="H72" s="4" t="e">
        <v>#N/A</v>
      </c>
      <c r="I72" s="4" t="e">
        <v>#N/A</v>
      </c>
      <c r="J72" s="31" t="e">
        <v>#N/A</v>
      </c>
      <c r="K72" s="31" t="e">
        <v>#N/A</v>
      </c>
      <c r="L72" s="31" t="e">
        <v>#N/A</v>
      </c>
      <c r="M72" s="31" t="e">
        <v>#N/A</v>
      </c>
      <c r="N72" s="9">
        <v>0.5</v>
      </c>
      <c r="O72" s="4"/>
      <c r="P72" s="40">
        <v>140.91246000000001</v>
      </c>
    </row>
    <row r="73" spans="1:16" x14ac:dyDescent="0.35">
      <c r="A73" s="6">
        <v>42156</v>
      </c>
      <c r="B73" t="s">
        <v>83</v>
      </c>
      <c r="C73" s="4">
        <v>100.2</v>
      </c>
      <c r="D73" s="4">
        <v>99.9</v>
      </c>
      <c r="E73" s="4">
        <v>3.2</v>
      </c>
      <c r="F73" s="31" t="e">
        <v>#N/A</v>
      </c>
      <c r="G73" s="31" t="e">
        <v>#N/A</v>
      </c>
      <c r="H73" s="4" t="e">
        <v>#N/A</v>
      </c>
      <c r="I73" s="4" t="e">
        <v>#N/A</v>
      </c>
      <c r="J73" s="31" t="e">
        <v>#N/A</v>
      </c>
      <c r="K73" s="31" t="e">
        <v>#N/A</v>
      </c>
      <c r="L73" s="31" t="e">
        <v>#N/A</v>
      </c>
      <c r="M73" s="31" t="e">
        <v>#N/A</v>
      </c>
      <c r="N73" s="9">
        <v>0.5</v>
      </c>
      <c r="O73" s="4"/>
      <c r="P73" s="40">
        <v>148.81656000000001</v>
      </c>
    </row>
    <row r="74" spans="1:16" x14ac:dyDescent="0.35">
      <c r="A74" s="6">
        <v>42186</v>
      </c>
      <c r="B74" t="s">
        <v>84</v>
      </c>
      <c r="C74" s="4">
        <v>100</v>
      </c>
      <c r="D74" s="4">
        <v>100.6</v>
      </c>
      <c r="E74" s="4">
        <v>3.2</v>
      </c>
      <c r="F74" s="31" t="e">
        <v>#N/A</v>
      </c>
      <c r="G74" s="31" t="e">
        <v>#N/A</v>
      </c>
      <c r="H74" s="4" t="e">
        <v>#N/A</v>
      </c>
      <c r="I74" s="4" t="e">
        <v>#N/A</v>
      </c>
      <c r="J74" s="31" t="e">
        <v>#N/A</v>
      </c>
      <c r="K74" s="31" t="e">
        <v>#N/A</v>
      </c>
      <c r="L74" s="31" t="e">
        <v>#N/A</v>
      </c>
      <c r="M74" s="31" t="e">
        <v>#N/A</v>
      </c>
      <c r="N74" s="9">
        <v>0.5</v>
      </c>
      <c r="O74" s="4"/>
      <c r="P74" s="40">
        <v>136.10011</v>
      </c>
    </row>
    <row r="75" spans="1:16" x14ac:dyDescent="0.35">
      <c r="A75" s="6">
        <v>42217</v>
      </c>
      <c r="B75" t="s">
        <v>85</v>
      </c>
      <c r="C75" s="4">
        <v>100.3</v>
      </c>
      <c r="D75" s="4">
        <v>100.9</v>
      </c>
      <c r="E75" s="4">
        <v>3.2</v>
      </c>
      <c r="F75" s="31" t="e">
        <v>#N/A</v>
      </c>
      <c r="G75" s="31" t="e">
        <v>#N/A</v>
      </c>
      <c r="H75" s="4" t="e">
        <v>#N/A</v>
      </c>
      <c r="I75" s="4" t="e">
        <v>#N/A</v>
      </c>
      <c r="J75" s="31" t="e">
        <v>#N/A</v>
      </c>
      <c r="K75" s="31" t="e">
        <v>#N/A</v>
      </c>
      <c r="L75" s="31" t="e">
        <v>#N/A</v>
      </c>
      <c r="M75" s="31" t="e">
        <v>#N/A</v>
      </c>
      <c r="N75" s="9">
        <v>0.5</v>
      </c>
      <c r="O75" s="4"/>
      <c r="P75" s="40">
        <v>86.143680000000003</v>
      </c>
    </row>
    <row r="76" spans="1:16" x14ac:dyDescent="0.35">
      <c r="A76" s="6">
        <v>42248</v>
      </c>
      <c r="B76" t="s">
        <v>86</v>
      </c>
      <c r="C76" s="4">
        <v>100.2</v>
      </c>
      <c r="D76" s="4">
        <v>100.6</v>
      </c>
      <c r="E76" s="4">
        <v>2.8</v>
      </c>
      <c r="F76" s="31" t="e">
        <v>#N/A</v>
      </c>
      <c r="G76" s="31" t="e">
        <v>#N/A</v>
      </c>
      <c r="H76" s="4" t="e">
        <v>#N/A</v>
      </c>
      <c r="I76" s="4" t="e">
        <v>#N/A</v>
      </c>
      <c r="J76" s="31" t="e">
        <v>#N/A</v>
      </c>
      <c r="K76" s="31" t="e">
        <v>#N/A</v>
      </c>
      <c r="L76" s="31" t="e">
        <v>#N/A</v>
      </c>
      <c r="M76" s="31" t="e">
        <v>#N/A</v>
      </c>
      <c r="N76" s="9">
        <v>0.5</v>
      </c>
      <c r="O76" s="4"/>
      <c r="P76" s="40">
        <v>135.07500999999999</v>
      </c>
    </row>
    <row r="77" spans="1:16" x14ac:dyDescent="0.35">
      <c r="A77" s="6">
        <v>42278</v>
      </c>
      <c r="B77" t="s">
        <v>87</v>
      </c>
      <c r="C77" s="4">
        <v>100.3</v>
      </c>
      <c r="D77" s="4">
        <v>100.7</v>
      </c>
      <c r="E77" s="4">
        <v>2.2000000000000002</v>
      </c>
      <c r="F77" s="31" t="e">
        <v>#N/A</v>
      </c>
      <c r="G77" s="31" t="e">
        <v>#N/A</v>
      </c>
      <c r="H77" s="4" t="e">
        <v>#N/A</v>
      </c>
      <c r="I77" s="4" t="e">
        <v>#N/A</v>
      </c>
      <c r="J77" s="31" t="e">
        <v>#N/A</v>
      </c>
      <c r="K77" s="31" t="e">
        <v>#N/A</v>
      </c>
      <c r="L77" s="31" t="e">
        <v>#N/A</v>
      </c>
      <c r="M77" s="31" t="e">
        <v>#N/A</v>
      </c>
      <c r="N77" s="9">
        <v>0.5</v>
      </c>
      <c r="O77" s="4"/>
      <c r="P77" s="40">
        <v>89.914529999999999</v>
      </c>
    </row>
    <row r="78" spans="1:16" x14ac:dyDescent="0.35">
      <c r="A78" s="6">
        <v>42309</v>
      </c>
      <c r="B78" t="s">
        <v>88</v>
      </c>
      <c r="C78" s="4">
        <v>100.3</v>
      </c>
      <c r="D78" s="4">
        <v>100.7</v>
      </c>
      <c r="E78" s="4">
        <v>2</v>
      </c>
      <c r="F78" s="31" t="e">
        <v>#N/A</v>
      </c>
      <c r="G78" s="31" t="e">
        <v>#N/A</v>
      </c>
      <c r="H78" s="4" t="e">
        <v>#N/A</v>
      </c>
      <c r="I78" s="4" t="e">
        <v>#N/A</v>
      </c>
      <c r="J78" s="31" t="e">
        <v>#N/A</v>
      </c>
      <c r="K78" s="31" t="e">
        <v>#N/A</v>
      </c>
      <c r="L78" s="31" t="e">
        <v>#N/A</v>
      </c>
      <c r="M78" s="31" t="e">
        <v>#N/A</v>
      </c>
      <c r="N78" s="9">
        <v>0.5</v>
      </c>
      <c r="O78" s="4"/>
      <c r="P78" s="40">
        <v>120.86215</v>
      </c>
    </row>
    <row r="79" spans="1:16" x14ac:dyDescent="0.35">
      <c r="A79" s="6">
        <v>42339</v>
      </c>
      <c r="B79" t="s">
        <v>89</v>
      </c>
      <c r="C79" s="4">
        <v>100.3</v>
      </c>
      <c r="D79" s="4">
        <v>101.5</v>
      </c>
      <c r="E79" s="4">
        <v>2.1</v>
      </c>
      <c r="F79" s="31" t="e">
        <v>#N/A</v>
      </c>
      <c r="G79" s="31" t="e">
        <v>#N/A</v>
      </c>
      <c r="H79" s="4" t="e">
        <v>#N/A</v>
      </c>
      <c r="I79" s="4" t="e">
        <v>#N/A</v>
      </c>
      <c r="J79" s="31" t="e">
        <v>#N/A</v>
      </c>
      <c r="K79" s="31" t="e">
        <v>#N/A</v>
      </c>
      <c r="L79" s="31" t="e">
        <v>#N/A</v>
      </c>
      <c r="M79" s="31" t="e">
        <v>#N/A</v>
      </c>
      <c r="N79" s="9">
        <v>0.5</v>
      </c>
      <c r="O79" s="4"/>
      <c r="P79" s="40">
        <v>82.872789999999995</v>
      </c>
    </row>
    <row r="80" spans="1:16" x14ac:dyDescent="0.35">
      <c r="A80" s="6">
        <v>42370</v>
      </c>
      <c r="B80" t="s">
        <v>90</v>
      </c>
      <c r="C80" s="4">
        <v>99.5</v>
      </c>
      <c r="D80" s="4">
        <v>100.7</v>
      </c>
      <c r="E80" s="4">
        <v>2.4</v>
      </c>
      <c r="F80" s="31" t="e">
        <v>#N/A</v>
      </c>
      <c r="G80" s="31" t="e">
        <v>#N/A</v>
      </c>
      <c r="H80" s="4" t="e">
        <v>#N/A</v>
      </c>
      <c r="I80" s="4" t="e">
        <v>#N/A</v>
      </c>
      <c r="J80" s="31" t="e">
        <v>#N/A</v>
      </c>
      <c r="K80" s="31" t="e">
        <v>#N/A</v>
      </c>
      <c r="L80" s="31" t="e">
        <v>#N/A</v>
      </c>
      <c r="M80" s="31" t="e">
        <v>#N/A</v>
      </c>
      <c r="N80" s="9">
        <v>0.5</v>
      </c>
      <c r="O80" s="4"/>
      <c r="P80" s="40">
        <v>135.63231999999999</v>
      </c>
    </row>
    <row r="81" spans="1:16" x14ac:dyDescent="0.35">
      <c r="A81" s="6">
        <v>42401</v>
      </c>
      <c r="B81" t="s">
        <v>91</v>
      </c>
      <c r="C81" s="4">
        <v>99.8</v>
      </c>
      <c r="D81" s="4">
        <v>101.1</v>
      </c>
      <c r="E81" s="4">
        <v>2.5</v>
      </c>
      <c r="F81" s="31" t="e">
        <v>#N/A</v>
      </c>
      <c r="G81" s="31" t="e">
        <v>#N/A</v>
      </c>
      <c r="H81" s="4" t="e">
        <v>#N/A</v>
      </c>
      <c r="I81" s="4" t="e">
        <v>#N/A</v>
      </c>
      <c r="J81" s="31" t="e">
        <v>#N/A</v>
      </c>
      <c r="K81" s="31" t="e">
        <v>#N/A</v>
      </c>
      <c r="L81" s="31" t="e">
        <v>#N/A</v>
      </c>
      <c r="M81" s="31" t="e">
        <v>#N/A</v>
      </c>
      <c r="N81" s="9">
        <v>0.5</v>
      </c>
      <c r="O81" s="4"/>
      <c r="P81" s="40">
        <v>190.81671</v>
      </c>
    </row>
    <row r="82" spans="1:16" x14ac:dyDescent="0.35">
      <c r="A82" s="6">
        <v>42430</v>
      </c>
      <c r="B82" t="s">
        <v>92</v>
      </c>
      <c r="C82" s="4">
        <v>100.2</v>
      </c>
      <c r="D82" s="4">
        <v>101.7</v>
      </c>
      <c r="E82" s="4">
        <v>2.5</v>
      </c>
      <c r="F82" s="31" t="e">
        <v>#N/A</v>
      </c>
      <c r="G82" s="31" t="e">
        <v>#N/A</v>
      </c>
      <c r="H82" s="4" t="e">
        <v>#N/A</v>
      </c>
      <c r="I82" s="4" t="e">
        <v>#N/A</v>
      </c>
      <c r="J82" s="31" t="e">
        <v>#N/A</v>
      </c>
      <c r="K82" s="31" t="e">
        <v>#N/A</v>
      </c>
      <c r="L82" s="31" t="e">
        <v>#N/A</v>
      </c>
      <c r="M82" s="31" t="e">
        <v>#N/A</v>
      </c>
      <c r="N82" s="9">
        <v>0.5</v>
      </c>
      <c r="O82" s="4"/>
      <c r="P82" s="40">
        <v>290.92952000000002</v>
      </c>
    </row>
    <row r="83" spans="1:16" x14ac:dyDescent="0.35">
      <c r="A83" s="6">
        <v>42461</v>
      </c>
      <c r="B83" t="s">
        <v>93</v>
      </c>
      <c r="C83" s="4">
        <v>100.2</v>
      </c>
      <c r="D83" s="4">
        <v>101.9</v>
      </c>
      <c r="E83" s="4">
        <v>2.6</v>
      </c>
      <c r="F83" s="31" t="e">
        <v>#N/A</v>
      </c>
      <c r="G83" s="31" t="e">
        <v>#N/A</v>
      </c>
      <c r="H83" s="4" t="e">
        <v>#N/A</v>
      </c>
      <c r="I83" s="4" t="e">
        <v>#N/A</v>
      </c>
      <c r="J83" s="31" t="e">
        <v>#N/A</v>
      </c>
      <c r="K83" s="31" t="e">
        <v>#N/A</v>
      </c>
      <c r="L83" s="31" t="e">
        <v>#N/A</v>
      </c>
      <c r="M83" s="31" t="e">
        <v>#N/A</v>
      </c>
      <c r="N83" s="9">
        <v>0.5</v>
      </c>
      <c r="O83" s="4"/>
      <c r="P83" s="40">
        <v>197.17080000000001</v>
      </c>
    </row>
    <row r="84" spans="1:16" x14ac:dyDescent="0.35">
      <c r="A84" s="6">
        <v>42491</v>
      </c>
      <c r="B84" t="s">
        <v>94</v>
      </c>
      <c r="C84" s="4">
        <v>100.4</v>
      </c>
      <c r="D84" s="4">
        <v>102.2</v>
      </c>
      <c r="E84" s="4">
        <v>2.4</v>
      </c>
      <c r="F84" s="31" t="e">
        <v>#N/A</v>
      </c>
      <c r="G84" s="31" t="e">
        <v>#N/A</v>
      </c>
      <c r="H84" s="4" t="e">
        <v>#N/A</v>
      </c>
      <c r="I84" s="4" t="e">
        <v>#N/A</v>
      </c>
      <c r="J84" s="31" t="e">
        <v>#N/A</v>
      </c>
      <c r="K84" s="31" t="e">
        <v>#N/A</v>
      </c>
      <c r="L84" s="31" t="e">
        <v>#N/A</v>
      </c>
      <c r="M84" s="31" t="e">
        <v>#N/A</v>
      </c>
      <c r="N84" s="9">
        <v>0.5</v>
      </c>
      <c r="O84" s="4"/>
      <c r="P84" s="40">
        <v>246.75491</v>
      </c>
    </row>
    <row r="85" spans="1:16" x14ac:dyDescent="0.35">
      <c r="A85" s="6">
        <v>42522</v>
      </c>
      <c r="B85" t="s">
        <v>95</v>
      </c>
      <c r="C85" s="4">
        <v>100.6</v>
      </c>
      <c r="D85" s="4">
        <v>102.7</v>
      </c>
      <c r="E85" s="4">
        <v>2.5</v>
      </c>
      <c r="F85" s="31" t="e">
        <v>#N/A</v>
      </c>
      <c r="G85" s="31" t="e">
        <v>#N/A</v>
      </c>
      <c r="H85" s="4" t="e">
        <v>#N/A</v>
      </c>
      <c r="I85" s="4" t="e">
        <v>#N/A</v>
      </c>
      <c r="J85" s="31" t="e">
        <v>#N/A</v>
      </c>
      <c r="K85" s="31" t="e">
        <v>#N/A</v>
      </c>
      <c r="L85" s="31" t="e">
        <v>#N/A</v>
      </c>
      <c r="M85" s="31" t="e">
        <v>#N/A</v>
      </c>
      <c r="N85" s="9">
        <v>0.5</v>
      </c>
      <c r="O85" s="4"/>
      <c r="P85" s="40">
        <v>503.94249000000002</v>
      </c>
    </row>
    <row r="86" spans="1:16" x14ac:dyDescent="0.35">
      <c r="A86" s="6">
        <v>42552</v>
      </c>
      <c r="B86" t="s">
        <v>96</v>
      </c>
      <c r="C86" s="4">
        <v>100.6</v>
      </c>
      <c r="D86" s="4">
        <v>103.3</v>
      </c>
      <c r="E86" s="4">
        <v>2.4</v>
      </c>
      <c r="F86" s="31" t="e">
        <v>#N/A</v>
      </c>
      <c r="G86" s="31" t="e">
        <v>#N/A</v>
      </c>
      <c r="H86" s="4" t="e">
        <v>#N/A</v>
      </c>
      <c r="I86" s="4" t="e">
        <v>#N/A</v>
      </c>
      <c r="J86" s="31" t="e">
        <v>#N/A</v>
      </c>
      <c r="K86" s="31" t="e">
        <v>#N/A</v>
      </c>
      <c r="L86" s="31" t="e">
        <v>#N/A</v>
      </c>
      <c r="M86" s="31" t="e">
        <v>#N/A</v>
      </c>
      <c r="N86" s="9">
        <v>0.5</v>
      </c>
      <c r="O86" s="4"/>
      <c r="P86" s="40">
        <v>558.22364000000005</v>
      </c>
    </row>
    <row r="87" spans="1:16" x14ac:dyDescent="0.35">
      <c r="A87" s="6">
        <v>42583</v>
      </c>
      <c r="B87" t="s">
        <v>97</v>
      </c>
      <c r="C87" s="4">
        <v>100.9</v>
      </c>
      <c r="D87" s="4">
        <v>103.8</v>
      </c>
      <c r="E87" s="4">
        <v>2.4</v>
      </c>
      <c r="F87" s="31" t="e">
        <v>#N/A</v>
      </c>
      <c r="G87" s="31" t="e">
        <v>#N/A</v>
      </c>
      <c r="H87" s="4" t="e">
        <v>#N/A</v>
      </c>
      <c r="I87" s="4" t="e">
        <v>#N/A</v>
      </c>
      <c r="J87" s="31" t="e">
        <v>#N/A</v>
      </c>
      <c r="K87" s="31" t="e">
        <v>#N/A</v>
      </c>
      <c r="L87" s="31" t="e">
        <v>#N/A</v>
      </c>
      <c r="M87" s="31" t="e">
        <v>#N/A</v>
      </c>
      <c r="N87" s="9">
        <v>0.25</v>
      </c>
      <c r="O87" s="4"/>
      <c r="P87" s="40">
        <v>311.36482999999998</v>
      </c>
    </row>
    <row r="88" spans="1:16" x14ac:dyDescent="0.35">
      <c r="A88" s="6">
        <v>42614</v>
      </c>
      <c r="B88" t="s">
        <v>98</v>
      </c>
      <c r="C88" s="4">
        <v>101.1</v>
      </c>
      <c r="D88" s="4">
        <v>103.3</v>
      </c>
      <c r="E88" s="4">
        <v>2.6</v>
      </c>
      <c r="F88" s="31" t="e">
        <v>#N/A</v>
      </c>
      <c r="G88" s="31" t="e">
        <v>#N/A</v>
      </c>
      <c r="H88" s="4" t="e">
        <v>#N/A</v>
      </c>
      <c r="I88" s="4" t="e">
        <v>#N/A</v>
      </c>
      <c r="J88" s="31" t="e">
        <v>#N/A</v>
      </c>
      <c r="K88" s="31" t="e">
        <v>#N/A</v>
      </c>
      <c r="L88" s="31" t="e">
        <v>#N/A</v>
      </c>
      <c r="M88" s="31" t="e">
        <v>#N/A</v>
      </c>
      <c r="N88" s="9">
        <v>0.25</v>
      </c>
      <c r="O88" s="4"/>
      <c r="P88" s="40">
        <v>209.63793999999999</v>
      </c>
    </row>
    <row r="89" spans="1:16" x14ac:dyDescent="0.35">
      <c r="A89" s="6">
        <v>42644</v>
      </c>
      <c r="B89" t="s">
        <v>99</v>
      </c>
      <c r="C89" s="4">
        <v>101.2</v>
      </c>
      <c r="D89" s="4">
        <v>103.1</v>
      </c>
      <c r="E89" s="4">
        <v>2.8</v>
      </c>
      <c r="F89" s="31" t="e">
        <v>#N/A</v>
      </c>
      <c r="G89" s="31" t="e">
        <v>#N/A</v>
      </c>
      <c r="H89" s="4" t="e">
        <v>#N/A</v>
      </c>
      <c r="I89" s="4" t="e">
        <v>#N/A</v>
      </c>
      <c r="J89" s="31" t="e">
        <v>#N/A</v>
      </c>
      <c r="K89" s="31" t="e">
        <v>#N/A</v>
      </c>
      <c r="L89" s="31" t="e">
        <v>#N/A</v>
      </c>
      <c r="M89" s="31" t="e">
        <v>#N/A</v>
      </c>
      <c r="N89" s="9">
        <v>0.25</v>
      </c>
      <c r="O89" s="4"/>
      <c r="P89" s="40">
        <v>270.02348999999998</v>
      </c>
    </row>
    <row r="90" spans="1:16" x14ac:dyDescent="0.35">
      <c r="A90" s="6">
        <v>42675</v>
      </c>
      <c r="B90" t="s">
        <v>100</v>
      </c>
      <c r="C90" s="4">
        <v>101.4</v>
      </c>
      <c r="D90" s="4">
        <v>102.9</v>
      </c>
      <c r="E90" s="4">
        <v>2.9</v>
      </c>
      <c r="F90" s="31" t="e">
        <v>#N/A</v>
      </c>
      <c r="G90" s="31" t="e">
        <v>#N/A</v>
      </c>
      <c r="H90" s="4" t="e">
        <v>#N/A</v>
      </c>
      <c r="I90" s="4" t="e">
        <v>#N/A</v>
      </c>
      <c r="J90" s="31" t="e">
        <v>#N/A</v>
      </c>
      <c r="K90" s="31" t="e">
        <v>#N/A</v>
      </c>
      <c r="L90" s="31" t="e">
        <v>#N/A</v>
      </c>
      <c r="M90" s="31" t="e">
        <v>#N/A</v>
      </c>
      <c r="N90" s="9">
        <v>0.25</v>
      </c>
      <c r="O90" s="4"/>
      <c r="P90" s="40">
        <v>358.82841000000002</v>
      </c>
    </row>
    <row r="91" spans="1:16" x14ac:dyDescent="0.35">
      <c r="A91" s="6">
        <v>42705</v>
      </c>
      <c r="B91" t="s">
        <v>101</v>
      </c>
      <c r="C91" s="4">
        <v>101.9</v>
      </c>
      <c r="D91" s="4">
        <v>104</v>
      </c>
      <c r="E91" s="4">
        <v>2.8</v>
      </c>
      <c r="F91" s="31" t="e">
        <v>#N/A</v>
      </c>
      <c r="G91" s="31" t="e">
        <v>#N/A</v>
      </c>
      <c r="H91" s="4" t="e">
        <v>#N/A</v>
      </c>
      <c r="I91" s="4" t="e">
        <v>#N/A</v>
      </c>
      <c r="J91" s="31" t="e">
        <v>#N/A</v>
      </c>
      <c r="K91" s="31" t="e">
        <v>#N/A</v>
      </c>
      <c r="L91" s="31" t="e">
        <v>#N/A</v>
      </c>
      <c r="M91" s="31" t="e">
        <v>#N/A</v>
      </c>
      <c r="N91" s="9">
        <v>0.25</v>
      </c>
      <c r="O91" s="4"/>
      <c r="P91" s="40">
        <v>196.34369000000001</v>
      </c>
    </row>
    <row r="92" spans="1:16" x14ac:dyDescent="0.35">
      <c r="A92" s="6">
        <v>42736</v>
      </c>
      <c r="B92" t="s">
        <v>102</v>
      </c>
      <c r="C92" s="4">
        <v>101.4</v>
      </c>
      <c r="D92" s="4">
        <v>103.3</v>
      </c>
      <c r="E92" s="4">
        <v>2.6</v>
      </c>
      <c r="F92" s="31">
        <v>3.6960000000000002</v>
      </c>
      <c r="G92" s="31">
        <v>3.43</v>
      </c>
      <c r="H92" s="4" t="e">
        <v>#N/A</v>
      </c>
      <c r="I92" s="4" t="e">
        <v>#N/A</v>
      </c>
      <c r="J92" s="31">
        <v>2.7080000000000002</v>
      </c>
      <c r="K92" s="31">
        <v>2.9950000000000001</v>
      </c>
      <c r="L92" s="31" t="e">
        <v>#N/A</v>
      </c>
      <c r="M92" s="31" t="e">
        <v>#N/A</v>
      </c>
      <c r="N92" s="9">
        <v>0.25</v>
      </c>
      <c r="O92" s="4"/>
      <c r="P92" s="40">
        <v>257.84840000000003</v>
      </c>
    </row>
    <row r="93" spans="1:16" x14ac:dyDescent="0.35">
      <c r="A93" s="6">
        <v>42767</v>
      </c>
      <c r="B93" t="s">
        <v>103</v>
      </c>
      <c r="C93" s="4">
        <v>102.1</v>
      </c>
      <c r="D93" s="4">
        <v>103.9</v>
      </c>
      <c r="E93" s="4">
        <v>2.2000000000000002</v>
      </c>
      <c r="F93" s="31">
        <v>2.0379999999999998</v>
      </c>
      <c r="G93" s="31">
        <v>2.7229999999999999</v>
      </c>
      <c r="H93" s="4" t="e">
        <v>#N/A</v>
      </c>
      <c r="I93" s="4" t="e">
        <v>#N/A</v>
      </c>
      <c r="J93" s="31">
        <v>2.6930000000000001</v>
      </c>
      <c r="K93" s="31">
        <v>2.8620000000000001</v>
      </c>
      <c r="L93" s="31" t="e">
        <v>#N/A</v>
      </c>
      <c r="M93" s="31" t="e">
        <v>#N/A</v>
      </c>
      <c r="N93" s="9">
        <v>0.25</v>
      </c>
      <c r="O93" s="4"/>
      <c r="P93" s="40">
        <v>194.04470000000001</v>
      </c>
    </row>
    <row r="94" spans="1:16" x14ac:dyDescent="0.35">
      <c r="A94" s="6">
        <v>42795</v>
      </c>
      <c r="B94" t="s">
        <v>104</v>
      </c>
      <c r="C94" s="4">
        <v>102.5</v>
      </c>
      <c r="D94" s="4">
        <v>103.8</v>
      </c>
      <c r="E94" s="4">
        <v>2</v>
      </c>
      <c r="F94" s="31">
        <v>1.9930000000000001</v>
      </c>
      <c r="G94" s="31">
        <v>2.3090000000000002</v>
      </c>
      <c r="H94" s="4" t="e">
        <v>#N/A</v>
      </c>
      <c r="I94" s="4" t="e">
        <v>#N/A</v>
      </c>
      <c r="J94" s="31">
        <v>2.5760000000000001</v>
      </c>
      <c r="K94" s="31">
        <v>2.8210000000000002</v>
      </c>
      <c r="L94" s="31" t="e">
        <v>#N/A</v>
      </c>
      <c r="M94" s="31" t="e">
        <v>#N/A</v>
      </c>
      <c r="N94" s="9">
        <v>0.25</v>
      </c>
      <c r="O94" s="4"/>
      <c r="P94" s="40">
        <v>232.45973000000001</v>
      </c>
    </row>
    <row r="95" spans="1:16" x14ac:dyDescent="0.35">
      <c r="A95" s="6">
        <v>42826</v>
      </c>
      <c r="B95" t="s">
        <v>105</v>
      </c>
      <c r="C95" s="4">
        <v>102.9</v>
      </c>
      <c r="D95" s="4">
        <v>105</v>
      </c>
      <c r="E95" s="4">
        <v>2</v>
      </c>
      <c r="F95" s="31">
        <v>4.1529999999999996</v>
      </c>
      <c r="G95" s="31">
        <v>3.2669999999999999</v>
      </c>
      <c r="H95" s="4" t="e">
        <v>#N/A</v>
      </c>
      <c r="I95" s="4" t="e">
        <v>#N/A</v>
      </c>
      <c r="J95" s="31">
        <v>2.7280000000000002</v>
      </c>
      <c r="K95" s="31">
        <v>2.766</v>
      </c>
      <c r="L95" s="31" t="e">
        <v>#N/A</v>
      </c>
      <c r="M95" s="31" t="e">
        <v>#N/A</v>
      </c>
      <c r="N95" s="9">
        <v>0.25</v>
      </c>
      <c r="O95" s="4"/>
      <c r="P95" s="40">
        <v>169.17604</v>
      </c>
    </row>
    <row r="96" spans="1:16" x14ac:dyDescent="0.35">
      <c r="A96" s="6">
        <v>42856</v>
      </c>
      <c r="B96" t="s">
        <v>106</v>
      </c>
      <c r="C96" s="4">
        <v>103.3</v>
      </c>
      <c r="D96" s="4">
        <v>105.1</v>
      </c>
      <c r="E96" s="4">
        <v>2.2000000000000002</v>
      </c>
      <c r="F96" s="31">
        <v>2.524</v>
      </c>
      <c r="G96" s="31">
        <v>2.4740000000000002</v>
      </c>
      <c r="H96" s="4" t="e">
        <v>#N/A</v>
      </c>
      <c r="I96" s="4" t="e">
        <v>#N/A</v>
      </c>
      <c r="J96" s="31">
        <v>2.89</v>
      </c>
      <c r="K96" s="31">
        <v>2.6840000000000002</v>
      </c>
      <c r="L96" s="31" t="e">
        <v>#N/A</v>
      </c>
      <c r="M96" s="31" t="e">
        <v>#N/A</v>
      </c>
      <c r="N96" s="9">
        <v>0.25</v>
      </c>
      <c r="O96" s="4"/>
      <c r="P96" s="40">
        <v>159.40145000000001</v>
      </c>
    </row>
    <row r="97" spans="1:16" x14ac:dyDescent="0.35">
      <c r="A97" s="6">
        <v>42887</v>
      </c>
      <c r="B97" t="s">
        <v>107</v>
      </c>
      <c r="C97" s="4">
        <v>103.3</v>
      </c>
      <c r="D97" s="4">
        <v>105.5</v>
      </c>
      <c r="E97" s="4">
        <v>2.2999999999999998</v>
      </c>
      <c r="F97" s="31">
        <v>2.665</v>
      </c>
      <c r="G97" s="31">
        <v>2.109</v>
      </c>
      <c r="H97" s="4" t="e">
        <v>#N/A</v>
      </c>
      <c r="I97" s="4" t="e">
        <v>#N/A</v>
      </c>
      <c r="J97" s="31">
        <v>3.1139999999999999</v>
      </c>
      <c r="K97" s="31">
        <v>2.617</v>
      </c>
      <c r="L97" s="31" t="e">
        <v>#N/A</v>
      </c>
      <c r="M97" s="31" t="e">
        <v>#N/A</v>
      </c>
      <c r="N97" s="9">
        <v>0.25</v>
      </c>
      <c r="O97" s="4"/>
      <c r="P97" s="40">
        <v>318.99115999999998</v>
      </c>
    </row>
    <row r="98" spans="1:16" x14ac:dyDescent="0.35">
      <c r="A98" s="6">
        <v>42917</v>
      </c>
      <c r="B98" t="s">
        <v>108</v>
      </c>
      <c r="C98" s="4">
        <v>103.2</v>
      </c>
      <c r="D98" s="4">
        <v>106</v>
      </c>
      <c r="E98" s="4">
        <v>2.2999999999999998</v>
      </c>
      <c r="F98" s="31">
        <v>3.6709999999999998</v>
      </c>
      <c r="G98" s="31">
        <v>2.8279999999999998</v>
      </c>
      <c r="H98" s="4" t="e">
        <v>#N/A</v>
      </c>
      <c r="I98" s="4" t="e">
        <v>#N/A</v>
      </c>
      <c r="J98" s="31">
        <v>2.9529999999999998</v>
      </c>
      <c r="K98" s="31">
        <v>2.4700000000000002</v>
      </c>
      <c r="L98" s="31" t="e">
        <v>#N/A</v>
      </c>
      <c r="M98" s="31" t="e">
        <v>#N/A</v>
      </c>
      <c r="N98" s="9">
        <v>0.25</v>
      </c>
      <c r="O98" s="4"/>
      <c r="P98" s="40">
        <v>183.65895</v>
      </c>
    </row>
    <row r="99" spans="1:16" x14ac:dyDescent="0.35">
      <c r="A99" s="6">
        <v>42948</v>
      </c>
      <c r="B99" t="s">
        <v>109</v>
      </c>
      <c r="C99" s="4">
        <v>103.8</v>
      </c>
      <c r="D99" s="4">
        <v>106.5</v>
      </c>
      <c r="E99" s="4">
        <v>2.2999999999999998</v>
      </c>
      <c r="F99" s="31">
        <v>3.1190000000000002</v>
      </c>
      <c r="G99" s="31">
        <v>2.4510000000000001</v>
      </c>
      <c r="H99" s="4">
        <v>2.6</v>
      </c>
      <c r="I99" s="4">
        <v>2.4</v>
      </c>
      <c r="J99" s="31">
        <v>3.1520000000000001</v>
      </c>
      <c r="K99" s="31">
        <v>2.4630000000000001</v>
      </c>
      <c r="L99" s="31">
        <v>2.6339999999999999</v>
      </c>
      <c r="M99" s="31">
        <v>2.423</v>
      </c>
      <c r="N99" s="9">
        <v>0.25</v>
      </c>
      <c r="O99" s="4"/>
      <c r="P99" s="40">
        <v>151.20429999999999</v>
      </c>
    </row>
    <row r="100" spans="1:16" x14ac:dyDescent="0.35">
      <c r="A100" s="6">
        <v>42979</v>
      </c>
      <c r="B100" t="s">
        <v>110</v>
      </c>
      <c r="C100" s="4">
        <v>104.1</v>
      </c>
      <c r="D100" s="4">
        <v>106.1</v>
      </c>
      <c r="E100" s="4">
        <v>2.4</v>
      </c>
      <c r="F100" s="31">
        <v>2.464</v>
      </c>
      <c r="G100" s="31">
        <v>2.29</v>
      </c>
      <c r="H100" s="4">
        <v>2.5</v>
      </c>
      <c r="I100" s="4">
        <v>2.2999999999999998</v>
      </c>
      <c r="J100" s="31">
        <v>3.085</v>
      </c>
      <c r="K100" s="31">
        <v>2.5230000000000001</v>
      </c>
      <c r="L100" s="31">
        <v>2.556</v>
      </c>
      <c r="M100" s="31">
        <v>2.3490000000000002</v>
      </c>
      <c r="N100" s="9">
        <v>0.25</v>
      </c>
      <c r="O100" s="4"/>
      <c r="P100" s="40">
        <v>140.77882</v>
      </c>
    </row>
    <row r="101" spans="1:16" x14ac:dyDescent="0.35">
      <c r="A101" s="6">
        <v>43009</v>
      </c>
      <c r="B101" t="s">
        <v>111</v>
      </c>
      <c r="C101" s="4">
        <v>104.2</v>
      </c>
      <c r="D101" s="4">
        <v>105.9</v>
      </c>
      <c r="E101" s="4">
        <v>2.4</v>
      </c>
      <c r="F101" s="31">
        <v>2.8460000000000001</v>
      </c>
      <c r="G101" s="31">
        <v>2.629</v>
      </c>
      <c r="H101" s="4">
        <v>2.7</v>
      </c>
      <c r="I101" s="4">
        <v>2.6</v>
      </c>
      <c r="J101" s="31">
        <v>2.81</v>
      </c>
      <c r="K101" s="31">
        <v>2.4569999999999999</v>
      </c>
      <c r="L101" s="31">
        <v>2.6190000000000002</v>
      </c>
      <c r="M101" s="31">
        <v>2.4369999999999998</v>
      </c>
      <c r="N101" s="9">
        <v>0.25</v>
      </c>
      <c r="O101" s="4"/>
      <c r="P101" s="40">
        <v>184.03004999999999</v>
      </c>
    </row>
    <row r="102" spans="1:16" x14ac:dyDescent="0.35">
      <c r="A102" s="6">
        <v>43040</v>
      </c>
      <c r="B102" t="s">
        <v>112</v>
      </c>
      <c r="C102" s="4">
        <v>104.6</v>
      </c>
      <c r="D102" s="4">
        <v>105.9</v>
      </c>
      <c r="E102" s="4">
        <v>2.4</v>
      </c>
      <c r="F102" s="31">
        <v>2.8359999999999999</v>
      </c>
      <c r="G102" s="31">
        <v>2.399</v>
      </c>
      <c r="H102" s="4" t="e">
        <v>#N/A</v>
      </c>
      <c r="I102" s="4" t="e">
        <v>#N/A</v>
      </c>
      <c r="J102" s="31">
        <v>2.7149999999999999</v>
      </c>
      <c r="K102" s="31">
        <v>2.4390000000000001</v>
      </c>
      <c r="L102" s="31" t="e">
        <v>#N/A</v>
      </c>
      <c r="M102" s="31" t="e">
        <v>#N/A</v>
      </c>
      <c r="N102" s="9">
        <v>0.5</v>
      </c>
      <c r="O102" s="4"/>
      <c r="P102" s="40">
        <v>214.97008</v>
      </c>
    </row>
    <row r="103" spans="1:16" x14ac:dyDescent="0.35">
      <c r="A103" s="6">
        <v>43070</v>
      </c>
      <c r="B103" t="s">
        <v>113</v>
      </c>
      <c r="C103" s="4">
        <v>104.9</v>
      </c>
      <c r="D103" s="4">
        <v>106.6</v>
      </c>
      <c r="E103" s="4">
        <v>2.6</v>
      </c>
      <c r="F103" s="31">
        <v>2.9329999999999998</v>
      </c>
      <c r="G103" s="31">
        <v>2.4380000000000002</v>
      </c>
      <c r="H103" s="4" t="e">
        <v>#N/A</v>
      </c>
      <c r="I103" s="4" t="e">
        <v>#N/A</v>
      </c>
      <c r="J103" s="31">
        <v>2.871</v>
      </c>
      <c r="K103" s="31">
        <v>2.4889999999999999</v>
      </c>
      <c r="L103" s="31" t="e">
        <v>#N/A</v>
      </c>
      <c r="M103" s="31" t="e">
        <v>#N/A</v>
      </c>
      <c r="N103" s="9">
        <v>0.5</v>
      </c>
      <c r="O103" s="4"/>
      <c r="P103" s="40">
        <v>160.72229999999999</v>
      </c>
    </row>
    <row r="104" spans="1:16" x14ac:dyDescent="0.35">
      <c r="A104" s="6">
        <v>43101</v>
      </c>
      <c r="B104" t="s">
        <v>114</v>
      </c>
      <c r="C104" s="4">
        <v>104.4</v>
      </c>
      <c r="D104" s="4">
        <v>106.1</v>
      </c>
      <c r="E104" s="4">
        <v>2.7</v>
      </c>
      <c r="F104" s="31">
        <v>3.03</v>
      </c>
      <c r="G104" s="31">
        <v>2.4769999999999999</v>
      </c>
      <c r="H104" s="4" t="e">
        <v>#N/A</v>
      </c>
      <c r="I104" s="4" t="e">
        <v>#N/A</v>
      </c>
      <c r="J104" s="31">
        <v>2.9329999999999998</v>
      </c>
      <c r="K104" s="31">
        <v>2.4380000000000002</v>
      </c>
      <c r="L104" s="31" t="e">
        <v>#N/A</v>
      </c>
      <c r="M104" s="31" t="e">
        <v>#N/A</v>
      </c>
      <c r="N104" s="9">
        <v>0.5</v>
      </c>
      <c r="O104" s="4"/>
      <c r="P104" s="40">
        <v>123.16</v>
      </c>
    </row>
    <row r="105" spans="1:16" x14ac:dyDescent="0.35">
      <c r="A105" s="6">
        <v>43132</v>
      </c>
      <c r="B105" t="s">
        <v>115</v>
      </c>
      <c r="C105" s="4">
        <v>104.9</v>
      </c>
      <c r="D105" s="4">
        <v>106.4</v>
      </c>
      <c r="E105" s="4">
        <v>2.9</v>
      </c>
      <c r="F105" s="31">
        <v>2.9369999999999998</v>
      </c>
      <c r="G105" s="31">
        <v>2.399</v>
      </c>
      <c r="H105" s="4" t="e">
        <v>#N/A</v>
      </c>
      <c r="I105" s="4" t="e">
        <v>#N/A</v>
      </c>
      <c r="J105" s="31">
        <v>2.9670000000000001</v>
      </c>
      <c r="K105" s="31">
        <v>2.4380000000000002</v>
      </c>
      <c r="L105" s="31" t="e">
        <v>#N/A</v>
      </c>
      <c r="M105" s="31" t="e">
        <v>#N/A</v>
      </c>
      <c r="N105" s="9">
        <v>0.5</v>
      </c>
      <c r="O105" s="4"/>
      <c r="P105" s="40">
        <v>109.74872999999999</v>
      </c>
    </row>
    <row r="106" spans="1:16" x14ac:dyDescent="0.35">
      <c r="A106" s="6">
        <v>43160</v>
      </c>
      <c r="B106" t="s">
        <v>116</v>
      </c>
      <c r="C106" s="4">
        <v>105</v>
      </c>
      <c r="D106" s="4">
        <v>106.5</v>
      </c>
      <c r="E106" s="4">
        <v>3</v>
      </c>
      <c r="F106" s="31">
        <v>2.67</v>
      </c>
      <c r="G106" s="31">
        <v>2.2069999999999999</v>
      </c>
      <c r="H106" s="4" t="e">
        <v>#N/A</v>
      </c>
      <c r="I106" s="4" t="e">
        <v>#N/A</v>
      </c>
      <c r="J106" s="31">
        <v>2.879</v>
      </c>
      <c r="K106" s="31">
        <v>2.3610000000000002</v>
      </c>
      <c r="L106" s="31" t="e">
        <v>#N/A</v>
      </c>
      <c r="M106" s="31" t="e">
        <v>#N/A</v>
      </c>
      <c r="N106" s="9">
        <v>0.5</v>
      </c>
      <c r="O106" s="4"/>
      <c r="P106" s="40">
        <v>116.6054</v>
      </c>
    </row>
    <row r="107" spans="1:16" x14ac:dyDescent="0.35">
      <c r="A107" s="6">
        <v>43191</v>
      </c>
      <c r="B107" t="s">
        <v>117</v>
      </c>
      <c r="C107" s="4">
        <v>105.4</v>
      </c>
      <c r="D107" s="4">
        <v>107.2</v>
      </c>
      <c r="E107" s="4">
        <v>3</v>
      </c>
      <c r="F107" s="31">
        <v>3.3050000000000002</v>
      </c>
      <c r="G107" s="31">
        <v>2.4489999999999998</v>
      </c>
      <c r="H107" s="4" t="e">
        <v>#N/A</v>
      </c>
      <c r="I107" s="4" t="e">
        <v>#N/A</v>
      </c>
      <c r="J107" s="31">
        <v>2.9710000000000001</v>
      </c>
      <c r="K107" s="31">
        <v>2.3519999999999999</v>
      </c>
      <c r="L107" s="31" t="e">
        <v>#N/A</v>
      </c>
      <c r="M107" s="31" t="e">
        <v>#N/A</v>
      </c>
      <c r="N107" s="9">
        <v>0.5</v>
      </c>
      <c r="O107" s="4"/>
      <c r="P107" s="40">
        <v>102.28703</v>
      </c>
    </row>
    <row r="108" spans="1:16" x14ac:dyDescent="0.35">
      <c r="A108" s="6">
        <v>43221</v>
      </c>
      <c r="B108" t="s">
        <v>118</v>
      </c>
      <c r="C108" s="4">
        <v>105.8</v>
      </c>
      <c r="D108" s="4">
        <v>107.6</v>
      </c>
      <c r="E108" s="4">
        <v>2.9</v>
      </c>
      <c r="F108" s="31">
        <v>2.4929999999999999</v>
      </c>
      <c r="G108" s="31">
        <v>1.9890000000000001</v>
      </c>
      <c r="H108" s="4" t="e">
        <v>#N/A</v>
      </c>
      <c r="I108" s="4" t="e">
        <v>#N/A</v>
      </c>
      <c r="J108" s="31">
        <v>2.823</v>
      </c>
      <c r="K108" s="31">
        <v>2.2149999999999999</v>
      </c>
      <c r="L108" s="31" t="e">
        <v>#N/A</v>
      </c>
      <c r="M108" s="31" t="e">
        <v>#N/A</v>
      </c>
      <c r="N108" s="9">
        <v>0.5</v>
      </c>
      <c r="O108" s="4"/>
      <c r="P108" s="40">
        <v>121.5437</v>
      </c>
    </row>
    <row r="109" spans="1:16" x14ac:dyDescent="0.35">
      <c r="A109" s="6">
        <v>43252</v>
      </c>
      <c r="B109" t="s">
        <v>119</v>
      </c>
      <c r="C109" s="4">
        <v>105.8</v>
      </c>
      <c r="D109" s="4">
        <v>107.9</v>
      </c>
      <c r="E109" s="4">
        <v>2.8</v>
      </c>
      <c r="F109" s="31">
        <v>2.8010000000000002</v>
      </c>
      <c r="G109" s="31">
        <v>2.3210000000000002</v>
      </c>
      <c r="H109" s="4" t="e">
        <v>#N/A</v>
      </c>
      <c r="I109" s="4" t="e">
        <v>#N/A</v>
      </c>
      <c r="J109" s="31">
        <v>2.867</v>
      </c>
      <c r="K109" s="31">
        <v>2.2530000000000001</v>
      </c>
      <c r="L109" s="31" t="e">
        <v>#N/A</v>
      </c>
      <c r="M109" s="31" t="e">
        <v>#N/A</v>
      </c>
      <c r="N109" s="9">
        <v>0.5</v>
      </c>
      <c r="O109" s="4"/>
      <c r="P109" s="40">
        <v>105.48677000000001</v>
      </c>
    </row>
    <row r="110" spans="1:16" x14ac:dyDescent="0.35">
      <c r="A110" s="6">
        <v>43282</v>
      </c>
      <c r="B110" t="s">
        <v>120</v>
      </c>
      <c r="C110" s="4">
        <v>105.8</v>
      </c>
      <c r="D110" s="4">
        <v>108.5</v>
      </c>
      <c r="E110" s="4">
        <v>3</v>
      </c>
      <c r="F110" s="31">
        <v>2.7850000000000001</v>
      </c>
      <c r="G110" s="31">
        <v>2.4209999999999998</v>
      </c>
      <c r="H110" s="4" t="e">
        <v>#N/A</v>
      </c>
      <c r="I110" s="4" t="e">
        <v>#N/A</v>
      </c>
      <c r="J110" s="31">
        <v>2.6930000000000001</v>
      </c>
      <c r="K110" s="31">
        <v>2.2440000000000002</v>
      </c>
      <c r="L110" s="31" t="e">
        <v>#N/A</v>
      </c>
      <c r="M110" s="31" t="e">
        <v>#N/A</v>
      </c>
      <c r="N110" s="9">
        <v>0.5</v>
      </c>
      <c r="O110" s="4"/>
      <c r="P110" s="40">
        <v>129.62263999999999</v>
      </c>
    </row>
    <row r="111" spans="1:16" x14ac:dyDescent="0.35">
      <c r="A111" s="6">
        <v>43313</v>
      </c>
      <c r="B111" t="s">
        <v>121</v>
      </c>
      <c r="C111" s="4">
        <v>106.5</v>
      </c>
      <c r="D111" s="4">
        <v>109.2</v>
      </c>
      <c r="E111" s="4">
        <v>3.2</v>
      </c>
      <c r="F111" s="31">
        <v>2.2730000000000001</v>
      </c>
      <c r="G111" s="31">
        <v>2.2509999999999999</v>
      </c>
      <c r="H111" s="4" t="e">
        <v>#N/A</v>
      </c>
      <c r="I111" s="4" t="e">
        <v>#N/A</v>
      </c>
      <c r="J111" s="31">
        <v>2.62</v>
      </c>
      <c r="K111" s="31">
        <v>2.331</v>
      </c>
      <c r="L111" s="31" t="e">
        <v>#N/A</v>
      </c>
      <c r="M111" s="31" t="e">
        <v>#N/A</v>
      </c>
      <c r="N111" s="9">
        <v>0.75</v>
      </c>
      <c r="O111" s="4"/>
      <c r="P111" s="40">
        <v>121.62975</v>
      </c>
    </row>
    <row r="112" spans="1:16" x14ac:dyDescent="0.35">
      <c r="A112" s="6">
        <v>43344</v>
      </c>
      <c r="B112" t="s">
        <v>122</v>
      </c>
      <c r="C112" s="4">
        <v>106.6</v>
      </c>
      <c r="D112" s="4">
        <v>108.6</v>
      </c>
      <c r="E112" s="4">
        <v>3.3</v>
      </c>
      <c r="F112" s="31">
        <v>2.4</v>
      </c>
      <c r="G112" s="31">
        <v>2.0009999999999999</v>
      </c>
      <c r="H112" s="4" t="e">
        <v>#N/A</v>
      </c>
      <c r="I112" s="4" t="e">
        <v>#N/A</v>
      </c>
      <c r="J112" s="31">
        <v>2.4860000000000002</v>
      </c>
      <c r="K112" s="31">
        <v>2.2250000000000001</v>
      </c>
      <c r="L112" s="31" t="e">
        <v>#N/A</v>
      </c>
      <c r="M112" s="31" t="e">
        <v>#N/A</v>
      </c>
      <c r="N112" s="9">
        <v>0.75</v>
      </c>
      <c r="O112" s="4"/>
      <c r="P112" s="40">
        <v>157.31582</v>
      </c>
    </row>
    <row r="113" spans="1:16" x14ac:dyDescent="0.35">
      <c r="A113" s="6">
        <v>43374</v>
      </c>
      <c r="B113" t="s">
        <v>123</v>
      </c>
      <c r="C113" s="4">
        <v>106.7</v>
      </c>
      <c r="D113" s="4">
        <v>108.5</v>
      </c>
      <c r="E113" s="4">
        <v>3.4</v>
      </c>
      <c r="F113" s="31">
        <v>2.5619999999999998</v>
      </c>
      <c r="G113" s="31">
        <v>2.6</v>
      </c>
      <c r="H113" s="4" t="e">
        <v>#N/A</v>
      </c>
      <c r="I113" s="4" t="e">
        <v>#N/A</v>
      </c>
      <c r="J113" s="31">
        <v>2.4119999999999999</v>
      </c>
      <c r="K113" s="31">
        <v>2.2839999999999998</v>
      </c>
      <c r="L113" s="31" t="e">
        <v>#N/A</v>
      </c>
      <c r="M113" s="31" t="e">
        <v>#N/A</v>
      </c>
      <c r="N113" s="9">
        <v>0.75</v>
      </c>
      <c r="O113" s="4"/>
      <c r="P113" s="40">
        <v>183.25266999999999</v>
      </c>
    </row>
    <row r="114" spans="1:16" x14ac:dyDescent="0.35">
      <c r="A114" s="6">
        <v>43405</v>
      </c>
      <c r="B114" t="s">
        <v>124</v>
      </c>
      <c r="C114" s="4">
        <v>107</v>
      </c>
      <c r="D114" s="4">
        <v>108.5</v>
      </c>
      <c r="E114" s="4">
        <v>3.4</v>
      </c>
      <c r="F114" s="31">
        <v>2.5619999999999998</v>
      </c>
      <c r="G114" s="31">
        <v>2.7010000000000001</v>
      </c>
      <c r="H114" s="4" t="e">
        <v>#N/A</v>
      </c>
      <c r="I114" s="4" t="e">
        <v>#N/A</v>
      </c>
      <c r="J114" s="31">
        <v>2.508</v>
      </c>
      <c r="K114" s="31">
        <v>2.4340000000000002</v>
      </c>
      <c r="L114" s="31" t="e">
        <v>#N/A</v>
      </c>
      <c r="M114" s="31" t="e">
        <v>#N/A</v>
      </c>
      <c r="N114" s="9">
        <v>0.75</v>
      </c>
      <c r="O114" s="4"/>
      <c r="P114" s="40">
        <v>191.96646000000001</v>
      </c>
    </row>
    <row r="115" spans="1:16" x14ac:dyDescent="0.35">
      <c r="A115" s="6">
        <v>43435</v>
      </c>
      <c r="B115" t="s">
        <v>125</v>
      </c>
      <c r="C115" s="4">
        <v>107.1</v>
      </c>
      <c r="D115" s="4">
        <v>109.2</v>
      </c>
      <c r="E115" s="4">
        <v>3.5</v>
      </c>
      <c r="F115" s="31">
        <v>2.2280000000000002</v>
      </c>
      <c r="G115" s="31">
        <v>2.1829999999999998</v>
      </c>
      <c r="H115" s="4" t="e">
        <v>#N/A</v>
      </c>
      <c r="I115" s="4" t="e">
        <v>#N/A</v>
      </c>
      <c r="J115" s="31">
        <v>2.4510000000000001</v>
      </c>
      <c r="K115" s="31">
        <v>2.4950000000000001</v>
      </c>
      <c r="L115" s="31" t="e">
        <v>#N/A</v>
      </c>
      <c r="M115" s="31" t="e">
        <v>#N/A</v>
      </c>
      <c r="N115" s="9">
        <v>0.75</v>
      </c>
      <c r="O115" s="4"/>
      <c r="P115" s="40">
        <v>239.69103000000001</v>
      </c>
    </row>
    <row r="116" spans="1:16" x14ac:dyDescent="0.35">
      <c r="A116" s="6">
        <v>43466</v>
      </c>
      <c r="B116" t="s">
        <v>126</v>
      </c>
      <c r="C116" s="4">
        <v>106.3</v>
      </c>
      <c r="D116" s="4">
        <v>108.8</v>
      </c>
      <c r="E116" s="4">
        <v>3.6</v>
      </c>
      <c r="F116" s="31">
        <v>2.79</v>
      </c>
      <c r="G116" s="31">
        <v>2.5299999999999998</v>
      </c>
      <c r="H116" s="4" t="e">
        <v>#N/A</v>
      </c>
      <c r="I116" s="4" t="e">
        <v>#N/A</v>
      </c>
      <c r="J116" s="31">
        <v>2.5270000000000001</v>
      </c>
      <c r="K116" s="31">
        <v>2.4710000000000001</v>
      </c>
      <c r="L116" s="31" t="e">
        <v>#N/A</v>
      </c>
      <c r="M116" s="31" t="e">
        <v>#N/A</v>
      </c>
      <c r="N116" s="9">
        <v>0.75</v>
      </c>
      <c r="O116" s="4"/>
      <c r="P116" s="40">
        <v>309.97244999999998</v>
      </c>
    </row>
    <row r="117" spans="1:16" x14ac:dyDescent="0.35">
      <c r="A117" s="6">
        <v>43497</v>
      </c>
      <c r="B117" t="s">
        <v>127</v>
      </c>
      <c r="C117" s="4">
        <v>106.8</v>
      </c>
      <c r="D117" s="4">
        <v>109</v>
      </c>
      <c r="E117" s="4">
        <v>3.6</v>
      </c>
      <c r="F117" s="31">
        <v>2.278</v>
      </c>
      <c r="G117" s="31">
        <v>2.5870000000000002</v>
      </c>
      <c r="H117" s="4" t="e">
        <v>#N/A</v>
      </c>
      <c r="I117" s="4" t="e">
        <v>#N/A</v>
      </c>
      <c r="J117" s="31">
        <v>2.4319999999999999</v>
      </c>
      <c r="K117" s="31">
        <v>2.4329999999999998</v>
      </c>
      <c r="L117" s="31" t="e">
        <v>#N/A</v>
      </c>
      <c r="M117" s="31" t="e">
        <v>#N/A</v>
      </c>
      <c r="N117" s="9">
        <v>0.75</v>
      </c>
      <c r="O117" s="4"/>
      <c r="P117" s="40">
        <v>196.95946000000001</v>
      </c>
    </row>
    <row r="118" spans="1:16" x14ac:dyDescent="0.35">
      <c r="A118" s="6">
        <v>43525</v>
      </c>
      <c r="B118" t="s">
        <v>128</v>
      </c>
      <c r="C118" s="4">
        <v>107</v>
      </c>
      <c r="D118" s="4">
        <v>109.1</v>
      </c>
      <c r="E118" s="4">
        <v>3.6</v>
      </c>
      <c r="F118" s="31">
        <v>2.407</v>
      </c>
      <c r="G118" s="31">
        <v>2.0710000000000002</v>
      </c>
      <c r="H118" s="4" t="e">
        <v>#N/A</v>
      </c>
      <c r="I118" s="4" t="e">
        <v>#N/A</v>
      </c>
      <c r="J118" s="31">
        <v>2.492</v>
      </c>
      <c r="K118" s="31">
        <v>2.3959999999999999</v>
      </c>
      <c r="L118" s="31" t="e">
        <v>#N/A</v>
      </c>
      <c r="M118" s="31" t="e">
        <v>#N/A</v>
      </c>
      <c r="N118" s="9">
        <v>0.75</v>
      </c>
      <c r="O118" s="4"/>
      <c r="P118" s="40">
        <v>212.78254000000001</v>
      </c>
    </row>
    <row r="119" spans="1:16" x14ac:dyDescent="0.35">
      <c r="A119" s="6">
        <v>43556</v>
      </c>
      <c r="B119" t="s">
        <v>129</v>
      </c>
      <c r="C119" s="4">
        <v>107.6</v>
      </c>
      <c r="D119" s="4">
        <v>110.3</v>
      </c>
      <c r="E119" s="4">
        <v>3.6</v>
      </c>
      <c r="F119" s="31">
        <v>2.7320000000000002</v>
      </c>
      <c r="G119" s="31">
        <v>2.6549999999999998</v>
      </c>
      <c r="H119" s="4" t="e">
        <v>#N/A</v>
      </c>
      <c r="I119" s="4" t="e">
        <v>#N/A</v>
      </c>
      <c r="J119" s="31">
        <v>2.472</v>
      </c>
      <c r="K119" s="31">
        <v>2.4380000000000002</v>
      </c>
      <c r="L119" s="31" t="e">
        <v>#N/A</v>
      </c>
      <c r="M119" s="31" t="e">
        <v>#N/A</v>
      </c>
      <c r="N119" s="9">
        <v>0.75</v>
      </c>
      <c r="O119" s="4"/>
      <c r="P119" s="40">
        <v>135.51848000000001</v>
      </c>
    </row>
    <row r="120" spans="1:16" x14ac:dyDescent="0.35">
      <c r="A120" s="6">
        <v>43586</v>
      </c>
      <c r="B120" t="s">
        <v>130</v>
      </c>
      <c r="C120" s="4">
        <v>107.9</v>
      </c>
      <c r="D120" s="4">
        <v>110.3</v>
      </c>
      <c r="E120" s="4">
        <v>3.7</v>
      </c>
      <c r="F120" s="31">
        <v>1.774</v>
      </c>
      <c r="G120" s="31">
        <v>2.3180000000000001</v>
      </c>
      <c r="H120" s="4" t="e">
        <v>#N/A</v>
      </c>
      <c r="I120" s="4" t="e">
        <v>#N/A</v>
      </c>
      <c r="J120" s="31">
        <v>2.3039999999999998</v>
      </c>
      <c r="K120" s="31">
        <v>2.3479999999999999</v>
      </c>
      <c r="L120" s="31" t="e">
        <v>#N/A</v>
      </c>
      <c r="M120" s="31" t="e">
        <v>#N/A</v>
      </c>
      <c r="N120" s="9">
        <v>0.75</v>
      </c>
      <c r="O120" s="4"/>
      <c r="P120" s="40">
        <v>158.68261000000001</v>
      </c>
    </row>
    <row r="121" spans="1:16" x14ac:dyDescent="0.35">
      <c r="A121" s="6">
        <v>43617</v>
      </c>
      <c r="B121" t="s">
        <v>131</v>
      </c>
      <c r="C121" s="4">
        <v>107.9</v>
      </c>
      <c r="D121" s="4">
        <v>110.6</v>
      </c>
      <c r="E121" s="4">
        <v>3.9</v>
      </c>
      <c r="F121" s="31">
        <v>2.7149999999999999</v>
      </c>
      <c r="G121" s="31">
        <v>2.165</v>
      </c>
      <c r="H121" s="4" t="e">
        <v>#N/A</v>
      </c>
      <c r="I121" s="4" t="e">
        <v>#N/A</v>
      </c>
      <c r="J121" s="31">
        <v>2.407</v>
      </c>
      <c r="K121" s="31">
        <v>2.379</v>
      </c>
      <c r="L121" s="31" t="e">
        <v>#N/A</v>
      </c>
      <c r="M121" s="31" t="e">
        <v>#N/A</v>
      </c>
      <c r="N121" s="9">
        <v>0.75</v>
      </c>
      <c r="O121" s="4"/>
      <c r="P121" s="40">
        <v>149.8056</v>
      </c>
    </row>
    <row r="122" spans="1:16" x14ac:dyDescent="0.35">
      <c r="A122" s="6">
        <v>43647</v>
      </c>
      <c r="B122" t="s">
        <v>132</v>
      </c>
      <c r="C122" s="4">
        <v>107.9</v>
      </c>
      <c r="D122" s="4">
        <v>111.2</v>
      </c>
      <c r="E122" s="4">
        <v>3.9</v>
      </c>
      <c r="F122" s="31">
        <v>2.2650000000000001</v>
      </c>
      <c r="G122" s="31">
        <v>2.0990000000000002</v>
      </c>
      <c r="H122" s="4" t="e">
        <v>#N/A</v>
      </c>
      <c r="I122" s="4" t="e">
        <v>#N/A</v>
      </c>
      <c r="J122" s="31">
        <v>2.2519999999999998</v>
      </c>
      <c r="K122" s="31">
        <v>2.194</v>
      </c>
      <c r="L122" s="31" t="e">
        <v>#N/A</v>
      </c>
      <c r="M122" s="31" t="e">
        <v>#N/A</v>
      </c>
      <c r="N122" s="9">
        <v>0.75</v>
      </c>
      <c r="O122" s="4"/>
      <c r="P122" s="40">
        <v>202.04378</v>
      </c>
    </row>
    <row r="123" spans="1:16" x14ac:dyDescent="0.35">
      <c r="A123" s="6">
        <v>43678</v>
      </c>
      <c r="B123" t="s">
        <v>133</v>
      </c>
      <c r="C123" s="4">
        <v>108.4</v>
      </c>
      <c r="D123" s="4">
        <v>111.7</v>
      </c>
      <c r="E123" s="4">
        <v>3.9</v>
      </c>
      <c r="F123" s="31">
        <v>1.9079999999999999</v>
      </c>
      <c r="G123" s="31">
        <v>2.2810000000000001</v>
      </c>
      <c r="H123" s="4" t="e">
        <v>#N/A</v>
      </c>
      <c r="I123" s="4" t="e">
        <v>#N/A</v>
      </c>
      <c r="J123" s="31">
        <v>2.2959999999999998</v>
      </c>
      <c r="K123" s="31">
        <v>2.1819999999999999</v>
      </c>
      <c r="L123" s="31" t="e">
        <v>#N/A</v>
      </c>
      <c r="M123" s="31" t="e">
        <v>#N/A</v>
      </c>
      <c r="N123" s="9">
        <v>0.75</v>
      </c>
      <c r="O123" s="4"/>
      <c r="P123" s="40">
        <v>238.91570999999999</v>
      </c>
    </row>
    <row r="124" spans="1:16" x14ac:dyDescent="0.35">
      <c r="A124" s="6">
        <v>43709</v>
      </c>
      <c r="B124" t="s">
        <v>134</v>
      </c>
      <c r="C124" s="4">
        <v>108.5</v>
      </c>
      <c r="D124" s="4">
        <v>111.3</v>
      </c>
      <c r="E124" s="4">
        <v>3.7</v>
      </c>
      <c r="F124" s="31">
        <v>2.2549999999999999</v>
      </c>
      <c r="G124" s="31">
        <v>2.3420000000000001</v>
      </c>
      <c r="H124" s="4" t="e">
        <v>#N/A</v>
      </c>
      <c r="I124" s="4" t="e">
        <v>#N/A</v>
      </c>
      <c r="J124" s="31">
        <v>2.1429999999999998</v>
      </c>
      <c r="K124" s="31">
        <v>2.2410000000000001</v>
      </c>
      <c r="L124" s="31" t="e">
        <v>#N/A</v>
      </c>
      <c r="M124" s="31" t="e">
        <v>#N/A</v>
      </c>
      <c r="N124" s="9">
        <v>0.75</v>
      </c>
      <c r="O124" s="4"/>
      <c r="P124" s="40">
        <v>187.41012000000001</v>
      </c>
    </row>
    <row r="125" spans="1:16" x14ac:dyDescent="0.35">
      <c r="A125" s="6">
        <v>43739</v>
      </c>
      <c r="B125" t="s">
        <v>135</v>
      </c>
      <c r="C125" s="4">
        <v>108.3</v>
      </c>
      <c r="D125" s="4">
        <v>111.3</v>
      </c>
      <c r="E125" s="4">
        <v>3.5</v>
      </c>
      <c r="F125" s="31">
        <v>1.994</v>
      </c>
      <c r="G125" s="31">
        <v>2.214</v>
      </c>
      <c r="H125" s="4" t="e">
        <v>#N/A</v>
      </c>
      <c r="I125" s="4" t="e">
        <v>#N/A</v>
      </c>
      <c r="J125" s="31">
        <v>2.052</v>
      </c>
      <c r="K125" s="31">
        <v>2.2789999999999999</v>
      </c>
      <c r="L125" s="31" t="e">
        <v>#N/A</v>
      </c>
      <c r="M125" s="31" t="e">
        <v>#N/A</v>
      </c>
      <c r="N125" s="9">
        <v>0.75</v>
      </c>
      <c r="O125" s="4"/>
      <c r="P125" s="40">
        <v>233.31155999999999</v>
      </c>
    </row>
    <row r="126" spans="1:16" x14ac:dyDescent="0.35">
      <c r="A126" s="6">
        <v>43770</v>
      </c>
      <c r="B126" t="s">
        <v>136</v>
      </c>
      <c r="C126" s="4">
        <v>108.5</v>
      </c>
      <c r="D126" s="4">
        <v>111.2</v>
      </c>
      <c r="E126" s="4">
        <v>3.3</v>
      </c>
      <c r="F126" s="31">
        <v>1.859</v>
      </c>
      <c r="G126" s="31">
        <v>2.1520000000000001</v>
      </c>
      <c r="H126" s="4" t="e">
        <v>#N/A</v>
      </c>
      <c r="I126" s="4" t="e">
        <v>#N/A</v>
      </c>
      <c r="J126" s="31">
        <v>2.036</v>
      </c>
      <c r="K126" s="31">
        <v>2.2360000000000002</v>
      </c>
      <c r="L126" s="31" t="e">
        <v>#N/A</v>
      </c>
      <c r="M126" s="31" t="e">
        <v>#N/A</v>
      </c>
      <c r="N126" s="9">
        <v>0.75</v>
      </c>
      <c r="O126" s="4"/>
      <c r="P126" s="40">
        <v>205.59707</v>
      </c>
    </row>
    <row r="127" spans="1:16" x14ac:dyDescent="0.35">
      <c r="A127" s="6">
        <v>43800</v>
      </c>
      <c r="B127" t="s">
        <v>137</v>
      </c>
      <c r="C127" s="4">
        <v>108.5</v>
      </c>
      <c r="D127" s="4">
        <v>111.5</v>
      </c>
      <c r="E127" s="4">
        <v>3.2</v>
      </c>
      <c r="F127" s="31">
        <v>1.992</v>
      </c>
      <c r="G127" s="31">
        <v>2.3719999999999999</v>
      </c>
      <c r="H127" s="4" t="e">
        <v>#N/A</v>
      </c>
      <c r="I127" s="4" t="e">
        <v>#N/A</v>
      </c>
      <c r="J127" s="31">
        <v>1.948</v>
      </c>
      <c r="K127" s="31">
        <v>2.246</v>
      </c>
      <c r="L127" s="31" t="e">
        <v>#N/A</v>
      </c>
      <c r="M127" s="31" t="e">
        <v>#N/A</v>
      </c>
      <c r="N127" s="9">
        <v>0.75</v>
      </c>
      <c r="O127" s="4"/>
      <c r="P127" s="40">
        <v>271.30405999999999</v>
      </c>
    </row>
    <row r="128" spans="1:16" x14ac:dyDescent="0.35">
      <c r="A128" s="6">
        <v>43831</v>
      </c>
      <c r="B128" t="s">
        <v>138</v>
      </c>
      <c r="C128" s="4">
        <v>108.2</v>
      </c>
      <c r="D128" s="4">
        <v>111.3</v>
      </c>
      <c r="E128" s="4">
        <v>3</v>
      </c>
      <c r="F128" s="31">
        <v>2.0609999999999999</v>
      </c>
      <c r="G128" s="31">
        <v>2.117</v>
      </c>
      <c r="H128" s="4" t="e">
        <v>#N/A</v>
      </c>
      <c r="I128" s="4" t="e">
        <v>#N/A</v>
      </c>
      <c r="J128" s="31">
        <v>1.9710000000000001</v>
      </c>
      <c r="K128" s="31">
        <v>2.214</v>
      </c>
      <c r="L128" s="31" t="e">
        <v>#N/A</v>
      </c>
      <c r="M128" s="31" t="e">
        <v>#N/A</v>
      </c>
      <c r="N128" s="9">
        <v>0.75</v>
      </c>
      <c r="O128" s="4"/>
      <c r="P128" s="40">
        <v>198.15648999999999</v>
      </c>
    </row>
    <row r="129" spans="1:16" x14ac:dyDescent="0.35">
      <c r="A129" s="6">
        <v>43862</v>
      </c>
      <c r="B129" t="s">
        <v>139</v>
      </c>
      <c r="C129" s="4">
        <v>108.6</v>
      </c>
      <c r="D129" s="4">
        <v>111.7</v>
      </c>
      <c r="E129" s="4">
        <v>2.9</v>
      </c>
      <c r="F129" s="31">
        <v>1.7390000000000001</v>
      </c>
      <c r="G129" s="31">
        <v>2.0939999999999999</v>
      </c>
      <c r="H129" s="4" t="e">
        <v>#N/A</v>
      </c>
      <c r="I129" s="4" t="e">
        <v>#N/A</v>
      </c>
      <c r="J129" s="31">
        <v>1.931</v>
      </c>
      <c r="K129" s="31">
        <v>2.1949999999999998</v>
      </c>
      <c r="L129" s="31" t="e">
        <v>#N/A</v>
      </c>
      <c r="M129" s="31" t="e">
        <v>#N/A</v>
      </c>
      <c r="N129" s="9">
        <v>0.75</v>
      </c>
      <c r="O129" s="4"/>
      <c r="P129" s="40">
        <v>139.62191999999999</v>
      </c>
    </row>
    <row r="130" spans="1:16" x14ac:dyDescent="0.35">
      <c r="A130" s="6">
        <v>43891</v>
      </c>
      <c r="B130" t="s">
        <v>140</v>
      </c>
      <c r="C130" s="4">
        <v>108.6</v>
      </c>
      <c r="D130" s="4">
        <v>111.9</v>
      </c>
      <c r="E130" s="4">
        <v>2.5</v>
      </c>
      <c r="F130" s="31">
        <v>1.69</v>
      </c>
      <c r="G130" s="31">
        <v>1.5980000000000001</v>
      </c>
      <c r="H130" s="4" t="e">
        <v>#N/A</v>
      </c>
      <c r="I130" s="4" t="e">
        <v>#N/A</v>
      </c>
      <c r="J130" s="31">
        <v>1.83</v>
      </c>
      <c r="K130" s="31">
        <v>1.9370000000000001</v>
      </c>
      <c r="L130" s="31" t="e">
        <v>#N/A</v>
      </c>
      <c r="M130" s="31" t="e">
        <v>#N/A</v>
      </c>
      <c r="N130" s="9">
        <v>0.1</v>
      </c>
      <c r="O130" s="4"/>
      <c r="P130" s="40">
        <v>281.20726999999999</v>
      </c>
    </row>
    <row r="131" spans="1:16" x14ac:dyDescent="0.35">
      <c r="A131" s="6">
        <v>43922</v>
      </c>
      <c r="B131" t="s">
        <v>141</v>
      </c>
      <c r="C131" s="4">
        <v>108.5</v>
      </c>
      <c r="D131" s="4">
        <v>112.5</v>
      </c>
      <c r="E131" s="4">
        <v>1.3</v>
      </c>
      <c r="F131" s="31">
        <v>1.865</v>
      </c>
      <c r="G131" s="31">
        <v>1.2130000000000001</v>
      </c>
      <c r="H131" s="4" t="e">
        <v>#N/A</v>
      </c>
      <c r="I131" s="4" t="e">
        <v>#N/A</v>
      </c>
      <c r="J131" s="31">
        <v>1.7649999999999999</v>
      </c>
      <c r="K131" s="31">
        <v>1.635</v>
      </c>
      <c r="L131" s="31" t="e">
        <v>#N/A</v>
      </c>
      <c r="M131" s="31" t="e">
        <v>#N/A</v>
      </c>
      <c r="N131" s="9">
        <v>0.1</v>
      </c>
      <c r="O131" s="4"/>
      <c r="P131" s="40">
        <v>185.35208</v>
      </c>
    </row>
    <row r="132" spans="1:16" x14ac:dyDescent="0.35">
      <c r="A132" s="6">
        <v>43952</v>
      </c>
      <c r="B132" t="s">
        <v>142</v>
      </c>
      <c r="C132" s="4">
        <v>108.5</v>
      </c>
      <c r="D132" s="4">
        <v>112.5</v>
      </c>
      <c r="E132" s="4">
        <v>-0.1</v>
      </c>
      <c r="F132" s="31">
        <v>1.722</v>
      </c>
      <c r="G132" s="31">
        <v>1.389</v>
      </c>
      <c r="H132" s="4" t="e">
        <v>#N/A</v>
      </c>
      <c r="I132" s="4" t="e">
        <v>#N/A</v>
      </c>
      <c r="J132" s="31">
        <v>1.7589999999999999</v>
      </c>
      <c r="K132" s="31">
        <v>1.4</v>
      </c>
      <c r="L132" s="31" t="e">
        <v>#N/A</v>
      </c>
      <c r="M132" s="31" t="e">
        <v>#N/A</v>
      </c>
      <c r="N132" s="9">
        <v>0.1</v>
      </c>
      <c r="O132" s="4"/>
      <c r="P132" s="40">
        <v>230.75636</v>
      </c>
    </row>
    <row r="133" spans="1:16" x14ac:dyDescent="0.35">
      <c r="A133" s="6">
        <v>43983</v>
      </c>
      <c r="B133" t="s">
        <v>143</v>
      </c>
      <c r="C133" s="4">
        <v>108.6</v>
      </c>
      <c r="D133" s="4">
        <v>112.6</v>
      </c>
      <c r="E133" s="4">
        <v>-1.2</v>
      </c>
      <c r="F133" s="31">
        <v>1.1819999999999999</v>
      </c>
      <c r="G133" s="31">
        <v>1.431</v>
      </c>
      <c r="H133" s="4" t="e">
        <v>#N/A</v>
      </c>
      <c r="I133" s="4" t="e">
        <v>#N/A</v>
      </c>
      <c r="J133" s="31">
        <v>1.59</v>
      </c>
      <c r="K133" s="31">
        <v>1.3440000000000001</v>
      </c>
      <c r="L133" s="31" t="e">
        <v>#N/A</v>
      </c>
      <c r="M133" s="31" t="e">
        <v>#N/A</v>
      </c>
      <c r="N133" s="9">
        <v>0.1</v>
      </c>
      <c r="O133" s="4"/>
      <c r="P133" s="40">
        <v>167.69785999999999</v>
      </c>
    </row>
    <row r="134" spans="1:16" x14ac:dyDescent="0.35">
      <c r="A134" s="6">
        <v>44013</v>
      </c>
      <c r="B134" t="s">
        <v>144</v>
      </c>
      <c r="C134" s="4">
        <v>109.1</v>
      </c>
      <c r="D134" s="4">
        <v>113.5</v>
      </c>
      <c r="E134" s="4">
        <v>-0.8</v>
      </c>
      <c r="F134" s="31">
        <v>1.339</v>
      </c>
      <c r="G134" s="31">
        <v>1.661</v>
      </c>
      <c r="H134" s="4" t="e">
        <v>#N/A</v>
      </c>
      <c r="I134" s="4" t="e">
        <v>#N/A</v>
      </c>
      <c r="J134" s="31">
        <v>1.4139999999999999</v>
      </c>
      <c r="K134" s="31">
        <v>1.494</v>
      </c>
      <c r="L134" s="31" t="e">
        <v>#N/A</v>
      </c>
      <c r="M134" s="31" t="e">
        <v>#N/A</v>
      </c>
      <c r="N134" s="9">
        <v>0.1</v>
      </c>
      <c r="O134" s="4"/>
      <c r="P134" s="40">
        <v>189.96194</v>
      </c>
    </row>
    <row r="135" spans="1:16" x14ac:dyDescent="0.35">
      <c r="A135" s="6">
        <v>44044</v>
      </c>
      <c r="B135" t="s">
        <v>145</v>
      </c>
      <c r="C135" s="4">
        <v>108.6</v>
      </c>
      <c r="D135" s="4">
        <v>112.4</v>
      </c>
      <c r="E135" s="4">
        <v>0.1</v>
      </c>
      <c r="F135" s="31">
        <v>1.0389999999999999</v>
      </c>
      <c r="G135" s="31">
        <v>2.1579999999999999</v>
      </c>
      <c r="H135" s="4" t="e">
        <v>#N/A</v>
      </c>
      <c r="I135" s="4" t="e">
        <v>#N/A</v>
      </c>
      <c r="J135" s="31">
        <v>1.1859999999999999</v>
      </c>
      <c r="K135" s="31">
        <v>1.75</v>
      </c>
      <c r="L135" s="31" t="e">
        <v>#N/A</v>
      </c>
      <c r="M135" s="31" t="e">
        <v>#N/A</v>
      </c>
      <c r="N135" s="9">
        <v>0.1</v>
      </c>
      <c r="O135" s="4"/>
      <c r="P135" s="40">
        <v>176.54884000000001</v>
      </c>
    </row>
    <row r="136" spans="1:16" x14ac:dyDescent="0.35">
      <c r="A136" s="6">
        <v>44075</v>
      </c>
      <c r="B136" t="s">
        <v>146</v>
      </c>
      <c r="C136" s="4">
        <v>109.1</v>
      </c>
      <c r="D136" s="4">
        <v>112.9</v>
      </c>
      <c r="E136" s="4">
        <v>1.4</v>
      </c>
      <c r="F136" s="31">
        <v>1.5720000000000001</v>
      </c>
      <c r="G136" s="31">
        <v>1.853</v>
      </c>
      <c r="H136" s="4" t="e">
        <v>#N/A</v>
      </c>
      <c r="I136" s="4" t="e">
        <v>#N/A</v>
      </c>
      <c r="J136" s="31">
        <v>1.3169999999999999</v>
      </c>
      <c r="K136" s="31">
        <v>1.891</v>
      </c>
      <c r="L136" s="31" t="e">
        <v>#N/A</v>
      </c>
      <c r="M136" s="31" t="e">
        <v>#N/A</v>
      </c>
      <c r="N136" s="9">
        <v>0.1</v>
      </c>
      <c r="O136" s="4"/>
      <c r="P136" s="40">
        <v>184.51675</v>
      </c>
    </row>
    <row r="137" spans="1:16" x14ac:dyDescent="0.35">
      <c r="A137" s="6">
        <v>44105</v>
      </c>
      <c r="B137" t="s">
        <v>147</v>
      </c>
      <c r="C137" s="4">
        <v>109.1</v>
      </c>
      <c r="D137" s="4">
        <v>112.8</v>
      </c>
      <c r="E137" s="4">
        <v>2.4</v>
      </c>
      <c r="F137" s="31">
        <v>2.206</v>
      </c>
      <c r="G137" s="31">
        <v>2.3540000000000001</v>
      </c>
      <c r="H137" s="4" t="e">
        <v>#N/A</v>
      </c>
      <c r="I137" s="4" t="e">
        <v>#N/A</v>
      </c>
      <c r="J137" s="31">
        <v>1.6060000000000001</v>
      </c>
      <c r="K137" s="31">
        <v>2.1219999999999999</v>
      </c>
      <c r="L137" s="31" t="e">
        <v>#N/A</v>
      </c>
      <c r="M137" s="31" t="e">
        <v>#N/A</v>
      </c>
      <c r="N137" s="9">
        <v>0.1</v>
      </c>
      <c r="O137" s="4"/>
      <c r="P137" s="40">
        <v>189.12477000000001</v>
      </c>
    </row>
    <row r="138" spans="1:16" x14ac:dyDescent="0.35">
      <c r="A138" s="6">
        <v>44136</v>
      </c>
      <c r="B138" t="s">
        <v>148</v>
      </c>
      <c r="C138" s="4">
        <v>108.9</v>
      </c>
      <c r="D138" s="4">
        <v>112.8</v>
      </c>
      <c r="E138" s="4">
        <v>3.3</v>
      </c>
      <c r="F138" s="31">
        <v>1.6890000000000001</v>
      </c>
      <c r="G138" s="31">
        <v>2.0920000000000001</v>
      </c>
      <c r="H138" s="4" t="e">
        <v>#N/A</v>
      </c>
      <c r="I138" s="4" t="e">
        <v>#N/A</v>
      </c>
      <c r="J138" s="31">
        <v>1.823</v>
      </c>
      <c r="K138" s="31">
        <v>2.0990000000000002</v>
      </c>
      <c r="L138" s="31" t="e">
        <v>#N/A</v>
      </c>
      <c r="M138" s="31" t="e">
        <v>#N/A</v>
      </c>
      <c r="N138" s="9">
        <v>0.1</v>
      </c>
      <c r="O138" s="4"/>
      <c r="P138" s="40">
        <v>214.46164999999999</v>
      </c>
    </row>
    <row r="139" spans="1:16" x14ac:dyDescent="0.35">
      <c r="A139" s="6">
        <v>44166</v>
      </c>
      <c r="B139" t="s">
        <v>149</v>
      </c>
      <c r="C139" s="4">
        <v>109.2</v>
      </c>
      <c r="D139" s="4">
        <v>113.1</v>
      </c>
      <c r="E139" s="4">
        <v>3.9</v>
      </c>
      <c r="F139" s="31">
        <v>0.879</v>
      </c>
      <c r="G139" s="31">
        <v>2.7050000000000001</v>
      </c>
      <c r="H139" s="4" t="e">
        <v>#N/A</v>
      </c>
      <c r="I139" s="4" t="e">
        <v>#N/A</v>
      </c>
      <c r="J139" s="31">
        <v>1.591</v>
      </c>
      <c r="K139" s="31">
        <v>2.383</v>
      </c>
      <c r="L139" s="31" t="e">
        <v>#N/A</v>
      </c>
      <c r="M139" s="31" t="e">
        <v>#N/A</v>
      </c>
      <c r="N139" s="9">
        <v>0.1</v>
      </c>
      <c r="O139" s="4"/>
      <c r="P139" s="40">
        <v>207.60650999999999</v>
      </c>
    </row>
    <row r="140" spans="1:16" x14ac:dyDescent="0.35">
      <c r="A140" s="6">
        <v>44197</v>
      </c>
      <c r="B140" t="s">
        <v>150</v>
      </c>
      <c r="C140" s="4">
        <v>109</v>
      </c>
      <c r="D140" s="4">
        <v>113.2</v>
      </c>
      <c r="E140" s="4">
        <v>4.0999999999999996</v>
      </c>
      <c r="F140" s="31">
        <v>1.833</v>
      </c>
      <c r="G140" s="31">
        <v>2.5070000000000001</v>
      </c>
      <c r="H140" s="4" t="e">
        <v>#N/A</v>
      </c>
      <c r="I140" s="4" t="e">
        <v>#N/A</v>
      </c>
      <c r="J140" s="31">
        <v>1.4670000000000001</v>
      </c>
      <c r="K140" s="31">
        <v>2.4340000000000002</v>
      </c>
      <c r="L140" s="31" t="e">
        <v>#N/A</v>
      </c>
      <c r="M140" s="31" t="e">
        <v>#N/A</v>
      </c>
      <c r="N140" s="9">
        <v>0.1</v>
      </c>
      <c r="O140" s="4"/>
      <c r="P140" s="40">
        <v>112.63906</v>
      </c>
    </row>
    <row r="141" spans="1:16" x14ac:dyDescent="0.35">
      <c r="A141" s="6">
        <v>44228</v>
      </c>
      <c r="B141" t="s">
        <v>151</v>
      </c>
      <c r="C141" s="4">
        <v>109.1</v>
      </c>
      <c r="D141" s="4">
        <v>113.4</v>
      </c>
      <c r="E141" s="4">
        <v>4.0999999999999996</v>
      </c>
      <c r="F141" s="31">
        <v>2.0529999999999999</v>
      </c>
      <c r="G141" s="31">
        <v>2.7189999999999999</v>
      </c>
      <c r="H141" s="4" t="e">
        <v>#N/A</v>
      </c>
      <c r="I141" s="4" t="e">
        <v>#N/A</v>
      </c>
      <c r="J141" s="31">
        <v>1.5880000000000001</v>
      </c>
      <c r="K141" s="31">
        <v>2.6440000000000001</v>
      </c>
      <c r="L141" s="31" t="e">
        <v>#N/A</v>
      </c>
      <c r="M141" s="31" t="e">
        <v>#N/A</v>
      </c>
      <c r="N141" s="9">
        <v>0.1</v>
      </c>
      <c r="O141" s="4"/>
      <c r="P141" s="40">
        <v>138.00995</v>
      </c>
    </row>
    <row r="142" spans="1:16" x14ac:dyDescent="0.35">
      <c r="A142" s="6">
        <v>44256</v>
      </c>
      <c r="B142" t="s">
        <v>152</v>
      </c>
      <c r="C142" s="4">
        <v>109.4</v>
      </c>
      <c r="D142" s="4">
        <v>113.6</v>
      </c>
      <c r="E142" s="4">
        <v>4.3</v>
      </c>
      <c r="F142" s="31">
        <v>1.635</v>
      </c>
      <c r="G142" s="31">
        <v>2.9809999999999999</v>
      </c>
      <c r="H142" s="4" t="e">
        <v>#N/A</v>
      </c>
      <c r="I142" s="4" t="e">
        <v>#N/A</v>
      </c>
      <c r="J142" s="31">
        <v>1.84</v>
      </c>
      <c r="K142" s="31">
        <v>2.7360000000000002</v>
      </c>
      <c r="L142" s="31" t="e">
        <v>#N/A</v>
      </c>
      <c r="M142" s="31" t="e">
        <v>#N/A</v>
      </c>
      <c r="N142" s="9">
        <v>0.1</v>
      </c>
      <c r="O142" s="4"/>
      <c r="P142" s="40">
        <v>142.40593999999999</v>
      </c>
    </row>
    <row r="143" spans="1:16" x14ac:dyDescent="0.35">
      <c r="A143" s="6">
        <v>44287</v>
      </c>
      <c r="B143" t="s">
        <v>153</v>
      </c>
      <c r="C143" s="4">
        <v>110.1</v>
      </c>
      <c r="D143" s="4">
        <v>114.3</v>
      </c>
      <c r="E143" s="4">
        <v>5.7</v>
      </c>
      <c r="F143" s="31">
        <v>2.79</v>
      </c>
      <c r="G143" s="31">
        <v>3.1389999999999998</v>
      </c>
      <c r="H143" s="4" t="e">
        <v>#N/A</v>
      </c>
      <c r="I143" s="4" t="e">
        <v>#N/A</v>
      </c>
      <c r="J143" s="31">
        <v>2.1589999999999998</v>
      </c>
      <c r="K143" s="31">
        <v>2.9460000000000002</v>
      </c>
      <c r="L143" s="31" t="e">
        <v>#N/A</v>
      </c>
      <c r="M143" s="31" t="e">
        <v>#N/A</v>
      </c>
      <c r="N143" s="9">
        <v>0.1</v>
      </c>
      <c r="O143" s="4"/>
      <c r="P143" s="40">
        <v>95.280680000000004</v>
      </c>
    </row>
    <row r="144" spans="1:16" x14ac:dyDescent="0.35">
      <c r="A144" s="6">
        <v>44317</v>
      </c>
      <c r="B144" t="s">
        <v>154</v>
      </c>
      <c r="C144" s="4">
        <v>110.8</v>
      </c>
      <c r="D144" s="4">
        <v>114.6</v>
      </c>
      <c r="E144" s="4">
        <v>7.2</v>
      </c>
      <c r="F144" s="31">
        <v>2.8290000000000002</v>
      </c>
      <c r="G144" s="31">
        <v>3.4420000000000002</v>
      </c>
      <c r="H144" s="4" t="e">
        <v>#N/A</v>
      </c>
      <c r="I144" s="4" t="e">
        <v>#N/A</v>
      </c>
      <c r="J144" s="31">
        <v>2.4180000000000001</v>
      </c>
      <c r="K144" s="31">
        <v>3.1869999999999998</v>
      </c>
      <c r="L144" s="31" t="e">
        <v>#N/A</v>
      </c>
      <c r="M144" s="31" t="e">
        <v>#N/A</v>
      </c>
      <c r="N144" s="9">
        <v>0.1</v>
      </c>
      <c r="O144" s="4"/>
      <c r="P144" s="40">
        <v>98.111930000000001</v>
      </c>
    </row>
    <row r="145" spans="1:16" x14ac:dyDescent="0.35">
      <c r="A145" s="6">
        <v>44348</v>
      </c>
      <c r="B145" t="s">
        <v>155</v>
      </c>
      <c r="C145" s="4">
        <v>111.3</v>
      </c>
      <c r="D145" s="4">
        <v>115</v>
      </c>
      <c r="E145" s="4">
        <v>8.4</v>
      </c>
      <c r="F145" s="31">
        <v>3.1219999999999999</v>
      </c>
      <c r="G145" s="31">
        <v>3.2450000000000001</v>
      </c>
      <c r="H145" s="4" t="e">
        <v>#N/A</v>
      </c>
      <c r="I145" s="4" t="e">
        <v>#N/A</v>
      </c>
      <c r="J145" s="31">
        <v>2.9140000000000001</v>
      </c>
      <c r="K145" s="31">
        <v>3.2749999999999999</v>
      </c>
      <c r="L145" s="31" t="e">
        <v>#N/A</v>
      </c>
      <c r="M145" s="31" t="e">
        <v>#N/A</v>
      </c>
      <c r="N145" s="9">
        <v>0.1</v>
      </c>
      <c r="O145" s="4"/>
      <c r="P145" s="40">
        <v>90.334940000000003</v>
      </c>
    </row>
    <row r="146" spans="1:16" x14ac:dyDescent="0.35">
      <c r="A146" s="6">
        <v>44378</v>
      </c>
      <c r="B146" t="s">
        <v>156</v>
      </c>
      <c r="C146" s="4">
        <v>111.3</v>
      </c>
      <c r="D146" s="4">
        <v>115.3</v>
      </c>
      <c r="E146" s="4">
        <v>7.8</v>
      </c>
      <c r="F146" s="31">
        <v>3.7629999999999999</v>
      </c>
      <c r="G146" s="31">
        <v>2.9289999999999998</v>
      </c>
      <c r="H146" s="4" t="e">
        <v>#N/A</v>
      </c>
      <c r="I146" s="4" t="e">
        <v>#N/A</v>
      </c>
      <c r="J146" s="31">
        <v>3.238</v>
      </c>
      <c r="K146" s="31">
        <v>3.2050000000000001</v>
      </c>
      <c r="L146" s="31" t="e">
        <v>#N/A</v>
      </c>
      <c r="M146" s="31" t="e">
        <v>#N/A</v>
      </c>
      <c r="N146" s="9">
        <v>0.1</v>
      </c>
      <c r="O146" s="4"/>
      <c r="P146" s="40">
        <v>88.283770000000004</v>
      </c>
    </row>
    <row r="147" spans="1:16" x14ac:dyDescent="0.35">
      <c r="A147" s="6">
        <v>44409</v>
      </c>
      <c r="B147" t="s">
        <v>157</v>
      </c>
      <c r="C147" s="4">
        <v>112.1</v>
      </c>
      <c r="D147" s="4">
        <v>115.8</v>
      </c>
      <c r="E147" s="4">
        <v>6.8</v>
      </c>
      <c r="F147" s="31">
        <v>3.4319999999999999</v>
      </c>
      <c r="G147" s="31">
        <v>3.2360000000000002</v>
      </c>
      <c r="H147" s="4" t="e">
        <v>#N/A</v>
      </c>
      <c r="I147" s="4" t="e">
        <v>#N/A</v>
      </c>
      <c r="J147" s="31">
        <v>3.4390000000000001</v>
      </c>
      <c r="K147" s="31">
        <v>3.137</v>
      </c>
      <c r="L147" s="31" t="e">
        <v>#N/A</v>
      </c>
      <c r="M147" s="31" t="e">
        <v>#N/A</v>
      </c>
      <c r="N147" s="9">
        <v>0.1</v>
      </c>
      <c r="O147" s="4"/>
      <c r="P147" s="40">
        <v>79.109099999999998</v>
      </c>
    </row>
    <row r="148" spans="1:16" x14ac:dyDescent="0.35">
      <c r="A148" s="6">
        <v>44440</v>
      </c>
      <c r="B148" t="s">
        <v>158</v>
      </c>
      <c r="C148" s="4">
        <v>112.4</v>
      </c>
      <c r="D148" s="4">
        <v>115.8</v>
      </c>
      <c r="E148" s="4">
        <v>5.6</v>
      </c>
      <c r="F148" s="31">
        <v>4.5359999999999996</v>
      </c>
      <c r="G148" s="31">
        <v>4.0839999999999996</v>
      </c>
      <c r="H148" s="4" t="e">
        <v>#N/A</v>
      </c>
      <c r="I148" s="4" t="e">
        <v>#N/A</v>
      </c>
      <c r="J148" s="31">
        <v>3.91</v>
      </c>
      <c r="K148" s="31">
        <v>3.4159999999999999</v>
      </c>
      <c r="L148" s="31" t="e">
        <v>#N/A</v>
      </c>
      <c r="M148" s="31" t="e">
        <v>#N/A</v>
      </c>
      <c r="N148" s="9">
        <v>0.1</v>
      </c>
      <c r="O148" s="4"/>
      <c r="P148" s="40">
        <v>78.70093</v>
      </c>
    </row>
    <row r="149" spans="1:16" x14ac:dyDescent="0.35">
      <c r="A149" s="6">
        <v>44470</v>
      </c>
      <c r="B149" t="s">
        <v>159</v>
      </c>
      <c r="C149" s="4">
        <v>113.6</v>
      </c>
      <c r="D149" s="4">
        <v>116.5</v>
      </c>
      <c r="E149" s="4">
        <v>4.8</v>
      </c>
      <c r="F149" s="31">
        <v>5.4059999999999997</v>
      </c>
      <c r="G149" s="31">
        <v>4.7240000000000002</v>
      </c>
      <c r="H149" s="4" t="e">
        <v>#N/A</v>
      </c>
      <c r="I149" s="4" t="e">
        <v>#N/A</v>
      </c>
      <c r="J149" s="31">
        <v>4.4580000000000002</v>
      </c>
      <c r="K149" s="31">
        <v>4.0149999999999997</v>
      </c>
      <c r="L149" s="31" t="e">
        <v>#N/A</v>
      </c>
      <c r="M149" s="31" t="e">
        <v>#N/A</v>
      </c>
      <c r="N149" s="9">
        <v>0.1</v>
      </c>
      <c r="O149" s="4"/>
      <c r="P149" s="40">
        <v>103.98979</v>
      </c>
    </row>
    <row r="150" spans="1:16" x14ac:dyDescent="0.35">
      <c r="A150" s="6">
        <v>44501</v>
      </c>
      <c r="B150" t="s">
        <v>160</v>
      </c>
      <c r="C150" s="4">
        <v>114.5</v>
      </c>
      <c r="D150" s="4">
        <v>116.6</v>
      </c>
      <c r="E150" s="4">
        <v>4.3</v>
      </c>
      <c r="F150" s="31">
        <v>4.8099999999999996</v>
      </c>
      <c r="G150" s="31">
        <v>4.4109999999999996</v>
      </c>
      <c r="H150" s="4" t="e">
        <v>#N/A</v>
      </c>
      <c r="I150" s="4" t="e">
        <v>#N/A</v>
      </c>
      <c r="J150" s="31">
        <v>4.9180000000000001</v>
      </c>
      <c r="K150" s="31">
        <v>4.4059999999999997</v>
      </c>
      <c r="L150" s="31" t="e">
        <v>#N/A</v>
      </c>
      <c r="M150" s="31" t="e">
        <v>#N/A</v>
      </c>
      <c r="N150" s="9">
        <v>0.1</v>
      </c>
      <c r="O150" s="4"/>
      <c r="P150" s="40">
        <v>75.317499999999995</v>
      </c>
    </row>
    <row r="151" spans="1:16" x14ac:dyDescent="0.35">
      <c r="A151" s="6">
        <v>44531</v>
      </c>
      <c r="B151" t="s">
        <v>161</v>
      </c>
      <c r="C151" s="4">
        <v>115.1</v>
      </c>
      <c r="D151" s="4">
        <v>117</v>
      </c>
      <c r="E151" s="4">
        <v>4.2</v>
      </c>
      <c r="F151" s="31">
        <v>5.4820000000000002</v>
      </c>
      <c r="G151" s="31">
        <v>5.0940000000000003</v>
      </c>
      <c r="H151" s="4" t="e">
        <v>#N/A</v>
      </c>
      <c r="I151" s="4" t="e">
        <v>#N/A</v>
      </c>
      <c r="J151" s="31">
        <v>5.2329999999999997</v>
      </c>
      <c r="K151" s="31">
        <v>4.7430000000000003</v>
      </c>
      <c r="L151" s="31" t="e">
        <v>#N/A</v>
      </c>
      <c r="M151" s="31" t="e">
        <v>#N/A</v>
      </c>
      <c r="N151" s="9">
        <v>0.25</v>
      </c>
      <c r="O151" s="4"/>
      <c r="P151" s="40">
        <v>174.83134000000001</v>
      </c>
    </row>
    <row r="152" spans="1:16" x14ac:dyDescent="0.35">
      <c r="A152" s="6">
        <v>44562</v>
      </c>
      <c r="B152" t="s">
        <v>162</v>
      </c>
      <c r="C152" s="4">
        <v>114.9</v>
      </c>
      <c r="D152" s="4">
        <v>116.9</v>
      </c>
      <c r="E152" s="4">
        <v>4.5</v>
      </c>
      <c r="F152" s="31">
        <v>5.4130000000000003</v>
      </c>
      <c r="G152" s="31">
        <v>4.5419999999999998</v>
      </c>
      <c r="H152" s="4" t="e">
        <v>#N/A</v>
      </c>
      <c r="I152" s="4" t="e">
        <v>#N/A</v>
      </c>
      <c r="J152" s="31">
        <v>5.2350000000000003</v>
      </c>
      <c r="K152" s="31">
        <v>4.6820000000000004</v>
      </c>
      <c r="L152" s="31" t="e">
        <v>#N/A</v>
      </c>
      <c r="M152" s="31" t="e">
        <v>#N/A</v>
      </c>
      <c r="N152" s="9">
        <v>0.25</v>
      </c>
      <c r="O152" s="4"/>
      <c r="P152" s="40">
        <v>88.199169999999995</v>
      </c>
    </row>
    <row r="153" spans="1:16" x14ac:dyDescent="0.35">
      <c r="A153" s="6">
        <v>44593</v>
      </c>
      <c r="B153" t="s">
        <v>163</v>
      </c>
      <c r="C153" s="4">
        <v>115.8</v>
      </c>
      <c r="D153" s="4">
        <v>117.3</v>
      </c>
      <c r="E153" s="4">
        <v>4.9000000000000004</v>
      </c>
      <c r="F153" s="31">
        <v>5.2359999999999998</v>
      </c>
      <c r="G153" s="31">
        <v>4.8639999999999999</v>
      </c>
      <c r="H153" s="4" t="e">
        <v>#N/A</v>
      </c>
      <c r="I153" s="4" t="e">
        <v>#N/A</v>
      </c>
      <c r="J153" s="31">
        <v>5.3769999999999998</v>
      </c>
      <c r="K153" s="31">
        <v>4.8339999999999996</v>
      </c>
      <c r="L153" s="31" t="e">
        <v>#N/A</v>
      </c>
      <c r="M153" s="31" t="e">
        <v>#N/A</v>
      </c>
      <c r="N153" s="9">
        <v>0.5</v>
      </c>
      <c r="O153" s="4"/>
      <c r="P153" s="40">
        <v>80.715149999999994</v>
      </c>
    </row>
    <row r="154" spans="1:16" x14ac:dyDescent="0.35">
      <c r="A154" s="6">
        <v>44621</v>
      </c>
      <c r="B154" t="s">
        <v>164</v>
      </c>
      <c r="C154" s="4">
        <v>117.1</v>
      </c>
      <c r="D154" s="4">
        <v>118.1</v>
      </c>
      <c r="E154" s="4">
        <v>5.3</v>
      </c>
      <c r="F154" s="31">
        <v>6.8259999999999996</v>
      </c>
      <c r="G154" s="31">
        <v>5.8620000000000001</v>
      </c>
      <c r="H154" s="4" t="e">
        <v>#N/A</v>
      </c>
      <c r="I154" s="4" t="e">
        <v>#N/A</v>
      </c>
      <c r="J154" s="31">
        <v>5.8250000000000002</v>
      </c>
      <c r="K154" s="31">
        <v>5.09</v>
      </c>
      <c r="L154" s="31" t="e">
        <v>#N/A</v>
      </c>
      <c r="M154" s="31" t="e">
        <v>#N/A</v>
      </c>
      <c r="N154" s="9">
        <v>0.75</v>
      </c>
      <c r="O154" s="4"/>
      <c r="P154" s="40">
        <v>170.04504</v>
      </c>
    </row>
    <row r="155" spans="1:16" x14ac:dyDescent="0.35">
      <c r="A155" s="6">
        <v>44652</v>
      </c>
      <c r="B155" t="s">
        <v>165</v>
      </c>
      <c r="C155" s="4">
        <v>120</v>
      </c>
      <c r="D155" s="4">
        <v>119.7</v>
      </c>
      <c r="E155" s="4">
        <v>5.2</v>
      </c>
      <c r="F155" s="31">
        <v>6.4989999999999997</v>
      </c>
      <c r="G155" s="31">
        <v>5.9989999999999997</v>
      </c>
      <c r="H155" s="4" t="e">
        <v>#N/A</v>
      </c>
      <c r="I155" s="4" t="e">
        <v>#N/A</v>
      </c>
      <c r="J155" s="31">
        <v>6.1870000000000003</v>
      </c>
      <c r="K155" s="31">
        <v>5.5750000000000002</v>
      </c>
      <c r="L155" s="31" t="e">
        <v>#N/A</v>
      </c>
      <c r="M155" s="31" t="e">
        <v>#N/A</v>
      </c>
      <c r="N155" s="9">
        <v>0.75</v>
      </c>
      <c r="O155" s="4"/>
      <c r="P155" s="40">
        <v>123.43514999999999</v>
      </c>
    </row>
    <row r="156" spans="1:16" x14ac:dyDescent="0.35">
      <c r="A156" s="6">
        <v>44682</v>
      </c>
      <c r="B156" t="s">
        <v>166</v>
      </c>
      <c r="C156" s="4">
        <v>120.8</v>
      </c>
      <c r="D156" s="4">
        <v>120.2</v>
      </c>
      <c r="E156" s="4">
        <v>5.4</v>
      </c>
      <c r="F156" s="31">
        <v>7.2670000000000003</v>
      </c>
      <c r="G156" s="31">
        <v>5.8310000000000004</v>
      </c>
      <c r="H156" s="4">
        <v>5.5</v>
      </c>
      <c r="I156" s="4">
        <v>4.8</v>
      </c>
      <c r="J156" s="31">
        <v>6.8639999999999999</v>
      </c>
      <c r="K156" s="31">
        <v>5.8970000000000002</v>
      </c>
      <c r="L156" s="31">
        <v>5.4649999999999999</v>
      </c>
      <c r="M156" s="31">
        <v>4.7869999999999999</v>
      </c>
      <c r="N156" s="9">
        <v>1</v>
      </c>
      <c r="O156" s="4"/>
      <c r="P156" s="40">
        <v>105.19512</v>
      </c>
    </row>
    <row r="157" spans="1:16" x14ac:dyDescent="0.35">
      <c r="A157" s="6">
        <v>44713</v>
      </c>
      <c r="B157" t="s">
        <v>167</v>
      </c>
      <c r="C157" s="4">
        <v>121.8</v>
      </c>
      <c r="D157" s="4">
        <v>121</v>
      </c>
      <c r="E157" s="4">
        <v>5.7</v>
      </c>
      <c r="F157" s="31">
        <v>7.468</v>
      </c>
      <c r="G157" s="31">
        <v>6.3090000000000002</v>
      </c>
      <c r="H157" s="4">
        <v>5.7</v>
      </c>
      <c r="I157" s="4">
        <v>5.0999999999999996</v>
      </c>
      <c r="J157" s="31">
        <v>7.0780000000000003</v>
      </c>
      <c r="K157" s="31">
        <v>6.0460000000000003</v>
      </c>
      <c r="L157" s="31">
        <v>5.5780000000000003</v>
      </c>
      <c r="M157" s="31">
        <v>4.931</v>
      </c>
      <c r="N157" s="9">
        <v>1.25</v>
      </c>
      <c r="O157" s="4"/>
      <c r="P157" s="40">
        <v>118.81206</v>
      </c>
    </row>
    <row r="158" spans="1:16" x14ac:dyDescent="0.35">
      <c r="A158" s="6">
        <v>44743</v>
      </c>
      <c r="B158" t="s">
        <v>168</v>
      </c>
      <c r="C158" s="4">
        <v>122.5</v>
      </c>
      <c r="D158" s="4">
        <v>121.9</v>
      </c>
      <c r="E158" s="4">
        <v>6.1</v>
      </c>
      <c r="F158" s="31">
        <v>7.9749999999999996</v>
      </c>
      <c r="G158" s="31">
        <v>6.6779999999999999</v>
      </c>
      <c r="H158" s="4">
        <v>5.5</v>
      </c>
      <c r="I158" s="4">
        <v>5.2</v>
      </c>
      <c r="J158" s="31">
        <v>7.57</v>
      </c>
      <c r="K158" s="31">
        <v>6.2729999999999997</v>
      </c>
      <c r="L158" s="31">
        <v>5.5410000000000004</v>
      </c>
      <c r="M158" s="31">
        <v>5.0140000000000002</v>
      </c>
      <c r="N158" s="9">
        <v>1.25</v>
      </c>
      <c r="O158" s="4"/>
      <c r="P158" s="40">
        <v>184.27249</v>
      </c>
    </row>
    <row r="159" spans="1:16" x14ac:dyDescent="0.35">
      <c r="A159" s="6">
        <v>44774</v>
      </c>
      <c r="B159" t="s">
        <v>169</v>
      </c>
      <c r="C159" s="4">
        <v>123.1</v>
      </c>
      <c r="D159" s="4">
        <v>122.7</v>
      </c>
      <c r="E159" s="4">
        <v>6.4</v>
      </c>
      <c r="F159" s="31">
        <v>7.6529999999999996</v>
      </c>
      <c r="G159" s="31">
        <v>6.4210000000000003</v>
      </c>
      <c r="H159" s="4">
        <v>6.4</v>
      </c>
      <c r="I159" s="4">
        <v>5.5</v>
      </c>
      <c r="J159" s="31">
        <v>7.6980000000000004</v>
      </c>
      <c r="K159" s="31">
        <v>6.4690000000000003</v>
      </c>
      <c r="L159" s="31">
        <v>5.8440000000000003</v>
      </c>
      <c r="M159" s="31">
        <v>5.2439999999999998</v>
      </c>
      <c r="N159" s="9">
        <v>1.75</v>
      </c>
      <c r="O159" s="4"/>
      <c r="P159" s="40">
        <v>124.28908</v>
      </c>
    </row>
    <row r="160" spans="1:16" x14ac:dyDescent="0.35">
      <c r="A160" s="6">
        <v>44805</v>
      </c>
      <c r="B160" t="s">
        <v>170</v>
      </c>
      <c r="C160" s="4">
        <v>123.8</v>
      </c>
      <c r="D160" s="4">
        <v>122.9</v>
      </c>
      <c r="E160" s="4">
        <v>6.7</v>
      </c>
      <c r="F160" s="31">
        <v>7.4080000000000004</v>
      </c>
      <c r="G160" s="31">
        <v>6.6289999999999996</v>
      </c>
      <c r="H160" s="4">
        <v>6.5</v>
      </c>
      <c r="I160" s="4">
        <v>5.8</v>
      </c>
      <c r="J160" s="31">
        <v>7.6790000000000003</v>
      </c>
      <c r="K160" s="31">
        <v>6.5759999999999996</v>
      </c>
      <c r="L160" s="31">
        <v>6.0990000000000002</v>
      </c>
      <c r="M160" s="31">
        <v>5.5010000000000003</v>
      </c>
      <c r="N160" s="9">
        <v>2.25</v>
      </c>
      <c r="O160" s="4"/>
      <c r="P160" s="40">
        <v>230.05941000000001</v>
      </c>
    </row>
    <row r="161" spans="1:16" x14ac:dyDescent="0.35">
      <c r="A161" s="6">
        <v>44835</v>
      </c>
      <c r="B161" t="s">
        <v>171</v>
      </c>
      <c r="C161" s="4">
        <v>126.2</v>
      </c>
      <c r="D161" s="4">
        <v>123.8</v>
      </c>
      <c r="E161" s="4">
        <v>7</v>
      </c>
      <c r="F161" s="31">
        <v>7.7569999999999997</v>
      </c>
      <c r="G161" s="31">
        <v>6.2210000000000001</v>
      </c>
      <c r="H161" s="4">
        <v>6.1</v>
      </c>
      <c r="I161" s="4">
        <v>5.9</v>
      </c>
      <c r="J161" s="31">
        <v>7.6059999999999999</v>
      </c>
      <c r="K161" s="31">
        <v>6.423</v>
      </c>
      <c r="L161" s="31">
        <v>6.3070000000000004</v>
      </c>
      <c r="M161" s="31">
        <v>5.7290000000000001</v>
      </c>
      <c r="N161" s="9">
        <v>2.25</v>
      </c>
      <c r="O161" s="4"/>
      <c r="P161" s="40">
        <v>399.80610999999999</v>
      </c>
    </row>
    <row r="162" spans="1:16" x14ac:dyDescent="0.35">
      <c r="A162" s="6">
        <v>44866</v>
      </c>
      <c r="B162" t="s">
        <v>172</v>
      </c>
      <c r="C162" s="4">
        <v>126.7</v>
      </c>
      <c r="D162" s="4">
        <v>124</v>
      </c>
      <c r="E162" s="4">
        <v>7.3</v>
      </c>
      <c r="F162" s="31">
        <v>7.1769999999999996</v>
      </c>
      <c r="G162" s="31">
        <v>5.7089999999999996</v>
      </c>
      <c r="H162" s="4">
        <v>6.1</v>
      </c>
      <c r="I162" s="4">
        <v>5.8</v>
      </c>
      <c r="J162" s="31">
        <v>7.4480000000000004</v>
      </c>
      <c r="K162" s="31">
        <v>6.1859999999999999</v>
      </c>
      <c r="L162" s="31">
        <v>6.22</v>
      </c>
      <c r="M162" s="31">
        <v>5.8330000000000002</v>
      </c>
      <c r="N162" s="9">
        <v>3</v>
      </c>
      <c r="O162" s="4"/>
      <c r="P162" s="40">
        <v>220.10556</v>
      </c>
    </row>
    <row r="163" spans="1:16" x14ac:dyDescent="0.35">
      <c r="A163" s="6">
        <v>44896</v>
      </c>
      <c r="B163" t="s">
        <v>173</v>
      </c>
      <c r="C163" s="4">
        <v>127.2</v>
      </c>
      <c r="D163" s="4">
        <v>125</v>
      </c>
      <c r="E163" s="4">
        <v>7.3</v>
      </c>
      <c r="F163" s="31">
        <v>8.6029999999999998</v>
      </c>
      <c r="G163" s="31">
        <v>5.7850000000000001</v>
      </c>
      <c r="H163" s="4">
        <v>6.6</v>
      </c>
      <c r="I163" s="4">
        <v>6.3</v>
      </c>
      <c r="J163" s="31">
        <v>7.8460000000000001</v>
      </c>
      <c r="K163" s="31">
        <v>5.9050000000000002</v>
      </c>
      <c r="L163" s="31">
        <v>6.26</v>
      </c>
      <c r="M163" s="31">
        <v>5.9829999999999997</v>
      </c>
      <c r="N163" s="9">
        <v>3.5</v>
      </c>
      <c r="O163" s="4"/>
      <c r="P163" s="40">
        <v>167.63101</v>
      </c>
    </row>
    <row r="164" spans="1:16" x14ac:dyDescent="0.35">
      <c r="A164" s="6">
        <v>44927</v>
      </c>
      <c r="B164" t="s">
        <v>174</v>
      </c>
      <c r="C164" s="4">
        <v>126.4</v>
      </c>
      <c r="D164" s="4">
        <v>123.8</v>
      </c>
      <c r="E164" s="4">
        <v>7.1</v>
      </c>
      <c r="F164" s="31">
        <v>7.9029999999999996</v>
      </c>
      <c r="G164" s="31">
        <v>5.8</v>
      </c>
      <c r="H164" s="4">
        <v>6.3</v>
      </c>
      <c r="I164" s="4">
        <v>5.7</v>
      </c>
      <c r="J164" s="31">
        <v>7.8940000000000001</v>
      </c>
      <c r="K164" s="31">
        <v>5.7649999999999997</v>
      </c>
      <c r="L164" s="31">
        <v>6.34</v>
      </c>
      <c r="M164" s="31">
        <v>5.9409999999999998</v>
      </c>
      <c r="N164" s="9">
        <v>3.5</v>
      </c>
      <c r="O164" s="4"/>
      <c r="P164" s="40">
        <v>140.06709000000001</v>
      </c>
    </row>
    <row r="165" spans="1:16" x14ac:dyDescent="0.35">
      <c r="A165" s="6">
        <v>44958</v>
      </c>
      <c r="B165" t="s">
        <v>175</v>
      </c>
      <c r="C165" s="4">
        <v>127.9</v>
      </c>
      <c r="D165" s="4">
        <v>125.1</v>
      </c>
      <c r="E165" s="4">
        <v>7.1</v>
      </c>
      <c r="F165" s="31">
        <v>7.7629999999999999</v>
      </c>
      <c r="G165" s="31">
        <v>5.367</v>
      </c>
      <c r="H165" s="4">
        <v>6.6</v>
      </c>
      <c r="I165" s="4">
        <v>5.8</v>
      </c>
      <c r="J165" s="31">
        <v>8.09</v>
      </c>
      <c r="K165" s="31">
        <v>5.6509999999999998</v>
      </c>
      <c r="L165" s="31">
        <v>6.51</v>
      </c>
      <c r="M165" s="31">
        <v>5.9290000000000003</v>
      </c>
      <c r="N165" s="9">
        <v>4</v>
      </c>
      <c r="O165" s="4"/>
      <c r="P165" s="40">
        <v>121.21055</v>
      </c>
    </row>
    <row r="166" spans="1:16" x14ac:dyDescent="0.35">
      <c r="A166" s="6">
        <v>44986</v>
      </c>
      <c r="B166" t="s">
        <v>176</v>
      </c>
      <c r="C166" s="4">
        <v>128.9</v>
      </c>
      <c r="D166" s="4">
        <v>126</v>
      </c>
      <c r="E166" s="4">
        <v>7.2</v>
      </c>
      <c r="F166" s="31">
        <v>7.8239999999999998</v>
      </c>
      <c r="G166" s="31">
        <v>5.3140000000000001</v>
      </c>
      <c r="H166" s="4">
        <v>6.5</v>
      </c>
      <c r="I166" s="4">
        <v>5.6</v>
      </c>
      <c r="J166" s="31">
        <v>7.83</v>
      </c>
      <c r="K166" s="31">
        <v>5.4939999999999998</v>
      </c>
      <c r="L166" s="31">
        <v>6.48</v>
      </c>
      <c r="M166" s="31">
        <v>5.6829999999999998</v>
      </c>
      <c r="N166" s="9">
        <v>4.25</v>
      </c>
      <c r="O166" s="4"/>
      <c r="P166" s="40">
        <v>132.89492000000001</v>
      </c>
    </row>
    <row r="167" spans="1:16" x14ac:dyDescent="0.35">
      <c r="A167" s="6">
        <v>45017</v>
      </c>
      <c r="B167" t="s">
        <v>177</v>
      </c>
      <c r="C167" s="4">
        <v>130.4</v>
      </c>
      <c r="D167" s="4">
        <v>128</v>
      </c>
      <c r="E167" s="4">
        <v>7.7</v>
      </c>
      <c r="F167" s="31">
        <v>7.4379999999999997</v>
      </c>
      <c r="G167" s="31">
        <v>5.9569999999999999</v>
      </c>
      <c r="H167" s="4">
        <v>6.6</v>
      </c>
      <c r="I167" s="4">
        <v>5.4</v>
      </c>
      <c r="J167" s="31">
        <v>7.6749999999999998</v>
      </c>
      <c r="K167" s="31">
        <v>5.5460000000000003</v>
      </c>
      <c r="L167" s="31">
        <v>6.5650000000000004</v>
      </c>
      <c r="M167" s="31">
        <v>5.5659999999999998</v>
      </c>
      <c r="N167" s="9">
        <v>4.25</v>
      </c>
      <c r="O167" s="4"/>
      <c r="P167" s="40">
        <v>132.91663</v>
      </c>
    </row>
    <row r="168" spans="1:16" x14ac:dyDescent="0.35">
      <c r="A168" s="6">
        <v>45047</v>
      </c>
      <c r="B168" t="s">
        <v>178</v>
      </c>
      <c r="C168" s="4">
        <v>131.30000000000001</v>
      </c>
      <c r="D168" s="4">
        <v>129</v>
      </c>
      <c r="E168" s="4">
        <v>7.9</v>
      </c>
      <c r="F168" s="31">
        <v>7.77</v>
      </c>
      <c r="G168" s="31">
        <v>5.0540000000000003</v>
      </c>
      <c r="H168" s="4">
        <v>6.8</v>
      </c>
      <c r="I168" s="4">
        <v>5.2</v>
      </c>
      <c r="J168" s="31">
        <v>7.6769999999999996</v>
      </c>
      <c r="K168" s="31">
        <v>5.4420000000000002</v>
      </c>
      <c r="L168" s="31">
        <v>6.6109999999999998</v>
      </c>
      <c r="M168" s="31">
        <v>5.3849999999999998</v>
      </c>
      <c r="N168" s="9">
        <v>4.5</v>
      </c>
      <c r="O168" s="4"/>
      <c r="P168" s="40">
        <v>118.00193</v>
      </c>
    </row>
    <row r="169" spans="1:16" x14ac:dyDescent="0.35">
      <c r="A169" s="6">
        <v>45078</v>
      </c>
      <c r="B169" t="s">
        <v>179</v>
      </c>
      <c r="C169" s="4">
        <v>131.5</v>
      </c>
      <c r="D169" s="4">
        <v>129.69999999999999</v>
      </c>
      <c r="E169" s="4">
        <v>8.1999999999999993</v>
      </c>
      <c r="F169" s="31">
        <v>6.9039999999999999</v>
      </c>
      <c r="G169" s="31">
        <v>4.875</v>
      </c>
      <c r="H169" s="4">
        <v>7.1</v>
      </c>
      <c r="I169" s="4">
        <v>5.3</v>
      </c>
      <c r="J169" s="31">
        <v>7.37</v>
      </c>
      <c r="K169" s="31">
        <v>5.2960000000000003</v>
      </c>
      <c r="L169" s="31">
        <v>6.8250000000000002</v>
      </c>
      <c r="M169" s="31">
        <v>5.3120000000000003</v>
      </c>
      <c r="N169" s="9">
        <v>5</v>
      </c>
      <c r="O169" s="4"/>
      <c r="P169" s="40">
        <v>118.06162</v>
      </c>
    </row>
    <row r="170" spans="1:16" x14ac:dyDescent="0.35">
      <c r="A170" s="6">
        <v>45108</v>
      </c>
      <c r="B170" t="s">
        <v>180</v>
      </c>
      <c r="C170" s="4">
        <v>130.9</v>
      </c>
      <c r="D170" s="4">
        <v>131</v>
      </c>
      <c r="E170" s="4">
        <v>8.1</v>
      </c>
      <c r="F170" s="31">
        <v>7.7610000000000001</v>
      </c>
      <c r="G170" s="31">
        <v>5.5570000000000004</v>
      </c>
      <c r="H170" s="4">
        <v>6.7</v>
      </c>
      <c r="I170" s="4">
        <v>5</v>
      </c>
      <c r="J170" s="31">
        <v>7.4779999999999998</v>
      </c>
      <c r="K170" s="31">
        <v>5.1619999999999999</v>
      </c>
      <c r="L170" s="31">
        <v>6.8490000000000002</v>
      </c>
      <c r="M170" s="31">
        <v>5.1840000000000002</v>
      </c>
      <c r="N170" s="9">
        <v>5</v>
      </c>
      <c r="O170" s="4"/>
      <c r="P170" s="40">
        <v>118.84757999999999</v>
      </c>
    </row>
    <row r="171" spans="1:16" x14ac:dyDescent="0.35">
      <c r="A171" s="6">
        <v>45139</v>
      </c>
      <c r="B171" t="s">
        <v>181</v>
      </c>
      <c r="C171" s="4">
        <v>131.30000000000001</v>
      </c>
      <c r="D171" s="4">
        <v>131</v>
      </c>
      <c r="E171" s="4">
        <v>8.1</v>
      </c>
      <c r="F171" s="31">
        <v>7.4470000000000001</v>
      </c>
      <c r="G171" s="31">
        <v>4.4640000000000004</v>
      </c>
      <c r="H171" s="4">
        <v>6.9</v>
      </c>
      <c r="I171" s="4">
        <v>5</v>
      </c>
      <c r="J171" s="31">
        <v>7.3710000000000004</v>
      </c>
      <c r="K171" s="31">
        <v>4.9649999999999999</v>
      </c>
      <c r="L171" s="31">
        <v>6.8920000000000003</v>
      </c>
      <c r="M171" s="31">
        <v>5.1079999999999997</v>
      </c>
      <c r="N171" s="9">
        <v>5.25</v>
      </c>
      <c r="O171" s="4"/>
      <c r="P171" s="40">
        <v>116.07590999999999</v>
      </c>
    </row>
    <row r="172" spans="1:16" x14ac:dyDescent="0.35">
      <c r="A172" s="6">
        <v>45170</v>
      </c>
      <c r="B172" t="s">
        <v>182</v>
      </c>
      <c r="C172" s="4">
        <v>132</v>
      </c>
      <c r="D172" s="4">
        <v>131.4</v>
      </c>
      <c r="E172" s="4">
        <v>7.8</v>
      </c>
      <c r="F172" s="31">
        <v>6.9080000000000004</v>
      </c>
      <c r="G172" s="31">
        <v>4.3949999999999996</v>
      </c>
      <c r="H172" s="4">
        <v>7.1</v>
      </c>
      <c r="I172" s="4">
        <v>5.2</v>
      </c>
      <c r="J172" s="31">
        <v>7.3719999999999999</v>
      </c>
      <c r="K172" s="31">
        <v>4.8049999999999997</v>
      </c>
      <c r="L172" s="31">
        <v>6.8659999999999997</v>
      </c>
      <c r="M172" s="31">
        <v>5.0670000000000002</v>
      </c>
      <c r="N172" s="9">
        <v>5.25</v>
      </c>
      <c r="O172" s="4"/>
      <c r="P172" s="40">
        <v>130.47645</v>
      </c>
    </row>
    <row r="173" spans="1:16" x14ac:dyDescent="0.35">
      <c r="A173" s="6">
        <v>45200</v>
      </c>
      <c r="B173" t="s">
        <v>183</v>
      </c>
      <c r="C173" s="4">
        <v>132</v>
      </c>
      <c r="D173" s="4">
        <v>131.9</v>
      </c>
      <c r="E173" s="4">
        <v>7.2</v>
      </c>
      <c r="F173" s="31">
        <v>6.8230000000000004</v>
      </c>
      <c r="G173" s="31">
        <v>4.702</v>
      </c>
      <c r="H173" s="4">
        <v>6.8</v>
      </c>
      <c r="I173" s="4">
        <v>5.0999999999999996</v>
      </c>
      <c r="J173" s="31">
        <v>7.0590000000000002</v>
      </c>
      <c r="K173" s="31">
        <v>4.5199999999999996</v>
      </c>
      <c r="L173" s="31">
        <v>6.9160000000000004</v>
      </c>
      <c r="M173" s="31">
        <v>5.0970000000000004</v>
      </c>
      <c r="N173" s="9">
        <v>5.25</v>
      </c>
      <c r="O173" s="4"/>
      <c r="P173" s="40">
        <v>107.93382</v>
      </c>
    </row>
    <row r="174" spans="1:16" x14ac:dyDescent="0.35">
      <c r="A174" s="6">
        <v>45231</v>
      </c>
      <c r="B174" t="s">
        <v>697</v>
      </c>
      <c r="C174" s="4">
        <v>131.69999999999999</v>
      </c>
      <c r="D174" s="4">
        <v>131.69999999999999</v>
      </c>
      <c r="E174" s="4">
        <v>6.6</v>
      </c>
      <c r="F174" s="31">
        <v>5.9530000000000003</v>
      </c>
      <c r="G174" s="31">
        <v>4.2300000000000004</v>
      </c>
      <c r="H174" s="4">
        <v>7</v>
      </c>
      <c r="I174" s="4">
        <v>5.0999999999999996</v>
      </c>
      <c r="J174" s="31">
        <v>6.5620000000000003</v>
      </c>
      <c r="K174" s="31">
        <v>4.4420000000000002</v>
      </c>
      <c r="L174" s="31">
        <v>6.9459999999999997</v>
      </c>
      <c r="M174" s="31">
        <v>5.1319999999999997</v>
      </c>
      <c r="N174" s="9">
        <v>5.25</v>
      </c>
      <c r="O174" s="4"/>
      <c r="P174" s="40">
        <v>115.96201000000001</v>
      </c>
    </row>
    <row r="175" spans="1:16" x14ac:dyDescent="0.35">
      <c r="A175" s="6">
        <v>45261</v>
      </c>
      <c r="B175" t="s">
        <v>698</v>
      </c>
      <c r="C175" s="4">
        <v>132.19999999999999</v>
      </c>
      <c r="D175" s="4">
        <v>133</v>
      </c>
      <c r="E175" s="4">
        <v>6.2</v>
      </c>
      <c r="F175" s="31">
        <v>4.9109999999999996</v>
      </c>
      <c r="G175" s="31">
        <v>4.1559999999999997</v>
      </c>
      <c r="H175" s="4">
        <v>7</v>
      </c>
      <c r="I175" s="4">
        <v>5.4</v>
      </c>
      <c r="J175" s="31">
        <v>5.8959999999999999</v>
      </c>
      <c r="K175" s="31">
        <v>4.3630000000000004</v>
      </c>
      <c r="L175" s="31">
        <v>6.9370000000000003</v>
      </c>
      <c r="M175" s="31">
        <v>5.202</v>
      </c>
      <c r="N175" s="9">
        <v>5.25</v>
      </c>
      <c r="O175" s="4"/>
      <c r="P175" s="40">
        <v>120.87118</v>
      </c>
    </row>
    <row r="176" spans="1:16" x14ac:dyDescent="0.35">
      <c r="A176" s="6">
        <v>45292</v>
      </c>
      <c r="B176" t="s">
        <v>699</v>
      </c>
      <c r="C176" s="4">
        <v>131.5</v>
      </c>
      <c r="D176" s="4">
        <v>131.9</v>
      </c>
      <c r="E176" s="4">
        <v>6.1</v>
      </c>
      <c r="F176" s="31">
        <v>5.7960000000000003</v>
      </c>
      <c r="G176" s="31">
        <v>4.5220000000000002</v>
      </c>
      <c r="H176" s="4">
        <v>6.6</v>
      </c>
      <c r="I176" s="4">
        <v>5.2</v>
      </c>
      <c r="J176" s="31">
        <v>5.5540000000000003</v>
      </c>
      <c r="K176" s="31">
        <v>4.3029999999999999</v>
      </c>
      <c r="L176" s="31">
        <v>6.8529999999999998</v>
      </c>
      <c r="M176" s="31">
        <v>5.22</v>
      </c>
      <c r="N176" s="9">
        <v>5.25</v>
      </c>
      <c r="O176" s="4"/>
      <c r="P176" s="40">
        <v>100.65345000000001</v>
      </c>
    </row>
    <row r="177" spans="1:16" x14ac:dyDescent="0.35">
      <c r="A177" s="6">
        <v>45323</v>
      </c>
      <c r="B177" t="s">
        <v>773</v>
      </c>
      <c r="C177" s="4">
        <v>132.30000000000001</v>
      </c>
      <c r="D177" s="4">
        <v>132.69999999999999</v>
      </c>
      <c r="E177" s="4">
        <v>5.9</v>
      </c>
      <c r="F177" s="31">
        <v>5.4160000000000004</v>
      </c>
      <c r="G177" s="31">
        <v>4.109</v>
      </c>
      <c r="H177" s="4">
        <v>6.5</v>
      </c>
      <c r="I177" s="4">
        <v>4.9000000000000004</v>
      </c>
      <c r="J177" s="31">
        <v>5.375</v>
      </c>
      <c r="K177" s="31">
        <v>4.2629999999999999</v>
      </c>
      <c r="L177" s="31">
        <v>6.694</v>
      </c>
      <c r="M177" s="31">
        <v>5.1619999999999999</v>
      </c>
      <c r="N177" s="9">
        <v>5.25</v>
      </c>
      <c r="O177" s="4"/>
      <c r="P177" s="40">
        <v>114.04067000000001</v>
      </c>
    </row>
    <row r="178" spans="1:16" x14ac:dyDescent="0.35">
      <c r="A178" s="6">
        <v>45352</v>
      </c>
      <c r="B178" t="s">
        <v>774</v>
      </c>
      <c r="C178" s="4">
        <v>133</v>
      </c>
      <c r="D178" s="4">
        <v>133.5</v>
      </c>
      <c r="E178" s="4">
        <v>5.9</v>
      </c>
      <c r="F178" s="31">
        <v>4.8529999999999998</v>
      </c>
      <c r="G178" s="31">
        <v>3.67</v>
      </c>
      <c r="H178" s="4">
        <v>6.1</v>
      </c>
      <c r="I178" s="4">
        <v>4.7</v>
      </c>
      <c r="J178" s="31">
        <v>5.3550000000000004</v>
      </c>
      <c r="K178" s="31">
        <v>4.0999999999999996</v>
      </c>
      <c r="L178" s="31">
        <v>6.38</v>
      </c>
      <c r="M178" s="31">
        <v>4.9219999999999997</v>
      </c>
      <c r="N178" s="9">
        <v>5.25</v>
      </c>
      <c r="O178" s="4"/>
      <c r="P178" s="40">
        <v>135.56395000000001</v>
      </c>
    </row>
    <row r="179" spans="1:16" x14ac:dyDescent="0.35">
      <c r="A179" s="6">
        <v>45383</v>
      </c>
      <c r="B179" t="s">
        <v>1365</v>
      </c>
      <c r="C179" s="4">
        <v>133.5</v>
      </c>
      <c r="D179" s="4">
        <v>135.5</v>
      </c>
      <c r="E179" s="4">
        <v>5.7</v>
      </c>
      <c r="F179" s="31">
        <v>5.282</v>
      </c>
      <c r="G179" s="31">
        <v>4.2249999999999996</v>
      </c>
      <c r="H179" s="4">
        <v>6</v>
      </c>
      <c r="I179" s="4">
        <v>4.5999999999999996</v>
      </c>
      <c r="J179" s="31">
        <v>5.1840000000000002</v>
      </c>
      <c r="K179" s="31">
        <v>4.0010000000000003</v>
      </c>
      <c r="L179" s="31">
        <v>6.1790000000000003</v>
      </c>
      <c r="M179" s="31">
        <v>4.7469999999999999</v>
      </c>
      <c r="N179" s="9">
        <v>5.25</v>
      </c>
      <c r="O179" s="4"/>
      <c r="P179" s="40">
        <v>102.66585000000001</v>
      </c>
    </row>
    <row r="180" spans="1:16" x14ac:dyDescent="0.35">
      <c r="A180" s="6">
        <v>45413</v>
      </c>
      <c r="B180" t="s">
        <v>1395</v>
      </c>
      <c r="C180" s="4">
        <v>133.9</v>
      </c>
      <c r="D180" s="4">
        <v>136.4</v>
      </c>
      <c r="E180" s="4">
        <v>5.6</v>
      </c>
      <c r="F180" s="31">
        <v>4.577</v>
      </c>
      <c r="G180" s="31">
        <v>3.8159999999999998</v>
      </c>
      <c r="H180" s="4">
        <v>6.1</v>
      </c>
      <c r="I180" s="4">
        <v>4.0999999999999996</v>
      </c>
      <c r="J180" s="31">
        <v>4.9039999999999999</v>
      </c>
      <c r="K180" s="31">
        <v>3.903</v>
      </c>
      <c r="L180" s="31">
        <v>6.0389999999999997</v>
      </c>
      <c r="M180" s="31">
        <v>4.4829999999999997</v>
      </c>
      <c r="N180" s="9">
        <v>5.25</v>
      </c>
      <c r="O180" s="4"/>
      <c r="P180" s="40">
        <v>144.78328999999999</v>
      </c>
    </row>
    <row r="181" spans="1:16" x14ac:dyDescent="0.35">
      <c r="A181" s="6">
        <v>45444</v>
      </c>
      <c r="B181" t="s">
        <v>1423</v>
      </c>
      <c r="C181" s="4">
        <v>134.1</v>
      </c>
      <c r="D181" s="4">
        <v>137.1</v>
      </c>
      <c r="E181" s="4">
        <v>5.3</v>
      </c>
      <c r="F181" s="31">
        <v>3.82</v>
      </c>
      <c r="G181" s="31">
        <v>3.5619999999999998</v>
      </c>
      <c r="H181" s="4">
        <v>5.9</v>
      </c>
      <c r="I181" s="4">
        <v>4</v>
      </c>
      <c r="J181" s="31">
        <v>4.5599999999999996</v>
      </c>
      <c r="K181" s="31">
        <v>3.867</v>
      </c>
      <c r="L181" s="31">
        <v>5.992</v>
      </c>
      <c r="M181" s="31">
        <v>4.2370000000000001</v>
      </c>
      <c r="N181" s="9">
        <v>5.25</v>
      </c>
      <c r="O181" s="4"/>
      <c r="P181" s="40">
        <v>146.59756999999999</v>
      </c>
    </row>
    <row r="182" spans="1:16" x14ac:dyDescent="0.35">
      <c r="A182" s="6">
        <v>45474</v>
      </c>
      <c r="B182" t="s">
        <v>1442</v>
      </c>
      <c r="C182" s="4">
        <v>133.80000000000001</v>
      </c>
      <c r="D182" s="4">
        <v>137.80000000000001</v>
      </c>
      <c r="E182" s="4">
        <v>5.2</v>
      </c>
      <c r="F182" s="31">
        <v>4.3289999999999997</v>
      </c>
      <c r="G182" s="31">
        <v>3.6890000000000001</v>
      </c>
      <c r="H182" s="4">
        <v>5.7</v>
      </c>
      <c r="I182" s="4">
        <v>4.0999999999999996</v>
      </c>
      <c r="J182" s="31">
        <v>4.242</v>
      </c>
      <c r="K182" s="31">
        <v>3.6890000000000001</v>
      </c>
      <c r="L182" s="31">
        <v>5.8920000000000003</v>
      </c>
      <c r="M182" s="31">
        <v>4.0590000000000002</v>
      </c>
      <c r="N182" s="9">
        <v>5.25</v>
      </c>
      <c r="P182" s="40">
        <v>183.28214</v>
      </c>
    </row>
    <row r="183" spans="1:16" x14ac:dyDescent="0.35">
      <c r="A183" s="6">
        <v>45505</v>
      </c>
      <c r="B183" t="s">
        <v>1482</v>
      </c>
      <c r="C183" s="4">
        <v>134.30000000000001</v>
      </c>
      <c r="D183" s="4">
        <v>138.30000000000001</v>
      </c>
      <c r="E183" s="4">
        <v>5.0999999999999996</v>
      </c>
      <c r="F183" s="31">
        <v>3.8820000000000001</v>
      </c>
      <c r="G183" s="31">
        <v>3.3250000000000002</v>
      </c>
      <c r="H183" s="4">
        <v>5.7</v>
      </c>
      <c r="I183" s="4">
        <v>4.0999999999999996</v>
      </c>
      <c r="J183" s="31">
        <v>4.01</v>
      </c>
      <c r="K183" s="31">
        <v>3.5259999999999998</v>
      </c>
      <c r="L183" s="31">
        <v>5.766</v>
      </c>
      <c r="M183" s="31">
        <v>4.0529999999999999</v>
      </c>
      <c r="N183" s="9">
        <v>5</v>
      </c>
      <c r="P183" s="40">
        <v>116.87179999999999</v>
      </c>
    </row>
    <row r="184" spans="1:16" x14ac:dyDescent="0.35">
      <c r="A184" s="6">
        <v>45536</v>
      </c>
      <c r="B184" t="s">
        <v>1492</v>
      </c>
      <c r="C184" s="4">
        <v>134.19999999999999</v>
      </c>
      <c r="D184" s="4">
        <v>137.9</v>
      </c>
      <c r="E184" s="4">
        <v>5.2</v>
      </c>
      <c r="F184" s="31">
        <v>4.4660000000000002</v>
      </c>
      <c r="G184" s="31">
        <v>3.6070000000000002</v>
      </c>
      <c r="H184" s="4">
        <v>5.7</v>
      </c>
      <c r="I184" s="4">
        <v>4.0999999999999996</v>
      </c>
      <c r="J184" s="31">
        <v>4.226</v>
      </c>
      <c r="K184" s="31">
        <v>3.54</v>
      </c>
      <c r="L184" s="31">
        <v>5.6829999999999998</v>
      </c>
      <c r="M184" s="31">
        <v>4.0910000000000002</v>
      </c>
      <c r="N184" s="9">
        <v>5</v>
      </c>
      <c r="P184" s="40">
        <v>184.40996000000001</v>
      </c>
    </row>
    <row r="185" spans="1:16" x14ac:dyDescent="0.35">
      <c r="A185" s="6">
        <v>45566</v>
      </c>
      <c r="B185" t="s">
        <v>1845</v>
      </c>
      <c r="C185" s="4">
        <v>135</v>
      </c>
      <c r="D185" s="4">
        <v>138.5</v>
      </c>
      <c r="E185" s="4">
        <v>5.6</v>
      </c>
      <c r="F185" s="31">
        <v>3.6259999999999999</v>
      </c>
      <c r="G185" s="31">
        <v>3.5990000000000002</v>
      </c>
      <c r="H185" s="4">
        <v>5.4</v>
      </c>
      <c r="I185" s="4">
        <v>4.0999999999999996</v>
      </c>
      <c r="J185" s="31">
        <v>3.9910000000000001</v>
      </c>
      <c r="K185" s="31">
        <v>3.51</v>
      </c>
      <c r="L185" s="31">
        <v>5.5979999999999999</v>
      </c>
      <c r="M185" s="31">
        <v>4.0999999999999996</v>
      </c>
      <c r="N185" s="9">
        <v>5</v>
      </c>
      <c r="P185" s="40">
        <v>273.85700000000003</v>
      </c>
    </row>
    <row r="186" spans="1:16" x14ac:dyDescent="0.35">
      <c r="A186" s="6">
        <v>45597</v>
      </c>
      <c r="B186" t="s">
        <v>1846</v>
      </c>
      <c r="C186" s="4">
        <v>135.1</v>
      </c>
      <c r="D186" s="4">
        <v>138.30000000000001</v>
      </c>
      <c r="E186" s="4">
        <v>6</v>
      </c>
      <c r="F186" s="31">
        <v>3.681</v>
      </c>
      <c r="G186" s="31">
        <v>3.7879999999999998</v>
      </c>
      <c r="H186" s="4">
        <v>5.5</v>
      </c>
      <c r="I186" s="4">
        <v>3.8</v>
      </c>
      <c r="J186" s="31">
        <v>3.9239999999999999</v>
      </c>
      <c r="K186" s="31">
        <v>3.665</v>
      </c>
      <c r="L186" s="31">
        <v>5.5119999999999996</v>
      </c>
      <c r="M186" s="31">
        <v>4.0149999999999997</v>
      </c>
      <c r="N186" s="9">
        <v>4.75</v>
      </c>
      <c r="P186" s="40">
        <v>327.23352</v>
      </c>
    </row>
    <row r="187" spans="1:16" x14ac:dyDescent="0.35">
      <c r="A187" s="6">
        <v>45627</v>
      </c>
      <c r="B187" t="s">
        <v>1879</v>
      </c>
      <c r="C187" s="4">
        <v>135.6</v>
      </c>
      <c r="D187" s="4">
        <v>138.80000000000001</v>
      </c>
      <c r="E187" s="4">
        <v>6.2</v>
      </c>
      <c r="F187" s="31">
        <v>3.9790000000000001</v>
      </c>
      <c r="G187" s="31">
        <v>3.9860000000000002</v>
      </c>
      <c r="H187" s="4">
        <v>5.3</v>
      </c>
      <c r="I187" s="4">
        <v>3.9</v>
      </c>
      <c r="J187" s="31">
        <v>3.762</v>
      </c>
      <c r="K187" s="31">
        <v>3.7909999999999999</v>
      </c>
      <c r="L187" s="31">
        <v>5.3840000000000003</v>
      </c>
      <c r="M187" s="31">
        <v>3.9660000000000002</v>
      </c>
      <c r="N187" s="9">
        <v>4.75</v>
      </c>
      <c r="P187" s="40">
        <v>220.88986</v>
      </c>
    </row>
    <row r="188" spans="1:16" x14ac:dyDescent="0.35">
      <c r="A188" s="6">
        <v>45658</v>
      </c>
      <c r="B188" t="s">
        <v>1957</v>
      </c>
      <c r="C188" s="4">
        <v>135.4</v>
      </c>
      <c r="D188" s="4">
        <v>138.5</v>
      </c>
      <c r="E188" s="4">
        <v>6</v>
      </c>
      <c r="F188" s="31">
        <v>3.6749999999999998</v>
      </c>
      <c r="G188" s="31">
        <v>3.93</v>
      </c>
      <c r="H188" s="4">
        <v>5.0999999999999996</v>
      </c>
      <c r="I188" s="4">
        <v>3.9</v>
      </c>
      <c r="J188" s="31">
        <v>3.778</v>
      </c>
      <c r="K188" s="31">
        <v>3.9020000000000001</v>
      </c>
      <c r="L188" s="31">
        <v>5.2830000000000004</v>
      </c>
      <c r="M188" s="31">
        <v>3.887</v>
      </c>
      <c r="N188" s="9">
        <v>4.75</v>
      </c>
      <c r="P188" s="40">
        <v>238.06052</v>
      </c>
    </row>
    <row r="189" spans="1:16" x14ac:dyDescent="0.35">
      <c r="A189" s="6">
        <v>45689</v>
      </c>
      <c r="B189" t="s">
        <v>1958</v>
      </c>
      <c r="C189" s="4">
        <v>136</v>
      </c>
      <c r="D189" s="4">
        <v>139.30000000000001</v>
      </c>
      <c r="E189" s="4">
        <v>6</v>
      </c>
      <c r="F189" s="31">
        <v>3.4870000000000001</v>
      </c>
      <c r="G189" s="31">
        <v>3.9710000000000001</v>
      </c>
      <c r="H189" s="4">
        <v>5.2</v>
      </c>
      <c r="I189" s="4">
        <v>4</v>
      </c>
      <c r="J189" s="31">
        <v>3.7130000000000001</v>
      </c>
      <c r="K189" s="31">
        <v>3.9630000000000001</v>
      </c>
      <c r="L189" s="31">
        <v>5.1909999999999998</v>
      </c>
      <c r="M189" s="31">
        <v>3.9369999999999998</v>
      </c>
      <c r="N189" s="9">
        <v>4.5</v>
      </c>
      <c r="P189" s="40">
        <v>218.64044000000001</v>
      </c>
    </row>
    <row r="190" spans="1:16" x14ac:dyDescent="0.35">
      <c r="A190" s="6">
        <v>45717</v>
      </c>
      <c r="B190" t="s">
        <v>1959</v>
      </c>
      <c r="C190" s="4">
        <v>136.5</v>
      </c>
      <c r="D190" s="4">
        <v>139.80000000000001</v>
      </c>
      <c r="E190" s="4">
        <v>5.6</v>
      </c>
      <c r="F190" s="31">
        <v>3.6419999999999999</v>
      </c>
      <c r="G190" s="31">
        <v>3.9049999999999998</v>
      </c>
      <c r="H190" s="4">
        <v>4.9000000000000004</v>
      </c>
      <c r="I190" s="4">
        <v>3.9</v>
      </c>
      <c r="J190" s="31">
        <v>3.601</v>
      </c>
      <c r="K190" s="31">
        <v>3.9350000000000001</v>
      </c>
      <c r="L190" s="31">
        <v>5.0469999999999997</v>
      </c>
      <c r="M190" s="31">
        <v>3.9380000000000002</v>
      </c>
      <c r="N190" s="9">
        <v>4.5</v>
      </c>
      <c r="P190" s="40">
        <v>472.2518</v>
      </c>
    </row>
    <row r="191" spans="1:16" x14ac:dyDescent="0.35">
      <c r="A191" s="6">
        <v>45748</v>
      </c>
      <c r="B191" t="s">
        <v>2091</v>
      </c>
      <c r="C191" s="4">
        <v>138.19999999999999</v>
      </c>
      <c r="D191" s="4">
        <v>142.9</v>
      </c>
      <c r="E191" s="4">
        <v>5.2</v>
      </c>
      <c r="F191" s="31">
        <v>3.5209999999999999</v>
      </c>
      <c r="G191" s="31">
        <v>3.706</v>
      </c>
      <c r="H191" s="4">
        <v>4.5</v>
      </c>
      <c r="I191" s="4">
        <v>3.5</v>
      </c>
      <c r="J191" s="31">
        <v>3.55</v>
      </c>
      <c r="K191" s="31">
        <v>3.8610000000000002</v>
      </c>
      <c r="L191" s="31">
        <v>4.8570000000000002</v>
      </c>
      <c r="M191" s="31">
        <v>3.8220000000000001</v>
      </c>
      <c r="N191" s="9">
        <v>4.5</v>
      </c>
      <c r="P191" s="40">
        <v>498.49187000000001</v>
      </c>
    </row>
    <row r="192" spans="1:16" x14ac:dyDescent="0.35">
      <c r="A192" s="6">
        <v>45778</v>
      </c>
      <c r="B192" t="s">
        <v>2092</v>
      </c>
      <c r="C192" s="4">
        <v>138.4</v>
      </c>
      <c r="D192" s="4">
        <v>142.69999999999999</v>
      </c>
      <c r="E192" s="4">
        <v>4.9000000000000004</v>
      </c>
      <c r="F192" s="31">
        <v>3.4319999999999999</v>
      </c>
      <c r="G192" s="31">
        <v>3.508</v>
      </c>
      <c r="H192" s="4">
        <v>4.9000000000000004</v>
      </c>
      <c r="I192" s="4">
        <v>3.6</v>
      </c>
      <c r="J192" s="31">
        <v>3.532</v>
      </c>
      <c r="K192" s="31">
        <v>3.706</v>
      </c>
      <c r="L192" s="31">
        <v>4.7560000000000002</v>
      </c>
      <c r="M192" s="31">
        <v>3.68</v>
      </c>
      <c r="N192" s="9">
        <v>4.25</v>
      </c>
      <c r="P192" s="40">
        <v>355.88074999999998</v>
      </c>
    </row>
    <row r="193" spans="1:16" x14ac:dyDescent="0.35">
      <c r="A193" s="6">
        <v>45809</v>
      </c>
      <c r="B193" t="s">
        <v>2093</v>
      </c>
      <c r="C193" s="4">
        <v>138.9</v>
      </c>
      <c r="D193" s="4">
        <v>143.6</v>
      </c>
      <c r="E193" s="4">
        <v>4.8</v>
      </c>
      <c r="F193" s="31">
        <v>3.4950000000000001</v>
      </c>
      <c r="G193" s="31">
        <v>3.7440000000000002</v>
      </c>
      <c r="H193" s="4">
        <v>4.5999999999999996</v>
      </c>
      <c r="I193" s="4">
        <v>3.7</v>
      </c>
      <c r="J193" s="31">
        <v>3.4820000000000002</v>
      </c>
      <c r="K193" s="31">
        <v>3.653</v>
      </c>
      <c r="L193" s="31">
        <v>4.6520000000000001</v>
      </c>
      <c r="M193" s="31">
        <v>3.585</v>
      </c>
      <c r="N193" s="9">
        <v>4.25</v>
      </c>
      <c r="P193" s="40">
        <v>354.65346</v>
      </c>
    </row>
    <row r="194" spans="1:16" x14ac:dyDescent="0.35">
      <c r="A194" s="6">
        <v>45839</v>
      </c>
      <c r="B194" t="s">
        <v>2163</v>
      </c>
      <c r="C194" s="4">
        <v>139</v>
      </c>
      <c r="D194" s="4">
        <v>144.6</v>
      </c>
      <c r="E194" s="4">
        <v>4.7</v>
      </c>
      <c r="F194" s="31">
        <v>3.8879999999999999</v>
      </c>
      <c r="G194" s="31">
        <v>3.8929999999999998</v>
      </c>
      <c r="H194" s="4">
        <v>4.5999999999999996</v>
      </c>
      <c r="I194" s="4">
        <v>3.6</v>
      </c>
      <c r="J194" s="31">
        <v>3.605</v>
      </c>
      <c r="K194" s="31">
        <v>3.7149999999999999</v>
      </c>
      <c r="L194" s="31">
        <v>4.6680000000000001</v>
      </c>
      <c r="M194" s="31">
        <v>3.5950000000000002</v>
      </c>
      <c r="N194" s="9">
        <v>4.25</v>
      </c>
      <c r="P194" s="40">
        <v>378.77692000000002</v>
      </c>
    </row>
    <row r="195" spans="1:16" x14ac:dyDescent="0.35">
      <c r="A195" s="6">
        <v>45870</v>
      </c>
      <c r="B195" t="s">
        <v>2164</v>
      </c>
      <c r="C195" s="4">
        <v>139.30000000000001</v>
      </c>
      <c r="D195" s="4">
        <v>144.80000000000001</v>
      </c>
      <c r="E195" s="4">
        <v>4.4000000000000004</v>
      </c>
      <c r="F195" s="31">
        <v>3.6139999999999999</v>
      </c>
      <c r="G195" s="31">
        <v>3.4849999999999999</v>
      </c>
      <c r="H195" s="4">
        <v>4.7</v>
      </c>
      <c r="I195" s="4">
        <v>3.5</v>
      </c>
      <c r="J195" s="31">
        <v>3.6659999999999999</v>
      </c>
      <c r="K195" s="31">
        <v>3.7069999999999999</v>
      </c>
      <c r="L195" s="31">
        <v>4.6100000000000003</v>
      </c>
      <c r="M195" s="31">
        <v>3.5619999999999998</v>
      </c>
      <c r="N195" s="9">
        <v>4</v>
      </c>
      <c r="P195" s="40">
        <v>261.17851999999999</v>
      </c>
    </row>
    <row r="196" spans="1:16" x14ac:dyDescent="0.35">
      <c r="A196" s="6">
        <v>45901</v>
      </c>
      <c r="B196" t="s">
        <v>2165</v>
      </c>
      <c r="C196" s="4">
        <v>139.30000000000001</v>
      </c>
      <c r="D196" s="4">
        <v>144.4</v>
      </c>
      <c r="E196" s="4">
        <v>4.2</v>
      </c>
      <c r="F196" s="31">
        <v>4.1050000000000004</v>
      </c>
      <c r="G196" s="31">
        <v>3.7349999999999999</v>
      </c>
      <c r="H196" s="4">
        <v>4.5999999999999996</v>
      </c>
      <c r="I196" s="4">
        <v>3.8</v>
      </c>
      <c r="J196" s="31">
        <v>3.8690000000000002</v>
      </c>
      <c r="K196" s="31">
        <v>3.7040000000000002</v>
      </c>
      <c r="L196" s="31">
        <v>4.6349999999999998</v>
      </c>
      <c r="M196" s="31">
        <v>3.621</v>
      </c>
      <c r="N196" s="9">
        <v>4</v>
      </c>
      <c r="P196" s="40">
        <v>262.99403000000001</v>
      </c>
    </row>
    <row r="197" spans="1:16" x14ac:dyDescent="0.35">
      <c r="A197" s="6">
        <v>45931</v>
      </c>
      <c r="B197" t="s">
        <v>2253</v>
      </c>
      <c r="C197" s="4">
        <v>139.80000000000001</v>
      </c>
      <c r="D197" s="4">
        <v>144.69999999999999</v>
      </c>
      <c r="E197" s="4">
        <v>3.9</v>
      </c>
      <c r="F197" s="31">
        <v>3.6469999999999998</v>
      </c>
      <c r="G197" s="31">
        <v>3.7120000000000002</v>
      </c>
      <c r="H197" s="4">
        <v>4.2</v>
      </c>
      <c r="I197" s="4">
        <v>3.8</v>
      </c>
      <c r="J197" s="31">
        <v>3.7890000000000001</v>
      </c>
      <c r="K197" s="31">
        <v>3.6440000000000001</v>
      </c>
      <c r="L197" s="31">
        <v>4.5229999999999997</v>
      </c>
      <c r="M197" s="31">
        <v>3.7040000000000002</v>
      </c>
      <c r="N197" s="9">
        <v>4</v>
      </c>
      <c r="P197" s="40">
        <v>304.16969</v>
      </c>
    </row>
    <row r="198" spans="1:16" x14ac:dyDescent="0.35">
      <c r="A198" s="6">
        <v>45962</v>
      </c>
      <c r="B198" t="s">
        <v>2254</v>
      </c>
      <c r="C198" s="4">
        <v>139.5</v>
      </c>
      <c r="D198" s="4">
        <v>144.4</v>
      </c>
      <c r="E198" s="4">
        <v>3.6</v>
      </c>
      <c r="F198" s="31">
        <v>3.5259999999999998</v>
      </c>
      <c r="G198" s="31">
        <v>3.516</v>
      </c>
      <c r="H198" s="4">
        <v>4.5999999999999996</v>
      </c>
      <c r="I198" s="4">
        <v>3.6</v>
      </c>
      <c r="J198" s="31">
        <v>3.7589999999999999</v>
      </c>
      <c r="K198" s="31">
        <v>3.6539999999999999</v>
      </c>
      <c r="L198" s="31">
        <v>4.4820000000000002</v>
      </c>
      <c r="M198" s="31">
        <v>3.76</v>
      </c>
      <c r="N198" s="9">
        <v>4</v>
      </c>
      <c r="P198" s="40">
        <v>276.61254000000002</v>
      </c>
    </row>
    <row r="199" spans="1:16" x14ac:dyDescent="0.35">
      <c r="A199" s="6">
        <v>45992</v>
      </c>
      <c r="B199" t="s">
        <v>2255</v>
      </c>
      <c r="C199" s="4">
        <v>140.1</v>
      </c>
      <c r="D199" s="4">
        <v>145</v>
      </c>
      <c r="E199" s="4">
        <v>3.4</v>
      </c>
      <c r="F199" s="31">
        <v>3.83</v>
      </c>
      <c r="G199" s="31">
        <v>3.5630000000000002</v>
      </c>
      <c r="H199" s="4">
        <v>4.3</v>
      </c>
      <c r="I199" s="4">
        <v>3.7</v>
      </c>
      <c r="J199" s="31">
        <v>3.6680000000000001</v>
      </c>
      <c r="K199" s="31">
        <v>3.597</v>
      </c>
      <c r="L199" s="31">
        <v>4.3860000000000001</v>
      </c>
      <c r="M199" s="31">
        <v>3.7050000000000001</v>
      </c>
      <c r="N199" s="9">
        <v>3.75</v>
      </c>
      <c r="P199" s="40">
        <v>272.58974999999998</v>
      </c>
    </row>
    <row r="200" spans="1:16" x14ac:dyDescent="0.35">
      <c r="A200" s="6">
        <v>46023</v>
      </c>
      <c r="B200" t="s">
        <v>2351</v>
      </c>
      <c r="C200" s="4">
        <v>139.5</v>
      </c>
      <c r="D200" s="4">
        <v>144.6</v>
      </c>
      <c r="E200" s="4">
        <v>3.3</v>
      </c>
      <c r="F200" s="31">
        <v>3.8460000000000001</v>
      </c>
      <c r="G200" s="31">
        <v>3.4340000000000002</v>
      </c>
      <c r="H200" s="4">
        <v>4.2</v>
      </c>
      <c r="I200" s="4">
        <v>3.5</v>
      </c>
      <c r="J200" s="31">
        <v>3.734</v>
      </c>
      <c r="K200" s="31">
        <v>3.504</v>
      </c>
      <c r="L200" s="31">
        <v>4.383</v>
      </c>
      <c r="M200" s="31">
        <v>3.593</v>
      </c>
      <c r="N200" s="9">
        <v>3.75</v>
      </c>
      <c r="P200" s="40">
        <v>191.6421</v>
      </c>
    </row>
    <row r="201" spans="1:16" x14ac:dyDescent="0.35">
      <c r="A201" s="6">
        <v>46054</v>
      </c>
      <c r="B201" t="s">
        <v>2352</v>
      </c>
      <c r="C201" s="4">
        <v>140.1</v>
      </c>
      <c r="D201" s="4">
        <v>145.30000000000001</v>
      </c>
      <c r="E201" s="4">
        <v>3.2</v>
      </c>
      <c r="F201" s="31">
        <v>3.581</v>
      </c>
      <c r="G201" s="31">
        <v>3.35</v>
      </c>
      <c r="H201" s="4">
        <v>4.4000000000000004</v>
      </c>
      <c r="I201" s="4">
        <v>3.5</v>
      </c>
      <c r="J201" s="31">
        <v>3.7519999999999998</v>
      </c>
      <c r="K201" s="31">
        <v>3.4489999999999998</v>
      </c>
      <c r="L201" s="31">
        <v>4.327</v>
      </c>
      <c r="M201" s="31">
        <v>3.5550000000000002</v>
      </c>
      <c r="N201" s="9">
        <v>3.75</v>
      </c>
      <c r="P201" s="40">
        <v>172.86010999999999</v>
      </c>
    </row>
    <row r="202" spans="1:16" x14ac:dyDescent="0.35">
      <c r="A202" s="6">
        <v>46082</v>
      </c>
      <c r="B202" t="s">
        <v>2353</v>
      </c>
      <c r="C202" s="4">
        <v>141</v>
      </c>
      <c r="D202" s="4">
        <v>146.1</v>
      </c>
      <c r="E202" s="4">
        <v>3.1</v>
      </c>
      <c r="F202" s="31">
        <v>3.605</v>
      </c>
      <c r="G202" s="31">
        <v>3.7170000000000001</v>
      </c>
      <c r="H202" s="4">
        <v>4.3</v>
      </c>
      <c r="I202" s="4">
        <v>3.4</v>
      </c>
      <c r="J202" s="31">
        <v>3.677</v>
      </c>
      <c r="K202" s="31">
        <v>3.5009999999999999</v>
      </c>
      <c r="L202" s="31">
        <v>4.3250000000000002</v>
      </c>
      <c r="M202" s="31">
        <v>3.4540000000000002</v>
      </c>
      <c r="N202" s="9">
        <v>3.75</v>
      </c>
      <c r="P202" s="40">
        <v>310.82265999999998</v>
      </c>
    </row>
    <row r="203" spans="1:16" x14ac:dyDescent="0.35">
      <c r="B203" t="s">
        <v>2552</v>
      </c>
      <c r="C203" s="4">
        <v>142.1</v>
      </c>
      <c r="D203" s="4">
        <v>147.4</v>
      </c>
      <c r="E203" s="4">
        <v>2.9</v>
      </c>
      <c r="F203" s="31">
        <v>3.8119999999999998</v>
      </c>
      <c r="G203" s="31">
        <v>4.3840000000000003</v>
      </c>
      <c r="H203" s="4">
        <v>4.0999999999999996</v>
      </c>
      <c r="I203" s="4">
        <v>3.5</v>
      </c>
      <c r="J203" s="31">
        <v>3.6659999999999999</v>
      </c>
      <c r="K203" s="31">
        <v>3.8170000000000002</v>
      </c>
      <c r="L203" s="31">
        <v>4.2720000000000002</v>
      </c>
      <c r="M203" s="31">
        <v>3.4460000000000002</v>
      </c>
      <c r="N203" s="9">
        <v>3.75</v>
      </c>
      <c r="P203" s="40">
        <v>309.34203000000002</v>
      </c>
    </row>
    <row r="204" spans="1:16" x14ac:dyDescent="0.35">
      <c r="B204" t="s">
        <v>2553</v>
      </c>
      <c r="C204" s="4">
        <v>142.4</v>
      </c>
      <c r="D204" s="4">
        <v>148</v>
      </c>
      <c r="F204" s="31">
        <v>3.867</v>
      </c>
      <c r="G204" s="31">
        <v>3.9670000000000001</v>
      </c>
      <c r="H204" s="4">
        <v>4.3</v>
      </c>
      <c r="I204" s="4">
        <v>3.4</v>
      </c>
      <c r="J204" s="31">
        <v>3.7610000000000001</v>
      </c>
      <c r="K204" s="31">
        <v>4.0229999999999997</v>
      </c>
      <c r="L204" s="31">
        <v>4.2270000000000003</v>
      </c>
      <c r="M204" s="31">
        <v>3.4209999999999998</v>
      </c>
      <c r="N204" s="9">
        <v>3.75</v>
      </c>
      <c r="P204" s="40">
        <v>300.62259</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II1172"/>
  <sheetViews>
    <sheetView workbookViewId="0">
      <pane xSplit="7" ySplit="8" topLeftCell="H1159" activePane="bottomRight" state="frozen"/>
      <selection activeCell="O33" sqref="O33"/>
      <selection pane="topRight" activeCell="O33" sqref="O33"/>
      <selection pane="bottomLeft" activeCell="O33" sqref="O33"/>
      <selection pane="bottomRight" activeCell="I1172" sqref="I1172"/>
    </sheetView>
  </sheetViews>
  <sheetFormatPr defaultRowHeight="14.5" x14ac:dyDescent="0.35"/>
  <cols>
    <col min="1" max="1" width="10.7265625" bestFit="1" customWidth="1"/>
    <col min="2" max="6" width="10.7265625" customWidth="1"/>
    <col min="8" max="71" width="16.7265625" customWidth="1"/>
    <col min="72" max="72" width="2.7265625" customWidth="1"/>
    <col min="73" max="120" width="16.7265625" customWidth="1"/>
    <col min="121" max="121" width="2.7265625" customWidth="1"/>
    <col min="122" max="169" width="16.7265625" customWidth="1"/>
    <col min="170" max="170" width="2.7265625" customWidth="1"/>
    <col min="171" max="174" width="16.7265625" customWidth="1"/>
    <col min="175" max="175" width="2.7265625" customWidth="1"/>
    <col min="176" max="178" width="16.7265625" customWidth="1"/>
    <col min="179" max="179" width="2.7265625" customWidth="1"/>
    <col min="180" max="184" width="16.7265625" customWidth="1"/>
    <col min="185" max="185" width="2.7265625" customWidth="1"/>
    <col min="186" max="233" width="16.1796875" customWidth="1"/>
    <col min="234" max="235" width="3.7265625" customWidth="1"/>
    <col min="241" max="241" width="2.7265625" customWidth="1"/>
    <col min="242" max="242" width="17.81640625" customWidth="1"/>
  </cols>
  <sheetData>
    <row r="1" spans="1:243" x14ac:dyDescent="0.3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+GC1+1</f>
        <v>186</v>
      </c>
      <c r="GE1">
        <f t="shared" ref="GE1:GF1" si="8">+GD1+1</f>
        <v>187</v>
      </c>
      <c r="GF1">
        <f t="shared" si="8"/>
        <v>188</v>
      </c>
      <c r="GG1">
        <f t="shared" ref="GG1:GH1" si="9">+GF1+1</f>
        <v>189</v>
      </c>
      <c r="GH1">
        <f t="shared" si="9"/>
        <v>190</v>
      </c>
      <c r="GI1">
        <f t="shared" ref="GI1:GJ1" si="10">+GH1+1</f>
        <v>191</v>
      </c>
      <c r="GJ1">
        <f t="shared" si="10"/>
        <v>192</v>
      </c>
      <c r="GK1">
        <f t="shared" ref="GK1:GL1" si="11">+GJ1+1</f>
        <v>193</v>
      </c>
      <c r="GL1">
        <f t="shared" si="11"/>
        <v>194</v>
      </c>
      <c r="GM1">
        <f t="shared" ref="GM1:GN1" si="12">+GL1+1</f>
        <v>195</v>
      </c>
      <c r="GN1">
        <f t="shared" si="12"/>
        <v>196</v>
      </c>
      <c r="GO1">
        <f t="shared" ref="GO1:GP1" si="13">+GN1+1</f>
        <v>197</v>
      </c>
      <c r="GP1">
        <f t="shared" si="13"/>
        <v>198</v>
      </c>
      <c r="GQ1">
        <f t="shared" ref="GQ1:GR1" si="14">+GP1+1</f>
        <v>199</v>
      </c>
      <c r="GR1">
        <f t="shared" si="14"/>
        <v>200</v>
      </c>
      <c r="GS1">
        <f t="shared" ref="GS1:GT1" si="15">+GR1+1</f>
        <v>201</v>
      </c>
      <c r="GT1">
        <f t="shared" si="15"/>
        <v>202</v>
      </c>
      <c r="GU1">
        <f t="shared" ref="GU1:GV1" si="16">+GT1+1</f>
        <v>203</v>
      </c>
      <c r="GV1">
        <f t="shared" si="16"/>
        <v>204</v>
      </c>
      <c r="GW1">
        <f t="shared" ref="GW1:GX1" si="17">+GV1+1</f>
        <v>205</v>
      </c>
      <c r="GX1">
        <f t="shared" si="17"/>
        <v>206</v>
      </c>
      <c r="GY1">
        <f t="shared" ref="GY1:GZ1" si="18">+GX1+1</f>
        <v>207</v>
      </c>
      <c r="GZ1">
        <f t="shared" si="18"/>
        <v>208</v>
      </c>
      <c r="HA1">
        <f t="shared" ref="HA1:HB1" si="19">+GZ1+1</f>
        <v>209</v>
      </c>
      <c r="HB1">
        <f t="shared" si="19"/>
        <v>210</v>
      </c>
      <c r="HC1">
        <f t="shared" ref="HC1:HD1" si="20">+HB1+1</f>
        <v>211</v>
      </c>
      <c r="HD1">
        <f t="shared" si="20"/>
        <v>212</v>
      </c>
      <c r="HE1">
        <f t="shared" ref="HE1:HF1" si="21">+HD1+1</f>
        <v>213</v>
      </c>
      <c r="HF1">
        <f t="shared" si="21"/>
        <v>214</v>
      </c>
      <c r="HG1">
        <f t="shared" ref="HG1:HH1" si="22">+HF1+1</f>
        <v>215</v>
      </c>
      <c r="HH1">
        <f t="shared" si="22"/>
        <v>216</v>
      </c>
      <c r="HI1">
        <f t="shared" ref="HI1:HJ1" si="23">+HH1+1</f>
        <v>217</v>
      </c>
      <c r="HJ1">
        <f t="shared" si="23"/>
        <v>218</v>
      </c>
      <c r="HK1">
        <f t="shared" ref="HK1:HL1" si="24">+HJ1+1</f>
        <v>219</v>
      </c>
      <c r="HL1">
        <f t="shared" si="24"/>
        <v>220</v>
      </c>
      <c r="HM1">
        <f t="shared" ref="HM1:HN1" si="25">+HL1+1</f>
        <v>221</v>
      </c>
      <c r="HN1">
        <f t="shared" si="25"/>
        <v>222</v>
      </c>
      <c r="HO1">
        <f t="shared" ref="HO1:HP1" si="26">+HN1+1</f>
        <v>223</v>
      </c>
      <c r="HP1">
        <f t="shared" si="26"/>
        <v>224</v>
      </c>
      <c r="HQ1">
        <f t="shared" ref="HQ1:HR1" si="27">+HP1+1</f>
        <v>225</v>
      </c>
      <c r="HR1">
        <f t="shared" si="27"/>
        <v>226</v>
      </c>
      <c r="HS1">
        <f t="shared" ref="HS1:HT1" si="28">+HR1+1</f>
        <v>227</v>
      </c>
      <c r="HT1">
        <f t="shared" si="28"/>
        <v>228</v>
      </c>
      <c r="HU1">
        <f t="shared" ref="HU1:HV1" si="29">+HT1+1</f>
        <v>229</v>
      </c>
      <c r="HV1">
        <f t="shared" si="29"/>
        <v>230</v>
      </c>
      <c r="HW1">
        <f t="shared" ref="HW1:HX1" si="30">+HV1+1</f>
        <v>231</v>
      </c>
      <c r="HX1">
        <f t="shared" si="30"/>
        <v>232</v>
      </c>
      <c r="HY1">
        <f t="shared" ref="HY1" si="31">+HX1+1</f>
        <v>233</v>
      </c>
      <c r="ID1" t="s">
        <v>2277</v>
      </c>
      <c r="IE1" t="s">
        <v>2278</v>
      </c>
      <c r="IF1" t="s">
        <v>2094</v>
      </c>
    </row>
    <row r="2" spans="1:243" x14ac:dyDescent="0.35">
      <c r="A2" t="s">
        <v>1</v>
      </c>
      <c r="B2" t="s">
        <v>949</v>
      </c>
      <c r="C2" t="s">
        <v>950</v>
      </c>
      <c r="D2" t="s">
        <v>951</v>
      </c>
      <c r="E2" t="s">
        <v>952</v>
      </c>
      <c r="F2" t="s">
        <v>953</v>
      </c>
      <c r="H2" t="s">
        <v>939</v>
      </c>
      <c r="I2" t="s">
        <v>940</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941</v>
      </c>
      <c r="BS2" t="s">
        <v>942</v>
      </c>
      <c r="BU2" t="s">
        <v>1571</v>
      </c>
      <c r="BV2" t="s">
        <v>1572</v>
      </c>
      <c r="BW2" t="s">
        <v>1573</v>
      </c>
      <c r="BX2" t="s">
        <v>1574</v>
      </c>
      <c r="BY2" t="s">
        <v>1575</v>
      </c>
      <c r="BZ2" t="s">
        <v>1576</v>
      </c>
      <c r="CA2" t="s">
        <v>1577</v>
      </c>
      <c r="CB2" t="s">
        <v>1578</v>
      </c>
      <c r="CC2" t="s">
        <v>1579</v>
      </c>
      <c r="CD2" t="s">
        <v>1580</v>
      </c>
      <c r="CE2" t="s">
        <v>1581</v>
      </c>
      <c r="CF2" t="s">
        <v>1582</v>
      </c>
      <c r="CG2" t="s">
        <v>1583</v>
      </c>
      <c r="CH2" t="s">
        <v>1584</v>
      </c>
      <c r="CI2" t="s">
        <v>1585</v>
      </c>
      <c r="CJ2" t="s">
        <v>1586</v>
      </c>
      <c r="CK2" t="s">
        <v>1587</v>
      </c>
      <c r="CL2" t="s">
        <v>1588</v>
      </c>
      <c r="CM2" t="s">
        <v>1589</v>
      </c>
      <c r="CN2" t="s">
        <v>1590</v>
      </c>
      <c r="CO2" t="s">
        <v>1591</v>
      </c>
      <c r="CP2" t="s">
        <v>1592</v>
      </c>
      <c r="CQ2" t="s">
        <v>1593</v>
      </c>
      <c r="CR2" t="s">
        <v>1594</v>
      </c>
      <c r="CS2" t="s">
        <v>1595</v>
      </c>
      <c r="CT2" t="s">
        <v>1596</v>
      </c>
      <c r="CU2" t="s">
        <v>1597</v>
      </c>
      <c r="CV2" t="s">
        <v>1598</v>
      </c>
      <c r="CW2" t="s">
        <v>1599</v>
      </c>
      <c r="CX2" t="s">
        <v>1600</v>
      </c>
      <c r="CY2" t="s">
        <v>1601</v>
      </c>
      <c r="CZ2" t="s">
        <v>1602</v>
      </c>
      <c r="DA2" t="s">
        <v>1603</v>
      </c>
      <c r="DB2" t="s">
        <v>1604</v>
      </c>
      <c r="DC2" t="s">
        <v>1605</v>
      </c>
      <c r="DD2" t="s">
        <v>1606</v>
      </c>
      <c r="DE2" t="s">
        <v>1762</v>
      </c>
      <c r="DF2" t="s">
        <v>1763</v>
      </c>
      <c r="DG2" t="s">
        <v>1764</v>
      </c>
      <c r="DH2" t="s">
        <v>1765</v>
      </c>
      <c r="DI2" t="s">
        <v>1766</v>
      </c>
      <c r="DJ2" t="s">
        <v>1767</v>
      </c>
      <c r="DK2" t="s">
        <v>1768</v>
      </c>
      <c r="DL2" t="s">
        <v>1769</v>
      </c>
      <c r="DM2" t="s">
        <v>1770</v>
      </c>
      <c r="DN2" t="s">
        <v>1771</v>
      </c>
      <c r="DO2" t="s">
        <v>1772</v>
      </c>
      <c r="DP2" t="s">
        <v>1773</v>
      </c>
      <c r="DR2" t="s">
        <v>1607</v>
      </c>
      <c r="DS2" t="s">
        <v>1608</v>
      </c>
      <c r="DT2" t="s">
        <v>1609</v>
      </c>
      <c r="DU2" t="s">
        <v>1610</v>
      </c>
      <c r="DV2" t="s">
        <v>1611</v>
      </c>
      <c r="DW2" t="s">
        <v>1612</v>
      </c>
      <c r="DX2" t="s">
        <v>1613</v>
      </c>
      <c r="DY2" t="s">
        <v>1614</v>
      </c>
      <c r="DZ2" t="s">
        <v>1615</v>
      </c>
      <c r="EA2" t="s">
        <v>1616</v>
      </c>
      <c r="EB2" t="s">
        <v>1617</v>
      </c>
      <c r="EC2" t="s">
        <v>1618</v>
      </c>
      <c r="ED2" t="s">
        <v>1619</v>
      </c>
      <c r="EE2" t="s">
        <v>1620</v>
      </c>
      <c r="EF2" t="s">
        <v>1621</v>
      </c>
      <c r="EG2" t="s">
        <v>1622</v>
      </c>
      <c r="EH2" t="s">
        <v>1623</v>
      </c>
      <c r="EI2" t="s">
        <v>1624</v>
      </c>
      <c r="EJ2" t="s">
        <v>1625</v>
      </c>
      <c r="EK2" t="s">
        <v>1626</v>
      </c>
      <c r="EL2" t="s">
        <v>1627</v>
      </c>
      <c r="EM2" t="s">
        <v>1628</v>
      </c>
      <c r="EN2" t="s">
        <v>1629</v>
      </c>
      <c r="EO2" t="s">
        <v>1630</v>
      </c>
      <c r="EP2" t="s">
        <v>1631</v>
      </c>
      <c r="EQ2" t="s">
        <v>1632</v>
      </c>
      <c r="ER2" t="s">
        <v>1633</v>
      </c>
      <c r="ES2" t="s">
        <v>1634</v>
      </c>
      <c r="ET2" t="s">
        <v>1635</v>
      </c>
      <c r="EU2" t="s">
        <v>1636</v>
      </c>
      <c r="EV2" t="s">
        <v>1637</v>
      </c>
      <c r="EW2" t="s">
        <v>1638</v>
      </c>
      <c r="EX2" t="s">
        <v>1639</v>
      </c>
      <c r="EY2" t="s">
        <v>1640</v>
      </c>
      <c r="EZ2" t="s">
        <v>1641</v>
      </c>
      <c r="FA2" t="s">
        <v>1642</v>
      </c>
      <c r="FB2" t="s">
        <v>1810</v>
      </c>
      <c r="FC2" t="s">
        <v>1811</v>
      </c>
      <c r="FD2" t="s">
        <v>1812</v>
      </c>
      <c r="FE2" t="s">
        <v>1813</v>
      </c>
      <c r="FF2" t="s">
        <v>1814</v>
      </c>
      <c r="FG2" t="s">
        <v>1815</v>
      </c>
      <c r="FH2" t="s">
        <v>1816</v>
      </c>
      <c r="FI2" t="s">
        <v>1817</v>
      </c>
      <c r="FJ2" t="s">
        <v>1818</v>
      </c>
      <c r="FK2" t="s">
        <v>1819</v>
      </c>
      <c r="FL2" t="s">
        <v>1820</v>
      </c>
      <c r="FM2" t="s">
        <v>1821</v>
      </c>
      <c r="FO2" t="s">
        <v>1532</v>
      </c>
      <c r="FP2" t="s">
        <v>1533</v>
      </c>
      <c r="FQ2" t="s">
        <v>1534</v>
      </c>
      <c r="FR2" t="s">
        <v>1679</v>
      </c>
      <c r="FX2" t="s">
        <v>1929</v>
      </c>
      <c r="FY2" t="s">
        <v>1930</v>
      </c>
      <c r="FZ2" t="s">
        <v>1931</v>
      </c>
      <c r="GA2" t="s">
        <v>1932</v>
      </c>
      <c r="GB2" t="s">
        <v>1933</v>
      </c>
      <c r="GD2" t="s">
        <v>1929</v>
      </c>
      <c r="GE2" t="s">
        <v>2455</v>
      </c>
      <c r="GF2" t="s">
        <v>1930</v>
      </c>
      <c r="GG2" t="s">
        <v>2456</v>
      </c>
      <c r="GH2" t="s">
        <v>2457</v>
      </c>
      <c r="GI2" t="s">
        <v>1931</v>
      </c>
      <c r="GJ2" t="s">
        <v>2458</v>
      </c>
      <c r="GK2" t="s">
        <v>2459</v>
      </c>
      <c r="GL2" t="s">
        <v>2460</v>
      </c>
      <c r="GM2" t="s">
        <v>2461</v>
      </c>
      <c r="GN2" t="s">
        <v>2462</v>
      </c>
      <c r="GO2" t="s">
        <v>1932</v>
      </c>
      <c r="GP2" t="s">
        <v>2463</v>
      </c>
      <c r="GQ2" t="s">
        <v>2464</v>
      </c>
      <c r="GR2" t="s">
        <v>2465</v>
      </c>
      <c r="GS2" t="s">
        <v>2466</v>
      </c>
      <c r="GT2" t="s">
        <v>2467</v>
      </c>
      <c r="GU2" t="s">
        <v>2468</v>
      </c>
      <c r="GV2" t="s">
        <v>2469</v>
      </c>
      <c r="GW2" t="s">
        <v>2470</v>
      </c>
      <c r="GX2" t="s">
        <v>2471</v>
      </c>
      <c r="GY2" t="s">
        <v>2472</v>
      </c>
      <c r="GZ2" t="s">
        <v>2473</v>
      </c>
      <c r="HA2" t="s">
        <v>1933</v>
      </c>
      <c r="HB2" t="s">
        <v>2474</v>
      </c>
      <c r="HC2" t="s">
        <v>2475</v>
      </c>
      <c r="HD2" t="s">
        <v>2476</v>
      </c>
      <c r="HE2" t="s">
        <v>2477</v>
      </c>
      <c r="HF2" t="s">
        <v>2478</v>
      </c>
      <c r="HG2" t="s">
        <v>2479</v>
      </c>
      <c r="HH2" t="s">
        <v>2480</v>
      </c>
      <c r="HI2" t="s">
        <v>2481</v>
      </c>
      <c r="HJ2" t="s">
        <v>2482</v>
      </c>
      <c r="HK2" t="s">
        <v>2483</v>
      </c>
      <c r="HL2" t="s">
        <v>2484</v>
      </c>
      <c r="HM2" t="s">
        <v>2485</v>
      </c>
      <c r="HN2" t="s">
        <v>2486</v>
      </c>
      <c r="HO2" t="s">
        <v>2487</v>
      </c>
      <c r="HP2" t="s">
        <v>2488</v>
      </c>
      <c r="HQ2" t="s">
        <v>2489</v>
      </c>
      <c r="HR2" t="s">
        <v>2490</v>
      </c>
      <c r="HS2" t="s">
        <v>2491</v>
      </c>
      <c r="HT2" t="s">
        <v>2492</v>
      </c>
      <c r="HU2" t="s">
        <v>2493</v>
      </c>
      <c r="HV2" t="s">
        <v>2494</v>
      </c>
      <c r="HW2" t="s">
        <v>2495</v>
      </c>
      <c r="HX2" t="s">
        <v>2496</v>
      </c>
      <c r="HY2" t="s">
        <v>2497</v>
      </c>
      <c r="IB2" t="s">
        <v>2276</v>
      </c>
      <c r="IC2" t="s">
        <v>2275</v>
      </c>
      <c r="ID2" s="7">
        <f>AVERAGE(FQ926:FQ940)</f>
        <v>1.3466799999999999</v>
      </c>
      <c r="IE2" s="7">
        <f>AVERAGE(FQ1056:FQ1070)</f>
        <v>1.3485933333333333</v>
      </c>
      <c r="IF2" s="7">
        <f>((IE2/ID2)-1)*100</f>
        <v>0.14207780120989444</v>
      </c>
    </row>
    <row r="3" spans="1:243" x14ac:dyDescent="0.35">
      <c r="G3" s="3" t="s">
        <v>189</v>
      </c>
      <c r="H3" t="s">
        <v>807</v>
      </c>
      <c r="I3" t="s">
        <v>808</v>
      </c>
      <c r="J3" t="s">
        <v>809</v>
      </c>
      <c r="K3" t="s">
        <v>810</v>
      </c>
      <c r="L3" t="s">
        <v>811</v>
      </c>
      <c r="M3" t="s">
        <v>812</v>
      </c>
      <c r="N3" t="s">
        <v>813</v>
      </c>
      <c r="O3" t="s">
        <v>814</v>
      </c>
      <c r="P3" t="s">
        <v>815</v>
      </c>
      <c r="Q3" t="s">
        <v>816</v>
      </c>
      <c r="R3" t="s">
        <v>817</v>
      </c>
      <c r="S3" t="s">
        <v>818</v>
      </c>
      <c r="T3" t="s">
        <v>819</v>
      </c>
      <c r="U3" t="s">
        <v>820</v>
      </c>
      <c r="V3" t="s">
        <v>821</v>
      </c>
      <c r="W3" t="s">
        <v>822</v>
      </c>
      <c r="X3" t="s">
        <v>823</v>
      </c>
      <c r="Y3" t="s">
        <v>824</v>
      </c>
      <c r="Z3" t="s">
        <v>825</v>
      </c>
      <c r="AA3" t="s">
        <v>826</v>
      </c>
      <c r="AB3" t="s">
        <v>827</v>
      </c>
      <c r="AC3" t="s">
        <v>828</v>
      </c>
      <c r="AD3" t="s">
        <v>829</v>
      </c>
      <c r="AE3" t="s">
        <v>830</v>
      </c>
      <c r="AF3" t="s">
        <v>831</v>
      </c>
      <c r="AG3" t="s">
        <v>832</v>
      </c>
      <c r="AH3" t="s">
        <v>833</v>
      </c>
      <c r="AI3" t="s">
        <v>834</v>
      </c>
      <c r="AJ3" t="s">
        <v>835</v>
      </c>
      <c r="AK3" t="s">
        <v>836</v>
      </c>
      <c r="AL3" t="s">
        <v>837</v>
      </c>
      <c r="AM3" t="s">
        <v>838</v>
      </c>
      <c r="AN3" t="s">
        <v>839</v>
      </c>
      <c r="AO3" t="s">
        <v>840</v>
      </c>
      <c r="AP3" t="s">
        <v>841</v>
      </c>
      <c r="AQ3" t="s">
        <v>842</v>
      </c>
      <c r="AR3" t="s">
        <v>843</v>
      </c>
      <c r="AS3" t="s">
        <v>844</v>
      </c>
      <c r="AT3" t="s">
        <v>845</v>
      </c>
      <c r="AU3" t="s">
        <v>846</v>
      </c>
      <c r="AV3" t="s">
        <v>847</v>
      </c>
      <c r="AW3" t="s">
        <v>848</v>
      </c>
      <c r="AX3" t="s">
        <v>849</v>
      </c>
      <c r="AY3" t="s">
        <v>850</v>
      </c>
      <c r="AZ3" t="s">
        <v>851</v>
      </c>
      <c r="BA3" t="s">
        <v>852</v>
      </c>
      <c r="BB3" t="s">
        <v>853</v>
      </c>
      <c r="BC3" t="s">
        <v>854</v>
      </c>
      <c r="BD3" t="s">
        <v>855</v>
      </c>
      <c r="BE3" t="s">
        <v>856</v>
      </c>
      <c r="BF3" t="s">
        <v>857</v>
      </c>
      <c r="BG3" t="s">
        <v>858</v>
      </c>
      <c r="BH3" t="s">
        <v>859</v>
      </c>
      <c r="BI3" t="s">
        <v>860</v>
      </c>
      <c r="BJ3" t="s">
        <v>861</v>
      </c>
      <c r="BK3" t="s">
        <v>862</v>
      </c>
      <c r="BL3" t="s">
        <v>863</v>
      </c>
      <c r="BM3" t="s">
        <v>864</v>
      </c>
      <c r="BN3" t="s">
        <v>865</v>
      </c>
      <c r="BO3" t="s">
        <v>866</v>
      </c>
      <c r="BP3" t="s">
        <v>867</v>
      </c>
      <c r="BQ3" t="s">
        <v>868</v>
      </c>
      <c r="BR3" t="s">
        <v>869</v>
      </c>
      <c r="BS3" t="s">
        <v>870</v>
      </c>
      <c r="BU3" t="s">
        <v>1535</v>
      </c>
      <c r="BV3" t="s">
        <v>1536</v>
      </c>
      <c r="BW3" t="s">
        <v>1537</v>
      </c>
      <c r="BX3" t="s">
        <v>1538</v>
      </c>
      <c r="BY3" t="s">
        <v>1539</v>
      </c>
      <c r="BZ3" t="s">
        <v>1540</v>
      </c>
      <c r="CA3" t="s">
        <v>1541</v>
      </c>
      <c r="CB3" t="s">
        <v>1542</v>
      </c>
      <c r="CC3" t="s">
        <v>1543</v>
      </c>
      <c r="CD3" t="s">
        <v>1544</v>
      </c>
      <c r="CE3" t="s">
        <v>1545</v>
      </c>
      <c r="CF3" t="s">
        <v>1546</v>
      </c>
      <c r="CG3" t="s">
        <v>1547</v>
      </c>
      <c r="CH3" t="s">
        <v>1548</v>
      </c>
      <c r="CI3" t="s">
        <v>1549</v>
      </c>
      <c r="CJ3" t="s">
        <v>1550</v>
      </c>
      <c r="CK3" t="s">
        <v>1551</v>
      </c>
      <c r="CL3" t="s">
        <v>1552</v>
      </c>
      <c r="CM3" t="s">
        <v>1553</v>
      </c>
      <c r="CN3" t="s">
        <v>1554</v>
      </c>
      <c r="CO3" t="s">
        <v>1555</v>
      </c>
      <c r="CP3" t="s">
        <v>1556</v>
      </c>
      <c r="CQ3" t="s">
        <v>1557</v>
      </c>
      <c r="CR3" t="s">
        <v>1558</v>
      </c>
      <c r="CS3" t="s">
        <v>1559</v>
      </c>
      <c r="CT3" t="s">
        <v>1560</v>
      </c>
      <c r="CU3" t="s">
        <v>1561</v>
      </c>
      <c r="CV3" t="s">
        <v>1562</v>
      </c>
      <c r="CW3" t="s">
        <v>1563</v>
      </c>
      <c r="CX3" t="s">
        <v>1564</v>
      </c>
      <c r="CY3" t="s">
        <v>1565</v>
      </c>
      <c r="CZ3" t="s">
        <v>1566</v>
      </c>
      <c r="DA3" t="s">
        <v>1567</v>
      </c>
      <c r="DB3" t="s">
        <v>1568</v>
      </c>
      <c r="DC3" t="s">
        <v>1569</v>
      </c>
      <c r="DD3" t="s">
        <v>1570</v>
      </c>
      <c r="DE3" t="s">
        <v>1774</v>
      </c>
      <c r="DF3" t="s">
        <v>1775</v>
      </c>
      <c r="DG3" t="s">
        <v>1776</v>
      </c>
      <c r="DH3" t="s">
        <v>1777</v>
      </c>
      <c r="DI3" t="s">
        <v>1778</v>
      </c>
      <c r="DJ3" t="s">
        <v>1779</v>
      </c>
      <c r="DK3" t="s">
        <v>1780</v>
      </c>
      <c r="DL3" t="s">
        <v>1781</v>
      </c>
      <c r="DM3" t="s">
        <v>1782</v>
      </c>
      <c r="DN3" t="s">
        <v>1783</v>
      </c>
      <c r="DO3" t="s">
        <v>1784</v>
      </c>
      <c r="DP3" t="s">
        <v>1785</v>
      </c>
      <c r="DR3" t="s">
        <v>1643</v>
      </c>
      <c r="DS3" t="s">
        <v>1644</v>
      </c>
      <c r="DT3" t="s">
        <v>1645</v>
      </c>
      <c r="DU3" t="s">
        <v>1646</v>
      </c>
      <c r="DV3" t="s">
        <v>1647</v>
      </c>
      <c r="DW3" t="s">
        <v>1648</v>
      </c>
      <c r="DX3" t="s">
        <v>1649</v>
      </c>
      <c r="DY3" t="s">
        <v>1650</v>
      </c>
      <c r="DZ3" t="s">
        <v>1651</v>
      </c>
      <c r="EA3" t="s">
        <v>1652</v>
      </c>
      <c r="EB3" t="s">
        <v>1653</v>
      </c>
      <c r="EC3" t="s">
        <v>1654</v>
      </c>
      <c r="ED3" t="s">
        <v>1655</v>
      </c>
      <c r="EE3" t="s">
        <v>1656</v>
      </c>
      <c r="EF3" t="s">
        <v>1657</v>
      </c>
      <c r="EG3" t="s">
        <v>1658</v>
      </c>
      <c r="EH3" t="s">
        <v>1659</v>
      </c>
      <c r="EI3" t="s">
        <v>1660</v>
      </c>
      <c r="EJ3" t="s">
        <v>1661</v>
      </c>
      <c r="EK3" t="s">
        <v>1662</v>
      </c>
      <c r="EL3" t="s">
        <v>1663</v>
      </c>
      <c r="EM3" t="s">
        <v>1664</v>
      </c>
      <c r="EN3" t="s">
        <v>1665</v>
      </c>
      <c r="EO3" t="s">
        <v>1666</v>
      </c>
      <c r="EP3" t="s">
        <v>1667</v>
      </c>
      <c r="EQ3" t="s">
        <v>1668</v>
      </c>
      <c r="ER3" t="s">
        <v>1669</v>
      </c>
      <c r="ES3" t="s">
        <v>1670</v>
      </c>
      <c r="ET3" t="s">
        <v>1671</v>
      </c>
      <c r="EU3" t="s">
        <v>1672</v>
      </c>
      <c r="EV3" t="s">
        <v>1673</v>
      </c>
      <c r="EW3" t="s">
        <v>1674</v>
      </c>
      <c r="EX3" t="s">
        <v>1675</v>
      </c>
      <c r="EY3" t="s">
        <v>1676</v>
      </c>
      <c r="EZ3" t="s">
        <v>1677</v>
      </c>
      <c r="FA3" t="s">
        <v>1678</v>
      </c>
      <c r="FB3" t="s">
        <v>1798</v>
      </c>
      <c r="FC3" t="s">
        <v>1799</v>
      </c>
      <c r="FD3" t="s">
        <v>1800</v>
      </c>
      <c r="FE3" t="s">
        <v>1801</v>
      </c>
      <c r="FF3" t="s">
        <v>1802</v>
      </c>
      <c r="FG3" t="s">
        <v>1803</v>
      </c>
      <c r="FH3" t="s">
        <v>1804</v>
      </c>
      <c r="FI3" t="s">
        <v>1805</v>
      </c>
      <c r="FJ3" t="s">
        <v>1806</v>
      </c>
      <c r="FK3" t="s">
        <v>1807</v>
      </c>
      <c r="FL3" t="s">
        <v>1808</v>
      </c>
      <c r="FM3" t="s">
        <v>1809</v>
      </c>
      <c r="FO3" t="s">
        <v>1531</v>
      </c>
      <c r="FP3" s="2" t="s">
        <v>1838</v>
      </c>
      <c r="FQ3" t="s">
        <v>1841</v>
      </c>
      <c r="FT3" t="s">
        <v>187</v>
      </c>
      <c r="FU3" t="s">
        <v>188</v>
      </c>
      <c r="FV3" s="2" t="s">
        <v>1427</v>
      </c>
      <c r="FX3" s="2" t="s">
        <v>1916</v>
      </c>
      <c r="FY3" s="2" t="s">
        <v>1917</v>
      </c>
      <c r="FZ3" s="2" t="s">
        <v>1918</v>
      </c>
      <c r="GA3" s="2" t="s">
        <v>1919</v>
      </c>
      <c r="GB3" s="2" t="s">
        <v>1920</v>
      </c>
      <c r="GD3" t="s">
        <v>2363</v>
      </c>
      <c r="GE3" t="s">
        <v>2364</v>
      </c>
      <c r="GF3" t="s">
        <v>2365</v>
      </c>
      <c r="GG3" s="43" t="s">
        <v>2500</v>
      </c>
      <c r="GH3" t="s">
        <v>2368</v>
      </c>
      <c r="GI3" t="s">
        <v>2370</v>
      </c>
      <c r="GJ3" t="s">
        <v>2371</v>
      </c>
      <c r="GK3" t="s">
        <v>2372</v>
      </c>
      <c r="GL3" t="s">
        <v>2373</v>
      </c>
      <c r="GM3" t="s">
        <v>2377</v>
      </c>
      <c r="GN3" t="s">
        <v>2378</v>
      </c>
      <c r="GO3" t="s">
        <v>2379</v>
      </c>
      <c r="GP3" t="s">
        <v>2380</v>
      </c>
      <c r="GQ3" t="s">
        <v>2381</v>
      </c>
      <c r="GR3" t="s">
        <v>2382</v>
      </c>
      <c r="GS3" t="s">
        <v>2383</v>
      </c>
      <c r="GT3" t="s">
        <v>2384</v>
      </c>
      <c r="GU3" t="s">
        <v>2385</v>
      </c>
      <c r="GV3" t="s">
        <v>2386</v>
      </c>
      <c r="GW3" t="s">
        <v>2387</v>
      </c>
      <c r="GX3" t="s">
        <v>2388</v>
      </c>
      <c r="GY3" t="s">
        <v>2389</v>
      </c>
      <c r="GZ3" t="s">
        <v>2390</v>
      </c>
      <c r="HA3" t="s">
        <v>2391</v>
      </c>
      <c r="HB3" t="s">
        <v>2392</v>
      </c>
      <c r="HC3" t="s">
        <v>2393</v>
      </c>
      <c r="HD3" t="s">
        <v>2394</v>
      </c>
      <c r="HE3" t="s">
        <v>2395</v>
      </c>
      <c r="HF3" t="s">
        <v>2396</v>
      </c>
      <c r="HG3" t="s">
        <v>2397</v>
      </c>
      <c r="HH3" t="s">
        <v>2398</v>
      </c>
      <c r="HI3" t="s">
        <v>2399</v>
      </c>
      <c r="HJ3" t="s">
        <v>2400</v>
      </c>
      <c r="HK3" t="s">
        <v>2401</v>
      </c>
      <c r="HL3" t="s">
        <v>2402</v>
      </c>
      <c r="HM3" t="s">
        <v>2403</v>
      </c>
      <c r="HN3" t="s">
        <v>2404</v>
      </c>
      <c r="HO3" t="s">
        <v>2405</v>
      </c>
      <c r="HP3" t="s">
        <v>2406</v>
      </c>
      <c r="HQ3" t="s">
        <v>2407</v>
      </c>
      <c r="HR3" t="s">
        <v>2408</v>
      </c>
      <c r="HS3" t="s">
        <v>2409</v>
      </c>
      <c r="HT3" t="s">
        <v>2410</v>
      </c>
      <c r="HU3" t="s">
        <v>2411</v>
      </c>
      <c r="HV3" t="s">
        <v>2412</v>
      </c>
      <c r="HW3" t="s">
        <v>2413</v>
      </c>
      <c r="HX3" t="s">
        <v>2414</v>
      </c>
      <c r="HY3" t="s">
        <v>2415</v>
      </c>
      <c r="ID3" s="7">
        <f>AVERAGE(FO926:FO940)</f>
        <v>84.838133333333332</v>
      </c>
      <c r="IE3" s="7">
        <f>AVERAGE(FO1056:FO1070)</f>
        <v>84.747853333333325</v>
      </c>
      <c r="IF3" s="7">
        <f>((IE3/ID3)-1)*100</f>
        <v>-0.10641441112959615</v>
      </c>
      <c r="IH3" s="43" t="s">
        <v>2501</v>
      </c>
      <c r="II3" t="s">
        <v>1535</v>
      </c>
    </row>
    <row r="4" spans="1:243" s="5" customFormat="1" ht="73" customHeight="1" x14ac:dyDescent="0.35">
      <c r="G4" s="5" t="s">
        <v>13</v>
      </c>
      <c r="H4" s="5" t="s">
        <v>872</v>
      </c>
      <c r="I4" s="5" t="s">
        <v>874</v>
      </c>
      <c r="J4" s="5" t="s">
        <v>876</v>
      </c>
      <c r="K4" s="5" t="s">
        <v>878</v>
      </c>
      <c r="L4" s="5" t="s">
        <v>879</v>
      </c>
      <c r="M4" s="5" t="s">
        <v>880</v>
      </c>
      <c r="N4" s="5" t="s">
        <v>881</v>
      </c>
      <c r="O4" s="5" t="s">
        <v>882</v>
      </c>
      <c r="P4" s="5" t="s">
        <v>883</v>
      </c>
      <c r="Q4" s="5" t="s">
        <v>884</v>
      </c>
      <c r="R4" s="5" t="s">
        <v>885</v>
      </c>
      <c r="S4" s="5" t="s">
        <v>886</v>
      </c>
      <c r="T4" s="5" t="s">
        <v>887</v>
      </c>
      <c r="U4" s="5" t="s">
        <v>888</v>
      </c>
      <c r="V4" s="5" t="s">
        <v>889</v>
      </c>
      <c r="W4" s="5" t="s">
        <v>890</v>
      </c>
      <c r="X4" s="5" t="s">
        <v>891</v>
      </c>
      <c r="Y4" s="5" t="s">
        <v>892</v>
      </c>
      <c r="Z4" s="5" t="s">
        <v>893</v>
      </c>
      <c r="AA4" s="5" t="s">
        <v>894</v>
      </c>
      <c r="AB4" s="5" t="s">
        <v>895</v>
      </c>
      <c r="AC4" s="5" t="s">
        <v>896</v>
      </c>
      <c r="AD4" s="5" t="s">
        <v>897</v>
      </c>
      <c r="AE4" s="5" t="s">
        <v>898</v>
      </c>
      <c r="AF4" s="5" t="s">
        <v>899</v>
      </c>
      <c r="AG4" s="5" t="s">
        <v>900</v>
      </c>
      <c r="AH4" s="5" t="s">
        <v>901</v>
      </c>
      <c r="AI4" s="5" t="s">
        <v>902</v>
      </c>
      <c r="AJ4" s="5" t="s">
        <v>903</v>
      </c>
      <c r="AK4" s="5" t="s">
        <v>904</v>
      </c>
      <c r="AL4" s="5" t="s">
        <v>905</v>
      </c>
      <c r="AM4" s="5" t="s">
        <v>906</v>
      </c>
      <c r="AN4" s="5" t="s">
        <v>907</v>
      </c>
      <c r="AO4" s="5" t="s">
        <v>908</v>
      </c>
      <c r="AP4" s="5" t="s">
        <v>909</v>
      </c>
      <c r="AQ4" s="5" t="s">
        <v>910</v>
      </c>
      <c r="AR4" s="5" t="s">
        <v>911</v>
      </c>
      <c r="AS4" s="5" t="s">
        <v>912</v>
      </c>
      <c r="AT4" s="5" t="s">
        <v>913</v>
      </c>
      <c r="AU4" s="5" t="s">
        <v>914</v>
      </c>
      <c r="AV4" s="5" t="s">
        <v>915</v>
      </c>
      <c r="AW4" s="5" t="s">
        <v>916</v>
      </c>
      <c r="AX4" s="5" t="s">
        <v>917</v>
      </c>
      <c r="AY4" s="5" t="s">
        <v>918</v>
      </c>
      <c r="AZ4" s="5" t="s">
        <v>919</v>
      </c>
      <c r="BA4" s="5" t="s">
        <v>920</v>
      </c>
      <c r="BB4" s="5" t="s">
        <v>921</v>
      </c>
      <c r="BC4" s="5" t="s">
        <v>922</v>
      </c>
      <c r="BD4" s="5" t="s">
        <v>923</v>
      </c>
      <c r="BE4" s="5" t="s">
        <v>924</v>
      </c>
      <c r="BF4" s="5" t="s">
        <v>925</v>
      </c>
      <c r="BG4" s="5" t="s">
        <v>926</v>
      </c>
      <c r="BH4" s="5" t="s">
        <v>927</v>
      </c>
      <c r="BI4" s="5" t="s">
        <v>928</v>
      </c>
      <c r="BJ4" s="5" t="s">
        <v>929</v>
      </c>
      <c r="BK4" s="5" t="s">
        <v>930</v>
      </c>
      <c r="BL4" s="5" t="s">
        <v>931</v>
      </c>
      <c r="BM4" s="5" t="s">
        <v>932</v>
      </c>
      <c r="BN4" s="5" t="s">
        <v>933</v>
      </c>
      <c r="BO4" s="5" t="s">
        <v>934</v>
      </c>
      <c r="BP4" s="5" t="s">
        <v>935</v>
      </c>
      <c r="BQ4" s="5" t="s">
        <v>936</v>
      </c>
      <c r="BR4" s="5" t="s">
        <v>937</v>
      </c>
      <c r="BS4" s="5" t="s">
        <v>938</v>
      </c>
      <c r="BU4" s="5" t="s">
        <v>1683</v>
      </c>
      <c r="BV4" s="5" t="s">
        <v>1684</v>
      </c>
      <c r="BW4" s="5" t="s">
        <v>1685</v>
      </c>
      <c r="BX4" s="5" t="s">
        <v>1686</v>
      </c>
      <c r="BY4" s="5" t="s">
        <v>1687</v>
      </c>
      <c r="BZ4" s="5" t="s">
        <v>1688</v>
      </c>
      <c r="CA4" s="5" t="s">
        <v>1689</v>
      </c>
      <c r="CB4" s="5" t="s">
        <v>1690</v>
      </c>
      <c r="CC4" s="5" t="s">
        <v>1691</v>
      </c>
      <c r="CD4" s="5" t="s">
        <v>1692</v>
      </c>
      <c r="CE4" s="5" t="s">
        <v>1693</v>
      </c>
      <c r="CF4" s="5" t="s">
        <v>1695</v>
      </c>
      <c r="CG4" s="5" t="s">
        <v>1697</v>
      </c>
      <c r="CH4" s="5" t="s">
        <v>1699</v>
      </c>
      <c r="CI4" s="5" t="s">
        <v>1700</v>
      </c>
      <c r="CJ4" s="5" t="s">
        <v>1701</v>
      </c>
      <c r="CK4" s="5" t="s">
        <v>1702</v>
      </c>
      <c r="CL4" s="5" t="s">
        <v>1704</v>
      </c>
      <c r="CM4" s="5" t="s">
        <v>1706</v>
      </c>
      <c r="CN4" s="5" t="s">
        <v>1707</v>
      </c>
      <c r="CO4" s="5" t="s">
        <v>1708</v>
      </c>
      <c r="CP4" s="5" t="s">
        <v>1709</v>
      </c>
      <c r="CQ4" s="5" t="s">
        <v>1710</v>
      </c>
      <c r="CR4" s="5" t="s">
        <v>1711</v>
      </c>
      <c r="CS4" s="5" t="s">
        <v>1712</v>
      </c>
      <c r="CT4" s="5" t="s">
        <v>1713</v>
      </c>
      <c r="CU4" s="5" t="s">
        <v>1714</v>
      </c>
      <c r="CV4" s="5" t="s">
        <v>1715</v>
      </c>
      <c r="CW4" s="5" t="s">
        <v>1716</v>
      </c>
      <c r="CX4" s="5" t="s">
        <v>1717</v>
      </c>
      <c r="CY4" s="5" t="s">
        <v>1718</v>
      </c>
      <c r="CZ4" s="5" t="s">
        <v>1719</v>
      </c>
      <c r="DA4" s="5" t="s">
        <v>1720</v>
      </c>
      <c r="DB4" s="5" t="s">
        <v>1721</v>
      </c>
      <c r="DC4" s="5" t="s">
        <v>1722</v>
      </c>
      <c r="DD4" s="5" t="s">
        <v>1723</v>
      </c>
      <c r="DE4" s="5" t="s">
        <v>1786</v>
      </c>
      <c r="DF4" s="5" t="s">
        <v>1787</v>
      </c>
      <c r="DG4" s="5" t="s">
        <v>1788</v>
      </c>
      <c r="DH4" s="5" t="s">
        <v>1789</v>
      </c>
      <c r="DI4" s="5" t="s">
        <v>1790</v>
      </c>
      <c r="DJ4" s="5" t="s">
        <v>1791</v>
      </c>
      <c r="DK4" s="5" t="s">
        <v>1792</v>
      </c>
      <c r="DL4" s="5" t="s">
        <v>1793</v>
      </c>
      <c r="DM4" s="5" t="s">
        <v>1794</v>
      </c>
      <c r="DN4" s="5" t="s">
        <v>1795</v>
      </c>
      <c r="DO4" s="5" t="s">
        <v>1796</v>
      </c>
      <c r="DP4" s="5" t="s">
        <v>1797</v>
      </c>
      <c r="DR4" s="5" t="s">
        <v>1725</v>
      </c>
      <c r="DS4" s="5" t="s">
        <v>1726</v>
      </c>
      <c r="DT4" s="5" t="s">
        <v>1727</v>
      </c>
      <c r="DU4" s="5" t="s">
        <v>1728</v>
      </c>
      <c r="DV4" s="5" t="s">
        <v>1729</v>
      </c>
      <c r="DW4" s="5" t="s">
        <v>1730</v>
      </c>
      <c r="DX4" s="5" t="s">
        <v>1731</v>
      </c>
      <c r="DY4" s="5" t="s">
        <v>1732</v>
      </c>
      <c r="DZ4" s="5" t="s">
        <v>1733</v>
      </c>
      <c r="EA4" s="5" t="s">
        <v>1734</v>
      </c>
      <c r="EB4" s="5" t="s">
        <v>1735</v>
      </c>
      <c r="EC4" s="5" t="s">
        <v>1736</v>
      </c>
      <c r="ED4" s="5" t="s">
        <v>1737</v>
      </c>
      <c r="EE4" s="5" t="s">
        <v>1738</v>
      </c>
      <c r="EF4" s="5" t="s">
        <v>1739</v>
      </c>
      <c r="EG4" s="5" t="s">
        <v>1740</v>
      </c>
      <c r="EH4" s="5" t="s">
        <v>1741</v>
      </c>
      <c r="EI4" s="5" t="s">
        <v>1742</v>
      </c>
      <c r="EJ4" s="5" t="s">
        <v>1743</v>
      </c>
      <c r="EK4" s="5" t="s">
        <v>1744</v>
      </c>
      <c r="EL4" s="5" t="s">
        <v>1745</v>
      </c>
      <c r="EM4" s="5" t="s">
        <v>1746</v>
      </c>
      <c r="EN4" s="5" t="s">
        <v>1747</v>
      </c>
      <c r="EO4" s="5" t="s">
        <v>1748</v>
      </c>
      <c r="EP4" s="5" t="s">
        <v>1749</v>
      </c>
      <c r="EQ4" s="5" t="s">
        <v>1750</v>
      </c>
      <c r="ER4" s="5" t="s">
        <v>1751</v>
      </c>
      <c r="ES4" s="5" t="s">
        <v>1752</v>
      </c>
      <c r="ET4" s="5" t="s">
        <v>1753</v>
      </c>
      <c r="EU4" s="5" t="s">
        <v>1754</v>
      </c>
      <c r="EV4" s="5" t="s">
        <v>1755</v>
      </c>
      <c r="EW4" s="5" t="s">
        <v>1756</v>
      </c>
      <c r="EX4" s="5" t="s">
        <v>1757</v>
      </c>
      <c r="EY4" s="5" t="s">
        <v>1758</v>
      </c>
      <c r="EZ4" s="5" t="s">
        <v>1759</v>
      </c>
      <c r="FA4" s="5" t="s">
        <v>1760</v>
      </c>
      <c r="FB4" s="5" t="s">
        <v>1822</v>
      </c>
      <c r="FC4" s="5" t="s">
        <v>1823</v>
      </c>
      <c r="FD4" s="5" t="s">
        <v>1824</v>
      </c>
      <c r="FE4" s="5" t="s">
        <v>1825</v>
      </c>
      <c r="FF4" s="5" t="s">
        <v>1826</v>
      </c>
      <c r="FG4" s="5" t="s">
        <v>1827</v>
      </c>
      <c r="FH4" s="5" t="s">
        <v>1828</v>
      </c>
      <c r="FI4" s="5" t="s">
        <v>1829</v>
      </c>
      <c r="FJ4" s="5" t="s">
        <v>1830</v>
      </c>
      <c r="FK4" s="5" t="s">
        <v>1831</v>
      </c>
      <c r="FL4" s="5" t="s">
        <v>1832</v>
      </c>
      <c r="FM4" s="5" t="s">
        <v>1833</v>
      </c>
      <c r="FO4" s="5" t="s">
        <v>1680</v>
      </c>
      <c r="FP4" s="5" t="s">
        <v>1840</v>
      </c>
      <c r="FQ4" s="5" t="s">
        <v>1843</v>
      </c>
      <c r="FT4" s="5" t="s">
        <v>193</v>
      </c>
      <c r="FU4" s="5" t="s">
        <v>194</v>
      </c>
      <c r="FV4" s="5" t="s">
        <v>1430</v>
      </c>
      <c r="FX4" s="5" t="s">
        <v>1923</v>
      </c>
      <c r="FY4" s="5" t="s">
        <v>1924</v>
      </c>
      <c r="FZ4" s="5" t="s">
        <v>1925</v>
      </c>
      <c r="GA4" s="5" t="s">
        <v>1926</v>
      </c>
      <c r="GB4" s="5" t="s">
        <v>1928</v>
      </c>
      <c r="GD4" s="5" t="s">
        <v>1923</v>
      </c>
      <c r="GE4" s="5" t="s">
        <v>2366</v>
      </c>
      <c r="GF4" s="5" t="s">
        <v>1924</v>
      </c>
      <c r="GG4" s="5" t="s">
        <v>2367</v>
      </c>
      <c r="GH4" s="5" t="s">
        <v>2369</v>
      </c>
      <c r="GI4" s="5" t="s">
        <v>1925</v>
      </c>
      <c r="GJ4" s="5" t="s">
        <v>2374</v>
      </c>
      <c r="GK4" s="5" t="s">
        <v>2375</v>
      </c>
      <c r="GL4" s="5" t="s">
        <v>2376</v>
      </c>
      <c r="GM4" s="5" t="s">
        <v>2416</v>
      </c>
      <c r="GN4" s="5" t="s">
        <v>2417</v>
      </c>
      <c r="GO4" s="5" t="s">
        <v>1926</v>
      </c>
      <c r="GP4" s="5" t="s">
        <v>2418</v>
      </c>
      <c r="GQ4" s="5" t="s">
        <v>2419</v>
      </c>
      <c r="GR4" s="5" t="s">
        <v>2420</v>
      </c>
      <c r="GS4" s="5" t="s">
        <v>2421</v>
      </c>
      <c r="GT4" s="5" t="s">
        <v>2423</v>
      </c>
      <c r="GU4" s="5" t="s">
        <v>2424</v>
      </c>
      <c r="GV4" s="5" t="s">
        <v>2425</v>
      </c>
      <c r="GW4" s="5" t="s">
        <v>2426</v>
      </c>
      <c r="GX4" s="5" t="s">
        <v>2427</v>
      </c>
      <c r="GY4" s="5" t="s">
        <v>2428</v>
      </c>
      <c r="GZ4" s="5" t="s">
        <v>2429</v>
      </c>
      <c r="HA4" s="5" t="s">
        <v>1928</v>
      </c>
      <c r="HB4" s="5" t="s">
        <v>2430</v>
      </c>
      <c r="HC4" s="5" t="s">
        <v>2431</v>
      </c>
      <c r="HD4" s="5" t="s">
        <v>2432</v>
      </c>
      <c r="HE4" s="5" t="s">
        <v>2433</v>
      </c>
      <c r="HF4" s="5" t="s">
        <v>2434</v>
      </c>
      <c r="HG4" s="5" t="s">
        <v>2435</v>
      </c>
      <c r="HH4" s="5" t="s">
        <v>2436</v>
      </c>
      <c r="HI4" s="5" t="s">
        <v>2437</v>
      </c>
      <c r="HJ4" s="5" t="s">
        <v>2438</v>
      </c>
      <c r="HK4" s="5" t="s">
        <v>2439</v>
      </c>
      <c r="HL4" s="5" t="s">
        <v>2440</v>
      </c>
      <c r="HM4" s="5" t="s">
        <v>2441</v>
      </c>
      <c r="HN4" s="5" t="s">
        <v>2442</v>
      </c>
      <c r="HO4" s="5" t="s">
        <v>2443</v>
      </c>
      <c r="HP4" s="5" t="s">
        <v>2445</v>
      </c>
      <c r="HQ4" s="5" t="s">
        <v>2446</v>
      </c>
      <c r="HR4" s="5" t="s">
        <v>2447</v>
      </c>
      <c r="HS4" s="5" t="s">
        <v>2448</v>
      </c>
      <c r="HT4" s="5" t="s">
        <v>2449</v>
      </c>
      <c r="HU4" s="5" t="s">
        <v>2450</v>
      </c>
      <c r="HV4" s="5" t="s">
        <v>2451</v>
      </c>
      <c r="HW4" s="5" t="s">
        <v>2452</v>
      </c>
      <c r="HX4" s="5" t="s">
        <v>2453</v>
      </c>
      <c r="HY4" s="5" t="s">
        <v>2454</v>
      </c>
      <c r="ID4" s="5" t="s">
        <v>2099</v>
      </c>
      <c r="IE4" s="5" t="s">
        <v>2099</v>
      </c>
      <c r="IF4" s="5" t="s">
        <v>2099</v>
      </c>
      <c r="IH4" s="5" t="s">
        <v>2502</v>
      </c>
      <c r="II4" s="5" t="s">
        <v>1683</v>
      </c>
    </row>
    <row r="5" spans="1:243" x14ac:dyDescent="0.35">
      <c r="G5" t="s">
        <v>12</v>
      </c>
      <c r="H5" t="s">
        <v>2189</v>
      </c>
      <c r="I5" t="s">
        <v>873</v>
      </c>
      <c r="J5" t="s">
        <v>875</v>
      </c>
      <c r="K5" t="s">
        <v>875</v>
      </c>
      <c r="L5" t="s">
        <v>875</v>
      </c>
      <c r="M5" t="s">
        <v>875</v>
      </c>
      <c r="N5" t="s">
        <v>875</v>
      </c>
      <c r="O5" t="s">
        <v>875</v>
      </c>
      <c r="P5" t="s">
        <v>875</v>
      </c>
      <c r="Q5" t="s">
        <v>875</v>
      </c>
      <c r="R5" t="s">
        <v>875</v>
      </c>
      <c r="S5" t="s">
        <v>875</v>
      </c>
      <c r="T5" t="s">
        <v>875</v>
      </c>
      <c r="U5" t="s">
        <v>875</v>
      </c>
      <c r="V5" t="s">
        <v>875</v>
      </c>
      <c r="W5" t="s">
        <v>875</v>
      </c>
      <c r="X5" t="s">
        <v>875</v>
      </c>
      <c r="Y5" t="s">
        <v>875</v>
      </c>
      <c r="Z5" t="s">
        <v>875</v>
      </c>
      <c r="AA5" t="s">
        <v>875</v>
      </c>
      <c r="AB5" t="s">
        <v>875</v>
      </c>
      <c r="AC5" t="s">
        <v>875</v>
      </c>
      <c r="AD5" t="s">
        <v>875</v>
      </c>
      <c r="AE5" t="s">
        <v>875</v>
      </c>
      <c r="AF5" t="s">
        <v>875</v>
      </c>
      <c r="AG5" t="s">
        <v>875</v>
      </c>
      <c r="AH5" t="s">
        <v>875</v>
      </c>
      <c r="AI5" t="s">
        <v>875</v>
      </c>
      <c r="AJ5" t="s">
        <v>875</v>
      </c>
      <c r="AK5" t="s">
        <v>875</v>
      </c>
      <c r="AL5" t="s">
        <v>875</v>
      </c>
      <c r="AM5" t="s">
        <v>875</v>
      </c>
      <c r="AN5" t="s">
        <v>875</v>
      </c>
      <c r="AO5" t="s">
        <v>875</v>
      </c>
      <c r="AP5" t="s">
        <v>875</v>
      </c>
      <c r="AQ5" t="s">
        <v>875</v>
      </c>
      <c r="AR5" t="s">
        <v>875</v>
      </c>
      <c r="AS5" t="s">
        <v>875</v>
      </c>
      <c r="AT5" t="s">
        <v>875</v>
      </c>
      <c r="AU5" t="s">
        <v>875</v>
      </c>
      <c r="AV5" t="s">
        <v>875</v>
      </c>
      <c r="AW5" t="s">
        <v>875</v>
      </c>
      <c r="AX5" t="s">
        <v>875</v>
      </c>
      <c r="AY5" t="s">
        <v>875</v>
      </c>
      <c r="AZ5" t="s">
        <v>875</v>
      </c>
      <c r="BA5" t="s">
        <v>875</v>
      </c>
      <c r="BB5" t="s">
        <v>875</v>
      </c>
      <c r="BC5" t="s">
        <v>875</v>
      </c>
      <c r="BD5" t="s">
        <v>875</v>
      </c>
      <c r="BE5" t="s">
        <v>875</v>
      </c>
      <c r="BF5" t="s">
        <v>875</v>
      </c>
      <c r="BG5" t="s">
        <v>875</v>
      </c>
      <c r="BH5" t="s">
        <v>875</v>
      </c>
      <c r="BI5" t="s">
        <v>875</v>
      </c>
      <c r="BJ5" t="s">
        <v>875</v>
      </c>
      <c r="BK5" t="s">
        <v>875</v>
      </c>
      <c r="BL5" t="s">
        <v>875</v>
      </c>
      <c r="BM5" t="s">
        <v>875</v>
      </c>
      <c r="BN5" t="s">
        <v>875</v>
      </c>
      <c r="BO5" t="s">
        <v>875</v>
      </c>
      <c r="BP5" t="s">
        <v>875</v>
      </c>
      <c r="BQ5" t="s">
        <v>875</v>
      </c>
      <c r="BR5" t="s">
        <v>1880</v>
      </c>
      <c r="BS5" t="s">
        <v>1880</v>
      </c>
      <c r="BU5" t="s">
        <v>1682</v>
      </c>
      <c r="BV5" t="s">
        <v>1682</v>
      </c>
      <c r="BW5" t="s">
        <v>1682</v>
      </c>
      <c r="BX5" t="s">
        <v>1682</v>
      </c>
      <c r="BY5" t="s">
        <v>1682</v>
      </c>
      <c r="BZ5" t="s">
        <v>1682</v>
      </c>
      <c r="CA5" t="s">
        <v>1682</v>
      </c>
      <c r="CB5" t="s">
        <v>1682</v>
      </c>
      <c r="CC5" t="s">
        <v>1682</v>
      </c>
      <c r="CD5" t="s">
        <v>1682</v>
      </c>
      <c r="CE5" t="s">
        <v>1682</v>
      </c>
      <c r="CF5" t="s">
        <v>1694</v>
      </c>
      <c r="CG5" t="s">
        <v>1696</v>
      </c>
      <c r="CH5" t="s">
        <v>1698</v>
      </c>
      <c r="CI5" t="s">
        <v>1698</v>
      </c>
      <c r="CJ5" t="s">
        <v>1698</v>
      </c>
      <c r="CK5" t="s">
        <v>1698</v>
      </c>
      <c r="CL5" t="s">
        <v>1703</v>
      </c>
      <c r="CM5" t="s">
        <v>1705</v>
      </c>
      <c r="CN5" t="s">
        <v>1705</v>
      </c>
      <c r="CO5" t="s">
        <v>1705</v>
      </c>
      <c r="CP5" t="s">
        <v>1705</v>
      </c>
      <c r="CQ5" t="s">
        <v>1705</v>
      </c>
      <c r="CR5" t="s">
        <v>1705</v>
      </c>
      <c r="CS5" t="s">
        <v>1705</v>
      </c>
      <c r="CT5" t="s">
        <v>1705</v>
      </c>
      <c r="CU5" t="s">
        <v>1705</v>
      </c>
      <c r="CV5" t="s">
        <v>1705</v>
      </c>
      <c r="CW5" t="s">
        <v>1705</v>
      </c>
      <c r="CX5" t="s">
        <v>1705</v>
      </c>
      <c r="CY5" t="s">
        <v>1705</v>
      </c>
      <c r="CZ5" t="s">
        <v>1705</v>
      </c>
      <c r="DA5" t="s">
        <v>1705</v>
      </c>
      <c r="DB5" t="s">
        <v>1705</v>
      </c>
      <c r="DC5" t="s">
        <v>1705</v>
      </c>
      <c r="DD5" t="s">
        <v>1705</v>
      </c>
      <c r="DE5" t="s">
        <v>1705</v>
      </c>
      <c r="DF5" t="s">
        <v>1705</v>
      </c>
      <c r="DG5" t="s">
        <v>1705</v>
      </c>
      <c r="DH5" t="s">
        <v>1705</v>
      </c>
      <c r="DI5" t="s">
        <v>1705</v>
      </c>
      <c r="DJ5" t="s">
        <v>1705</v>
      </c>
      <c r="DK5" t="s">
        <v>1705</v>
      </c>
      <c r="DL5" t="s">
        <v>1705</v>
      </c>
      <c r="DM5" t="s">
        <v>1705</v>
      </c>
      <c r="DN5" t="s">
        <v>1705</v>
      </c>
      <c r="DO5" t="s">
        <v>1705</v>
      </c>
      <c r="DP5" t="s">
        <v>1705</v>
      </c>
      <c r="DR5" t="s">
        <v>1724</v>
      </c>
      <c r="DS5" t="s">
        <v>1724</v>
      </c>
      <c r="DT5" t="s">
        <v>1724</v>
      </c>
      <c r="DU5" t="s">
        <v>1724</v>
      </c>
      <c r="DV5" t="s">
        <v>1724</v>
      </c>
      <c r="DW5" t="s">
        <v>1724</v>
      </c>
      <c r="DX5" t="s">
        <v>1724</v>
      </c>
      <c r="DY5" t="s">
        <v>1724</v>
      </c>
      <c r="DZ5" t="s">
        <v>1724</v>
      </c>
      <c r="EA5" t="s">
        <v>1724</v>
      </c>
      <c r="EB5" t="s">
        <v>1724</v>
      </c>
      <c r="EC5" t="s">
        <v>1724</v>
      </c>
      <c r="ED5" t="s">
        <v>1724</v>
      </c>
      <c r="EE5" t="s">
        <v>1724</v>
      </c>
      <c r="EF5" t="s">
        <v>1724</v>
      </c>
      <c r="EG5" t="s">
        <v>1724</v>
      </c>
      <c r="EH5" t="s">
        <v>1724</v>
      </c>
      <c r="EI5" t="s">
        <v>1724</v>
      </c>
      <c r="EJ5" t="s">
        <v>1724</v>
      </c>
      <c r="EK5" t="s">
        <v>1724</v>
      </c>
      <c r="EL5" t="s">
        <v>1724</v>
      </c>
      <c r="EM5" t="s">
        <v>1724</v>
      </c>
      <c r="EN5" t="s">
        <v>1724</v>
      </c>
      <c r="EO5" t="s">
        <v>1724</v>
      </c>
      <c r="EP5" t="s">
        <v>1724</v>
      </c>
      <c r="EQ5" t="s">
        <v>1724</v>
      </c>
      <c r="ER5" t="s">
        <v>1724</v>
      </c>
      <c r="ES5" t="s">
        <v>1724</v>
      </c>
      <c r="ET5" t="s">
        <v>1724</v>
      </c>
      <c r="EU5" t="s">
        <v>1724</v>
      </c>
      <c r="EV5" t="s">
        <v>1724</v>
      </c>
      <c r="EW5" t="s">
        <v>1724</v>
      </c>
      <c r="EX5" t="s">
        <v>1724</v>
      </c>
      <c r="EY5" t="s">
        <v>1724</v>
      </c>
      <c r="EZ5" t="s">
        <v>1724</v>
      </c>
      <c r="FA5" t="s">
        <v>1724</v>
      </c>
      <c r="FB5" t="s">
        <v>1724</v>
      </c>
      <c r="FC5" t="s">
        <v>1724</v>
      </c>
      <c r="FD5" t="s">
        <v>1724</v>
      </c>
      <c r="FE5" t="s">
        <v>1724</v>
      </c>
      <c r="FF5" t="s">
        <v>1724</v>
      </c>
      <c r="FG5" t="s">
        <v>1724</v>
      </c>
      <c r="FH5" t="s">
        <v>1724</v>
      </c>
      <c r="FI5" t="s">
        <v>1724</v>
      </c>
      <c r="FJ5" t="s">
        <v>1724</v>
      </c>
      <c r="FK5" t="s">
        <v>1724</v>
      </c>
      <c r="FL5" t="s">
        <v>1724</v>
      </c>
      <c r="FM5" t="s">
        <v>1724</v>
      </c>
      <c r="FO5" t="s">
        <v>1429</v>
      </c>
      <c r="FP5" t="s">
        <v>1761</v>
      </c>
      <c r="FQ5" t="s">
        <v>1842</v>
      </c>
      <c r="FT5" t="s">
        <v>192</v>
      </c>
      <c r="FU5" t="s">
        <v>192</v>
      </c>
      <c r="FV5" t="s">
        <v>1429</v>
      </c>
      <c r="FX5" t="s">
        <v>1922</v>
      </c>
      <c r="FY5" t="s">
        <v>1922</v>
      </c>
      <c r="FZ5" t="s">
        <v>1922</v>
      </c>
      <c r="GA5" t="s">
        <v>1922</v>
      </c>
      <c r="GB5" t="s">
        <v>1927</v>
      </c>
      <c r="GD5" t="s">
        <v>1922</v>
      </c>
      <c r="GE5" t="s">
        <v>1922</v>
      </c>
      <c r="GF5" t="s">
        <v>1922</v>
      </c>
      <c r="GG5" t="s">
        <v>1922</v>
      </c>
      <c r="GH5" t="s">
        <v>1922</v>
      </c>
      <c r="GI5" t="s">
        <v>1922</v>
      </c>
      <c r="GJ5" t="s">
        <v>1922</v>
      </c>
      <c r="GK5" t="s">
        <v>1922</v>
      </c>
      <c r="GL5" t="s">
        <v>1922</v>
      </c>
      <c r="GM5" t="s">
        <v>1922</v>
      </c>
      <c r="GN5" t="s">
        <v>1922</v>
      </c>
      <c r="GO5" t="s">
        <v>1922</v>
      </c>
      <c r="GP5" t="s">
        <v>1922</v>
      </c>
      <c r="GQ5" t="s">
        <v>1922</v>
      </c>
      <c r="GR5" t="s">
        <v>1922</v>
      </c>
      <c r="GS5" t="s">
        <v>1922</v>
      </c>
      <c r="GT5" t="s">
        <v>2422</v>
      </c>
      <c r="GU5" t="s">
        <v>1927</v>
      </c>
      <c r="GV5" t="s">
        <v>1927</v>
      </c>
      <c r="GW5" t="s">
        <v>1927</v>
      </c>
      <c r="GX5" t="s">
        <v>1927</v>
      </c>
      <c r="GY5" t="s">
        <v>1927</v>
      </c>
      <c r="GZ5" t="s">
        <v>1927</v>
      </c>
      <c r="HA5" t="s">
        <v>1927</v>
      </c>
      <c r="HB5" t="s">
        <v>1927</v>
      </c>
      <c r="HC5" t="s">
        <v>1927</v>
      </c>
      <c r="HD5" t="s">
        <v>1927</v>
      </c>
      <c r="HE5" t="s">
        <v>1927</v>
      </c>
      <c r="HF5" t="s">
        <v>1927</v>
      </c>
      <c r="HG5" t="s">
        <v>1927</v>
      </c>
      <c r="HH5" t="s">
        <v>1927</v>
      </c>
      <c r="HI5" t="s">
        <v>1927</v>
      </c>
      <c r="HJ5" t="s">
        <v>1927</v>
      </c>
      <c r="HK5" t="s">
        <v>1927</v>
      </c>
      <c r="HL5" t="s">
        <v>1927</v>
      </c>
      <c r="HM5" t="s">
        <v>1927</v>
      </c>
      <c r="HN5" t="s">
        <v>1927</v>
      </c>
      <c r="HO5" t="s">
        <v>1927</v>
      </c>
      <c r="HP5" t="s">
        <v>2444</v>
      </c>
      <c r="HQ5" t="s">
        <v>2444</v>
      </c>
      <c r="HR5" t="s">
        <v>2444</v>
      </c>
      <c r="HS5" t="s">
        <v>2444</v>
      </c>
      <c r="HT5" t="s">
        <v>2444</v>
      </c>
      <c r="HU5" t="s">
        <v>2444</v>
      </c>
      <c r="HV5" t="s">
        <v>2444</v>
      </c>
      <c r="HW5" t="s">
        <v>2444</v>
      </c>
      <c r="HX5" t="s">
        <v>2444</v>
      </c>
      <c r="HY5" t="s">
        <v>2444</v>
      </c>
      <c r="IH5" t="s">
        <v>1761</v>
      </c>
      <c r="II5" t="s">
        <v>1682</v>
      </c>
    </row>
    <row r="6" spans="1:243" x14ac:dyDescent="0.35">
      <c r="G6" t="s">
        <v>11</v>
      </c>
      <c r="H6" t="s">
        <v>2587</v>
      </c>
      <c r="I6" t="s">
        <v>2554</v>
      </c>
      <c r="J6" t="s">
        <v>2587</v>
      </c>
      <c r="K6" t="s">
        <v>2587</v>
      </c>
      <c r="L6" t="s">
        <v>2587</v>
      </c>
      <c r="M6" t="s">
        <v>2587</v>
      </c>
      <c r="N6" t="s">
        <v>2587</v>
      </c>
      <c r="O6" t="s">
        <v>2587</v>
      </c>
      <c r="P6" t="s">
        <v>2587</v>
      </c>
      <c r="Q6" t="s">
        <v>2587</v>
      </c>
      <c r="R6" t="s">
        <v>2587</v>
      </c>
      <c r="S6" t="s">
        <v>2587</v>
      </c>
      <c r="T6" t="s">
        <v>2587</v>
      </c>
      <c r="U6" t="s">
        <v>2587</v>
      </c>
      <c r="V6" t="s">
        <v>2587</v>
      </c>
      <c r="W6" t="s">
        <v>2587</v>
      </c>
      <c r="X6" t="s">
        <v>2587</v>
      </c>
      <c r="Y6" t="s">
        <v>2587</v>
      </c>
      <c r="Z6" t="s">
        <v>2587</v>
      </c>
      <c r="AA6" t="s">
        <v>2587</v>
      </c>
      <c r="AB6" t="s">
        <v>2587</v>
      </c>
      <c r="AC6" t="s">
        <v>2587</v>
      </c>
      <c r="AD6" t="s">
        <v>2587</v>
      </c>
      <c r="AE6" t="s">
        <v>2587</v>
      </c>
      <c r="AF6" t="s">
        <v>2587</v>
      </c>
      <c r="AG6" t="s">
        <v>2587</v>
      </c>
      <c r="AH6" t="s">
        <v>2587</v>
      </c>
      <c r="AI6" t="s">
        <v>2587</v>
      </c>
      <c r="AJ6" t="s">
        <v>2587</v>
      </c>
      <c r="AK6" t="s">
        <v>2587</v>
      </c>
      <c r="AL6" t="s">
        <v>2587</v>
      </c>
      <c r="AM6" t="s">
        <v>2587</v>
      </c>
      <c r="AN6" t="s">
        <v>2587</v>
      </c>
      <c r="AO6" t="s">
        <v>2587</v>
      </c>
      <c r="AP6" t="s">
        <v>2587</v>
      </c>
      <c r="AQ6" t="s">
        <v>2587</v>
      </c>
      <c r="AR6" t="s">
        <v>2587</v>
      </c>
      <c r="AS6" t="s">
        <v>2587</v>
      </c>
      <c r="AT6" t="s">
        <v>2587</v>
      </c>
      <c r="AU6" t="s">
        <v>2587</v>
      </c>
      <c r="AV6" t="s">
        <v>2587</v>
      </c>
      <c r="AW6" t="s">
        <v>2587</v>
      </c>
      <c r="AX6" t="s">
        <v>2587</v>
      </c>
      <c r="AY6" t="s">
        <v>2587</v>
      </c>
      <c r="AZ6" t="s">
        <v>2587</v>
      </c>
      <c r="BA6" t="s">
        <v>2587</v>
      </c>
      <c r="BB6" t="s">
        <v>2587</v>
      </c>
      <c r="BC6" t="s">
        <v>2587</v>
      </c>
      <c r="BD6" t="s">
        <v>2587</v>
      </c>
      <c r="BE6" t="s">
        <v>2587</v>
      </c>
      <c r="BF6" t="s">
        <v>2587</v>
      </c>
      <c r="BG6" t="s">
        <v>2587</v>
      </c>
      <c r="BH6" t="s">
        <v>2587</v>
      </c>
      <c r="BI6" t="s">
        <v>2587</v>
      </c>
      <c r="BJ6" t="s">
        <v>2587</v>
      </c>
      <c r="BK6" t="s">
        <v>2587</v>
      </c>
      <c r="BL6" t="s">
        <v>2587</v>
      </c>
      <c r="BM6" t="s">
        <v>2587</v>
      </c>
      <c r="BN6" t="s">
        <v>2587</v>
      </c>
      <c r="BO6" t="s">
        <v>2587</v>
      </c>
      <c r="BP6" t="s">
        <v>2587</v>
      </c>
      <c r="BQ6" t="s">
        <v>2587</v>
      </c>
      <c r="BR6" t="s">
        <v>2587</v>
      </c>
      <c r="BS6" t="s">
        <v>2587</v>
      </c>
      <c r="BU6" t="s">
        <v>2587</v>
      </c>
      <c r="BV6" t="s">
        <v>2587</v>
      </c>
      <c r="BW6" t="s">
        <v>2587</v>
      </c>
      <c r="BX6" t="s">
        <v>2587</v>
      </c>
      <c r="BY6" t="s">
        <v>2587</v>
      </c>
      <c r="BZ6" t="s">
        <v>2587</v>
      </c>
      <c r="CA6" t="s">
        <v>2587</v>
      </c>
      <c r="CB6" t="s">
        <v>2587</v>
      </c>
      <c r="CC6" t="s">
        <v>2587</v>
      </c>
      <c r="CD6" t="s">
        <v>2587</v>
      </c>
      <c r="CE6" t="s">
        <v>2587</v>
      </c>
      <c r="CF6" t="s">
        <v>2587</v>
      </c>
      <c r="CG6" t="s">
        <v>2587</v>
      </c>
      <c r="CH6" t="s">
        <v>2587</v>
      </c>
      <c r="CI6" t="s">
        <v>2587</v>
      </c>
      <c r="CJ6" t="s">
        <v>2587</v>
      </c>
      <c r="CK6" t="s">
        <v>2587</v>
      </c>
      <c r="CL6" t="s">
        <v>2587</v>
      </c>
      <c r="CM6" t="s">
        <v>2587</v>
      </c>
      <c r="CN6" t="s">
        <v>2587</v>
      </c>
      <c r="CO6" t="s">
        <v>2587</v>
      </c>
      <c r="CP6" t="s">
        <v>2587</v>
      </c>
      <c r="CQ6" t="s">
        <v>2587</v>
      </c>
      <c r="CR6" t="s">
        <v>2587</v>
      </c>
      <c r="CS6" t="s">
        <v>2587</v>
      </c>
      <c r="CT6" t="s">
        <v>2587</v>
      </c>
      <c r="CU6" t="s">
        <v>2587</v>
      </c>
      <c r="CV6" t="s">
        <v>2587</v>
      </c>
      <c r="CW6" t="s">
        <v>2587</v>
      </c>
      <c r="CX6" t="s">
        <v>2587</v>
      </c>
      <c r="CY6" t="s">
        <v>2587</v>
      </c>
      <c r="CZ6" t="s">
        <v>2587</v>
      </c>
      <c r="DA6" t="s">
        <v>2587</v>
      </c>
      <c r="DB6" t="s">
        <v>2587</v>
      </c>
      <c r="DC6" t="s">
        <v>2587</v>
      </c>
      <c r="DD6" t="s">
        <v>2587</v>
      </c>
      <c r="DE6" t="s">
        <v>2587</v>
      </c>
      <c r="DF6" t="s">
        <v>2587</v>
      </c>
      <c r="DG6" t="s">
        <v>2587</v>
      </c>
      <c r="DH6" t="s">
        <v>2587</v>
      </c>
      <c r="DI6" t="s">
        <v>2587</v>
      </c>
      <c r="DJ6" t="s">
        <v>2587</v>
      </c>
      <c r="DK6" t="s">
        <v>2587</v>
      </c>
      <c r="DL6" t="s">
        <v>2587</v>
      </c>
      <c r="DM6" t="s">
        <v>2587</v>
      </c>
      <c r="DN6" t="s">
        <v>2587</v>
      </c>
      <c r="DO6" t="s">
        <v>2587</v>
      </c>
      <c r="DP6" t="s">
        <v>2587</v>
      </c>
      <c r="DR6" t="s">
        <v>2587</v>
      </c>
      <c r="DS6" t="s">
        <v>2587</v>
      </c>
      <c r="DT6" t="s">
        <v>2587</v>
      </c>
      <c r="DU6" t="s">
        <v>2587</v>
      </c>
      <c r="DV6" t="s">
        <v>2587</v>
      </c>
      <c r="DW6" t="s">
        <v>2587</v>
      </c>
      <c r="DX6" t="s">
        <v>2587</v>
      </c>
      <c r="DY6" t="s">
        <v>2587</v>
      </c>
      <c r="DZ6" t="s">
        <v>2587</v>
      </c>
      <c r="EA6" t="s">
        <v>2587</v>
      </c>
      <c r="EB6" t="s">
        <v>2587</v>
      </c>
      <c r="EC6" t="s">
        <v>2587</v>
      </c>
      <c r="ED6" t="s">
        <v>2587</v>
      </c>
      <c r="EE6" t="s">
        <v>2587</v>
      </c>
      <c r="EF6" t="s">
        <v>2587</v>
      </c>
      <c r="EG6" t="s">
        <v>2587</v>
      </c>
      <c r="EH6" t="s">
        <v>2587</v>
      </c>
      <c r="EI6" t="s">
        <v>2587</v>
      </c>
      <c r="EJ6" t="s">
        <v>2587</v>
      </c>
      <c r="EK6" t="s">
        <v>2587</v>
      </c>
      <c r="EL6" t="s">
        <v>2587</v>
      </c>
      <c r="EM6" t="s">
        <v>2587</v>
      </c>
      <c r="EN6" t="s">
        <v>2587</v>
      </c>
      <c r="EO6" t="s">
        <v>2587</v>
      </c>
      <c r="EP6" t="s">
        <v>2587</v>
      </c>
      <c r="EQ6" t="s">
        <v>2587</v>
      </c>
      <c r="ER6" t="s">
        <v>2587</v>
      </c>
      <c r="ES6" t="s">
        <v>2587</v>
      </c>
      <c r="ET6" t="s">
        <v>2587</v>
      </c>
      <c r="EU6" t="s">
        <v>2587</v>
      </c>
      <c r="EV6" t="s">
        <v>2587</v>
      </c>
      <c r="EW6" t="s">
        <v>2587</v>
      </c>
      <c r="EX6" t="s">
        <v>2587</v>
      </c>
      <c r="EY6" t="s">
        <v>2587</v>
      </c>
      <c r="EZ6" t="s">
        <v>2587</v>
      </c>
      <c r="FA6" t="s">
        <v>2587</v>
      </c>
      <c r="FB6" t="s">
        <v>2587</v>
      </c>
      <c r="FC6" t="s">
        <v>2587</v>
      </c>
      <c r="FD6" t="s">
        <v>2587</v>
      </c>
      <c r="FE6" t="s">
        <v>2587</v>
      </c>
      <c r="FF6" t="s">
        <v>2587</v>
      </c>
      <c r="FG6" t="s">
        <v>2587</v>
      </c>
      <c r="FH6" t="s">
        <v>2587</v>
      </c>
      <c r="FI6" t="s">
        <v>2587</v>
      </c>
      <c r="FJ6" t="s">
        <v>2587</v>
      </c>
      <c r="FK6" t="s">
        <v>2587</v>
      </c>
      <c r="FL6" t="s">
        <v>2587</v>
      </c>
      <c r="FM6" t="s">
        <v>2587</v>
      </c>
      <c r="FO6" t="s">
        <v>2587</v>
      </c>
      <c r="FP6" t="s">
        <v>2554</v>
      </c>
      <c r="FQ6" t="s">
        <v>2587</v>
      </c>
      <c r="FT6" t="s">
        <v>2587</v>
      </c>
      <c r="FU6" t="s">
        <v>2587</v>
      </c>
      <c r="FV6" t="s">
        <v>2587</v>
      </c>
      <c r="FX6" t="s">
        <v>2587</v>
      </c>
      <c r="FY6" t="s">
        <v>2587</v>
      </c>
      <c r="FZ6" t="s">
        <v>2587</v>
      </c>
      <c r="GA6" t="s">
        <v>2587</v>
      </c>
      <c r="GB6" t="s">
        <v>2587</v>
      </c>
      <c r="GD6" t="s">
        <v>2587</v>
      </c>
      <c r="GE6" t="s">
        <v>2587</v>
      </c>
      <c r="GF6" t="s">
        <v>2587</v>
      </c>
      <c r="GG6" t="s">
        <v>2587</v>
      </c>
      <c r="GH6" t="s">
        <v>2587</v>
      </c>
      <c r="GI6" t="s">
        <v>2587</v>
      </c>
      <c r="GJ6" t="s">
        <v>2587</v>
      </c>
      <c r="GK6" t="s">
        <v>2587</v>
      </c>
      <c r="GL6" t="s">
        <v>2587</v>
      </c>
      <c r="GM6" t="s">
        <v>2587</v>
      </c>
      <c r="GN6" t="s">
        <v>2587</v>
      </c>
      <c r="GO6" t="s">
        <v>2587</v>
      </c>
      <c r="GP6" t="s">
        <v>2587</v>
      </c>
      <c r="GQ6" t="s">
        <v>2587</v>
      </c>
      <c r="GR6" t="s">
        <v>2587</v>
      </c>
      <c r="GS6" t="s">
        <v>2587</v>
      </c>
      <c r="GT6" t="s">
        <v>2587</v>
      </c>
      <c r="GU6" t="s">
        <v>2587</v>
      </c>
      <c r="GV6" t="s">
        <v>2587</v>
      </c>
      <c r="GW6" t="s">
        <v>2587</v>
      </c>
      <c r="GX6" t="s">
        <v>2587</v>
      </c>
      <c r="GY6" t="s">
        <v>2587</v>
      </c>
      <c r="GZ6" t="s">
        <v>2587</v>
      </c>
      <c r="HA6" t="s">
        <v>2587</v>
      </c>
      <c r="HB6" t="s">
        <v>2587</v>
      </c>
      <c r="HC6" t="s">
        <v>2587</v>
      </c>
      <c r="HD6" t="s">
        <v>2587</v>
      </c>
      <c r="HE6" t="s">
        <v>2587</v>
      </c>
      <c r="HF6" t="s">
        <v>2587</v>
      </c>
      <c r="HG6" t="s">
        <v>2587</v>
      </c>
      <c r="HH6" t="s">
        <v>2587</v>
      </c>
      <c r="HI6" t="s">
        <v>2587</v>
      </c>
      <c r="HJ6" t="s">
        <v>2587</v>
      </c>
      <c r="HK6" t="s">
        <v>2587</v>
      </c>
      <c r="HL6" t="s">
        <v>2587</v>
      </c>
      <c r="HM6" t="s">
        <v>2587</v>
      </c>
      <c r="HN6" t="s">
        <v>2587</v>
      </c>
      <c r="HO6" t="s">
        <v>2587</v>
      </c>
      <c r="HP6" t="s">
        <v>2587</v>
      </c>
      <c r="HQ6" t="s">
        <v>2587</v>
      </c>
      <c r="HR6" t="s">
        <v>2587</v>
      </c>
      <c r="HS6" t="s">
        <v>2587</v>
      </c>
      <c r="HT6" t="s">
        <v>2587</v>
      </c>
      <c r="HU6" t="s">
        <v>2587</v>
      </c>
      <c r="HV6" t="s">
        <v>2587</v>
      </c>
      <c r="HW6" t="s">
        <v>2587</v>
      </c>
      <c r="HX6" t="s">
        <v>2587</v>
      </c>
      <c r="HY6" t="s">
        <v>2587</v>
      </c>
      <c r="IH6" t="s">
        <v>2587</v>
      </c>
      <c r="II6" t="s">
        <v>2587</v>
      </c>
    </row>
    <row r="7" spans="1:243" x14ac:dyDescent="0.35">
      <c r="G7" t="s">
        <v>10</v>
      </c>
      <c r="H7" t="s">
        <v>871</v>
      </c>
      <c r="I7" t="s">
        <v>871</v>
      </c>
      <c r="J7" t="s">
        <v>871</v>
      </c>
      <c r="K7" t="s">
        <v>871</v>
      </c>
      <c r="L7" t="s">
        <v>871</v>
      </c>
      <c r="M7" t="s">
        <v>871</v>
      </c>
      <c r="N7" t="s">
        <v>871</v>
      </c>
      <c r="O7" t="s">
        <v>871</v>
      </c>
      <c r="P7" t="s">
        <v>871</v>
      </c>
      <c r="Q7" t="s">
        <v>871</v>
      </c>
      <c r="R7" t="s">
        <v>871</v>
      </c>
      <c r="S7" t="s">
        <v>871</v>
      </c>
      <c r="T7" t="s">
        <v>871</v>
      </c>
      <c r="U7" t="s">
        <v>871</v>
      </c>
      <c r="V7" t="s">
        <v>871</v>
      </c>
      <c r="W7" t="s">
        <v>871</v>
      </c>
      <c r="X7" t="s">
        <v>871</v>
      </c>
      <c r="Y7" t="s">
        <v>871</v>
      </c>
      <c r="Z7" t="s">
        <v>871</v>
      </c>
      <c r="AA7" t="s">
        <v>871</v>
      </c>
      <c r="AB7" t="s">
        <v>871</v>
      </c>
      <c r="AC7" t="s">
        <v>871</v>
      </c>
      <c r="AD7" t="s">
        <v>871</v>
      </c>
      <c r="AE7" t="s">
        <v>871</v>
      </c>
      <c r="AF7" t="s">
        <v>871</v>
      </c>
      <c r="AG7" t="s">
        <v>871</v>
      </c>
      <c r="AH7" t="s">
        <v>871</v>
      </c>
      <c r="AI7" t="s">
        <v>871</v>
      </c>
      <c r="AJ7" t="s">
        <v>871</v>
      </c>
      <c r="AK7" t="s">
        <v>871</v>
      </c>
      <c r="AL7" t="s">
        <v>871</v>
      </c>
      <c r="AM7" t="s">
        <v>871</v>
      </c>
      <c r="AN7" t="s">
        <v>871</v>
      </c>
      <c r="AO7" t="s">
        <v>871</v>
      </c>
      <c r="AP7" t="s">
        <v>871</v>
      </c>
      <c r="AQ7" t="s">
        <v>871</v>
      </c>
      <c r="AR7" t="s">
        <v>871</v>
      </c>
      <c r="AS7" t="s">
        <v>871</v>
      </c>
      <c r="AT7" t="s">
        <v>871</v>
      </c>
      <c r="AU7" t="s">
        <v>871</v>
      </c>
      <c r="AV7" t="s">
        <v>871</v>
      </c>
      <c r="AW7" t="s">
        <v>871</v>
      </c>
      <c r="AX7" t="s">
        <v>871</v>
      </c>
      <c r="AY7" t="s">
        <v>871</v>
      </c>
      <c r="AZ7" t="s">
        <v>871</v>
      </c>
      <c r="BA7" t="s">
        <v>871</v>
      </c>
      <c r="BB7" t="s">
        <v>871</v>
      </c>
      <c r="BC7" t="s">
        <v>871</v>
      </c>
      <c r="BD7" t="s">
        <v>871</v>
      </c>
      <c r="BE7" t="s">
        <v>871</v>
      </c>
      <c r="BF7" t="s">
        <v>871</v>
      </c>
      <c r="BG7" t="s">
        <v>871</v>
      </c>
      <c r="BH7" t="s">
        <v>871</v>
      </c>
      <c r="BI7" t="s">
        <v>871</v>
      </c>
      <c r="BJ7" t="s">
        <v>871</v>
      </c>
      <c r="BK7" t="s">
        <v>871</v>
      </c>
      <c r="BL7" t="s">
        <v>871</v>
      </c>
      <c r="BM7" t="s">
        <v>871</v>
      </c>
      <c r="BN7" t="s">
        <v>871</v>
      </c>
      <c r="BO7" t="s">
        <v>871</v>
      </c>
      <c r="BP7" t="s">
        <v>871</v>
      </c>
      <c r="BQ7" t="s">
        <v>871</v>
      </c>
      <c r="BR7" t="s">
        <v>871</v>
      </c>
      <c r="BS7" t="s">
        <v>871</v>
      </c>
      <c r="BU7" t="s">
        <v>1681</v>
      </c>
      <c r="BV7" t="s">
        <v>1681</v>
      </c>
      <c r="BW7" t="s">
        <v>1681</v>
      </c>
      <c r="BX7" t="s">
        <v>1681</v>
      </c>
      <c r="BY7" t="s">
        <v>1681</v>
      </c>
      <c r="BZ7" t="s">
        <v>1681</v>
      </c>
      <c r="CA7" t="s">
        <v>1681</v>
      </c>
      <c r="CB7" t="s">
        <v>1681</v>
      </c>
      <c r="CC7" t="s">
        <v>1681</v>
      </c>
      <c r="CD7" t="s">
        <v>1681</v>
      </c>
      <c r="CE7" t="s">
        <v>1681</v>
      </c>
      <c r="CF7" t="s">
        <v>1681</v>
      </c>
      <c r="CG7" t="s">
        <v>1681</v>
      </c>
      <c r="CH7" t="s">
        <v>1681</v>
      </c>
      <c r="CI7" t="s">
        <v>1681</v>
      </c>
      <c r="CJ7" t="s">
        <v>1681</v>
      </c>
      <c r="CK7" t="s">
        <v>1681</v>
      </c>
      <c r="CL7" t="s">
        <v>1681</v>
      </c>
      <c r="CM7" t="s">
        <v>1681</v>
      </c>
      <c r="CN7" t="s">
        <v>1681</v>
      </c>
      <c r="CO7" t="s">
        <v>1681</v>
      </c>
      <c r="CP7" t="s">
        <v>1681</v>
      </c>
      <c r="CQ7" t="s">
        <v>1681</v>
      </c>
      <c r="CR7" t="s">
        <v>1681</v>
      </c>
      <c r="CS7" t="s">
        <v>1681</v>
      </c>
      <c r="CT7" t="s">
        <v>1681</v>
      </c>
      <c r="CU7" t="s">
        <v>1681</v>
      </c>
      <c r="CV7" t="s">
        <v>1681</v>
      </c>
      <c r="CW7" t="s">
        <v>1681</v>
      </c>
      <c r="CX7" t="s">
        <v>1681</v>
      </c>
      <c r="CY7" t="s">
        <v>1681</v>
      </c>
      <c r="CZ7" t="s">
        <v>1681</v>
      </c>
      <c r="DA7" t="s">
        <v>1681</v>
      </c>
      <c r="DB7" t="s">
        <v>1681</v>
      </c>
      <c r="DC7" t="s">
        <v>1681</v>
      </c>
      <c r="DD7" t="s">
        <v>1681</v>
      </c>
      <c r="DE7" t="s">
        <v>1681</v>
      </c>
      <c r="DF7" t="s">
        <v>1681</v>
      </c>
      <c r="DG7" t="s">
        <v>1681</v>
      </c>
      <c r="DH7" t="s">
        <v>1681</v>
      </c>
      <c r="DI7" t="s">
        <v>1681</v>
      </c>
      <c r="DJ7" t="s">
        <v>1681</v>
      </c>
      <c r="DK7" t="s">
        <v>1681</v>
      </c>
      <c r="DL7" t="s">
        <v>1681</v>
      </c>
      <c r="DM7" t="s">
        <v>1681</v>
      </c>
      <c r="DN7" t="s">
        <v>1681</v>
      </c>
      <c r="DO7" t="s">
        <v>1681</v>
      </c>
      <c r="DP7" t="s">
        <v>1681</v>
      </c>
      <c r="DR7" t="s">
        <v>1681</v>
      </c>
      <c r="DS7" t="s">
        <v>1681</v>
      </c>
      <c r="DT7" t="s">
        <v>1681</v>
      </c>
      <c r="DU7" t="s">
        <v>1681</v>
      </c>
      <c r="DV7" t="s">
        <v>1681</v>
      </c>
      <c r="DW7" t="s">
        <v>1681</v>
      </c>
      <c r="DX7" t="s">
        <v>1681</v>
      </c>
      <c r="DY7" t="s">
        <v>1681</v>
      </c>
      <c r="DZ7" t="s">
        <v>1681</v>
      </c>
      <c r="EA7" t="s">
        <v>1681</v>
      </c>
      <c r="EB7" t="s">
        <v>1681</v>
      </c>
      <c r="EC7" t="s">
        <v>1681</v>
      </c>
      <c r="ED7" t="s">
        <v>1681</v>
      </c>
      <c r="EE7" t="s">
        <v>1681</v>
      </c>
      <c r="EF7" t="s">
        <v>1681</v>
      </c>
      <c r="EG7" t="s">
        <v>1681</v>
      </c>
      <c r="EH7" t="s">
        <v>1681</v>
      </c>
      <c r="EI7" t="s">
        <v>1681</v>
      </c>
      <c r="EJ7" t="s">
        <v>1681</v>
      </c>
      <c r="EK7" t="s">
        <v>1681</v>
      </c>
      <c r="EL7" t="s">
        <v>1681</v>
      </c>
      <c r="EM7" t="s">
        <v>1681</v>
      </c>
      <c r="EN7" t="s">
        <v>1681</v>
      </c>
      <c r="EO7" t="s">
        <v>1681</v>
      </c>
      <c r="EP7" t="s">
        <v>1681</v>
      </c>
      <c r="EQ7" t="s">
        <v>1681</v>
      </c>
      <c r="ER7" t="s">
        <v>1681</v>
      </c>
      <c r="ES7" t="s">
        <v>1681</v>
      </c>
      <c r="ET7" t="s">
        <v>1681</v>
      </c>
      <c r="EU7" t="s">
        <v>1681</v>
      </c>
      <c r="EV7" t="s">
        <v>1681</v>
      </c>
      <c r="EW7" t="s">
        <v>1681</v>
      </c>
      <c r="EX7" t="s">
        <v>1681</v>
      </c>
      <c r="EY7" t="s">
        <v>1681</v>
      </c>
      <c r="EZ7" t="s">
        <v>1681</v>
      </c>
      <c r="FA7" t="s">
        <v>1681</v>
      </c>
      <c r="FB7" t="s">
        <v>1681</v>
      </c>
      <c r="FC7" t="s">
        <v>1681</v>
      </c>
      <c r="FD7" t="s">
        <v>1681</v>
      </c>
      <c r="FE7" t="s">
        <v>1681</v>
      </c>
      <c r="FF7" t="s">
        <v>1681</v>
      </c>
      <c r="FG7" t="s">
        <v>1681</v>
      </c>
      <c r="FH7" t="s">
        <v>1681</v>
      </c>
      <c r="FI7" t="s">
        <v>1681</v>
      </c>
      <c r="FJ7" t="s">
        <v>1681</v>
      </c>
      <c r="FK7" t="s">
        <v>1681</v>
      </c>
      <c r="FL7" t="s">
        <v>1681</v>
      </c>
      <c r="FM7" t="s">
        <v>1681</v>
      </c>
      <c r="FO7" t="s">
        <v>871</v>
      </c>
      <c r="FP7" t="s">
        <v>1839</v>
      </c>
      <c r="FQ7" t="s">
        <v>871</v>
      </c>
      <c r="FT7" t="s">
        <v>191</v>
      </c>
      <c r="FU7" t="s">
        <v>191</v>
      </c>
      <c r="FV7" t="s">
        <v>871</v>
      </c>
      <c r="FX7" t="s">
        <v>1921</v>
      </c>
      <c r="FY7" t="s">
        <v>1921</v>
      </c>
      <c r="FZ7" t="s">
        <v>1921</v>
      </c>
      <c r="GA7" t="s">
        <v>1921</v>
      </c>
      <c r="GB7" t="s">
        <v>1921</v>
      </c>
      <c r="GD7" t="s">
        <v>1681</v>
      </c>
      <c r="GE7" t="s">
        <v>1681</v>
      </c>
      <c r="GF7" t="s">
        <v>1681</v>
      </c>
      <c r="GG7" t="s">
        <v>1681</v>
      </c>
      <c r="GH7" t="s">
        <v>1681</v>
      </c>
      <c r="GI7" t="s">
        <v>1681</v>
      </c>
      <c r="GJ7" t="s">
        <v>1681</v>
      </c>
      <c r="GK7" t="s">
        <v>1681</v>
      </c>
      <c r="GL7" t="s">
        <v>1681</v>
      </c>
      <c r="GM7" t="s">
        <v>1681</v>
      </c>
      <c r="GN7" t="s">
        <v>1681</v>
      </c>
      <c r="GO7" t="s">
        <v>1681</v>
      </c>
      <c r="GP7" t="s">
        <v>1681</v>
      </c>
      <c r="GQ7" t="s">
        <v>1681</v>
      </c>
      <c r="GR7" t="s">
        <v>1681</v>
      </c>
      <c r="GS7" t="s">
        <v>1681</v>
      </c>
      <c r="GT7" t="s">
        <v>1681</v>
      </c>
      <c r="GU7" t="s">
        <v>1681</v>
      </c>
      <c r="GV7" t="s">
        <v>1681</v>
      </c>
      <c r="GW7" t="s">
        <v>1681</v>
      </c>
      <c r="GX7" t="s">
        <v>1681</v>
      </c>
      <c r="GY7" t="s">
        <v>1681</v>
      </c>
      <c r="GZ7" t="s">
        <v>1681</v>
      </c>
      <c r="HA7" t="s">
        <v>1681</v>
      </c>
      <c r="HB7" t="s">
        <v>1681</v>
      </c>
      <c r="HC7" t="s">
        <v>1681</v>
      </c>
      <c r="HD7" t="s">
        <v>1681</v>
      </c>
      <c r="HE7" t="s">
        <v>1681</v>
      </c>
      <c r="HF7" t="s">
        <v>1681</v>
      </c>
      <c r="HG7" t="s">
        <v>1681</v>
      </c>
      <c r="HH7" t="s">
        <v>1681</v>
      </c>
      <c r="HI7" t="s">
        <v>1681</v>
      </c>
      <c r="HJ7" t="s">
        <v>1681</v>
      </c>
      <c r="HK7" t="s">
        <v>1681</v>
      </c>
      <c r="HL7" t="s">
        <v>1681</v>
      </c>
      <c r="HM7" t="s">
        <v>1681</v>
      </c>
      <c r="HN7" t="s">
        <v>1681</v>
      </c>
      <c r="HO7" t="s">
        <v>1681</v>
      </c>
      <c r="HP7" t="s">
        <v>1681</v>
      </c>
      <c r="HQ7" t="s">
        <v>1681</v>
      </c>
      <c r="HR7" t="s">
        <v>1681</v>
      </c>
      <c r="HS7" t="s">
        <v>1681</v>
      </c>
      <c r="HT7" t="s">
        <v>1681</v>
      </c>
      <c r="HU7" t="s">
        <v>1681</v>
      </c>
      <c r="HV7" t="s">
        <v>1681</v>
      </c>
      <c r="HW7" t="s">
        <v>1681</v>
      </c>
      <c r="HX7" t="s">
        <v>1681</v>
      </c>
      <c r="HY7" t="s">
        <v>1681</v>
      </c>
      <c r="IH7" t="s">
        <v>1921</v>
      </c>
      <c r="II7" t="s">
        <v>1681</v>
      </c>
    </row>
    <row r="8" spans="1:243" x14ac:dyDescent="0.35">
      <c r="G8" t="s">
        <v>9</v>
      </c>
      <c r="H8" t="s">
        <v>2586</v>
      </c>
      <c r="I8" t="s">
        <v>2591</v>
      </c>
      <c r="J8" t="s">
        <v>2592</v>
      </c>
      <c r="K8" t="s">
        <v>2592</v>
      </c>
      <c r="L8" t="s">
        <v>2592</v>
      </c>
      <c r="M8" t="s">
        <v>2592</v>
      </c>
      <c r="N8" t="s">
        <v>2592</v>
      </c>
      <c r="O8" t="s">
        <v>2592</v>
      </c>
      <c r="P8" t="s">
        <v>2592</v>
      </c>
      <c r="Q8" t="s">
        <v>2592</v>
      </c>
      <c r="R8" t="s">
        <v>2592</v>
      </c>
      <c r="S8" t="s">
        <v>2592</v>
      </c>
      <c r="T8" t="s">
        <v>2592</v>
      </c>
      <c r="U8" t="s">
        <v>2592</v>
      </c>
      <c r="V8" t="s">
        <v>2592</v>
      </c>
      <c r="W8" t="s">
        <v>2592</v>
      </c>
      <c r="X8" t="s">
        <v>2592</v>
      </c>
      <c r="Y8" t="s">
        <v>2592</v>
      </c>
      <c r="Z8" t="s">
        <v>2592</v>
      </c>
      <c r="AA8" t="s">
        <v>2592</v>
      </c>
      <c r="AB8" t="s">
        <v>2592</v>
      </c>
      <c r="AC8" t="s">
        <v>2592</v>
      </c>
      <c r="AD8" t="s">
        <v>2592</v>
      </c>
      <c r="AE8" t="s">
        <v>2592</v>
      </c>
      <c r="AF8" t="s">
        <v>2592</v>
      </c>
      <c r="AG8" t="s">
        <v>2592</v>
      </c>
      <c r="AH8" t="s">
        <v>2592</v>
      </c>
      <c r="AI8" t="s">
        <v>2592</v>
      </c>
      <c r="AJ8" t="s">
        <v>2592</v>
      </c>
      <c r="AK8" t="s">
        <v>2592</v>
      </c>
      <c r="AL8" t="s">
        <v>2592</v>
      </c>
      <c r="AM8" t="s">
        <v>2592</v>
      </c>
      <c r="AN8" t="s">
        <v>2592</v>
      </c>
      <c r="AO8" t="s">
        <v>2592</v>
      </c>
      <c r="AP8" t="s">
        <v>2592</v>
      </c>
      <c r="AQ8" t="s">
        <v>2592</v>
      </c>
      <c r="AR8" t="s">
        <v>2592</v>
      </c>
      <c r="AS8" t="s">
        <v>2592</v>
      </c>
      <c r="AT8" t="s">
        <v>2592</v>
      </c>
      <c r="AU8" t="s">
        <v>2592</v>
      </c>
      <c r="AV8" t="s">
        <v>2592</v>
      </c>
      <c r="AW8" t="s">
        <v>2592</v>
      </c>
      <c r="AX8" t="s">
        <v>2592</v>
      </c>
      <c r="AY8" t="s">
        <v>2592</v>
      </c>
      <c r="AZ8" t="s">
        <v>2592</v>
      </c>
      <c r="BA8" t="s">
        <v>2592</v>
      </c>
      <c r="BB8" t="s">
        <v>2592</v>
      </c>
      <c r="BC8" t="s">
        <v>2592</v>
      </c>
      <c r="BD8" t="s">
        <v>2592</v>
      </c>
      <c r="BE8" t="s">
        <v>2592</v>
      </c>
      <c r="BF8" t="s">
        <v>2592</v>
      </c>
      <c r="BG8" t="s">
        <v>2592</v>
      </c>
      <c r="BH8" t="s">
        <v>2592</v>
      </c>
      <c r="BI8" t="s">
        <v>2592</v>
      </c>
      <c r="BJ8" t="s">
        <v>2592</v>
      </c>
      <c r="BK8" t="s">
        <v>2592</v>
      </c>
      <c r="BL8" t="s">
        <v>2592</v>
      </c>
      <c r="BM8" t="s">
        <v>2592</v>
      </c>
      <c r="BN8" t="s">
        <v>2592</v>
      </c>
      <c r="BO8" t="s">
        <v>2592</v>
      </c>
      <c r="BP8" t="s">
        <v>2592</v>
      </c>
      <c r="BQ8" t="s">
        <v>2592</v>
      </c>
      <c r="BR8" t="s">
        <v>2592</v>
      </c>
      <c r="BS8" t="s">
        <v>2592</v>
      </c>
      <c r="BU8" t="s">
        <v>2593</v>
      </c>
      <c r="BV8" t="s">
        <v>2593</v>
      </c>
      <c r="BW8" t="s">
        <v>2593</v>
      </c>
      <c r="BX8" t="s">
        <v>2593</v>
      </c>
      <c r="BY8" t="s">
        <v>2593</v>
      </c>
      <c r="BZ8" t="s">
        <v>2593</v>
      </c>
      <c r="CA8" t="s">
        <v>2593</v>
      </c>
      <c r="CB8" t="s">
        <v>2593</v>
      </c>
      <c r="CC8" t="s">
        <v>2593</v>
      </c>
      <c r="CD8" t="s">
        <v>2593</v>
      </c>
      <c r="CE8" t="s">
        <v>2593</v>
      </c>
      <c r="CF8" t="s">
        <v>2593</v>
      </c>
      <c r="CG8" t="s">
        <v>2593</v>
      </c>
      <c r="CH8" t="s">
        <v>2593</v>
      </c>
      <c r="CI8" t="s">
        <v>2593</v>
      </c>
      <c r="CJ8" t="s">
        <v>2593</v>
      </c>
      <c r="CK8" t="s">
        <v>2593</v>
      </c>
      <c r="CL8" t="s">
        <v>2593</v>
      </c>
      <c r="CM8" t="s">
        <v>2593</v>
      </c>
      <c r="CN8" t="s">
        <v>2593</v>
      </c>
      <c r="CO8" t="s">
        <v>2593</v>
      </c>
      <c r="CP8" t="s">
        <v>2593</v>
      </c>
      <c r="CQ8" t="s">
        <v>2593</v>
      </c>
      <c r="CR8" t="s">
        <v>2593</v>
      </c>
      <c r="CS8" t="s">
        <v>2593</v>
      </c>
      <c r="CT8" t="s">
        <v>2593</v>
      </c>
      <c r="CU8" t="s">
        <v>2593</v>
      </c>
      <c r="CV8" t="s">
        <v>2593</v>
      </c>
      <c r="CW8" t="s">
        <v>2593</v>
      </c>
      <c r="CX8" t="s">
        <v>2593</v>
      </c>
      <c r="CY8" t="s">
        <v>2593</v>
      </c>
      <c r="CZ8" t="s">
        <v>2593</v>
      </c>
      <c r="DA8" t="s">
        <v>2593</v>
      </c>
      <c r="DB8" t="s">
        <v>2593</v>
      </c>
      <c r="DC8" t="s">
        <v>2593</v>
      </c>
      <c r="DD8" t="s">
        <v>2593</v>
      </c>
      <c r="DE8" t="s">
        <v>2593</v>
      </c>
      <c r="DF8" t="s">
        <v>2593</v>
      </c>
      <c r="DG8" t="s">
        <v>2593</v>
      </c>
      <c r="DH8" t="s">
        <v>2593</v>
      </c>
      <c r="DI8" t="s">
        <v>2593</v>
      </c>
      <c r="DJ8" t="s">
        <v>2593</v>
      </c>
      <c r="DK8" t="s">
        <v>2593</v>
      </c>
      <c r="DL8" t="s">
        <v>2593</v>
      </c>
      <c r="DM8" t="s">
        <v>2593</v>
      </c>
      <c r="DN8" t="s">
        <v>2593</v>
      </c>
      <c r="DO8" t="s">
        <v>2593</v>
      </c>
      <c r="DP8" t="s">
        <v>2593</v>
      </c>
      <c r="DR8" t="s">
        <v>2593</v>
      </c>
      <c r="DS8" t="s">
        <v>2593</v>
      </c>
      <c r="DT8" t="s">
        <v>2593</v>
      </c>
      <c r="DU8" t="s">
        <v>2593</v>
      </c>
      <c r="DV8" t="s">
        <v>2593</v>
      </c>
      <c r="DW8" t="s">
        <v>2593</v>
      </c>
      <c r="DX8" t="s">
        <v>2593</v>
      </c>
      <c r="DY8" t="s">
        <v>2593</v>
      </c>
      <c r="DZ8" t="s">
        <v>2593</v>
      </c>
      <c r="EA8" t="s">
        <v>2593</v>
      </c>
      <c r="EB8" t="s">
        <v>2593</v>
      </c>
      <c r="EC8" t="s">
        <v>2593</v>
      </c>
      <c r="ED8" t="s">
        <v>2593</v>
      </c>
      <c r="EE8" t="s">
        <v>2593</v>
      </c>
      <c r="EF8" t="s">
        <v>2593</v>
      </c>
      <c r="EG8" t="s">
        <v>2593</v>
      </c>
      <c r="EH8" t="s">
        <v>2593</v>
      </c>
      <c r="EI8" t="s">
        <v>2593</v>
      </c>
      <c r="EJ8" t="s">
        <v>2593</v>
      </c>
      <c r="EK8" t="s">
        <v>2593</v>
      </c>
      <c r="EL8" t="s">
        <v>2593</v>
      </c>
      <c r="EM8" t="s">
        <v>2593</v>
      </c>
      <c r="EN8" t="s">
        <v>2593</v>
      </c>
      <c r="EO8" t="s">
        <v>2593</v>
      </c>
      <c r="EP8" t="s">
        <v>2593</v>
      </c>
      <c r="EQ8" t="s">
        <v>2593</v>
      </c>
      <c r="ER8" t="s">
        <v>2593</v>
      </c>
      <c r="ES8" t="s">
        <v>2593</v>
      </c>
      <c r="ET8" t="s">
        <v>2593</v>
      </c>
      <c r="EU8" t="s">
        <v>2593</v>
      </c>
      <c r="EV8" t="s">
        <v>2593</v>
      </c>
      <c r="EW8" t="s">
        <v>2593</v>
      </c>
      <c r="EX8" t="s">
        <v>2593</v>
      </c>
      <c r="EY8" t="s">
        <v>2593</v>
      </c>
      <c r="EZ8" t="s">
        <v>2593</v>
      </c>
      <c r="FA8" t="s">
        <v>2593</v>
      </c>
      <c r="FB8" t="s">
        <v>2593</v>
      </c>
      <c r="FC8" t="s">
        <v>2593</v>
      </c>
      <c r="FD8" t="s">
        <v>2593</v>
      </c>
      <c r="FE8" t="s">
        <v>2593</v>
      </c>
      <c r="FF8" t="s">
        <v>2593</v>
      </c>
      <c r="FG8" t="s">
        <v>2593</v>
      </c>
      <c r="FH8" t="s">
        <v>2593</v>
      </c>
      <c r="FI8" t="s">
        <v>2593</v>
      </c>
      <c r="FJ8" t="s">
        <v>2593</v>
      </c>
      <c r="FK8" t="s">
        <v>2593</v>
      </c>
      <c r="FL8" t="s">
        <v>2593</v>
      </c>
      <c r="FM8" t="s">
        <v>2593</v>
      </c>
      <c r="FO8" t="s">
        <v>2594</v>
      </c>
      <c r="FP8" t="s">
        <v>2588</v>
      </c>
      <c r="FQ8" t="s">
        <v>2595</v>
      </c>
      <c r="FT8" t="s">
        <v>2596</v>
      </c>
      <c r="FU8" t="s">
        <v>2596</v>
      </c>
      <c r="FV8" t="s">
        <v>2594</v>
      </c>
      <c r="FX8" t="s">
        <v>2597</v>
      </c>
      <c r="FY8" t="s">
        <v>2597</v>
      </c>
      <c r="FZ8" t="s">
        <v>2597</v>
      </c>
      <c r="GA8" t="s">
        <v>2597</v>
      </c>
      <c r="GB8" t="s">
        <v>2597</v>
      </c>
      <c r="GD8" t="s">
        <v>2593</v>
      </c>
      <c r="GE8" t="s">
        <v>2593</v>
      </c>
      <c r="GF8" t="s">
        <v>2593</v>
      </c>
      <c r="GG8" t="s">
        <v>2593</v>
      </c>
      <c r="GH8" t="s">
        <v>2593</v>
      </c>
      <c r="GI8" t="s">
        <v>2593</v>
      </c>
      <c r="GJ8" t="s">
        <v>2593</v>
      </c>
      <c r="GK8" t="s">
        <v>2593</v>
      </c>
      <c r="GL8" t="s">
        <v>2593</v>
      </c>
      <c r="GM8" t="s">
        <v>2593</v>
      </c>
      <c r="GN8" t="s">
        <v>2593</v>
      </c>
      <c r="GO8" t="s">
        <v>2593</v>
      </c>
      <c r="GP8" t="s">
        <v>2593</v>
      </c>
      <c r="GQ8" t="s">
        <v>2593</v>
      </c>
      <c r="GR8" t="s">
        <v>2593</v>
      </c>
      <c r="GS8" t="s">
        <v>2593</v>
      </c>
      <c r="GT8" t="s">
        <v>2593</v>
      </c>
      <c r="GU8" t="s">
        <v>2593</v>
      </c>
      <c r="GV8" t="s">
        <v>2593</v>
      </c>
      <c r="GW8" t="s">
        <v>2593</v>
      </c>
      <c r="GX8" t="s">
        <v>2593</v>
      </c>
      <c r="GY8" t="s">
        <v>2593</v>
      </c>
      <c r="GZ8" t="s">
        <v>2593</v>
      </c>
      <c r="HA8" t="s">
        <v>2593</v>
      </c>
      <c r="HB8" t="s">
        <v>2593</v>
      </c>
      <c r="HC8" t="s">
        <v>2593</v>
      </c>
      <c r="HD8" t="s">
        <v>2593</v>
      </c>
      <c r="HE8" t="s">
        <v>2593</v>
      </c>
      <c r="HF8" t="s">
        <v>2593</v>
      </c>
      <c r="HG8" t="s">
        <v>2593</v>
      </c>
      <c r="HH8" t="s">
        <v>2593</v>
      </c>
      <c r="HI8" t="s">
        <v>2593</v>
      </c>
      <c r="HJ8" t="s">
        <v>2593</v>
      </c>
      <c r="HK8" t="s">
        <v>2593</v>
      </c>
      <c r="HL8" t="s">
        <v>2593</v>
      </c>
      <c r="HM8" t="s">
        <v>2593</v>
      </c>
      <c r="HN8" t="s">
        <v>2593</v>
      </c>
      <c r="HO8" t="s">
        <v>2593</v>
      </c>
      <c r="HP8" t="s">
        <v>2593</v>
      </c>
      <c r="HQ8" t="s">
        <v>2593</v>
      </c>
      <c r="HR8" t="s">
        <v>2593</v>
      </c>
      <c r="HS8" t="s">
        <v>2593</v>
      </c>
      <c r="HT8" t="s">
        <v>2593</v>
      </c>
      <c r="HU8" t="s">
        <v>2593</v>
      </c>
      <c r="HV8" t="s">
        <v>2593</v>
      </c>
      <c r="HW8" t="s">
        <v>2593</v>
      </c>
      <c r="HX8" t="s">
        <v>2593</v>
      </c>
      <c r="HY8" t="s">
        <v>2593</v>
      </c>
      <c r="IH8" t="s">
        <v>2598</v>
      </c>
      <c r="II8" t="s">
        <v>2593</v>
      </c>
    </row>
    <row r="9" spans="1:243" x14ac:dyDescent="0.35">
      <c r="A9" s="6">
        <v>44564</v>
      </c>
      <c r="B9" s="13">
        <f>MONTH(A9)</f>
        <v>1</v>
      </c>
      <c r="C9" s="13">
        <f>YEAR(A9)</f>
        <v>2022</v>
      </c>
      <c r="D9">
        <f>C9*100+B9</f>
        <v>202201</v>
      </c>
      <c r="E9">
        <f>IF(B9&lt;4,1,IF(B9&lt;7,2,IF(B9&lt;10,3,4)))</f>
        <v>1</v>
      </c>
      <c r="F9">
        <f>C9*100+E9</f>
        <v>202201</v>
      </c>
      <c r="G9" t="s">
        <v>190</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c r="GD9" s="9">
        <v>78.98</v>
      </c>
      <c r="GE9" s="9">
        <v>78.569999999999993</v>
      </c>
      <c r="GF9" s="9">
        <v>78.12</v>
      </c>
      <c r="GG9" s="9">
        <v>77.62</v>
      </c>
      <c r="GH9" s="9">
        <v>77.09</v>
      </c>
      <c r="GI9" s="9">
        <v>76.569999999999993</v>
      </c>
      <c r="GJ9" s="9">
        <v>76.06</v>
      </c>
      <c r="GK9" s="9">
        <v>75.56</v>
      </c>
      <c r="GL9" s="9">
        <v>75.069999999999993</v>
      </c>
      <c r="GM9" s="9">
        <v>74.59</v>
      </c>
      <c r="GN9" s="9">
        <v>74.12</v>
      </c>
      <c r="GO9" s="9">
        <v>73.680000000000007</v>
      </c>
      <c r="GP9" s="9">
        <v>73.3</v>
      </c>
      <c r="GQ9" s="9">
        <v>72.95</v>
      </c>
      <c r="GR9" s="9">
        <v>72.62</v>
      </c>
      <c r="GS9" s="9">
        <v>72.27</v>
      </c>
      <c r="GT9" s="9">
        <v>71.95</v>
      </c>
      <c r="GU9" s="9">
        <v>71.66</v>
      </c>
      <c r="GV9" s="9">
        <v>71.37</v>
      </c>
      <c r="GW9" s="9">
        <v>71.08</v>
      </c>
      <c r="GX9" s="9">
        <v>70.790000000000006</v>
      </c>
      <c r="GY9" s="9">
        <v>70.47</v>
      </c>
      <c r="GZ9" s="9">
        <v>70.23</v>
      </c>
      <c r="HA9" s="9">
        <v>69.989999999999995</v>
      </c>
      <c r="HB9" s="9">
        <v>69.75</v>
      </c>
      <c r="HC9" s="9">
        <v>69.489999999999995</v>
      </c>
      <c r="HD9" s="9">
        <v>69.19</v>
      </c>
      <c r="HE9" s="9">
        <v>68.94</v>
      </c>
      <c r="HF9" s="9">
        <v>68.77</v>
      </c>
      <c r="HG9" s="9">
        <v>68.569999999999993</v>
      </c>
      <c r="HH9" s="9">
        <v>68.349999999999994</v>
      </c>
      <c r="HI9" s="9">
        <v>68.11</v>
      </c>
      <c r="HJ9" s="9">
        <v>67.88</v>
      </c>
      <c r="HK9" s="9">
        <v>67.650000000000006</v>
      </c>
      <c r="HL9" s="9">
        <v>67.55</v>
      </c>
      <c r="HM9" s="9">
        <v>67.430000000000007</v>
      </c>
      <c r="HN9" s="9">
        <v>67.27</v>
      </c>
      <c r="HO9" s="9">
        <v>67.09</v>
      </c>
      <c r="HP9" s="9">
        <v>66.91</v>
      </c>
      <c r="HQ9" s="9">
        <v>66.73</v>
      </c>
      <c r="HR9" s="9">
        <v>66.650000000000006</v>
      </c>
      <c r="HS9" s="9">
        <v>66.53</v>
      </c>
      <c r="HT9" s="9">
        <v>66.37</v>
      </c>
      <c r="HU9" s="9">
        <v>66.2</v>
      </c>
      <c r="HV9" s="9">
        <v>66.03</v>
      </c>
      <c r="HW9" s="9">
        <v>65.87</v>
      </c>
      <c r="HX9" s="9">
        <v>65.81</v>
      </c>
      <c r="HY9" s="9">
        <v>65.760000000000005</v>
      </c>
      <c r="ID9" s="14">
        <v>84.838099999999997</v>
      </c>
      <c r="IE9" s="14">
        <v>84.747900000000001</v>
      </c>
      <c r="IF9" s="14">
        <v>-0.10641399999999999</v>
      </c>
      <c r="IH9" s="7">
        <v>78.97</v>
      </c>
      <c r="II9" s="9">
        <v>170.64</v>
      </c>
    </row>
    <row r="10" spans="1:243" x14ac:dyDescent="0.35">
      <c r="A10" s="6">
        <v>44565</v>
      </c>
      <c r="B10" s="13">
        <f t="shared" ref="B10:B73" si="32">MONTH(A10)</f>
        <v>1</v>
      </c>
      <c r="C10" s="13">
        <f t="shared" ref="C10:C73" si="33">YEAR(A10)</f>
        <v>2022</v>
      </c>
      <c r="D10">
        <f t="shared" ref="D10:D73" si="34">C10*100+B10</f>
        <v>202201</v>
      </c>
      <c r="E10">
        <f t="shared" ref="E10:E73" si="35">IF(B10&lt;4,1,IF(B10&lt;7,2,IF(B10&lt;10,3,4)))</f>
        <v>1</v>
      </c>
      <c r="F10">
        <f t="shared" ref="F10:F73" si="36">C10*100+E10</f>
        <v>202201</v>
      </c>
      <c r="G10" t="s">
        <v>195</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82.555000000000007</v>
      </c>
      <c r="FP10" s="7">
        <v>79.39</v>
      </c>
      <c r="FQ10" s="9">
        <v>1.3552999999999999</v>
      </c>
      <c r="FR10" s="7">
        <f t="shared" ref="FR10:FR73" si="37">FP10/FQ10</f>
        <v>58.577436729875309</v>
      </c>
      <c r="FT10" s="7">
        <v>0.77</v>
      </c>
      <c r="FU10" s="7">
        <v>1.08</v>
      </c>
      <c r="FV10" s="9">
        <v>82.754999999999995</v>
      </c>
      <c r="FX10" s="9">
        <v>80</v>
      </c>
      <c r="FY10" s="9">
        <v>79.09</v>
      </c>
      <c r="FZ10" s="9">
        <v>77.56</v>
      </c>
      <c r="GA10" s="9">
        <v>74.66</v>
      </c>
      <c r="GB10" s="9">
        <v>70.87</v>
      </c>
      <c r="GD10" s="9">
        <v>80</v>
      </c>
      <c r="GE10" s="9">
        <v>79.55</v>
      </c>
      <c r="GF10" s="9">
        <v>79.09</v>
      </c>
      <c r="GG10" s="9">
        <v>78.59</v>
      </c>
      <c r="GH10" s="9">
        <v>78.069999999999993</v>
      </c>
      <c r="GI10" s="9">
        <v>77.56</v>
      </c>
      <c r="GJ10" s="9">
        <v>77.05</v>
      </c>
      <c r="GK10" s="9">
        <v>76.56</v>
      </c>
      <c r="GL10" s="9">
        <v>76.069999999999993</v>
      </c>
      <c r="GM10" s="9">
        <v>75.59</v>
      </c>
      <c r="GN10" s="9">
        <v>75.11</v>
      </c>
      <c r="GO10" s="9">
        <v>74.66</v>
      </c>
      <c r="GP10" s="9">
        <v>74.28</v>
      </c>
      <c r="GQ10" s="9">
        <v>73.930000000000007</v>
      </c>
      <c r="GR10" s="9">
        <v>73.58</v>
      </c>
      <c r="GS10" s="9">
        <v>73.23</v>
      </c>
      <c r="GT10" s="9">
        <v>72.900000000000006</v>
      </c>
      <c r="GU10" s="9">
        <v>72.599999999999994</v>
      </c>
      <c r="GV10" s="9">
        <v>72.290000000000006</v>
      </c>
      <c r="GW10" s="9">
        <v>71.98</v>
      </c>
      <c r="GX10" s="9">
        <v>71.680000000000007</v>
      </c>
      <c r="GY10" s="9">
        <v>71.37</v>
      </c>
      <c r="GZ10" s="9">
        <v>71.11</v>
      </c>
      <c r="HA10" s="9">
        <v>70.87</v>
      </c>
      <c r="HB10" s="9">
        <v>70.62</v>
      </c>
      <c r="HC10" s="9">
        <v>70.36</v>
      </c>
      <c r="HD10" s="9">
        <v>70.069999999999993</v>
      </c>
      <c r="HE10" s="9">
        <v>69.819999999999993</v>
      </c>
      <c r="HF10" s="9">
        <v>69.650000000000006</v>
      </c>
      <c r="HG10" s="9">
        <v>69.44</v>
      </c>
      <c r="HH10" s="9">
        <v>69.209999999999994</v>
      </c>
      <c r="HI10" s="9">
        <v>68.959999999999994</v>
      </c>
      <c r="HJ10" s="9">
        <v>68.72</v>
      </c>
      <c r="HK10" s="9">
        <v>68.489999999999995</v>
      </c>
      <c r="HL10" s="9">
        <v>68.39</v>
      </c>
      <c r="HM10" s="9">
        <v>68.27</v>
      </c>
      <c r="HN10" s="9">
        <v>68.11</v>
      </c>
      <c r="HO10" s="9">
        <v>67.92</v>
      </c>
      <c r="HP10" s="9">
        <v>67.73</v>
      </c>
      <c r="HQ10" s="9">
        <v>67.540000000000006</v>
      </c>
      <c r="HR10" s="9">
        <v>67.459999999999994</v>
      </c>
      <c r="HS10" s="9">
        <v>67.34</v>
      </c>
      <c r="HT10" s="9">
        <v>67.180000000000007</v>
      </c>
      <c r="HU10" s="9">
        <v>67.010000000000005</v>
      </c>
      <c r="HV10" s="9">
        <v>66.83</v>
      </c>
      <c r="HW10" s="9">
        <v>66.66</v>
      </c>
      <c r="HX10" s="9">
        <v>66.599999999999994</v>
      </c>
      <c r="HY10" s="9">
        <v>66.55</v>
      </c>
      <c r="ID10" s="14">
        <v>84.838099999999997</v>
      </c>
      <c r="IE10" s="14">
        <v>84.747900000000001</v>
      </c>
      <c r="IF10" s="14">
        <v>-0.10641399999999999</v>
      </c>
      <c r="IH10" s="7">
        <v>79.97</v>
      </c>
      <c r="II10" s="9">
        <v>216.57</v>
      </c>
    </row>
    <row r="11" spans="1:243" x14ac:dyDescent="0.35">
      <c r="A11" s="6">
        <v>44566</v>
      </c>
      <c r="B11" s="13">
        <f t="shared" si="32"/>
        <v>1</v>
      </c>
      <c r="C11" s="13">
        <f t="shared" si="33"/>
        <v>2022</v>
      </c>
      <c r="D11">
        <f t="shared" si="34"/>
        <v>202201</v>
      </c>
      <c r="E11">
        <f t="shared" si="35"/>
        <v>1</v>
      </c>
      <c r="F11">
        <f t="shared" si="36"/>
        <v>202201</v>
      </c>
      <c r="G11" t="s">
        <v>196</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82.520799999999994</v>
      </c>
      <c r="FP11" s="7">
        <v>80.599999999999994</v>
      </c>
      <c r="FQ11" s="9">
        <v>1.3565</v>
      </c>
      <c r="FR11" s="7">
        <f t="shared" si="37"/>
        <v>59.4176188720973</v>
      </c>
      <c r="FT11" s="7">
        <v>0.76</v>
      </c>
      <c r="FU11" s="7">
        <v>1.0900000000000001</v>
      </c>
      <c r="FV11" s="9">
        <v>82.720600000000005</v>
      </c>
      <c r="FX11" s="9">
        <v>80.8</v>
      </c>
      <c r="FY11" s="9">
        <v>79.59</v>
      </c>
      <c r="FZ11" s="9">
        <v>77.849999999999994</v>
      </c>
      <c r="GA11" s="9">
        <v>74.77</v>
      </c>
      <c r="GB11" s="9">
        <v>70.680000000000007</v>
      </c>
      <c r="GD11" s="9">
        <v>80.8</v>
      </c>
      <c r="GE11" s="9">
        <v>80.19</v>
      </c>
      <c r="GF11" s="9">
        <v>79.59</v>
      </c>
      <c r="GG11" s="9">
        <v>79.010000000000005</v>
      </c>
      <c r="GH11" s="9">
        <v>78.41</v>
      </c>
      <c r="GI11" s="9">
        <v>77.849999999999994</v>
      </c>
      <c r="GJ11" s="9">
        <v>77.3</v>
      </c>
      <c r="GK11" s="9">
        <v>76.78</v>
      </c>
      <c r="GL11" s="9">
        <v>76.27</v>
      </c>
      <c r="GM11" s="9">
        <v>75.75</v>
      </c>
      <c r="GN11" s="9">
        <v>75.25</v>
      </c>
      <c r="GO11" s="9">
        <v>74.77</v>
      </c>
      <c r="GP11" s="9">
        <v>74.36</v>
      </c>
      <c r="GQ11" s="9">
        <v>73.97</v>
      </c>
      <c r="GR11" s="9">
        <v>73.59</v>
      </c>
      <c r="GS11" s="9">
        <v>73.209999999999994</v>
      </c>
      <c r="GT11" s="9">
        <v>72.86</v>
      </c>
      <c r="GU11" s="9">
        <v>72.55</v>
      </c>
      <c r="GV11" s="9">
        <v>72.23</v>
      </c>
      <c r="GW11" s="9">
        <v>71.900000000000006</v>
      </c>
      <c r="GX11" s="9">
        <v>71.58</v>
      </c>
      <c r="GY11" s="9">
        <v>71.25</v>
      </c>
      <c r="GZ11" s="9">
        <v>70.97</v>
      </c>
      <c r="HA11" s="9">
        <v>70.680000000000007</v>
      </c>
      <c r="HB11" s="9">
        <v>70.430000000000007</v>
      </c>
      <c r="HC11" s="9">
        <v>70.16</v>
      </c>
      <c r="HD11" s="9">
        <v>69.89</v>
      </c>
      <c r="HE11" s="9">
        <v>69.64</v>
      </c>
      <c r="HF11" s="9">
        <v>69.47</v>
      </c>
      <c r="HG11" s="9">
        <v>69.25</v>
      </c>
      <c r="HH11" s="9">
        <v>69.010000000000005</v>
      </c>
      <c r="HI11" s="9">
        <v>68.75</v>
      </c>
      <c r="HJ11" s="9">
        <v>68.510000000000005</v>
      </c>
      <c r="HK11" s="9">
        <v>68.27</v>
      </c>
      <c r="HL11" s="9">
        <v>68.16</v>
      </c>
      <c r="HM11" s="9">
        <v>68.03</v>
      </c>
      <c r="HN11" s="9">
        <v>67.86</v>
      </c>
      <c r="HO11" s="9">
        <v>67.67</v>
      </c>
      <c r="HP11" s="9">
        <v>67.48</v>
      </c>
      <c r="HQ11" s="9">
        <v>67.290000000000006</v>
      </c>
      <c r="HR11" s="9">
        <v>67.2</v>
      </c>
      <c r="HS11" s="9">
        <v>67.069999999999993</v>
      </c>
      <c r="HT11" s="9">
        <v>66.900000000000006</v>
      </c>
      <c r="HU11" s="9">
        <v>66.73</v>
      </c>
      <c r="HV11" s="9">
        <v>66.55</v>
      </c>
      <c r="HW11" s="9">
        <v>66.38</v>
      </c>
      <c r="HX11" s="9">
        <v>66.290000000000006</v>
      </c>
      <c r="HY11" s="9">
        <v>66.209999999999994</v>
      </c>
      <c r="ID11" s="14">
        <v>84.838099999999997</v>
      </c>
      <c r="IE11" s="14">
        <v>84.747900000000001</v>
      </c>
      <c r="IF11" s="14">
        <v>-0.10641399999999999</v>
      </c>
      <c r="IH11" s="7">
        <v>80.650000000000006</v>
      </c>
      <c r="II11" s="9">
        <v>223.45</v>
      </c>
    </row>
    <row r="12" spans="1:243" x14ac:dyDescent="0.35">
      <c r="A12" s="6">
        <v>44567</v>
      </c>
      <c r="B12" s="13">
        <f t="shared" si="32"/>
        <v>1</v>
      </c>
      <c r="C12" s="13">
        <f t="shared" si="33"/>
        <v>2022</v>
      </c>
      <c r="D12">
        <f t="shared" si="34"/>
        <v>202201</v>
      </c>
      <c r="E12">
        <f t="shared" si="35"/>
        <v>1</v>
      </c>
      <c r="F12">
        <f t="shared" si="36"/>
        <v>202201</v>
      </c>
      <c r="G12" t="s">
        <v>197</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82.519099999999995</v>
      </c>
      <c r="FP12" s="7">
        <v>81.99</v>
      </c>
      <c r="FQ12" s="9">
        <v>1.3527</v>
      </c>
      <c r="FR12" s="7">
        <f t="shared" si="37"/>
        <v>60.612109115103124</v>
      </c>
      <c r="FT12" s="7">
        <v>0.8</v>
      </c>
      <c r="FU12" s="7">
        <v>1.1399999999999999</v>
      </c>
      <c r="FV12" s="9">
        <v>82.719399999999993</v>
      </c>
      <c r="FX12" s="9">
        <v>81.99</v>
      </c>
      <c r="FY12" s="9">
        <v>80.61</v>
      </c>
      <c r="FZ12" s="9">
        <v>78.739999999999995</v>
      </c>
      <c r="GA12" s="9">
        <v>75.430000000000007</v>
      </c>
      <c r="GB12" s="9">
        <v>71.08</v>
      </c>
      <c r="GD12" s="9">
        <v>81.99</v>
      </c>
      <c r="GE12" s="9">
        <v>81.290000000000006</v>
      </c>
      <c r="GF12" s="9">
        <v>80.61</v>
      </c>
      <c r="GG12" s="9">
        <v>79.989999999999995</v>
      </c>
      <c r="GH12" s="9">
        <v>79.34</v>
      </c>
      <c r="GI12" s="9">
        <v>78.739999999999995</v>
      </c>
      <c r="GJ12" s="9">
        <v>78.150000000000006</v>
      </c>
      <c r="GK12" s="9">
        <v>77.59</v>
      </c>
      <c r="GL12" s="9">
        <v>77.03</v>
      </c>
      <c r="GM12" s="9">
        <v>76.48</v>
      </c>
      <c r="GN12" s="9">
        <v>75.94</v>
      </c>
      <c r="GO12" s="9">
        <v>75.430000000000007</v>
      </c>
      <c r="GP12" s="9">
        <v>74.989999999999995</v>
      </c>
      <c r="GQ12" s="9">
        <v>74.58</v>
      </c>
      <c r="GR12" s="9">
        <v>74.17</v>
      </c>
      <c r="GS12" s="9">
        <v>73.77</v>
      </c>
      <c r="GT12" s="9">
        <v>73.400000000000006</v>
      </c>
      <c r="GU12" s="9">
        <v>73.06</v>
      </c>
      <c r="GV12" s="9">
        <v>72.72</v>
      </c>
      <c r="GW12" s="9">
        <v>72.37</v>
      </c>
      <c r="GX12" s="9">
        <v>72.03</v>
      </c>
      <c r="GY12" s="9">
        <v>71.680000000000007</v>
      </c>
      <c r="GZ12" s="9">
        <v>71.38</v>
      </c>
      <c r="HA12" s="9">
        <v>71.08</v>
      </c>
      <c r="HB12" s="9">
        <v>70.819999999999993</v>
      </c>
      <c r="HC12" s="9">
        <v>70.540000000000006</v>
      </c>
      <c r="HD12" s="9">
        <v>70.27</v>
      </c>
      <c r="HE12" s="9">
        <v>70.010000000000005</v>
      </c>
      <c r="HF12" s="9">
        <v>69.83</v>
      </c>
      <c r="HG12" s="9">
        <v>69.61</v>
      </c>
      <c r="HH12" s="9">
        <v>69.36</v>
      </c>
      <c r="HI12" s="9">
        <v>69.09</v>
      </c>
      <c r="HJ12" s="9">
        <v>68.849999999999994</v>
      </c>
      <c r="HK12" s="9">
        <v>68.61</v>
      </c>
      <c r="HL12" s="9">
        <v>68.5</v>
      </c>
      <c r="HM12" s="9">
        <v>68.37</v>
      </c>
      <c r="HN12" s="9">
        <v>68.19</v>
      </c>
      <c r="HO12" s="9">
        <v>68</v>
      </c>
      <c r="HP12" s="9">
        <v>67.8</v>
      </c>
      <c r="HQ12" s="9">
        <v>67.61</v>
      </c>
      <c r="HR12" s="9">
        <v>67.52</v>
      </c>
      <c r="HS12" s="9">
        <v>67.39</v>
      </c>
      <c r="HT12" s="9">
        <v>67.209999999999994</v>
      </c>
      <c r="HU12" s="9">
        <v>67.040000000000006</v>
      </c>
      <c r="HV12" s="9">
        <v>66.849999999999994</v>
      </c>
      <c r="HW12" s="9">
        <v>66.680000000000007</v>
      </c>
      <c r="HX12" s="9">
        <v>66.59</v>
      </c>
      <c r="HY12" s="9">
        <v>66.510000000000005</v>
      </c>
      <c r="ID12" s="14">
        <v>84.838099999999997</v>
      </c>
      <c r="IE12" s="14">
        <v>84.747900000000001</v>
      </c>
      <c r="IF12" s="14">
        <v>-0.10641399999999999</v>
      </c>
      <c r="IH12" s="7">
        <v>82.16</v>
      </c>
      <c r="II12" s="9">
        <v>235.2</v>
      </c>
    </row>
    <row r="13" spans="1:243" x14ac:dyDescent="0.35">
      <c r="A13" s="6">
        <v>44568</v>
      </c>
      <c r="B13" s="13">
        <f t="shared" si="32"/>
        <v>1</v>
      </c>
      <c r="C13" s="13">
        <f t="shared" si="33"/>
        <v>2022</v>
      </c>
      <c r="D13">
        <f t="shared" si="34"/>
        <v>202201</v>
      </c>
      <c r="E13">
        <f t="shared" si="35"/>
        <v>1</v>
      </c>
      <c r="F13">
        <f t="shared" si="36"/>
        <v>202201</v>
      </c>
      <c r="G13" t="s">
        <v>198</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82.573400000000007</v>
      </c>
      <c r="FP13" s="7">
        <v>82.28</v>
      </c>
      <c r="FQ13" s="9">
        <v>1.3572</v>
      </c>
      <c r="FR13" s="7">
        <f t="shared" si="37"/>
        <v>60.624815797229594</v>
      </c>
      <c r="FT13" s="7">
        <v>0.82</v>
      </c>
      <c r="FU13" s="7">
        <v>1.18</v>
      </c>
      <c r="FV13" s="9">
        <v>82.782200000000003</v>
      </c>
      <c r="FX13" s="9">
        <v>81.75</v>
      </c>
      <c r="FY13" s="9">
        <v>80.38</v>
      </c>
      <c r="FZ13" s="9">
        <v>78.510000000000005</v>
      </c>
      <c r="GA13" s="9">
        <v>75.27</v>
      </c>
      <c r="GB13" s="9">
        <v>71.010000000000005</v>
      </c>
      <c r="GD13" s="9">
        <v>81.75</v>
      </c>
      <c r="GE13" s="9">
        <v>81.06</v>
      </c>
      <c r="GF13" s="9">
        <v>80.38</v>
      </c>
      <c r="GG13" s="9">
        <v>79.760000000000005</v>
      </c>
      <c r="GH13" s="9">
        <v>79.11</v>
      </c>
      <c r="GI13" s="9">
        <v>78.510000000000005</v>
      </c>
      <c r="GJ13" s="9">
        <v>77.930000000000007</v>
      </c>
      <c r="GK13" s="9">
        <v>77.37</v>
      </c>
      <c r="GL13" s="9">
        <v>76.83</v>
      </c>
      <c r="GM13" s="9">
        <v>76.3</v>
      </c>
      <c r="GN13" s="9">
        <v>75.77</v>
      </c>
      <c r="GO13" s="9">
        <v>75.27</v>
      </c>
      <c r="GP13" s="9">
        <v>74.83</v>
      </c>
      <c r="GQ13" s="9">
        <v>74.430000000000007</v>
      </c>
      <c r="GR13" s="9">
        <v>74.03</v>
      </c>
      <c r="GS13" s="9">
        <v>73.64</v>
      </c>
      <c r="GT13" s="9">
        <v>73.28</v>
      </c>
      <c r="GU13" s="9">
        <v>72.95</v>
      </c>
      <c r="GV13" s="9">
        <v>72.62</v>
      </c>
      <c r="GW13" s="9">
        <v>72.28</v>
      </c>
      <c r="GX13" s="9">
        <v>71.94</v>
      </c>
      <c r="GY13" s="9">
        <v>71.599999999999994</v>
      </c>
      <c r="GZ13" s="9">
        <v>71.31</v>
      </c>
      <c r="HA13" s="9">
        <v>71.010000000000005</v>
      </c>
      <c r="HB13" s="9">
        <v>70.75</v>
      </c>
      <c r="HC13" s="9">
        <v>70.47</v>
      </c>
      <c r="HD13" s="9">
        <v>70.2</v>
      </c>
      <c r="HE13" s="9">
        <v>69.94</v>
      </c>
      <c r="HF13" s="9">
        <v>69.760000000000005</v>
      </c>
      <c r="HG13" s="9">
        <v>69.540000000000006</v>
      </c>
      <c r="HH13" s="9">
        <v>69.290000000000006</v>
      </c>
      <c r="HI13" s="9">
        <v>69.02</v>
      </c>
      <c r="HJ13" s="9">
        <v>68.78</v>
      </c>
      <c r="HK13" s="9">
        <v>68.540000000000006</v>
      </c>
      <c r="HL13" s="9">
        <v>68.430000000000007</v>
      </c>
      <c r="HM13" s="9">
        <v>68.31</v>
      </c>
      <c r="HN13" s="9">
        <v>68.13</v>
      </c>
      <c r="HO13" s="9">
        <v>67.94</v>
      </c>
      <c r="HP13" s="9">
        <v>67.739999999999995</v>
      </c>
      <c r="HQ13" s="9">
        <v>67.55</v>
      </c>
      <c r="HR13" s="9">
        <v>67.47</v>
      </c>
      <c r="HS13" s="9">
        <v>67.34</v>
      </c>
      <c r="HT13" s="9">
        <v>67.16</v>
      </c>
      <c r="HU13" s="9">
        <v>66.989999999999995</v>
      </c>
      <c r="HV13" s="9">
        <v>66.8</v>
      </c>
      <c r="HW13" s="9">
        <v>66.63</v>
      </c>
      <c r="HX13" s="9">
        <v>66.55</v>
      </c>
      <c r="HY13" s="9">
        <v>66.48</v>
      </c>
      <c r="ID13" s="14">
        <v>84.838099999999997</v>
      </c>
      <c r="IE13" s="14">
        <v>84.747900000000001</v>
      </c>
      <c r="IF13" s="14">
        <v>-0.10641399999999999</v>
      </c>
      <c r="IH13" s="7">
        <v>81.86</v>
      </c>
      <c r="II13" s="9">
        <v>214.96</v>
      </c>
    </row>
    <row r="14" spans="1:243" x14ac:dyDescent="0.35">
      <c r="A14" s="6">
        <f>+A9+7</f>
        <v>44571</v>
      </c>
      <c r="B14" s="13">
        <f t="shared" si="32"/>
        <v>1</v>
      </c>
      <c r="C14" s="13">
        <f t="shared" si="33"/>
        <v>2022</v>
      </c>
      <c r="D14">
        <f t="shared" si="34"/>
        <v>202201</v>
      </c>
      <c r="E14">
        <f t="shared" si="35"/>
        <v>1</v>
      </c>
      <c r="F14">
        <f t="shared" si="36"/>
        <v>202201</v>
      </c>
      <c r="G14" t="s">
        <v>199</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82.602500000000006</v>
      </c>
      <c r="FP14" s="7">
        <v>81.56</v>
      </c>
      <c r="FQ14" s="9">
        <v>1.3561000000000001</v>
      </c>
      <c r="FR14" s="7">
        <f t="shared" si="37"/>
        <v>60.143057296659535</v>
      </c>
      <c r="FT14" s="7">
        <v>0.84</v>
      </c>
      <c r="FU14" s="7">
        <v>1.19</v>
      </c>
      <c r="FV14" s="9">
        <v>82.809700000000007</v>
      </c>
      <c r="FX14" s="9">
        <v>80.87</v>
      </c>
      <c r="FY14" s="9">
        <v>79.7</v>
      </c>
      <c r="FZ14" s="9">
        <v>77.89</v>
      </c>
      <c r="GA14" s="9">
        <v>74.73</v>
      </c>
      <c r="GB14" s="9">
        <v>70.52</v>
      </c>
      <c r="GD14" s="9">
        <v>80.87</v>
      </c>
      <c r="GE14" s="9">
        <v>80.3</v>
      </c>
      <c r="GF14" s="9">
        <v>79.7</v>
      </c>
      <c r="GG14" s="9">
        <v>79.099999999999994</v>
      </c>
      <c r="GH14" s="9">
        <v>78.47</v>
      </c>
      <c r="GI14" s="9">
        <v>77.89</v>
      </c>
      <c r="GJ14" s="9">
        <v>77.31</v>
      </c>
      <c r="GK14" s="9">
        <v>76.77</v>
      </c>
      <c r="GL14" s="9">
        <v>76.25</v>
      </c>
      <c r="GM14" s="9">
        <v>75.73</v>
      </c>
      <c r="GN14" s="9">
        <v>75.22</v>
      </c>
      <c r="GO14" s="9">
        <v>74.73</v>
      </c>
      <c r="GP14" s="9">
        <v>74.31</v>
      </c>
      <c r="GQ14" s="9">
        <v>73.900000000000006</v>
      </c>
      <c r="GR14" s="9">
        <v>73.510000000000005</v>
      </c>
      <c r="GS14" s="9">
        <v>73.12</v>
      </c>
      <c r="GT14" s="9">
        <v>72.760000000000005</v>
      </c>
      <c r="GU14" s="9">
        <v>72.430000000000007</v>
      </c>
      <c r="GV14" s="9">
        <v>72.099999999999994</v>
      </c>
      <c r="GW14" s="9">
        <v>71.760000000000005</v>
      </c>
      <c r="GX14" s="9">
        <v>71.430000000000007</v>
      </c>
      <c r="GY14" s="9">
        <v>71.099999999999994</v>
      </c>
      <c r="GZ14" s="9">
        <v>70.81</v>
      </c>
      <c r="HA14" s="9">
        <v>70.52</v>
      </c>
      <c r="HB14" s="9">
        <v>70.260000000000005</v>
      </c>
      <c r="HC14" s="9">
        <v>69.989999999999995</v>
      </c>
      <c r="HD14" s="9">
        <v>69.73</v>
      </c>
      <c r="HE14" s="9">
        <v>69.48</v>
      </c>
      <c r="HF14" s="9">
        <v>69.3</v>
      </c>
      <c r="HG14" s="9">
        <v>69.08</v>
      </c>
      <c r="HH14" s="9">
        <v>68.84</v>
      </c>
      <c r="HI14" s="9">
        <v>68.58</v>
      </c>
      <c r="HJ14" s="9">
        <v>68.349999999999994</v>
      </c>
      <c r="HK14" s="9">
        <v>68.12</v>
      </c>
      <c r="HL14" s="9">
        <v>68.010000000000005</v>
      </c>
      <c r="HM14" s="9">
        <v>67.89</v>
      </c>
      <c r="HN14" s="9">
        <v>67.709999999999994</v>
      </c>
      <c r="HO14" s="9">
        <v>67.52</v>
      </c>
      <c r="HP14" s="9">
        <v>67.319999999999993</v>
      </c>
      <c r="HQ14" s="9">
        <v>67.14</v>
      </c>
      <c r="HR14" s="9">
        <v>67.06</v>
      </c>
      <c r="HS14" s="9">
        <v>66.930000000000007</v>
      </c>
      <c r="HT14" s="9">
        <v>66.760000000000005</v>
      </c>
      <c r="HU14" s="9">
        <v>66.599999999999994</v>
      </c>
      <c r="HV14" s="9">
        <v>66.42</v>
      </c>
      <c r="HW14" s="9">
        <v>66.260000000000005</v>
      </c>
      <c r="HX14" s="9">
        <v>66.17</v>
      </c>
      <c r="HY14" s="9">
        <v>66.099999999999994</v>
      </c>
      <c r="ID14" s="14">
        <v>84.838099999999997</v>
      </c>
      <c r="IE14" s="14">
        <v>84.747900000000001</v>
      </c>
      <c r="IF14" s="14">
        <v>-0.10641399999999999</v>
      </c>
      <c r="IH14" s="7">
        <v>80.62</v>
      </c>
      <c r="II14" s="9">
        <v>205.88</v>
      </c>
    </row>
    <row r="15" spans="1:243" x14ac:dyDescent="0.35">
      <c r="A15" s="6">
        <f t="shared" ref="A15:A78" si="38">+A10+7</f>
        <v>44572</v>
      </c>
      <c r="B15" s="13">
        <f t="shared" si="32"/>
        <v>1</v>
      </c>
      <c r="C15" s="13">
        <f t="shared" si="33"/>
        <v>2022</v>
      </c>
      <c r="D15">
        <f t="shared" si="34"/>
        <v>202201</v>
      </c>
      <c r="E15">
        <f t="shared" si="35"/>
        <v>1</v>
      </c>
      <c r="F15">
        <f t="shared" si="36"/>
        <v>202201</v>
      </c>
      <c r="G15" t="s">
        <v>200</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82.757499999999993</v>
      </c>
      <c r="FP15" s="7">
        <v>84.98</v>
      </c>
      <c r="FQ15" s="9">
        <v>1.3605</v>
      </c>
      <c r="FR15" s="7">
        <f t="shared" si="37"/>
        <v>62.462330025725834</v>
      </c>
      <c r="FT15" s="7">
        <v>0.84</v>
      </c>
      <c r="FU15" s="7">
        <v>1.17</v>
      </c>
      <c r="FV15" s="9">
        <v>82.984200000000001</v>
      </c>
      <c r="FX15" s="9">
        <v>83.72</v>
      </c>
      <c r="FY15" s="9">
        <v>82.42</v>
      </c>
      <c r="FZ15" s="9">
        <v>80.37</v>
      </c>
      <c r="GA15" s="9">
        <v>76.8</v>
      </c>
      <c r="GB15" s="9">
        <v>72.03</v>
      </c>
      <c r="GD15" s="9">
        <v>83.72</v>
      </c>
      <c r="GE15" s="9">
        <v>83.08</v>
      </c>
      <c r="GF15" s="9">
        <v>82.42</v>
      </c>
      <c r="GG15" s="9">
        <v>81.739999999999995</v>
      </c>
      <c r="GH15" s="9">
        <v>81.03</v>
      </c>
      <c r="GI15" s="9">
        <v>80.37</v>
      </c>
      <c r="GJ15" s="9">
        <v>79.72</v>
      </c>
      <c r="GK15" s="9">
        <v>79.099999999999994</v>
      </c>
      <c r="GL15" s="9">
        <v>78.5</v>
      </c>
      <c r="GM15" s="9">
        <v>77.92</v>
      </c>
      <c r="GN15" s="9">
        <v>77.34</v>
      </c>
      <c r="GO15" s="9">
        <v>76.8</v>
      </c>
      <c r="GP15" s="9">
        <v>76.319999999999993</v>
      </c>
      <c r="GQ15" s="9">
        <v>75.86</v>
      </c>
      <c r="GR15" s="9">
        <v>75.41</v>
      </c>
      <c r="GS15" s="9">
        <v>74.959999999999994</v>
      </c>
      <c r="GT15" s="9">
        <v>74.540000000000006</v>
      </c>
      <c r="GU15" s="9">
        <v>74.17</v>
      </c>
      <c r="GV15" s="9">
        <v>73.790000000000006</v>
      </c>
      <c r="GW15" s="9">
        <v>73.41</v>
      </c>
      <c r="GX15" s="9">
        <v>73.040000000000006</v>
      </c>
      <c r="GY15" s="9">
        <v>72.67</v>
      </c>
      <c r="GZ15" s="9">
        <v>72.34</v>
      </c>
      <c r="HA15" s="9">
        <v>72.03</v>
      </c>
      <c r="HB15" s="9">
        <v>71.739999999999995</v>
      </c>
      <c r="HC15" s="9">
        <v>71.430000000000007</v>
      </c>
      <c r="HD15" s="9">
        <v>71.14</v>
      </c>
      <c r="HE15" s="9">
        <v>70.86</v>
      </c>
      <c r="HF15" s="9">
        <v>70.66</v>
      </c>
      <c r="HG15" s="9">
        <v>70.42</v>
      </c>
      <c r="HH15" s="9">
        <v>70.150000000000006</v>
      </c>
      <c r="HI15" s="9">
        <v>69.86</v>
      </c>
      <c r="HJ15" s="9">
        <v>69.599999999999994</v>
      </c>
      <c r="HK15" s="9">
        <v>69.34</v>
      </c>
      <c r="HL15" s="9">
        <v>69.22</v>
      </c>
      <c r="HM15" s="9">
        <v>69.08</v>
      </c>
      <c r="HN15" s="9">
        <v>68.88</v>
      </c>
      <c r="HO15" s="9">
        <v>68.67</v>
      </c>
      <c r="HP15" s="9">
        <v>68.45</v>
      </c>
      <c r="HQ15" s="9">
        <v>68.25</v>
      </c>
      <c r="HR15" s="9">
        <v>68.16</v>
      </c>
      <c r="HS15" s="9">
        <v>68.02</v>
      </c>
      <c r="HT15" s="9">
        <v>67.83</v>
      </c>
      <c r="HU15" s="9">
        <v>67.650000000000006</v>
      </c>
      <c r="HV15" s="9">
        <v>67.45</v>
      </c>
      <c r="HW15" s="9">
        <v>67.27</v>
      </c>
      <c r="HX15" s="9">
        <v>67.17</v>
      </c>
      <c r="HY15" s="9">
        <v>67.09</v>
      </c>
      <c r="ID15" s="14">
        <v>84.838099999999997</v>
      </c>
      <c r="IE15" s="14">
        <v>84.747900000000001</v>
      </c>
      <c r="IF15" s="14">
        <v>-0.10641399999999999</v>
      </c>
      <c r="IH15" s="7">
        <v>83.88</v>
      </c>
      <c r="II15" s="9">
        <v>190.23</v>
      </c>
    </row>
    <row r="16" spans="1:243" x14ac:dyDescent="0.35">
      <c r="A16" s="6">
        <f t="shared" si="38"/>
        <v>44573</v>
      </c>
      <c r="B16" s="13">
        <f t="shared" si="32"/>
        <v>1</v>
      </c>
      <c r="C16" s="13">
        <f t="shared" si="33"/>
        <v>2022</v>
      </c>
      <c r="D16">
        <f t="shared" si="34"/>
        <v>202201</v>
      </c>
      <c r="E16">
        <f t="shared" si="35"/>
        <v>1</v>
      </c>
      <c r="F16">
        <f t="shared" si="36"/>
        <v>202201</v>
      </c>
      <c r="G16" t="s">
        <v>201</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82.819800000000001</v>
      </c>
      <c r="FP16" s="7">
        <v>85.83</v>
      </c>
      <c r="FQ16" s="9">
        <v>1.3687</v>
      </c>
      <c r="FR16" s="7">
        <f t="shared" si="37"/>
        <v>62.709140059910865</v>
      </c>
      <c r="FT16" s="7">
        <v>0.79</v>
      </c>
      <c r="FU16" s="7">
        <v>1.1299999999999999</v>
      </c>
      <c r="FV16" s="9">
        <v>83.044899999999998</v>
      </c>
      <c r="FX16" s="9">
        <v>84.67</v>
      </c>
      <c r="FY16" s="9">
        <v>83.25</v>
      </c>
      <c r="FZ16" s="9">
        <v>81.069999999999993</v>
      </c>
      <c r="GA16" s="9">
        <v>77.3</v>
      </c>
      <c r="GB16" s="9">
        <v>72.209999999999994</v>
      </c>
      <c r="GD16" s="9">
        <v>84.67</v>
      </c>
      <c r="GE16" s="9">
        <v>83.98</v>
      </c>
      <c r="GF16" s="9">
        <v>83.25</v>
      </c>
      <c r="GG16" s="9">
        <v>82.51</v>
      </c>
      <c r="GH16" s="9">
        <v>81.77</v>
      </c>
      <c r="GI16" s="9">
        <v>81.069999999999993</v>
      </c>
      <c r="GJ16" s="9">
        <v>80.39</v>
      </c>
      <c r="GK16" s="9">
        <v>79.73</v>
      </c>
      <c r="GL16" s="9">
        <v>79.11</v>
      </c>
      <c r="GM16" s="9">
        <v>78.489999999999995</v>
      </c>
      <c r="GN16" s="9">
        <v>77.88</v>
      </c>
      <c r="GO16" s="9">
        <v>77.3</v>
      </c>
      <c r="GP16" s="9">
        <v>76.790000000000006</v>
      </c>
      <c r="GQ16" s="9">
        <v>76.3</v>
      </c>
      <c r="GR16" s="9">
        <v>75.819999999999993</v>
      </c>
      <c r="GS16" s="9">
        <v>75.34</v>
      </c>
      <c r="GT16" s="9">
        <v>74.89</v>
      </c>
      <c r="GU16" s="9">
        <v>74.489999999999995</v>
      </c>
      <c r="GV16" s="9">
        <v>74.09</v>
      </c>
      <c r="GW16" s="9">
        <v>73.69</v>
      </c>
      <c r="GX16" s="9">
        <v>73.290000000000006</v>
      </c>
      <c r="GY16" s="9">
        <v>72.89</v>
      </c>
      <c r="GZ16" s="9">
        <v>72.55</v>
      </c>
      <c r="HA16" s="9">
        <v>72.209999999999994</v>
      </c>
      <c r="HB16" s="9">
        <v>71.89</v>
      </c>
      <c r="HC16" s="9">
        <v>71.55</v>
      </c>
      <c r="HD16" s="9">
        <v>71.23</v>
      </c>
      <c r="HE16" s="9">
        <v>70.92</v>
      </c>
      <c r="HF16" s="9">
        <v>70.7</v>
      </c>
      <c r="HG16" s="9">
        <v>70.44</v>
      </c>
      <c r="HH16" s="9">
        <v>70.150000000000006</v>
      </c>
      <c r="HI16" s="9">
        <v>69.84</v>
      </c>
      <c r="HJ16" s="9">
        <v>69.55</v>
      </c>
      <c r="HK16" s="9">
        <v>69.260000000000005</v>
      </c>
      <c r="HL16" s="9">
        <v>69.13</v>
      </c>
      <c r="HM16" s="9">
        <v>68.97</v>
      </c>
      <c r="HN16" s="9">
        <v>68.75</v>
      </c>
      <c r="HO16" s="9">
        <v>68.52</v>
      </c>
      <c r="HP16" s="9">
        <v>68.28</v>
      </c>
      <c r="HQ16" s="9">
        <v>68.06</v>
      </c>
      <c r="HR16" s="9">
        <v>67.97</v>
      </c>
      <c r="HS16" s="9">
        <v>67.819999999999993</v>
      </c>
      <c r="HT16" s="9">
        <v>67.62</v>
      </c>
      <c r="HU16" s="9">
        <v>67.430000000000007</v>
      </c>
      <c r="HV16" s="9">
        <v>67.22</v>
      </c>
      <c r="HW16" s="9">
        <v>67.040000000000006</v>
      </c>
      <c r="HX16" s="9">
        <v>66.94</v>
      </c>
      <c r="HY16" s="9">
        <v>66.86</v>
      </c>
      <c r="ID16" s="14">
        <v>84.838099999999997</v>
      </c>
      <c r="IE16" s="14">
        <v>84.747900000000001</v>
      </c>
      <c r="IF16" s="14">
        <v>-0.10641399999999999</v>
      </c>
      <c r="IH16" s="7">
        <v>84.42</v>
      </c>
      <c r="II16" s="9">
        <v>179.98</v>
      </c>
    </row>
    <row r="17" spans="1:243" x14ac:dyDescent="0.35">
      <c r="A17" s="6">
        <f t="shared" si="38"/>
        <v>44574</v>
      </c>
      <c r="B17" s="13">
        <f t="shared" si="32"/>
        <v>1</v>
      </c>
      <c r="C17" s="13">
        <f t="shared" si="33"/>
        <v>2022</v>
      </c>
      <c r="D17">
        <f t="shared" si="34"/>
        <v>202201</v>
      </c>
      <c r="E17">
        <f t="shared" si="35"/>
        <v>1</v>
      </c>
      <c r="F17">
        <f t="shared" si="36"/>
        <v>202201</v>
      </c>
      <c r="G17" t="s">
        <v>202</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82.936499999999995</v>
      </c>
      <c r="FP17" s="7">
        <v>85.8</v>
      </c>
      <c r="FQ17" s="9">
        <v>1.3734</v>
      </c>
      <c r="FR17" s="7">
        <f t="shared" si="37"/>
        <v>62.472695500218435</v>
      </c>
      <c r="FT17" s="7">
        <v>0.76</v>
      </c>
      <c r="FU17" s="7">
        <v>1.1100000000000001</v>
      </c>
      <c r="FV17" s="9">
        <v>83.150300000000001</v>
      </c>
      <c r="FX17" s="9">
        <v>84.47</v>
      </c>
      <c r="FY17" s="9">
        <v>83.03</v>
      </c>
      <c r="FZ17" s="9">
        <v>80.87</v>
      </c>
      <c r="GA17" s="9">
        <v>77.150000000000006</v>
      </c>
      <c r="GB17" s="9">
        <v>72.099999999999994</v>
      </c>
      <c r="GD17" s="9">
        <v>84.47</v>
      </c>
      <c r="GE17" s="9">
        <v>83.77</v>
      </c>
      <c r="GF17" s="9">
        <v>83.03</v>
      </c>
      <c r="GG17" s="9">
        <v>82.29</v>
      </c>
      <c r="GH17" s="9">
        <v>81.55</v>
      </c>
      <c r="GI17" s="9">
        <v>80.87</v>
      </c>
      <c r="GJ17" s="9">
        <v>80.2</v>
      </c>
      <c r="GK17" s="9">
        <v>79.56</v>
      </c>
      <c r="GL17" s="9">
        <v>78.94</v>
      </c>
      <c r="GM17" s="9">
        <v>78.33</v>
      </c>
      <c r="GN17" s="9">
        <v>77.73</v>
      </c>
      <c r="GO17" s="9">
        <v>77.150000000000006</v>
      </c>
      <c r="GP17" s="9">
        <v>76.650000000000006</v>
      </c>
      <c r="GQ17" s="9">
        <v>76.16</v>
      </c>
      <c r="GR17" s="9">
        <v>75.680000000000007</v>
      </c>
      <c r="GS17" s="9">
        <v>75.209999999999994</v>
      </c>
      <c r="GT17" s="9">
        <v>74.77</v>
      </c>
      <c r="GU17" s="9">
        <v>74.36</v>
      </c>
      <c r="GV17" s="9">
        <v>73.959999999999994</v>
      </c>
      <c r="GW17" s="9">
        <v>73.56</v>
      </c>
      <c r="GX17" s="9">
        <v>73.17</v>
      </c>
      <c r="GY17" s="9">
        <v>72.78</v>
      </c>
      <c r="GZ17" s="9">
        <v>72.44</v>
      </c>
      <c r="HA17" s="9">
        <v>72.099999999999994</v>
      </c>
      <c r="HB17" s="9">
        <v>71.78</v>
      </c>
      <c r="HC17" s="9">
        <v>71.45</v>
      </c>
      <c r="HD17" s="9">
        <v>71.14</v>
      </c>
      <c r="HE17" s="9">
        <v>70.84</v>
      </c>
      <c r="HF17" s="9">
        <v>70.62</v>
      </c>
      <c r="HG17" s="9">
        <v>70.36</v>
      </c>
      <c r="HH17" s="9">
        <v>70.069999999999993</v>
      </c>
      <c r="HI17" s="9">
        <v>69.77</v>
      </c>
      <c r="HJ17" s="9">
        <v>69.489999999999995</v>
      </c>
      <c r="HK17" s="9">
        <v>69.209999999999994</v>
      </c>
      <c r="HL17" s="9">
        <v>69.08</v>
      </c>
      <c r="HM17" s="9">
        <v>68.92</v>
      </c>
      <c r="HN17" s="9">
        <v>68.709999999999994</v>
      </c>
      <c r="HO17" s="9">
        <v>68.48</v>
      </c>
      <c r="HP17" s="9">
        <v>68.239999999999995</v>
      </c>
      <c r="HQ17" s="9">
        <v>68.03</v>
      </c>
      <c r="HR17" s="9">
        <v>67.94</v>
      </c>
      <c r="HS17" s="9">
        <v>67.790000000000006</v>
      </c>
      <c r="HT17" s="9">
        <v>67.59</v>
      </c>
      <c r="HU17" s="9">
        <v>67.41</v>
      </c>
      <c r="HV17" s="9">
        <v>67.209999999999994</v>
      </c>
      <c r="HW17" s="9">
        <v>67.040000000000006</v>
      </c>
      <c r="HX17" s="9">
        <v>66.94</v>
      </c>
      <c r="HY17" s="9">
        <v>66.849999999999994</v>
      </c>
      <c r="ID17" s="14">
        <v>84.838099999999997</v>
      </c>
      <c r="IE17" s="14">
        <v>84.747900000000001</v>
      </c>
      <c r="IF17" s="14">
        <v>-0.10641399999999999</v>
      </c>
      <c r="IH17" s="7">
        <v>84.12</v>
      </c>
      <c r="II17" s="9">
        <v>204.97</v>
      </c>
    </row>
    <row r="18" spans="1:243" x14ac:dyDescent="0.35">
      <c r="A18" s="6">
        <f t="shared" si="38"/>
        <v>44575</v>
      </c>
      <c r="B18" s="13">
        <f t="shared" si="32"/>
        <v>1</v>
      </c>
      <c r="C18" s="13">
        <f t="shared" si="33"/>
        <v>2022</v>
      </c>
      <c r="D18">
        <f t="shared" si="34"/>
        <v>202201</v>
      </c>
      <c r="E18">
        <f t="shared" si="35"/>
        <v>1</v>
      </c>
      <c r="F18">
        <f t="shared" si="36"/>
        <v>202201</v>
      </c>
      <c r="G18" t="s">
        <v>203</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82.733699999999999</v>
      </c>
      <c r="FP18" s="7">
        <v>87.17</v>
      </c>
      <c r="FQ18" s="9">
        <v>1.3683000000000001</v>
      </c>
      <c r="FR18" s="7">
        <f t="shared" si="37"/>
        <v>63.706789446758748</v>
      </c>
      <c r="FT18" s="7">
        <v>0.79</v>
      </c>
      <c r="FU18" s="7">
        <v>1.1599999999999999</v>
      </c>
      <c r="FV18" s="9">
        <v>82.948499999999996</v>
      </c>
      <c r="FX18" s="9">
        <v>86.06</v>
      </c>
      <c r="FY18" s="9">
        <v>84.57</v>
      </c>
      <c r="FZ18" s="9">
        <v>82.23</v>
      </c>
      <c r="GA18" s="9">
        <v>78.260000000000005</v>
      </c>
      <c r="GB18" s="9">
        <v>72.92</v>
      </c>
      <c r="GD18" s="9">
        <v>86.06</v>
      </c>
      <c r="GE18" s="9">
        <v>85.35</v>
      </c>
      <c r="GF18" s="9">
        <v>84.57</v>
      </c>
      <c r="GG18" s="9">
        <v>83.76</v>
      </c>
      <c r="GH18" s="9">
        <v>82.96</v>
      </c>
      <c r="GI18" s="9">
        <v>82.23</v>
      </c>
      <c r="GJ18" s="9">
        <v>81.510000000000005</v>
      </c>
      <c r="GK18" s="9">
        <v>80.81</v>
      </c>
      <c r="GL18" s="9">
        <v>80.14</v>
      </c>
      <c r="GM18" s="9">
        <v>79.489999999999995</v>
      </c>
      <c r="GN18" s="9">
        <v>78.86</v>
      </c>
      <c r="GO18" s="9">
        <v>78.260000000000005</v>
      </c>
      <c r="GP18" s="9">
        <v>77.73</v>
      </c>
      <c r="GQ18" s="9">
        <v>77.209999999999994</v>
      </c>
      <c r="GR18" s="9">
        <v>76.709999999999994</v>
      </c>
      <c r="GS18" s="9">
        <v>76.22</v>
      </c>
      <c r="GT18" s="9">
        <v>75.760000000000005</v>
      </c>
      <c r="GU18" s="9">
        <v>75.33</v>
      </c>
      <c r="GV18" s="9">
        <v>74.900000000000006</v>
      </c>
      <c r="GW18" s="9">
        <v>74.47</v>
      </c>
      <c r="GX18" s="9">
        <v>74.06</v>
      </c>
      <c r="GY18" s="9">
        <v>73.64</v>
      </c>
      <c r="GZ18" s="9">
        <v>73.28</v>
      </c>
      <c r="HA18" s="9">
        <v>72.92</v>
      </c>
      <c r="HB18" s="9">
        <v>72.58</v>
      </c>
      <c r="HC18" s="9">
        <v>72.23</v>
      </c>
      <c r="HD18" s="9">
        <v>71.89</v>
      </c>
      <c r="HE18" s="9">
        <v>71.56</v>
      </c>
      <c r="HF18" s="9">
        <v>71.319999999999993</v>
      </c>
      <c r="HG18" s="9">
        <v>71.040000000000006</v>
      </c>
      <c r="HH18" s="9">
        <v>70.73</v>
      </c>
      <c r="HI18" s="9">
        <v>70.41</v>
      </c>
      <c r="HJ18" s="9">
        <v>70.11</v>
      </c>
      <c r="HK18" s="9">
        <v>69.819999999999993</v>
      </c>
      <c r="HL18" s="9">
        <v>69.67</v>
      </c>
      <c r="HM18" s="9">
        <v>69.489999999999995</v>
      </c>
      <c r="HN18" s="9">
        <v>69.260000000000005</v>
      </c>
      <c r="HO18" s="9">
        <v>69.010000000000005</v>
      </c>
      <c r="HP18" s="9">
        <v>68.760000000000005</v>
      </c>
      <c r="HQ18" s="9">
        <v>68.540000000000006</v>
      </c>
      <c r="HR18" s="9">
        <v>68.44</v>
      </c>
      <c r="HS18" s="9">
        <v>68.28</v>
      </c>
      <c r="HT18" s="9">
        <v>68.06</v>
      </c>
      <c r="HU18" s="9">
        <v>67.86</v>
      </c>
      <c r="HV18" s="9">
        <v>67.64</v>
      </c>
      <c r="HW18" s="9">
        <v>67.45</v>
      </c>
      <c r="HX18" s="9">
        <v>67.349999999999994</v>
      </c>
      <c r="HY18" s="9">
        <v>67.25</v>
      </c>
      <c r="ID18" s="14">
        <v>84.838099999999997</v>
      </c>
      <c r="IE18" s="14">
        <v>84.747900000000001</v>
      </c>
      <c r="IF18" s="14">
        <v>-0.10641399999999999</v>
      </c>
      <c r="IH18" s="7">
        <v>86.19</v>
      </c>
      <c r="II18" s="9">
        <v>208.13</v>
      </c>
    </row>
    <row r="19" spans="1:243" x14ac:dyDescent="0.35">
      <c r="A19" s="6">
        <f t="shared" si="38"/>
        <v>44578</v>
      </c>
      <c r="B19" s="13">
        <f t="shared" si="32"/>
        <v>1</v>
      </c>
      <c r="C19" s="13">
        <f t="shared" si="33"/>
        <v>2022</v>
      </c>
      <c r="D19">
        <f t="shared" si="34"/>
        <v>202201</v>
      </c>
      <c r="E19">
        <f t="shared" si="35"/>
        <v>1</v>
      </c>
      <c r="F19">
        <f t="shared" si="36"/>
        <v>202201</v>
      </c>
      <c r="G19" t="s">
        <v>204</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82.645399999999995</v>
      </c>
      <c r="FP19" s="7">
        <v>87.82</v>
      </c>
      <c r="FQ19" s="9">
        <v>1.365</v>
      </c>
      <c r="FR19" s="7">
        <f t="shared" si="37"/>
        <v>64.336996336996336</v>
      </c>
      <c r="FT19" s="7">
        <v>0.84</v>
      </c>
      <c r="FU19" s="7">
        <v>1.19</v>
      </c>
      <c r="FV19" s="9">
        <v>82.866900000000001</v>
      </c>
      <c r="FX19" s="9">
        <v>86.48</v>
      </c>
      <c r="FY19" s="9">
        <v>84.96</v>
      </c>
      <c r="FZ19" s="9">
        <v>82.59</v>
      </c>
      <c r="GA19" s="9">
        <v>78.63</v>
      </c>
      <c r="GB19" s="9">
        <v>73.23</v>
      </c>
      <c r="GD19" s="9">
        <v>86.48</v>
      </c>
      <c r="GE19" s="9">
        <v>85.77</v>
      </c>
      <c r="GF19" s="9">
        <v>84.96</v>
      </c>
      <c r="GG19" s="9">
        <v>84.14</v>
      </c>
      <c r="GH19" s="9">
        <v>83.33</v>
      </c>
      <c r="GI19" s="9">
        <v>82.59</v>
      </c>
      <c r="GJ19" s="9">
        <v>81.87</v>
      </c>
      <c r="GK19" s="9">
        <v>81.180000000000007</v>
      </c>
      <c r="GL19" s="9">
        <v>80.52</v>
      </c>
      <c r="GM19" s="9">
        <v>79.87</v>
      </c>
      <c r="GN19" s="9">
        <v>79.23</v>
      </c>
      <c r="GO19" s="9">
        <v>78.63</v>
      </c>
      <c r="GP19" s="9">
        <v>78.09</v>
      </c>
      <c r="GQ19" s="9">
        <v>77.569999999999993</v>
      </c>
      <c r="GR19" s="9">
        <v>77.06</v>
      </c>
      <c r="GS19" s="9">
        <v>76.56</v>
      </c>
      <c r="GT19" s="9">
        <v>76.099999999999994</v>
      </c>
      <c r="GU19" s="9">
        <v>75.67</v>
      </c>
      <c r="GV19" s="9">
        <v>75.239999999999995</v>
      </c>
      <c r="GW19" s="9">
        <v>74.81</v>
      </c>
      <c r="GX19" s="9">
        <v>74.400000000000006</v>
      </c>
      <c r="GY19" s="9">
        <v>73.97</v>
      </c>
      <c r="GZ19" s="9">
        <v>73.59</v>
      </c>
      <c r="HA19" s="9">
        <v>73.23</v>
      </c>
      <c r="HB19" s="9">
        <v>72.89</v>
      </c>
      <c r="HC19" s="9">
        <v>72.540000000000006</v>
      </c>
      <c r="HD19" s="9">
        <v>72.2</v>
      </c>
      <c r="HE19" s="9">
        <v>71.86</v>
      </c>
      <c r="HF19" s="9">
        <v>71.62</v>
      </c>
      <c r="HG19" s="9">
        <v>71.34</v>
      </c>
      <c r="HH19" s="9">
        <v>71.03</v>
      </c>
      <c r="HI19" s="9">
        <v>70.709999999999994</v>
      </c>
      <c r="HJ19" s="9">
        <v>70.400000000000006</v>
      </c>
      <c r="HK19" s="9">
        <v>70.099999999999994</v>
      </c>
      <c r="HL19" s="9">
        <v>69.95</v>
      </c>
      <c r="HM19" s="9">
        <v>69.77</v>
      </c>
      <c r="HN19" s="9">
        <v>69.540000000000006</v>
      </c>
      <c r="HO19" s="9">
        <v>69.290000000000006</v>
      </c>
      <c r="HP19" s="9">
        <v>69.03</v>
      </c>
      <c r="HQ19" s="9">
        <v>68.8</v>
      </c>
      <c r="HR19" s="9">
        <v>68.7</v>
      </c>
      <c r="HS19" s="9">
        <v>68.540000000000006</v>
      </c>
      <c r="HT19" s="9">
        <v>68.319999999999993</v>
      </c>
      <c r="HU19" s="9">
        <v>68.11</v>
      </c>
      <c r="HV19" s="9">
        <v>67.88</v>
      </c>
      <c r="HW19" s="9">
        <v>67.680000000000007</v>
      </c>
      <c r="HX19" s="9">
        <v>67.58</v>
      </c>
      <c r="HY19" s="9">
        <v>67.48</v>
      </c>
      <c r="ID19" s="14">
        <v>84.838099999999997</v>
      </c>
      <c r="IE19" s="14">
        <v>84.747900000000001</v>
      </c>
      <c r="IF19" s="14">
        <v>-0.10641399999999999</v>
      </c>
      <c r="IH19" s="7">
        <v>86.53</v>
      </c>
      <c r="II19" s="9">
        <v>184.35</v>
      </c>
    </row>
    <row r="20" spans="1:243" x14ac:dyDescent="0.35">
      <c r="A20" s="6">
        <f t="shared" si="38"/>
        <v>44579</v>
      </c>
      <c r="B20" s="13">
        <f t="shared" si="32"/>
        <v>1</v>
      </c>
      <c r="C20" s="13">
        <f t="shared" si="33"/>
        <v>2022</v>
      </c>
      <c r="D20">
        <f t="shared" si="34"/>
        <v>202201</v>
      </c>
      <c r="E20">
        <f t="shared" si="35"/>
        <v>1</v>
      </c>
      <c r="F20">
        <f t="shared" si="36"/>
        <v>202201</v>
      </c>
      <c r="G20" t="s">
        <v>205</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82.525099999999995</v>
      </c>
      <c r="FP20" s="7">
        <v>88.83</v>
      </c>
      <c r="FQ20" s="9">
        <v>1.3582000000000001</v>
      </c>
      <c r="FR20" s="7">
        <f t="shared" si="37"/>
        <v>65.402738919157699</v>
      </c>
      <c r="FT20" s="7">
        <v>0.87</v>
      </c>
      <c r="FU20" s="7">
        <v>1.22</v>
      </c>
      <c r="FV20" s="9">
        <v>82.737799999999993</v>
      </c>
      <c r="FX20" s="9">
        <v>87.51</v>
      </c>
      <c r="FY20" s="9">
        <v>85.94</v>
      </c>
      <c r="FZ20" s="9">
        <v>83.5</v>
      </c>
      <c r="GA20" s="9">
        <v>79.42</v>
      </c>
      <c r="GB20" s="9">
        <v>73.92</v>
      </c>
      <c r="GD20" s="9">
        <v>87.51</v>
      </c>
      <c r="GE20" s="9">
        <v>86.78</v>
      </c>
      <c r="GF20" s="9">
        <v>85.94</v>
      </c>
      <c r="GG20" s="9">
        <v>85.08</v>
      </c>
      <c r="GH20" s="9">
        <v>84.25</v>
      </c>
      <c r="GI20" s="9">
        <v>83.5</v>
      </c>
      <c r="GJ20" s="9">
        <v>82.77</v>
      </c>
      <c r="GK20" s="9">
        <v>82.06</v>
      </c>
      <c r="GL20" s="9">
        <v>81.37</v>
      </c>
      <c r="GM20" s="9">
        <v>80.7</v>
      </c>
      <c r="GN20" s="9">
        <v>80.040000000000006</v>
      </c>
      <c r="GO20" s="9">
        <v>79.42</v>
      </c>
      <c r="GP20" s="9">
        <v>78.87</v>
      </c>
      <c r="GQ20" s="9">
        <v>78.34</v>
      </c>
      <c r="GR20" s="9">
        <v>77.819999999999993</v>
      </c>
      <c r="GS20" s="9">
        <v>77.31</v>
      </c>
      <c r="GT20" s="9">
        <v>76.83</v>
      </c>
      <c r="GU20" s="9">
        <v>76.400000000000006</v>
      </c>
      <c r="GV20" s="9">
        <v>75.959999999999994</v>
      </c>
      <c r="GW20" s="9">
        <v>75.52</v>
      </c>
      <c r="GX20" s="9">
        <v>75.099999999999994</v>
      </c>
      <c r="GY20" s="9">
        <v>74.66</v>
      </c>
      <c r="GZ20" s="9">
        <v>74.28</v>
      </c>
      <c r="HA20" s="9">
        <v>73.92</v>
      </c>
      <c r="HB20" s="9">
        <v>73.58</v>
      </c>
      <c r="HC20" s="9">
        <v>73.23</v>
      </c>
      <c r="HD20" s="9">
        <v>72.88</v>
      </c>
      <c r="HE20" s="9">
        <v>72.53</v>
      </c>
      <c r="HF20" s="9">
        <v>72.290000000000006</v>
      </c>
      <c r="HG20" s="9">
        <v>72.010000000000005</v>
      </c>
      <c r="HH20" s="9">
        <v>71.7</v>
      </c>
      <c r="HI20" s="9">
        <v>71.38</v>
      </c>
      <c r="HJ20" s="9">
        <v>71.069999999999993</v>
      </c>
      <c r="HK20" s="9">
        <v>70.760000000000005</v>
      </c>
      <c r="HL20" s="9">
        <v>70.61</v>
      </c>
      <c r="HM20" s="9">
        <v>70.430000000000007</v>
      </c>
      <c r="HN20" s="9">
        <v>70.2</v>
      </c>
      <c r="HO20" s="9">
        <v>69.95</v>
      </c>
      <c r="HP20" s="9">
        <v>69.69</v>
      </c>
      <c r="HQ20" s="9">
        <v>69.45</v>
      </c>
      <c r="HR20" s="9">
        <v>69.349999999999994</v>
      </c>
      <c r="HS20" s="9">
        <v>69.19</v>
      </c>
      <c r="HT20" s="9">
        <v>68.97</v>
      </c>
      <c r="HU20" s="9">
        <v>68.760000000000005</v>
      </c>
      <c r="HV20" s="9">
        <v>68.53</v>
      </c>
      <c r="HW20" s="9">
        <v>68.319999999999993</v>
      </c>
      <c r="HX20" s="9">
        <v>68.22</v>
      </c>
      <c r="HY20" s="9">
        <v>68.12</v>
      </c>
      <c r="ID20" s="14">
        <v>84.838099999999997</v>
      </c>
      <c r="IE20" s="14">
        <v>84.747900000000001</v>
      </c>
      <c r="IF20" s="14">
        <v>-0.10641399999999999</v>
      </c>
      <c r="IH20" s="7">
        <v>87.9</v>
      </c>
      <c r="II20" s="9">
        <v>187.52</v>
      </c>
    </row>
    <row r="21" spans="1:243" x14ac:dyDescent="0.35">
      <c r="A21" s="6">
        <f t="shared" si="38"/>
        <v>44580</v>
      </c>
      <c r="B21" s="13">
        <f t="shared" si="32"/>
        <v>1</v>
      </c>
      <c r="C21" s="13">
        <f t="shared" si="33"/>
        <v>2022</v>
      </c>
      <c r="D21">
        <f t="shared" si="34"/>
        <v>202201</v>
      </c>
      <c r="E21">
        <f t="shared" si="35"/>
        <v>1</v>
      </c>
      <c r="F21">
        <f t="shared" si="36"/>
        <v>202201</v>
      </c>
      <c r="G21" t="s">
        <v>206</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82.628100000000003</v>
      </c>
      <c r="FP21" s="7">
        <v>89.64</v>
      </c>
      <c r="FQ21" s="9">
        <v>1.359</v>
      </c>
      <c r="FR21" s="7">
        <f t="shared" si="37"/>
        <v>65.960264900662253</v>
      </c>
      <c r="FT21" s="7">
        <v>0.9</v>
      </c>
      <c r="FU21" s="7">
        <v>1.26</v>
      </c>
      <c r="FV21" s="9">
        <v>82.856099999999998</v>
      </c>
      <c r="FX21" s="9">
        <v>88.44</v>
      </c>
      <c r="FY21" s="9">
        <v>86.69</v>
      </c>
      <c r="FZ21" s="9">
        <v>84.16</v>
      </c>
      <c r="GA21" s="9">
        <v>79.900000000000006</v>
      </c>
      <c r="GB21" s="9">
        <v>74.239999999999995</v>
      </c>
      <c r="GD21" s="9">
        <v>88.44</v>
      </c>
      <c r="GE21" s="9">
        <v>87.59</v>
      </c>
      <c r="GF21" s="9">
        <v>86.69</v>
      </c>
      <c r="GG21" s="9">
        <v>85.8</v>
      </c>
      <c r="GH21" s="9">
        <v>84.94</v>
      </c>
      <c r="GI21" s="9">
        <v>84.16</v>
      </c>
      <c r="GJ21" s="9">
        <v>83.39</v>
      </c>
      <c r="GK21" s="9">
        <v>82.64</v>
      </c>
      <c r="GL21" s="9">
        <v>81.93</v>
      </c>
      <c r="GM21" s="9">
        <v>81.23</v>
      </c>
      <c r="GN21" s="9">
        <v>80.55</v>
      </c>
      <c r="GO21" s="9">
        <v>79.900000000000006</v>
      </c>
      <c r="GP21" s="9">
        <v>79.319999999999993</v>
      </c>
      <c r="GQ21" s="9">
        <v>78.77</v>
      </c>
      <c r="GR21" s="9">
        <v>78.239999999999995</v>
      </c>
      <c r="GS21" s="9">
        <v>77.72</v>
      </c>
      <c r="GT21" s="9">
        <v>77.22</v>
      </c>
      <c r="GU21" s="9">
        <v>76.78</v>
      </c>
      <c r="GV21" s="9">
        <v>76.33</v>
      </c>
      <c r="GW21" s="9">
        <v>75.88</v>
      </c>
      <c r="GX21" s="9">
        <v>75.45</v>
      </c>
      <c r="GY21" s="9">
        <v>75</v>
      </c>
      <c r="GZ21" s="9">
        <v>74.61</v>
      </c>
      <c r="HA21" s="9">
        <v>74.239999999999995</v>
      </c>
      <c r="HB21" s="9">
        <v>73.88</v>
      </c>
      <c r="HC21" s="9">
        <v>73.52</v>
      </c>
      <c r="HD21" s="9">
        <v>73.16</v>
      </c>
      <c r="HE21" s="9">
        <v>72.81</v>
      </c>
      <c r="HF21" s="9">
        <v>72.540000000000006</v>
      </c>
      <c r="HG21" s="9">
        <v>72.25</v>
      </c>
      <c r="HH21" s="9">
        <v>71.94</v>
      </c>
      <c r="HI21" s="9">
        <v>71.62</v>
      </c>
      <c r="HJ21" s="9">
        <v>71.3</v>
      </c>
      <c r="HK21" s="9">
        <v>70.989999999999995</v>
      </c>
      <c r="HL21" s="9">
        <v>70.84</v>
      </c>
      <c r="HM21" s="9">
        <v>70.650000000000006</v>
      </c>
      <c r="HN21" s="9">
        <v>70.41</v>
      </c>
      <c r="HO21" s="9">
        <v>70.150000000000006</v>
      </c>
      <c r="HP21" s="9">
        <v>69.88</v>
      </c>
      <c r="HQ21" s="9">
        <v>69.64</v>
      </c>
      <c r="HR21" s="9">
        <v>69.53</v>
      </c>
      <c r="HS21" s="9">
        <v>69.36</v>
      </c>
      <c r="HT21" s="9">
        <v>69.14</v>
      </c>
      <c r="HU21" s="9">
        <v>68.930000000000007</v>
      </c>
      <c r="HV21" s="9">
        <v>68.7</v>
      </c>
      <c r="HW21" s="9">
        <v>68.489999999999995</v>
      </c>
      <c r="HX21" s="9">
        <v>68.39</v>
      </c>
      <c r="HY21" s="9">
        <v>68.290000000000006</v>
      </c>
      <c r="ID21" s="14">
        <v>84.838099999999997</v>
      </c>
      <c r="IE21" s="14">
        <v>84.747900000000001</v>
      </c>
      <c r="IF21" s="14">
        <v>-0.10641399999999999</v>
      </c>
      <c r="IH21" s="7">
        <v>87.95</v>
      </c>
      <c r="II21" s="9">
        <v>180.73</v>
      </c>
    </row>
    <row r="22" spans="1:243" x14ac:dyDescent="0.35">
      <c r="A22" s="6">
        <f t="shared" si="38"/>
        <v>44581</v>
      </c>
      <c r="B22" s="13">
        <f t="shared" si="32"/>
        <v>1</v>
      </c>
      <c r="C22" s="13">
        <f t="shared" si="33"/>
        <v>2022</v>
      </c>
      <c r="D22">
        <f t="shared" si="34"/>
        <v>202201</v>
      </c>
      <c r="E22">
        <f t="shared" si="35"/>
        <v>1</v>
      </c>
      <c r="F22">
        <f t="shared" si="36"/>
        <v>202201</v>
      </c>
      <c r="G22" t="s">
        <v>207</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82.823700000000002</v>
      </c>
      <c r="FP22" s="7">
        <v>89.75</v>
      </c>
      <c r="FQ22" s="9">
        <v>1.3658999999999999</v>
      </c>
      <c r="FR22" s="7">
        <f t="shared" si="37"/>
        <v>65.707592063840693</v>
      </c>
      <c r="FT22" s="7">
        <v>0.89</v>
      </c>
      <c r="FU22" s="7">
        <v>1.22</v>
      </c>
      <c r="FV22" s="9">
        <v>83.063299999999998</v>
      </c>
      <c r="FX22" s="9">
        <v>88.38</v>
      </c>
      <c r="FY22" s="9">
        <v>86.74</v>
      </c>
      <c r="FZ22" s="9">
        <v>84.28</v>
      </c>
      <c r="GA22" s="9">
        <v>80.27</v>
      </c>
      <c r="GB22" s="9">
        <v>74.760000000000005</v>
      </c>
      <c r="GD22" s="9">
        <v>88.38</v>
      </c>
      <c r="GE22" s="9">
        <v>87.61</v>
      </c>
      <c r="GF22" s="9">
        <v>86.74</v>
      </c>
      <c r="GG22" s="9">
        <v>85.86</v>
      </c>
      <c r="GH22" s="9">
        <v>85.02</v>
      </c>
      <c r="GI22" s="9">
        <v>84.28</v>
      </c>
      <c r="GJ22" s="9">
        <v>83.56</v>
      </c>
      <c r="GK22" s="9">
        <v>82.86</v>
      </c>
      <c r="GL22" s="9">
        <v>82.2</v>
      </c>
      <c r="GM22" s="9">
        <v>81.540000000000006</v>
      </c>
      <c r="GN22" s="9">
        <v>80.89</v>
      </c>
      <c r="GO22" s="9">
        <v>80.27</v>
      </c>
      <c r="GP22" s="9">
        <v>79.73</v>
      </c>
      <c r="GQ22" s="9">
        <v>79.2</v>
      </c>
      <c r="GR22" s="9">
        <v>78.69</v>
      </c>
      <c r="GS22" s="9">
        <v>78.180000000000007</v>
      </c>
      <c r="GT22" s="9">
        <v>77.69</v>
      </c>
      <c r="GU22" s="9">
        <v>77.239999999999995</v>
      </c>
      <c r="GV22" s="9">
        <v>76.81</v>
      </c>
      <c r="GW22" s="9">
        <v>76.37</v>
      </c>
      <c r="GX22" s="9">
        <v>75.959999999999994</v>
      </c>
      <c r="GY22" s="9">
        <v>75.53</v>
      </c>
      <c r="GZ22" s="9">
        <v>75.14</v>
      </c>
      <c r="HA22" s="9">
        <v>74.760000000000005</v>
      </c>
      <c r="HB22" s="9">
        <v>74.430000000000007</v>
      </c>
      <c r="HC22" s="9">
        <v>74.09</v>
      </c>
      <c r="HD22" s="9">
        <v>73.75</v>
      </c>
      <c r="HE22" s="9">
        <v>73.42</v>
      </c>
      <c r="HF22" s="9">
        <v>73.150000000000006</v>
      </c>
      <c r="HG22" s="9">
        <v>72.87</v>
      </c>
      <c r="HH22" s="9">
        <v>72.569999999999993</v>
      </c>
      <c r="HI22" s="9">
        <v>72.260000000000005</v>
      </c>
      <c r="HJ22" s="9">
        <v>71.959999999999994</v>
      </c>
      <c r="HK22" s="9">
        <v>71.67</v>
      </c>
      <c r="HL22" s="9">
        <v>71.52</v>
      </c>
      <c r="HM22" s="9">
        <v>71.33</v>
      </c>
      <c r="HN22" s="9">
        <v>71.09</v>
      </c>
      <c r="HO22" s="9">
        <v>70.84</v>
      </c>
      <c r="HP22" s="9">
        <v>70.58</v>
      </c>
      <c r="HQ22" s="9">
        <v>70.349999999999994</v>
      </c>
      <c r="HR22" s="9">
        <v>70.239999999999995</v>
      </c>
      <c r="HS22" s="9">
        <v>70.069999999999993</v>
      </c>
      <c r="HT22" s="9">
        <v>69.849999999999994</v>
      </c>
      <c r="HU22" s="9">
        <v>69.650000000000006</v>
      </c>
      <c r="HV22" s="9">
        <v>69.430000000000007</v>
      </c>
      <c r="HW22" s="9">
        <v>69.23</v>
      </c>
      <c r="HX22" s="9">
        <v>69.13</v>
      </c>
      <c r="HY22" s="9">
        <v>69.03</v>
      </c>
      <c r="ID22" s="14">
        <v>84.838099999999997</v>
      </c>
      <c r="IE22" s="14">
        <v>84.747900000000001</v>
      </c>
      <c r="IF22" s="14">
        <v>-0.10641399999999999</v>
      </c>
      <c r="IH22" s="7">
        <v>88.15</v>
      </c>
      <c r="II22" s="9">
        <v>179.13</v>
      </c>
    </row>
    <row r="23" spans="1:243" x14ac:dyDescent="0.35">
      <c r="A23" s="6">
        <f t="shared" si="38"/>
        <v>44582</v>
      </c>
      <c r="B23" s="13">
        <f t="shared" si="32"/>
        <v>1</v>
      </c>
      <c r="C23" s="13">
        <f t="shared" si="33"/>
        <v>2022</v>
      </c>
      <c r="D23">
        <f t="shared" si="34"/>
        <v>202201</v>
      </c>
      <c r="E23">
        <f t="shared" si="35"/>
        <v>1</v>
      </c>
      <c r="F23">
        <f t="shared" si="36"/>
        <v>202201</v>
      </c>
      <c r="G23" t="s">
        <v>208</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82.270399999999995</v>
      </c>
      <c r="FP23" s="7">
        <v>89.75</v>
      </c>
      <c r="FQ23" s="9">
        <v>1.3559000000000001</v>
      </c>
      <c r="FR23" s="7">
        <f t="shared" si="37"/>
        <v>66.192197064680286</v>
      </c>
      <c r="FT23" s="7">
        <v>0.87</v>
      </c>
      <c r="FU23" s="7">
        <v>1.17</v>
      </c>
      <c r="FV23" s="9">
        <v>82.491399999999999</v>
      </c>
      <c r="FX23" s="9">
        <v>87.89</v>
      </c>
      <c r="FY23" s="9">
        <v>86.19</v>
      </c>
      <c r="FZ23" s="9">
        <v>83.7</v>
      </c>
      <c r="GA23" s="9">
        <v>79.760000000000005</v>
      </c>
      <c r="GB23" s="9">
        <v>74.650000000000006</v>
      </c>
      <c r="GD23" s="9">
        <v>87.89</v>
      </c>
      <c r="GE23" s="9">
        <v>87.08</v>
      </c>
      <c r="GF23" s="9">
        <v>86.19</v>
      </c>
      <c r="GG23" s="9">
        <v>85.3</v>
      </c>
      <c r="GH23" s="9">
        <v>84.45</v>
      </c>
      <c r="GI23" s="9">
        <v>83.7</v>
      </c>
      <c r="GJ23" s="9">
        <v>82.97</v>
      </c>
      <c r="GK23" s="9">
        <v>82.27</v>
      </c>
      <c r="GL23" s="9">
        <v>81.62</v>
      </c>
      <c r="GM23" s="9">
        <v>80.98</v>
      </c>
      <c r="GN23" s="9">
        <v>80.349999999999994</v>
      </c>
      <c r="GO23" s="9">
        <v>79.760000000000005</v>
      </c>
      <c r="GP23" s="9">
        <v>79.239999999999995</v>
      </c>
      <c r="GQ23" s="9">
        <v>78.739999999999995</v>
      </c>
      <c r="GR23" s="9">
        <v>78.25</v>
      </c>
      <c r="GS23" s="9">
        <v>77.77</v>
      </c>
      <c r="GT23" s="9">
        <v>77.319999999999993</v>
      </c>
      <c r="GU23" s="9">
        <v>76.91</v>
      </c>
      <c r="GV23" s="9">
        <v>76.52</v>
      </c>
      <c r="GW23" s="9">
        <v>76.12</v>
      </c>
      <c r="GX23" s="9">
        <v>75.739999999999995</v>
      </c>
      <c r="GY23" s="9">
        <v>75.349999999999994</v>
      </c>
      <c r="GZ23" s="9">
        <v>75</v>
      </c>
      <c r="HA23" s="9">
        <v>74.650000000000006</v>
      </c>
      <c r="HB23" s="9">
        <v>74.349999999999994</v>
      </c>
      <c r="HC23" s="9">
        <v>74.040000000000006</v>
      </c>
      <c r="HD23" s="9">
        <v>73.73</v>
      </c>
      <c r="HE23" s="9">
        <v>73.430000000000007</v>
      </c>
      <c r="HF23" s="9">
        <v>73.19</v>
      </c>
      <c r="HG23" s="9">
        <v>72.94</v>
      </c>
      <c r="HH23" s="9">
        <v>72.67</v>
      </c>
      <c r="HI23" s="9">
        <v>72.38</v>
      </c>
      <c r="HJ23" s="9">
        <v>72.099999999999994</v>
      </c>
      <c r="HK23" s="9">
        <v>71.84</v>
      </c>
      <c r="HL23" s="9">
        <v>71.7</v>
      </c>
      <c r="HM23" s="9">
        <v>71.540000000000006</v>
      </c>
      <c r="HN23" s="9">
        <v>71.33</v>
      </c>
      <c r="HO23" s="9">
        <v>71.099999999999994</v>
      </c>
      <c r="HP23" s="9">
        <v>70.86</v>
      </c>
      <c r="HQ23" s="9">
        <v>70.650000000000006</v>
      </c>
      <c r="HR23" s="9">
        <v>70.569999999999993</v>
      </c>
      <c r="HS23" s="9">
        <v>70.42</v>
      </c>
      <c r="HT23" s="9">
        <v>70.22</v>
      </c>
      <c r="HU23" s="9">
        <v>70.040000000000006</v>
      </c>
      <c r="HV23" s="9">
        <v>69.84</v>
      </c>
      <c r="HW23" s="9">
        <v>69.67</v>
      </c>
      <c r="HX23" s="9">
        <v>69.58</v>
      </c>
      <c r="HY23" s="9">
        <v>69.489999999999995</v>
      </c>
      <c r="ID23" s="14">
        <v>84.838099999999997</v>
      </c>
      <c r="IE23" s="14">
        <v>84.747900000000001</v>
      </c>
      <c r="IF23" s="14">
        <v>-0.10641399999999999</v>
      </c>
      <c r="IH23" s="7">
        <v>87.86</v>
      </c>
      <c r="II23" s="9">
        <v>189.31</v>
      </c>
    </row>
    <row r="24" spans="1:243" x14ac:dyDescent="0.35">
      <c r="A24" s="6">
        <f t="shared" si="38"/>
        <v>44585</v>
      </c>
      <c r="B24" s="13">
        <f t="shared" si="32"/>
        <v>1</v>
      </c>
      <c r="C24" s="13">
        <f t="shared" si="33"/>
        <v>2022</v>
      </c>
      <c r="D24">
        <f t="shared" si="34"/>
        <v>202201</v>
      </c>
      <c r="E24">
        <f t="shared" si="35"/>
        <v>1</v>
      </c>
      <c r="F24">
        <f t="shared" si="36"/>
        <v>202201</v>
      </c>
      <c r="G24" t="s">
        <v>209</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81.970399999999998</v>
      </c>
      <c r="FP24" s="7">
        <v>87.74</v>
      </c>
      <c r="FQ24" s="9">
        <v>1.3464</v>
      </c>
      <c r="FR24" s="7">
        <f t="shared" si="37"/>
        <v>65.16636957813428</v>
      </c>
      <c r="FT24" s="7">
        <v>0.87</v>
      </c>
      <c r="FU24" s="7">
        <v>1.1299999999999999</v>
      </c>
      <c r="FV24" s="9">
        <v>82.170699999999997</v>
      </c>
      <c r="FX24" s="9">
        <v>86.27</v>
      </c>
      <c r="FY24" s="9">
        <v>84.56</v>
      </c>
      <c r="FZ24" s="9">
        <v>82.18</v>
      </c>
      <c r="GA24" s="9">
        <v>78.48</v>
      </c>
      <c r="GB24" s="9">
        <v>73.84</v>
      </c>
      <c r="GD24" s="9">
        <v>86.27</v>
      </c>
      <c r="GE24" s="9">
        <v>85.43</v>
      </c>
      <c r="GF24" s="9">
        <v>84.56</v>
      </c>
      <c r="GG24" s="9">
        <v>83.71</v>
      </c>
      <c r="GH24" s="9">
        <v>82.9</v>
      </c>
      <c r="GI24" s="9">
        <v>82.18</v>
      </c>
      <c r="GJ24" s="9">
        <v>81.48</v>
      </c>
      <c r="GK24" s="9">
        <v>80.819999999999993</v>
      </c>
      <c r="GL24" s="9">
        <v>80.209999999999994</v>
      </c>
      <c r="GM24" s="9">
        <v>79.62</v>
      </c>
      <c r="GN24" s="9">
        <v>79.03</v>
      </c>
      <c r="GO24" s="9">
        <v>78.48</v>
      </c>
      <c r="GP24" s="9">
        <v>78.010000000000005</v>
      </c>
      <c r="GQ24" s="9">
        <v>77.56</v>
      </c>
      <c r="GR24" s="9">
        <v>77.11</v>
      </c>
      <c r="GS24" s="9">
        <v>76.680000000000007</v>
      </c>
      <c r="GT24" s="9">
        <v>76.27</v>
      </c>
      <c r="GU24" s="9">
        <v>75.900000000000006</v>
      </c>
      <c r="GV24" s="9">
        <v>75.55</v>
      </c>
      <c r="GW24" s="9">
        <v>75.180000000000007</v>
      </c>
      <c r="GX24" s="9">
        <v>74.83</v>
      </c>
      <c r="GY24" s="9">
        <v>74.48</v>
      </c>
      <c r="GZ24" s="9">
        <v>74.16</v>
      </c>
      <c r="HA24" s="9">
        <v>73.84</v>
      </c>
      <c r="HB24" s="9">
        <v>73.569999999999993</v>
      </c>
      <c r="HC24" s="9">
        <v>73.290000000000006</v>
      </c>
      <c r="HD24" s="9">
        <v>73.010000000000005</v>
      </c>
      <c r="HE24" s="9">
        <v>72.75</v>
      </c>
      <c r="HF24" s="9">
        <v>72.52</v>
      </c>
      <c r="HG24" s="9">
        <v>72.3</v>
      </c>
      <c r="HH24" s="9">
        <v>72.05</v>
      </c>
      <c r="HI24" s="9">
        <v>71.790000000000006</v>
      </c>
      <c r="HJ24" s="9">
        <v>71.53</v>
      </c>
      <c r="HK24" s="9">
        <v>71.290000000000006</v>
      </c>
      <c r="HL24" s="9">
        <v>71.17</v>
      </c>
      <c r="HM24" s="9">
        <v>71.03</v>
      </c>
      <c r="HN24" s="9">
        <v>70.84</v>
      </c>
      <c r="HO24" s="9">
        <v>70.63</v>
      </c>
      <c r="HP24" s="9">
        <v>70.41</v>
      </c>
      <c r="HQ24" s="9">
        <v>70.23</v>
      </c>
      <c r="HR24" s="9">
        <v>70.17</v>
      </c>
      <c r="HS24" s="9">
        <v>70.040000000000006</v>
      </c>
      <c r="HT24" s="9">
        <v>69.86</v>
      </c>
      <c r="HU24" s="9">
        <v>69.7</v>
      </c>
      <c r="HV24" s="9">
        <v>69.52</v>
      </c>
      <c r="HW24" s="9">
        <v>69.36</v>
      </c>
      <c r="HX24" s="9">
        <v>69.28</v>
      </c>
      <c r="HY24" s="9">
        <v>69.2</v>
      </c>
      <c r="ID24" s="14">
        <v>84.838099999999997</v>
      </c>
      <c r="IE24" s="14">
        <v>84.747900000000001</v>
      </c>
      <c r="IF24" s="14">
        <v>-0.10641399999999999</v>
      </c>
      <c r="IH24" s="7">
        <v>85.85</v>
      </c>
      <c r="II24" s="9">
        <v>224.74</v>
      </c>
    </row>
    <row r="25" spans="1:243" x14ac:dyDescent="0.35">
      <c r="A25" s="6">
        <f t="shared" si="38"/>
        <v>44586</v>
      </c>
      <c r="B25" s="13">
        <f t="shared" si="32"/>
        <v>1</v>
      </c>
      <c r="C25" s="13">
        <f t="shared" si="33"/>
        <v>2022</v>
      </c>
      <c r="D25">
        <f t="shared" si="34"/>
        <v>202201</v>
      </c>
      <c r="E25">
        <f t="shared" si="35"/>
        <v>1</v>
      </c>
      <c r="F25">
        <f t="shared" si="36"/>
        <v>202201</v>
      </c>
      <c r="G25" t="s">
        <v>210</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82.197400000000002</v>
      </c>
      <c r="FP25" s="7">
        <v>89.49</v>
      </c>
      <c r="FQ25" s="9">
        <v>1.3486</v>
      </c>
      <c r="FR25" s="7">
        <f t="shared" si="37"/>
        <v>66.357704285926147</v>
      </c>
      <c r="FT25" s="7">
        <v>0.9</v>
      </c>
      <c r="FU25" s="7">
        <v>1.17</v>
      </c>
      <c r="FV25" s="9">
        <v>82.410300000000007</v>
      </c>
      <c r="FX25" s="9">
        <v>88.2</v>
      </c>
      <c r="FY25" s="9">
        <v>86.23</v>
      </c>
      <c r="FZ25" s="9">
        <v>83.67</v>
      </c>
      <c r="GA25" s="9">
        <v>79.739999999999995</v>
      </c>
      <c r="GB25" s="9">
        <v>74.849999999999994</v>
      </c>
      <c r="GD25" s="9">
        <v>88.2</v>
      </c>
      <c r="GE25" s="9">
        <v>87.18</v>
      </c>
      <c r="GF25" s="9">
        <v>86.23</v>
      </c>
      <c r="GG25" s="9">
        <v>85.32</v>
      </c>
      <c r="GH25" s="9">
        <v>84.45</v>
      </c>
      <c r="GI25" s="9">
        <v>83.67</v>
      </c>
      <c r="GJ25" s="9">
        <v>82.91</v>
      </c>
      <c r="GK25" s="9">
        <v>82.2</v>
      </c>
      <c r="GL25" s="9">
        <v>81.540000000000006</v>
      </c>
      <c r="GM25" s="9">
        <v>80.92</v>
      </c>
      <c r="GN25" s="9">
        <v>80.31</v>
      </c>
      <c r="GO25" s="9">
        <v>79.739999999999995</v>
      </c>
      <c r="GP25" s="9">
        <v>79.239999999999995</v>
      </c>
      <c r="GQ25" s="9">
        <v>78.760000000000005</v>
      </c>
      <c r="GR25" s="9">
        <v>78.290000000000006</v>
      </c>
      <c r="GS25" s="9">
        <v>77.819999999999993</v>
      </c>
      <c r="GT25" s="9">
        <v>77.39</v>
      </c>
      <c r="GU25" s="9">
        <v>77</v>
      </c>
      <c r="GV25" s="9">
        <v>76.63</v>
      </c>
      <c r="GW25" s="9">
        <v>76.25</v>
      </c>
      <c r="GX25" s="9">
        <v>75.88</v>
      </c>
      <c r="GY25" s="9">
        <v>75.52</v>
      </c>
      <c r="GZ25" s="9">
        <v>75.180000000000007</v>
      </c>
      <c r="HA25" s="9">
        <v>74.849999999999994</v>
      </c>
      <c r="HB25" s="9">
        <v>74.569999999999993</v>
      </c>
      <c r="HC25" s="9">
        <v>74.28</v>
      </c>
      <c r="HD25" s="9">
        <v>73.989999999999995</v>
      </c>
      <c r="HE25" s="9">
        <v>73.709999999999994</v>
      </c>
      <c r="HF25" s="9">
        <v>73.48</v>
      </c>
      <c r="HG25" s="9">
        <v>73.25</v>
      </c>
      <c r="HH25" s="9">
        <v>72.989999999999995</v>
      </c>
      <c r="HI25" s="9">
        <v>72.72</v>
      </c>
      <c r="HJ25" s="9">
        <v>72.45</v>
      </c>
      <c r="HK25" s="9">
        <v>72.209999999999994</v>
      </c>
      <c r="HL25" s="9">
        <v>72.09</v>
      </c>
      <c r="HM25" s="9">
        <v>71.95</v>
      </c>
      <c r="HN25" s="9">
        <v>71.760000000000005</v>
      </c>
      <c r="HO25" s="9">
        <v>71.55</v>
      </c>
      <c r="HP25" s="9">
        <v>71.33</v>
      </c>
      <c r="HQ25" s="9">
        <v>71.150000000000006</v>
      </c>
      <c r="HR25" s="9">
        <v>71.09</v>
      </c>
      <c r="HS25" s="9">
        <v>70.959999999999994</v>
      </c>
      <c r="HT25" s="9">
        <v>70.78</v>
      </c>
      <c r="HU25" s="9">
        <v>70.62</v>
      </c>
      <c r="HV25" s="9">
        <v>70.44</v>
      </c>
      <c r="HW25" s="9">
        <v>70.28</v>
      </c>
      <c r="HX25" s="9">
        <v>70.2</v>
      </c>
      <c r="HY25" s="9">
        <v>70.12</v>
      </c>
      <c r="ID25" s="14">
        <v>84.838099999999997</v>
      </c>
      <c r="IE25" s="14">
        <v>84.747900000000001</v>
      </c>
      <c r="IF25" s="14">
        <v>-0.10641399999999999</v>
      </c>
      <c r="IH25" s="7">
        <v>88</v>
      </c>
      <c r="II25" s="9">
        <v>225.36</v>
      </c>
    </row>
    <row r="26" spans="1:243" x14ac:dyDescent="0.35">
      <c r="A26" s="6">
        <f t="shared" si="38"/>
        <v>44587</v>
      </c>
      <c r="B26" s="13">
        <f t="shared" si="32"/>
        <v>1</v>
      </c>
      <c r="C26" s="13">
        <f t="shared" si="33"/>
        <v>2022</v>
      </c>
      <c r="D26">
        <f t="shared" si="34"/>
        <v>202201</v>
      </c>
      <c r="E26">
        <f t="shared" si="35"/>
        <v>1</v>
      </c>
      <c r="F26">
        <f t="shared" si="36"/>
        <v>202201</v>
      </c>
      <c r="G26" t="s">
        <v>211</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82.354399999999998</v>
      </c>
      <c r="FP26" s="7">
        <v>91.22</v>
      </c>
      <c r="FQ26" s="9">
        <v>1.3512999999999999</v>
      </c>
      <c r="FR26" s="7">
        <f t="shared" si="37"/>
        <v>67.505365203877744</v>
      </c>
      <c r="FT26" s="7">
        <v>0.92</v>
      </c>
      <c r="FU26" s="7">
        <v>1.2</v>
      </c>
      <c r="FV26" s="9">
        <v>82.562200000000004</v>
      </c>
      <c r="FX26" s="9">
        <v>89.96</v>
      </c>
      <c r="FY26" s="9">
        <v>87.65</v>
      </c>
      <c r="FZ26" s="9">
        <v>84.88</v>
      </c>
      <c r="GA26" s="9">
        <v>80.62</v>
      </c>
      <c r="GB26" s="9">
        <v>75.36</v>
      </c>
      <c r="GD26" s="9">
        <v>89.96</v>
      </c>
      <c r="GE26" s="9">
        <v>88.74</v>
      </c>
      <c r="GF26" s="9">
        <v>87.65</v>
      </c>
      <c r="GG26" s="9">
        <v>86.66</v>
      </c>
      <c r="GH26" s="9">
        <v>85.73</v>
      </c>
      <c r="GI26" s="9">
        <v>84.88</v>
      </c>
      <c r="GJ26" s="9">
        <v>84.06</v>
      </c>
      <c r="GK26" s="9">
        <v>83.28</v>
      </c>
      <c r="GL26" s="9">
        <v>82.57</v>
      </c>
      <c r="GM26" s="9">
        <v>81.89</v>
      </c>
      <c r="GN26" s="9">
        <v>81.23</v>
      </c>
      <c r="GO26" s="9">
        <v>80.62</v>
      </c>
      <c r="GP26" s="9">
        <v>80.08</v>
      </c>
      <c r="GQ26" s="9">
        <v>79.569999999999993</v>
      </c>
      <c r="GR26" s="9">
        <v>79.06</v>
      </c>
      <c r="GS26" s="9">
        <v>78.569999999999993</v>
      </c>
      <c r="GT26" s="9">
        <v>78.11</v>
      </c>
      <c r="GU26" s="9">
        <v>77.69</v>
      </c>
      <c r="GV26" s="9">
        <v>77.28</v>
      </c>
      <c r="GW26" s="9">
        <v>76.88</v>
      </c>
      <c r="GX26" s="9">
        <v>76.48</v>
      </c>
      <c r="GY26" s="9">
        <v>76.09</v>
      </c>
      <c r="GZ26" s="9">
        <v>75.72</v>
      </c>
      <c r="HA26" s="9">
        <v>75.36</v>
      </c>
      <c r="HB26" s="9">
        <v>75.06</v>
      </c>
      <c r="HC26" s="9">
        <v>74.75</v>
      </c>
      <c r="HD26" s="9">
        <v>74.44</v>
      </c>
      <c r="HE26" s="9">
        <v>74.150000000000006</v>
      </c>
      <c r="HF26" s="9">
        <v>73.91</v>
      </c>
      <c r="HG26" s="9">
        <v>73.67</v>
      </c>
      <c r="HH26" s="9">
        <v>73.400000000000006</v>
      </c>
      <c r="HI26" s="9">
        <v>73.12</v>
      </c>
      <c r="HJ26" s="9">
        <v>72.84</v>
      </c>
      <c r="HK26" s="9">
        <v>72.599999999999994</v>
      </c>
      <c r="HL26" s="9">
        <v>72.47</v>
      </c>
      <c r="HM26" s="9">
        <v>72.319999999999993</v>
      </c>
      <c r="HN26" s="9">
        <v>72.12</v>
      </c>
      <c r="HO26" s="9">
        <v>71.89</v>
      </c>
      <c r="HP26" s="9">
        <v>71.650000000000006</v>
      </c>
      <c r="HQ26" s="9">
        <v>71.459999999999994</v>
      </c>
      <c r="HR26" s="9">
        <v>71.38</v>
      </c>
      <c r="HS26" s="9">
        <v>71.239999999999995</v>
      </c>
      <c r="HT26" s="9">
        <v>71.040000000000006</v>
      </c>
      <c r="HU26" s="9">
        <v>70.86</v>
      </c>
      <c r="HV26" s="9">
        <v>70.67</v>
      </c>
      <c r="HW26" s="9">
        <v>70.5</v>
      </c>
      <c r="HX26" s="9">
        <v>70.42</v>
      </c>
      <c r="HY26" s="9">
        <v>70.33</v>
      </c>
      <c r="ID26" s="14">
        <v>84.838099999999997</v>
      </c>
      <c r="IE26" s="14">
        <v>84.747900000000001</v>
      </c>
      <c r="IF26" s="14">
        <v>-0.10641399999999999</v>
      </c>
      <c r="IH26" s="7">
        <v>90.02</v>
      </c>
      <c r="II26" s="9">
        <v>219.17</v>
      </c>
    </row>
    <row r="27" spans="1:243" x14ac:dyDescent="0.35">
      <c r="A27" s="6">
        <f t="shared" si="38"/>
        <v>44588</v>
      </c>
      <c r="B27" s="13">
        <f t="shared" si="32"/>
        <v>1</v>
      </c>
      <c r="C27" s="13">
        <f t="shared" si="33"/>
        <v>2022</v>
      </c>
      <c r="D27">
        <f t="shared" si="34"/>
        <v>202201</v>
      </c>
      <c r="E27">
        <f t="shared" si="35"/>
        <v>1</v>
      </c>
      <c r="F27">
        <f t="shared" si="36"/>
        <v>202201</v>
      </c>
      <c r="G27" t="s">
        <v>212</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82.214100000000002</v>
      </c>
      <c r="FP27" s="7">
        <v>90.7</v>
      </c>
      <c r="FQ27" s="9">
        <v>1.339</v>
      </c>
      <c r="FR27" s="7">
        <f t="shared" si="37"/>
        <v>67.73711725168036</v>
      </c>
      <c r="FT27" s="7">
        <v>0.96</v>
      </c>
      <c r="FU27" s="7">
        <v>1.22</v>
      </c>
      <c r="FV27" s="9">
        <v>82.451099999999997</v>
      </c>
      <c r="FX27" s="9">
        <v>89.34</v>
      </c>
      <c r="FY27" s="9">
        <v>87.02</v>
      </c>
      <c r="FZ27" s="9">
        <v>84.15</v>
      </c>
      <c r="GA27" s="9">
        <v>79.92</v>
      </c>
      <c r="GB27" s="9">
        <v>74.819999999999993</v>
      </c>
      <c r="GD27" s="9">
        <v>89.34</v>
      </c>
      <c r="GE27" s="9">
        <v>88.17</v>
      </c>
      <c r="GF27" s="9">
        <v>87.02</v>
      </c>
      <c r="GG27" s="9">
        <v>85.98</v>
      </c>
      <c r="GH27" s="9">
        <v>85.01</v>
      </c>
      <c r="GI27" s="9">
        <v>84.15</v>
      </c>
      <c r="GJ27" s="9">
        <v>83.33</v>
      </c>
      <c r="GK27" s="9">
        <v>82.55</v>
      </c>
      <c r="GL27" s="9">
        <v>81.84</v>
      </c>
      <c r="GM27" s="9">
        <v>81.180000000000007</v>
      </c>
      <c r="GN27" s="9">
        <v>80.53</v>
      </c>
      <c r="GO27" s="9">
        <v>79.92</v>
      </c>
      <c r="GP27" s="9">
        <v>79.39</v>
      </c>
      <c r="GQ27" s="9">
        <v>78.89</v>
      </c>
      <c r="GR27" s="9">
        <v>78.400000000000006</v>
      </c>
      <c r="GS27" s="9">
        <v>77.930000000000007</v>
      </c>
      <c r="GT27" s="9">
        <v>77.48</v>
      </c>
      <c r="GU27" s="9">
        <v>77.069999999999993</v>
      </c>
      <c r="GV27" s="9">
        <v>76.67</v>
      </c>
      <c r="GW27" s="9">
        <v>76.290000000000006</v>
      </c>
      <c r="GX27" s="9">
        <v>75.91</v>
      </c>
      <c r="GY27" s="9">
        <v>75.53</v>
      </c>
      <c r="GZ27" s="9">
        <v>75.17</v>
      </c>
      <c r="HA27" s="9">
        <v>74.819999999999993</v>
      </c>
      <c r="HB27" s="9">
        <v>74.53</v>
      </c>
      <c r="HC27" s="9">
        <v>74.239999999999995</v>
      </c>
      <c r="HD27" s="9">
        <v>73.930000000000007</v>
      </c>
      <c r="HE27" s="9">
        <v>73.650000000000006</v>
      </c>
      <c r="HF27" s="9">
        <v>73.400000000000006</v>
      </c>
      <c r="HG27" s="9">
        <v>73.17</v>
      </c>
      <c r="HH27" s="9">
        <v>72.900000000000006</v>
      </c>
      <c r="HI27" s="9">
        <v>72.62</v>
      </c>
      <c r="HJ27" s="9">
        <v>72.349999999999994</v>
      </c>
      <c r="HK27" s="9">
        <v>72.12</v>
      </c>
      <c r="HL27" s="9">
        <v>71.989999999999995</v>
      </c>
      <c r="HM27" s="9">
        <v>71.84</v>
      </c>
      <c r="HN27" s="9">
        <v>71.64</v>
      </c>
      <c r="HO27" s="9">
        <v>71.41</v>
      </c>
      <c r="HP27" s="9">
        <v>71.180000000000007</v>
      </c>
      <c r="HQ27" s="9">
        <v>70.989999999999995</v>
      </c>
      <c r="HR27" s="9">
        <v>70.91</v>
      </c>
      <c r="HS27" s="9">
        <v>70.77</v>
      </c>
      <c r="HT27" s="9">
        <v>70.569999999999993</v>
      </c>
      <c r="HU27" s="9">
        <v>70.39</v>
      </c>
      <c r="HV27" s="9">
        <v>70.2</v>
      </c>
      <c r="HW27" s="9">
        <v>70.03</v>
      </c>
      <c r="HX27" s="9">
        <v>69.95</v>
      </c>
      <c r="HY27" s="9">
        <v>69.86</v>
      </c>
      <c r="ID27" s="14">
        <v>84.838099999999997</v>
      </c>
      <c r="IE27" s="14">
        <v>84.747900000000001</v>
      </c>
      <c r="IF27" s="14">
        <v>-0.10641399999999999</v>
      </c>
      <c r="IH27" s="7">
        <v>89.15</v>
      </c>
      <c r="II27" s="9">
        <v>219.96</v>
      </c>
    </row>
    <row r="28" spans="1:243" x14ac:dyDescent="0.35">
      <c r="A28" s="6">
        <f t="shared" si="38"/>
        <v>44589</v>
      </c>
      <c r="B28" s="13">
        <f t="shared" si="32"/>
        <v>1</v>
      </c>
      <c r="C28" s="13">
        <f t="shared" si="33"/>
        <v>2022</v>
      </c>
      <c r="D28">
        <f t="shared" si="34"/>
        <v>202201</v>
      </c>
      <c r="E28">
        <f t="shared" si="35"/>
        <v>1</v>
      </c>
      <c r="F28">
        <f t="shared" si="36"/>
        <v>202201</v>
      </c>
      <c r="G28" t="s">
        <v>213</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82.345799999999997</v>
      </c>
      <c r="FP28" s="7">
        <v>91.47</v>
      </c>
      <c r="FQ28" s="9">
        <v>1.3414999999999999</v>
      </c>
      <c r="FR28" s="7">
        <f t="shared" si="37"/>
        <v>68.184867685426767</v>
      </c>
      <c r="FT28" s="7">
        <v>0.97</v>
      </c>
      <c r="FU28" s="7">
        <v>1.24</v>
      </c>
      <c r="FV28" s="9">
        <v>82.567300000000003</v>
      </c>
      <c r="FX28" s="9">
        <v>90.03</v>
      </c>
      <c r="FY28" s="9">
        <v>87.17</v>
      </c>
      <c r="FZ28" s="9">
        <v>84.11</v>
      </c>
      <c r="GA28" s="9">
        <v>79.819999999999993</v>
      </c>
      <c r="GB28" s="9">
        <v>74.650000000000006</v>
      </c>
      <c r="GD28" s="9">
        <v>90.03</v>
      </c>
      <c r="GE28" s="9">
        <v>88.52</v>
      </c>
      <c r="GF28" s="9">
        <v>87.17</v>
      </c>
      <c r="GG28" s="9">
        <v>86.03</v>
      </c>
      <c r="GH28" s="9">
        <v>85</v>
      </c>
      <c r="GI28" s="9">
        <v>84.11</v>
      </c>
      <c r="GJ28" s="9">
        <v>83.28</v>
      </c>
      <c r="GK28" s="9">
        <v>82.5</v>
      </c>
      <c r="GL28" s="9">
        <v>81.78</v>
      </c>
      <c r="GM28" s="9">
        <v>81.099999999999994</v>
      </c>
      <c r="GN28" s="9">
        <v>80.44</v>
      </c>
      <c r="GO28" s="9">
        <v>79.819999999999993</v>
      </c>
      <c r="GP28" s="9">
        <v>79.28</v>
      </c>
      <c r="GQ28" s="9">
        <v>78.77</v>
      </c>
      <c r="GR28" s="9">
        <v>78.27</v>
      </c>
      <c r="GS28" s="9">
        <v>77.790000000000006</v>
      </c>
      <c r="GT28" s="9">
        <v>77.34</v>
      </c>
      <c r="GU28" s="9">
        <v>76.92</v>
      </c>
      <c r="GV28" s="9">
        <v>76.52</v>
      </c>
      <c r="GW28" s="9">
        <v>76.13</v>
      </c>
      <c r="GX28" s="9">
        <v>75.739999999999995</v>
      </c>
      <c r="GY28" s="9">
        <v>75.36</v>
      </c>
      <c r="GZ28" s="9">
        <v>75</v>
      </c>
      <c r="HA28" s="9">
        <v>74.650000000000006</v>
      </c>
      <c r="HB28" s="9">
        <v>74.36</v>
      </c>
      <c r="HC28" s="9">
        <v>74.069999999999993</v>
      </c>
      <c r="HD28" s="9">
        <v>73.75</v>
      </c>
      <c r="HE28" s="9">
        <v>73.459999999999994</v>
      </c>
      <c r="HF28" s="9">
        <v>73.209999999999994</v>
      </c>
      <c r="HG28" s="9">
        <v>72.98</v>
      </c>
      <c r="HH28" s="9">
        <v>72.709999999999994</v>
      </c>
      <c r="HI28" s="9">
        <v>72.430000000000007</v>
      </c>
      <c r="HJ28" s="9">
        <v>72.17</v>
      </c>
      <c r="HK28" s="9">
        <v>71.94</v>
      </c>
      <c r="HL28" s="9">
        <v>71.78</v>
      </c>
      <c r="HM28" s="9">
        <v>71.63</v>
      </c>
      <c r="HN28" s="9">
        <v>71.430000000000007</v>
      </c>
      <c r="HO28" s="9">
        <v>71.2</v>
      </c>
      <c r="HP28" s="9">
        <v>70.97</v>
      </c>
      <c r="HQ28" s="9">
        <v>70.790000000000006</v>
      </c>
      <c r="HR28" s="9">
        <v>70.7</v>
      </c>
      <c r="HS28" s="9">
        <v>70.56</v>
      </c>
      <c r="HT28" s="9">
        <v>70.38</v>
      </c>
      <c r="HU28" s="9">
        <v>70.209999999999994</v>
      </c>
      <c r="HV28" s="9">
        <v>70.040000000000006</v>
      </c>
      <c r="HW28" s="9">
        <v>69.87</v>
      </c>
      <c r="HX28" s="9">
        <v>69.78</v>
      </c>
      <c r="HY28" s="9">
        <v>69.680000000000007</v>
      </c>
      <c r="ID28" s="14">
        <v>84.838099999999997</v>
      </c>
      <c r="IE28" s="14">
        <v>84.747900000000001</v>
      </c>
      <c r="IF28" s="14">
        <v>-0.10641399999999999</v>
      </c>
      <c r="IH28" s="7">
        <v>89.96</v>
      </c>
      <c r="II28" s="9">
        <v>219.42</v>
      </c>
    </row>
    <row r="29" spans="1:243" x14ac:dyDescent="0.35">
      <c r="A29" s="6">
        <f t="shared" si="38"/>
        <v>44592</v>
      </c>
      <c r="B29" s="13">
        <f t="shared" si="32"/>
        <v>1</v>
      </c>
      <c r="C29" s="13">
        <f t="shared" si="33"/>
        <v>2022</v>
      </c>
      <c r="D29">
        <f t="shared" si="34"/>
        <v>202201</v>
      </c>
      <c r="E29">
        <f t="shared" si="35"/>
        <v>1</v>
      </c>
      <c r="F29">
        <f t="shared" si="36"/>
        <v>202201</v>
      </c>
      <c r="G29" t="s">
        <v>214</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82.126599999999996</v>
      </c>
      <c r="FP29" s="7">
        <v>92.35</v>
      </c>
      <c r="FQ29" s="9">
        <v>1.3418000000000001</v>
      </c>
      <c r="FR29" s="7">
        <f t="shared" si="37"/>
        <v>68.825458339543886</v>
      </c>
      <c r="FT29" s="7">
        <v>1.06</v>
      </c>
      <c r="FU29" s="7">
        <v>1.31</v>
      </c>
      <c r="FV29" s="9">
        <v>82.361599999999996</v>
      </c>
      <c r="FX29" s="9">
        <v>91.21</v>
      </c>
      <c r="FY29" s="9">
        <v>87.85</v>
      </c>
      <c r="FZ29" s="9">
        <v>84.68</v>
      </c>
      <c r="GA29" s="9">
        <v>80.319999999999993</v>
      </c>
      <c r="GB29" s="9">
        <v>75.03</v>
      </c>
      <c r="GD29" s="9">
        <v>91.21</v>
      </c>
      <c r="GE29" s="9">
        <v>89.26</v>
      </c>
      <c r="GF29" s="9">
        <v>87.85</v>
      </c>
      <c r="GG29" s="9">
        <v>86.64</v>
      </c>
      <c r="GH29" s="9">
        <v>85.57</v>
      </c>
      <c r="GI29" s="9">
        <v>84.68</v>
      </c>
      <c r="GJ29" s="9">
        <v>83.85</v>
      </c>
      <c r="GK29" s="9">
        <v>83.05</v>
      </c>
      <c r="GL29" s="9">
        <v>82.32</v>
      </c>
      <c r="GM29" s="9">
        <v>81.62</v>
      </c>
      <c r="GN29" s="9">
        <v>80.959999999999994</v>
      </c>
      <c r="GO29" s="9">
        <v>80.319999999999993</v>
      </c>
      <c r="GP29" s="9">
        <v>79.75</v>
      </c>
      <c r="GQ29" s="9">
        <v>79.23</v>
      </c>
      <c r="GR29" s="9">
        <v>78.709999999999994</v>
      </c>
      <c r="GS29" s="9">
        <v>78.209999999999994</v>
      </c>
      <c r="GT29" s="9">
        <v>77.760000000000005</v>
      </c>
      <c r="GU29" s="9">
        <v>77.34</v>
      </c>
      <c r="GV29" s="9">
        <v>76.930000000000007</v>
      </c>
      <c r="GW29" s="9">
        <v>76.53</v>
      </c>
      <c r="GX29" s="9">
        <v>76.13</v>
      </c>
      <c r="GY29" s="9">
        <v>75.73</v>
      </c>
      <c r="GZ29" s="9">
        <v>75.37</v>
      </c>
      <c r="HA29" s="9">
        <v>75.03</v>
      </c>
      <c r="HB29" s="9">
        <v>74.739999999999995</v>
      </c>
      <c r="HC29" s="9">
        <v>74.45</v>
      </c>
      <c r="HD29" s="9">
        <v>74.13</v>
      </c>
      <c r="HE29" s="9">
        <v>73.83</v>
      </c>
      <c r="HF29" s="9">
        <v>73.599999999999994</v>
      </c>
      <c r="HG29" s="9">
        <v>73.37</v>
      </c>
      <c r="HH29" s="9">
        <v>73.099999999999994</v>
      </c>
      <c r="HI29" s="9">
        <v>72.819999999999993</v>
      </c>
      <c r="HJ29" s="9">
        <v>72.56</v>
      </c>
      <c r="HK29" s="9">
        <v>72.33</v>
      </c>
      <c r="HL29" s="9">
        <v>72.180000000000007</v>
      </c>
      <c r="HM29" s="9">
        <v>72.040000000000006</v>
      </c>
      <c r="HN29" s="9">
        <v>71.849999999999994</v>
      </c>
      <c r="HO29" s="9">
        <v>71.62</v>
      </c>
      <c r="HP29" s="9">
        <v>71.400000000000006</v>
      </c>
      <c r="HQ29" s="9">
        <v>71.22</v>
      </c>
      <c r="HR29" s="9">
        <v>71.14</v>
      </c>
      <c r="HS29" s="9">
        <v>71.010000000000005</v>
      </c>
      <c r="HT29" s="9">
        <v>70.84</v>
      </c>
      <c r="HU29" s="9">
        <v>70.67</v>
      </c>
      <c r="HV29" s="9">
        <v>70.5</v>
      </c>
      <c r="HW29" s="9">
        <v>70.33</v>
      </c>
      <c r="HX29" s="9">
        <v>70.25</v>
      </c>
      <c r="HY29" s="9">
        <v>70.16</v>
      </c>
      <c r="ID29" s="14">
        <v>84.838099999999997</v>
      </c>
      <c r="IE29" s="14">
        <v>84.747900000000001</v>
      </c>
      <c r="IF29" s="14">
        <v>-0.10641399999999999</v>
      </c>
      <c r="IH29" s="7">
        <v>89.15</v>
      </c>
      <c r="II29" s="9">
        <v>203.08</v>
      </c>
    </row>
    <row r="30" spans="1:243" x14ac:dyDescent="0.35">
      <c r="A30" s="6">
        <f t="shared" si="38"/>
        <v>44593</v>
      </c>
      <c r="B30" s="13">
        <f t="shared" si="32"/>
        <v>2</v>
      </c>
      <c r="C30" s="13">
        <f t="shared" si="33"/>
        <v>2022</v>
      </c>
      <c r="D30">
        <f t="shared" si="34"/>
        <v>202202</v>
      </c>
      <c r="E30">
        <f t="shared" si="35"/>
        <v>1</v>
      </c>
      <c r="F30">
        <f t="shared" si="36"/>
        <v>202201</v>
      </c>
      <c r="G30" t="s">
        <v>215</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82.472399999999993</v>
      </c>
      <c r="FP30" s="7">
        <v>90.24</v>
      </c>
      <c r="FQ30" s="9">
        <v>1.3506</v>
      </c>
      <c r="FR30" s="7">
        <f t="shared" si="37"/>
        <v>66.814749000444237</v>
      </c>
      <c r="FT30" s="7">
        <v>1.05</v>
      </c>
      <c r="FU30" s="7">
        <v>1.3</v>
      </c>
      <c r="FV30" s="9">
        <v>82.722099999999998</v>
      </c>
      <c r="FX30" s="9">
        <v>89.16</v>
      </c>
      <c r="FY30" s="9">
        <v>86.55</v>
      </c>
      <c r="FZ30" s="9">
        <v>83.77</v>
      </c>
      <c r="GA30" s="9">
        <v>79.72</v>
      </c>
      <c r="GB30" s="9">
        <v>74.790000000000006</v>
      </c>
      <c r="GD30" s="9">
        <v>89.16</v>
      </c>
      <c r="GE30" s="9">
        <v>87.77</v>
      </c>
      <c r="GF30" s="9">
        <v>86.55</v>
      </c>
      <c r="GG30" s="9">
        <v>85.48</v>
      </c>
      <c r="GH30" s="9">
        <v>84.6</v>
      </c>
      <c r="GI30" s="9">
        <v>83.77</v>
      </c>
      <c r="GJ30" s="9">
        <v>82.98</v>
      </c>
      <c r="GK30" s="9">
        <v>82.26</v>
      </c>
      <c r="GL30" s="9">
        <v>81.569999999999993</v>
      </c>
      <c r="GM30" s="9">
        <v>80.92</v>
      </c>
      <c r="GN30" s="9">
        <v>80.28</v>
      </c>
      <c r="GO30" s="9">
        <v>79.72</v>
      </c>
      <c r="GP30" s="9">
        <v>79.209999999999994</v>
      </c>
      <c r="GQ30" s="9">
        <v>78.7</v>
      </c>
      <c r="GR30" s="9">
        <v>78.2</v>
      </c>
      <c r="GS30" s="9">
        <v>77.75</v>
      </c>
      <c r="GT30" s="9">
        <v>77.34</v>
      </c>
      <c r="GU30" s="9">
        <v>76.94</v>
      </c>
      <c r="GV30" s="9">
        <v>76.56</v>
      </c>
      <c r="GW30" s="9">
        <v>76.17</v>
      </c>
      <c r="GX30" s="9">
        <v>75.78</v>
      </c>
      <c r="GY30" s="9">
        <v>75.42</v>
      </c>
      <c r="GZ30" s="9">
        <v>75.08</v>
      </c>
      <c r="HA30" s="9">
        <v>74.790000000000006</v>
      </c>
      <c r="HB30" s="9">
        <v>74.510000000000005</v>
      </c>
      <c r="HC30" s="9">
        <v>74.2</v>
      </c>
      <c r="HD30" s="9">
        <v>73.91</v>
      </c>
      <c r="HE30" s="9">
        <v>73.680000000000007</v>
      </c>
      <c r="HF30" s="9">
        <v>73.45</v>
      </c>
      <c r="HG30" s="9">
        <v>73.180000000000007</v>
      </c>
      <c r="HH30" s="9">
        <v>72.900000000000006</v>
      </c>
      <c r="HI30" s="9">
        <v>72.650000000000006</v>
      </c>
      <c r="HJ30" s="9">
        <v>72.42</v>
      </c>
      <c r="HK30" s="9">
        <v>72.27</v>
      </c>
      <c r="HL30" s="9">
        <v>72.13</v>
      </c>
      <c r="HM30" s="9">
        <v>71.94</v>
      </c>
      <c r="HN30" s="9">
        <v>71.72</v>
      </c>
      <c r="HO30" s="9">
        <v>71.5</v>
      </c>
      <c r="HP30" s="9">
        <v>71.33</v>
      </c>
      <c r="HQ30" s="9">
        <v>71.25</v>
      </c>
      <c r="HR30" s="9">
        <v>71.12</v>
      </c>
      <c r="HS30" s="9">
        <v>70.959999999999994</v>
      </c>
      <c r="HT30" s="9">
        <v>70.790000000000006</v>
      </c>
      <c r="HU30" s="9">
        <v>70.63</v>
      </c>
      <c r="HV30" s="9">
        <v>70.47</v>
      </c>
      <c r="HW30" s="9">
        <v>70.39</v>
      </c>
      <c r="HX30" s="9">
        <v>70.3</v>
      </c>
      <c r="HY30" s="9">
        <v>70.209999999999994</v>
      </c>
      <c r="ID30" s="14">
        <v>84.838099999999997</v>
      </c>
      <c r="IE30" s="14">
        <v>84.747900000000001</v>
      </c>
      <c r="IF30" s="14">
        <v>-0.10641399999999999</v>
      </c>
      <c r="IH30" s="7">
        <v>88.9</v>
      </c>
      <c r="II30" s="9">
        <v>180.79</v>
      </c>
    </row>
    <row r="31" spans="1:243" x14ac:dyDescent="0.35">
      <c r="A31" s="6">
        <f t="shared" si="38"/>
        <v>44594</v>
      </c>
      <c r="B31" s="13">
        <f t="shared" si="32"/>
        <v>2</v>
      </c>
      <c r="C31" s="13">
        <f t="shared" si="33"/>
        <v>2022</v>
      </c>
      <c r="D31">
        <f t="shared" si="34"/>
        <v>202202</v>
      </c>
      <c r="E31">
        <f t="shared" si="35"/>
        <v>1</v>
      </c>
      <c r="F31">
        <f t="shared" si="36"/>
        <v>202201</v>
      </c>
      <c r="G31" t="s">
        <v>216</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82.607600000000005</v>
      </c>
      <c r="FP31" s="7">
        <v>91.43</v>
      </c>
      <c r="FQ31" s="9">
        <v>1.3572</v>
      </c>
      <c r="FR31" s="7">
        <f t="shared" si="37"/>
        <v>67.366637194223415</v>
      </c>
      <c r="FT31" s="7">
        <v>1.04</v>
      </c>
      <c r="FU31" s="7">
        <v>1.26</v>
      </c>
      <c r="FV31" s="9">
        <v>82.854699999999994</v>
      </c>
      <c r="FX31" s="9">
        <v>89.47</v>
      </c>
      <c r="FY31" s="9">
        <v>86.91</v>
      </c>
      <c r="FZ31" s="9">
        <v>84.18</v>
      </c>
      <c r="GA31" s="9">
        <v>80.14</v>
      </c>
      <c r="GB31" s="9">
        <v>75.16</v>
      </c>
      <c r="GD31" s="9">
        <v>89.47</v>
      </c>
      <c r="GE31" s="9">
        <v>88.12</v>
      </c>
      <c r="GF31" s="9">
        <v>86.91</v>
      </c>
      <c r="GG31" s="9">
        <v>85.87</v>
      </c>
      <c r="GH31" s="9">
        <v>85</v>
      </c>
      <c r="GI31" s="9">
        <v>84.18</v>
      </c>
      <c r="GJ31" s="9">
        <v>83.4</v>
      </c>
      <c r="GK31" s="9">
        <v>82.68</v>
      </c>
      <c r="GL31" s="9">
        <v>81.99</v>
      </c>
      <c r="GM31" s="9">
        <v>81.33</v>
      </c>
      <c r="GN31" s="9">
        <v>80.7</v>
      </c>
      <c r="GO31" s="9">
        <v>80.14</v>
      </c>
      <c r="GP31" s="9">
        <v>79.63</v>
      </c>
      <c r="GQ31" s="9">
        <v>79.12</v>
      </c>
      <c r="GR31" s="9">
        <v>78.63</v>
      </c>
      <c r="GS31" s="9">
        <v>78.180000000000007</v>
      </c>
      <c r="GT31" s="9">
        <v>77.77</v>
      </c>
      <c r="GU31" s="9">
        <v>77.36</v>
      </c>
      <c r="GV31" s="9">
        <v>76.97</v>
      </c>
      <c r="GW31" s="9">
        <v>76.569999999999993</v>
      </c>
      <c r="GX31" s="9">
        <v>76.17</v>
      </c>
      <c r="GY31" s="9">
        <v>75.81</v>
      </c>
      <c r="GZ31" s="9">
        <v>75.459999999999994</v>
      </c>
      <c r="HA31" s="9">
        <v>75.16</v>
      </c>
      <c r="HB31" s="9">
        <v>74.87</v>
      </c>
      <c r="HC31" s="9">
        <v>74.55</v>
      </c>
      <c r="HD31" s="9">
        <v>74.25</v>
      </c>
      <c r="HE31" s="9">
        <v>74.010000000000005</v>
      </c>
      <c r="HF31" s="9">
        <v>73.77</v>
      </c>
      <c r="HG31" s="9">
        <v>73.489999999999995</v>
      </c>
      <c r="HH31" s="9">
        <v>73.2</v>
      </c>
      <c r="HI31" s="9">
        <v>72.94</v>
      </c>
      <c r="HJ31" s="9">
        <v>72.7</v>
      </c>
      <c r="HK31" s="9">
        <v>72.55</v>
      </c>
      <c r="HL31" s="9">
        <v>72.41</v>
      </c>
      <c r="HM31" s="9">
        <v>72.209999999999994</v>
      </c>
      <c r="HN31" s="9">
        <v>71.98</v>
      </c>
      <c r="HO31" s="9">
        <v>71.75</v>
      </c>
      <c r="HP31" s="9">
        <v>71.569999999999993</v>
      </c>
      <c r="HQ31" s="9">
        <v>71.489999999999995</v>
      </c>
      <c r="HR31" s="9">
        <v>71.36</v>
      </c>
      <c r="HS31" s="9">
        <v>71.19</v>
      </c>
      <c r="HT31" s="9">
        <v>71.010000000000005</v>
      </c>
      <c r="HU31" s="9">
        <v>70.84</v>
      </c>
      <c r="HV31" s="9">
        <v>70.67</v>
      </c>
      <c r="HW31" s="9">
        <v>70.59</v>
      </c>
      <c r="HX31" s="9">
        <v>70.5</v>
      </c>
      <c r="HY31" s="9">
        <v>70.41</v>
      </c>
      <c r="ID31" s="14">
        <v>84.838099999999997</v>
      </c>
      <c r="IE31" s="14">
        <v>84.747900000000001</v>
      </c>
      <c r="IF31" s="14">
        <v>-0.10641399999999999</v>
      </c>
      <c r="IH31" s="7">
        <v>89.43</v>
      </c>
      <c r="II31" s="9">
        <v>183.9</v>
      </c>
    </row>
    <row r="32" spans="1:243" x14ac:dyDescent="0.35">
      <c r="A32" s="6">
        <f t="shared" si="38"/>
        <v>44595</v>
      </c>
      <c r="B32" s="13">
        <f t="shared" si="32"/>
        <v>2</v>
      </c>
      <c r="C32" s="13">
        <f t="shared" si="33"/>
        <v>2022</v>
      </c>
      <c r="D32">
        <f t="shared" si="34"/>
        <v>202202</v>
      </c>
      <c r="E32">
        <f t="shared" si="35"/>
        <v>1</v>
      </c>
      <c r="F32">
        <f t="shared" si="36"/>
        <v>202201</v>
      </c>
      <c r="G32" t="s">
        <v>217</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82.471199999999996</v>
      </c>
      <c r="FP32" s="7">
        <v>92.99</v>
      </c>
      <c r="FQ32" s="9">
        <v>1.361</v>
      </c>
      <c r="FR32" s="7">
        <f t="shared" si="37"/>
        <v>68.324761204996321</v>
      </c>
      <c r="FT32" s="7">
        <v>1.1499999999999999</v>
      </c>
      <c r="FU32" s="7">
        <v>1.37</v>
      </c>
      <c r="FV32" s="9">
        <v>82.708299999999994</v>
      </c>
      <c r="FX32" s="9">
        <v>91.11</v>
      </c>
      <c r="FY32" s="9">
        <v>88.42</v>
      </c>
      <c r="FZ32" s="9">
        <v>85.57</v>
      </c>
      <c r="GA32" s="9">
        <v>81.34</v>
      </c>
      <c r="GB32" s="9">
        <v>76.180000000000007</v>
      </c>
      <c r="GD32" s="9">
        <v>91.11</v>
      </c>
      <c r="GE32" s="9">
        <v>89.69</v>
      </c>
      <c r="GF32" s="9">
        <v>88.42</v>
      </c>
      <c r="GG32" s="9">
        <v>87.35</v>
      </c>
      <c r="GH32" s="9">
        <v>86.43</v>
      </c>
      <c r="GI32" s="9">
        <v>85.57</v>
      </c>
      <c r="GJ32" s="9">
        <v>84.75</v>
      </c>
      <c r="GK32" s="9">
        <v>83.99</v>
      </c>
      <c r="GL32" s="9">
        <v>83.27</v>
      </c>
      <c r="GM32" s="9">
        <v>82.59</v>
      </c>
      <c r="GN32" s="9">
        <v>81.93</v>
      </c>
      <c r="GO32" s="9">
        <v>81.34</v>
      </c>
      <c r="GP32" s="9">
        <v>80.8</v>
      </c>
      <c r="GQ32" s="9">
        <v>80.28</v>
      </c>
      <c r="GR32" s="9">
        <v>79.77</v>
      </c>
      <c r="GS32" s="9">
        <v>79.31</v>
      </c>
      <c r="GT32" s="9">
        <v>78.88</v>
      </c>
      <c r="GU32" s="9">
        <v>78.459999999999994</v>
      </c>
      <c r="GV32" s="9">
        <v>78.05</v>
      </c>
      <c r="GW32" s="9">
        <v>77.63</v>
      </c>
      <c r="GX32" s="9">
        <v>77.22</v>
      </c>
      <c r="GY32" s="9">
        <v>76.849999999999994</v>
      </c>
      <c r="GZ32" s="9">
        <v>76.489999999999995</v>
      </c>
      <c r="HA32" s="9">
        <v>76.180000000000007</v>
      </c>
      <c r="HB32" s="9">
        <v>75.87</v>
      </c>
      <c r="HC32" s="9">
        <v>75.53</v>
      </c>
      <c r="HD32" s="9">
        <v>75.22</v>
      </c>
      <c r="HE32" s="9">
        <v>74.97</v>
      </c>
      <c r="HF32" s="9">
        <v>74.72</v>
      </c>
      <c r="HG32" s="9">
        <v>74.430000000000007</v>
      </c>
      <c r="HH32" s="9">
        <v>74.13</v>
      </c>
      <c r="HI32" s="9">
        <v>73.86</v>
      </c>
      <c r="HJ32" s="9">
        <v>73.61</v>
      </c>
      <c r="HK32" s="9">
        <v>73.459999999999994</v>
      </c>
      <c r="HL32" s="9">
        <v>73.319999999999993</v>
      </c>
      <c r="HM32" s="9">
        <v>73.12</v>
      </c>
      <c r="HN32" s="9">
        <v>72.88</v>
      </c>
      <c r="HO32" s="9">
        <v>72.64</v>
      </c>
      <c r="HP32" s="9">
        <v>72.45</v>
      </c>
      <c r="HQ32" s="9">
        <v>72.37</v>
      </c>
      <c r="HR32" s="9">
        <v>72.239999999999995</v>
      </c>
      <c r="HS32" s="9">
        <v>72.069999999999993</v>
      </c>
      <c r="HT32" s="9">
        <v>71.88</v>
      </c>
      <c r="HU32" s="9">
        <v>71.7</v>
      </c>
      <c r="HV32" s="9">
        <v>71.52</v>
      </c>
      <c r="HW32" s="9">
        <v>71.45</v>
      </c>
      <c r="HX32" s="9">
        <v>71.37</v>
      </c>
      <c r="HY32" s="9">
        <v>71.290000000000006</v>
      </c>
      <c r="ID32" s="14">
        <v>84.838099999999997</v>
      </c>
      <c r="IE32" s="14">
        <v>84.747900000000001</v>
      </c>
      <c r="IF32" s="14">
        <v>-0.10641399999999999</v>
      </c>
      <c r="IH32" s="7">
        <v>90.92</v>
      </c>
      <c r="II32" s="9">
        <v>192.76</v>
      </c>
    </row>
    <row r="33" spans="1:243" x14ac:dyDescent="0.35">
      <c r="A33" s="6">
        <f t="shared" si="38"/>
        <v>44596</v>
      </c>
      <c r="B33" s="13">
        <f t="shared" si="32"/>
        <v>2</v>
      </c>
      <c r="C33" s="13">
        <f t="shared" si="33"/>
        <v>2022</v>
      </c>
      <c r="D33">
        <f t="shared" si="34"/>
        <v>202202</v>
      </c>
      <c r="E33">
        <f t="shared" si="35"/>
        <v>1</v>
      </c>
      <c r="F33">
        <f t="shared" si="36"/>
        <v>202201</v>
      </c>
      <c r="G33" t="s">
        <v>218</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81.974800000000002</v>
      </c>
      <c r="FP33" s="7">
        <v>96.86</v>
      </c>
      <c r="FQ33" s="9">
        <v>1.353</v>
      </c>
      <c r="FR33" s="7">
        <f t="shared" si="37"/>
        <v>71.58906134515891</v>
      </c>
      <c r="FT33" s="7">
        <v>1.27</v>
      </c>
      <c r="FU33" s="7">
        <v>1.41</v>
      </c>
      <c r="FV33" s="9">
        <v>82.207099999999997</v>
      </c>
      <c r="FX33" s="9">
        <v>93.27</v>
      </c>
      <c r="FY33" s="9">
        <v>90.22</v>
      </c>
      <c r="FZ33" s="9">
        <v>87.05</v>
      </c>
      <c r="GA33" s="9">
        <v>82.42</v>
      </c>
      <c r="GB33" s="9">
        <v>76.849999999999994</v>
      </c>
      <c r="GD33" s="9">
        <v>93.27</v>
      </c>
      <c r="GE33" s="9">
        <v>91.65</v>
      </c>
      <c r="GF33" s="9">
        <v>90.22</v>
      </c>
      <c r="GG33" s="9">
        <v>89.02</v>
      </c>
      <c r="GH33" s="9">
        <v>88</v>
      </c>
      <c r="GI33" s="9">
        <v>87.05</v>
      </c>
      <c r="GJ33" s="9">
        <v>86.15</v>
      </c>
      <c r="GK33" s="9">
        <v>85.31</v>
      </c>
      <c r="GL33" s="9">
        <v>84.52</v>
      </c>
      <c r="GM33" s="9">
        <v>83.78</v>
      </c>
      <c r="GN33" s="9">
        <v>83.06</v>
      </c>
      <c r="GO33" s="9">
        <v>82.42</v>
      </c>
      <c r="GP33" s="9">
        <v>81.83</v>
      </c>
      <c r="GQ33" s="9">
        <v>81.260000000000005</v>
      </c>
      <c r="GR33" s="9">
        <v>80.7</v>
      </c>
      <c r="GS33" s="9">
        <v>80.2</v>
      </c>
      <c r="GT33" s="9">
        <v>79.739999999999995</v>
      </c>
      <c r="GU33" s="9">
        <v>79.290000000000006</v>
      </c>
      <c r="GV33" s="9">
        <v>78.849999999999994</v>
      </c>
      <c r="GW33" s="9">
        <v>78.41</v>
      </c>
      <c r="GX33" s="9">
        <v>77.98</v>
      </c>
      <c r="GY33" s="9">
        <v>77.569999999999993</v>
      </c>
      <c r="GZ33" s="9">
        <v>77.180000000000007</v>
      </c>
      <c r="HA33" s="9">
        <v>76.849999999999994</v>
      </c>
      <c r="HB33" s="9">
        <v>76.510000000000005</v>
      </c>
      <c r="HC33" s="9">
        <v>76.17</v>
      </c>
      <c r="HD33" s="9">
        <v>75.84</v>
      </c>
      <c r="HE33" s="9">
        <v>75.569999999999993</v>
      </c>
      <c r="HF33" s="9">
        <v>75.319999999999993</v>
      </c>
      <c r="HG33" s="9">
        <v>75.02</v>
      </c>
      <c r="HH33" s="9">
        <v>74.709999999999994</v>
      </c>
      <c r="HI33" s="9">
        <v>74.42</v>
      </c>
      <c r="HJ33" s="9">
        <v>74.16</v>
      </c>
      <c r="HK33" s="9">
        <v>73.989999999999995</v>
      </c>
      <c r="HL33" s="9">
        <v>73.849999999999994</v>
      </c>
      <c r="HM33" s="9">
        <v>73.63</v>
      </c>
      <c r="HN33" s="9">
        <v>73.400000000000006</v>
      </c>
      <c r="HO33" s="9">
        <v>73.16</v>
      </c>
      <c r="HP33" s="9">
        <v>72.959999999999994</v>
      </c>
      <c r="HQ33" s="9">
        <v>72.88</v>
      </c>
      <c r="HR33" s="9">
        <v>72.739999999999995</v>
      </c>
      <c r="HS33" s="9">
        <v>72.56</v>
      </c>
      <c r="HT33" s="9">
        <v>72.349999999999994</v>
      </c>
      <c r="HU33" s="9">
        <v>72.17</v>
      </c>
      <c r="HV33" s="9">
        <v>71.989999999999995</v>
      </c>
      <c r="HW33" s="9">
        <v>71.92</v>
      </c>
      <c r="HX33" s="9">
        <v>71.84</v>
      </c>
      <c r="HY33" s="9">
        <v>71.760000000000005</v>
      </c>
      <c r="ID33" s="14">
        <v>84.838099999999997</v>
      </c>
      <c r="IE33" s="14">
        <v>84.747900000000001</v>
      </c>
      <c r="IF33" s="14">
        <v>-0.10641399999999999</v>
      </c>
      <c r="IH33" s="7">
        <v>93.36</v>
      </c>
      <c r="II33" s="9">
        <v>200.49</v>
      </c>
    </row>
    <row r="34" spans="1:243" x14ac:dyDescent="0.35">
      <c r="A34" s="6">
        <f t="shared" si="38"/>
        <v>44599</v>
      </c>
      <c r="B34" s="13">
        <f t="shared" si="32"/>
        <v>2</v>
      </c>
      <c r="C34" s="13">
        <f t="shared" si="33"/>
        <v>2022</v>
      </c>
      <c r="D34">
        <f t="shared" si="34"/>
        <v>202202</v>
      </c>
      <c r="E34">
        <f t="shared" si="35"/>
        <v>1</v>
      </c>
      <c r="F34">
        <f t="shared" si="36"/>
        <v>202201</v>
      </c>
      <c r="G34" t="s">
        <v>219</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81.904499999999999</v>
      </c>
      <c r="FP34" s="7">
        <v>97.28</v>
      </c>
      <c r="FQ34" s="9">
        <v>1.353</v>
      </c>
      <c r="FR34" s="7">
        <f t="shared" si="37"/>
        <v>71.899482631189954</v>
      </c>
      <c r="FT34" s="7">
        <v>1.27</v>
      </c>
      <c r="FU34" s="7">
        <v>1.41</v>
      </c>
      <c r="FV34" s="9">
        <v>82.144400000000005</v>
      </c>
      <c r="FX34" s="9">
        <v>92.69</v>
      </c>
      <c r="FY34" s="9">
        <v>89.89</v>
      </c>
      <c r="FZ34" s="9">
        <v>86.93</v>
      </c>
      <c r="GA34" s="9">
        <v>82.56</v>
      </c>
      <c r="GB34" s="9">
        <v>77.290000000000006</v>
      </c>
      <c r="GD34" s="9">
        <v>92.69</v>
      </c>
      <c r="GE34" s="9">
        <v>91.23</v>
      </c>
      <c r="GF34" s="9">
        <v>89.89</v>
      </c>
      <c r="GG34" s="9">
        <v>88.75</v>
      </c>
      <c r="GH34" s="9">
        <v>87.82</v>
      </c>
      <c r="GI34" s="9">
        <v>86.93</v>
      </c>
      <c r="GJ34" s="9">
        <v>86.09</v>
      </c>
      <c r="GK34" s="9">
        <v>85.3</v>
      </c>
      <c r="GL34" s="9">
        <v>84.55</v>
      </c>
      <c r="GM34" s="9">
        <v>83.85</v>
      </c>
      <c r="GN34" s="9">
        <v>83.16</v>
      </c>
      <c r="GO34" s="9">
        <v>82.56</v>
      </c>
      <c r="GP34" s="9">
        <v>82.01</v>
      </c>
      <c r="GQ34" s="9">
        <v>81.459999999999994</v>
      </c>
      <c r="GR34" s="9">
        <v>80.930000000000007</v>
      </c>
      <c r="GS34" s="9">
        <v>80.459999999999994</v>
      </c>
      <c r="GT34" s="9">
        <v>80.03</v>
      </c>
      <c r="GU34" s="9">
        <v>79.599999999999994</v>
      </c>
      <c r="GV34" s="9">
        <v>79.180000000000007</v>
      </c>
      <c r="GW34" s="9">
        <v>78.77</v>
      </c>
      <c r="GX34" s="9">
        <v>78.36</v>
      </c>
      <c r="GY34" s="9">
        <v>77.98</v>
      </c>
      <c r="GZ34" s="9">
        <v>77.61</v>
      </c>
      <c r="HA34" s="9">
        <v>77.290000000000006</v>
      </c>
      <c r="HB34" s="9">
        <v>76.959999999999994</v>
      </c>
      <c r="HC34" s="9">
        <v>76.63</v>
      </c>
      <c r="HD34" s="9">
        <v>76.31</v>
      </c>
      <c r="HE34" s="9">
        <v>76.05</v>
      </c>
      <c r="HF34" s="9">
        <v>75.81</v>
      </c>
      <c r="HG34" s="9">
        <v>75.510000000000005</v>
      </c>
      <c r="HH34" s="9">
        <v>75.209999999999994</v>
      </c>
      <c r="HI34" s="9">
        <v>74.930000000000007</v>
      </c>
      <c r="HJ34" s="9">
        <v>74.67</v>
      </c>
      <c r="HK34" s="9">
        <v>74.5</v>
      </c>
      <c r="HL34" s="9">
        <v>74.33</v>
      </c>
      <c r="HM34" s="9">
        <v>74.11</v>
      </c>
      <c r="HN34" s="9">
        <v>73.88</v>
      </c>
      <c r="HO34" s="9">
        <v>73.67</v>
      </c>
      <c r="HP34" s="9">
        <v>73.47</v>
      </c>
      <c r="HQ34" s="9">
        <v>73.34</v>
      </c>
      <c r="HR34" s="9">
        <v>73.2</v>
      </c>
      <c r="HS34" s="9">
        <v>73.040000000000006</v>
      </c>
      <c r="HT34" s="9">
        <v>72.86</v>
      </c>
      <c r="HU34" s="9">
        <v>72.680000000000007</v>
      </c>
      <c r="HV34" s="9">
        <v>72.5</v>
      </c>
      <c r="HW34" s="9">
        <v>72.42</v>
      </c>
      <c r="HX34" s="9">
        <v>72.34</v>
      </c>
      <c r="HY34" s="9">
        <v>72.260000000000005</v>
      </c>
      <c r="ID34" s="14">
        <v>84.838099999999997</v>
      </c>
      <c r="IE34" s="14">
        <v>84.747900000000001</v>
      </c>
      <c r="IF34" s="14">
        <v>-0.10641399999999999</v>
      </c>
      <c r="IH34" s="7">
        <v>92.69</v>
      </c>
      <c r="II34" s="9">
        <v>193.83</v>
      </c>
    </row>
    <row r="35" spans="1:243" x14ac:dyDescent="0.35">
      <c r="A35" s="6">
        <f t="shared" si="38"/>
        <v>44600</v>
      </c>
      <c r="B35" s="13">
        <f t="shared" si="32"/>
        <v>2</v>
      </c>
      <c r="C35" s="13">
        <f t="shared" si="33"/>
        <v>2022</v>
      </c>
      <c r="D35">
        <f t="shared" si="34"/>
        <v>202202</v>
      </c>
      <c r="E35">
        <f t="shared" si="35"/>
        <v>1</v>
      </c>
      <c r="F35">
        <f t="shared" si="36"/>
        <v>202201</v>
      </c>
      <c r="G35" t="s">
        <v>220</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82.165000000000006</v>
      </c>
      <c r="FP35" s="7">
        <v>96.07</v>
      </c>
      <c r="FQ35" s="9">
        <v>1.3552999999999999</v>
      </c>
      <c r="FR35" s="7">
        <f t="shared" si="37"/>
        <v>70.884674979709288</v>
      </c>
      <c r="FT35" s="7">
        <v>1.33</v>
      </c>
      <c r="FU35" s="7">
        <v>1.49</v>
      </c>
      <c r="FV35" s="9">
        <v>82.417500000000004</v>
      </c>
      <c r="FX35" s="9">
        <v>90.78</v>
      </c>
      <c r="FY35" s="9">
        <v>88.13</v>
      </c>
      <c r="FZ35" s="9">
        <v>85.33</v>
      </c>
      <c r="GA35" s="9">
        <v>81.27</v>
      </c>
      <c r="GB35" s="9">
        <v>76.489999999999995</v>
      </c>
      <c r="GD35" s="9">
        <v>90.78</v>
      </c>
      <c r="GE35" s="9">
        <v>89.38</v>
      </c>
      <c r="GF35" s="9">
        <v>88.13</v>
      </c>
      <c r="GG35" s="9">
        <v>87.06</v>
      </c>
      <c r="GH35" s="9">
        <v>86.17</v>
      </c>
      <c r="GI35" s="9">
        <v>85.33</v>
      </c>
      <c r="GJ35" s="9">
        <v>84.54</v>
      </c>
      <c r="GK35" s="9">
        <v>83.81</v>
      </c>
      <c r="GL35" s="9">
        <v>83.11</v>
      </c>
      <c r="GM35" s="9">
        <v>82.45</v>
      </c>
      <c r="GN35" s="9">
        <v>81.819999999999993</v>
      </c>
      <c r="GO35" s="9">
        <v>81.27</v>
      </c>
      <c r="GP35" s="9">
        <v>80.77</v>
      </c>
      <c r="GQ35" s="9">
        <v>80.27</v>
      </c>
      <c r="GR35" s="9">
        <v>79.8</v>
      </c>
      <c r="GS35" s="9">
        <v>79.37</v>
      </c>
      <c r="GT35" s="9">
        <v>78.98</v>
      </c>
      <c r="GU35" s="9">
        <v>78.599999999999994</v>
      </c>
      <c r="GV35" s="9">
        <v>78.22</v>
      </c>
      <c r="GW35" s="9">
        <v>77.84</v>
      </c>
      <c r="GX35" s="9">
        <v>77.459999999999994</v>
      </c>
      <c r="GY35" s="9">
        <v>77.12</v>
      </c>
      <c r="GZ35" s="9">
        <v>76.790000000000006</v>
      </c>
      <c r="HA35" s="9">
        <v>76.489999999999995</v>
      </c>
      <c r="HB35" s="9">
        <v>76.19</v>
      </c>
      <c r="HC35" s="9">
        <v>75.89</v>
      </c>
      <c r="HD35" s="9">
        <v>75.59</v>
      </c>
      <c r="HE35" s="9">
        <v>75.34</v>
      </c>
      <c r="HF35" s="9">
        <v>75.09</v>
      </c>
      <c r="HG35" s="9">
        <v>74.84</v>
      </c>
      <c r="HH35" s="9">
        <v>74.59</v>
      </c>
      <c r="HI35" s="9">
        <v>74.34</v>
      </c>
      <c r="HJ35" s="9">
        <v>74.099999999999994</v>
      </c>
      <c r="HK35" s="9">
        <v>73.91</v>
      </c>
      <c r="HL35" s="9">
        <v>73.72</v>
      </c>
      <c r="HM35" s="9">
        <v>73.53</v>
      </c>
      <c r="HN35" s="9">
        <v>73.34</v>
      </c>
      <c r="HO35" s="9">
        <v>73.16</v>
      </c>
      <c r="HP35" s="9">
        <v>72.98</v>
      </c>
      <c r="HQ35" s="9">
        <v>72.819999999999993</v>
      </c>
      <c r="HR35" s="9">
        <v>72.67</v>
      </c>
      <c r="HS35" s="9">
        <v>72.52</v>
      </c>
      <c r="HT35" s="9">
        <v>72.37</v>
      </c>
      <c r="HU35" s="9">
        <v>72.22</v>
      </c>
      <c r="HV35" s="9">
        <v>72.069999999999993</v>
      </c>
      <c r="HW35" s="9">
        <v>71.97</v>
      </c>
      <c r="HX35" s="9">
        <v>71.87</v>
      </c>
      <c r="HY35" s="9">
        <v>71.78</v>
      </c>
      <c r="ID35" s="14">
        <v>84.838099999999997</v>
      </c>
      <c r="IE35" s="14">
        <v>84.747900000000001</v>
      </c>
      <c r="IF35" s="14">
        <v>-0.10641399999999999</v>
      </c>
      <c r="IH35" s="7">
        <v>90.55</v>
      </c>
      <c r="II35" s="9">
        <v>185.99</v>
      </c>
    </row>
    <row r="36" spans="1:243" x14ac:dyDescent="0.35">
      <c r="A36" s="6">
        <f t="shared" si="38"/>
        <v>44601</v>
      </c>
      <c r="B36" s="13">
        <f t="shared" si="32"/>
        <v>2</v>
      </c>
      <c r="C36" s="13">
        <f t="shared" si="33"/>
        <v>2022</v>
      </c>
      <c r="D36">
        <f t="shared" si="34"/>
        <v>202202</v>
      </c>
      <c r="E36">
        <f t="shared" si="35"/>
        <v>1</v>
      </c>
      <c r="F36">
        <f t="shared" si="36"/>
        <v>202201</v>
      </c>
      <c r="G36" t="s">
        <v>221</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82.015900000000002</v>
      </c>
      <c r="FP36" s="7">
        <v>94.95</v>
      </c>
      <c r="FQ36" s="9">
        <v>1.3546</v>
      </c>
      <c r="FR36" s="7">
        <f t="shared" si="37"/>
        <v>70.094492839214524</v>
      </c>
      <c r="FT36" s="7">
        <v>1.28</v>
      </c>
      <c r="FU36" s="7">
        <v>1.43</v>
      </c>
      <c r="FV36" s="9">
        <v>82.275599999999997</v>
      </c>
      <c r="FX36" s="9">
        <v>91.55</v>
      </c>
      <c r="FY36" s="9">
        <v>88.97</v>
      </c>
      <c r="FZ36" s="9">
        <v>86.26</v>
      </c>
      <c r="GA36" s="9">
        <v>82.29</v>
      </c>
      <c r="GB36" s="9">
        <v>77.67</v>
      </c>
      <c r="GD36" s="9">
        <v>91.55</v>
      </c>
      <c r="GE36" s="9">
        <v>90.18</v>
      </c>
      <c r="GF36" s="9">
        <v>88.97</v>
      </c>
      <c r="GG36" s="9">
        <v>87.94</v>
      </c>
      <c r="GH36" s="9">
        <v>87.08</v>
      </c>
      <c r="GI36" s="9">
        <v>86.26</v>
      </c>
      <c r="GJ36" s="9">
        <v>85.49</v>
      </c>
      <c r="GK36" s="9">
        <v>84.77</v>
      </c>
      <c r="GL36" s="9">
        <v>84.09</v>
      </c>
      <c r="GM36" s="9">
        <v>83.45</v>
      </c>
      <c r="GN36" s="9">
        <v>82.83</v>
      </c>
      <c r="GO36" s="9">
        <v>82.29</v>
      </c>
      <c r="GP36" s="9">
        <v>81.8</v>
      </c>
      <c r="GQ36" s="9">
        <v>81.33</v>
      </c>
      <c r="GR36" s="9">
        <v>80.87</v>
      </c>
      <c r="GS36" s="9">
        <v>80.45</v>
      </c>
      <c r="GT36" s="9">
        <v>80.069999999999993</v>
      </c>
      <c r="GU36" s="9">
        <v>79.7</v>
      </c>
      <c r="GV36" s="9">
        <v>79.34</v>
      </c>
      <c r="GW36" s="9">
        <v>78.98</v>
      </c>
      <c r="GX36" s="9">
        <v>78.63</v>
      </c>
      <c r="GY36" s="9">
        <v>78.3</v>
      </c>
      <c r="GZ36" s="9">
        <v>77.959999999999994</v>
      </c>
      <c r="HA36" s="9">
        <v>77.67</v>
      </c>
      <c r="HB36" s="9">
        <v>77.38</v>
      </c>
      <c r="HC36" s="9">
        <v>77.09</v>
      </c>
      <c r="HD36" s="9">
        <v>76.83</v>
      </c>
      <c r="HE36" s="9">
        <v>76.540000000000006</v>
      </c>
      <c r="HF36" s="9">
        <v>76.319999999999993</v>
      </c>
      <c r="HG36" s="9">
        <v>76.08</v>
      </c>
      <c r="HH36" s="9">
        <v>75.84</v>
      </c>
      <c r="HI36" s="9">
        <v>75.599999999999994</v>
      </c>
      <c r="HJ36" s="9">
        <v>75.38</v>
      </c>
      <c r="HK36" s="9">
        <v>75.2</v>
      </c>
      <c r="HL36" s="9">
        <v>75.02</v>
      </c>
      <c r="HM36" s="9">
        <v>74.84</v>
      </c>
      <c r="HN36" s="9">
        <v>74.66</v>
      </c>
      <c r="HO36" s="9">
        <v>74.489999999999995</v>
      </c>
      <c r="HP36" s="9">
        <v>74.349999999999994</v>
      </c>
      <c r="HQ36" s="9">
        <v>74.19</v>
      </c>
      <c r="HR36" s="9">
        <v>74.040000000000006</v>
      </c>
      <c r="HS36" s="9">
        <v>73.89</v>
      </c>
      <c r="HT36" s="9">
        <v>73.75</v>
      </c>
      <c r="HU36" s="9">
        <v>73.61</v>
      </c>
      <c r="HV36" s="9">
        <v>73.47</v>
      </c>
      <c r="HW36" s="9">
        <v>73.37</v>
      </c>
      <c r="HX36" s="9">
        <v>73.27</v>
      </c>
      <c r="HY36" s="9">
        <v>73.180000000000007</v>
      </c>
      <c r="ID36" s="14">
        <v>84.838099999999997</v>
      </c>
      <c r="IE36" s="14">
        <v>84.747900000000001</v>
      </c>
      <c r="IF36" s="14">
        <v>-0.10641399999999999</v>
      </c>
      <c r="IH36" s="7">
        <v>91.37</v>
      </c>
      <c r="II36" s="9">
        <v>179.54</v>
      </c>
    </row>
    <row r="37" spans="1:243" x14ac:dyDescent="0.35">
      <c r="A37" s="6">
        <f t="shared" si="38"/>
        <v>44602</v>
      </c>
      <c r="B37" s="13">
        <f t="shared" si="32"/>
        <v>2</v>
      </c>
      <c r="C37" s="13">
        <f t="shared" si="33"/>
        <v>2022</v>
      </c>
      <c r="D37">
        <f t="shared" si="34"/>
        <v>202202</v>
      </c>
      <c r="E37">
        <f t="shared" si="35"/>
        <v>1</v>
      </c>
      <c r="F37">
        <f t="shared" si="36"/>
        <v>202201</v>
      </c>
      <c r="G37" t="s">
        <v>222</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82.321600000000004</v>
      </c>
      <c r="FP37" s="7">
        <v>96.37</v>
      </c>
      <c r="FQ37" s="9">
        <v>1.3615999999999999</v>
      </c>
      <c r="FR37" s="7">
        <f t="shared" si="37"/>
        <v>70.777027027027032</v>
      </c>
      <c r="FT37" s="7">
        <v>1.36</v>
      </c>
      <c r="FU37" s="7">
        <v>1.53</v>
      </c>
      <c r="FV37" s="9">
        <v>82.588899999999995</v>
      </c>
      <c r="FX37" s="9">
        <v>91.41</v>
      </c>
      <c r="FY37" s="9">
        <v>88.82</v>
      </c>
      <c r="FZ37" s="9">
        <v>86.13</v>
      </c>
      <c r="GA37" s="9">
        <v>82.24</v>
      </c>
      <c r="GB37" s="9">
        <v>77.790000000000006</v>
      </c>
      <c r="GD37" s="9">
        <v>91.41</v>
      </c>
      <c r="GE37" s="9">
        <v>90.03</v>
      </c>
      <c r="GF37" s="9">
        <v>88.82</v>
      </c>
      <c r="GG37" s="9">
        <v>87.79</v>
      </c>
      <c r="GH37" s="9">
        <v>86.94</v>
      </c>
      <c r="GI37" s="9">
        <v>86.13</v>
      </c>
      <c r="GJ37" s="9">
        <v>85.37</v>
      </c>
      <c r="GK37" s="9">
        <v>84.68</v>
      </c>
      <c r="GL37" s="9">
        <v>84.02</v>
      </c>
      <c r="GM37" s="9">
        <v>83.38</v>
      </c>
      <c r="GN37" s="9">
        <v>82.77</v>
      </c>
      <c r="GO37" s="9">
        <v>82.24</v>
      </c>
      <c r="GP37" s="9">
        <v>81.760000000000005</v>
      </c>
      <c r="GQ37" s="9">
        <v>81.290000000000006</v>
      </c>
      <c r="GR37" s="9">
        <v>80.84</v>
      </c>
      <c r="GS37" s="9">
        <v>80.430000000000007</v>
      </c>
      <c r="GT37" s="9">
        <v>80.08</v>
      </c>
      <c r="GU37" s="9">
        <v>79.72</v>
      </c>
      <c r="GV37" s="9">
        <v>79.37</v>
      </c>
      <c r="GW37" s="9">
        <v>79.040000000000006</v>
      </c>
      <c r="GX37" s="9">
        <v>78.69</v>
      </c>
      <c r="GY37" s="9">
        <v>78.37</v>
      </c>
      <c r="GZ37" s="9">
        <v>78.06</v>
      </c>
      <c r="HA37" s="9">
        <v>77.790000000000006</v>
      </c>
      <c r="HB37" s="9">
        <v>77.52</v>
      </c>
      <c r="HC37" s="9">
        <v>77.25</v>
      </c>
      <c r="HD37" s="9">
        <v>76.98</v>
      </c>
      <c r="HE37" s="9">
        <v>76.709999999999994</v>
      </c>
      <c r="HF37" s="9">
        <v>76.53</v>
      </c>
      <c r="HG37" s="9">
        <v>76.3</v>
      </c>
      <c r="HH37" s="9">
        <v>76.08</v>
      </c>
      <c r="HI37" s="9">
        <v>75.86</v>
      </c>
      <c r="HJ37" s="9">
        <v>75.64</v>
      </c>
      <c r="HK37" s="9">
        <v>75.459999999999994</v>
      </c>
      <c r="HL37" s="9">
        <v>75.290000000000006</v>
      </c>
      <c r="HM37" s="9">
        <v>75.13</v>
      </c>
      <c r="HN37" s="9">
        <v>74.97</v>
      </c>
      <c r="HO37" s="9">
        <v>74.84</v>
      </c>
      <c r="HP37" s="9">
        <v>74.709999999999994</v>
      </c>
      <c r="HQ37" s="9">
        <v>74.56</v>
      </c>
      <c r="HR37" s="9">
        <v>74.42</v>
      </c>
      <c r="HS37" s="9">
        <v>74.28</v>
      </c>
      <c r="HT37" s="9">
        <v>74.150000000000006</v>
      </c>
      <c r="HU37" s="9">
        <v>74.03</v>
      </c>
      <c r="HV37" s="9">
        <v>73.91</v>
      </c>
      <c r="HW37" s="9">
        <v>73.81</v>
      </c>
      <c r="HX37" s="9">
        <v>73.709999999999994</v>
      </c>
      <c r="HY37" s="9">
        <v>73.63</v>
      </c>
      <c r="ID37" s="14">
        <v>84.838099999999997</v>
      </c>
      <c r="IE37" s="14">
        <v>84.747900000000001</v>
      </c>
      <c r="IF37" s="14">
        <v>-0.10641399999999999</v>
      </c>
      <c r="IH37" s="7">
        <v>91.13</v>
      </c>
      <c r="II37" s="9">
        <v>178.16</v>
      </c>
    </row>
    <row r="38" spans="1:243" x14ac:dyDescent="0.35">
      <c r="A38" s="6">
        <f t="shared" si="38"/>
        <v>44603</v>
      </c>
      <c r="B38" s="13">
        <f t="shared" si="32"/>
        <v>2</v>
      </c>
      <c r="C38" s="13">
        <f t="shared" si="33"/>
        <v>2022</v>
      </c>
      <c r="D38">
        <f t="shared" si="34"/>
        <v>202202</v>
      </c>
      <c r="E38">
        <f t="shared" si="35"/>
        <v>1</v>
      </c>
      <c r="F38">
        <f t="shared" si="36"/>
        <v>202201</v>
      </c>
      <c r="G38" t="s">
        <v>223</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82.512799999999999</v>
      </c>
      <c r="FP38" s="7">
        <v>97.5</v>
      </c>
      <c r="FQ38" s="9">
        <v>1.3603000000000001</v>
      </c>
      <c r="FR38" s="7">
        <f t="shared" si="37"/>
        <v>71.675365728148194</v>
      </c>
      <c r="FT38" s="7">
        <v>1.43</v>
      </c>
      <c r="FU38" s="7">
        <v>1.55</v>
      </c>
      <c r="FV38" s="9">
        <v>82.772999999999996</v>
      </c>
      <c r="FX38" s="9">
        <v>94.44</v>
      </c>
      <c r="FY38" s="9">
        <v>91.05</v>
      </c>
      <c r="FZ38" s="9">
        <v>87.87</v>
      </c>
      <c r="GA38" s="9">
        <v>83.56</v>
      </c>
      <c r="GB38" s="9">
        <v>78.680000000000007</v>
      </c>
      <c r="GD38" s="9">
        <v>94.44</v>
      </c>
      <c r="GE38" s="9">
        <v>92.62</v>
      </c>
      <c r="GF38" s="9">
        <v>91.05</v>
      </c>
      <c r="GG38" s="9">
        <v>89.81</v>
      </c>
      <c r="GH38" s="9">
        <v>88.8</v>
      </c>
      <c r="GI38" s="9">
        <v>87.87</v>
      </c>
      <c r="GJ38" s="9">
        <v>87</v>
      </c>
      <c r="GK38" s="9">
        <v>86.23</v>
      </c>
      <c r="GL38" s="9">
        <v>85.5</v>
      </c>
      <c r="GM38" s="9">
        <v>84.81</v>
      </c>
      <c r="GN38" s="9">
        <v>84.14</v>
      </c>
      <c r="GO38" s="9">
        <v>83.56</v>
      </c>
      <c r="GP38" s="9">
        <v>83.04</v>
      </c>
      <c r="GQ38" s="9">
        <v>82.52</v>
      </c>
      <c r="GR38" s="9">
        <v>82.04</v>
      </c>
      <c r="GS38" s="9">
        <v>81.59</v>
      </c>
      <c r="GT38" s="9">
        <v>81.19</v>
      </c>
      <c r="GU38" s="9">
        <v>80.790000000000006</v>
      </c>
      <c r="GV38" s="9">
        <v>80.41</v>
      </c>
      <c r="GW38" s="9">
        <v>80.05</v>
      </c>
      <c r="GX38" s="9">
        <v>79.67</v>
      </c>
      <c r="GY38" s="9">
        <v>79.319999999999993</v>
      </c>
      <c r="GZ38" s="9">
        <v>78.98</v>
      </c>
      <c r="HA38" s="9">
        <v>78.680000000000007</v>
      </c>
      <c r="HB38" s="9">
        <v>78.38</v>
      </c>
      <c r="HC38" s="9">
        <v>78.08</v>
      </c>
      <c r="HD38" s="9">
        <v>77.77</v>
      </c>
      <c r="HE38" s="9">
        <v>77.48</v>
      </c>
      <c r="HF38" s="9">
        <v>77.28</v>
      </c>
      <c r="HG38" s="9">
        <v>77.03</v>
      </c>
      <c r="HH38" s="9">
        <v>76.790000000000006</v>
      </c>
      <c r="HI38" s="9">
        <v>76.55</v>
      </c>
      <c r="HJ38" s="9">
        <v>76.319999999999993</v>
      </c>
      <c r="HK38" s="9">
        <v>76.12</v>
      </c>
      <c r="HL38" s="9">
        <v>75.930000000000007</v>
      </c>
      <c r="HM38" s="9">
        <v>75.75</v>
      </c>
      <c r="HN38" s="9">
        <v>75.569999999999993</v>
      </c>
      <c r="HO38" s="9">
        <v>75.44</v>
      </c>
      <c r="HP38" s="9">
        <v>75.31</v>
      </c>
      <c r="HQ38" s="9">
        <v>75.14</v>
      </c>
      <c r="HR38" s="9">
        <v>74.98</v>
      </c>
      <c r="HS38" s="9">
        <v>74.83</v>
      </c>
      <c r="HT38" s="9">
        <v>74.69</v>
      </c>
      <c r="HU38" s="9">
        <v>74.56</v>
      </c>
      <c r="HV38" s="9">
        <v>74.430000000000007</v>
      </c>
      <c r="HW38" s="9">
        <v>74.319999999999993</v>
      </c>
      <c r="HX38" s="9">
        <v>74.2</v>
      </c>
      <c r="HY38" s="9">
        <v>74.12</v>
      </c>
      <c r="ID38" s="14">
        <v>84.838099999999997</v>
      </c>
      <c r="IE38" s="14">
        <v>84.747900000000001</v>
      </c>
      <c r="IF38" s="14">
        <v>-0.10641399999999999</v>
      </c>
      <c r="IH38" s="7">
        <v>94.75</v>
      </c>
      <c r="II38" s="9">
        <v>185.86</v>
      </c>
    </row>
    <row r="39" spans="1:243" x14ac:dyDescent="0.35">
      <c r="A39" s="6">
        <f t="shared" si="38"/>
        <v>44606</v>
      </c>
      <c r="B39" s="13">
        <f t="shared" si="32"/>
        <v>2</v>
      </c>
      <c r="C39" s="13">
        <f t="shared" si="33"/>
        <v>2022</v>
      </c>
      <c r="D39">
        <f t="shared" si="34"/>
        <v>202202</v>
      </c>
      <c r="E39">
        <f t="shared" si="35"/>
        <v>1</v>
      </c>
      <c r="F39">
        <f t="shared" si="36"/>
        <v>202201</v>
      </c>
      <c r="G39" t="s">
        <v>224</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82.354600000000005</v>
      </c>
      <c r="FP39" s="7">
        <v>101.66</v>
      </c>
      <c r="FQ39" s="9">
        <v>1.3512999999999999</v>
      </c>
      <c r="FR39" s="7">
        <f t="shared" si="37"/>
        <v>75.231258787833937</v>
      </c>
      <c r="FT39" s="7">
        <v>1.52</v>
      </c>
      <c r="FU39" s="7">
        <v>1.58</v>
      </c>
      <c r="FV39" s="9">
        <v>82.614699999999999</v>
      </c>
      <c r="FX39" s="9">
        <v>96.48</v>
      </c>
      <c r="FY39" s="9">
        <v>92.59</v>
      </c>
      <c r="FZ39" s="9">
        <v>88.96</v>
      </c>
      <c r="GA39" s="9">
        <v>84.28</v>
      </c>
      <c r="GB39" s="9">
        <v>79.08</v>
      </c>
      <c r="GD39" s="9">
        <v>96.48</v>
      </c>
      <c r="GE39" s="9">
        <v>94.41</v>
      </c>
      <c r="GF39" s="9">
        <v>92.59</v>
      </c>
      <c r="GG39" s="9">
        <v>91.15</v>
      </c>
      <c r="GH39" s="9">
        <v>90.01</v>
      </c>
      <c r="GI39" s="9">
        <v>88.96</v>
      </c>
      <c r="GJ39" s="9">
        <v>88.01</v>
      </c>
      <c r="GK39" s="9">
        <v>87.17</v>
      </c>
      <c r="GL39" s="9">
        <v>86.38</v>
      </c>
      <c r="GM39" s="9">
        <v>85.63</v>
      </c>
      <c r="GN39" s="9">
        <v>84.92</v>
      </c>
      <c r="GO39" s="9">
        <v>84.28</v>
      </c>
      <c r="GP39" s="9">
        <v>83.71</v>
      </c>
      <c r="GQ39" s="9">
        <v>83.16</v>
      </c>
      <c r="GR39" s="9">
        <v>82.63</v>
      </c>
      <c r="GS39" s="9">
        <v>82.16</v>
      </c>
      <c r="GT39" s="9">
        <v>81.73</v>
      </c>
      <c r="GU39" s="9">
        <v>81.31</v>
      </c>
      <c r="GV39" s="9">
        <v>80.92</v>
      </c>
      <c r="GW39" s="9">
        <v>80.540000000000006</v>
      </c>
      <c r="GX39" s="9">
        <v>80.14</v>
      </c>
      <c r="GY39" s="9">
        <v>79.760000000000005</v>
      </c>
      <c r="GZ39" s="9">
        <v>79.400000000000006</v>
      </c>
      <c r="HA39" s="9">
        <v>79.08</v>
      </c>
      <c r="HB39" s="9">
        <v>78.760000000000005</v>
      </c>
      <c r="HC39" s="9">
        <v>78.44</v>
      </c>
      <c r="HD39" s="9">
        <v>78.11</v>
      </c>
      <c r="HE39" s="9">
        <v>77.8</v>
      </c>
      <c r="HF39" s="9">
        <v>77.569999999999993</v>
      </c>
      <c r="HG39" s="9">
        <v>77.319999999999993</v>
      </c>
      <c r="HH39" s="9">
        <v>77.06</v>
      </c>
      <c r="HI39" s="9">
        <v>76.8</v>
      </c>
      <c r="HJ39" s="9">
        <v>76.540000000000006</v>
      </c>
      <c r="HK39" s="9">
        <v>76.33</v>
      </c>
      <c r="HL39" s="9">
        <v>76.13</v>
      </c>
      <c r="HM39" s="9">
        <v>75.94</v>
      </c>
      <c r="HN39" s="9">
        <v>75.75</v>
      </c>
      <c r="HO39" s="9">
        <v>75.599999999999994</v>
      </c>
      <c r="HP39" s="9">
        <v>75.459999999999994</v>
      </c>
      <c r="HQ39" s="9">
        <v>75.28</v>
      </c>
      <c r="HR39" s="9">
        <v>75.12</v>
      </c>
      <c r="HS39" s="9">
        <v>74.959999999999994</v>
      </c>
      <c r="HT39" s="9">
        <v>74.81</v>
      </c>
      <c r="HU39" s="9">
        <v>74.67</v>
      </c>
      <c r="HV39" s="9">
        <v>74.540000000000006</v>
      </c>
      <c r="HW39" s="9">
        <v>74.44</v>
      </c>
      <c r="HX39" s="9">
        <v>74.34</v>
      </c>
      <c r="HY39" s="9">
        <v>74.239999999999995</v>
      </c>
      <c r="ID39" s="14">
        <v>84.838099999999997</v>
      </c>
      <c r="IE39" s="14">
        <v>84.747900000000001</v>
      </c>
      <c r="IF39" s="14">
        <v>-0.10641399999999999</v>
      </c>
      <c r="IH39" s="7">
        <v>96.13</v>
      </c>
      <c r="II39" s="9">
        <v>193.02</v>
      </c>
    </row>
    <row r="40" spans="1:243" x14ac:dyDescent="0.35">
      <c r="A40" s="6">
        <f t="shared" si="38"/>
        <v>44607</v>
      </c>
      <c r="B40" s="13">
        <f t="shared" si="32"/>
        <v>2</v>
      </c>
      <c r="C40" s="13">
        <f t="shared" si="33"/>
        <v>2022</v>
      </c>
      <c r="D40">
        <f t="shared" si="34"/>
        <v>202202</v>
      </c>
      <c r="E40">
        <f t="shared" si="35"/>
        <v>1</v>
      </c>
      <c r="F40">
        <f t="shared" si="36"/>
        <v>202201</v>
      </c>
      <c r="G40" t="s">
        <v>225</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82.178200000000004</v>
      </c>
      <c r="FP40" s="7">
        <v>98.43</v>
      </c>
      <c r="FQ40" s="9">
        <v>1.3522000000000001</v>
      </c>
      <c r="FR40" s="7">
        <f t="shared" si="37"/>
        <v>72.792486318591926</v>
      </c>
      <c r="FT40" s="7">
        <v>1.55</v>
      </c>
      <c r="FU40" s="7">
        <v>1.59</v>
      </c>
      <c r="FV40" s="9">
        <v>82.4495</v>
      </c>
      <c r="FX40" s="9">
        <v>93.28</v>
      </c>
      <c r="FY40" s="9">
        <v>89.29</v>
      </c>
      <c r="FZ40" s="9">
        <v>85.88</v>
      </c>
      <c r="GA40" s="9">
        <v>81.650000000000006</v>
      </c>
      <c r="GB40" s="9">
        <v>76.900000000000006</v>
      </c>
      <c r="GD40" s="9">
        <v>93.28</v>
      </c>
      <c r="GE40" s="9">
        <v>91.1</v>
      </c>
      <c r="GF40" s="9">
        <v>89.29</v>
      </c>
      <c r="GG40" s="9">
        <v>87.89</v>
      </c>
      <c r="GH40" s="9">
        <v>86.83</v>
      </c>
      <c r="GI40" s="9">
        <v>85.88</v>
      </c>
      <c r="GJ40" s="9">
        <v>85.02</v>
      </c>
      <c r="GK40" s="9">
        <v>84.26</v>
      </c>
      <c r="GL40" s="9">
        <v>83.55</v>
      </c>
      <c r="GM40" s="9">
        <v>82.86</v>
      </c>
      <c r="GN40" s="9">
        <v>82.21</v>
      </c>
      <c r="GO40" s="9">
        <v>81.650000000000006</v>
      </c>
      <c r="GP40" s="9">
        <v>81.13</v>
      </c>
      <c r="GQ40" s="9">
        <v>80.64</v>
      </c>
      <c r="GR40" s="9">
        <v>80.16</v>
      </c>
      <c r="GS40" s="9">
        <v>79.73</v>
      </c>
      <c r="GT40" s="9">
        <v>79.34</v>
      </c>
      <c r="GU40" s="9">
        <v>78.959999999999994</v>
      </c>
      <c r="GV40" s="9">
        <v>78.61</v>
      </c>
      <c r="GW40" s="9">
        <v>78.260000000000005</v>
      </c>
      <c r="GX40" s="9">
        <v>77.89</v>
      </c>
      <c r="GY40" s="9">
        <v>77.540000000000006</v>
      </c>
      <c r="GZ40" s="9">
        <v>77.2</v>
      </c>
      <c r="HA40" s="9">
        <v>76.900000000000006</v>
      </c>
      <c r="HB40" s="9">
        <v>76.62</v>
      </c>
      <c r="HC40" s="9">
        <v>76.33</v>
      </c>
      <c r="HD40" s="9">
        <v>76.05</v>
      </c>
      <c r="HE40" s="9">
        <v>75.78</v>
      </c>
      <c r="HF40" s="9">
        <v>75.569999999999993</v>
      </c>
      <c r="HG40" s="9">
        <v>75.349999999999994</v>
      </c>
      <c r="HH40" s="9">
        <v>75.13</v>
      </c>
      <c r="HI40" s="9">
        <v>74.900000000000006</v>
      </c>
      <c r="HJ40" s="9">
        <v>74.67</v>
      </c>
      <c r="HK40" s="9">
        <v>74.48</v>
      </c>
      <c r="HL40" s="9">
        <v>74.3</v>
      </c>
      <c r="HM40" s="9">
        <v>74.13</v>
      </c>
      <c r="HN40" s="9">
        <v>73.97</v>
      </c>
      <c r="HO40" s="9">
        <v>73.83</v>
      </c>
      <c r="HP40" s="9">
        <v>73.709999999999994</v>
      </c>
      <c r="HQ40" s="9">
        <v>73.569999999999993</v>
      </c>
      <c r="HR40" s="9">
        <v>73.44</v>
      </c>
      <c r="HS40" s="9">
        <v>73.3</v>
      </c>
      <c r="HT40" s="9">
        <v>73.17</v>
      </c>
      <c r="HU40" s="9">
        <v>73.05</v>
      </c>
      <c r="HV40" s="9">
        <v>72.94</v>
      </c>
      <c r="HW40" s="9">
        <v>72.84</v>
      </c>
      <c r="HX40" s="9">
        <v>72.75</v>
      </c>
      <c r="HY40" s="9">
        <v>72.680000000000007</v>
      </c>
      <c r="ID40" s="14">
        <v>84.838099999999997</v>
      </c>
      <c r="IE40" s="14">
        <v>84.747900000000001</v>
      </c>
      <c r="IF40" s="14">
        <v>-0.10641399999999999</v>
      </c>
      <c r="IH40" s="7">
        <v>93.02</v>
      </c>
      <c r="II40" s="9">
        <v>170.89</v>
      </c>
    </row>
    <row r="41" spans="1:243" x14ac:dyDescent="0.35">
      <c r="A41" s="6">
        <f t="shared" si="38"/>
        <v>44608</v>
      </c>
      <c r="B41" s="13">
        <f t="shared" si="32"/>
        <v>2</v>
      </c>
      <c r="C41" s="13">
        <f t="shared" si="33"/>
        <v>2022</v>
      </c>
      <c r="D41">
        <f t="shared" si="34"/>
        <v>202202</v>
      </c>
      <c r="E41">
        <f t="shared" si="35"/>
        <v>1</v>
      </c>
      <c r="F41">
        <f t="shared" si="36"/>
        <v>202201</v>
      </c>
      <c r="G41" t="s">
        <v>226</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82.438900000000004</v>
      </c>
      <c r="FP41" s="7">
        <v>97.44</v>
      </c>
      <c r="FQ41" s="9">
        <v>1.3577999999999999</v>
      </c>
      <c r="FR41" s="7">
        <f t="shared" si="37"/>
        <v>71.763146266018566</v>
      </c>
      <c r="FT41" s="7">
        <v>1.41</v>
      </c>
      <c r="FU41" s="7">
        <v>1.52</v>
      </c>
      <c r="FV41" s="9">
        <v>82.715800000000002</v>
      </c>
      <c r="FX41" s="9">
        <v>94.81</v>
      </c>
      <c r="FY41" s="9">
        <v>90.61</v>
      </c>
      <c r="FZ41" s="9">
        <v>86.82</v>
      </c>
      <c r="GA41" s="9">
        <v>82.54</v>
      </c>
      <c r="GB41" s="9">
        <v>77.59</v>
      </c>
      <c r="GD41" s="9">
        <v>94.81</v>
      </c>
      <c r="GE41" s="9">
        <v>92.49</v>
      </c>
      <c r="GF41" s="9">
        <v>90.61</v>
      </c>
      <c r="GG41" s="9">
        <v>89.07</v>
      </c>
      <c r="GH41" s="9">
        <v>87.87</v>
      </c>
      <c r="GI41" s="9">
        <v>86.82</v>
      </c>
      <c r="GJ41" s="9">
        <v>85.93</v>
      </c>
      <c r="GK41" s="9">
        <v>85.17</v>
      </c>
      <c r="GL41" s="9">
        <v>84.46</v>
      </c>
      <c r="GM41" s="9">
        <v>83.77</v>
      </c>
      <c r="GN41" s="9">
        <v>83.12</v>
      </c>
      <c r="GO41" s="9">
        <v>82.54</v>
      </c>
      <c r="GP41" s="9">
        <v>82.01</v>
      </c>
      <c r="GQ41" s="9">
        <v>81.489999999999995</v>
      </c>
      <c r="GR41" s="9">
        <v>80.989999999999995</v>
      </c>
      <c r="GS41" s="9">
        <v>80.55</v>
      </c>
      <c r="GT41" s="9">
        <v>80.14</v>
      </c>
      <c r="GU41" s="9">
        <v>79.739999999999995</v>
      </c>
      <c r="GV41" s="9">
        <v>79.36</v>
      </c>
      <c r="GW41" s="9">
        <v>78.989999999999995</v>
      </c>
      <c r="GX41" s="9">
        <v>78.61</v>
      </c>
      <c r="GY41" s="9">
        <v>78.25</v>
      </c>
      <c r="GZ41" s="9">
        <v>77.900000000000006</v>
      </c>
      <c r="HA41" s="9">
        <v>77.59</v>
      </c>
      <c r="HB41" s="9">
        <v>77.290000000000006</v>
      </c>
      <c r="HC41" s="9">
        <v>76.98</v>
      </c>
      <c r="HD41" s="9">
        <v>76.680000000000007</v>
      </c>
      <c r="HE41" s="9">
        <v>76.430000000000007</v>
      </c>
      <c r="HF41" s="9">
        <v>76.180000000000007</v>
      </c>
      <c r="HG41" s="9">
        <v>75.94</v>
      </c>
      <c r="HH41" s="9">
        <v>75.7</v>
      </c>
      <c r="HI41" s="9">
        <v>75.459999999999994</v>
      </c>
      <c r="HJ41" s="9">
        <v>75.22</v>
      </c>
      <c r="HK41" s="9">
        <v>75.040000000000006</v>
      </c>
      <c r="HL41" s="9">
        <v>74.86</v>
      </c>
      <c r="HM41" s="9">
        <v>74.69</v>
      </c>
      <c r="HN41" s="9">
        <v>74.53</v>
      </c>
      <c r="HO41" s="9">
        <v>74.37</v>
      </c>
      <c r="HP41" s="9">
        <v>74.209999999999994</v>
      </c>
      <c r="HQ41" s="9">
        <v>74.06</v>
      </c>
      <c r="HR41" s="9">
        <v>73.92</v>
      </c>
      <c r="HS41" s="9">
        <v>73.78</v>
      </c>
      <c r="HT41" s="9">
        <v>73.64</v>
      </c>
      <c r="HU41" s="9">
        <v>73.5</v>
      </c>
      <c r="HV41" s="9">
        <v>73.36</v>
      </c>
      <c r="HW41" s="9">
        <v>73.27</v>
      </c>
      <c r="HX41" s="9">
        <v>73.180000000000007</v>
      </c>
      <c r="HY41" s="9">
        <v>73.099999999999994</v>
      </c>
      <c r="ID41" s="14">
        <v>84.838099999999997</v>
      </c>
      <c r="IE41" s="14">
        <v>84.747900000000001</v>
      </c>
      <c r="IF41" s="14">
        <v>-0.10641399999999999</v>
      </c>
      <c r="IH41" s="7">
        <v>94.58</v>
      </c>
      <c r="II41" s="9">
        <v>166.92</v>
      </c>
    </row>
    <row r="42" spans="1:243" x14ac:dyDescent="0.35">
      <c r="A42" s="6">
        <f t="shared" si="38"/>
        <v>44609</v>
      </c>
      <c r="B42" s="13">
        <f t="shared" si="32"/>
        <v>2</v>
      </c>
      <c r="C42" s="13">
        <f t="shared" si="33"/>
        <v>2022</v>
      </c>
      <c r="D42">
        <f t="shared" si="34"/>
        <v>202202</v>
      </c>
      <c r="E42">
        <f t="shared" si="35"/>
        <v>1</v>
      </c>
      <c r="F42">
        <f t="shared" si="36"/>
        <v>202201</v>
      </c>
      <c r="G42" t="s">
        <v>227</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82.675899999999999</v>
      </c>
      <c r="FP42" s="7">
        <v>95.28</v>
      </c>
      <c r="FQ42" s="9">
        <v>1.3620000000000001</v>
      </c>
      <c r="FR42" s="7">
        <f t="shared" si="37"/>
        <v>69.955947136563879</v>
      </c>
      <c r="FT42" s="7">
        <v>1.34</v>
      </c>
      <c r="FU42" s="7">
        <v>1.46</v>
      </c>
      <c r="FV42" s="9">
        <v>82.945599999999999</v>
      </c>
      <c r="FX42" s="9">
        <v>92.97</v>
      </c>
      <c r="FY42" s="9">
        <v>89.08</v>
      </c>
      <c r="FZ42" s="9">
        <v>85.69</v>
      </c>
      <c r="GA42" s="9">
        <v>81.790000000000006</v>
      </c>
      <c r="GB42" s="9">
        <v>77.2</v>
      </c>
      <c r="GD42" s="9">
        <v>92.97</v>
      </c>
      <c r="GE42" s="9">
        <v>90.81</v>
      </c>
      <c r="GF42" s="9">
        <v>89.08</v>
      </c>
      <c r="GG42" s="9">
        <v>87.69</v>
      </c>
      <c r="GH42" s="9">
        <v>86.62</v>
      </c>
      <c r="GI42" s="9">
        <v>85.69</v>
      </c>
      <c r="GJ42" s="9">
        <v>84.88</v>
      </c>
      <c r="GK42" s="9">
        <v>84.19</v>
      </c>
      <c r="GL42" s="9">
        <v>83.54</v>
      </c>
      <c r="GM42" s="9">
        <v>82.92</v>
      </c>
      <c r="GN42" s="9">
        <v>82.32</v>
      </c>
      <c r="GO42" s="9">
        <v>81.790000000000006</v>
      </c>
      <c r="GP42" s="9">
        <v>81.3</v>
      </c>
      <c r="GQ42" s="9">
        <v>80.83</v>
      </c>
      <c r="GR42" s="9">
        <v>80.36</v>
      </c>
      <c r="GS42" s="9">
        <v>79.95</v>
      </c>
      <c r="GT42" s="9">
        <v>79.569999999999993</v>
      </c>
      <c r="GU42" s="9">
        <v>79.19</v>
      </c>
      <c r="GV42" s="9">
        <v>78.84</v>
      </c>
      <c r="GW42" s="9">
        <v>78.5</v>
      </c>
      <c r="GX42" s="9">
        <v>78.14</v>
      </c>
      <c r="GY42" s="9">
        <v>77.8</v>
      </c>
      <c r="GZ42" s="9">
        <v>77.48</v>
      </c>
      <c r="HA42" s="9">
        <v>77.2</v>
      </c>
      <c r="HB42" s="9">
        <v>76.930000000000007</v>
      </c>
      <c r="HC42" s="9">
        <v>76.650000000000006</v>
      </c>
      <c r="HD42" s="9">
        <v>76.37</v>
      </c>
      <c r="HE42" s="9">
        <v>76.14</v>
      </c>
      <c r="HF42" s="9">
        <v>75.91</v>
      </c>
      <c r="HG42" s="9">
        <v>75.69</v>
      </c>
      <c r="HH42" s="9">
        <v>75.47</v>
      </c>
      <c r="HI42" s="9">
        <v>75.25</v>
      </c>
      <c r="HJ42" s="9">
        <v>75.040000000000006</v>
      </c>
      <c r="HK42" s="9">
        <v>74.88</v>
      </c>
      <c r="HL42" s="9">
        <v>74.709999999999994</v>
      </c>
      <c r="HM42" s="9">
        <v>74.55</v>
      </c>
      <c r="HN42" s="9">
        <v>74.41</v>
      </c>
      <c r="HO42" s="9">
        <v>74.27</v>
      </c>
      <c r="HP42" s="9">
        <v>74.13</v>
      </c>
      <c r="HQ42" s="9">
        <v>74</v>
      </c>
      <c r="HR42" s="9">
        <v>73.88</v>
      </c>
      <c r="HS42" s="9">
        <v>73.760000000000005</v>
      </c>
      <c r="HT42" s="9">
        <v>73.64</v>
      </c>
      <c r="HU42" s="9">
        <v>73.52</v>
      </c>
      <c r="HV42" s="9">
        <v>73.39</v>
      </c>
      <c r="HW42" s="9">
        <v>73.31</v>
      </c>
      <c r="HX42" s="9">
        <v>73.23</v>
      </c>
      <c r="HY42" s="9">
        <v>73.150000000000006</v>
      </c>
      <c r="ID42" s="14">
        <v>84.838099999999997</v>
      </c>
      <c r="IE42" s="14">
        <v>84.747900000000001</v>
      </c>
      <c r="IF42" s="14">
        <v>-0.10641399999999999</v>
      </c>
      <c r="IH42" s="7">
        <v>92.9</v>
      </c>
      <c r="II42" s="9">
        <v>179.67</v>
      </c>
    </row>
    <row r="43" spans="1:243" x14ac:dyDescent="0.35">
      <c r="A43" s="6">
        <f t="shared" si="38"/>
        <v>44610</v>
      </c>
      <c r="B43" s="13">
        <f t="shared" si="32"/>
        <v>2</v>
      </c>
      <c r="C43" s="13">
        <f t="shared" si="33"/>
        <v>2022</v>
      </c>
      <c r="D43">
        <f t="shared" si="34"/>
        <v>202202</v>
      </c>
      <c r="E43">
        <f t="shared" si="35"/>
        <v>1</v>
      </c>
      <c r="F43">
        <f t="shared" si="36"/>
        <v>202201</v>
      </c>
      <c r="G43" t="s">
        <v>228</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82.562399999999997</v>
      </c>
      <c r="FP43" s="7">
        <v>96.18</v>
      </c>
      <c r="FQ43" s="9">
        <v>1.3584000000000001</v>
      </c>
      <c r="FR43" s="7">
        <f t="shared" si="37"/>
        <v>70.803886925795055</v>
      </c>
      <c r="FT43" s="7">
        <v>1.26</v>
      </c>
      <c r="FU43" s="7">
        <v>1.38</v>
      </c>
      <c r="FV43" s="9">
        <v>82.8245</v>
      </c>
      <c r="FX43" s="9">
        <v>93.54</v>
      </c>
      <c r="FY43" s="9">
        <v>89.69</v>
      </c>
      <c r="FZ43" s="9">
        <v>86.4</v>
      </c>
      <c r="GA43" s="9">
        <v>82.46</v>
      </c>
      <c r="GB43" s="9">
        <v>77.66</v>
      </c>
      <c r="GD43" s="9">
        <v>93.54</v>
      </c>
      <c r="GE43" s="9">
        <v>91.39</v>
      </c>
      <c r="GF43" s="9">
        <v>89.69</v>
      </c>
      <c r="GG43" s="9">
        <v>88.35</v>
      </c>
      <c r="GH43" s="9">
        <v>87.31</v>
      </c>
      <c r="GI43" s="9">
        <v>86.4</v>
      </c>
      <c r="GJ43" s="9">
        <v>85.6</v>
      </c>
      <c r="GK43" s="9">
        <v>84.91</v>
      </c>
      <c r="GL43" s="9">
        <v>84.25</v>
      </c>
      <c r="GM43" s="9">
        <v>83.61</v>
      </c>
      <c r="GN43" s="9">
        <v>83</v>
      </c>
      <c r="GO43" s="9">
        <v>82.46</v>
      </c>
      <c r="GP43" s="9">
        <v>81.97</v>
      </c>
      <c r="GQ43" s="9">
        <v>81.48</v>
      </c>
      <c r="GR43" s="9">
        <v>80.989999999999995</v>
      </c>
      <c r="GS43" s="9">
        <v>80.569999999999993</v>
      </c>
      <c r="GT43" s="9">
        <v>80.16</v>
      </c>
      <c r="GU43" s="9">
        <v>79.760000000000005</v>
      </c>
      <c r="GV43" s="9">
        <v>79.400000000000006</v>
      </c>
      <c r="GW43" s="9">
        <v>79.040000000000006</v>
      </c>
      <c r="GX43" s="9">
        <v>78.64</v>
      </c>
      <c r="GY43" s="9">
        <v>78.290000000000006</v>
      </c>
      <c r="GZ43" s="9">
        <v>77.959999999999994</v>
      </c>
      <c r="HA43" s="9">
        <v>77.66</v>
      </c>
      <c r="HB43" s="9">
        <v>77.37</v>
      </c>
      <c r="HC43" s="9">
        <v>77.069999999999993</v>
      </c>
      <c r="HD43" s="9">
        <v>76.77</v>
      </c>
      <c r="HE43" s="9">
        <v>76.53</v>
      </c>
      <c r="HF43" s="9">
        <v>76.290000000000006</v>
      </c>
      <c r="HG43" s="9">
        <v>76.06</v>
      </c>
      <c r="HH43" s="9">
        <v>75.83</v>
      </c>
      <c r="HI43" s="9">
        <v>75.599999999999994</v>
      </c>
      <c r="HJ43" s="9">
        <v>75.37</v>
      </c>
      <c r="HK43" s="9">
        <v>75.19</v>
      </c>
      <c r="HL43" s="9">
        <v>75.02</v>
      </c>
      <c r="HM43" s="9">
        <v>74.86</v>
      </c>
      <c r="HN43" s="9">
        <v>74.72</v>
      </c>
      <c r="HO43" s="9">
        <v>74.58</v>
      </c>
      <c r="HP43" s="9">
        <v>74.430000000000007</v>
      </c>
      <c r="HQ43" s="9">
        <v>74.290000000000006</v>
      </c>
      <c r="HR43" s="9">
        <v>74.16</v>
      </c>
      <c r="HS43" s="9">
        <v>74.03</v>
      </c>
      <c r="HT43" s="9">
        <v>73.91</v>
      </c>
      <c r="HU43" s="9">
        <v>73.790000000000006</v>
      </c>
      <c r="HV43" s="9">
        <v>73.64</v>
      </c>
      <c r="HW43" s="9">
        <v>73.56</v>
      </c>
      <c r="HX43" s="9">
        <v>73.48</v>
      </c>
      <c r="HY43" s="9">
        <v>73.400000000000006</v>
      </c>
      <c r="ID43" s="14">
        <v>84.838099999999997</v>
      </c>
      <c r="IE43" s="14">
        <v>84.747900000000001</v>
      </c>
      <c r="IF43" s="14">
        <v>-0.10641399999999999</v>
      </c>
      <c r="IH43" s="7">
        <v>93.45</v>
      </c>
      <c r="II43" s="9">
        <v>176.49</v>
      </c>
    </row>
    <row r="44" spans="1:243" x14ac:dyDescent="0.35">
      <c r="A44" s="6">
        <f t="shared" si="38"/>
        <v>44613</v>
      </c>
      <c r="B44" s="13">
        <f t="shared" si="32"/>
        <v>2</v>
      </c>
      <c r="C44" s="13">
        <f t="shared" si="33"/>
        <v>2022</v>
      </c>
      <c r="D44">
        <f t="shared" si="34"/>
        <v>202202</v>
      </c>
      <c r="E44">
        <f t="shared" si="35"/>
        <v>1</v>
      </c>
      <c r="F44">
        <f t="shared" si="36"/>
        <v>202201</v>
      </c>
      <c r="G44" t="s">
        <v>229</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82.715000000000003</v>
      </c>
      <c r="FP44" s="7">
        <v>98.95</v>
      </c>
      <c r="FQ44" s="9">
        <v>1.3607</v>
      </c>
      <c r="FR44" s="7">
        <f t="shared" si="37"/>
        <v>72.719923568751383</v>
      </c>
      <c r="FT44" s="7">
        <v>1.28</v>
      </c>
      <c r="FU44" s="7">
        <v>1.41</v>
      </c>
      <c r="FV44" s="9">
        <v>82.967399999999998</v>
      </c>
      <c r="FX44" s="9">
        <v>95.39</v>
      </c>
      <c r="FY44" s="9">
        <v>91.17</v>
      </c>
      <c r="FZ44" s="9">
        <v>87.71</v>
      </c>
      <c r="GA44" s="9">
        <v>83.64</v>
      </c>
      <c r="GB44" s="9">
        <v>78.75</v>
      </c>
      <c r="GD44" s="9">
        <v>95.39</v>
      </c>
      <c r="GE44" s="9">
        <v>92.99</v>
      </c>
      <c r="GF44" s="9">
        <v>91.17</v>
      </c>
      <c r="GG44" s="9">
        <v>89.74</v>
      </c>
      <c r="GH44" s="9">
        <v>88.65</v>
      </c>
      <c r="GI44" s="9">
        <v>87.71</v>
      </c>
      <c r="GJ44" s="9">
        <v>86.88</v>
      </c>
      <c r="GK44" s="9">
        <v>86.15</v>
      </c>
      <c r="GL44" s="9">
        <v>85.47</v>
      </c>
      <c r="GM44" s="9">
        <v>84.82</v>
      </c>
      <c r="GN44" s="9">
        <v>84.2</v>
      </c>
      <c r="GO44" s="9">
        <v>83.64</v>
      </c>
      <c r="GP44" s="9">
        <v>83.14</v>
      </c>
      <c r="GQ44" s="9">
        <v>82.64</v>
      </c>
      <c r="GR44" s="9">
        <v>82.14</v>
      </c>
      <c r="GS44" s="9">
        <v>81.709999999999994</v>
      </c>
      <c r="GT44" s="9">
        <v>81.3</v>
      </c>
      <c r="GU44" s="9">
        <v>80.89</v>
      </c>
      <c r="GV44" s="9">
        <v>80.53</v>
      </c>
      <c r="GW44" s="9">
        <v>80.16</v>
      </c>
      <c r="GX44" s="9">
        <v>79.760000000000005</v>
      </c>
      <c r="GY44" s="9">
        <v>79.400000000000006</v>
      </c>
      <c r="GZ44" s="9">
        <v>79.06</v>
      </c>
      <c r="HA44" s="9">
        <v>78.75</v>
      </c>
      <c r="HB44" s="9">
        <v>78.44</v>
      </c>
      <c r="HC44" s="9">
        <v>78.13</v>
      </c>
      <c r="HD44" s="9">
        <v>77.84</v>
      </c>
      <c r="HE44" s="9">
        <v>77.59</v>
      </c>
      <c r="HF44" s="9">
        <v>77.349999999999994</v>
      </c>
      <c r="HG44" s="9">
        <v>77.11</v>
      </c>
      <c r="HH44" s="9">
        <v>76.88</v>
      </c>
      <c r="HI44" s="9">
        <v>76.63</v>
      </c>
      <c r="HJ44" s="9">
        <v>76.39</v>
      </c>
      <c r="HK44" s="9">
        <v>76.2</v>
      </c>
      <c r="HL44" s="9">
        <v>76.03</v>
      </c>
      <c r="HM44" s="9">
        <v>75.87</v>
      </c>
      <c r="HN44" s="9">
        <v>75.72</v>
      </c>
      <c r="HO44" s="9">
        <v>75.58</v>
      </c>
      <c r="HP44" s="9">
        <v>75.42</v>
      </c>
      <c r="HQ44" s="9">
        <v>75.28</v>
      </c>
      <c r="HR44" s="9">
        <v>75.150000000000006</v>
      </c>
      <c r="HS44" s="9">
        <v>75.02</v>
      </c>
      <c r="HT44" s="9">
        <v>74.900000000000006</v>
      </c>
      <c r="HU44" s="9">
        <v>74.78</v>
      </c>
      <c r="HV44" s="9">
        <v>74.62</v>
      </c>
      <c r="HW44" s="9">
        <v>74.540000000000006</v>
      </c>
      <c r="HX44" s="9">
        <v>74.459999999999994</v>
      </c>
      <c r="HY44" s="9">
        <v>74.38</v>
      </c>
      <c r="ID44" s="14">
        <v>84.838099999999997</v>
      </c>
      <c r="IE44" s="14">
        <v>84.747900000000001</v>
      </c>
      <c r="IF44" s="14">
        <v>-0.10641399999999999</v>
      </c>
      <c r="IH44" s="7">
        <v>96.13</v>
      </c>
      <c r="II44" s="9">
        <v>173.53</v>
      </c>
    </row>
    <row r="45" spans="1:243" x14ac:dyDescent="0.35">
      <c r="A45" s="6">
        <f t="shared" si="38"/>
        <v>44614</v>
      </c>
      <c r="B45" s="13">
        <f t="shared" si="32"/>
        <v>2</v>
      </c>
      <c r="C45" s="13">
        <f t="shared" si="33"/>
        <v>2022</v>
      </c>
      <c r="D45">
        <f t="shared" si="34"/>
        <v>202202</v>
      </c>
      <c r="E45">
        <f t="shared" si="35"/>
        <v>1</v>
      </c>
      <c r="F45">
        <f t="shared" si="36"/>
        <v>202201</v>
      </c>
      <c r="G45" t="s">
        <v>230</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82.642399999999995</v>
      </c>
      <c r="FP45" s="7">
        <v>98.73</v>
      </c>
      <c r="FQ45" s="9">
        <v>1.3591</v>
      </c>
      <c r="FR45" s="7">
        <f t="shared" si="37"/>
        <v>72.643661246413075</v>
      </c>
      <c r="FT45" s="7">
        <v>1.33</v>
      </c>
      <c r="FU45" s="7">
        <v>1.47</v>
      </c>
      <c r="FV45" s="9">
        <v>82.899900000000002</v>
      </c>
      <c r="FX45" s="9">
        <v>96.84</v>
      </c>
      <c r="FY45" s="9">
        <v>91.75</v>
      </c>
      <c r="FZ45" s="9">
        <v>88.09</v>
      </c>
      <c r="GA45" s="9">
        <v>83.91</v>
      </c>
      <c r="GB45" s="9">
        <v>78.959999999999994</v>
      </c>
      <c r="GD45" s="9">
        <v>96.84</v>
      </c>
      <c r="GE45" s="9">
        <v>93.85</v>
      </c>
      <c r="GF45" s="9">
        <v>91.75</v>
      </c>
      <c r="GG45" s="9">
        <v>90.22</v>
      </c>
      <c r="GH45" s="9">
        <v>89.07</v>
      </c>
      <c r="GI45" s="9">
        <v>88.09</v>
      </c>
      <c r="GJ45" s="9">
        <v>87.23</v>
      </c>
      <c r="GK45" s="9">
        <v>86.49</v>
      </c>
      <c r="GL45" s="9">
        <v>85.79</v>
      </c>
      <c r="GM45" s="9">
        <v>85.13</v>
      </c>
      <c r="GN45" s="9">
        <v>84.49</v>
      </c>
      <c r="GO45" s="9">
        <v>83.91</v>
      </c>
      <c r="GP45" s="9">
        <v>83.4</v>
      </c>
      <c r="GQ45" s="9">
        <v>82.88</v>
      </c>
      <c r="GR45" s="9">
        <v>82.36</v>
      </c>
      <c r="GS45" s="9">
        <v>81.91</v>
      </c>
      <c r="GT45" s="9">
        <v>81.5</v>
      </c>
      <c r="GU45" s="9">
        <v>81.09</v>
      </c>
      <c r="GV45" s="9">
        <v>80.72</v>
      </c>
      <c r="GW45" s="9">
        <v>80.349999999999994</v>
      </c>
      <c r="GX45" s="9">
        <v>79.97</v>
      </c>
      <c r="GY45" s="9">
        <v>79.61</v>
      </c>
      <c r="GZ45" s="9">
        <v>79.27</v>
      </c>
      <c r="HA45" s="9">
        <v>78.959999999999994</v>
      </c>
      <c r="HB45" s="9">
        <v>78.650000000000006</v>
      </c>
      <c r="HC45" s="9">
        <v>78.34</v>
      </c>
      <c r="HD45" s="9">
        <v>78.040000000000006</v>
      </c>
      <c r="HE45" s="9">
        <v>77.790000000000006</v>
      </c>
      <c r="HF45" s="9">
        <v>77.55</v>
      </c>
      <c r="HG45" s="9">
        <v>77.31</v>
      </c>
      <c r="HH45" s="9">
        <v>77.08</v>
      </c>
      <c r="HI45" s="9">
        <v>76.83</v>
      </c>
      <c r="HJ45" s="9">
        <v>76.59</v>
      </c>
      <c r="HK45" s="9">
        <v>76.400000000000006</v>
      </c>
      <c r="HL45" s="9">
        <v>76.23</v>
      </c>
      <c r="HM45" s="9">
        <v>76.06</v>
      </c>
      <c r="HN45" s="9">
        <v>75.900000000000006</v>
      </c>
      <c r="HO45" s="9">
        <v>75.75</v>
      </c>
      <c r="HP45" s="9">
        <v>75.599999999999994</v>
      </c>
      <c r="HQ45" s="9">
        <v>75.459999999999994</v>
      </c>
      <c r="HR45" s="9">
        <v>75.33</v>
      </c>
      <c r="HS45" s="9">
        <v>75.19</v>
      </c>
      <c r="HT45" s="9">
        <v>75.069999999999993</v>
      </c>
      <c r="HU45" s="9">
        <v>74.95</v>
      </c>
      <c r="HV45" s="9">
        <v>74.78</v>
      </c>
      <c r="HW45" s="9">
        <v>74.7</v>
      </c>
      <c r="HX45" s="9">
        <v>74.62</v>
      </c>
      <c r="HY45" s="9">
        <v>74.540000000000006</v>
      </c>
      <c r="ID45" s="14">
        <v>84.838099999999997</v>
      </c>
      <c r="IE45" s="14">
        <v>84.747900000000001</v>
      </c>
      <c r="IF45" s="14">
        <v>-0.10641399999999999</v>
      </c>
      <c r="IH45" s="7">
        <v>96.54</v>
      </c>
      <c r="II45" s="9">
        <v>190.99</v>
      </c>
    </row>
    <row r="46" spans="1:243" x14ac:dyDescent="0.35">
      <c r="A46" s="6">
        <f t="shared" si="38"/>
        <v>44615</v>
      </c>
      <c r="B46" s="13">
        <f t="shared" si="32"/>
        <v>2</v>
      </c>
      <c r="C46" s="13">
        <f t="shared" si="33"/>
        <v>2022</v>
      </c>
      <c r="D46">
        <f t="shared" si="34"/>
        <v>202202</v>
      </c>
      <c r="E46">
        <f t="shared" si="35"/>
        <v>1</v>
      </c>
      <c r="F46">
        <f t="shared" si="36"/>
        <v>202201</v>
      </c>
      <c r="G46" t="s">
        <v>231</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82.476900000000001</v>
      </c>
      <c r="FP46" s="7">
        <v>99.29</v>
      </c>
      <c r="FQ46" s="9">
        <v>1.3560000000000001</v>
      </c>
      <c r="FR46" s="7">
        <f t="shared" si="37"/>
        <v>73.222713864306783</v>
      </c>
      <c r="FT46" s="7">
        <v>1.29</v>
      </c>
      <c r="FU46" s="7">
        <v>1.48</v>
      </c>
      <c r="FV46" s="9">
        <v>82.718800000000002</v>
      </c>
      <c r="FX46" s="9">
        <v>96.84</v>
      </c>
      <c r="FY46" s="9">
        <v>92.18</v>
      </c>
      <c r="FZ46" s="9">
        <v>88.82</v>
      </c>
      <c r="GA46" s="9">
        <v>84.72</v>
      </c>
      <c r="GB46" s="9">
        <v>79.83</v>
      </c>
      <c r="GD46" s="9">
        <v>96.84</v>
      </c>
      <c r="GE46" s="9">
        <v>94.05</v>
      </c>
      <c r="GF46" s="9">
        <v>92.18</v>
      </c>
      <c r="GG46" s="9">
        <v>90.81</v>
      </c>
      <c r="GH46" s="9">
        <v>89.75</v>
      </c>
      <c r="GI46" s="9">
        <v>88.82</v>
      </c>
      <c r="GJ46" s="9">
        <v>87.99</v>
      </c>
      <c r="GK46" s="9">
        <v>87.25</v>
      </c>
      <c r="GL46" s="9">
        <v>86.56</v>
      </c>
      <c r="GM46" s="9">
        <v>85.9</v>
      </c>
      <c r="GN46" s="9">
        <v>85.28</v>
      </c>
      <c r="GO46" s="9">
        <v>84.72</v>
      </c>
      <c r="GP46" s="9">
        <v>84.21</v>
      </c>
      <c r="GQ46" s="9">
        <v>83.7</v>
      </c>
      <c r="GR46" s="9">
        <v>83.19</v>
      </c>
      <c r="GS46" s="9">
        <v>82.74</v>
      </c>
      <c r="GT46" s="9">
        <v>82.33</v>
      </c>
      <c r="GU46" s="9">
        <v>81.93</v>
      </c>
      <c r="GV46" s="9">
        <v>81.56</v>
      </c>
      <c r="GW46" s="9">
        <v>81.2</v>
      </c>
      <c r="GX46" s="9">
        <v>80.819999999999993</v>
      </c>
      <c r="GY46" s="9">
        <v>80.48</v>
      </c>
      <c r="GZ46" s="9">
        <v>80.14</v>
      </c>
      <c r="HA46" s="9">
        <v>79.83</v>
      </c>
      <c r="HB46" s="9">
        <v>79.53</v>
      </c>
      <c r="HC46" s="9">
        <v>79.23</v>
      </c>
      <c r="HD46" s="9">
        <v>78.94</v>
      </c>
      <c r="HE46" s="9">
        <v>78.7</v>
      </c>
      <c r="HF46" s="9">
        <v>78.459999999999994</v>
      </c>
      <c r="HG46" s="9">
        <v>78.23</v>
      </c>
      <c r="HH46" s="9">
        <v>78.010000000000005</v>
      </c>
      <c r="HI46" s="9">
        <v>77.77</v>
      </c>
      <c r="HJ46" s="9">
        <v>77.540000000000006</v>
      </c>
      <c r="HK46" s="9">
        <v>77.36</v>
      </c>
      <c r="HL46" s="9">
        <v>77.19</v>
      </c>
      <c r="HM46" s="9">
        <v>77.02</v>
      </c>
      <c r="HN46" s="9">
        <v>76.86</v>
      </c>
      <c r="HO46" s="9">
        <v>76.72</v>
      </c>
      <c r="HP46" s="9">
        <v>76.58</v>
      </c>
      <c r="HQ46" s="9">
        <v>76.45</v>
      </c>
      <c r="HR46" s="9">
        <v>76.319999999999993</v>
      </c>
      <c r="HS46" s="9">
        <v>76.19</v>
      </c>
      <c r="HT46" s="9">
        <v>76.069999999999993</v>
      </c>
      <c r="HU46" s="9">
        <v>75.959999999999994</v>
      </c>
      <c r="HV46" s="9">
        <v>75.8</v>
      </c>
      <c r="HW46" s="9">
        <v>75.73</v>
      </c>
      <c r="HX46" s="9">
        <v>75.650000000000006</v>
      </c>
      <c r="HY46" s="9">
        <v>75.569999999999993</v>
      </c>
      <c r="ID46" s="14">
        <v>84.838099999999997</v>
      </c>
      <c r="IE46" s="14">
        <v>84.747900000000001</v>
      </c>
      <c r="IF46" s="14">
        <v>-0.10641399999999999</v>
      </c>
      <c r="IH46" s="7">
        <v>96.6</v>
      </c>
      <c r="II46" s="9">
        <v>213.33</v>
      </c>
    </row>
    <row r="47" spans="1:243" x14ac:dyDescent="0.35">
      <c r="A47" s="6">
        <f t="shared" si="38"/>
        <v>44616</v>
      </c>
      <c r="B47" s="13">
        <f t="shared" si="32"/>
        <v>2</v>
      </c>
      <c r="C47" s="13">
        <f t="shared" si="33"/>
        <v>2022</v>
      </c>
      <c r="D47">
        <f t="shared" si="34"/>
        <v>202202</v>
      </c>
      <c r="E47">
        <f t="shared" si="35"/>
        <v>1</v>
      </c>
      <c r="F47">
        <f t="shared" si="36"/>
        <v>202201</v>
      </c>
      <c r="G47" t="s">
        <v>232</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81.854299999999995</v>
      </c>
      <c r="FP47" s="7">
        <v>101.29</v>
      </c>
      <c r="FQ47" s="9">
        <v>1.3274999999999999</v>
      </c>
      <c r="FR47" s="7">
        <f t="shared" si="37"/>
        <v>76.301318267419973</v>
      </c>
      <c r="FT47" s="7">
        <v>1.26</v>
      </c>
      <c r="FU47" s="7">
        <v>1.45</v>
      </c>
      <c r="FV47" s="9">
        <v>82.022099999999995</v>
      </c>
      <c r="FX47" s="9">
        <v>99.08</v>
      </c>
      <c r="FY47" s="9">
        <v>92.89</v>
      </c>
      <c r="FZ47" s="9">
        <v>88.69</v>
      </c>
      <c r="GA47" s="9">
        <v>84.21</v>
      </c>
      <c r="GB47" s="9">
        <v>78.84</v>
      </c>
      <c r="GD47" s="9">
        <v>99.08</v>
      </c>
      <c r="GE47" s="9">
        <v>95.42</v>
      </c>
      <c r="GF47" s="9">
        <v>92.89</v>
      </c>
      <c r="GG47" s="9">
        <v>91.15</v>
      </c>
      <c r="GH47" s="9">
        <v>89.8</v>
      </c>
      <c r="GI47" s="9">
        <v>88.69</v>
      </c>
      <c r="GJ47" s="9">
        <v>87.76</v>
      </c>
      <c r="GK47" s="9">
        <v>86.98</v>
      </c>
      <c r="GL47" s="9">
        <v>86.24</v>
      </c>
      <c r="GM47" s="9">
        <v>85.52</v>
      </c>
      <c r="GN47" s="9">
        <v>84.83</v>
      </c>
      <c r="GO47" s="9">
        <v>84.21</v>
      </c>
      <c r="GP47" s="9">
        <v>83.64</v>
      </c>
      <c r="GQ47" s="9">
        <v>83.07</v>
      </c>
      <c r="GR47" s="9">
        <v>82.5</v>
      </c>
      <c r="GS47" s="9">
        <v>82</v>
      </c>
      <c r="GT47" s="9">
        <v>81.53</v>
      </c>
      <c r="GU47" s="9">
        <v>81.09</v>
      </c>
      <c r="GV47" s="9">
        <v>80.7</v>
      </c>
      <c r="GW47" s="9">
        <v>80.319999999999993</v>
      </c>
      <c r="GX47" s="9">
        <v>79.92</v>
      </c>
      <c r="GY47" s="9">
        <v>79.55</v>
      </c>
      <c r="GZ47" s="9">
        <v>79.180000000000007</v>
      </c>
      <c r="HA47" s="9">
        <v>78.84</v>
      </c>
      <c r="HB47" s="9">
        <v>78.52</v>
      </c>
      <c r="HC47" s="9">
        <v>78.19</v>
      </c>
      <c r="HD47" s="9">
        <v>77.88</v>
      </c>
      <c r="HE47" s="9">
        <v>77.62</v>
      </c>
      <c r="HF47" s="9">
        <v>77.36</v>
      </c>
      <c r="HG47" s="9">
        <v>77.11</v>
      </c>
      <c r="HH47" s="9">
        <v>76.87</v>
      </c>
      <c r="HI47" s="9">
        <v>76.63</v>
      </c>
      <c r="HJ47" s="9">
        <v>76.38</v>
      </c>
      <c r="HK47" s="9">
        <v>76.180000000000007</v>
      </c>
      <c r="HL47" s="9">
        <v>75.989999999999995</v>
      </c>
      <c r="HM47" s="9">
        <v>75.81</v>
      </c>
      <c r="HN47" s="9">
        <v>75.64</v>
      </c>
      <c r="HO47" s="9">
        <v>75.489999999999995</v>
      </c>
      <c r="HP47" s="9">
        <v>75.33</v>
      </c>
      <c r="HQ47" s="9">
        <v>75.180000000000007</v>
      </c>
      <c r="HR47" s="9">
        <v>75.03</v>
      </c>
      <c r="HS47" s="9">
        <v>74.88</v>
      </c>
      <c r="HT47" s="9">
        <v>74.75</v>
      </c>
      <c r="HU47" s="9">
        <v>74.63</v>
      </c>
      <c r="HV47" s="9">
        <v>74.459999999999994</v>
      </c>
      <c r="HW47" s="9">
        <v>74.38</v>
      </c>
      <c r="HX47" s="9">
        <v>74.290000000000006</v>
      </c>
      <c r="HY47" s="9">
        <v>74.2</v>
      </c>
      <c r="ID47" s="14">
        <v>84.838099999999997</v>
      </c>
      <c r="IE47" s="14">
        <v>84.747900000000001</v>
      </c>
      <c r="IF47" s="14">
        <v>-0.10641399999999999</v>
      </c>
      <c r="IH47" s="7">
        <v>99.43</v>
      </c>
      <c r="II47" s="9">
        <v>321.97000000000003</v>
      </c>
    </row>
    <row r="48" spans="1:243" x14ac:dyDescent="0.35">
      <c r="A48" s="6">
        <f t="shared" si="38"/>
        <v>44617</v>
      </c>
      <c r="B48" s="13">
        <f t="shared" si="32"/>
        <v>2</v>
      </c>
      <c r="C48" s="13">
        <f t="shared" si="33"/>
        <v>2022</v>
      </c>
      <c r="D48">
        <f t="shared" si="34"/>
        <v>202202</v>
      </c>
      <c r="E48">
        <f t="shared" si="35"/>
        <v>1</v>
      </c>
      <c r="F48">
        <f t="shared" si="36"/>
        <v>202201</v>
      </c>
      <c r="G48" t="s">
        <v>233</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82.032799999999995</v>
      </c>
      <c r="FP48" s="7">
        <v>98.56</v>
      </c>
      <c r="FQ48" s="9">
        <v>1.3415999999999999</v>
      </c>
      <c r="FR48" s="7">
        <f t="shared" si="37"/>
        <v>73.464519976147884</v>
      </c>
      <c r="FT48" s="7">
        <v>1.21</v>
      </c>
      <c r="FU48" s="7">
        <v>1.46</v>
      </c>
      <c r="FV48" s="9">
        <v>82.239099999999993</v>
      </c>
      <c r="FX48" s="9">
        <v>97.93</v>
      </c>
      <c r="FY48" s="9">
        <v>91.77</v>
      </c>
      <c r="FZ48" s="9">
        <v>87.65</v>
      </c>
      <c r="GA48" s="9">
        <v>83.24</v>
      </c>
      <c r="GB48" s="9">
        <v>77.819999999999993</v>
      </c>
      <c r="GD48" s="9">
        <v>97.93</v>
      </c>
      <c r="GE48" s="9">
        <v>94.12</v>
      </c>
      <c r="GF48" s="9">
        <v>91.77</v>
      </c>
      <c r="GG48" s="9">
        <v>90.08</v>
      </c>
      <c r="GH48" s="9">
        <v>88.75</v>
      </c>
      <c r="GI48" s="9">
        <v>87.65</v>
      </c>
      <c r="GJ48" s="9">
        <v>86.74</v>
      </c>
      <c r="GK48" s="9">
        <v>85.96</v>
      </c>
      <c r="GL48" s="9">
        <v>85.24</v>
      </c>
      <c r="GM48" s="9">
        <v>84.54</v>
      </c>
      <c r="GN48" s="9">
        <v>83.85</v>
      </c>
      <c r="GO48" s="9">
        <v>83.24</v>
      </c>
      <c r="GP48" s="9">
        <v>82.67</v>
      </c>
      <c r="GQ48" s="9">
        <v>82.09</v>
      </c>
      <c r="GR48" s="9">
        <v>81.53</v>
      </c>
      <c r="GS48" s="9">
        <v>81.03</v>
      </c>
      <c r="GT48" s="9">
        <v>80.56</v>
      </c>
      <c r="GU48" s="9">
        <v>80.12</v>
      </c>
      <c r="GV48" s="9">
        <v>79.72</v>
      </c>
      <c r="GW48" s="9">
        <v>79.33</v>
      </c>
      <c r="GX48" s="9">
        <v>78.930000000000007</v>
      </c>
      <c r="GY48" s="9">
        <v>78.55</v>
      </c>
      <c r="GZ48" s="9">
        <v>78.17</v>
      </c>
      <c r="HA48" s="9">
        <v>77.819999999999993</v>
      </c>
      <c r="HB48" s="9">
        <v>77.48</v>
      </c>
      <c r="HC48" s="9">
        <v>77.14</v>
      </c>
      <c r="HD48" s="9">
        <v>76.81</v>
      </c>
      <c r="HE48" s="9">
        <v>76.53</v>
      </c>
      <c r="HF48" s="9">
        <v>76.25</v>
      </c>
      <c r="HG48" s="9">
        <v>75.98</v>
      </c>
      <c r="HH48" s="9">
        <v>75.72</v>
      </c>
      <c r="HI48" s="9">
        <v>75.459999999999994</v>
      </c>
      <c r="HJ48" s="9">
        <v>75.19</v>
      </c>
      <c r="HK48" s="9">
        <v>74.97</v>
      </c>
      <c r="HL48" s="9">
        <v>74.760000000000005</v>
      </c>
      <c r="HM48" s="9">
        <v>74.56</v>
      </c>
      <c r="HN48" s="9">
        <v>74.37</v>
      </c>
      <c r="HO48" s="9">
        <v>74.209999999999994</v>
      </c>
      <c r="HP48" s="9">
        <v>74.03</v>
      </c>
      <c r="HQ48" s="9">
        <v>73.86</v>
      </c>
      <c r="HR48" s="9">
        <v>73.69</v>
      </c>
      <c r="HS48" s="9">
        <v>73.52</v>
      </c>
      <c r="HT48" s="9">
        <v>73.37</v>
      </c>
      <c r="HU48" s="9">
        <v>73.239999999999995</v>
      </c>
      <c r="HV48" s="9">
        <v>73.05</v>
      </c>
      <c r="HW48" s="9">
        <v>72.95</v>
      </c>
      <c r="HX48" s="9">
        <v>72.849999999999994</v>
      </c>
      <c r="HY48" s="9">
        <v>72.75</v>
      </c>
      <c r="ID48" s="14">
        <v>84.838099999999997</v>
      </c>
      <c r="IE48" s="14">
        <v>84.747900000000001</v>
      </c>
      <c r="IF48" s="14">
        <v>-0.10641399999999999</v>
      </c>
      <c r="IH48" s="7">
        <v>98.56</v>
      </c>
      <c r="II48" s="9">
        <v>225.55</v>
      </c>
    </row>
    <row r="49" spans="1:243" x14ac:dyDescent="0.35">
      <c r="A49" s="6">
        <f t="shared" si="38"/>
        <v>44620</v>
      </c>
      <c r="B49" s="13">
        <f t="shared" si="32"/>
        <v>2</v>
      </c>
      <c r="C49" s="13">
        <f t="shared" si="33"/>
        <v>2022</v>
      </c>
      <c r="D49">
        <f t="shared" si="34"/>
        <v>202202</v>
      </c>
      <c r="E49">
        <f t="shared" si="35"/>
        <v>1</v>
      </c>
      <c r="F49">
        <f t="shared" si="36"/>
        <v>202201</v>
      </c>
      <c r="G49" t="s">
        <v>234</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82.245599999999996</v>
      </c>
      <c r="FP49" s="7">
        <v>103.08</v>
      </c>
      <c r="FQ49" s="9">
        <v>1.3419000000000001</v>
      </c>
      <c r="FR49" s="7">
        <f t="shared" si="37"/>
        <v>76.816454281243011</v>
      </c>
      <c r="FT49" s="7">
        <v>1.05</v>
      </c>
      <c r="FU49" s="7">
        <v>1.4</v>
      </c>
      <c r="FV49" s="9">
        <v>82.296999999999997</v>
      </c>
      <c r="FX49" s="9">
        <v>100.99</v>
      </c>
      <c r="FY49" s="9">
        <v>95.1</v>
      </c>
      <c r="FZ49" s="9">
        <v>89.74</v>
      </c>
      <c r="GA49" s="9">
        <v>84.47</v>
      </c>
      <c r="GB49" s="9">
        <v>78.22</v>
      </c>
      <c r="GD49" s="9">
        <v>100.99</v>
      </c>
      <c r="GE49" s="9">
        <v>97.97</v>
      </c>
      <c r="GF49" s="9">
        <v>95.1</v>
      </c>
      <c r="GG49" s="9">
        <v>92.9</v>
      </c>
      <c r="GH49" s="9">
        <v>91.15</v>
      </c>
      <c r="GI49" s="9">
        <v>89.74</v>
      </c>
      <c r="GJ49" s="9">
        <v>88.63</v>
      </c>
      <c r="GK49" s="9">
        <v>87.7</v>
      </c>
      <c r="GL49" s="9">
        <v>86.85</v>
      </c>
      <c r="GM49" s="9">
        <v>86.02</v>
      </c>
      <c r="GN49" s="9">
        <v>85.21</v>
      </c>
      <c r="GO49" s="9">
        <v>84.47</v>
      </c>
      <c r="GP49" s="9">
        <v>83.81</v>
      </c>
      <c r="GQ49" s="9">
        <v>83.14</v>
      </c>
      <c r="GR49" s="9">
        <v>82.5</v>
      </c>
      <c r="GS49" s="9">
        <v>81.92</v>
      </c>
      <c r="GT49" s="9">
        <v>81.38</v>
      </c>
      <c r="GU49" s="9">
        <v>80.87</v>
      </c>
      <c r="GV49" s="9">
        <v>80.41</v>
      </c>
      <c r="GW49" s="9">
        <v>79.959999999999994</v>
      </c>
      <c r="GX49" s="9">
        <v>79.489999999999995</v>
      </c>
      <c r="GY49" s="9">
        <v>79.06</v>
      </c>
      <c r="GZ49" s="9">
        <v>78.62</v>
      </c>
      <c r="HA49" s="9">
        <v>78.22</v>
      </c>
      <c r="HB49" s="9">
        <v>77.83</v>
      </c>
      <c r="HC49" s="9">
        <v>77.45</v>
      </c>
      <c r="HD49" s="9">
        <v>77.069999999999993</v>
      </c>
      <c r="HE49" s="9">
        <v>76.760000000000005</v>
      </c>
      <c r="HF49" s="9">
        <v>76.45</v>
      </c>
      <c r="HG49" s="9">
        <v>76.14</v>
      </c>
      <c r="HH49" s="9">
        <v>75.83</v>
      </c>
      <c r="HI49" s="9">
        <v>75.52</v>
      </c>
      <c r="HJ49" s="9">
        <v>75.22</v>
      </c>
      <c r="HK49" s="9">
        <v>74.959999999999994</v>
      </c>
      <c r="HL49" s="9">
        <v>74.72</v>
      </c>
      <c r="HM49" s="9">
        <v>74.48</v>
      </c>
      <c r="HN49" s="9">
        <v>74.25</v>
      </c>
      <c r="HO49" s="9">
        <v>74.05</v>
      </c>
      <c r="HP49" s="9">
        <v>73.83</v>
      </c>
      <c r="HQ49" s="9">
        <v>73.63</v>
      </c>
      <c r="HR49" s="9">
        <v>73.430000000000007</v>
      </c>
      <c r="HS49" s="9">
        <v>73.23</v>
      </c>
      <c r="HT49" s="9">
        <v>73.05</v>
      </c>
      <c r="HU49" s="9">
        <v>72.89</v>
      </c>
      <c r="HV49" s="9">
        <v>72.680000000000007</v>
      </c>
      <c r="HW49" s="9">
        <v>72.569999999999993</v>
      </c>
      <c r="HX49" s="9">
        <v>72.45</v>
      </c>
      <c r="HY49" s="9">
        <v>72.33</v>
      </c>
      <c r="ID49" s="14">
        <v>84.838099999999997</v>
      </c>
      <c r="IE49" s="14">
        <v>84.747900000000001</v>
      </c>
      <c r="IF49" s="14">
        <v>-0.10641399999999999</v>
      </c>
      <c r="IH49" s="7">
        <v>97.62</v>
      </c>
      <c r="II49" s="9">
        <v>237.78</v>
      </c>
    </row>
    <row r="50" spans="1:243" x14ac:dyDescent="0.35">
      <c r="A50" s="6">
        <f t="shared" si="38"/>
        <v>44621</v>
      </c>
      <c r="B50" s="13">
        <f t="shared" si="32"/>
        <v>3</v>
      </c>
      <c r="C50" s="13">
        <f t="shared" si="33"/>
        <v>2022</v>
      </c>
      <c r="D50">
        <f t="shared" si="34"/>
        <v>202203</v>
      </c>
      <c r="E50">
        <f t="shared" si="35"/>
        <v>1</v>
      </c>
      <c r="F50">
        <f t="shared" si="36"/>
        <v>202201</v>
      </c>
      <c r="G50" t="s">
        <v>235</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82.2209</v>
      </c>
      <c r="FP50" s="7">
        <v>110.93</v>
      </c>
      <c r="FQ50" s="9">
        <v>1.3351999999999999</v>
      </c>
      <c r="FR50" s="7">
        <f t="shared" si="37"/>
        <v>83.081186339125239</v>
      </c>
      <c r="FT50" s="7">
        <v>0.8</v>
      </c>
      <c r="FU50" s="7">
        <v>1.1100000000000001</v>
      </c>
      <c r="FV50" s="9">
        <v>82.254800000000003</v>
      </c>
      <c r="FX50" s="9">
        <v>104.97</v>
      </c>
      <c r="FY50" s="9">
        <v>97.97</v>
      </c>
      <c r="FZ50" s="9">
        <v>91.21</v>
      </c>
      <c r="GA50" s="9">
        <v>85.58</v>
      </c>
      <c r="GB50" s="9">
        <v>79.459999999999994</v>
      </c>
      <c r="GD50" s="9">
        <v>104.97</v>
      </c>
      <c r="GE50" s="9">
        <v>101.13</v>
      </c>
      <c r="GF50" s="9">
        <v>97.97</v>
      </c>
      <c r="GG50" s="9">
        <v>95.21</v>
      </c>
      <c r="GH50" s="9">
        <v>92.86</v>
      </c>
      <c r="GI50" s="9">
        <v>91.21</v>
      </c>
      <c r="GJ50" s="9">
        <v>90.05</v>
      </c>
      <c r="GK50" s="9">
        <v>89</v>
      </c>
      <c r="GL50" s="9">
        <v>88.02</v>
      </c>
      <c r="GM50" s="9">
        <v>87.08</v>
      </c>
      <c r="GN50" s="9">
        <v>86.27</v>
      </c>
      <c r="GO50" s="9">
        <v>85.58</v>
      </c>
      <c r="GP50" s="9">
        <v>84.88</v>
      </c>
      <c r="GQ50" s="9">
        <v>84.18</v>
      </c>
      <c r="GR50" s="9">
        <v>83.55</v>
      </c>
      <c r="GS50" s="9">
        <v>83.01</v>
      </c>
      <c r="GT50" s="9">
        <v>82.51</v>
      </c>
      <c r="GU50" s="9">
        <v>82.06</v>
      </c>
      <c r="GV50" s="9">
        <v>81.62</v>
      </c>
      <c r="GW50" s="9">
        <v>81.16</v>
      </c>
      <c r="GX50" s="9">
        <v>80.709999999999994</v>
      </c>
      <c r="GY50" s="9">
        <v>80.260000000000005</v>
      </c>
      <c r="GZ50" s="9">
        <v>79.849999999999994</v>
      </c>
      <c r="HA50" s="9">
        <v>79.459999999999994</v>
      </c>
      <c r="HB50" s="9">
        <v>79.08</v>
      </c>
      <c r="HC50" s="9">
        <v>78.7</v>
      </c>
      <c r="HD50" s="9">
        <v>78.38</v>
      </c>
      <c r="HE50" s="9">
        <v>78.069999999999993</v>
      </c>
      <c r="HF50" s="9">
        <v>77.75</v>
      </c>
      <c r="HG50" s="9">
        <v>77.44</v>
      </c>
      <c r="HH50" s="9">
        <v>77.13</v>
      </c>
      <c r="HI50" s="9">
        <v>76.83</v>
      </c>
      <c r="HJ50" s="9">
        <v>76.56</v>
      </c>
      <c r="HK50" s="9">
        <v>76.31</v>
      </c>
      <c r="HL50" s="9">
        <v>76.06</v>
      </c>
      <c r="HM50" s="9">
        <v>75.819999999999993</v>
      </c>
      <c r="HN50" s="9">
        <v>75.61</v>
      </c>
      <c r="HO50" s="9">
        <v>75.38</v>
      </c>
      <c r="HP50" s="9">
        <v>75.17</v>
      </c>
      <c r="HQ50" s="9">
        <v>74.959999999999994</v>
      </c>
      <c r="HR50" s="9">
        <v>74.75</v>
      </c>
      <c r="HS50" s="9">
        <v>74.55</v>
      </c>
      <c r="HT50" s="9">
        <v>74.36</v>
      </c>
      <c r="HU50" s="9">
        <v>74.13</v>
      </c>
      <c r="HV50" s="9">
        <v>74</v>
      </c>
      <c r="HW50" s="9">
        <v>73.86</v>
      </c>
      <c r="HX50" s="9">
        <v>73.73</v>
      </c>
      <c r="HY50" s="9">
        <v>73.599999999999994</v>
      </c>
      <c r="ID50" s="14">
        <v>84.838099999999997</v>
      </c>
      <c r="IE50" s="14">
        <v>84.747900000000001</v>
      </c>
      <c r="IF50" s="14">
        <v>-0.10641399999999999</v>
      </c>
      <c r="IH50" s="7">
        <v>105.68</v>
      </c>
      <c r="II50" s="9">
        <v>289.98</v>
      </c>
    </row>
    <row r="51" spans="1:243" x14ac:dyDescent="0.35">
      <c r="A51" s="6">
        <f t="shared" si="38"/>
        <v>44622</v>
      </c>
      <c r="B51" s="13">
        <f t="shared" si="32"/>
        <v>3</v>
      </c>
      <c r="C51" s="13">
        <f t="shared" si="33"/>
        <v>2022</v>
      </c>
      <c r="D51">
        <f t="shared" si="34"/>
        <v>202203</v>
      </c>
      <c r="E51">
        <f t="shared" si="35"/>
        <v>1</v>
      </c>
      <c r="F51">
        <f t="shared" si="36"/>
        <v>202201</v>
      </c>
      <c r="G51" t="s">
        <v>236</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82.338800000000006</v>
      </c>
      <c r="FP51" s="7">
        <v>118.94</v>
      </c>
      <c r="FQ51" s="9">
        <v>1.3314999999999999</v>
      </c>
      <c r="FR51" s="7">
        <f t="shared" si="37"/>
        <v>89.327825760420581</v>
      </c>
      <c r="FT51" s="7">
        <v>1.0900000000000001</v>
      </c>
      <c r="FU51" s="7">
        <v>1.27</v>
      </c>
      <c r="FV51" s="9">
        <v>82.377600000000001</v>
      </c>
      <c r="FX51" s="9">
        <v>112.93</v>
      </c>
      <c r="FY51" s="9">
        <v>104.16</v>
      </c>
      <c r="FZ51" s="9">
        <v>95.94</v>
      </c>
      <c r="GA51" s="9">
        <v>89.45</v>
      </c>
      <c r="GB51" s="9">
        <v>82.61</v>
      </c>
      <c r="GD51" s="9">
        <v>112.93</v>
      </c>
      <c r="GE51" s="9">
        <v>108.29</v>
      </c>
      <c r="GF51" s="9">
        <v>104.16</v>
      </c>
      <c r="GG51" s="9">
        <v>100.72</v>
      </c>
      <c r="GH51" s="9">
        <v>97.95</v>
      </c>
      <c r="GI51" s="9">
        <v>95.94</v>
      </c>
      <c r="GJ51" s="9">
        <v>94.56</v>
      </c>
      <c r="GK51" s="9">
        <v>93.28</v>
      </c>
      <c r="GL51" s="9">
        <v>92.08</v>
      </c>
      <c r="GM51" s="9">
        <v>91.04</v>
      </c>
      <c r="GN51" s="9">
        <v>90.16</v>
      </c>
      <c r="GO51" s="9">
        <v>89.45</v>
      </c>
      <c r="GP51" s="9">
        <v>88.74</v>
      </c>
      <c r="GQ51" s="9">
        <v>87.97</v>
      </c>
      <c r="GR51" s="9">
        <v>87.29</v>
      </c>
      <c r="GS51" s="9">
        <v>86.7</v>
      </c>
      <c r="GT51" s="9">
        <v>86.11</v>
      </c>
      <c r="GU51" s="9">
        <v>85.61</v>
      </c>
      <c r="GV51" s="9">
        <v>85.12</v>
      </c>
      <c r="GW51" s="9">
        <v>84.57</v>
      </c>
      <c r="GX51" s="9">
        <v>84.07</v>
      </c>
      <c r="GY51" s="9">
        <v>83.56</v>
      </c>
      <c r="GZ51" s="9">
        <v>83.08</v>
      </c>
      <c r="HA51" s="9">
        <v>82.61</v>
      </c>
      <c r="HB51" s="9">
        <v>82.15</v>
      </c>
      <c r="HC51" s="9">
        <v>81.69</v>
      </c>
      <c r="HD51" s="9">
        <v>81.33</v>
      </c>
      <c r="HE51" s="9">
        <v>80.98</v>
      </c>
      <c r="HF51" s="9">
        <v>80.62</v>
      </c>
      <c r="HG51" s="9">
        <v>80.27</v>
      </c>
      <c r="HH51" s="9">
        <v>79.92</v>
      </c>
      <c r="HI51" s="9">
        <v>79.58</v>
      </c>
      <c r="HJ51" s="9">
        <v>79.290000000000006</v>
      </c>
      <c r="HK51" s="9">
        <v>79.02</v>
      </c>
      <c r="HL51" s="9">
        <v>78.73</v>
      </c>
      <c r="HM51" s="9">
        <v>78.45</v>
      </c>
      <c r="HN51" s="9">
        <v>78.22</v>
      </c>
      <c r="HO51" s="9">
        <v>77.959999999999994</v>
      </c>
      <c r="HP51" s="9">
        <v>77.73</v>
      </c>
      <c r="HQ51" s="9">
        <v>77.5</v>
      </c>
      <c r="HR51" s="9">
        <v>77.260000000000005</v>
      </c>
      <c r="HS51" s="9">
        <v>77.03</v>
      </c>
      <c r="HT51" s="9">
        <v>76.81</v>
      </c>
      <c r="HU51" s="9">
        <v>76.55</v>
      </c>
      <c r="HV51" s="9">
        <v>76.41</v>
      </c>
      <c r="HW51" s="9">
        <v>76.260000000000005</v>
      </c>
      <c r="HX51" s="9">
        <v>76.099999999999994</v>
      </c>
      <c r="HY51" s="9">
        <v>75.95</v>
      </c>
      <c r="ID51" s="14">
        <v>84.838099999999997</v>
      </c>
      <c r="IE51" s="14">
        <v>84.747900000000001</v>
      </c>
      <c r="IF51" s="14">
        <v>-0.10641399999999999</v>
      </c>
      <c r="IH51" s="7">
        <v>113.45</v>
      </c>
      <c r="II51" s="9">
        <v>394.05</v>
      </c>
    </row>
    <row r="52" spans="1:243" x14ac:dyDescent="0.35">
      <c r="A52" s="6">
        <f t="shared" si="38"/>
        <v>44623</v>
      </c>
      <c r="B52" s="13">
        <f t="shared" si="32"/>
        <v>3</v>
      </c>
      <c r="C52" s="13">
        <f t="shared" si="33"/>
        <v>2022</v>
      </c>
      <c r="D52">
        <f t="shared" si="34"/>
        <v>202203</v>
      </c>
      <c r="E52">
        <f t="shared" si="35"/>
        <v>1</v>
      </c>
      <c r="F52">
        <f t="shared" si="36"/>
        <v>202201</v>
      </c>
      <c r="G52" t="s">
        <v>237</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82.5047</v>
      </c>
      <c r="FP52" s="7">
        <v>115.36</v>
      </c>
      <c r="FQ52" s="9">
        <v>1.3341000000000001</v>
      </c>
      <c r="FR52" s="7">
        <f t="shared" si="37"/>
        <v>86.470279589236185</v>
      </c>
      <c r="FT52" s="7">
        <v>1.1299999999999999</v>
      </c>
      <c r="FU52" s="7">
        <v>1.31</v>
      </c>
      <c r="FV52" s="9">
        <v>82.586799999999997</v>
      </c>
      <c r="FX52" s="9">
        <v>110.46</v>
      </c>
      <c r="FY52" s="9">
        <v>103</v>
      </c>
      <c r="FZ52" s="9">
        <v>95.9</v>
      </c>
      <c r="GA52" s="9">
        <v>89.84</v>
      </c>
      <c r="GB52" s="9">
        <v>83.3</v>
      </c>
      <c r="GD52" s="9">
        <v>110.46</v>
      </c>
      <c r="GE52" s="9">
        <v>106.54</v>
      </c>
      <c r="GF52" s="9">
        <v>103</v>
      </c>
      <c r="GG52" s="9">
        <v>100.02</v>
      </c>
      <c r="GH52" s="9">
        <v>97.59</v>
      </c>
      <c r="GI52" s="9">
        <v>95.9</v>
      </c>
      <c r="GJ52" s="9">
        <v>94.65</v>
      </c>
      <c r="GK52" s="9">
        <v>93.46</v>
      </c>
      <c r="GL52" s="9">
        <v>92.31</v>
      </c>
      <c r="GM52" s="9">
        <v>91.28</v>
      </c>
      <c r="GN52" s="9">
        <v>90.51</v>
      </c>
      <c r="GO52" s="9">
        <v>89.84</v>
      </c>
      <c r="GP52" s="9">
        <v>89.21</v>
      </c>
      <c r="GQ52" s="9">
        <v>88.5</v>
      </c>
      <c r="GR52" s="9">
        <v>87.83</v>
      </c>
      <c r="GS52" s="9">
        <v>87.25</v>
      </c>
      <c r="GT52" s="9">
        <v>86.69</v>
      </c>
      <c r="GU52" s="9">
        <v>86.22</v>
      </c>
      <c r="GV52" s="9">
        <v>85.76</v>
      </c>
      <c r="GW52" s="9">
        <v>85.25</v>
      </c>
      <c r="GX52" s="9">
        <v>84.73</v>
      </c>
      <c r="GY52" s="9">
        <v>84.2</v>
      </c>
      <c r="GZ52" s="9">
        <v>83.73</v>
      </c>
      <c r="HA52" s="9">
        <v>83.3</v>
      </c>
      <c r="HB52" s="9">
        <v>82.86</v>
      </c>
      <c r="HC52" s="9">
        <v>82.42</v>
      </c>
      <c r="HD52" s="9">
        <v>82.08</v>
      </c>
      <c r="HE52" s="9">
        <v>81.75</v>
      </c>
      <c r="HF52" s="9">
        <v>81.42</v>
      </c>
      <c r="HG52" s="9">
        <v>81.099999999999994</v>
      </c>
      <c r="HH52" s="9">
        <v>80.77</v>
      </c>
      <c r="HI52" s="9">
        <v>80.45</v>
      </c>
      <c r="HJ52" s="9">
        <v>80.150000000000006</v>
      </c>
      <c r="HK52" s="9">
        <v>79.88</v>
      </c>
      <c r="HL52" s="9">
        <v>79.59</v>
      </c>
      <c r="HM52" s="9">
        <v>79.31</v>
      </c>
      <c r="HN52" s="9">
        <v>79.08</v>
      </c>
      <c r="HO52" s="9">
        <v>78.819999999999993</v>
      </c>
      <c r="HP52" s="9">
        <v>78.58</v>
      </c>
      <c r="HQ52" s="9">
        <v>78.36</v>
      </c>
      <c r="HR52" s="9">
        <v>78.12</v>
      </c>
      <c r="HS52" s="9">
        <v>77.89</v>
      </c>
      <c r="HT52" s="9">
        <v>77.67</v>
      </c>
      <c r="HU52" s="9">
        <v>77.41</v>
      </c>
      <c r="HV52" s="9">
        <v>77.27</v>
      </c>
      <c r="HW52" s="9">
        <v>77.099999999999994</v>
      </c>
      <c r="HX52" s="9">
        <v>76.92</v>
      </c>
      <c r="HY52" s="9">
        <v>76.75</v>
      </c>
      <c r="ID52" s="14">
        <v>84.838099999999997</v>
      </c>
      <c r="IE52" s="14">
        <v>84.747900000000001</v>
      </c>
      <c r="IF52" s="14">
        <v>-0.10641399999999999</v>
      </c>
      <c r="IH52" s="7">
        <v>110.39</v>
      </c>
      <c r="II52" s="9">
        <v>384.05</v>
      </c>
    </row>
    <row r="53" spans="1:243" x14ac:dyDescent="0.35">
      <c r="A53" s="6">
        <f t="shared" si="38"/>
        <v>44624</v>
      </c>
      <c r="B53" s="13">
        <f t="shared" si="32"/>
        <v>3</v>
      </c>
      <c r="C53" s="13">
        <f t="shared" si="33"/>
        <v>2022</v>
      </c>
      <c r="D53">
        <f t="shared" si="34"/>
        <v>202203</v>
      </c>
      <c r="E53">
        <f t="shared" si="35"/>
        <v>1</v>
      </c>
      <c r="F53">
        <f t="shared" si="36"/>
        <v>202201</v>
      </c>
      <c r="G53" t="s">
        <v>238</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82.379800000000003</v>
      </c>
      <c r="FP53" s="7">
        <v>123.86</v>
      </c>
      <c r="FQ53" s="9">
        <v>1.3214999999999999</v>
      </c>
      <c r="FR53" s="7">
        <f t="shared" si="37"/>
        <v>93.72682557699585</v>
      </c>
      <c r="FT53" s="7">
        <v>1.06</v>
      </c>
      <c r="FU53" s="7">
        <v>1.23</v>
      </c>
      <c r="FV53" s="9">
        <v>82.373800000000003</v>
      </c>
      <c r="FX53" s="9">
        <v>118.11</v>
      </c>
      <c r="FY53" s="9">
        <v>110.87</v>
      </c>
      <c r="FZ53" s="9">
        <v>103.58</v>
      </c>
      <c r="GA53" s="9">
        <v>96.44</v>
      </c>
      <c r="GB53" s="9">
        <v>88.07</v>
      </c>
      <c r="GD53" s="9">
        <v>118.11</v>
      </c>
      <c r="GE53" s="9">
        <v>114.34</v>
      </c>
      <c r="GF53" s="9">
        <v>110.87</v>
      </c>
      <c r="GG53" s="9">
        <v>107.91</v>
      </c>
      <c r="GH53" s="9">
        <v>105.46</v>
      </c>
      <c r="GI53" s="9">
        <v>103.58</v>
      </c>
      <c r="GJ53" s="9">
        <v>102.11</v>
      </c>
      <c r="GK53" s="9">
        <v>100.74</v>
      </c>
      <c r="GL53" s="9">
        <v>99.44</v>
      </c>
      <c r="GM53" s="9">
        <v>98.23</v>
      </c>
      <c r="GN53" s="9">
        <v>97.25</v>
      </c>
      <c r="GO53" s="9">
        <v>96.44</v>
      </c>
      <c r="GP53" s="9">
        <v>95.7</v>
      </c>
      <c r="GQ53" s="9">
        <v>94.86</v>
      </c>
      <c r="GR53" s="9">
        <v>94.02</v>
      </c>
      <c r="GS53" s="9">
        <v>93.28</v>
      </c>
      <c r="GT53" s="9">
        <v>92.56</v>
      </c>
      <c r="GU53" s="9">
        <v>91.92</v>
      </c>
      <c r="GV53" s="9">
        <v>91.29</v>
      </c>
      <c r="GW53" s="9">
        <v>90.62</v>
      </c>
      <c r="GX53" s="9">
        <v>89.96</v>
      </c>
      <c r="GY53" s="9">
        <v>89.3</v>
      </c>
      <c r="GZ53" s="9">
        <v>88.67</v>
      </c>
      <c r="HA53" s="9">
        <v>88.07</v>
      </c>
      <c r="HB53" s="9">
        <v>87.48</v>
      </c>
      <c r="HC53" s="9">
        <v>86.89</v>
      </c>
      <c r="HD53" s="9">
        <v>86.44</v>
      </c>
      <c r="HE53" s="9">
        <v>86</v>
      </c>
      <c r="HF53" s="9">
        <v>85.56</v>
      </c>
      <c r="HG53" s="9">
        <v>85.13</v>
      </c>
      <c r="HH53" s="9">
        <v>84.68</v>
      </c>
      <c r="HI53" s="9">
        <v>84.24</v>
      </c>
      <c r="HJ53" s="9">
        <v>83.81</v>
      </c>
      <c r="HK53" s="9">
        <v>83.44</v>
      </c>
      <c r="HL53" s="9">
        <v>83.05</v>
      </c>
      <c r="HM53" s="9">
        <v>82.67</v>
      </c>
      <c r="HN53" s="9">
        <v>82.32</v>
      </c>
      <c r="HO53" s="9">
        <v>81.97</v>
      </c>
      <c r="HP53" s="9">
        <v>81.64</v>
      </c>
      <c r="HQ53" s="9">
        <v>81.3</v>
      </c>
      <c r="HR53" s="9">
        <v>80.959999999999994</v>
      </c>
      <c r="HS53" s="9">
        <v>80.62</v>
      </c>
      <c r="HT53" s="9">
        <v>80.28</v>
      </c>
      <c r="HU53" s="9">
        <v>79.900000000000006</v>
      </c>
      <c r="HV53" s="9">
        <v>79.709999999999994</v>
      </c>
      <c r="HW53" s="9">
        <v>79.48</v>
      </c>
      <c r="HX53" s="9">
        <v>79.239999999999995</v>
      </c>
      <c r="HY53" s="9">
        <v>79.010000000000005</v>
      </c>
      <c r="ID53" s="14">
        <v>84.838099999999997</v>
      </c>
      <c r="IE53" s="14">
        <v>84.747900000000001</v>
      </c>
      <c r="IF53" s="14">
        <v>-0.10641399999999999</v>
      </c>
      <c r="IH53" s="7">
        <v>117.65</v>
      </c>
      <c r="II53" s="9">
        <v>460.27</v>
      </c>
    </row>
    <row r="54" spans="1:243" x14ac:dyDescent="0.35">
      <c r="A54" s="6">
        <f t="shared" si="38"/>
        <v>44627</v>
      </c>
      <c r="B54" s="13">
        <f t="shared" si="32"/>
        <v>3</v>
      </c>
      <c r="C54" s="13">
        <f t="shared" si="33"/>
        <v>2022</v>
      </c>
      <c r="D54">
        <f t="shared" si="34"/>
        <v>202203</v>
      </c>
      <c r="E54">
        <f t="shared" si="35"/>
        <v>1</v>
      </c>
      <c r="F54">
        <f t="shared" si="36"/>
        <v>202201</v>
      </c>
      <c r="G54" t="s">
        <v>239</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82.302899999999994</v>
      </c>
      <c r="FP54" s="7">
        <v>129.02000000000001</v>
      </c>
      <c r="FQ54" s="9">
        <v>1.3134999999999999</v>
      </c>
      <c r="FR54" s="7">
        <f t="shared" si="37"/>
        <v>98.226113437381059</v>
      </c>
      <c r="FT54" s="7">
        <v>1.18</v>
      </c>
      <c r="FU54" s="7">
        <v>1.3</v>
      </c>
      <c r="FV54" s="9">
        <v>82.168499999999995</v>
      </c>
      <c r="FX54" s="9">
        <v>123.21</v>
      </c>
      <c r="FY54" s="9">
        <v>115.1</v>
      </c>
      <c r="FZ54" s="9">
        <v>106.46</v>
      </c>
      <c r="GA54" s="9">
        <v>98.14</v>
      </c>
      <c r="GB54" s="9">
        <v>88.63</v>
      </c>
      <c r="GD54" s="9">
        <v>123.21</v>
      </c>
      <c r="GE54" s="9">
        <v>118.87</v>
      </c>
      <c r="GF54" s="9">
        <v>115.1</v>
      </c>
      <c r="GG54" s="9">
        <v>111.7</v>
      </c>
      <c r="GH54" s="9">
        <v>108.79</v>
      </c>
      <c r="GI54" s="9">
        <v>106.46</v>
      </c>
      <c r="GJ54" s="9">
        <v>104.66</v>
      </c>
      <c r="GK54" s="9">
        <v>103</v>
      </c>
      <c r="GL54" s="9">
        <v>101.52</v>
      </c>
      <c r="GM54" s="9">
        <v>100.18</v>
      </c>
      <c r="GN54" s="9">
        <v>99.04</v>
      </c>
      <c r="GO54" s="9">
        <v>98.14</v>
      </c>
      <c r="GP54" s="9">
        <v>97.27</v>
      </c>
      <c r="GQ54" s="9">
        <v>96.29</v>
      </c>
      <c r="GR54" s="9">
        <v>95.42</v>
      </c>
      <c r="GS54" s="9">
        <v>94.59</v>
      </c>
      <c r="GT54" s="9">
        <v>93.78</v>
      </c>
      <c r="GU54" s="9">
        <v>93.02</v>
      </c>
      <c r="GV54" s="9">
        <v>92.3</v>
      </c>
      <c r="GW54" s="9">
        <v>91.55</v>
      </c>
      <c r="GX54" s="9">
        <v>90.82</v>
      </c>
      <c r="GY54" s="9">
        <v>90.04</v>
      </c>
      <c r="GZ54" s="9">
        <v>89.31</v>
      </c>
      <c r="HA54" s="9">
        <v>88.63</v>
      </c>
      <c r="HB54" s="9">
        <v>87.96</v>
      </c>
      <c r="HC54" s="9">
        <v>87.3</v>
      </c>
      <c r="HD54" s="9">
        <v>86.77</v>
      </c>
      <c r="HE54" s="9">
        <v>86.25</v>
      </c>
      <c r="HF54" s="9">
        <v>85.73</v>
      </c>
      <c r="HG54" s="9">
        <v>85.22</v>
      </c>
      <c r="HH54" s="9">
        <v>84.68</v>
      </c>
      <c r="HI54" s="9">
        <v>84.15</v>
      </c>
      <c r="HJ54" s="9">
        <v>83.66</v>
      </c>
      <c r="HK54" s="9">
        <v>83.23</v>
      </c>
      <c r="HL54" s="9">
        <v>82.77</v>
      </c>
      <c r="HM54" s="9">
        <v>82.32</v>
      </c>
      <c r="HN54" s="9">
        <v>81.900000000000006</v>
      </c>
      <c r="HO54" s="9">
        <v>81.48</v>
      </c>
      <c r="HP54" s="9">
        <v>81.11</v>
      </c>
      <c r="HQ54" s="9">
        <v>80.73</v>
      </c>
      <c r="HR54" s="9">
        <v>80.349999999999994</v>
      </c>
      <c r="HS54" s="9">
        <v>79.98</v>
      </c>
      <c r="HT54" s="9">
        <v>79.61</v>
      </c>
      <c r="HU54" s="9">
        <v>79.209999999999994</v>
      </c>
      <c r="HV54" s="9">
        <v>78.989999999999995</v>
      </c>
      <c r="HW54" s="9">
        <v>78.75</v>
      </c>
      <c r="HX54" s="9">
        <v>78.48</v>
      </c>
      <c r="HY54" s="9">
        <v>78.22</v>
      </c>
      <c r="ID54" s="14">
        <v>84.838099999999997</v>
      </c>
      <c r="IE54" s="14">
        <v>84.747900000000001</v>
      </c>
      <c r="IF54" s="14">
        <v>-0.10641399999999999</v>
      </c>
      <c r="IH54" s="7">
        <v>122.98</v>
      </c>
      <c r="II54" s="9">
        <v>539.53</v>
      </c>
    </row>
    <row r="55" spans="1:243" x14ac:dyDescent="0.35">
      <c r="A55" s="6">
        <f t="shared" si="38"/>
        <v>44628</v>
      </c>
      <c r="B55" s="13">
        <f t="shared" si="32"/>
        <v>3</v>
      </c>
      <c r="C55" s="13">
        <f t="shared" si="33"/>
        <v>2022</v>
      </c>
      <c r="D55">
        <f t="shared" si="34"/>
        <v>202203</v>
      </c>
      <c r="E55">
        <f t="shared" si="35"/>
        <v>1</v>
      </c>
      <c r="F55">
        <f t="shared" si="36"/>
        <v>202201</v>
      </c>
      <c r="G55" t="s">
        <v>240</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82.096199999999996</v>
      </c>
      <c r="FP55" s="7">
        <v>133.18</v>
      </c>
      <c r="FQ55" s="9">
        <v>1.3110999999999999</v>
      </c>
      <c r="FR55" s="7">
        <f t="shared" si="37"/>
        <v>101.57882693921135</v>
      </c>
      <c r="FT55" s="7">
        <v>1.34</v>
      </c>
      <c r="FU55" s="7">
        <v>1.45</v>
      </c>
      <c r="FV55" s="9">
        <v>82.049700000000001</v>
      </c>
      <c r="FX55" s="9">
        <v>127.98</v>
      </c>
      <c r="FY55" s="9">
        <v>119.34</v>
      </c>
      <c r="FZ55" s="9">
        <v>108.85</v>
      </c>
      <c r="GA55" s="9">
        <v>98.22</v>
      </c>
      <c r="GB55" s="9">
        <v>86.81</v>
      </c>
      <c r="GD55" s="9">
        <v>127.98</v>
      </c>
      <c r="GE55" s="9">
        <v>123.48</v>
      </c>
      <c r="GF55" s="9">
        <v>119.34</v>
      </c>
      <c r="GG55" s="9">
        <v>115.46</v>
      </c>
      <c r="GH55" s="9">
        <v>111.86</v>
      </c>
      <c r="GI55" s="9">
        <v>108.85</v>
      </c>
      <c r="GJ55" s="9">
        <v>106.4</v>
      </c>
      <c r="GK55" s="9">
        <v>104.33</v>
      </c>
      <c r="GL55" s="9">
        <v>102.47</v>
      </c>
      <c r="GM55" s="9">
        <v>100.79</v>
      </c>
      <c r="GN55" s="9">
        <v>99.39</v>
      </c>
      <c r="GO55" s="9">
        <v>98.22</v>
      </c>
      <c r="GP55" s="9">
        <v>97.08</v>
      </c>
      <c r="GQ55" s="9">
        <v>95.93</v>
      </c>
      <c r="GR55" s="9">
        <v>94.89</v>
      </c>
      <c r="GS55" s="9">
        <v>93.88</v>
      </c>
      <c r="GT55" s="9">
        <v>92.9</v>
      </c>
      <c r="GU55" s="9">
        <v>91.96</v>
      </c>
      <c r="GV55" s="9">
        <v>91.08</v>
      </c>
      <c r="GW55" s="9">
        <v>90.15</v>
      </c>
      <c r="GX55" s="9">
        <v>89.3</v>
      </c>
      <c r="GY55" s="9">
        <v>88.42</v>
      </c>
      <c r="GZ55" s="9">
        <v>87.58</v>
      </c>
      <c r="HA55" s="9">
        <v>86.81</v>
      </c>
      <c r="HB55" s="9">
        <v>86.05</v>
      </c>
      <c r="HC55" s="9">
        <v>85.29</v>
      </c>
      <c r="HD55" s="9">
        <v>84.71</v>
      </c>
      <c r="HE55" s="9">
        <v>84.14</v>
      </c>
      <c r="HF55" s="9">
        <v>83.57</v>
      </c>
      <c r="HG55" s="9">
        <v>83.02</v>
      </c>
      <c r="HH55" s="9">
        <v>82.44</v>
      </c>
      <c r="HI55" s="9">
        <v>81.86</v>
      </c>
      <c r="HJ55" s="9">
        <v>81.34</v>
      </c>
      <c r="HK55" s="9">
        <v>80.89</v>
      </c>
      <c r="HL55" s="9">
        <v>80.41</v>
      </c>
      <c r="HM55" s="9">
        <v>79.94</v>
      </c>
      <c r="HN55" s="9">
        <v>79.5</v>
      </c>
      <c r="HO55" s="9">
        <v>79.06</v>
      </c>
      <c r="HP55" s="9">
        <v>78.67</v>
      </c>
      <c r="HQ55" s="9">
        <v>78.27</v>
      </c>
      <c r="HR55" s="9">
        <v>77.87</v>
      </c>
      <c r="HS55" s="9">
        <v>77.48</v>
      </c>
      <c r="HT55" s="9">
        <v>77.09</v>
      </c>
      <c r="HU55" s="9">
        <v>76.67</v>
      </c>
      <c r="HV55" s="9">
        <v>76.400000000000006</v>
      </c>
      <c r="HW55" s="9">
        <v>76.11</v>
      </c>
      <c r="HX55" s="9">
        <v>75.790000000000006</v>
      </c>
      <c r="HY55" s="9">
        <v>75.48</v>
      </c>
      <c r="ID55" s="14">
        <v>84.838099999999997</v>
      </c>
      <c r="IE55" s="14">
        <v>84.747900000000001</v>
      </c>
      <c r="IF55" s="14">
        <v>-0.10641399999999999</v>
      </c>
      <c r="IH55" s="7">
        <v>128.08000000000001</v>
      </c>
      <c r="II55" s="9">
        <v>511.44</v>
      </c>
    </row>
    <row r="56" spans="1:243" x14ac:dyDescent="0.35">
      <c r="A56" s="6">
        <f t="shared" si="38"/>
        <v>44629</v>
      </c>
      <c r="B56" s="13">
        <f t="shared" si="32"/>
        <v>3</v>
      </c>
      <c r="C56" s="13">
        <f t="shared" si="33"/>
        <v>2022</v>
      </c>
      <c r="D56">
        <f t="shared" si="34"/>
        <v>202203</v>
      </c>
      <c r="E56">
        <f t="shared" si="35"/>
        <v>1</v>
      </c>
      <c r="F56">
        <f t="shared" si="36"/>
        <v>202201</v>
      </c>
      <c r="G56" t="s">
        <v>241</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81.652000000000001</v>
      </c>
      <c r="FP56" s="7">
        <v>116.58</v>
      </c>
      <c r="FQ56" s="9">
        <v>1.3158000000000001</v>
      </c>
      <c r="FR56" s="7">
        <f t="shared" si="37"/>
        <v>88.600091199270395</v>
      </c>
      <c r="FT56" s="7">
        <v>1.41</v>
      </c>
      <c r="FU56" s="7">
        <v>1.51</v>
      </c>
      <c r="FV56" s="9">
        <v>81.596299999999999</v>
      </c>
      <c r="FX56" s="9">
        <v>111.14</v>
      </c>
      <c r="FY56" s="9">
        <v>103.51</v>
      </c>
      <c r="FZ56" s="9">
        <v>95.55</v>
      </c>
      <c r="GA56" s="9">
        <v>87.61</v>
      </c>
      <c r="GB56" s="9">
        <v>80.67</v>
      </c>
      <c r="GD56" s="9">
        <v>111.14</v>
      </c>
      <c r="GE56" s="9">
        <v>107.03</v>
      </c>
      <c r="GF56" s="9">
        <v>103.51</v>
      </c>
      <c r="GG56" s="9">
        <v>100.32</v>
      </c>
      <c r="GH56" s="9">
        <v>97.66</v>
      </c>
      <c r="GI56" s="9">
        <v>95.55</v>
      </c>
      <c r="GJ56" s="9">
        <v>93.73</v>
      </c>
      <c r="GK56" s="9">
        <v>92.15</v>
      </c>
      <c r="GL56" s="9">
        <v>90.75</v>
      </c>
      <c r="GM56" s="9">
        <v>89.5</v>
      </c>
      <c r="GN56" s="9">
        <v>88.49</v>
      </c>
      <c r="GO56" s="9">
        <v>87.61</v>
      </c>
      <c r="GP56" s="9">
        <v>86.81</v>
      </c>
      <c r="GQ56" s="9">
        <v>86.08</v>
      </c>
      <c r="GR56" s="9">
        <v>85.47</v>
      </c>
      <c r="GS56" s="9">
        <v>84.84</v>
      </c>
      <c r="GT56" s="9">
        <v>84.21</v>
      </c>
      <c r="GU56" s="9">
        <v>83.67</v>
      </c>
      <c r="GV56" s="9">
        <v>83.18</v>
      </c>
      <c r="GW56" s="9">
        <v>82.63</v>
      </c>
      <c r="GX56" s="9">
        <v>82.1</v>
      </c>
      <c r="GY56" s="9">
        <v>81.540000000000006</v>
      </c>
      <c r="GZ56" s="9">
        <v>81.069999999999993</v>
      </c>
      <c r="HA56" s="9">
        <v>80.67</v>
      </c>
      <c r="HB56" s="9">
        <v>80.260000000000005</v>
      </c>
      <c r="HC56" s="9">
        <v>79.849999999999994</v>
      </c>
      <c r="HD56" s="9">
        <v>79.540000000000006</v>
      </c>
      <c r="HE56" s="9">
        <v>79.23</v>
      </c>
      <c r="HF56" s="9">
        <v>78.92</v>
      </c>
      <c r="HG56" s="9">
        <v>78.64</v>
      </c>
      <c r="HH56" s="9">
        <v>78.33</v>
      </c>
      <c r="HI56" s="9">
        <v>78.02</v>
      </c>
      <c r="HJ56" s="9">
        <v>77.680000000000007</v>
      </c>
      <c r="HK56" s="9">
        <v>77.41</v>
      </c>
      <c r="HL56" s="9">
        <v>77.12</v>
      </c>
      <c r="HM56" s="9">
        <v>76.86</v>
      </c>
      <c r="HN56" s="9">
        <v>76.599999999999994</v>
      </c>
      <c r="HO56" s="9">
        <v>76.349999999999994</v>
      </c>
      <c r="HP56" s="9">
        <v>76.14</v>
      </c>
      <c r="HQ56" s="9">
        <v>75.92</v>
      </c>
      <c r="HR56" s="9">
        <v>75.7</v>
      </c>
      <c r="HS56" s="9">
        <v>75.5</v>
      </c>
      <c r="HT56" s="9">
        <v>75.319999999999993</v>
      </c>
      <c r="HU56" s="9">
        <v>75.09</v>
      </c>
      <c r="HV56" s="9">
        <v>74.95</v>
      </c>
      <c r="HW56" s="9">
        <v>74.790000000000006</v>
      </c>
      <c r="HX56" s="9">
        <v>74.599999999999994</v>
      </c>
      <c r="HY56" s="9">
        <v>74.42</v>
      </c>
      <c r="ID56" s="14">
        <v>84.838099999999997</v>
      </c>
      <c r="IE56" s="14">
        <v>84.747900000000001</v>
      </c>
      <c r="IF56" s="14">
        <v>-0.10641399999999999</v>
      </c>
      <c r="IH56" s="7">
        <v>111.68</v>
      </c>
      <c r="II56" s="9">
        <v>373.58</v>
      </c>
    </row>
    <row r="57" spans="1:243" x14ac:dyDescent="0.35">
      <c r="A57" s="6">
        <f t="shared" si="38"/>
        <v>44630</v>
      </c>
      <c r="B57" s="13">
        <f t="shared" si="32"/>
        <v>3</v>
      </c>
      <c r="C57" s="13">
        <f t="shared" si="33"/>
        <v>2022</v>
      </c>
      <c r="D57">
        <f t="shared" si="34"/>
        <v>202203</v>
      </c>
      <c r="E57">
        <f t="shared" si="35"/>
        <v>1</v>
      </c>
      <c r="F57">
        <f t="shared" si="36"/>
        <v>202201</v>
      </c>
      <c r="G57" t="s">
        <v>242</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81.558800000000005</v>
      </c>
      <c r="FP57" s="7">
        <v>114.54</v>
      </c>
      <c r="FQ57" s="9">
        <v>1.3129999999999999</v>
      </c>
      <c r="FR57" s="7">
        <f t="shared" si="37"/>
        <v>87.235338918507239</v>
      </c>
      <c r="FT57" s="7">
        <v>1.35</v>
      </c>
      <c r="FU57" s="7">
        <v>1.53</v>
      </c>
      <c r="FV57" s="9">
        <v>81.522599999999997</v>
      </c>
      <c r="FX57" s="9">
        <v>109.33</v>
      </c>
      <c r="FY57" s="9">
        <v>102.36</v>
      </c>
      <c r="FZ57" s="9">
        <v>95.59</v>
      </c>
      <c r="GA57" s="9">
        <v>88.35</v>
      </c>
      <c r="GB57" s="9">
        <v>81.31</v>
      </c>
      <c r="GD57" s="9">
        <v>109.33</v>
      </c>
      <c r="GE57" s="9">
        <v>105.43</v>
      </c>
      <c r="GF57" s="9">
        <v>102.36</v>
      </c>
      <c r="GG57" s="9">
        <v>99.69</v>
      </c>
      <c r="GH57" s="9">
        <v>97.51</v>
      </c>
      <c r="GI57" s="9">
        <v>95.59</v>
      </c>
      <c r="GJ57" s="9">
        <v>93.89</v>
      </c>
      <c r="GK57" s="9">
        <v>92.38</v>
      </c>
      <c r="GL57" s="9">
        <v>91.07</v>
      </c>
      <c r="GM57" s="9">
        <v>89.95</v>
      </c>
      <c r="GN57" s="9">
        <v>89.13</v>
      </c>
      <c r="GO57" s="9">
        <v>88.35</v>
      </c>
      <c r="GP57" s="9">
        <v>87.63</v>
      </c>
      <c r="GQ57" s="9">
        <v>86.94</v>
      </c>
      <c r="GR57" s="9">
        <v>86.28</v>
      </c>
      <c r="GS57" s="9">
        <v>85.63</v>
      </c>
      <c r="GT57" s="9">
        <v>85.01</v>
      </c>
      <c r="GU57" s="9">
        <v>84.46</v>
      </c>
      <c r="GV57" s="9">
        <v>83.93</v>
      </c>
      <c r="GW57" s="9">
        <v>83.38</v>
      </c>
      <c r="GX57" s="9">
        <v>82.84</v>
      </c>
      <c r="GY57" s="9">
        <v>82.26</v>
      </c>
      <c r="GZ57" s="9">
        <v>81.760000000000005</v>
      </c>
      <c r="HA57" s="9">
        <v>81.31</v>
      </c>
      <c r="HB57" s="9">
        <v>80.89</v>
      </c>
      <c r="HC57" s="9">
        <v>80.48</v>
      </c>
      <c r="HD57" s="9">
        <v>80.14</v>
      </c>
      <c r="HE57" s="9">
        <v>79.8</v>
      </c>
      <c r="HF57" s="9">
        <v>79.459999999999994</v>
      </c>
      <c r="HG57" s="9">
        <v>79.17</v>
      </c>
      <c r="HH57" s="9">
        <v>78.84</v>
      </c>
      <c r="HI57" s="9">
        <v>78.53</v>
      </c>
      <c r="HJ57" s="9">
        <v>78.150000000000006</v>
      </c>
      <c r="HK57" s="9">
        <v>77.849999999999994</v>
      </c>
      <c r="HL57" s="9">
        <v>77.540000000000006</v>
      </c>
      <c r="HM57" s="9">
        <v>77.260000000000005</v>
      </c>
      <c r="HN57" s="9">
        <v>76.989999999999995</v>
      </c>
      <c r="HO57" s="9">
        <v>76.72</v>
      </c>
      <c r="HP57" s="9">
        <v>76.48</v>
      </c>
      <c r="HQ57" s="9">
        <v>76.23</v>
      </c>
      <c r="HR57" s="9">
        <v>75.98</v>
      </c>
      <c r="HS57" s="9">
        <v>75.77</v>
      </c>
      <c r="HT57" s="9">
        <v>75.569999999999993</v>
      </c>
      <c r="HU57" s="9">
        <v>75.34</v>
      </c>
      <c r="HV57" s="9">
        <v>75.180000000000007</v>
      </c>
      <c r="HW57" s="9">
        <v>75</v>
      </c>
      <c r="HX57" s="9">
        <v>74.790000000000006</v>
      </c>
      <c r="HY57" s="9">
        <v>74.59</v>
      </c>
      <c r="ID57" s="14">
        <v>84.838099999999997</v>
      </c>
      <c r="IE57" s="14">
        <v>84.747900000000001</v>
      </c>
      <c r="IF57" s="14">
        <v>-0.10641399999999999</v>
      </c>
      <c r="IH57" s="7">
        <v>109.43</v>
      </c>
      <c r="II57" s="9">
        <v>296.89</v>
      </c>
    </row>
    <row r="58" spans="1:243" x14ac:dyDescent="0.35">
      <c r="A58" s="6">
        <f t="shared" si="38"/>
        <v>44631</v>
      </c>
      <c r="B58" s="13">
        <f t="shared" si="32"/>
        <v>3</v>
      </c>
      <c r="C58" s="13">
        <f t="shared" si="33"/>
        <v>2022</v>
      </c>
      <c r="D58">
        <f t="shared" si="34"/>
        <v>202203</v>
      </c>
      <c r="E58">
        <f t="shared" si="35"/>
        <v>1</v>
      </c>
      <c r="F58">
        <f t="shared" si="36"/>
        <v>202201</v>
      </c>
      <c r="G58" t="s">
        <v>243</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81.531199999999998</v>
      </c>
      <c r="FP58" s="7">
        <v>118.11</v>
      </c>
      <c r="FQ58" s="9">
        <v>1.3085</v>
      </c>
      <c r="FR58" s="7">
        <f t="shared" si="37"/>
        <v>90.26366068016813</v>
      </c>
      <c r="FT58" s="7">
        <v>1.32</v>
      </c>
      <c r="FU58" s="7">
        <v>1.49</v>
      </c>
      <c r="FV58" s="9">
        <v>81.480500000000006</v>
      </c>
      <c r="FX58" s="9">
        <v>112.67</v>
      </c>
      <c r="FY58" s="9">
        <v>106.16</v>
      </c>
      <c r="FZ58" s="9">
        <v>99.36</v>
      </c>
      <c r="GA58" s="9">
        <v>91.68</v>
      </c>
      <c r="GB58" s="9">
        <v>84.04</v>
      </c>
      <c r="GD58" s="9">
        <v>112.67</v>
      </c>
      <c r="GE58" s="9">
        <v>109.1</v>
      </c>
      <c r="GF58" s="9">
        <v>106.16</v>
      </c>
      <c r="GG58" s="9">
        <v>103.59</v>
      </c>
      <c r="GH58" s="9">
        <v>101.34</v>
      </c>
      <c r="GI58" s="9">
        <v>99.36</v>
      </c>
      <c r="GJ58" s="9">
        <v>97.55</v>
      </c>
      <c r="GK58" s="9">
        <v>95.96</v>
      </c>
      <c r="GL58" s="9">
        <v>94.57</v>
      </c>
      <c r="GM58" s="9">
        <v>93.37</v>
      </c>
      <c r="GN58" s="9">
        <v>92.48</v>
      </c>
      <c r="GO58" s="9">
        <v>91.68</v>
      </c>
      <c r="GP58" s="9">
        <v>90.91</v>
      </c>
      <c r="GQ58" s="9">
        <v>90.17</v>
      </c>
      <c r="GR58" s="9">
        <v>89.47</v>
      </c>
      <c r="GS58" s="9">
        <v>88.77</v>
      </c>
      <c r="GT58" s="9">
        <v>88.1</v>
      </c>
      <c r="GU58" s="9">
        <v>87.51</v>
      </c>
      <c r="GV58" s="9">
        <v>86.92</v>
      </c>
      <c r="GW58" s="9">
        <v>86.31</v>
      </c>
      <c r="GX58" s="9">
        <v>85.72</v>
      </c>
      <c r="GY58" s="9">
        <v>85.09</v>
      </c>
      <c r="GZ58" s="9">
        <v>84.54</v>
      </c>
      <c r="HA58" s="9">
        <v>84.04</v>
      </c>
      <c r="HB58" s="9">
        <v>83.56</v>
      </c>
      <c r="HC58" s="9">
        <v>83.09</v>
      </c>
      <c r="HD58" s="9">
        <v>82.7</v>
      </c>
      <c r="HE58" s="9">
        <v>82.31</v>
      </c>
      <c r="HF58" s="9">
        <v>81.92</v>
      </c>
      <c r="HG58" s="9">
        <v>81.569999999999993</v>
      </c>
      <c r="HH58" s="9">
        <v>81.180000000000007</v>
      </c>
      <c r="HI58" s="9">
        <v>80.81</v>
      </c>
      <c r="HJ58" s="9">
        <v>80.400000000000006</v>
      </c>
      <c r="HK58" s="9">
        <v>80.06</v>
      </c>
      <c r="HL58" s="9">
        <v>79.709999999999994</v>
      </c>
      <c r="HM58" s="9">
        <v>79.400000000000006</v>
      </c>
      <c r="HN58" s="9">
        <v>79.09</v>
      </c>
      <c r="HO58" s="9">
        <v>78.790000000000006</v>
      </c>
      <c r="HP58" s="9">
        <v>78.52</v>
      </c>
      <c r="HQ58" s="9">
        <v>78.239999999999995</v>
      </c>
      <c r="HR58" s="9">
        <v>77.95</v>
      </c>
      <c r="HS58" s="9">
        <v>77.7</v>
      </c>
      <c r="HT58" s="9">
        <v>77.47</v>
      </c>
      <c r="HU58" s="9">
        <v>77.209999999999994</v>
      </c>
      <c r="HV58" s="9">
        <v>77.010000000000005</v>
      </c>
      <c r="HW58" s="9">
        <v>76.819999999999993</v>
      </c>
      <c r="HX58" s="9">
        <v>76.58</v>
      </c>
      <c r="HY58" s="9">
        <v>76.349999999999994</v>
      </c>
      <c r="ID58" s="14">
        <v>84.838099999999997</v>
      </c>
      <c r="IE58" s="14">
        <v>84.747900000000001</v>
      </c>
      <c r="IF58" s="14">
        <v>-0.10641399999999999</v>
      </c>
      <c r="IH58" s="7">
        <v>112.73</v>
      </c>
      <c r="II58" s="9">
        <v>311.06</v>
      </c>
    </row>
    <row r="59" spans="1:243" x14ac:dyDescent="0.35">
      <c r="A59" s="6">
        <f t="shared" si="38"/>
        <v>44634</v>
      </c>
      <c r="B59" s="13">
        <f t="shared" si="32"/>
        <v>3</v>
      </c>
      <c r="C59" s="13">
        <f t="shared" si="33"/>
        <v>2022</v>
      </c>
      <c r="D59">
        <f t="shared" si="34"/>
        <v>202203</v>
      </c>
      <c r="E59">
        <f t="shared" si="35"/>
        <v>1</v>
      </c>
      <c r="F59">
        <f t="shared" si="36"/>
        <v>202201</v>
      </c>
      <c r="G59" t="s">
        <v>244</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81.263599999999997</v>
      </c>
      <c r="FP59" s="7">
        <v>110.39</v>
      </c>
      <c r="FQ59" s="9">
        <v>1.3047</v>
      </c>
      <c r="FR59" s="7">
        <f t="shared" si="37"/>
        <v>84.609488771365065</v>
      </c>
      <c r="FT59" s="7">
        <v>1.39</v>
      </c>
      <c r="FU59" s="7">
        <v>1.6</v>
      </c>
      <c r="FV59" s="9">
        <v>81.270300000000006</v>
      </c>
      <c r="FX59" s="9">
        <v>106.9</v>
      </c>
      <c r="FY59" s="9">
        <v>100.58</v>
      </c>
      <c r="FZ59" s="9">
        <v>94.67</v>
      </c>
      <c r="GA59" s="9">
        <v>88.11</v>
      </c>
      <c r="GB59" s="9">
        <v>81.39</v>
      </c>
      <c r="GD59" s="9">
        <v>106.9</v>
      </c>
      <c r="GE59" s="9">
        <v>103.4</v>
      </c>
      <c r="GF59" s="9">
        <v>100.58</v>
      </c>
      <c r="GG59" s="9">
        <v>98.21</v>
      </c>
      <c r="GH59" s="9">
        <v>96.3</v>
      </c>
      <c r="GI59" s="9">
        <v>94.67</v>
      </c>
      <c r="GJ59" s="9">
        <v>93.27</v>
      </c>
      <c r="GK59" s="9">
        <v>91.96</v>
      </c>
      <c r="GL59" s="9">
        <v>90.76</v>
      </c>
      <c r="GM59" s="9">
        <v>89.7</v>
      </c>
      <c r="GN59" s="9">
        <v>88.85</v>
      </c>
      <c r="GO59" s="9">
        <v>88.11</v>
      </c>
      <c r="GP59" s="9">
        <v>87.42</v>
      </c>
      <c r="GQ59" s="9">
        <v>86.75</v>
      </c>
      <c r="GR59" s="9">
        <v>86.12</v>
      </c>
      <c r="GS59" s="9">
        <v>85.49</v>
      </c>
      <c r="GT59" s="9">
        <v>84.9</v>
      </c>
      <c r="GU59" s="9">
        <v>84.38</v>
      </c>
      <c r="GV59" s="9">
        <v>83.85</v>
      </c>
      <c r="GW59" s="9">
        <v>83.32</v>
      </c>
      <c r="GX59" s="9">
        <v>82.81</v>
      </c>
      <c r="GY59" s="9">
        <v>82.27</v>
      </c>
      <c r="GZ59" s="9">
        <v>81.8</v>
      </c>
      <c r="HA59" s="9">
        <v>81.39</v>
      </c>
      <c r="HB59" s="9">
        <v>81</v>
      </c>
      <c r="HC59" s="9">
        <v>80.61</v>
      </c>
      <c r="HD59" s="9">
        <v>80.28</v>
      </c>
      <c r="HE59" s="9">
        <v>79.959999999999994</v>
      </c>
      <c r="HF59" s="9">
        <v>79.63</v>
      </c>
      <c r="HG59" s="9">
        <v>79.33</v>
      </c>
      <c r="HH59" s="9">
        <v>79</v>
      </c>
      <c r="HI59" s="9">
        <v>78.709999999999994</v>
      </c>
      <c r="HJ59" s="9">
        <v>78.36</v>
      </c>
      <c r="HK59" s="9">
        <v>78.069999999999993</v>
      </c>
      <c r="HL59" s="9">
        <v>77.77</v>
      </c>
      <c r="HM59" s="9">
        <v>77.52</v>
      </c>
      <c r="HN59" s="9">
        <v>77.239999999999995</v>
      </c>
      <c r="HO59" s="9">
        <v>76.989999999999995</v>
      </c>
      <c r="HP59" s="9">
        <v>76.77</v>
      </c>
      <c r="HQ59" s="9">
        <v>76.53</v>
      </c>
      <c r="HR59" s="9">
        <v>76.28</v>
      </c>
      <c r="HS59" s="9">
        <v>76.08</v>
      </c>
      <c r="HT59" s="9">
        <v>75.89</v>
      </c>
      <c r="HU59" s="9">
        <v>75.69</v>
      </c>
      <c r="HV59" s="9">
        <v>75.53</v>
      </c>
      <c r="HW59" s="9">
        <v>75.36</v>
      </c>
      <c r="HX59" s="9">
        <v>75.16</v>
      </c>
      <c r="HY59" s="9">
        <v>74.959999999999994</v>
      </c>
      <c r="ID59" s="14">
        <v>84.838099999999997</v>
      </c>
      <c r="IE59" s="14">
        <v>84.747900000000001</v>
      </c>
      <c r="IF59" s="14">
        <v>-0.10641399999999999</v>
      </c>
      <c r="IH59" s="7">
        <v>105.58</v>
      </c>
      <c r="II59" s="9">
        <v>270.92</v>
      </c>
    </row>
    <row r="60" spans="1:243" x14ac:dyDescent="0.35">
      <c r="A60" s="6">
        <f t="shared" si="38"/>
        <v>44635</v>
      </c>
      <c r="B60" s="13">
        <f t="shared" si="32"/>
        <v>3</v>
      </c>
      <c r="C60" s="13">
        <f t="shared" si="33"/>
        <v>2022</v>
      </c>
      <c r="D60">
        <f t="shared" si="34"/>
        <v>202203</v>
      </c>
      <c r="E60">
        <f t="shared" si="35"/>
        <v>1</v>
      </c>
      <c r="F60">
        <f t="shared" si="36"/>
        <v>202201</v>
      </c>
      <c r="G60" t="s">
        <v>245</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81.401600000000002</v>
      </c>
      <c r="FP60" s="7">
        <v>105.14</v>
      </c>
      <c r="FQ60" s="9">
        <v>1.3067</v>
      </c>
      <c r="FR60" s="7">
        <f t="shared" si="37"/>
        <v>80.462233106298314</v>
      </c>
      <c r="FT60" s="7">
        <v>1.37</v>
      </c>
      <c r="FU60" s="7">
        <v>1.59</v>
      </c>
      <c r="FV60" s="9">
        <v>81.471599999999995</v>
      </c>
      <c r="FX60" s="9">
        <v>99.91</v>
      </c>
      <c r="FY60" s="9">
        <v>95.64</v>
      </c>
      <c r="FZ60" s="9">
        <v>91.5</v>
      </c>
      <c r="GA60" s="9">
        <v>86.34</v>
      </c>
      <c r="GB60" s="9">
        <v>80.81</v>
      </c>
      <c r="GD60" s="9">
        <v>99.91</v>
      </c>
      <c r="GE60" s="9">
        <v>97.58</v>
      </c>
      <c r="GF60" s="9">
        <v>95.64</v>
      </c>
      <c r="GG60" s="9">
        <v>94</v>
      </c>
      <c r="GH60" s="9">
        <v>92.66</v>
      </c>
      <c r="GI60" s="9">
        <v>91.5</v>
      </c>
      <c r="GJ60" s="9">
        <v>90.45</v>
      </c>
      <c r="GK60" s="9">
        <v>89.46</v>
      </c>
      <c r="GL60" s="9">
        <v>88.54</v>
      </c>
      <c r="GM60" s="9">
        <v>87.68</v>
      </c>
      <c r="GN60" s="9">
        <v>86.96</v>
      </c>
      <c r="GO60" s="9">
        <v>86.34</v>
      </c>
      <c r="GP60" s="9">
        <v>85.77</v>
      </c>
      <c r="GQ60" s="9">
        <v>85.2</v>
      </c>
      <c r="GR60" s="9">
        <v>84.63</v>
      </c>
      <c r="GS60" s="9">
        <v>84.11</v>
      </c>
      <c r="GT60" s="9">
        <v>83.63</v>
      </c>
      <c r="GU60" s="9">
        <v>83.21</v>
      </c>
      <c r="GV60" s="9">
        <v>82.78</v>
      </c>
      <c r="GW60" s="9">
        <v>82.36</v>
      </c>
      <c r="GX60" s="9">
        <v>81.92</v>
      </c>
      <c r="GY60" s="9">
        <v>81.48</v>
      </c>
      <c r="GZ60" s="9">
        <v>81.12</v>
      </c>
      <c r="HA60" s="9">
        <v>80.81</v>
      </c>
      <c r="HB60" s="9">
        <v>80.5</v>
      </c>
      <c r="HC60" s="9">
        <v>80.209999999999994</v>
      </c>
      <c r="HD60" s="9">
        <v>79.97</v>
      </c>
      <c r="HE60" s="9">
        <v>79.739999999999995</v>
      </c>
      <c r="HF60" s="9">
        <v>79.5</v>
      </c>
      <c r="HG60" s="9">
        <v>79.290000000000006</v>
      </c>
      <c r="HH60" s="9">
        <v>79.05</v>
      </c>
      <c r="HI60" s="9">
        <v>78.84</v>
      </c>
      <c r="HJ60" s="9">
        <v>78.55</v>
      </c>
      <c r="HK60" s="9">
        <v>78.33</v>
      </c>
      <c r="HL60" s="9">
        <v>78.099999999999994</v>
      </c>
      <c r="HM60" s="9">
        <v>77.92</v>
      </c>
      <c r="HN60" s="9">
        <v>77.709999999999994</v>
      </c>
      <c r="HO60" s="9">
        <v>77.53</v>
      </c>
      <c r="HP60" s="9">
        <v>77.349999999999994</v>
      </c>
      <c r="HQ60" s="9">
        <v>77.16</v>
      </c>
      <c r="HR60" s="9">
        <v>76.959999999999994</v>
      </c>
      <c r="HS60" s="9">
        <v>76.8</v>
      </c>
      <c r="HT60" s="9">
        <v>76.64</v>
      </c>
      <c r="HU60" s="9">
        <v>76.489999999999995</v>
      </c>
      <c r="HV60" s="9">
        <v>76.38</v>
      </c>
      <c r="HW60" s="9">
        <v>76.260000000000005</v>
      </c>
      <c r="HX60" s="9">
        <v>76.11</v>
      </c>
      <c r="HY60" s="9">
        <v>75.930000000000007</v>
      </c>
      <c r="ID60" s="14">
        <v>84.838099999999997</v>
      </c>
      <c r="IE60" s="14">
        <v>84.747900000000001</v>
      </c>
      <c r="IF60" s="14">
        <v>-0.10641399999999999</v>
      </c>
      <c r="IH60" s="7">
        <v>98.9</v>
      </c>
      <c r="II60" s="9">
        <v>274.39999999999998</v>
      </c>
    </row>
    <row r="61" spans="1:243" x14ac:dyDescent="0.35">
      <c r="A61" s="6">
        <f t="shared" si="38"/>
        <v>44636</v>
      </c>
      <c r="B61" s="13">
        <f t="shared" si="32"/>
        <v>3</v>
      </c>
      <c r="C61" s="13">
        <f t="shared" si="33"/>
        <v>2022</v>
      </c>
      <c r="D61">
        <f t="shared" si="34"/>
        <v>202203</v>
      </c>
      <c r="E61">
        <f t="shared" si="35"/>
        <v>1</v>
      </c>
      <c r="F61">
        <f t="shared" si="36"/>
        <v>202201</v>
      </c>
      <c r="G61" t="s">
        <v>246</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81.332499999999996</v>
      </c>
      <c r="FP61" s="7">
        <v>104.61</v>
      </c>
      <c r="FQ61" s="9">
        <v>1.3095000000000001</v>
      </c>
      <c r="FR61" s="7">
        <f t="shared" si="37"/>
        <v>79.885452462772037</v>
      </c>
      <c r="FT61" s="7">
        <v>1.41</v>
      </c>
      <c r="FU61" s="7">
        <v>1.63</v>
      </c>
      <c r="FV61" s="9">
        <v>81.4375</v>
      </c>
      <c r="FX61" s="9">
        <v>98.02</v>
      </c>
      <c r="FY61" s="9">
        <v>93.66</v>
      </c>
      <c r="FZ61" s="9">
        <v>89.46</v>
      </c>
      <c r="GA61" s="9">
        <v>84.54</v>
      </c>
      <c r="GB61" s="9">
        <v>79.14</v>
      </c>
      <c r="GD61" s="9">
        <v>98.02</v>
      </c>
      <c r="GE61" s="9">
        <v>95.64</v>
      </c>
      <c r="GF61" s="9">
        <v>93.66</v>
      </c>
      <c r="GG61" s="9">
        <v>91.98</v>
      </c>
      <c r="GH61" s="9">
        <v>90.59</v>
      </c>
      <c r="GI61" s="9">
        <v>89.46</v>
      </c>
      <c r="GJ61" s="9">
        <v>88.47</v>
      </c>
      <c r="GK61" s="9">
        <v>87.53</v>
      </c>
      <c r="GL61" s="9">
        <v>86.65</v>
      </c>
      <c r="GM61" s="9">
        <v>85.83</v>
      </c>
      <c r="GN61" s="9">
        <v>85.15</v>
      </c>
      <c r="GO61" s="9">
        <v>84.54</v>
      </c>
      <c r="GP61" s="9">
        <v>83.99</v>
      </c>
      <c r="GQ61" s="9">
        <v>83.44</v>
      </c>
      <c r="GR61" s="9">
        <v>82.9</v>
      </c>
      <c r="GS61" s="9">
        <v>82.41</v>
      </c>
      <c r="GT61" s="9">
        <v>81.94</v>
      </c>
      <c r="GU61" s="9">
        <v>81.52</v>
      </c>
      <c r="GV61" s="9">
        <v>81.13</v>
      </c>
      <c r="GW61" s="9">
        <v>80.72</v>
      </c>
      <c r="GX61" s="9">
        <v>80.28</v>
      </c>
      <c r="GY61" s="9">
        <v>79.84</v>
      </c>
      <c r="GZ61" s="9">
        <v>79.47</v>
      </c>
      <c r="HA61" s="9">
        <v>79.14</v>
      </c>
      <c r="HB61" s="9">
        <v>78.83</v>
      </c>
      <c r="HC61" s="9">
        <v>78.52</v>
      </c>
      <c r="HD61" s="9">
        <v>78.290000000000006</v>
      </c>
      <c r="HE61" s="9">
        <v>78.05</v>
      </c>
      <c r="HF61" s="9">
        <v>77.8</v>
      </c>
      <c r="HG61" s="9">
        <v>77.58</v>
      </c>
      <c r="HH61" s="9">
        <v>77.33</v>
      </c>
      <c r="HI61" s="9">
        <v>77.09</v>
      </c>
      <c r="HJ61" s="9">
        <v>76.8</v>
      </c>
      <c r="HK61" s="9">
        <v>76.59</v>
      </c>
      <c r="HL61" s="9">
        <v>76.36</v>
      </c>
      <c r="HM61" s="9">
        <v>76.180000000000007</v>
      </c>
      <c r="HN61" s="9">
        <v>75.97</v>
      </c>
      <c r="HO61" s="9">
        <v>75.790000000000006</v>
      </c>
      <c r="HP61" s="9">
        <v>75.61</v>
      </c>
      <c r="HQ61" s="9">
        <v>75.42</v>
      </c>
      <c r="HR61" s="9">
        <v>75.22</v>
      </c>
      <c r="HS61" s="9">
        <v>75.06</v>
      </c>
      <c r="HT61" s="9">
        <v>74.900000000000006</v>
      </c>
      <c r="HU61" s="9">
        <v>74.760000000000005</v>
      </c>
      <c r="HV61" s="9">
        <v>74.67</v>
      </c>
      <c r="HW61" s="9">
        <v>74.56</v>
      </c>
      <c r="HX61" s="9">
        <v>74.42</v>
      </c>
      <c r="HY61" s="9">
        <v>74.25</v>
      </c>
      <c r="ID61" s="14">
        <v>84.838099999999997</v>
      </c>
      <c r="IE61" s="14">
        <v>84.747900000000001</v>
      </c>
      <c r="IF61" s="14">
        <v>-0.10641399999999999</v>
      </c>
      <c r="IH61" s="7">
        <v>98.58</v>
      </c>
      <c r="II61" s="9">
        <v>240.81</v>
      </c>
    </row>
    <row r="62" spans="1:243" x14ac:dyDescent="0.35">
      <c r="A62" s="6">
        <f t="shared" si="38"/>
        <v>44637</v>
      </c>
      <c r="B62" s="13">
        <f t="shared" si="32"/>
        <v>3</v>
      </c>
      <c r="C62" s="13">
        <f t="shared" si="33"/>
        <v>2022</v>
      </c>
      <c r="D62">
        <f t="shared" si="34"/>
        <v>202203</v>
      </c>
      <c r="E62">
        <f t="shared" si="35"/>
        <v>1</v>
      </c>
      <c r="F62">
        <f t="shared" si="36"/>
        <v>202201</v>
      </c>
      <c r="G62" t="s">
        <v>247</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81.230099999999993</v>
      </c>
      <c r="FP62" s="7">
        <v>113.5</v>
      </c>
      <c r="FQ62" s="9">
        <v>1.3157000000000001</v>
      </c>
      <c r="FR62" s="7">
        <f t="shared" si="37"/>
        <v>86.265866078893353</v>
      </c>
      <c r="FT62" s="7">
        <v>1.3</v>
      </c>
      <c r="FU62" s="7">
        <v>1.57</v>
      </c>
      <c r="FV62" s="9">
        <v>81.3292</v>
      </c>
      <c r="FX62" s="9">
        <v>106.64</v>
      </c>
      <c r="FY62" s="9">
        <v>100.95</v>
      </c>
      <c r="FZ62" s="9">
        <v>95.56</v>
      </c>
      <c r="GA62" s="9">
        <v>89.35</v>
      </c>
      <c r="GB62" s="9">
        <v>82.74</v>
      </c>
      <c r="GD62" s="9">
        <v>106.64</v>
      </c>
      <c r="GE62" s="9">
        <v>103.56</v>
      </c>
      <c r="GF62" s="9">
        <v>100.95</v>
      </c>
      <c r="GG62" s="9">
        <v>98.83</v>
      </c>
      <c r="GH62" s="9">
        <v>97.05</v>
      </c>
      <c r="GI62" s="9">
        <v>95.56</v>
      </c>
      <c r="GJ62" s="9">
        <v>94.26</v>
      </c>
      <c r="GK62" s="9">
        <v>93.04</v>
      </c>
      <c r="GL62" s="9">
        <v>91.91</v>
      </c>
      <c r="GM62" s="9">
        <v>90.91</v>
      </c>
      <c r="GN62" s="9">
        <v>90.08</v>
      </c>
      <c r="GO62" s="9">
        <v>89.35</v>
      </c>
      <c r="GP62" s="9">
        <v>88.7</v>
      </c>
      <c r="GQ62" s="9">
        <v>88.06</v>
      </c>
      <c r="GR62" s="9">
        <v>87.44</v>
      </c>
      <c r="GS62" s="9">
        <v>86.85</v>
      </c>
      <c r="GT62" s="9">
        <v>86.28</v>
      </c>
      <c r="GU62" s="9">
        <v>85.74</v>
      </c>
      <c r="GV62" s="9">
        <v>85.24</v>
      </c>
      <c r="GW62" s="9">
        <v>84.71</v>
      </c>
      <c r="GX62" s="9">
        <v>84.18</v>
      </c>
      <c r="GY62" s="9">
        <v>83.64</v>
      </c>
      <c r="GZ62" s="9">
        <v>83.17</v>
      </c>
      <c r="HA62" s="9">
        <v>82.74</v>
      </c>
      <c r="HB62" s="9">
        <v>82.33</v>
      </c>
      <c r="HC62" s="9">
        <v>81.92</v>
      </c>
      <c r="HD62" s="9">
        <v>81.599999999999994</v>
      </c>
      <c r="HE62" s="9">
        <v>81.27</v>
      </c>
      <c r="HF62" s="9">
        <v>80.930000000000007</v>
      </c>
      <c r="HG62" s="9">
        <v>80.62</v>
      </c>
      <c r="HH62" s="9">
        <v>80.27</v>
      </c>
      <c r="HI62" s="9">
        <v>79.930000000000007</v>
      </c>
      <c r="HJ62" s="9">
        <v>79.58</v>
      </c>
      <c r="HK62" s="9">
        <v>79.31</v>
      </c>
      <c r="HL62" s="9">
        <v>79.02</v>
      </c>
      <c r="HM62" s="9">
        <v>78.75</v>
      </c>
      <c r="HN62" s="9">
        <v>78.47</v>
      </c>
      <c r="HO62" s="9">
        <v>78.22</v>
      </c>
      <c r="HP62" s="9">
        <v>77.989999999999995</v>
      </c>
      <c r="HQ62" s="9">
        <v>77.739999999999995</v>
      </c>
      <c r="HR62" s="9">
        <v>77.48</v>
      </c>
      <c r="HS62" s="9">
        <v>77.260000000000005</v>
      </c>
      <c r="HT62" s="9">
        <v>77.040000000000006</v>
      </c>
      <c r="HU62" s="9">
        <v>76.84</v>
      </c>
      <c r="HV62" s="9">
        <v>76.73</v>
      </c>
      <c r="HW62" s="9">
        <v>76.599999999999994</v>
      </c>
      <c r="HX62" s="9">
        <v>76.44</v>
      </c>
      <c r="HY62" s="9">
        <v>76.25</v>
      </c>
      <c r="ID62" s="14">
        <v>84.838099999999997</v>
      </c>
      <c r="IE62" s="14">
        <v>84.747900000000001</v>
      </c>
      <c r="IF62" s="14">
        <v>-0.10641399999999999</v>
      </c>
      <c r="IH62" s="7">
        <v>106.91</v>
      </c>
      <c r="II62" s="9">
        <v>249.78</v>
      </c>
    </row>
    <row r="63" spans="1:243" x14ac:dyDescent="0.35">
      <c r="A63" s="6">
        <f t="shared" si="38"/>
        <v>44638</v>
      </c>
      <c r="B63" s="13">
        <f t="shared" si="32"/>
        <v>3</v>
      </c>
      <c r="C63" s="13">
        <f t="shared" si="33"/>
        <v>2022</v>
      </c>
      <c r="D63">
        <f t="shared" si="34"/>
        <v>202203</v>
      </c>
      <c r="E63">
        <f t="shared" si="35"/>
        <v>1</v>
      </c>
      <c r="F63">
        <f t="shared" si="36"/>
        <v>202201</v>
      </c>
      <c r="G63" t="s">
        <v>248</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81.596699999999998</v>
      </c>
      <c r="FP63" s="7">
        <v>114.32</v>
      </c>
      <c r="FQ63" s="9">
        <v>1.3172999999999999</v>
      </c>
      <c r="FR63" s="7">
        <f t="shared" si="37"/>
        <v>86.783572458817275</v>
      </c>
      <c r="FT63" s="7">
        <v>1.21</v>
      </c>
      <c r="FU63" s="7">
        <v>1.51</v>
      </c>
      <c r="FV63" s="9">
        <v>81.677599999999998</v>
      </c>
      <c r="FX63" s="9">
        <v>107.93</v>
      </c>
      <c r="FY63" s="9">
        <v>102.54</v>
      </c>
      <c r="FZ63" s="9">
        <v>97.06</v>
      </c>
      <c r="GA63" s="9">
        <v>90.4</v>
      </c>
      <c r="GB63" s="9">
        <v>83.24</v>
      </c>
      <c r="GD63" s="9">
        <v>107.93</v>
      </c>
      <c r="GE63" s="9">
        <v>105.07</v>
      </c>
      <c r="GF63" s="9">
        <v>102.54</v>
      </c>
      <c r="GG63" s="9">
        <v>100.43</v>
      </c>
      <c r="GH63" s="9">
        <v>98.62</v>
      </c>
      <c r="GI63" s="9">
        <v>97.06</v>
      </c>
      <c r="GJ63" s="9">
        <v>95.67</v>
      </c>
      <c r="GK63" s="9">
        <v>94.35</v>
      </c>
      <c r="GL63" s="9">
        <v>93.16</v>
      </c>
      <c r="GM63" s="9">
        <v>92.1</v>
      </c>
      <c r="GN63" s="9">
        <v>91.2</v>
      </c>
      <c r="GO63" s="9">
        <v>90.4</v>
      </c>
      <c r="GP63" s="9">
        <v>89.69</v>
      </c>
      <c r="GQ63" s="9">
        <v>88.99</v>
      </c>
      <c r="GR63" s="9">
        <v>88.32</v>
      </c>
      <c r="GS63" s="9">
        <v>87.68</v>
      </c>
      <c r="GT63" s="9">
        <v>87.07</v>
      </c>
      <c r="GU63" s="9">
        <v>86.49</v>
      </c>
      <c r="GV63" s="9">
        <v>85.95</v>
      </c>
      <c r="GW63" s="9">
        <v>85.39</v>
      </c>
      <c r="GX63" s="9">
        <v>84.81</v>
      </c>
      <c r="GY63" s="9">
        <v>84.24</v>
      </c>
      <c r="GZ63" s="9">
        <v>83.72</v>
      </c>
      <c r="HA63" s="9">
        <v>83.24</v>
      </c>
      <c r="HB63" s="9">
        <v>82.78</v>
      </c>
      <c r="HC63" s="9">
        <v>82.32</v>
      </c>
      <c r="HD63" s="9">
        <v>81.97</v>
      </c>
      <c r="HE63" s="9">
        <v>81.61</v>
      </c>
      <c r="HF63" s="9">
        <v>81.23</v>
      </c>
      <c r="HG63" s="9">
        <v>80.88</v>
      </c>
      <c r="HH63" s="9">
        <v>80.489999999999995</v>
      </c>
      <c r="HI63" s="9">
        <v>80.12</v>
      </c>
      <c r="HJ63" s="9">
        <v>79.760000000000005</v>
      </c>
      <c r="HK63" s="9">
        <v>79.48</v>
      </c>
      <c r="HL63" s="9">
        <v>79.180000000000007</v>
      </c>
      <c r="HM63" s="9">
        <v>78.89</v>
      </c>
      <c r="HN63" s="9">
        <v>78.58</v>
      </c>
      <c r="HO63" s="9">
        <v>78.319999999999993</v>
      </c>
      <c r="HP63" s="9">
        <v>78.08</v>
      </c>
      <c r="HQ63" s="9">
        <v>77.819999999999993</v>
      </c>
      <c r="HR63" s="9">
        <v>77.55</v>
      </c>
      <c r="HS63" s="9">
        <v>77.319999999999993</v>
      </c>
      <c r="HT63" s="9">
        <v>77.11</v>
      </c>
      <c r="HU63" s="9">
        <v>76.900000000000006</v>
      </c>
      <c r="HV63" s="9">
        <v>76.78</v>
      </c>
      <c r="HW63" s="9">
        <v>76.64</v>
      </c>
      <c r="HX63" s="9">
        <v>76.47</v>
      </c>
      <c r="HY63" s="9">
        <v>76.28</v>
      </c>
      <c r="ID63" s="14">
        <v>84.838099999999997</v>
      </c>
      <c r="IE63" s="14">
        <v>84.747900000000001</v>
      </c>
      <c r="IF63" s="14">
        <v>-0.10641399999999999</v>
      </c>
      <c r="IH63" s="7">
        <v>107.78</v>
      </c>
      <c r="II63" s="9">
        <v>246</v>
      </c>
    </row>
    <row r="64" spans="1:243" x14ac:dyDescent="0.35">
      <c r="A64" s="6">
        <f t="shared" si="38"/>
        <v>44641</v>
      </c>
      <c r="B64" s="13">
        <f t="shared" si="32"/>
        <v>3</v>
      </c>
      <c r="C64" s="13">
        <f t="shared" si="33"/>
        <v>2022</v>
      </c>
      <c r="D64">
        <f t="shared" si="34"/>
        <v>202203</v>
      </c>
      <c r="E64">
        <f t="shared" si="35"/>
        <v>1</v>
      </c>
      <c r="F64">
        <f t="shared" si="36"/>
        <v>202201</v>
      </c>
      <c r="G64" t="s">
        <v>249</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81.794399999999996</v>
      </c>
      <c r="FP64" s="7">
        <v>122.29</v>
      </c>
      <c r="FQ64" s="9">
        <v>1.3202</v>
      </c>
      <c r="FR64" s="7">
        <f t="shared" si="37"/>
        <v>92.629904559915161</v>
      </c>
      <c r="FT64" s="7">
        <v>1.33</v>
      </c>
      <c r="FU64" s="7">
        <v>1.63</v>
      </c>
      <c r="FV64" s="9">
        <v>81.876000000000005</v>
      </c>
      <c r="FX64" s="9">
        <v>115.62</v>
      </c>
      <c r="FY64" s="9">
        <v>108.64</v>
      </c>
      <c r="FZ64" s="9">
        <v>101.73</v>
      </c>
      <c r="GA64" s="9">
        <v>93.69</v>
      </c>
      <c r="GB64" s="9">
        <v>85.45</v>
      </c>
      <c r="GD64" s="9">
        <v>115.62</v>
      </c>
      <c r="GE64" s="9">
        <v>111.92</v>
      </c>
      <c r="GF64" s="9">
        <v>108.64</v>
      </c>
      <c r="GG64" s="9">
        <v>105.9</v>
      </c>
      <c r="GH64" s="9">
        <v>103.66</v>
      </c>
      <c r="GI64" s="9">
        <v>101.73</v>
      </c>
      <c r="GJ64" s="9">
        <v>100.04</v>
      </c>
      <c r="GK64" s="9">
        <v>98.47</v>
      </c>
      <c r="GL64" s="9">
        <v>97.02</v>
      </c>
      <c r="GM64" s="9">
        <v>95.73</v>
      </c>
      <c r="GN64" s="9">
        <v>94.65</v>
      </c>
      <c r="GO64" s="9">
        <v>93.69</v>
      </c>
      <c r="GP64" s="9">
        <v>92.85</v>
      </c>
      <c r="GQ64" s="9">
        <v>92</v>
      </c>
      <c r="GR64" s="9">
        <v>91.2</v>
      </c>
      <c r="GS64" s="9">
        <v>90.44</v>
      </c>
      <c r="GT64" s="9">
        <v>89.75</v>
      </c>
      <c r="GU64" s="9">
        <v>89.11</v>
      </c>
      <c r="GV64" s="9">
        <v>88.49</v>
      </c>
      <c r="GW64" s="9">
        <v>87.87</v>
      </c>
      <c r="GX64" s="9">
        <v>87.22</v>
      </c>
      <c r="GY64" s="9">
        <v>86.59</v>
      </c>
      <c r="GZ64" s="9">
        <v>86</v>
      </c>
      <c r="HA64" s="9">
        <v>85.45</v>
      </c>
      <c r="HB64" s="9">
        <v>84.92</v>
      </c>
      <c r="HC64" s="9">
        <v>84.4</v>
      </c>
      <c r="HD64" s="9">
        <v>83.98</v>
      </c>
      <c r="HE64" s="9">
        <v>83.56</v>
      </c>
      <c r="HF64" s="9">
        <v>83.12</v>
      </c>
      <c r="HG64" s="9">
        <v>82.71</v>
      </c>
      <c r="HH64" s="9">
        <v>82.27</v>
      </c>
      <c r="HI64" s="9">
        <v>81.849999999999994</v>
      </c>
      <c r="HJ64" s="9">
        <v>81.45</v>
      </c>
      <c r="HK64" s="9">
        <v>81.13</v>
      </c>
      <c r="HL64" s="9">
        <v>80.78</v>
      </c>
      <c r="HM64" s="9">
        <v>80.44</v>
      </c>
      <c r="HN64" s="9">
        <v>80.08</v>
      </c>
      <c r="HO64" s="9">
        <v>79.77</v>
      </c>
      <c r="HP64" s="9">
        <v>79.48</v>
      </c>
      <c r="HQ64" s="9">
        <v>79.180000000000007</v>
      </c>
      <c r="HR64" s="9">
        <v>78.87</v>
      </c>
      <c r="HS64" s="9">
        <v>78.59</v>
      </c>
      <c r="HT64" s="9">
        <v>78.33</v>
      </c>
      <c r="HU64" s="9">
        <v>78.069999999999993</v>
      </c>
      <c r="HV64" s="9">
        <v>77.91</v>
      </c>
      <c r="HW64" s="9">
        <v>77.75</v>
      </c>
      <c r="HX64" s="9">
        <v>77.569999999999993</v>
      </c>
      <c r="HY64" s="9">
        <v>77.37</v>
      </c>
      <c r="ID64" s="14">
        <v>84.838099999999997</v>
      </c>
      <c r="IE64" s="14">
        <v>84.747900000000001</v>
      </c>
      <c r="IF64" s="14">
        <v>-0.10641399999999999</v>
      </c>
      <c r="IH64" s="7">
        <v>116.3</v>
      </c>
      <c r="II64" s="9">
        <v>225.31</v>
      </c>
    </row>
    <row r="65" spans="1:243" x14ac:dyDescent="0.35">
      <c r="A65" s="6">
        <f t="shared" si="38"/>
        <v>44642</v>
      </c>
      <c r="B65" s="13">
        <f t="shared" si="32"/>
        <v>3</v>
      </c>
      <c r="C65" s="13">
        <f t="shared" si="33"/>
        <v>2022</v>
      </c>
      <c r="D65">
        <f t="shared" si="34"/>
        <v>202203</v>
      </c>
      <c r="E65">
        <f t="shared" si="35"/>
        <v>1</v>
      </c>
      <c r="F65">
        <f t="shared" si="36"/>
        <v>202201</v>
      </c>
      <c r="G65" t="s">
        <v>250</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82.233500000000006</v>
      </c>
      <c r="FP65" s="7">
        <v>121.53</v>
      </c>
      <c r="FQ65" s="9">
        <v>1.3260000000000001</v>
      </c>
      <c r="FR65" s="7">
        <f t="shared" si="37"/>
        <v>91.651583710407238</v>
      </c>
      <c r="FT65" s="7">
        <v>1.42</v>
      </c>
      <c r="FU65" s="7">
        <v>1.71</v>
      </c>
      <c r="FV65" s="9">
        <v>82.336299999999994</v>
      </c>
      <c r="FX65" s="9">
        <v>115.48</v>
      </c>
      <c r="FY65" s="9">
        <v>108.53</v>
      </c>
      <c r="FZ65" s="9">
        <v>101.57</v>
      </c>
      <c r="GA65" s="9">
        <v>93.37</v>
      </c>
      <c r="GB65" s="9">
        <v>85.01</v>
      </c>
      <c r="GD65" s="9">
        <v>115.48</v>
      </c>
      <c r="GE65" s="9">
        <v>111.83</v>
      </c>
      <c r="GF65" s="9">
        <v>108.53</v>
      </c>
      <c r="GG65" s="9">
        <v>105.78</v>
      </c>
      <c r="GH65" s="9">
        <v>103.51</v>
      </c>
      <c r="GI65" s="9">
        <v>101.57</v>
      </c>
      <c r="GJ65" s="9">
        <v>99.82</v>
      </c>
      <c r="GK65" s="9">
        <v>98.19</v>
      </c>
      <c r="GL65" s="9">
        <v>96.7</v>
      </c>
      <c r="GM65" s="9">
        <v>95.39</v>
      </c>
      <c r="GN65" s="9">
        <v>94.33</v>
      </c>
      <c r="GO65" s="9">
        <v>93.37</v>
      </c>
      <c r="GP65" s="9">
        <v>92.5</v>
      </c>
      <c r="GQ65" s="9">
        <v>91.63</v>
      </c>
      <c r="GR65" s="9">
        <v>90.8</v>
      </c>
      <c r="GS65" s="9">
        <v>90.02</v>
      </c>
      <c r="GT65" s="9">
        <v>89.31</v>
      </c>
      <c r="GU65" s="9">
        <v>88.66</v>
      </c>
      <c r="GV65" s="9">
        <v>88.05</v>
      </c>
      <c r="GW65" s="9">
        <v>87.42</v>
      </c>
      <c r="GX65" s="9">
        <v>86.78</v>
      </c>
      <c r="GY65" s="9">
        <v>86.16</v>
      </c>
      <c r="GZ65" s="9">
        <v>85.58</v>
      </c>
      <c r="HA65" s="9">
        <v>85.01</v>
      </c>
      <c r="HB65" s="9">
        <v>84.49</v>
      </c>
      <c r="HC65" s="9">
        <v>83.99</v>
      </c>
      <c r="HD65" s="9">
        <v>83.59</v>
      </c>
      <c r="HE65" s="9">
        <v>83.19</v>
      </c>
      <c r="HF65" s="9">
        <v>82.77</v>
      </c>
      <c r="HG65" s="9">
        <v>82.38</v>
      </c>
      <c r="HH65" s="9">
        <v>81.96</v>
      </c>
      <c r="HI65" s="9">
        <v>81.569999999999993</v>
      </c>
      <c r="HJ65" s="9">
        <v>81.17</v>
      </c>
      <c r="HK65" s="9">
        <v>80.849999999999994</v>
      </c>
      <c r="HL65" s="9">
        <v>80.5</v>
      </c>
      <c r="HM65" s="9">
        <v>80.17</v>
      </c>
      <c r="HN65" s="9">
        <v>79.819999999999993</v>
      </c>
      <c r="HO65" s="9">
        <v>79.52</v>
      </c>
      <c r="HP65" s="9">
        <v>79.23</v>
      </c>
      <c r="HQ65" s="9">
        <v>78.930000000000007</v>
      </c>
      <c r="HR65" s="9">
        <v>78.62</v>
      </c>
      <c r="HS65" s="9">
        <v>78.34</v>
      </c>
      <c r="HT65" s="9">
        <v>78.08</v>
      </c>
      <c r="HU65" s="9">
        <v>77.83</v>
      </c>
      <c r="HV65" s="9">
        <v>77.67</v>
      </c>
      <c r="HW65" s="9">
        <v>77.510000000000005</v>
      </c>
      <c r="HX65" s="9">
        <v>77.33</v>
      </c>
      <c r="HY65" s="9">
        <v>77.13</v>
      </c>
      <c r="ID65" s="14">
        <v>84.838099999999997</v>
      </c>
      <c r="IE65" s="14">
        <v>84.747900000000001</v>
      </c>
      <c r="IF65" s="14">
        <v>-0.10641399999999999</v>
      </c>
      <c r="IH65" s="7">
        <v>115.27</v>
      </c>
      <c r="II65" s="9">
        <v>233.6</v>
      </c>
    </row>
    <row r="66" spans="1:243" x14ac:dyDescent="0.35">
      <c r="A66" s="6">
        <f t="shared" si="38"/>
        <v>44643</v>
      </c>
      <c r="B66" s="13">
        <f t="shared" si="32"/>
        <v>3</v>
      </c>
      <c r="C66" s="13">
        <f t="shared" si="33"/>
        <v>2022</v>
      </c>
      <c r="D66">
        <f t="shared" si="34"/>
        <v>202203</v>
      </c>
      <c r="E66">
        <f t="shared" si="35"/>
        <v>1</v>
      </c>
      <c r="F66">
        <f t="shared" si="36"/>
        <v>202201</v>
      </c>
      <c r="G66" t="s">
        <v>251</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81.994500000000002</v>
      </c>
      <c r="FP66" s="7">
        <v>127.52</v>
      </c>
      <c r="FQ66" s="9">
        <v>1.3210999999999999</v>
      </c>
      <c r="FR66" s="7">
        <f t="shared" si="37"/>
        <v>96.525622587237905</v>
      </c>
      <c r="FT66" s="7">
        <v>1.35</v>
      </c>
      <c r="FU66" s="7">
        <v>1.61</v>
      </c>
      <c r="FV66" s="9">
        <v>82.146500000000003</v>
      </c>
      <c r="FX66" s="9">
        <v>121.6</v>
      </c>
      <c r="FY66" s="9">
        <v>113.86</v>
      </c>
      <c r="FZ66" s="9">
        <v>105.23</v>
      </c>
      <c r="GA66" s="9">
        <v>95.76</v>
      </c>
      <c r="GB66" s="9">
        <v>86.38</v>
      </c>
      <c r="GD66" s="9">
        <v>121.6</v>
      </c>
      <c r="GE66" s="9">
        <v>117.75</v>
      </c>
      <c r="GF66" s="9">
        <v>113.86</v>
      </c>
      <c r="GG66" s="9">
        <v>110.49</v>
      </c>
      <c r="GH66" s="9">
        <v>107.65</v>
      </c>
      <c r="GI66" s="9">
        <v>105.23</v>
      </c>
      <c r="GJ66" s="9">
        <v>103.13</v>
      </c>
      <c r="GK66" s="9">
        <v>101.22</v>
      </c>
      <c r="GL66" s="9">
        <v>99.51</v>
      </c>
      <c r="GM66" s="9">
        <v>98.01</v>
      </c>
      <c r="GN66" s="9">
        <v>96.83</v>
      </c>
      <c r="GO66" s="9">
        <v>95.76</v>
      </c>
      <c r="GP66" s="9">
        <v>94.81</v>
      </c>
      <c r="GQ66" s="9">
        <v>93.83</v>
      </c>
      <c r="GR66" s="9">
        <v>92.89</v>
      </c>
      <c r="GS66" s="9">
        <v>92.04</v>
      </c>
      <c r="GT66" s="9">
        <v>91.25</v>
      </c>
      <c r="GU66" s="9">
        <v>90.51</v>
      </c>
      <c r="GV66" s="9">
        <v>89.8</v>
      </c>
      <c r="GW66" s="9">
        <v>89.09</v>
      </c>
      <c r="GX66" s="9">
        <v>88.38</v>
      </c>
      <c r="GY66" s="9">
        <v>87.68</v>
      </c>
      <c r="GZ66" s="9">
        <v>87</v>
      </c>
      <c r="HA66" s="9">
        <v>86.38</v>
      </c>
      <c r="HB66" s="9">
        <v>85.79</v>
      </c>
      <c r="HC66" s="9">
        <v>85.21</v>
      </c>
      <c r="HD66" s="9">
        <v>84.76</v>
      </c>
      <c r="HE66" s="9">
        <v>84.31</v>
      </c>
      <c r="HF66" s="9">
        <v>83.84</v>
      </c>
      <c r="HG66" s="9">
        <v>83.39</v>
      </c>
      <c r="HH66" s="9">
        <v>82.91</v>
      </c>
      <c r="HI66" s="9">
        <v>82.46</v>
      </c>
      <c r="HJ66" s="9">
        <v>82.02</v>
      </c>
      <c r="HK66" s="9">
        <v>81.66</v>
      </c>
      <c r="HL66" s="9">
        <v>81.27</v>
      </c>
      <c r="HM66" s="9">
        <v>80.900000000000006</v>
      </c>
      <c r="HN66" s="9">
        <v>80.5</v>
      </c>
      <c r="HO66" s="9">
        <v>80.150000000000006</v>
      </c>
      <c r="HP66" s="9">
        <v>79.819999999999993</v>
      </c>
      <c r="HQ66" s="9">
        <v>79.48</v>
      </c>
      <c r="HR66" s="9">
        <v>79.13</v>
      </c>
      <c r="HS66" s="9">
        <v>78.81</v>
      </c>
      <c r="HT66" s="9">
        <v>78.5</v>
      </c>
      <c r="HU66" s="9">
        <v>78.2</v>
      </c>
      <c r="HV66" s="9">
        <v>78.02</v>
      </c>
      <c r="HW66" s="9">
        <v>77.83</v>
      </c>
      <c r="HX66" s="9">
        <v>77.62</v>
      </c>
      <c r="HY66" s="9">
        <v>77.39</v>
      </c>
      <c r="ID66" s="14">
        <v>84.838099999999997</v>
      </c>
      <c r="IE66" s="14">
        <v>84.747900000000001</v>
      </c>
      <c r="IF66" s="14">
        <v>-0.10641399999999999</v>
      </c>
      <c r="IH66" s="7">
        <v>121.62</v>
      </c>
      <c r="II66" s="9">
        <v>277.5</v>
      </c>
    </row>
    <row r="67" spans="1:243" x14ac:dyDescent="0.35">
      <c r="A67" s="6">
        <f t="shared" si="38"/>
        <v>44644</v>
      </c>
      <c r="B67" s="13">
        <f t="shared" si="32"/>
        <v>3</v>
      </c>
      <c r="C67" s="13">
        <f t="shared" si="33"/>
        <v>2022</v>
      </c>
      <c r="D67">
        <f t="shared" si="34"/>
        <v>202203</v>
      </c>
      <c r="E67">
        <f t="shared" si="35"/>
        <v>1</v>
      </c>
      <c r="F67">
        <f t="shared" si="36"/>
        <v>202201</v>
      </c>
      <c r="G67" t="s">
        <v>252</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81.811800000000005</v>
      </c>
      <c r="FP67" s="7">
        <v>123.98</v>
      </c>
      <c r="FQ67" s="9">
        <v>1.3184</v>
      </c>
      <c r="FR67" s="7">
        <f t="shared" si="37"/>
        <v>94.038228155339809</v>
      </c>
      <c r="FT67" s="7">
        <v>1.36</v>
      </c>
      <c r="FU67" s="7">
        <v>1.65</v>
      </c>
      <c r="FV67" s="9">
        <v>81.952399999999997</v>
      </c>
      <c r="FX67" s="9">
        <v>119.03</v>
      </c>
      <c r="FY67" s="9">
        <v>111.51</v>
      </c>
      <c r="FZ67" s="9">
        <v>103.02</v>
      </c>
      <c r="GA67" s="9">
        <v>93.7</v>
      </c>
      <c r="GB67" s="9">
        <v>84.44</v>
      </c>
      <c r="GD67" s="9">
        <v>119.03</v>
      </c>
      <c r="GE67" s="9">
        <v>115.3</v>
      </c>
      <c r="GF67" s="9">
        <v>111.51</v>
      </c>
      <c r="GG67" s="9">
        <v>108.21</v>
      </c>
      <c r="GH67" s="9">
        <v>105.4</v>
      </c>
      <c r="GI67" s="9">
        <v>103.02</v>
      </c>
      <c r="GJ67" s="9">
        <v>100.99</v>
      </c>
      <c r="GK67" s="9">
        <v>99.14</v>
      </c>
      <c r="GL67" s="9">
        <v>97.45</v>
      </c>
      <c r="GM67" s="9">
        <v>95.97</v>
      </c>
      <c r="GN67" s="9">
        <v>94.78</v>
      </c>
      <c r="GO67" s="9">
        <v>93.7</v>
      </c>
      <c r="GP67" s="9">
        <v>92.76</v>
      </c>
      <c r="GQ67" s="9">
        <v>91.81</v>
      </c>
      <c r="GR67" s="9">
        <v>90.87</v>
      </c>
      <c r="GS67" s="9">
        <v>90.03</v>
      </c>
      <c r="GT67" s="9">
        <v>89.25</v>
      </c>
      <c r="GU67" s="9">
        <v>88.52</v>
      </c>
      <c r="GV67" s="9">
        <v>87.82</v>
      </c>
      <c r="GW67" s="9">
        <v>87.12</v>
      </c>
      <c r="GX67" s="9">
        <v>86.42</v>
      </c>
      <c r="GY67" s="9">
        <v>85.72</v>
      </c>
      <c r="GZ67" s="9">
        <v>85.05</v>
      </c>
      <c r="HA67" s="9">
        <v>84.44</v>
      </c>
      <c r="HB67" s="9">
        <v>83.86</v>
      </c>
      <c r="HC67" s="9">
        <v>83.3</v>
      </c>
      <c r="HD67" s="9">
        <v>82.84</v>
      </c>
      <c r="HE67" s="9">
        <v>82.41</v>
      </c>
      <c r="HF67" s="9">
        <v>81.96</v>
      </c>
      <c r="HG67" s="9">
        <v>81.53</v>
      </c>
      <c r="HH67" s="9">
        <v>81.069999999999993</v>
      </c>
      <c r="HI67" s="9">
        <v>80.650000000000006</v>
      </c>
      <c r="HJ67" s="9">
        <v>80.25</v>
      </c>
      <c r="HK67" s="9">
        <v>79.92</v>
      </c>
      <c r="HL67" s="9">
        <v>79.510000000000005</v>
      </c>
      <c r="HM67" s="9">
        <v>79.17</v>
      </c>
      <c r="HN67" s="9">
        <v>78.8</v>
      </c>
      <c r="HO67" s="9">
        <v>78.48</v>
      </c>
      <c r="HP67" s="9">
        <v>78.17</v>
      </c>
      <c r="HQ67" s="9">
        <v>77.849999999999994</v>
      </c>
      <c r="HR67" s="9">
        <v>77.52</v>
      </c>
      <c r="HS67" s="9">
        <v>77.22</v>
      </c>
      <c r="HT67" s="9">
        <v>76.94</v>
      </c>
      <c r="HU67" s="9">
        <v>76.67</v>
      </c>
      <c r="HV67" s="9">
        <v>76.489999999999995</v>
      </c>
      <c r="HW67" s="9">
        <v>76.3</v>
      </c>
      <c r="HX67" s="9">
        <v>76.09</v>
      </c>
      <c r="HY67" s="9">
        <v>75.86</v>
      </c>
      <c r="ID67" s="14">
        <v>84.838099999999997</v>
      </c>
      <c r="IE67" s="14">
        <v>84.747900000000001</v>
      </c>
      <c r="IF67" s="14">
        <v>-0.10641399999999999</v>
      </c>
      <c r="IH67" s="7">
        <v>118.05</v>
      </c>
      <c r="II67" s="9">
        <v>264.82</v>
      </c>
    </row>
    <row r="68" spans="1:243" x14ac:dyDescent="0.35">
      <c r="A68" s="6">
        <f t="shared" si="38"/>
        <v>44645</v>
      </c>
      <c r="B68" s="13">
        <f t="shared" si="32"/>
        <v>3</v>
      </c>
      <c r="C68" s="13">
        <f t="shared" si="33"/>
        <v>2022</v>
      </c>
      <c r="D68">
        <f t="shared" si="34"/>
        <v>202203</v>
      </c>
      <c r="E68">
        <f t="shared" si="35"/>
        <v>1</v>
      </c>
      <c r="F68">
        <f t="shared" si="36"/>
        <v>202201</v>
      </c>
      <c r="G68" t="s">
        <v>253</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81.928299999999993</v>
      </c>
      <c r="FP68" s="7">
        <v>122.67</v>
      </c>
      <c r="FQ68" s="9">
        <v>1.3191999999999999</v>
      </c>
      <c r="FR68" s="7">
        <f t="shared" si="37"/>
        <v>92.988174651303822</v>
      </c>
      <c r="FT68" s="7">
        <v>1.42</v>
      </c>
      <c r="FU68" s="7">
        <v>1.69</v>
      </c>
      <c r="FV68" s="9">
        <v>82.072599999999994</v>
      </c>
      <c r="FX68" s="9">
        <v>120.65</v>
      </c>
      <c r="FY68" s="9">
        <v>113.58</v>
      </c>
      <c r="FZ68" s="9">
        <v>104.69</v>
      </c>
      <c r="GA68" s="9">
        <v>94.96</v>
      </c>
      <c r="GB68" s="9">
        <v>85.59</v>
      </c>
      <c r="GD68" s="9">
        <v>120.65</v>
      </c>
      <c r="GE68" s="9">
        <v>117.37</v>
      </c>
      <c r="GF68" s="9">
        <v>113.58</v>
      </c>
      <c r="GG68" s="9">
        <v>110.19</v>
      </c>
      <c r="GH68" s="9">
        <v>107.22</v>
      </c>
      <c r="GI68" s="9">
        <v>104.69</v>
      </c>
      <c r="GJ68" s="9">
        <v>102.56</v>
      </c>
      <c r="GK68" s="9">
        <v>100.61</v>
      </c>
      <c r="GL68" s="9">
        <v>98.86</v>
      </c>
      <c r="GM68" s="9">
        <v>97.33</v>
      </c>
      <c r="GN68" s="9">
        <v>96.09</v>
      </c>
      <c r="GO68" s="9">
        <v>94.96</v>
      </c>
      <c r="GP68" s="9">
        <v>94.02</v>
      </c>
      <c r="GQ68" s="9">
        <v>93.09</v>
      </c>
      <c r="GR68" s="9">
        <v>92.18</v>
      </c>
      <c r="GS68" s="9">
        <v>91.33</v>
      </c>
      <c r="GT68" s="9">
        <v>90.55</v>
      </c>
      <c r="GU68" s="9">
        <v>89.81</v>
      </c>
      <c r="GV68" s="9">
        <v>89.08</v>
      </c>
      <c r="GW68" s="9">
        <v>88.35</v>
      </c>
      <c r="GX68" s="9">
        <v>87.66</v>
      </c>
      <c r="GY68" s="9">
        <v>86.93</v>
      </c>
      <c r="GZ68" s="9">
        <v>86.23</v>
      </c>
      <c r="HA68" s="9">
        <v>85.59</v>
      </c>
      <c r="HB68" s="9">
        <v>84.97</v>
      </c>
      <c r="HC68" s="9">
        <v>84.37</v>
      </c>
      <c r="HD68" s="9">
        <v>83.92</v>
      </c>
      <c r="HE68" s="9">
        <v>83.48</v>
      </c>
      <c r="HF68" s="9">
        <v>83.01</v>
      </c>
      <c r="HG68" s="9">
        <v>82.57</v>
      </c>
      <c r="HH68" s="9">
        <v>82.09</v>
      </c>
      <c r="HI68" s="9">
        <v>81.650000000000006</v>
      </c>
      <c r="HJ68" s="9">
        <v>81.239999999999995</v>
      </c>
      <c r="HK68" s="9">
        <v>80.89</v>
      </c>
      <c r="HL68" s="9">
        <v>80.459999999999994</v>
      </c>
      <c r="HM68" s="9">
        <v>80.099999999999994</v>
      </c>
      <c r="HN68" s="9">
        <v>79.709999999999994</v>
      </c>
      <c r="HO68" s="9">
        <v>79.38</v>
      </c>
      <c r="HP68" s="9">
        <v>79.06</v>
      </c>
      <c r="HQ68" s="9">
        <v>78.73</v>
      </c>
      <c r="HR68" s="9">
        <v>78.39</v>
      </c>
      <c r="HS68" s="9">
        <v>78.08</v>
      </c>
      <c r="HT68" s="9">
        <v>77.790000000000006</v>
      </c>
      <c r="HU68" s="9">
        <v>77.510000000000005</v>
      </c>
      <c r="HV68" s="9">
        <v>77.33</v>
      </c>
      <c r="HW68" s="9">
        <v>77.14</v>
      </c>
      <c r="HX68" s="9">
        <v>76.930000000000007</v>
      </c>
      <c r="HY68" s="9">
        <v>76.7</v>
      </c>
      <c r="ID68" s="14">
        <v>84.838099999999997</v>
      </c>
      <c r="IE68" s="14">
        <v>84.747900000000001</v>
      </c>
      <c r="IF68" s="14">
        <v>-0.10641399999999999</v>
      </c>
      <c r="IH68" s="7">
        <v>119.69</v>
      </c>
      <c r="II68" s="9">
        <v>236.61</v>
      </c>
    </row>
    <row r="69" spans="1:243" x14ac:dyDescent="0.35">
      <c r="A69" s="6">
        <f t="shared" si="38"/>
        <v>44648</v>
      </c>
      <c r="B69" s="13">
        <f t="shared" si="32"/>
        <v>3</v>
      </c>
      <c r="C69" s="13">
        <f t="shared" si="33"/>
        <v>2022</v>
      </c>
      <c r="D69">
        <f t="shared" si="34"/>
        <v>202203</v>
      </c>
      <c r="E69">
        <f t="shared" si="35"/>
        <v>1</v>
      </c>
      <c r="F69">
        <f t="shared" si="36"/>
        <v>202201</v>
      </c>
      <c r="G69" t="s">
        <v>254</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81.382300000000001</v>
      </c>
      <c r="FP69" s="7">
        <v>114.5</v>
      </c>
      <c r="FQ69" s="9">
        <v>1.3089</v>
      </c>
      <c r="FR69" s="7">
        <f t="shared" si="37"/>
        <v>87.478034991214003</v>
      </c>
      <c r="FT69" s="7">
        <v>1.36</v>
      </c>
      <c r="FU69" s="7">
        <v>1.62</v>
      </c>
      <c r="FV69" s="9">
        <v>81.533000000000001</v>
      </c>
      <c r="FX69" s="9">
        <v>112.48</v>
      </c>
      <c r="FY69" s="9">
        <v>106.16</v>
      </c>
      <c r="FZ69" s="9">
        <v>98.63</v>
      </c>
      <c r="GA69" s="9">
        <v>90.64</v>
      </c>
      <c r="GB69" s="9">
        <v>82.96</v>
      </c>
      <c r="GD69" s="9">
        <v>112.48</v>
      </c>
      <c r="GE69" s="9">
        <v>109.49</v>
      </c>
      <c r="GF69" s="9">
        <v>106.16</v>
      </c>
      <c r="GG69" s="9">
        <v>103.23</v>
      </c>
      <c r="GH69" s="9">
        <v>100.74</v>
      </c>
      <c r="GI69" s="9">
        <v>98.63</v>
      </c>
      <c r="GJ69" s="9">
        <v>96.88</v>
      </c>
      <c r="GK69" s="9">
        <v>95.28</v>
      </c>
      <c r="GL69" s="9">
        <v>93.84</v>
      </c>
      <c r="GM69" s="9">
        <v>92.58</v>
      </c>
      <c r="GN69" s="9">
        <v>91.56</v>
      </c>
      <c r="GO69" s="9">
        <v>90.64</v>
      </c>
      <c r="GP69" s="9">
        <v>89.87</v>
      </c>
      <c r="GQ69" s="9">
        <v>89.09</v>
      </c>
      <c r="GR69" s="9">
        <v>88.31</v>
      </c>
      <c r="GS69" s="9">
        <v>87.62</v>
      </c>
      <c r="GT69" s="9">
        <v>86.98</v>
      </c>
      <c r="GU69" s="9">
        <v>86.38</v>
      </c>
      <c r="GV69" s="9">
        <v>85.79</v>
      </c>
      <c r="GW69" s="9">
        <v>85.19</v>
      </c>
      <c r="GX69" s="9">
        <v>84.63</v>
      </c>
      <c r="GY69" s="9">
        <v>84.03</v>
      </c>
      <c r="GZ69" s="9">
        <v>83.46</v>
      </c>
      <c r="HA69" s="9">
        <v>82.96</v>
      </c>
      <c r="HB69" s="9">
        <v>82.47</v>
      </c>
      <c r="HC69" s="9">
        <v>82</v>
      </c>
      <c r="HD69" s="9">
        <v>81.650000000000006</v>
      </c>
      <c r="HE69" s="9">
        <v>81.31</v>
      </c>
      <c r="HF69" s="9">
        <v>80.94</v>
      </c>
      <c r="HG69" s="9">
        <v>80.59</v>
      </c>
      <c r="HH69" s="9">
        <v>80.2</v>
      </c>
      <c r="HI69" s="9">
        <v>79.849999999999994</v>
      </c>
      <c r="HJ69" s="9">
        <v>79.52</v>
      </c>
      <c r="HK69" s="9">
        <v>79.25</v>
      </c>
      <c r="HL69" s="9">
        <v>78.900000000000006</v>
      </c>
      <c r="HM69" s="9">
        <v>78.61</v>
      </c>
      <c r="HN69" s="9">
        <v>78.290000000000006</v>
      </c>
      <c r="HO69" s="9">
        <v>78.03</v>
      </c>
      <c r="HP69" s="9">
        <v>77.790000000000006</v>
      </c>
      <c r="HQ69" s="9">
        <v>77.540000000000006</v>
      </c>
      <c r="HR69" s="9">
        <v>77.28</v>
      </c>
      <c r="HS69" s="9">
        <v>77.040000000000006</v>
      </c>
      <c r="HT69" s="9">
        <v>76.819999999999993</v>
      </c>
      <c r="HU69" s="9">
        <v>76.61</v>
      </c>
      <c r="HV69" s="9">
        <v>76.459999999999994</v>
      </c>
      <c r="HW69" s="9">
        <v>76.31</v>
      </c>
      <c r="HX69" s="9">
        <v>76.14</v>
      </c>
      <c r="HY69" s="9">
        <v>75.95</v>
      </c>
      <c r="ID69" s="14">
        <v>84.838099999999997</v>
      </c>
      <c r="IE69" s="14">
        <v>84.747900000000001</v>
      </c>
      <c r="IF69" s="14">
        <v>-0.10641399999999999</v>
      </c>
      <c r="IH69" s="7">
        <v>112.46</v>
      </c>
      <c r="II69" s="9">
        <v>245.77</v>
      </c>
    </row>
    <row r="70" spans="1:243" x14ac:dyDescent="0.35">
      <c r="A70" s="6">
        <f t="shared" si="38"/>
        <v>44649</v>
      </c>
      <c r="B70" s="13">
        <f t="shared" si="32"/>
        <v>3</v>
      </c>
      <c r="C70" s="13">
        <f t="shared" si="33"/>
        <v>2022</v>
      </c>
      <c r="D70">
        <f t="shared" si="34"/>
        <v>202203</v>
      </c>
      <c r="E70">
        <f t="shared" si="35"/>
        <v>1</v>
      </c>
      <c r="F70">
        <f t="shared" si="36"/>
        <v>202201</v>
      </c>
      <c r="G70" t="s">
        <v>255</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81.055899999999994</v>
      </c>
      <c r="FP70" s="7">
        <v>112.79</v>
      </c>
      <c r="FQ70" s="9">
        <v>1.3136000000000001</v>
      </c>
      <c r="FR70" s="7">
        <f t="shared" si="37"/>
        <v>85.863276492082818</v>
      </c>
      <c r="FT70" s="7">
        <v>1.36</v>
      </c>
      <c r="FU70" s="7">
        <v>1.64</v>
      </c>
      <c r="FV70" s="9">
        <v>81.266800000000003</v>
      </c>
      <c r="FX70" s="9">
        <v>110.23</v>
      </c>
      <c r="FY70" s="9">
        <v>104.74</v>
      </c>
      <c r="FZ70" s="9">
        <v>98.12</v>
      </c>
      <c r="GA70" s="9">
        <v>90.74</v>
      </c>
      <c r="GB70" s="9">
        <v>82.79</v>
      </c>
      <c r="GD70" s="9">
        <v>110.23</v>
      </c>
      <c r="GE70" s="9">
        <v>107.71</v>
      </c>
      <c r="GF70" s="9">
        <v>104.74</v>
      </c>
      <c r="GG70" s="9">
        <v>102.14</v>
      </c>
      <c r="GH70" s="9">
        <v>99.96</v>
      </c>
      <c r="GI70" s="9">
        <v>98.12</v>
      </c>
      <c r="GJ70" s="9">
        <v>96.57</v>
      </c>
      <c r="GK70" s="9">
        <v>95.14</v>
      </c>
      <c r="GL70" s="9">
        <v>93.8</v>
      </c>
      <c r="GM70" s="9">
        <v>92.61</v>
      </c>
      <c r="GN70" s="9">
        <v>91.64</v>
      </c>
      <c r="GO70" s="9">
        <v>90.74</v>
      </c>
      <c r="GP70" s="9">
        <v>89.96</v>
      </c>
      <c r="GQ70" s="9">
        <v>89.17</v>
      </c>
      <c r="GR70" s="9">
        <v>88.37</v>
      </c>
      <c r="GS70" s="9">
        <v>87.65</v>
      </c>
      <c r="GT70" s="9">
        <v>86.98</v>
      </c>
      <c r="GU70" s="9">
        <v>86.34</v>
      </c>
      <c r="GV70" s="9">
        <v>85.72</v>
      </c>
      <c r="GW70" s="9">
        <v>85.09</v>
      </c>
      <c r="GX70" s="9">
        <v>84.5</v>
      </c>
      <c r="GY70" s="9">
        <v>83.89</v>
      </c>
      <c r="GZ70" s="9">
        <v>83.3</v>
      </c>
      <c r="HA70" s="9">
        <v>82.79</v>
      </c>
      <c r="HB70" s="9">
        <v>82.29</v>
      </c>
      <c r="HC70" s="9">
        <v>81.81</v>
      </c>
      <c r="HD70" s="9">
        <v>81.459999999999994</v>
      </c>
      <c r="HE70" s="9">
        <v>81.12</v>
      </c>
      <c r="HF70" s="9">
        <v>80.760000000000005</v>
      </c>
      <c r="HG70" s="9">
        <v>80.42</v>
      </c>
      <c r="HH70" s="9">
        <v>80.040000000000006</v>
      </c>
      <c r="HI70" s="9">
        <v>79.7</v>
      </c>
      <c r="HJ70" s="9">
        <v>79.37</v>
      </c>
      <c r="HK70" s="9">
        <v>79.099999999999994</v>
      </c>
      <c r="HL70" s="9">
        <v>78.75</v>
      </c>
      <c r="HM70" s="9">
        <v>78.459999999999994</v>
      </c>
      <c r="HN70" s="9">
        <v>78.14</v>
      </c>
      <c r="HO70" s="9">
        <v>77.89</v>
      </c>
      <c r="HP70" s="9">
        <v>77.650000000000006</v>
      </c>
      <c r="HQ70" s="9">
        <v>77.400000000000006</v>
      </c>
      <c r="HR70" s="9">
        <v>77.14</v>
      </c>
      <c r="HS70" s="9">
        <v>76.900000000000006</v>
      </c>
      <c r="HT70" s="9">
        <v>76.69</v>
      </c>
      <c r="HU70" s="9">
        <v>76.489999999999995</v>
      </c>
      <c r="HV70" s="9">
        <v>76.34</v>
      </c>
      <c r="HW70" s="9">
        <v>76.19</v>
      </c>
      <c r="HX70" s="9">
        <v>76.02</v>
      </c>
      <c r="HY70" s="9">
        <v>75.83</v>
      </c>
      <c r="ID70" s="14">
        <v>84.838099999999997</v>
      </c>
      <c r="IE70" s="14">
        <v>84.747900000000001</v>
      </c>
      <c r="IF70" s="14">
        <v>-0.10641399999999999</v>
      </c>
      <c r="IH70" s="7">
        <v>110.01</v>
      </c>
      <c r="II70" s="9">
        <v>263.42</v>
      </c>
    </row>
    <row r="71" spans="1:243" x14ac:dyDescent="0.35">
      <c r="A71" s="6">
        <f t="shared" si="38"/>
        <v>44650</v>
      </c>
      <c r="B71" s="13">
        <f t="shared" si="32"/>
        <v>3</v>
      </c>
      <c r="C71" s="13">
        <f t="shared" si="33"/>
        <v>2022</v>
      </c>
      <c r="D71">
        <f t="shared" si="34"/>
        <v>202203</v>
      </c>
      <c r="E71">
        <f t="shared" si="35"/>
        <v>1</v>
      </c>
      <c r="F71">
        <f t="shared" si="36"/>
        <v>202201</v>
      </c>
      <c r="G71" t="s">
        <v>256</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80.935900000000004</v>
      </c>
      <c r="FP71" s="7">
        <v>115.59</v>
      </c>
      <c r="FQ71" s="9">
        <v>1.3172999999999999</v>
      </c>
      <c r="FR71" s="7">
        <f t="shared" si="37"/>
        <v>87.747665679799596</v>
      </c>
      <c r="FT71" s="7">
        <v>1.38</v>
      </c>
      <c r="FU71" s="7">
        <v>1.68</v>
      </c>
      <c r="FV71" s="9">
        <v>81.168499999999995</v>
      </c>
      <c r="FX71" s="9">
        <v>113.45</v>
      </c>
      <c r="FY71" s="9">
        <v>108.64</v>
      </c>
      <c r="FZ71" s="9">
        <v>101.78</v>
      </c>
      <c r="GA71" s="9">
        <v>93.56</v>
      </c>
      <c r="GB71" s="9">
        <v>84.47</v>
      </c>
      <c r="GD71" s="9">
        <v>113.45</v>
      </c>
      <c r="GE71" s="9">
        <v>111.44</v>
      </c>
      <c r="GF71" s="9">
        <v>108.64</v>
      </c>
      <c r="GG71" s="9">
        <v>106.07</v>
      </c>
      <c r="GH71" s="9">
        <v>103.77</v>
      </c>
      <c r="GI71" s="9">
        <v>101.78</v>
      </c>
      <c r="GJ71" s="9">
        <v>100.04</v>
      </c>
      <c r="GK71" s="9">
        <v>98.44</v>
      </c>
      <c r="GL71" s="9">
        <v>96.97</v>
      </c>
      <c r="GM71" s="9">
        <v>95.66</v>
      </c>
      <c r="GN71" s="9">
        <v>94.57</v>
      </c>
      <c r="GO71" s="9">
        <v>93.56</v>
      </c>
      <c r="GP71" s="9">
        <v>92.68</v>
      </c>
      <c r="GQ71" s="9">
        <v>91.79</v>
      </c>
      <c r="GR71" s="9">
        <v>90.91</v>
      </c>
      <c r="GS71" s="9">
        <v>90.1</v>
      </c>
      <c r="GT71" s="9">
        <v>89.33</v>
      </c>
      <c r="GU71" s="9">
        <v>88.6</v>
      </c>
      <c r="GV71" s="9">
        <v>87.88</v>
      </c>
      <c r="GW71" s="9">
        <v>87.16</v>
      </c>
      <c r="GX71" s="9">
        <v>86.46</v>
      </c>
      <c r="GY71" s="9">
        <v>85.76</v>
      </c>
      <c r="GZ71" s="9">
        <v>85.08</v>
      </c>
      <c r="HA71" s="9">
        <v>84.47</v>
      </c>
      <c r="HB71" s="9">
        <v>83.89</v>
      </c>
      <c r="HC71" s="9">
        <v>83.34</v>
      </c>
      <c r="HD71" s="9">
        <v>82.89</v>
      </c>
      <c r="HE71" s="9">
        <v>82.46</v>
      </c>
      <c r="HF71" s="9">
        <v>82.01</v>
      </c>
      <c r="HG71" s="9">
        <v>81.599999999999994</v>
      </c>
      <c r="HH71" s="9">
        <v>81.16</v>
      </c>
      <c r="HI71" s="9">
        <v>80.739999999999995</v>
      </c>
      <c r="HJ71" s="9">
        <v>80.36</v>
      </c>
      <c r="HK71" s="9">
        <v>80.040000000000006</v>
      </c>
      <c r="HL71" s="9">
        <v>79.63</v>
      </c>
      <c r="HM71" s="9">
        <v>79.290000000000006</v>
      </c>
      <c r="HN71" s="9">
        <v>78.92</v>
      </c>
      <c r="HO71" s="9">
        <v>78.61</v>
      </c>
      <c r="HP71" s="9">
        <v>78.319999999999993</v>
      </c>
      <c r="HQ71" s="9">
        <v>78.02</v>
      </c>
      <c r="HR71" s="9">
        <v>77.709999999999994</v>
      </c>
      <c r="HS71" s="9">
        <v>77.42</v>
      </c>
      <c r="HT71" s="9">
        <v>77.17</v>
      </c>
      <c r="HU71" s="9">
        <v>76.92</v>
      </c>
      <c r="HV71" s="9">
        <v>76.75</v>
      </c>
      <c r="HW71" s="9">
        <v>76.59</v>
      </c>
      <c r="HX71" s="9">
        <v>76.41</v>
      </c>
      <c r="HY71" s="9">
        <v>76.209999999999994</v>
      </c>
      <c r="ID71" s="14">
        <v>84.838099999999997</v>
      </c>
      <c r="IE71" s="14">
        <v>84.747900000000001</v>
      </c>
      <c r="IF71" s="14">
        <v>-0.10641399999999999</v>
      </c>
      <c r="IH71" s="7">
        <v>111.11</v>
      </c>
      <c r="II71" s="9">
        <v>283.23</v>
      </c>
    </row>
    <row r="72" spans="1:243" x14ac:dyDescent="0.35">
      <c r="A72" s="6">
        <f t="shared" si="38"/>
        <v>44651</v>
      </c>
      <c r="B72" s="13">
        <f t="shared" si="32"/>
        <v>3</v>
      </c>
      <c r="C72" s="13">
        <f t="shared" si="33"/>
        <v>2022</v>
      </c>
      <c r="D72">
        <f t="shared" si="34"/>
        <v>202203</v>
      </c>
      <c r="E72">
        <f t="shared" si="35"/>
        <v>1</v>
      </c>
      <c r="F72">
        <f t="shared" si="36"/>
        <v>202201</v>
      </c>
      <c r="G72" t="s">
        <v>257</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81.014399999999995</v>
      </c>
      <c r="FP72" s="7">
        <v>107.29</v>
      </c>
      <c r="FQ72" s="9">
        <v>1.3162</v>
      </c>
      <c r="FR72" s="7">
        <f t="shared" si="37"/>
        <v>81.514967330192988</v>
      </c>
      <c r="FT72" s="7">
        <v>1.36</v>
      </c>
      <c r="FU72" s="7">
        <v>1.6</v>
      </c>
      <c r="FV72" s="9">
        <v>81.260400000000004</v>
      </c>
      <c r="FX72" s="9">
        <v>107.91</v>
      </c>
      <c r="FY72" s="9">
        <v>102.73</v>
      </c>
      <c r="FZ72" s="9">
        <v>98.04</v>
      </c>
      <c r="GA72" s="9">
        <v>91.78</v>
      </c>
      <c r="GB72" s="9">
        <v>84.57</v>
      </c>
      <c r="GD72" s="9">
        <v>107.91</v>
      </c>
      <c r="GE72" s="9">
        <v>104.71</v>
      </c>
      <c r="GF72" s="9">
        <v>102.73</v>
      </c>
      <c r="GG72" s="9">
        <v>100.98</v>
      </c>
      <c r="GH72" s="9">
        <v>99.43</v>
      </c>
      <c r="GI72" s="9">
        <v>98.04</v>
      </c>
      <c r="GJ72" s="9">
        <v>96.75</v>
      </c>
      <c r="GK72" s="9">
        <v>95.51</v>
      </c>
      <c r="GL72" s="9">
        <v>94.35</v>
      </c>
      <c r="GM72" s="9">
        <v>93.33</v>
      </c>
      <c r="GN72" s="9">
        <v>92.53</v>
      </c>
      <c r="GO72" s="9">
        <v>91.78</v>
      </c>
      <c r="GP72" s="9">
        <v>91.13</v>
      </c>
      <c r="GQ72" s="9">
        <v>90.47</v>
      </c>
      <c r="GR72" s="9">
        <v>89.8</v>
      </c>
      <c r="GS72" s="9">
        <v>89.16</v>
      </c>
      <c r="GT72" s="9">
        <v>88.54</v>
      </c>
      <c r="GU72" s="9">
        <v>87.95</v>
      </c>
      <c r="GV72" s="9">
        <v>87.39</v>
      </c>
      <c r="GW72" s="9">
        <v>86.82</v>
      </c>
      <c r="GX72" s="9">
        <v>86.21</v>
      </c>
      <c r="GY72" s="9">
        <v>85.6</v>
      </c>
      <c r="GZ72" s="9">
        <v>85.03</v>
      </c>
      <c r="HA72" s="9">
        <v>84.57</v>
      </c>
      <c r="HB72" s="9">
        <v>84.12</v>
      </c>
      <c r="HC72" s="9">
        <v>83.67</v>
      </c>
      <c r="HD72" s="9">
        <v>83.27</v>
      </c>
      <c r="HE72" s="9">
        <v>82.89</v>
      </c>
      <c r="HF72" s="9">
        <v>82.5</v>
      </c>
      <c r="HG72" s="9">
        <v>82.15</v>
      </c>
      <c r="HH72" s="9">
        <v>81.77</v>
      </c>
      <c r="HI72" s="9">
        <v>81.41</v>
      </c>
      <c r="HJ72" s="9">
        <v>81.05</v>
      </c>
      <c r="HK72" s="9">
        <v>80.75</v>
      </c>
      <c r="HL72" s="9">
        <v>80.37</v>
      </c>
      <c r="HM72" s="9">
        <v>80.05</v>
      </c>
      <c r="HN72" s="9">
        <v>79.709999999999994</v>
      </c>
      <c r="HO72" s="9">
        <v>79.42</v>
      </c>
      <c r="HP72" s="9">
        <v>79.150000000000006</v>
      </c>
      <c r="HQ72" s="9">
        <v>78.87</v>
      </c>
      <c r="HR72" s="9">
        <v>78.58</v>
      </c>
      <c r="HS72" s="9">
        <v>78.31</v>
      </c>
      <c r="HT72" s="9">
        <v>78.08</v>
      </c>
      <c r="HU72" s="9">
        <v>77.849999999999994</v>
      </c>
      <c r="HV72" s="9">
        <v>77.66</v>
      </c>
      <c r="HW72" s="9">
        <v>77.48</v>
      </c>
      <c r="HX72" s="9">
        <v>77.28</v>
      </c>
      <c r="HY72" s="9">
        <v>77.069999999999993</v>
      </c>
      <c r="ID72" s="14">
        <v>84.838099999999997</v>
      </c>
      <c r="IE72" s="14">
        <v>84.747900000000001</v>
      </c>
      <c r="IF72" s="14">
        <v>-0.10641399999999999</v>
      </c>
      <c r="IH72" s="7">
        <v>107.51</v>
      </c>
      <c r="II72" s="9">
        <v>299.32</v>
      </c>
    </row>
    <row r="73" spans="1:243" x14ac:dyDescent="0.35">
      <c r="A73" s="6">
        <f t="shared" si="38"/>
        <v>44652</v>
      </c>
      <c r="B73" s="13">
        <f t="shared" si="32"/>
        <v>4</v>
      </c>
      <c r="C73" s="13">
        <f t="shared" si="33"/>
        <v>2022</v>
      </c>
      <c r="D73">
        <f t="shared" si="34"/>
        <v>202204</v>
      </c>
      <c r="E73">
        <f t="shared" si="35"/>
        <v>2</v>
      </c>
      <c r="F73">
        <f t="shared" si="36"/>
        <v>202202</v>
      </c>
      <c r="G73" t="s">
        <v>258</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81.048400000000001</v>
      </c>
      <c r="FP73" s="7">
        <v>106.13</v>
      </c>
      <c r="FQ73" s="9">
        <v>1.3109</v>
      </c>
      <c r="FR73" s="7">
        <f t="shared" si="37"/>
        <v>80.959646044702112</v>
      </c>
      <c r="FT73" s="7">
        <v>1.38</v>
      </c>
      <c r="FU73" s="7">
        <v>1.6</v>
      </c>
      <c r="FV73" s="9">
        <v>81.289000000000001</v>
      </c>
      <c r="FX73" s="9">
        <v>104.39</v>
      </c>
      <c r="FY73" s="9">
        <v>101.44</v>
      </c>
      <c r="FZ73" s="9">
        <v>98.03</v>
      </c>
      <c r="GA73" s="9">
        <v>93.05</v>
      </c>
      <c r="GB73" s="9">
        <v>86.35</v>
      </c>
      <c r="GD73" s="9">
        <v>104.39</v>
      </c>
      <c r="GE73" s="9">
        <v>102.82</v>
      </c>
      <c r="GF73" s="9">
        <v>101.44</v>
      </c>
      <c r="GG73" s="9">
        <v>100.24</v>
      </c>
      <c r="GH73" s="9">
        <v>99.12</v>
      </c>
      <c r="GI73" s="9">
        <v>98.03</v>
      </c>
      <c r="GJ73" s="9">
        <v>97</v>
      </c>
      <c r="GK73" s="9">
        <v>96.01</v>
      </c>
      <c r="GL73" s="9">
        <v>95.1</v>
      </c>
      <c r="GM73" s="9">
        <v>94.38</v>
      </c>
      <c r="GN73" s="9">
        <v>93.67</v>
      </c>
      <c r="GO73" s="9">
        <v>93.05</v>
      </c>
      <c r="GP73" s="9">
        <v>92.41</v>
      </c>
      <c r="GQ73" s="9">
        <v>91.76</v>
      </c>
      <c r="GR73" s="9">
        <v>91.15</v>
      </c>
      <c r="GS73" s="9">
        <v>90.58</v>
      </c>
      <c r="GT73" s="9">
        <v>90.03</v>
      </c>
      <c r="GU73" s="9">
        <v>89.49</v>
      </c>
      <c r="GV73" s="9">
        <v>88.95</v>
      </c>
      <c r="GW73" s="9">
        <v>88.36</v>
      </c>
      <c r="GX73" s="9">
        <v>87.78</v>
      </c>
      <c r="GY73" s="9">
        <v>87.24</v>
      </c>
      <c r="GZ73" s="9">
        <v>86.75</v>
      </c>
      <c r="HA73" s="9">
        <v>86.35</v>
      </c>
      <c r="HB73" s="9">
        <v>85.93</v>
      </c>
      <c r="HC73" s="9">
        <v>85.54</v>
      </c>
      <c r="HD73" s="9">
        <v>85.17</v>
      </c>
      <c r="HE73" s="9">
        <v>84.79</v>
      </c>
      <c r="HF73" s="9">
        <v>84.45</v>
      </c>
      <c r="HG73" s="9">
        <v>84.09</v>
      </c>
      <c r="HH73" s="9">
        <v>83.75</v>
      </c>
      <c r="HI73" s="9">
        <v>83.39</v>
      </c>
      <c r="HJ73" s="9">
        <v>83.09</v>
      </c>
      <c r="HK73" s="9">
        <v>82.71</v>
      </c>
      <c r="HL73" s="9">
        <v>82.39</v>
      </c>
      <c r="HM73" s="9">
        <v>82.06</v>
      </c>
      <c r="HN73" s="9">
        <v>81.78</v>
      </c>
      <c r="HO73" s="9">
        <v>81.489999999999995</v>
      </c>
      <c r="HP73" s="9">
        <v>81.19</v>
      </c>
      <c r="HQ73" s="9">
        <v>80.88</v>
      </c>
      <c r="HR73" s="9">
        <v>80.59</v>
      </c>
      <c r="HS73" s="9">
        <v>80.33</v>
      </c>
      <c r="HT73" s="9">
        <v>80.069999999999993</v>
      </c>
      <c r="HU73" s="9">
        <v>79.87</v>
      </c>
      <c r="HV73" s="9">
        <v>79.680000000000007</v>
      </c>
      <c r="HW73" s="9">
        <v>79.47</v>
      </c>
      <c r="HX73" s="9">
        <v>79.25</v>
      </c>
      <c r="HY73" s="9">
        <v>79.040000000000006</v>
      </c>
      <c r="ID73" s="14">
        <v>84.838099999999997</v>
      </c>
      <c r="IE73" s="14">
        <v>84.747900000000001</v>
      </c>
      <c r="IF73" s="14">
        <v>-0.10641399999999999</v>
      </c>
      <c r="IH73" s="7">
        <v>104.56</v>
      </c>
      <c r="II73" s="9">
        <v>257.32</v>
      </c>
    </row>
    <row r="74" spans="1:243" x14ac:dyDescent="0.35">
      <c r="A74" s="6">
        <f t="shared" si="38"/>
        <v>44655</v>
      </c>
      <c r="B74" s="13">
        <f t="shared" ref="B74:B137" si="39">MONTH(A74)</f>
        <v>4</v>
      </c>
      <c r="C74" s="13">
        <f t="shared" ref="C74:C137" si="40">YEAR(A74)</f>
        <v>2022</v>
      </c>
      <c r="D74">
        <f t="shared" ref="D74:D137" si="41">C74*100+B74</f>
        <v>202204</v>
      </c>
      <c r="E74">
        <f t="shared" ref="E74:E137" si="42">IF(B74&lt;4,1,IF(B74&lt;7,2,IF(B74&lt;10,3,4)))</f>
        <v>2</v>
      </c>
      <c r="F74">
        <f t="shared" ref="F74:F137" si="43">C74*100+E74</f>
        <v>202202</v>
      </c>
      <c r="G74" t="s">
        <v>259</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81.193200000000004</v>
      </c>
      <c r="FP74" s="7">
        <v>108.15</v>
      </c>
      <c r="FQ74" s="9">
        <v>1.3116000000000001</v>
      </c>
      <c r="FR74" s="7">
        <f t="shared" ref="FR74:FR137" si="44">FP74/FQ74</f>
        <v>82.456541628545281</v>
      </c>
      <c r="FT74" s="7">
        <v>1.37</v>
      </c>
      <c r="FU74" s="7">
        <v>1.55</v>
      </c>
      <c r="FV74" s="9">
        <v>81.443799999999996</v>
      </c>
      <c r="FX74" s="9">
        <v>107.53</v>
      </c>
      <c r="FY74" s="9">
        <v>104.56</v>
      </c>
      <c r="FZ74" s="9">
        <v>100.93</v>
      </c>
      <c r="GA74" s="9">
        <v>95.48</v>
      </c>
      <c r="GB74" s="9">
        <v>87.92</v>
      </c>
      <c r="GD74" s="9">
        <v>107.53</v>
      </c>
      <c r="GE74" s="9">
        <v>106</v>
      </c>
      <c r="GF74" s="9">
        <v>104.56</v>
      </c>
      <c r="GG74" s="9">
        <v>103.26</v>
      </c>
      <c r="GH74" s="9">
        <v>102.06</v>
      </c>
      <c r="GI74" s="9">
        <v>100.93</v>
      </c>
      <c r="GJ74" s="9">
        <v>99.85</v>
      </c>
      <c r="GK74" s="9">
        <v>98.81</v>
      </c>
      <c r="GL74" s="9">
        <v>97.81</v>
      </c>
      <c r="GM74" s="9">
        <v>96.97</v>
      </c>
      <c r="GN74" s="9">
        <v>96.18</v>
      </c>
      <c r="GO74" s="9">
        <v>95.48</v>
      </c>
      <c r="GP74" s="9">
        <v>94.76</v>
      </c>
      <c r="GQ74" s="9">
        <v>94.03</v>
      </c>
      <c r="GR74" s="9">
        <v>93.35</v>
      </c>
      <c r="GS74" s="9">
        <v>92.71</v>
      </c>
      <c r="GT74" s="9">
        <v>92.07</v>
      </c>
      <c r="GU74" s="9">
        <v>91.44</v>
      </c>
      <c r="GV74" s="9">
        <v>90.83</v>
      </c>
      <c r="GW74" s="9">
        <v>90.18</v>
      </c>
      <c r="GX74" s="9">
        <v>89.54</v>
      </c>
      <c r="GY74" s="9">
        <v>88.94</v>
      </c>
      <c r="GZ74" s="9">
        <v>88.39</v>
      </c>
      <c r="HA74" s="9">
        <v>87.92</v>
      </c>
      <c r="HB74" s="9">
        <v>87.46</v>
      </c>
      <c r="HC74" s="9">
        <v>87.02</v>
      </c>
      <c r="HD74" s="9">
        <v>86.58</v>
      </c>
      <c r="HE74" s="9">
        <v>86.15</v>
      </c>
      <c r="HF74" s="9">
        <v>85.76</v>
      </c>
      <c r="HG74" s="9">
        <v>85.34</v>
      </c>
      <c r="HH74" s="9">
        <v>84.97</v>
      </c>
      <c r="HI74" s="9">
        <v>84.58</v>
      </c>
      <c r="HJ74" s="9">
        <v>84.25</v>
      </c>
      <c r="HK74" s="9">
        <v>83.84</v>
      </c>
      <c r="HL74" s="9">
        <v>83.48</v>
      </c>
      <c r="HM74" s="9">
        <v>83.11</v>
      </c>
      <c r="HN74" s="9">
        <v>82.79</v>
      </c>
      <c r="HO74" s="9">
        <v>82.47</v>
      </c>
      <c r="HP74" s="9">
        <v>82.14</v>
      </c>
      <c r="HQ74" s="9">
        <v>81.8</v>
      </c>
      <c r="HR74" s="9">
        <v>81.48</v>
      </c>
      <c r="HS74" s="9">
        <v>81.19</v>
      </c>
      <c r="HT74" s="9">
        <v>80.900000000000006</v>
      </c>
      <c r="HU74" s="9">
        <v>80.67</v>
      </c>
      <c r="HV74" s="9">
        <v>80.45</v>
      </c>
      <c r="HW74" s="9">
        <v>80.209999999999994</v>
      </c>
      <c r="HX74" s="9">
        <v>79.959999999999994</v>
      </c>
      <c r="HY74" s="9">
        <v>79.72</v>
      </c>
      <c r="ID74" s="14">
        <v>84.838099999999997</v>
      </c>
      <c r="IE74" s="14">
        <v>84.747900000000001</v>
      </c>
      <c r="IF74" s="14">
        <v>-0.10641399999999999</v>
      </c>
      <c r="IH74" s="7">
        <v>106.31</v>
      </c>
      <c r="II74" s="9">
        <v>244.06</v>
      </c>
    </row>
    <row r="75" spans="1:243" x14ac:dyDescent="0.35">
      <c r="A75" s="6">
        <f t="shared" si="38"/>
        <v>44656</v>
      </c>
      <c r="B75" s="13">
        <f t="shared" si="39"/>
        <v>4</v>
      </c>
      <c r="C75" s="13">
        <f t="shared" si="40"/>
        <v>2022</v>
      </c>
      <c r="D75">
        <f t="shared" si="41"/>
        <v>202204</v>
      </c>
      <c r="E75">
        <f t="shared" si="42"/>
        <v>2</v>
      </c>
      <c r="F75">
        <f t="shared" si="43"/>
        <v>202202</v>
      </c>
      <c r="G75" t="s">
        <v>260</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81.489099999999993</v>
      </c>
      <c r="FP75" s="7">
        <v>106.6</v>
      </c>
      <c r="FQ75" s="9">
        <v>1.3113999999999999</v>
      </c>
      <c r="FR75" s="7">
        <f t="shared" si="44"/>
        <v>81.287174012505716</v>
      </c>
      <c r="FT75" s="7">
        <v>1.47</v>
      </c>
      <c r="FU75" s="7">
        <v>1.65</v>
      </c>
      <c r="FV75" s="9">
        <v>81.736699999999999</v>
      </c>
      <c r="FX75" s="9">
        <v>106.64</v>
      </c>
      <c r="FY75" s="9">
        <v>103.8</v>
      </c>
      <c r="FZ75" s="9">
        <v>100.17</v>
      </c>
      <c r="GA75" s="9">
        <v>94.64</v>
      </c>
      <c r="GB75" s="9">
        <v>87.2</v>
      </c>
      <c r="GD75" s="9">
        <v>106.64</v>
      </c>
      <c r="GE75" s="9">
        <v>105.2</v>
      </c>
      <c r="GF75" s="9">
        <v>103.8</v>
      </c>
      <c r="GG75" s="9">
        <v>102.51</v>
      </c>
      <c r="GH75" s="9">
        <v>101.31</v>
      </c>
      <c r="GI75" s="9">
        <v>100.17</v>
      </c>
      <c r="GJ75" s="9">
        <v>99.05</v>
      </c>
      <c r="GK75" s="9">
        <v>97.99</v>
      </c>
      <c r="GL75" s="9">
        <v>96.98</v>
      </c>
      <c r="GM75" s="9">
        <v>96.13</v>
      </c>
      <c r="GN75" s="9">
        <v>95.34</v>
      </c>
      <c r="GO75" s="9">
        <v>94.64</v>
      </c>
      <c r="GP75" s="9">
        <v>93.93</v>
      </c>
      <c r="GQ75" s="9">
        <v>93.22</v>
      </c>
      <c r="GR75" s="9">
        <v>92.55</v>
      </c>
      <c r="GS75" s="9">
        <v>91.92</v>
      </c>
      <c r="GT75" s="9">
        <v>91.29</v>
      </c>
      <c r="GU75" s="9">
        <v>90.68</v>
      </c>
      <c r="GV75" s="9">
        <v>90.08</v>
      </c>
      <c r="GW75" s="9">
        <v>89.44</v>
      </c>
      <c r="GX75" s="9">
        <v>88.8</v>
      </c>
      <c r="GY75" s="9">
        <v>88.2</v>
      </c>
      <c r="GZ75" s="9">
        <v>87.66</v>
      </c>
      <c r="HA75" s="9">
        <v>87.2</v>
      </c>
      <c r="HB75" s="9">
        <v>86.75</v>
      </c>
      <c r="HC75" s="9">
        <v>86.31</v>
      </c>
      <c r="HD75" s="9">
        <v>85.87</v>
      </c>
      <c r="HE75" s="9">
        <v>85.44</v>
      </c>
      <c r="HF75" s="9">
        <v>85.06</v>
      </c>
      <c r="HG75" s="9">
        <v>84.65</v>
      </c>
      <c r="HH75" s="9">
        <v>84.29</v>
      </c>
      <c r="HI75" s="9">
        <v>83.9</v>
      </c>
      <c r="HJ75" s="9">
        <v>83.57</v>
      </c>
      <c r="HK75" s="9">
        <v>83.16</v>
      </c>
      <c r="HL75" s="9">
        <v>82.8</v>
      </c>
      <c r="HM75" s="9">
        <v>82.43</v>
      </c>
      <c r="HN75" s="9">
        <v>82.11</v>
      </c>
      <c r="HO75" s="9">
        <v>81.790000000000006</v>
      </c>
      <c r="HP75" s="9">
        <v>81.459999999999994</v>
      </c>
      <c r="HQ75" s="9">
        <v>81.12</v>
      </c>
      <c r="HR75" s="9">
        <v>80.8</v>
      </c>
      <c r="HS75" s="9">
        <v>80.510000000000005</v>
      </c>
      <c r="HT75" s="9">
        <v>80.22</v>
      </c>
      <c r="HU75" s="9">
        <v>79.989999999999995</v>
      </c>
      <c r="HV75" s="9">
        <v>79.77</v>
      </c>
      <c r="HW75" s="9">
        <v>79.52</v>
      </c>
      <c r="HX75" s="9">
        <v>79.260000000000005</v>
      </c>
      <c r="HY75" s="9">
        <v>79.02</v>
      </c>
      <c r="ID75" s="14">
        <v>84.838099999999997</v>
      </c>
      <c r="IE75" s="14">
        <v>84.747900000000001</v>
      </c>
      <c r="IF75" s="14">
        <v>-0.10641399999999999</v>
      </c>
      <c r="IH75" s="7">
        <v>107.15</v>
      </c>
      <c r="II75" s="9">
        <v>242.24</v>
      </c>
    </row>
    <row r="76" spans="1:243" x14ac:dyDescent="0.35">
      <c r="A76" s="6">
        <f t="shared" si="38"/>
        <v>44657</v>
      </c>
      <c r="B76" s="13">
        <f t="shared" si="39"/>
        <v>4</v>
      </c>
      <c r="C76" s="13">
        <f t="shared" si="40"/>
        <v>2022</v>
      </c>
      <c r="D76">
        <f t="shared" si="41"/>
        <v>202204</v>
      </c>
      <c r="E76">
        <f t="shared" si="42"/>
        <v>2</v>
      </c>
      <c r="F76">
        <f t="shared" si="43"/>
        <v>202202</v>
      </c>
      <c r="G76" t="s">
        <v>261</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81.430700000000002</v>
      </c>
      <c r="FP76" s="7">
        <v>100.81</v>
      </c>
      <c r="FQ76" s="9">
        <v>1.3093999999999999</v>
      </c>
      <c r="FR76" s="7">
        <f t="shared" si="44"/>
        <v>76.989460821750427</v>
      </c>
      <c r="FT76" s="7">
        <v>1.47</v>
      </c>
      <c r="FU76" s="7">
        <v>1.7</v>
      </c>
      <c r="FV76" s="9">
        <v>81.668599999999998</v>
      </c>
      <c r="FX76" s="9">
        <v>101.07</v>
      </c>
      <c r="FY76" s="9">
        <v>99.31</v>
      </c>
      <c r="FZ76" s="9">
        <v>96.51</v>
      </c>
      <c r="GA76" s="9">
        <v>91.99</v>
      </c>
      <c r="GB76" s="9">
        <v>85.6</v>
      </c>
      <c r="GD76" s="9">
        <v>101.07</v>
      </c>
      <c r="GE76" s="9">
        <v>100.25</v>
      </c>
      <c r="GF76" s="9">
        <v>99.31</v>
      </c>
      <c r="GG76" s="9">
        <v>98.38</v>
      </c>
      <c r="GH76" s="9">
        <v>97.43</v>
      </c>
      <c r="GI76" s="9">
        <v>96.51</v>
      </c>
      <c r="GJ76" s="9">
        <v>95.63</v>
      </c>
      <c r="GK76" s="9">
        <v>94.77</v>
      </c>
      <c r="GL76" s="9">
        <v>93.95</v>
      </c>
      <c r="GM76" s="9">
        <v>93.25</v>
      </c>
      <c r="GN76" s="9">
        <v>92.58</v>
      </c>
      <c r="GO76" s="9">
        <v>91.99</v>
      </c>
      <c r="GP76" s="9">
        <v>91.4</v>
      </c>
      <c r="GQ76" s="9">
        <v>90.78</v>
      </c>
      <c r="GR76" s="9">
        <v>90.21</v>
      </c>
      <c r="GS76" s="9">
        <v>89.67</v>
      </c>
      <c r="GT76" s="9">
        <v>89.14</v>
      </c>
      <c r="GU76" s="9">
        <v>88.63</v>
      </c>
      <c r="GV76" s="9">
        <v>88.11</v>
      </c>
      <c r="GW76" s="9">
        <v>87.54</v>
      </c>
      <c r="GX76" s="9">
        <v>86.98</v>
      </c>
      <c r="GY76" s="9">
        <v>86.46</v>
      </c>
      <c r="GZ76" s="9">
        <v>86</v>
      </c>
      <c r="HA76" s="9">
        <v>85.6</v>
      </c>
      <c r="HB76" s="9">
        <v>85.21</v>
      </c>
      <c r="HC76" s="9">
        <v>84.83</v>
      </c>
      <c r="HD76" s="9">
        <v>84.45</v>
      </c>
      <c r="HE76" s="9">
        <v>84.08</v>
      </c>
      <c r="HF76" s="9">
        <v>83.73</v>
      </c>
      <c r="HG76" s="9">
        <v>83.38</v>
      </c>
      <c r="HH76" s="9">
        <v>83.07</v>
      </c>
      <c r="HI76" s="9">
        <v>82.71</v>
      </c>
      <c r="HJ76" s="9">
        <v>82.41</v>
      </c>
      <c r="HK76" s="9">
        <v>82.03</v>
      </c>
      <c r="HL76" s="9">
        <v>81.7</v>
      </c>
      <c r="HM76" s="9">
        <v>81.37</v>
      </c>
      <c r="HN76" s="9">
        <v>81.09</v>
      </c>
      <c r="HO76" s="9">
        <v>80.790000000000006</v>
      </c>
      <c r="HP76" s="9">
        <v>80.489999999999995</v>
      </c>
      <c r="HQ76" s="9">
        <v>80.180000000000007</v>
      </c>
      <c r="HR76" s="9">
        <v>79.89</v>
      </c>
      <c r="HS76" s="9">
        <v>79.63</v>
      </c>
      <c r="HT76" s="9">
        <v>79.36</v>
      </c>
      <c r="HU76" s="9">
        <v>79.13</v>
      </c>
      <c r="HV76" s="9">
        <v>78.91</v>
      </c>
      <c r="HW76" s="9">
        <v>78.66</v>
      </c>
      <c r="HX76" s="9">
        <v>78.41</v>
      </c>
      <c r="HY76" s="9">
        <v>78.180000000000007</v>
      </c>
      <c r="ID76" s="14">
        <v>84.838099999999997</v>
      </c>
      <c r="IE76" s="14">
        <v>84.747900000000001</v>
      </c>
      <c r="IF76" s="14">
        <v>-0.10641399999999999</v>
      </c>
      <c r="IH76" s="7">
        <v>104.03</v>
      </c>
      <c r="II76" s="9">
        <v>239.42</v>
      </c>
    </row>
    <row r="77" spans="1:243" x14ac:dyDescent="0.35">
      <c r="A77" s="6">
        <f t="shared" si="38"/>
        <v>44658</v>
      </c>
      <c r="B77" s="13">
        <f t="shared" si="39"/>
        <v>4</v>
      </c>
      <c r="C77" s="13">
        <f t="shared" si="40"/>
        <v>2022</v>
      </c>
      <c r="D77">
        <f t="shared" si="41"/>
        <v>202204</v>
      </c>
      <c r="E77">
        <f t="shared" si="42"/>
        <v>2</v>
      </c>
      <c r="F77">
        <f t="shared" si="43"/>
        <v>202202</v>
      </c>
      <c r="G77" t="s">
        <v>262</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81.305000000000007</v>
      </c>
      <c r="FP77" s="7">
        <v>99.83</v>
      </c>
      <c r="FQ77" s="9">
        <v>1.3066</v>
      </c>
      <c r="FR77" s="7">
        <f t="shared" si="44"/>
        <v>76.404408388183072</v>
      </c>
      <c r="FT77" s="7">
        <v>1.48</v>
      </c>
      <c r="FU77" s="7">
        <v>1.72</v>
      </c>
      <c r="FV77" s="9">
        <v>81.564700000000002</v>
      </c>
      <c r="FX77" s="9">
        <v>100.58</v>
      </c>
      <c r="FY77" s="9">
        <v>99.36</v>
      </c>
      <c r="FZ77" s="9">
        <v>96.95</v>
      </c>
      <c r="GA77" s="9">
        <v>92.6</v>
      </c>
      <c r="GB77" s="9">
        <v>86.3</v>
      </c>
      <c r="GD77" s="9">
        <v>100.58</v>
      </c>
      <c r="GE77" s="9">
        <v>100.05</v>
      </c>
      <c r="GF77" s="9">
        <v>99.36</v>
      </c>
      <c r="GG77" s="9">
        <v>98.62</v>
      </c>
      <c r="GH77" s="9">
        <v>97.79</v>
      </c>
      <c r="GI77" s="9">
        <v>96.95</v>
      </c>
      <c r="GJ77" s="9">
        <v>96.12</v>
      </c>
      <c r="GK77" s="9">
        <v>95.31</v>
      </c>
      <c r="GL77" s="9">
        <v>94.53</v>
      </c>
      <c r="GM77" s="9">
        <v>93.86</v>
      </c>
      <c r="GN77" s="9">
        <v>93.18</v>
      </c>
      <c r="GO77" s="9">
        <v>92.6</v>
      </c>
      <c r="GP77" s="9">
        <v>92.04</v>
      </c>
      <c r="GQ77" s="9">
        <v>91.43</v>
      </c>
      <c r="GR77" s="9">
        <v>90.87</v>
      </c>
      <c r="GS77" s="9">
        <v>90.34</v>
      </c>
      <c r="GT77" s="9">
        <v>89.82</v>
      </c>
      <c r="GU77" s="9">
        <v>89.31</v>
      </c>
      <c r="GV77" s="9">
        <v>88.79</v>
      </c>
      <c r="GW77" s="9">
        <v>88.23</v>
      </c>
      <c r="GX77" s="9">
        <v>87.67</v>
      </c>
      <c r="GY77" s="9">
        <v>87.16</v>
      </c>
      <c r="GZ77" s="9">
        <v>86.7</v>
      </c>
      <c r="HA77" s="9">
        <v>86.3</v>
      </c>
      <c r="HB77" s="9">
        <v>85.91</v>
      </c>
      <c r="HC77" s="9">
        <v>85.54</v>
      </c>
      <c r="HD77" s="9">
        <v>85.17</v>
      </c>
      <c r="HE77" s="9">
        <v>84.81</v>
      </c>
      <c r="HF77" s="9">
        <v>84.47</v>
      </c>
      <c r="HG77" s="9">
        <v>84.13</v>
      </c>
      <c r="HH77" s="9">
        <v>83.82</v>
      </c>
      <c r="HI77" s="9">
        <v>83.47</v>
      </c>
      <c r="HJ77" s="9">
        <v>83.18</v>
      </c>
      <c r="HK77" s="9">
        <v>82.81</v>
      </c>
      <c r="HL77" s="9">
        <v>82.49</v>
      </c>
      <c r="HM77" s="9">
        <v>82.17</v>
      </c>
      <c r="HN77" s="9">
        <v>81.91</v>
      </c>
      <c r="HO77" s="9">
        <v>81.62</v>
      </c>
      <c r="HP77" s="9">
        <v>81.33</v>
      </c>
      <c r="HQ77" s="9">
        <v>81.03</v>
      </c>
      <c r="HR77" s="9">
        <v>80.75</v>
      </c>
      <c r="HS77" s="9">
        <v>80.5</v>
      </c>
      <c r="HT77" s="9">
        <v>80.239999999999995</v>
      </c>
      <c r="HU77" s="9">
        <v>80.010000000000005</v>
      </c>
      <c r="HV77" s="9">
        <v>79.8</v>
      </c>
      <c r="HW77" s="9">
        <v>79.55</v>
      </c>
      <c r="HX77" s="9">
        <v>79.3</v>
      </c>
      <c r="HY77" s="9">
        <v>79.069999999999993</v>
      </c>
      <c r="ID77" s="14">
        <v>84.838099999999997</v>
      </c>
      <c r="IE77" s="14">
        <v>84.747900000000001</v>
      </c>
      <c r="IF77" s="14">
        <v>-0.10641399999999999</v>
      </c>
      <c r="IH77" s="7">
        <v>100.02</v>
      </c>
      <c r="II77" s="9">
        <v>233.49</v>
      </c>
    </row>
    <row r="78" spans="1:243" x14ac:dyDescent="0.35">
      <c r="A78" s="6">
        <f t="shared" si="38"/>
        <v>44659</v>
      </c>
      <c r="B78" s="13">
        <f t="shared" si="39"/>
        <v>4</v>
      </c>
      <c r="C78" s="13">
        <f t="shared" si="40"/>
        <v>2022</v>
      </c>
      <c r="D78">
        <f t="shared" si="41"/>
        <v>202204</v>
      </c>
      <c r="E78">
        <f t="shared" si="42"/>
        <v>2</v>
      </c>
      <c r="F78">
        <f t="shared" si="43"/>
        <v>202202</v>
      </c>
      <c r="G78" t="s">
        <v>263</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81.073400000000007</v>
      </c>
      <c r="FP78" s="7">
        <v>101.26</v>
      </c>
      <c r="FQ78" s="9">
        <v>1.3007</v>
      </c>
      <c r="FR78" s="7">
        <f t="shared" si="44"/>
        <v>77.850388252479434</v>
      </c>
      <c r="FT78" s="7">
        <v>1.5</v>
      </c>
      <c r="FU78" s="7">
        <v>1.76</v>
      </c>
      <c r="FV78" s="9">
        <v>81.346500000000006</v>
      </c>
      <c r="FX78" s="9">
        <v>102.78</v>
      </c>
      <c r="FY78" s="9">
        <v>101.37</v>
      </c>
      <c r="FZ78" s="9">
        <v>98.86</v>
      </c>
      <c r="GA78" s="9">
        <v>93.9</v>
      </c>
      <c r="GB78" s="9">
        <v>86.72</v>
      </c>
      <c r="GD78" s="9">
        <v>102.78</v>
      </c>
      <c r="GE78" s="9">
        <v>102.17</v>
      </c>
      <c r="GF78" s="9">
        <v>101.37</v>
      </c>
      <c r="GG78" s="9">
        <v>100.58</v>
      </c>
      <c r="GH78" s="9">
        <v>99.74</v>
      </c>
      <c r="GI78" s="9">
        <v>98.86</v>
      </c>
      <c r="GJ78" s="9">
        <v>97.95</v>
      </c>
      <c r="GK78" s="9">
        <v>97.04</v>
      </c>
      <c r="GL78" s="9">
        <v>96.15</v>
      </c>
      <c r="GM78" s="9">
        <v>95.36</v>
      </c>
      <c r="GN78" s="9">
        <v>94.58</v>
      </c>
      <c r="GO78" s="9">
        <v>93.9</v>
      </c>
      <c r="GP78" s="9">
        <v>93.26</v>
      </c>
      <c r="GQ78" s="9">
        <v>92.58</v>
      </c>
      <c r="GR78" s="9">
        <v>91.95</v>
      </c>
      <c r="GS78" s="9">
        <v>91.36</v>
      </c>
      <c r="GT78" s="9">
        <v>90.77</v>
      </c>
      <c r="GU78" s="9">
        <v>90.2</v>
      </c>
      <c r="GV78" s="9">
        <v>89.62</v>
      </c>
      <c r="GW78" s="9">
        <v>89</v>
      </c>
      <c r="GX78" s="9">
        <v>88.34</v>
      </c>
      <c r="GY78" s="9">
        <v>87.73</v>
      </c>
      <c r="GZ78" s="9">
        <v>87.18</v>
      </c>
      <c r="HA78" s="9">
        <v>86.72</v>
      </c>
      <c r="HB78" s="9">
        <v>86.28</v>
      </c>
      <c r="HC78" s="9">
        <v>85.87</v>
      </c>
      <c r="HD78" s="9">
        <v>85.44</v>
      </c>
      <c r="HE78" s="9">
        <v>85.03</v>
      </c>
      <c r="HF78" s="9">
        <v>84.64</v>
      </c>
      <c r="HG78" s="9">
        <v>84.28</v>
      </c>
      <c r="HH78" s="9">
        <v>83.93</v>
      </c>
      <c r="HI78" s="9">
        <v>83.55</v>
      </c>
      <c r="HJ78" s="9">
        <v>83.23</v>
      </c>
      <c r="HK78" s="9">
        <v>82.83</v>
      </c>
      <c r="HL78" s="9">
        <v>82.48</v>
      </c>
      <c r="HM78" s="9">
        <v>82.13</v>
      </c>
      <c r="HN78" s="9">
        <v>81.84</v>
      </c>
      <c r="HO78" s="9">
        <v>81.52</v>
      </c>
      <c r="HP78" s="9">
        <v>81.2</v>
      </c>
      <c r="HQ78" s="9">
        <v>80.87</v>
      </c>
      <c r="HR78" s="9">
        <v>80.56</v>
      </c>
      <c r="HS78" s="9">
        <v>80.28</v>
      </c>
      <c r="HT78" s="9">
        <v>79.989999999999995</v>
      </c>
      <c r="HU78" s="9">
        <v>79.760000000000005</v>
      </c>
      <c r="HV78" s="9">
        <v>79.55</v>
      </c>
      <c r="HW78" s="9">
        <v>79.3</v>
      </c>
      <c r="HX78" s="9">
        <v>79.06</v>
      </c>
      <c r="HY78" s="9">
        <v>78.83</v>
      </c>
      <c r="ID78" s="14">
        <v>84.838099999999997</v>
      </c>
      <c r="IE78" s="14">
        <v>84.747900000000001</v>
      </c>
      <c r="IF78" s="14">
        <v>-0.10641399999999999</v>
      </c>
      <c r="IH78" s="7">
        <v>101.13</v>
      </c>
      <c r="II78" s="9">
        <v>228.54</v>
      </c>
    </row>
    <row r="79" spans="1:243" x14ac:dyDescent="0.35">
      <c r="A79" s="6">
        <f t="shared" ref="A79:A142" si="45">+A74+7</f>
        <v>44662</v>
      </c>
      <c r="B79" s="13">
        <f t="shared" si="39"/>
        <v>4</v>
      </c>
      <c r="C79" s="13">
        <f t="shared" si="40"/>
        <v>2022</v>
      </c>
      <c r="D79">
        <f t="shared" si="41"/>
        <v>202204</v>
      </c>
      <c r="E79">
        <f t="shared" si="42"/>
        <v>2</v>
      </c>
      <c r="F79">
        <f t="shared" si="43"/>
        <v>202202</v>
      </c>
      <c r="G79" t="s">
        <v>264</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81.2744</v>
      </c>
      <c r="FP79" s="7">
        <v>97.92</v>
      </c>
      <c r="FQ79" s="9">
        <v>1.3041</v>
      </c>
      <c r="FR79" s="7">
        <f t="shared" si="44"/>
        <v>75.086266390614213</v>
      </c>
      <c r="FT79" s="7">
        <v>1.56</v>
      </c>
      <c r="FU79" s="7">
        <v>1.85</v>
      </c>
      <c r="FV79" s="9">
        <v>81.522300000000001</v>
      </c>
      <c r="FX79" s="9">
        <v>98.48</v>
      </c>
      <c r="FY79" s="9">
        <v>97.87</v>
      </c>
      <c r="FZ79" s="9">
        <v>96.16</v>
      </c>
      <c r="GA79" s="9">
        <v>92.06</v>
      </c>
      <c r="GB79" s="9">
        <v>85.7</v>
      </c>
      <c r="GD79" s="9">
        <v>98.48</v>
      </c>
      <c r="GE79" s="9">
        <v>98.27</v>
      </c>
      <c r="GF79" s="9">
        <v>97.87</v>
      </c>
      <c r="GG79" s="9">
        <v>97.4</v>
      </c>
      <c r="GH79" s="9">
        <v>96.82</v>
      </c>
      <c r="GI79" s="9">
        <v>96.16</v>
      </c>
      <c r="GJ79" s="9">
        <v>95.45</v>
      </c>
      <c r="GK79" s="9">
        <v>94.73</v>
      </c>
      <c r="GL79" s="9">
        <v>93.99</v>
      </c>
      <c r="GM79" s="9">
        <v>93.32</v>
      </c>
      <c r="GN79" s="9">
        <v>92.64</v>
      </c>
      <c r="GO79" s="9">
        <v>92.06</v>
      </c>
      <c r="GP79" s="9">
        <v>91.52</v>
      </c>
      <c r="GQ79" s="9">
        <v>90.91</v>
      </c>
      <c r="GR79" s="9">
        <v>90.35</v>
      </c>
      <c r="GS79" s="9">
        <v>89.83</v>
      </c>
      <c r="GT79" s="9">
        <v>89.3</v>
      </c>
      <c r="GU79" s="9">
        <v>88.79</v>
      </c>
      <c r="GV79" s="9">
        <v>88.26</v>
      </c>
      <c r="GW79" s="9">
        <v>87.71</v>
      </c>
      <c r="GX79" s="9">
        <v>87.12</v>
      </c>
      <c r="GY79" s="9">
        <v>86.58</v>
      </c>
      <c r="GZ79" s="9">
        <v>86.1</v>
      </c>
      <c r="HA79" s="9">
        <v>85.7</v>
      </c>
      <c r="HB79" s="9">
        <v>85.32</v>
      </c>
      <c r="HC79" s="9">
        <v>84.95</v>
      </c>
      <c r="HD79" s="9">
        <v>84.57</v>
      </c>
      <c r="HE79" s="9">
        <v>84.21</v>
      </c>
      <c r="HF79" s="9">
        <v>83.87</v>
      </c>
      <c r="HG79" s="9">
        <v>83.55</v>
      </c>
      <c r="HH79" s="9">
        <v>83.24</v>
      </c>
      <c r="HI79" s="9">
        <v>82.9</v>
      </c>
      <c r="HJ79" s="9">
        <v>82.61</v>
      </c>
      <c r="HK79" s="9">
        <v>82.24</v>
      </c>
      <c r="HL79" s="9">
        <v>81.92</v>
      </c>
      <c r="HM79" s="9">
        <v>81.599999999999994</v>
      </c>
      <c r="HN79" s="9">
        <v>81.349999999999994</v>
      </c>
      <c r="HO79" s="9">
        <v>81.06</v>
      </c>
      <c r="HP79" s="9">
        <v>80.77</v>
      </c>
      <c r="HQ79" s="9">
        <v>80.47</v>
      </c>
      <c r="HR79" s="9">
        <v>80.2</v>
      </c>
      <c r="HS79" s="9">
        <v>79.959999999999994</v>
      </c>
      <c r="HT79" s="9">
        <v>79.709999999999994</v>
      </c>
      <c r="HU79" s="9">
        <v>79.489999999999995</v>
      </c>
      <c r="HV79" s="9">
        <v>79.290000000000006</v>
      </c>
      <c r="HW79" s="9">
        <v>79.05</v>
      </c>
      <c r="HX79" s="9">
        <v>78.81</v>
      </c>
      <c r="HY79" s="9">
        <v>78.58</v>
      </c>
      <c r="ID79" s="14">
        <v>84.838099999999997</v>
      </c>
      <c r="IE79" s="14">
        <v>84.747900000000001</v>
      </c>
      <c r="IF79" s="14">
        <v>-0.10641399999999999</v>
      </c>
      <c r="IH79" s="7">
        <v>98.06</v>
      </c>
      <c r="II79" s="9">
        <v>213.01</v>
      </c>
    </row>
    <row r="80" spans="1:243" x14ac:dyDescent="0.35">
      <c r="A80" s="6">
        <f t="shared" si="45"/>
        <v>44663</v>
      </c>
      <c r="B80" s="13">
        <f t="shared" si="39"/>
        <v>4</v>
      </c>
      <c r="C80" s="13">
        <f t="shared" si="40"/>
        <v>2022</v>
      </c>
      <c r="D80">
        <f t="shared" si="41"/>
        <v>202204</v>
      </c>
      <c r="E80">
        <f t="shared" si="42"/>
        <v>2</v>
      </c>
      <c r="F80">
        <f t="shared" si="43"/>
        <v>202202</v>
      </c>
      <c r="G80" t="s">
        <v>265</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81.308000000000007</v>
      </c>
      <c r="FP80" s="7">
        <v>104.42</v>
      </c>
      <c r="FQ80" s="9">
        <v>1.3038000000000001</v>
      </c>
      <c r="FR80" s="7">
        <f t="shared" si="44"/>
        <v>80.088970701027762</v>
      </c>
      <c r="FT80" s="7">
        <v>1.51</v>
      </c>
      <c r="FU80" s="7">
        <v>1.8</v>
      </c>
      <c r="FV80" s="9">
        <v>81.539100000000005</v>
      </c>
      <c r="FX80" s="9">
        <v>104.64</v>
      </c>
      <c r="FY80" s="9">
        <v>103.55</v>
      </c>
      <c r="FZ80" s="9">
        <v>100.74</v>
      </c>
      <c r="GA80" s="9">
        <v>95.09</v>
      </c>
      <c r="GB80" s="9">
        <v>87.32</v>
      </c>
      <c r="GD80" s="9">
        <v>104.64</v>
      </c>
      <c r="GE80" s="9">
        <v>104.22</v>
      </c>
      <c r="GF80" s="9">
        <v>103.55</v>
      </c>
      <c r="GG80" s="9">
        <v>102.71</v>
      </c>
      <c r="GH80" s="9">
        <v>101.75</v>
      </c>
      <c r="GI80" s="9">
        <v>100.74</v>
      </c>
      <c r="GJ80" s="9">
        <v>99.7</v>
      </c>
      <c r="GK80" s="9">
        <v>98.68</v>
      </c>
      <c r="GL80" s="9">
        <v>97.67</v>
      </c>
      <c r="GM80" s="9">
        <v>96.75</v>
      </c>
      <c r="GN80" s="9">
        <v>95.86</v>
      </c>
      <c r="GO80" s="9">
        <v>95.09</v>
      </c>
      <c r="GP80" s="9">
        <v>94.38</v>
      </c>
      <c r="GQ80" s="9">
        <v>93.64</v>
      </c>
      <c r="GR80" s="9">
        <v>92.96</v>
      </c>
      <c r="GS80" s="9">
        <v>92.31</v>
      </c>
      <c r="GT80" s="9">
        <v>91.65</v>
      </c>
      <c r="GU80" s="9">
        <v>91.01</v>
      </c>
      <c r="GV80" s="9">
        <v>90.36</v>
      </c>
      <c r="GW80" s="9">
        <v>89.69</v>
      </c>
      <c r="GX80" s="9">
        <v>89.01</v>
      </c>
      <c r="GY80" s="9">
        <v>88.38</v>
      </c>
      <c r="GZ80" s="9">
        <v>87.81</v>
      </c>
      <c r="HA80" s="9">
        <v>87.32</v>
      </c>
      <c r="HB80" s="9">
        <v>86.84</v>
      </c>
      <c r="HC80" s="9">
        <v>86.38</v>
      </c>
      <c r="HD80" s="9">
        <v>85.91</v>
      </c>
      <c r="HE80" s="9">
        <v>85.45</v>
      </c>
      <c r="HF80" s="9">
        <v>85.02</v>
      </c>
      <c r="HG80" s="9">
        <v>84.61</v>
      </c>
      <c r="HH80" s="9">
        <v>84.22</v>
      </c>
      <c r="HI80" s="9">
        <v>83.82</v>
      </c>
      <c r="HJ80" s="9">
        <v>83.47</v>
      </c>
      <c r="HK80" s="9">
        <v>83.04</v>
      </c>
      <c r="HL80" s="9">
        <v>82.66</v>
      </c>
      <c r="HM80" s="9">
        <v>82.28</v>
      </c>
      <c r="HN80" s="9">
        <v>81.97</v>
      </c>
      <c r="HO80" s="9">
        <v>81.62</v>
      </c>
      <c r="HP80" s="9">
        <v>81.27</v>
      </c>
      <c r="HQ80" s="9">
        <v>80.91</v>
      </c>
      <c r="HR80" s="9">
        <v>80.59</v>
      </c>
      <c r="HS80" s="9">
        <v>80.3</v>
      </c>
      <c r="HT80" s="9">
        <v>80</v>
      </c>
      <c r="HU80" s="9">
        <v>79.77</v>
      </c>
      <c r="HV80" s="9">
        <v>79.569999999999993</v>
      </c>
      <c r="HW80" s="9">
        <v>79.33</v>
      </c>
      <c r="HX80" s="9">
        <v>79.09</v>
      </c>
      <c r="HY80" s="9">
        <v>78.86</v>
      </c>
      <c r="ID80" s="14">
        <v>84.838099999999997</v>
      </c>
      <c r="IE80" s="14">
        <v>84.747900000000001</v>
      </c>
      <c r="IF80" s="14">
        <v>-0.10641399999999999</v>
      </c>
      <c r="IH80" s="7">
        <v>104.62</v>
      </c>
      <c r="II80" s="9">
        <v>211.15</v>
      </c>
    </row>
    <row r="81" spans="1:243" x14ac:dyDescent="0.35">
      <c r="A81" s="6">
        <f t="shared" si="45"/>
        <v>44664</v>
      </c>
      <c r="B81" s="13">
        <f t="shared" si="39"/>
        <v>4</v>
      </c>
      <c r="C81" s="13">
        <f t="shared" si="40"/>
        <v>2022</v>
      </c>
      <c r="D81">
        <f t="shared" si="41"/>
        <v>202204</v>
      </c>
      <c r="E81">
        <f t="shared" si="42"/>
        <v>2</v>
      </c>
      <c r="F81">
        <f t="shared" si="43"/>
        <v>202202</v>
      </c>
      <c r="G81" t="s">
        <v>266</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81.422700000000006</v>
      </c>
      <c r="FP81" s="7">
        <v>108.49</v>
      </c>
      <c r="FQ81" s="9">
        <v>1.3038000000000001</v>
      </c>
      <c r="FR81" s="7">
        <f t="shared" si="44"/>
        <v>83.21061512501916</v>
      </c>
      <c r="FT81" s="7">
        <v>1.49</v>
      </c>
      <c r="FU81" s="7">
        <v>1.81</v>
      </c>
      <c r="FV81" s="9">
        <v>81.676400000000001</v>
      </c>
      <c r="FX81" s="9">
        <v>108.78</v>
      </c>
      <c r="FY81" s="9">
        <v>106.99</v>
      </c>
      <c r="FZ81" s="9">
        <v>103.42</v>
      </c>
      <c r="GA81" s="9">
        <v>97.2</v>
      </c>
      <c r="GB81" s="9">
        <v>88.47</v>
      </c>
      <c r="GD81" s="9">
        <v>108.78</v>
      </c>
      <c r="GE81" s="9">
        <v>108.08</v>
      </c>
      <c r="GF81" s="9">
        <v>106.99</v>
      </c>
      <c r="GG81" s="9">
        <v>105.81</v>
      </c>
      <c r="GH81" s="9">
        <v>104.6</v>
      </c>
      <c r="GI81" s="9">
        <v>103.42</v>
      </c>
      <c r="GJ81" s="9">
        <v>102.24</v>
      </c>
      <c r="GK81" s="9">
        <v>101.1</v>
      </c>
      <c r="GL81" s="9">
        <v>100</v>
      </c>
      <c r="GM81" s="9">
        <v>99</v>
      </c>
      <c r="GN81" s="9">
        <v>98.03</v>
      </c>
      <c r="GO81" s="9">
        <v>97.2</v>
      </c>
      <c r="GP81" s="9">
        <v>96.4</v>
      </c>
      <c r="GQ81" s="9">
        <v>95.59</v>
      </c>
      <c r="GR81" s="9">
        <v>94.83</v>
      </c>
      <c r="GS81" s="9">
        <v>94.09</v>
      </c>
      <c r="GT81" s="9">
        <v>93.36</v>
      </c>
      <c r="GU81" s="9">
        <v>92.65</v>
      </c>
      <c r="GV81" s="9">
        <v>91.92</v>
      </c>
      <c r="GW81" s="9">
        <v>91.17</v>
      </c>
      <c r="GX81" s="9">
        <v>90.41</v>
      </c>
      <c r="GY81" s="9">
        <v>89.7</v>
      </c>
      <c r="GZ81" s="9">
        <v>89.04</v>
      </c>
      <c r="HA81" s="9">
        <v>88.47</v>
      </c>
      <c r="HB81" s="9">
        <v>87.91</v>
      </c>
      <c r="HC81" s="9">
        <v>87.37</v>
      </c>
      <c r="HD81" s="9">
        <v>86.83</v>
      </c>
      <c r="HE81" s="9">
        <v>86.31</v>
      </c>
      <c r="HF81" s="9">
        <v>85.82</v>
      </c>
      <c r="HG81" s="9">
        <v>85.35</v>
      </c>
      <c r="HH81" s="9">
        <v>84.9</v>
      </c>
      <c r="HI81" s="9">
        <v>84.45</v>
      </c>
      <c r="HJ81" s="9">
        <v>84.04</v>
      </c>
      <c r="HK81" s="9">
        <v>83.56</v>
      </c>
      <c r="HL81" s="9">
        <v>83.11</v>
      </c>
      <c r="HM81" s="9">
        <v>82.66</v>
      </c>
      <c r="HN81" s="9">
        <v>82.28</v>
      </c>
      <c r="HO81" s="9">
        <v>81.91</v>
      </c>
      <c r="HP81" s="9">
        <v>81.53</v>
      </c>
      <c r="HQ81" s="9">
        <v>81.14</v>
      </c>
      <c r="HR81" s="9">
        <v>80.78</v>
      </c>
      <c r="HS81" s="9">
        <v>80.44</v>
      </c>
      <c r="HT81" s="9">
        <v>80.11</v>
      </c>
      <c r="HU81" s="9">
        <v>79.86</v>
      </c>
      <c r="HV81" s="9">
        <v>79.63</v>
      </c>
      <c r="HW81" s="9">
        <v>79.38</v>
      </c>
      <c r="HX81" s="9">
        <v>79.13</v>
      </c>
      <c r="HY81" s="9">
        <v>78.88</v>
      </c>
      <c r="ID81" s="14">
        <v>84.838099999999997</v>
      </c>
      <c r="IE81" s="14">
        <v>84.747900000000001</v>
      </c>
      <c r="IF81" s="14">
        <v>-0.10641399999999999</v>
      </c>
      <c r="IH81" s="7">
        <v>107.81</v>
      </c>
      <c r="II81" s="9">
        <v>213.09</v>
      </c>
    </row>
    <row r="82" spans="1:243" x14ac:dyDescent="0.35">
      <c r="A82" s="6">
        <f t="shared" si="45"/>
        <v>44665</v>
      </c>
      <c r="B82" s="13">
        <f t="shared" si="39"/>
        <v>4</v>
      </c>
      <c r="C82" s="13">
        <f t="shared" si="40"/>
        <v>2022</v>
      </c>
      <c r="D82">
        <f t="shared" si="41"/>
        <v>202204</v>
      </c>
      <c r="E82">
        <f t="shared" si="42"/>
        <v>2</v>
      </c>
      <c r="F82">
        <f t="shared" si="43"/>
        <v>202202</v>
      </c>
      <c r="G82" t="s">
        <v>267</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81.749200000000002</v>
      </c>
      <c r="FP82" s="7">
        <v>110.83</v>
      </c>
      <c r="FQ82" s="9">
        <v>1.3048</v>
      </c>
      <c r="FR82" s="7">
        <f t="shared" si="44"/>
        <v>84.940220723482526</v>
      </c>
      <c r="FT82" s="7">
        <v>1.56</v>
      </c>
      <c r="FU82" s="7">
        <v>1.89</v>
      </c>
      <c r="FV82" s="9">
        <v>82.006100000000004</v>
      </c>
      <c r="FX82" s="9">
        <v>111.7</v>
      </c>
      <c r="FY82" s="9">
        <v>109.47</v>
      </c>
      <c r="FZ82" s="9">
        <v>105.03</v>
      </c>
      <c r="GA82" s="9">
        <v>97.74</v>
      </c>
      <c r="GB82" s="9">
        <v>88.18</v>
      </c>
      <c r="GD82" s="9">
        <v>111.7</v>
      </c>
      <c r="GE82" s="9">
        <v>110.8</v>
      </c>
      <c r="GF82" s="9">
        <v>109.47</v>
      </c>
      <c r="GG82" s="9">
        <v>107.98</v>
      </c>
      <c r="GH82" s="9">
        <v>106.49</v>
      </c>
      <c r="GI82" s="9">
        <v>105.03</v>
      </c>
      <c r="GJ82" s="9">
        <v>103.6</v>
      </c>
      <c r="GK82" s="9">
        <v>102.22</v>
      </c>
      <c r="GL82" s="9">
        <v>100.92</v>
      </c>
      <c r="GM82" s="9">
        <v>99.77</v>
      </c>
      <c r="GN82" s="9">
        <v>98.68</v>
      </c>
      <c r="GO82" s="9">
        <v>97.74</v>
      </c>
      <c r="GP82" s="9">
        <v>96.88</v>
      </c>
      <c r="GQ82" s="9">
        <v>96</v>
      </c>
      <c r="GR82" s="9">
        <v>95.15</v>
      </c>
      <c r="GS82" s="9">
        <v>94.32</v>
      </c>
      <c r="GT82" s="9">
        <v>93.51</v>
      </c>
      <c r="GU82" s="9">
        <v>92.73</v>
      </c>
      <c r="GV82" s="9">
        <v>91.94</v>
      </c>
      <c r="GW82" s="9">
        <v>91.11</v>
      </c>
      <c r="GX82" s="9">
        <v>90.29</v>
      </c>
      <c r="GY82" s="9">
        <v>89.52</v>
      </c>
      <c r="GZ82" s="9">
        <v>88.8</v>
      </c>
      <c r="HA82" s="9">
        <v>88.18</v>
      </c>
      <c r="HB82" s="9">
        <v>87.57</v>
      </c>
      <c r="HC82" s="9">
        <v>86.95</v>
      </c>
      <c r="HD82" s="9">
        <v>86.35</v>
      </c>
      <c r="HE82" s="9">
        <v>85.77</v>
      </c>
      <c r="HF82" s="9">
        <v>85.22</v>
      </c>
      <c r="HG82" s="9">
        <v>84.7</v>
      </c>
      <c r="HH82" s="9">
        <v>84.2</v>
      </c>
      <c r="HI82" s="9">
        <v>83.68</v>
      </c>
      <c r="HJ82" s="9">
        <v>83.23</v>
      </c>
      <c r="HK82" s="9">
        <v>82.71</v>
      </c>
      <c r="HL82" s="9">
        <v>82.22</v>
      </c>
      <c r="HM82" s="9">
        <v>81.73</v>
      </c>
      <c r="HN82" s="9">
        <v>81.31</v>
      </c>
      <c r="HO82" s="9">
        <v>80.87</v>
      </c>
      <c r="HP82" s="9">
        <v>80.45</v>
      </c>
      <c r="HQ82" s="9">
        <v>80.03</v>
      </c>
      <c r="HR82" s="9">
        <v>79.64</v>
      </c>
      <c r="HS82" s="9">
        <v>79.27</v>
      </c>
      <c r="HT82" s="9">
        <v>78.91</v>
      </c>
      <c r="HU82" s="9">
        <v>78.64</v>
      </c>
      <c r="HV82" s="9">
        <v>78.400000000000006</v>
      </c>
      <c r="HW82" s="9">
        <v>78.14</v>
      </c>
      <c r="HX82" s="9">
        <v>77.87</v>
      </c>
      <c r="HY82" s="9">
        <v>77.599999999999994</v>
      </c>
      <c r="ID82" s="14">
        <v>84.838099999999997</v>
      </c>
      <c r="IE82" s="14">
        <v>84.747900000000001</v>
      </c>
      <c r="IF82" s="14">
        <v>-0.10641399999999999</v>
      </c>
      <c r="IH82" s="7">
        <v>110.1</v>
      </c>
      <c r="II82" s="9">
        <v>177.25</v>
      </c>
    </row>
    <row r="83" spans="1:243" x14ac:dyDescent="0.35">
      <c r="A83" s="6">
        <f t="shared" si="45"/>
        <v>44666</v>
      </c>
      <c r="B83" s="13">
        <f t="shared" si="39"/>
        <v>4</v>
      </c>
      <c r="C83" s="13">
        <f t="shared" si="40"/>
        <v>2022</v>
      </c>
      <c r="D83">
        <f t="shared" si="41"/>
        <v>202204</v>
      </c>
      <c r="E83">
        <f t="shared" si="42"/>
        <v>2</v>
      </c>
      <c r="F83">
        <f t="shared" si="43"/>
        <v>202202</v>
      </c>
      <c r="G83" t="s">
        <v>268</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44"/>
        <v>#N/A</v>
      </c>
      <c r="FT83" s="7" t="e">
        <v>#N/A</v>
      </c>
      <c r="FU83" s="7">
        <v>1.9</v>
      </c>
      <c r="FV83" s="9" t="e">
        <v>#N/A</v>
      </c>
      <c r="FX83" s="9" t="e">
        <v>#N/A</v>
      </c>
      <c r="FY83" s="9" t="e">
        <v>#N/A</v>
      </c>
      <c r="FZ83" s="9" t="e">
        <v>#N/A</v>
      </c>
      <c r="GA83" s="9" t="e">
        <v>#N/A</v>
      </c>
      <c r="GB83" s="9" t="e">
        <v>#N/A</v>
      </c>
      <c r="GD83" s="9" t="e">
        <v>#N/A</v>
      </c>
      <c r="GE83" s="9" t="e">
        <v>#N/A</v>
      </c>
      <c r="GF83" s="9" t="e">
        <v>#N/A</v>
      </c>
      <c r="GG83" s="9" t="e">
        <v>#N/A</v>
      </c>
      <c r="GH83" s="9" t="e">
        <v>#N/A</v>
      </c>
      <c r="GI83" s="9" t="e">
        <v>#N/A</v>
      </c>
      <c r="GJ83" s="9" t="e">
        <v>#N/A</v>
      </c>
      <c r="GK83" s="9" t="e">
        <v>#N/A</v>
      </c>
      <c r="GL83" s="9" t="e">
        <v>#N/A</v>
      </c>
      <c r="GM83" s="9" t="e">
        <v>#N/A</v>
      </c>
      <c r="GN83" s="9" t="e">
        <v>#N/A</v>
      </c>
      <c r="GO83" s="9" t="e">
        <v>#N/A</v>
      </c>
      <c r="GP83" s="9" t="e">
        <v>#N/A</v>
      </c>
      <c r="GQ83" s="9" t="e">
        <v>#N/A</v>
      </c>
      <c r="GR83" s="9" t="e">
        <v>#N/A</v>
      </c>
      <c r="GS83" s="9" t="e">
        <v>#N/A</v>
      </c>
      <c r="GT83" s="9" t="e">
        <v>#N/A</v>
      </c>
      <c r="GU83" s="9" t="e">
        <v>#N/A</v>
      </c>
      <c r="GV83" s="9" t="e">
        <v>#N/A</v>
      </c>
      <c r="GW83" s="9" t="e">
        <v>#N/A</v>
      </c>
      <c r="GX83" s="9" t="e">
        <v>#N/A</v>
      </c>
      <c r="GY83" s="9" t="e">
        <v>#N/A</v>
      </c>
      <c r="GZ83" s="9" t="e">
        <v>#N/A</v>
      </c>
      <c r="HA83" s="9" t="e">
        <v>#N/A</v>
      </c>
      <c r="HB83" s="9" t="e">
        <v>#N/A</v>
      </c>
      <c r="HC83" s="9" t="e">
        <v>#N/A</v>
      </c>
      <c r="HD83" s="9" t="e">
        <v>#N/A</v>
      </c>
      <c r="HE83" s="9" t="e">
        <v>#N/A</v>
      </c>
      <c r="HF83" s="9" t="e">
        <v>#N/A</v>
      </c>
      <c r="HG83" s="9" t="e">
        <v>#N/A</v>
      </c>
      <c r="HH83" s="9" t="e">
        <v>#N/A</v>
      </c>
      <c r="HI83" s="9" t="e">
        <v>#N/A</v>
      </c>
      <c r="HJ83" s="9" t="e">
        <v>#N/A</v>
      </c>
      <c r="HK83" s="9" t="e">
        <v>#N/A</v>
      </c>
      <c r="HL83" s="9" t="e">
        <v>#N/A</v>
      </c>
      <c r="HM83" s="9" t="e">
        <v>#N/A</v>
      </c>
      <c r="HN83" s="9" t="e">
        <v>#N/A</v>
      </c>
      <c r="HO83" s="9" t="e">
        <v>#N/A</v>
      </c>
      <c r="HP83" s="9" t="e">
        <v>#N/A</v>
      </c>
      <c r="HQ83" s="9" t="e">
        <v>#N/A</v>
      </c>
      <c r="HR83" s="9" t="e">
        <v>#N/A</v>
      </c>
      <c r="HS83" s="9" t="e">
        <v>#N/A</v>
      </c>
      <c r="HT83" s="9" t="e">
        <v>#N/A</v>
      </c>
      <c r="HU83" s="9" t="e">
        <v>#N/A</v>
      </c>
      <c r="HV83" s="9" t="e">
        <v>#N/A</v>
      </c>
      <c r="HW83" s="9" t="e">
        <v>#N/A</v>
      </c>
      <c r="HX83" s="9" t="e">
        <v>#N/A</v>
      </c>
      <c r="HY83" s="9" t="e">
        <v>#N/A</v>
      </c>
      <c r="ID83" s="14">
        <v>84.838099999999997</v>
      </c>
      <c r="IE83" s="14">
        <v>84.747900000000001</v>
      </c>
      <c r="IF83" s="14">
        <v>-0.10641399999999999</v>
      </c>
      <c r="IH83" s="7">
        <v>110.77</v>
      </c>
      <c r="II83" s="9" t="e">
        <v>#N/A</v>
      </c>
    </row>
    <row r="84" spans="1:243" x14ac:dyDescent="0.35">
      <c r="A84" s="6">
        <f t="shared" si="45"/>
        <v>44669</v>
      </c>
      <c r="B84" s="13">
        <f t="shared" si="39"/>
        <v>4</v>
      </c>
      <c r="C84" s="13">
        <f t="shared" si="40"/>
        <v>2022</v>
      </c>
      <c r="D84">
        <f t="shared" si="41"/>
        <v>202204</v>
      </c>
      <c r="E84">
        <f t="shared" si="42"/>
        <v>2</v>
      </c>
      <c r="F84">
        <f t="shared" si="43"/>
        <v>202202</v>
      </c>
      <c r="G84" t="s">
        <v>269</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44"/>
        <v>#N/A</v>
      </c>
      <c r="FT84" s="7" t="e">
        <v>#N/A</v>
      </c>
      <c r="FU84" s="7">
        <v>1.88</v>
      </c>
      <c r="FV84" s="9" t="e">
        <v>#N/A</v>
      </c>
      <c r="FX84" s="9">
        <v>113.16</v>
      </c>
      <c r="FY84" s="9">
        <v>110.31</v>
      </c>
      <c r="FZ84" s="9">
        <v>105.39</v>
      </c>
      <c r="GA84" s="9">
        <v>97.66</v>
      </c>
      <c r="GB84" s="9">
        <v>87.83</v>
      </c>
      <c r="GD84" s="9">
        <v>113.16</v>
      </c>
      <c r="GE84" s="9">
        <v>111.94</v>
      </c>
      <c r="GF84" s="9">
        <v>110.31</v>
      </c>
      <c r="GG84" s="9">
        <v>108.64</v>
      </c>
      <c r="GH84" s="9">
        <v>107</v>
      </c>
      <c r="GI84" s="9">
        <v>105.39</v>
      </c>
      <c r="GJ84" s="9">
        <v>103.82</v>
      </c>
      <c r="GK84" s="9">
        <v>102.34</v>
      </c>
      <c r="GL84" s="9">
        <v>100.97</v>
      </c>
      <c r="GM84" s="9">
        <v>99.77</v>
      </c>
      <c r="GN84" s="9">
        <v>98.64</v>
      </c>
      <c r="GO84" s="9">
        <v>97.66</v>
      </c>
      <c r="GP84" s="9">
        <v>96.75</v>
      </c>
      <c r="GQ84" s="9">
        <v>95.85</v>
      </c>
      <c r="GR84" s="9">
        <v>94.98</v>
      </c>
      <c r="GS84" s="9">
        <v>94.13</v>
      </c>
      <c r="GT84" s="9">
        <v>93.3</v>
      </c>
      <c r="GU84" s="9">
        <v>92.5</v>
      </c>
      <c r="GV84" s="9">
        <v>91.69</v>
      </c>
      <c r="GW84" s="9">
        <v>90.84</v>
      </c>
      <c r="GX84" s="9">
        <v>90</v>
      </c>
      <c r="GY84" s="9">
        <v>89.21</v>
      </c>
      <c r="GZ84" s="9">
        <v>88.47</v>
      </c>
      <c r="HA84" s="9">
        <v>87.83</v>
      </c>
      <c r="HB84" s="9">
        <v>87.19</v>
      </c>
      <c r="HC84" s="9">
        <v>86.57</v>
      </c>
      <c r="HD84" s="9">
        <v>85.96</v>
      </c>
      <c r="HE84" s="9">
        <v>85.37</v>
      </c>
      <c r="HF84" s="9">
        <v>84.81</v>
      </c>
      <c r="HG84" s="9">
        <v>84.28</v>
      </c>
      <c r="HH84" s="9">
        <v>83.77</v>
      </c>
      <c r="HI84" s="9">
        <v>83.24</v>
      </c>
      <c r="HJ84" s="9">
        <v>82.79</v>
      </c>
      <c r="HK84" s="9">
        <v>82.27</v>
      </c>
      <c r="HL84" s="9">
        <v>81.78</v>
      </c>
      <c r="HM84" s="9">
        <v>81.290000000000006</v>
      </c>
      <c r="HN84" s="9">
        <v>80.87</v>
      </c>
      <c r="HO84" s="9">
        <v>80.430000000000007</v>
      </c>
      <c r="HP84" s="9">
        <v>80.010000000000005</v>
      </c>
      <c r="HQ84" s="9">
        <v>79.59</v>
      </c>
      <c r="HR84" s="9">
        <v>79.2</v>
      </c>
      <c r="HS84" s="9">
        <v>78.819999999999993</v>
      </c>
      <c r="HT84" s="9">
        <v>78.459999999999994</v>
      </c>
      <c r="HU84" s="9">
        <v>78.180000000000007</v>
      </c>
      <c r="HV84" s="9">
        <v>77.930000000000007</v>
      </c>
      <c r="HW84" s="9">
        <v>77.66</v>
      </c>
      <c r="HX84" s="9">
        <v>77.38</v>
      </c>
      <c r="HY84" s="9">
        <v>77.09</v>
      </c>
      <c r="ID84" s="14">
        <v>84.838099999999997</v>
      </c>
      <c r="IE84" s="14">
        <v>84.747900000000001</v>
      </c>
      <c r="IF84" s="14">
        <v>-0.10641399999999999</v>
      </c>
      <c r="IH84" s="7">
        <v>114.35</v>
      </c>
      <c r="II84" s="9">
        <v>177.25</v>
      </c>
    </row>
    <row r="85" spans="1:243" x14ac:dyDescent="0.35">
      <c r="A85" s="6">
        <f t="shared" si="45"/>
        <v>44670</v>
      </c>
      <c r="B85" s="13">
        <f t="shared" si="39"/>
        <v>4</v>
      </c>
      <c r="C85" s="13">
        <f t="shared" si="40"/>
        <v>2022</v>
      </c>
      <c r="D85">
        <f t="shared" si="41"/>
        <v>202204</v>
      </c>
      <c r="E85">
        <f t="shared" si="42"/>
        <v>2</v>
      </c>
      <c r="F85">
        <f t="shared" si="43"/>
        <v>202202</v>
      </c>
      <c r="G85" t="s">
        <v>270</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81.485399999999998</v>
      </c>
      <c r="FP85" s="7">
        <v>105.49</v>
      </c>
      <c r="FQ85" s="9">
        <v>1.2989999999999999</v>
      </c>
      <c r="FR85" s="7">
        <f t="shared" si="44"/>
        <v>81.208622016936104</v>
      </c>
      <c r="FT85" s="7">
        <v>1.59</v>
      </c>
      <c r="FU85" s="7">
        <v>1.99</v>
      </c>
      <c r="FV85" s="9">
        <v>81.747399999999999</v>
      </c>
      <c r="FX85" s="9">
        <v>107.25</v>
      </c>
      <c r="FY85" s="9">
        <v>105.23</v>
      </c>
      <c r="FZ85" s="9">
        <v>100.71</v>
      </c>
      <c r="GA85" s="9">
        <v>93.41</v>
      </c>
      <c r="GB85" s="9">
        <v>84.83</v>
      </c>
      <c r="GD85" s="9">
        <v>107.25</v>
      </c>
      <c r="GE85" s="9">
        <v>106.63</v>
      </c>
      <c r="GF85" s="9">
        <v>105.23</v>
      </c>
      <c r="GG85" s="9">
        <v>103.73</v>
      </c>
      <c r="GH85" s="9">
        <v>102.23</v>
      </c>
      <c r="GI85" s="9">
        <v>100.71</v>
      </c>
      <c r="GJ85" s="9">
        <v>99.23</v>
      </c>
      <c r="GK85" s="9">
        <v>97.82</v>
      </c>
      <c r="GL85" s="9">
        <v>96.52</v>
      </c>
      <c r="GM85" s="9">
        <v>95.38</v>
      </c>
      <c r="GN85" s="9">
        <v>94.31</v>
      </c>
      <c r="GO85" s="9">
        <v>93.41</v>
      </c>
      <c r="GP85" s="9">
        <v>92.62</v>
      </c>
      <c r="GQ85" s="9">
        <v>91.81</v>
      </c>
      <c r="GR85" s="9">
        <v>91.04</v>
      </c>
      <c r="GS85" s="9">
        <v>90.29</v>
      </c>
      <c r="GT85" s="9">
        <v>89.56</v>
      </c>
      <c r="GU85" s="9">
        <v>88.87</v>
      </c>
      <c r="GV85" s="9">
        <v>88.16</v>
      </c>
      <c r="GW85" s="9">
        <v>87.41</v>
      </c>
      <c r="GX85" s="9">
        <v>86.68</v>
      </c>
      <c r="GY85" s="9">
        <v>86</v>
      </c>
      <c r="GZ85" s="9">
        <v>85.37</v>
      </c>
      <c r="HA85" s="9">
        <v>84.83</v>
      </c>
      <c r="HB85" s="9">
        <v>84.29</v>
      </c>
      <c r="HC85" s="9">
        <v>83.76</v>
      </c>
      <c r="HD85" s="9">
        <v>83.25</v>
      </c>
      <c r="HE85" s="9">
        <v>82.76</v>
      </c>
      <c r="HF85" s="9">
        <v>82.3</v>
      </c>
      <c r="HG85" s="9">
        <v>81.87</v>
      </c>
      <c r="HH85" s="9">
        <v>81.459999999999994</v>
      </c>
      <c r="HI85" s="9">
        <v>81.010000000000005</v>
      </c>
      <c r="HJ85" s="9">
        <v>80.650000000000006</v>
      </c>
      <c r="HK85" s="9">
        <v>80.22</v>
      </c>
      <c r="HL85" s="9">
        <v>79.81</v>
      </c>
      <c r="HM85" s="9">
        <v>79.400000000000006</v>
      </c>
      <c r="HN85" s="9">
        <v>79.06</v>
      </c>
      <c r="HO85" s="9">
        <v>78.72</v>
      </c>
      <c r="HP85" s="9">
        <v>78.400000000000006</v>
      </c>
      <c r="HQ85" s="9">
        <v>78.08</v>
      </c>
      <c r="HR85" s="9">
        <v>77.790000000000006</v>
      </c>
      <c r="HS85" s="9">
        <v>77.52</v>
      </c>
      <c r="HT85" s="9">
        <v>77.27</v>
      </c>
      <c r="HU85" s="9">
        <v>77.05</v>
      </c>
      <c r="HV85" s="9">
        <v>76.86</v>
      </c>
      <c r="HW85" s="9">
        <v>76.650000000000006</v>
      </c>
      <c r="HX85" s="9">
        <v>76.430000000000007</v>
      </c>
      <c r="HY85" s="9">
        <v>76.2</v>
      </c>
      <c r="ID85" s="14">
        <v>84.838099999999997</v>
      </c>
      <c r="IE85" s="14">
        <v>84.747900000000001</v>
      </c>
      <c r="IF85" s="14">
        <v>-0.10641399999999999</v>
      </c>
      <c r="IH85" s="7">
        <v>107.16</v>
      </c>
      <c r="II85" s="9">
        <v>173.33</v>
      </c>
    </row>
    <row r="86" spans="1:243" x14ac:dyDescent="0.35">
      <c r="A86" s="6">
        <f t="shared" si="45"/>
        <v>44671</v>
      </c>
      <c r="B86" s="13">
        <f t="shared" si="39"/>
        <v>4</v>
      </c>
      <c r="C86" s="13">
        <f t="shared" si="40"/>
        <v>2022</v>
      </c>
      <c r="D86">
        <f t="shared" si="41"/>
        <v>202204</v>
      </c>
      <c r="E86">
        <f t="shared" si="42"/>
        <v>2</v>
      </c>
      <c r="F86">
        <f t="shared" si="43"/>
        <v>202202</v>
      </c>
      <c r="G86" t="s">
        <v>271</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81.545900000000003</v>
      </c>
      <c r="FP86" s="7">
        <v>105.05</v>
      </c>
      <c r="FQ86" s="9">
        <v>1.3048</v>
      </c>
      <c r="FR86" s="7">
        <f t="shared" si="44"/>
        <v>80.510423053341512</v>
      </c>
      <c r="FT86" s="7">
        <v>1.57</v>
      </c>
      <c r="FU86" s="7">
        <v>1.93</v>
      </c>
      <c r="FV86" s="9">
        <v>81.795299999999997</v>
      </c>
      <c r="FX86" s="9">
        <v>106.8</v>
      </c>
      <c r="FY86" s="9">
        <v>105.21</v>
      </c>
      <c r="FZ86" s="9">
        <v>101.14</v>
      </c>
      <c r="GA86" s="9">
        <v>94.03</v>
      </c>
      <c r="GB86" s="9">
        <v>85.27</v>
      </c>
      <c r="GD86" s="9">
        <v>106.8</v>
      </c>
      <c r="GE86" s="9">
        <v>106.33</v>
      </c>
      <c r="GF86" s="9">
        <v>105.21</v>
      </c>
      <c r="GG86" s="9">
        <v>103.91</v>
      </c>
      <c r="GH86" s="9">
        <v>102.53</v>
      </c>
      <c r="GI86" s="9">
        <v>101.14</v>
      </c>
      <c r="GJ86" s="9">
        <v>99.74</v>
      </c>
      <c r="GK86" s="9">
        <v>98.39</v>
      </c>
      <c r="GL86" s="9">
        <v>97.13</v>
      </c>
      <c r="GM86" s="9">
        <v>96.01</v>
      </c>
      <c r="GN86" s="9">
        <v>94.94</v>
      </c>
      <c r="GO86" s="9">
        <v>94.03</v>
      </c>
      <c r="GP86" s="9">
        <v>93.22</v>
      </c>
      <c r="GQ86" s="9">
        <v>92.4</v>
      </c>
      <c r="GR86" s="9">
        <v>91.62</v>
      </c>
      <c r="GS86" s="9">
        <v>90.85</v>
      </c>
      <c r="GT86" s="9">
        <v>90.11</v>
      </c>
      <c r="GU86" s="9">
        <v>89.4</v>
      </c>
      <c r="GV86" s="9">
        <v>88.69</v>
      </c>
      <c r="GW86" s="9">
        <v>87.93</v>
      </c>
      <c r="GX86" s="9">
        <v>87.19</v>
      </c>
      <c r="GY86" s="9">
        <v>86.49</v>
      </c>
      <c r="GZ86" s="9">
        <v>85.84</v>
      </c>
      <c r="HA86" s="9">
        <v>85.27</v>
      </c>
      <c r="HB86" s="9">
        <v>84.73</v>
      </c>
      <c r="HC86" s="9">
        <v>84.19</v>
      </c>
      <c r="HD86" s="9">
        <v>83.66</v>
      </c>
      <c r="HE86" s="9">
        <v>83.15</v>
      </c>
      <c r="HF86" s="9">
        <v>82.67</v>
      </c>
      <c r="HG86" s="9">
        <v>82.23</v>
      </c>
      <c r="HH86" s="9">
        <v>81.8</v>
      </c>
      <c r="HI86" s="9">
        <v>81.36</v>
      </c>
      <c r="HJ86" s="9">
        <v>80.98</v>
      </c>
      <c r="HK86" s="9">
        <v>80.53</v>
      </c>
      <c r="HL86" s="9">
        <v>80.099999999999994</v>
      </c>
      <c r="HM86" s="9">
        <v>79.66</v>
      </c>
      <c r="HN86" s="9">
        <v>79.290000000000006</v>
      </c>
      <c r="HO86" s="9">
        <v>78.930000000000007</v>
      </c>
      <c r="HP86" s="9">
        <v>78.58</v>
      </c>
      <c r="HQ86" s="9">
        <v>78.23</v>
      </c>
      <c r="HR86" s="9">
        <v>77.91</v>
      </c>
      <c r="HS86" s="9">
        <v>77.61</v>
      </c>
      <c r="HT86" s="9">
        <v>77.34</v>
      </c>
      <c r="HU86" s="9">
        <v>77.12</v>
      </c>
      <c r="HV86" s="9">
        <v>76.92</v>
      </c>
      <c r="HW86" s="9">
        <v>76.7</v>
      </c>
      <c r="HX86" s="9">
        <v>76.47</v>
      </c>
      <c r="HY86" s="9">
        <v>76.23</v>
      </c>
      <c r="ID86" s="14">
        <v>84.838099999999997</v>
      </c>
      <c r="IE86" s="14">
        <v>84.747900000000001</v>
      </c>
      <c r="IF86" s="14">
        <v>-0.10641399999999999</v>
      </c>
      <c r="IH86" s="7">
        <v>106.68</v>
      </c>
      <c r="II86" s="9">
        <v>177.88</v>
      </c>
    </row>
    <row r="87" spans="1:243" x14ac:dyDescent="0.35">
      <c r="A87" s="6">
        <f t="shared" si="45"/>
        <v>44672</v>
      </c>
      <c r="B87" s="13">
        <f t="shared" si="39"/>
        <v>4</v>
      </c>
      <c r="C87" s="13">
        <f t="shared" si="40"/>
        <v>2022</v>
      </c>
      <c r="D87">
        <f t="shared" si="41"/>
        <v>202204</v>
      </c>
      <c r="E87">
        <f t="shared" si="42"/>
        <v>2</v>
      </c>
      <c r="F87">
        <f t="shared" si="43"/>
        <v>202202</v>
      </c>
      <c r="G87" t="s">
        <v>272</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81.612200000000001</v>
      </c>
      <c r="FP87" s="7">
        <v>107.2</v>
      </c>
      <c r="FQ87" s="9">
        <v>1.3030999999999999</v>
      </c>
      <c r="FR87" s="7">
        <f t="shared" si="44"/>
        <v>82.265367201289237</v>
      </c>
      <c r="FT87" s="7">
        <v>1.76</v>
      </c>
      <c r="FU87" s="7">
        <v>2.0299999999999998</v>
      </c>
      <c r="FV87" s="9">
        <v>81.874200000000002</v>
      </c>
      <c r="FX87" s="9">
        <v>108.33</v>
      </c>
      <c r="FY87" s="9">
        <v>106.77</v>
      </c>
      <c r="FZ87" s="9">
        <v>102.53</v>
      </c>
      <c r="GA87" s="9">
        <v>95.4</v>
      </c>
      <c r="GB87" s="9">
        <v>86.58</v>
      </c>
      <c r="GD87" s="9">
        <v>108.33</v>
      </c>
      <c r="GE87" s="9">
        <v>107.96</v>
      </c>
      <c r="GF87" s="9">
        <v>106.77</v>
      </c>
      <c r="GG87" s="9">
        <v>105.42</v>
      </c>
      <c r="GH87" s="9">
        <v>103.98</v>
      </c>
      <c r="GI87" s="9">
        <v>102.53</v>
      </c>
      <c r="GJ87" s="9">
        <v>101.1</v>
      </c>
      <c r="GK87" s="9">
        <v>99.73</v>
      </c>
      <c r="GL87" s="9">
        <v>98.47</v>
      </c>
      <c r="GM87" s="9">
        <v>97.35</v>
      </c>
      <c r="GN87" s="9">
        <v>96.3</v>
      </c>
      <c r="GO87" s="9">
        <v>95.4</v>
      </c>
      <c r="GP87" s="9">
        <v>94.6</v>
      </c>
      <c r="GQ87" s="9">
        <v>93.78</v>
      </c>
      <c r="GR87" s="9">
        <v>92.99</v>
      </c>
      <c r="GS87" s="9">
        <v>92.21</v>
      </c>
      <c r="GT87" s="9">
        <v>91.46</v>
      </c>
      <c r="GU87" s="9">
        <v>90.74</v>
      </c>
      <c r="GV87" s="9">
        <v>90.01</v>
      </c>
      <c r="GW87" s="9">
        <v>89.26</v>
      </c>
      <c r="GX87" s="9">
        <v>88.52</v>
      </c>
      <c r="GY87" s="9">
        <v>87.8</v>
      </c>
      <c r="GZ87" s="9">
        <v>87.16</v>
      </c>
      <c r="HA87" s="9">
        <v>86.58</v>
      </c>
      <c r="HB87" s="9">
        <v>86.03</v>
      </c>
      <c r="HC87" s="9">
        <v>85.5</v>
      </c>
      <c r="HD87" s="9">
        <v>84.96</v>
      </c>
      <c r="HE87" s="9">
        <v>84.44</v>
      </c>
      <c r="HF87" s="9">
        <v>83.95</v>
      </c>
      <c r="HG87" s="9">
        <v>83.5</v>
      </c>
      <c r="HH87" s="9">
        <v>83.06</v>
      </c>
      <c r="HI87" s="9">
        <v>82.62</v>
      </c>
      <c r="HJ87" s="9">
        <v>82.24</v>
      </c>
      <c r="HK87" s="9">
        <v>81.790000000000006</v>
      </c>
      <c r="HL87" s="9">
        <v>81.36</v>
      </c>
      <c r="HM87" s="9">
        <v>80.91</v>
      </c>
      <c r="HN87" s="9">
        <v>80.53</v>
      </c>
      <c r="HO87" s="9">
        <v>80.17</v>
      </c>
      <c r="HP87" s="9">
        <v>79.819999999999993</v>
      </c>
      <c r="HQ87" s="9">
        <v>79.47</v>
      </c>
      <c r="HR87" s="9">
        <v>79.150000000000006</v>
      </c>
      <c r="HS87" s="9">
        <v>78.84</v>
      </c>
      <c r="HT87" s="9">
        <v>78.56</v>
      </c>
      <c r="HU87" s="9">
        <v>78.349999999999994</v>
      </c>
      <c r="HV87" s="9">
        <v>78.16</v>
      </c>
      <c r="HW87" s="9">
        <v>77.95</v>
      </c>
      <c r="HX87" s="9">
        <v>77.73</v>
      </c>
      <c r="HY87" s="9">
        <v>77.5</v>
      </c>
      <c r="ID87" s="14">
        <v>84.838099999999997</v>
      </c>
      <c r="IE87" s="14">
        <v>84.747900000000001</v>
      </c>
      <c r="IF87" s="14">
        <v>-0.10641399999999999</v>
      </c>
      <c r="IH87" s="7">
        <v>107.34</v>
      </c>
      <c r="II87" s="9">
        <v>188.87</v>
      </c>
    </row>
    <row r="88" spans="1:243" x14ac:dyDescent="0.35">
      <c r="A88" s="6">
        <f t="shared" si="45"/>
        <v>44673</v>
      </c>
      <c r="B88" s="13">
        <f t="shared" si="39"/>
        <v>4</v>
      </c>
      <c r="C88" s="13">
        <f t="shared" si="40"/>
        <v>2022</v>
      </c>
      <c r="D88">
        <f t="shared" si="41"/>
        <v>202204</v>
      </c>
      <c r="E88">
        <f t="shared" si="42"/>
        <v>2</v>
      </c>
      <c r="F88">
        <f t="shared" si="43"/>
        <v>202202</v>
      </c>
      <c r="G88" t="s">
        <v>273</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80.809899999999999</v>
      </c>
      <c r="FP88" s="7">
        <v>105.15</v>
      </c>
      <c r="FQ88" s="9">
        <v>1.2843</v>
      </c>
      <c r="FR88" s="7">
        <f t="shared" si="44"/>
        <v>81.873394066806824</v>
      </c>
      <c r="FT88" s="7">
        <v>1.72</v>
      </c>
      <c r="FU88" s="7">
        <v>1.97</v>
      </c>
      <c r="FV88" s="9">
        <v>81.0702</v>
      </c>
      <c r="FX88" s="9">
        <v>106.65</v>
      </c>
      <c r="FY88" s="9">
        <v>104.87</v>
      </c>
      <c r="FZ88" s="9">
        <v>100.41</v>
      </c>
      <c r="GA88" s="9">
        <v>93.24</v>
      </c>
      <c r="GB88" s="9">
        <v>84.61</v>
      </c>
      <c r="GD88" s="9">
        <v>106.65</v>
      </c>
      <c r="GE88" s="9">
        <v>106.15</v>
      </c>
      <c r="GF88" s="9">
        <v>104.87</v>
      </c>
      <c r="GG88" s="9">
        <v>103.44</v>
      </c>
      <c r="GH88" s="9">
        <v>101.92</v>
      </c>
      <c r="GI88" s="9">
        <v>100.41</v>
      </c>
      <c r="GJ88" s="9">
        <v>98.93</v>
      </c>
      <c r="GK88" s="9">
        <v>97.53</v>
      </c>
      <c r="GL88" s="9">
        <v>96.25</v>
      </c>
      <c r="GM88" s="9">
        <v>95.13</v>
      </c>
      <c r="GN88" s="9">
        <v>94.11</v>
      </c>
      <c r="GO88" s="9">
        <v>93.24</v>
      </c>
      <c r="GP88" s="9">
        <v>92.47</v>
      </c>
      <c r="GQ88" s="9">
        <v>91.66</v>
      </c>
      <c r="GR88" s="9">
        <v>90.89</v>
      </c>
      <c r="GS88" s="9">
        <v>90.13</v>
      </c>
      <c r="GT88" s="9">
        <v>89.39</v>
      </c>
      <c r="GU88" s="9">
        <v>88.69</v>
      </c>
      <c r="GV88" s="9">
        <v>87.98</v>
      </c>
      <c r="GW88" s="9">
        <v>87.24</v>
      </c>
      <c r="GX88" s="9">
        <v>86.51</v>
      </c>
      <c r="GY88" s="9">
        <v>85.81</v>
      </c>
      <c r="GZ88" s="9">
        <v>85.18</v>
      </c>
      <c r="HA88" s="9">
        <v>84.61</v>
      </c>
      <c r="HB88" s="9">
        <v>84.07</v>
      </c>
      <c r="HC88" s="9">
        <v>83.54</v>
      </c>
      <c r="HD88" s="9">
        <v>83.01</v>
      </c>
      <c r="HE88" s="9">
        <v>82.5</v>
      </c>
      <c r="HF88" s="9">
        <v>82.02</v>
      </c>
      <c r="HG88" s="9">
        <v>81.58</v>
      </c>
      <c r="HH88" s="9">
        <v>81.14</v>
      </c>
      <c r="HI88" s="9">
        <v>80.709999999999994</v>
      </c>
      <c r="HJ88" s="9">
        <v>80.33</v>
      </c>
      <c r="HK88" s="9">
        <v>79.88</v>
      </c>
      <c r="HL88" s="9">
        <v>79.45</v>
      </c>
      <c r="HM88" s="9">
        <v>79.010000000000005</v>
      </c>
      <c r="HN88" s="9">
        <v>78.64</v>
      </c>
      <c r="HO88" s="9">
        <v>78.290000000000006</v>
      </c>
      <c r="HP88" s="9">
        <v>77.94</v>
      </c>
      <c r="HQ88" s="9">
        <v>77.59</v>
      </c>
      <c r="HR88" s="9">
        <v>77.28</v>
      </c>
      <c r="HS88" s="9">
        <v>76.98</v>
      </c>
      <c r="HT88" s="9">
        <v>76.709999999999994</v>
      </c>
      <c r="HU88" s="9">
        <v>76.5</v>
      </c>
      <c r="HV88" s="9">
        <v>76.31</v>
      </c>
      <c r="HW88" s="9">
        <v>76.099999999999994</v>
      </c>
      <c r="HX88" s="9">
        <v>75.87</v>
      </c>
      <c r="HY88" s="9">
        <v>75.63</v>
      </c>
      <c r="ID88" s="14">
        <v>84.838099999999997</v>
      </c>
      <c r="IE88" s="14">
        <v>84.747900000000001</v>
      </c>
      <c r="IF88" s="14">
        <v>-0.10641399999999999</v>
      </c>
      <c r="IH88" s="7">
        <v>106.49</v>
      </c>
      <c r="II88" s="9">
        <v>171.39</v>
      </c>
    </row>
    <row r="89" spans="1:243" x14ac:dyDescent="0.35">
      <c r="A89" s="6">
        <f t="shared" si="45"/>
        <v>44676</v>
      </c>
      <c r="B89" s="13">
        <f t="shared" si="39"/>
        <v>4</v>
      </c>
      <c r="C89" s="13">
        <f t="shared" si="40"/>
        <v>2022</v>
      </c>
      <c r="D89">
        <f t="shared" si="41"/>
        <v>202204</v>
      </c>
      <c r="E89">
        <f t="shared" si="42"/>
        <v>2</v>
      </c>
      <c r="F89">
        <f t="shared" si="43"/>
        <v>202202</v>
      </c>
      <c r="G89" t="s">
        <v>274</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80.420599999999993</v>
      </c>
      <c r="FP89" s="7">
        <v>99.27</v>
      </c>
      <c r="FQ89" s="9">
        <v>1.2717000000000001</v>
      </c>
      <c r="FR89" s="7">
        <f t="shared" si="44"/>
        <v>78.06086341118187</v>
      </c>
      <c r="FT89" s="7">
        <v>1.57</v>
      </c>
      <c r="FU89" s="7">
        <v>1.85</v>
      </c>
      <c r="FV89" s="9">
        <v>80.6892</v>
      </c>
      <c r="FX89" s="9">
        <v>102.32</v>
      </c>
      <c r="FY89" s="9">
        <v>101.2</v>
      </c>
      <c r="FZ89" s="9">
        <v>97.36</v>
      </c>
      <c r="GA89" s="9">
        <v>91.03</v>
      </c>
      <c r="GB89" s="9">
        <v>83.19</v>
      </c>
      <c r="GD89" s="9">
        <v>102.32</v>
      </c>
      <c r="GE89" s="9">
        <v>102.16</v>
      </c>
      <c r="GF89" s="9">
        <v>101.2</v>
      </c>
      <c r="GG89" s="9">
        <v>100.03</v>
      </c>
      <c r="GH89" s="9">
        <v>98.69</v>
      </c>
      <c r="GI89" s="9">
        <v>97.36</v>
      </c>
      <c r="GJ89" s="9">
        <v>96.07</v>
      </c>
      <c r="GK89" s="9">
        <v>94.84</v>
      </c>
      <c r="GL89" s="9">
        <v>93.72</v>
      </c>
      <c r="GM89" s="9">
        <v>92.74</v>
      </c>
      <c r="GN89" s="9">
        <v>91.81</v>
      </c>
      <c r="GO89" s="9">
        <v>91.03</v>
      </c>
      <c r="GP89" s="9">
        <v>90.33</v>
      </c>
      <c r="GQ89" s="9">
        <v>89.6</v>
      </c>
      <c r="GR89" s="9">
        <v>88.9</v>
      </c>
      <c r="GS89" s="9">
        <v>88.21</v>
      </c>
      <c r="GT89" s="9">
        <v>87.53</v>
      </c>
      <c r="GU89" s="9">
        <v>86.89</v>
      </c>
      <c r="GV89" s="9">
        <v>86.24</v>
      </c>
      <c r="GW89" s="9">
        <v>85.57</v>
      </c>
      <c r="GX89" s="9">
        <v>84.89</v>
      </c>
      <c r="GY89" s="9">
        <v>84.26</v>
      </c>
      <c r="GZ89" s="9">
        <v>83.69</v>
      </c>
      <c r="HA89" s="9">
        <v>83.19</v>
      </c>
      <c r="HB89" s="9">
        <v>82.72</v>
      </c>
      <c r="HC89" s="9">
        <v>82.23</v>
      </c>
      <c r="HD89" s="9">
        <v>81.739999999999995</v>
      </c>
      <c r="HE89" s="9">
        <v>81.28</v>
      </c>
      <c r="HF89" s="9">
        <v>80.86</v>
      </c>
      <c r="HG89" s="9">
        <v>80.48</v>
      </c>
      <c r="HH89" s="9">
        <v>80.099999999999994</v>
      </c>
      <c r="HI89" s="9">
        <v>79.7</v>
      </c>
      <c r="HJ89" s="9">
        <v>79.36</v>
      </c>
      <c r="HK89" s="9">
        <v>78.95</v>
      </c>
      <c r="HL89" s="9">
        <v>78.56</v>
      </c>
      <c r="HM89" s="9">
        <v>78.16</v>
      </c>
      <c r="HN89" s="9">
        <v>77.819999999999993</v>
      </c>
      <c r="HO89" s="9">
        <v>77.510000000000005</v>
      </c>
      <c r="HP89" s="9">
        <v>77.2</v>
      </c>
      <c r="HQ89" s="9">
        <v>76.89</v>
      </c>
      <c r="HR89" s="9">
        <v>76.62</v>
      </c>
      <c r="HS89" s="9">
        <v>76.349999999999994</v>
      </c>
      <c r="HT89" s="9">
        <v>76.11</v>
      </c>
      <c r="HU89" s="9">
        <v>75.91</v>
      </c>
      <c r="HV89" s="9">
        <v>75.709999999999994</v>
      </c>
      <c r="HW89" s="9">
        <v>75.52</v>
      </c>
      <c r="HX89" s="9">
        <v>75.31</v>
      </c>
      <c r="HY89" s="9">
        <v>75.099999999999994</v>
      </c>
      <c r="ID89" s="14">
        <v>84.838099999999997</v>
      </c>
      <c r="IE89" s="14">
        <v>84.747900000000001</v>
      </c>
      <c r="IF89" s="14">
        <v>-0.10641399999999999</v>
      </c>
      <c r="IH89" s="7">
        <v>100.98</v>
      </c>
      <c r="II89" s="9">
        <v>153.38999999999999</v>
      </c>
    </row>
    <row r="90" spans="1:243" x14ac:dyDescent="0.35">
      <c r="A90" s="6">
        <f t="shared" si="45"/>
        <v>44677</v>
      </c>
      <c r="B90" s="13">
        <f t="shared" si="39"/>
        <v>4</v>
      </c>
      <c r="C90" s="13">
        <f t="shared" si="40"/>
        <v>2022</v>
      </c>
      <c r="D90">
        <f t="shared" si="41"/>
        <v>202204</v>
      </c>
      <c r="E90">
        <f t="shared" si="42"/>
        <v>2</v>
      </c>
      <c r="F90">
        <f t="shared" si="43"/>
        <v>202202</v>
      </c>
      <c r="G90" t="s">
        <v>275</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80.054500000000004</v>
      </c>
      <c r="FP90" s="7">
        <v>102.89</v>
      </c>
      <c r="FQ90" s="9">
        <v>1.2621</v>
      </c>
      <c r="FR90" s="7">
        <f t="shared" si="44"/>
        <v>81.52285872751763</v>
      </c>
      <c r="FT90" s="7">
        <v>1.5</v>
      </c>
      <c r="FU90" s="7">
        <v>1.82</v>
      </c>
      <c r="FV90" s="9">
        <v>80.314499999999995</v>
      </c>
      <c r="FX90" s="9">
        <v>104.99</v>
      </c>
      <c r="FY90" s="9">
        <v>103.52</v>
      </c>
      <c r="FZ90" s="9">
        <v>99.09</v>
      </c>
      <c r="GA90" s="9">
        <v>92.06</v>
      </c>
      <c r="GB90" s="9">
        <v>83.58</v>
      </c>
      <c r="GD90" s="9">
        <v>104.99</v>
      </c>
      <c r="GE90" s="9">
        <v>104.61</v>
      </c>
      <c r="GF90" s="9">
        <v>103.52</v>
      </c>
      <c r="GG90" s="9">
        <v>102.16</v>
      </c>
      <c r="GH90" s="9">
        <v>100.62</v>
      </c>
      <c r="GI90" s="9">
        <v>99.09</v>
      </c>
      <c r="GJ90" s="9">
        <v>97.61</v>
      </c>
      <c r="GK90" s="9">
        <v>96.23</v>
      </c>
      <c r="GL90" s="9">
        <v>94.99</v>
      </c>
      <c r="GM90" s="9">
        <v>93.91</v>
      </c>
      <c r="GN90" s="9">
        <v>92.92</v>
      </c>
      <c r="GO90" s="9">
        <v>92.06</v>
      </c>
      <c r="GP90" s="9">
        <v>91.3</v>
      </c>
      <c r="GQ90" s="9">
        <v>90.52</v>
      </c>
      <c r="GR90" s="9">
        <v>89.77</v>
      </c>
      <c r="GS90" s="9">
        <v>89.02</v>
      </c>
      <c r="GT90" s="9">
        <v>88.29</v>
      </c>
      <c r="GU90" s="9">
        <v>87.59</v>
      </c>
      <c r="GV90" s="9">
        <v>86.88</v>
      </c>
      <c r="GW90" s="9">
        <v>86.16</v>
      </c>
      <c r="GX90" s="9">
        <v>85.43</v>
      </c>
      <c r="GY90" s="9">
        <v>84.75</v>
      </c>
      <c r="GZ90" s="9">
        <v>84.13</v>
      </c>
      <c r="HA90" s="9">
        <v>83.58</v>
      </c>
      <c r="HB90" s="9">
        <v>83.05</v>
      </c>
      <c r="HC90" s="9">
        <v>82.52</v>
      </c>
      <c r="HD90" s="9">
        <v>81.99</v>
      </c>
      <c r="HE90" s="9">
        <v>81.489999999999995</v>
      </c>
      <c r="HF90" s="9">
        <v>81.03</v>
      </c>
      <c r="HG90" s="9">
        <v>80.61</v>
      </c>
      <c r="HH90" s="9">
        <v>80.19</v>
      </c>
      <c r="HI90" s="9">
        <v>79.760000000000005</v>
      </c>
      <c r="HJ90" s="9">
        <v>79.39</v>
      </c>
      <c r="HK90" s="9">
        <v>78.95</v>
      </c>
      <c r="HL90" s="9">
        <v>78.53</v>
      </c>
      <c r="HM90" s="9">
        <v>78.099999999999994</v>
      </c>
      <c r="HN90" s="9">
        <v>77.73</v>
      </c>
      <c r="HO90" s="9">
        <v>77.39</v>
      </c>
      <c r="HP90" s="9">
        <v>77.05</v>
      </c>
      <c r="HQ90" s="9">
        <v>76.709999999999994</v>
      </c>
      <c r="HR90" s="9">
        <v>76.41</v>
      </c>
      <c r="HS90" s="9">
        <v>76.11</v>
      </c>
      <c r="HT90" s="9">
        <v>75.84</v>
      </c>
      <c r="HU90" s="9">
        <v>75.64</v>
      </c>
      <c r="HV90" s="9">
        <v>75.44</v>
      </c>
      <c r="HW90" s="9">
        <v>75.239999999999995</v>
      </c>
      <c r="HX90" s="9">
        <v>75.03</v>
      </c>
      <c r="HY90" s="9">
        <v>74.819999999999993</v>
      </c>
      <c r="ID90" s="14">
        <v>84.838099999999997</v>
      </c>
      <c r="IE90" s="14">
        <v>84.747900000000001</v>
      </c>
      <c r="IF90" s="14">
        <v>-0.10641399999999999</v>
      </c>
      <c r="IH90" s="7">
        <v>106.02</v>
      </c>
      <c r="II90" s="9">
        <v>163.56</v>
      </c>
    </row>
    <row r="91" spans="1:243" x14ac:dyDescent="0.35">
      <c r="A91" s="6">
        <f t="shared" si="45"/>
        <v>44678</v>
      </c>
      <c r="B91" s="13">
        <f t="shared" si="39"/>
        <v>4</v>
      </c>
      <c r="C91" s="13">
        <f t="shared" si="40"/>
        <v>2022</v>
      </c>
      <c r="D91">
        <f t="shared" si="41"/>
        <v>202204</v>
      </c>
      <c r="E91">
        <f t="shared" si="42"/>
        <v>2</v>
      </c>
      <c r="F91">
        <f t="shared" si="43"/>
        <v>202202</v>
      </c>
      <c r="G91" t="s">
        <v>276</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79.892200000000003</v>
      </c>
      <c r="FP91" s="7">
        <v>103.3</v>
      </c>
      <c r="FQ91" s="9">
        <v>1.2503</v>
      </c>
      <c r="FR91" s="7">
        <f t="shared" si="44"/>
        <v>82.620171158921863</v>
      </c>
      <c r="FT91" s="7">
        <v>1.49</v>
      </c>
      <c r="FU91" s="7">
        <v>1.81</v>
      </c>
      <c r="FV91" s="9">
        <v>80.165700000000001</v>
      </c>
      <c r="FX91" s="9">
        <v>105.32</v>
      </c>
      <c r="FY91" s="9">
        <v>103.85</v>
      </c>
      <c r="FZ91" s="9">
        <v>99.4</v>
      </c>
      <c r="GA91" s="9">
        <v>92.16</v>
      </c>
      <c r="GB91" s="9">
        <v>83.23</v>
      </c>
      <c r="GD91" s="9">
        <v>105.32</v>
      </c>
      <c r="GE91" s="9">
        <v>104.95</v>
      </c>
      <c r="GF91" s="9">
        <v>103.85</v>
      </c>
      <c r="GG91" s="9">
        <v>102.47</v>
      </c>
      <c r="GH91" s="9">
        <v>100.92</v>
      </c>
      <c r="GI91" s="9">
        <v>99.4</v>
      </c>
      <c r="GJ91" s="9">
        <v>97.92</v>
      </c>
      <c r="GK91" s="9">
        <v>96.53</v>
      </c>
      <c r="GL91" s="9">
        <v>95.24</v>
      </c>
      <c r="GM91" s="9">
        <v>94.11</v>
      </c>
      <c r="GN91" s="9">
        <v>93.07</v>
      </c>
      <c r="GO91" s="9">
        <v>92.16</v>
      </c>
      <c r="GP91" s="9">
        <v>91.37</v>
      </c>
      <c r="GQ91" s="9">
        <v>90.55</v>
      </c>
      <c r="GR91" s="9">
        <v>89.76</v>
      </c>
      <c r="GS91" s="9">
        <v>88.97</v>
      </c>
      <c r="GT91" s="9">
        <v>88.2</v>
      </c>
      <c r="GU91" s="9">
        <v>87.47</v>
      </c>
      <c r="GV91" s="9">
        <v>86.73</v>
      </c>
      <c r="GW91" s="9">
        <v>85.97</v>
      </c>
      <c r="GX91" s="9">
        <v>85.2</v>
      </c>
      <c r="GY91" s="9">
        <v>84.48</v>
      </c>
      <c r="GZ91" s="9">
        <v>83.82</v>
      </c>
      <c r="HA91" s="9">
        <v>83.23</v>
      </c>
      <c r="HB91" s="9">
        <v>82.67</v>
      </c>
      <c r="HC91" s="9">
        <v>82.11</v>
      </c>
      <c r="HD91" s="9">
        <v>81.540000000000006</v>
      </c>
      <c r="HE91" s="9">
        <v>81.02</v>
      </c>
      <c r="HF91" s="9">
        <v>80.540000000000006</v>
      </c>
      <c r="HG91" s="9">
        <v>80.08</v>
      </c>
      <c r="HH91" s="9">
        <v>79.64</v>
      </c>
      <c r="HI91" s="9">
        <v>79.19</v>
      </c>
      <c r="HJ91" s="9">
        <v>78.8</v>
      </c>
      <c r="HK91" s="9">
        <v>78.34</v>
      </c>
      <c r="HL91" s="9">
        <v>77.900000000000006</v>
      </c>
      <c r="HM91" s="9">
        <v>77.44</v>
      </c>
      <c r="HN91" s="9">
        <v>77.040000000000006</v>
      </c>
      <c r="HO91" s="9">
        <v>76.680000000000007</v>
      </c>
      <c r="HP91" s="9">
        <v>76.319999999999993</v>
      </c>
      <c r="HQ91" s="9">
        <v>75.959999999999994</v>
      </c>
      <c r="HR91" s="9">
        <v>75.64</v>
      </c>
      <c r="HS91" s="9">
        <v>75.31</v>
      </c>
      <c r="HT91" s="9">
        <v>75.010000000000005</v>
      </c>
      <c r="HU91" s="9">
        <v>74.790000000000006</v>
      </c>
      <c r="HV91" s="9">
        <v>74.58</v>
      </c>
      <c r="HW91" s="9">
        <v>74.37</v>
      </c>
      <c r="HX91" s="9">
        <v>74.150000000000006</v>
      </c>
      <c r="HY91" s="9">
        <v>73.930000000000007</v>
      </c>
      <c r="ID91" s="14">
        <v>84.838099999999997</v>
      </c>
      <c r="IE91" s="14">
        <v>84.747900000000001</v>
      </c>
      <c r="IF91" s="14">
        <v>-0.10641399999999999</v>
      </c>
      <c r="IH91" s="7">
        <v>104</v>
      </c>
      <c r="II91" s="9">
        <v>149.63999999999999</v>
      </c>
    </row>
    <row r="92" spans="1:243" x14ac:dyDescent="0.35">
      <c r="A92" s="6">
        <f t="shared" si="45"/>
        <v>44679</v>
      </c>
      <c r="B92" s="13">
        <f t="shared" si="39"/>
        <v>4</v>
      </c>
      <c r="C92" s="13">
        <f t="shared" si="40"/>
        <v>2022</v>
      </c>
      <c r="D92">
        <f t="shared" si="41"/>
        <v>202204</v>
      </c>
      <c r="E92">
        <f t="shared" si="42"/>
        <v>2</v>
      </c>
      <c r="F92">
        <f t="shared" si="43"/>
        <v>202202</v>
      </c>
      <c r="G92" t="s">
        <v>277</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79.6006</v>
      </c>
      <c r="FP92" s="7">
        <v>105.78</v>
      </c>
      <c r="FQ92" s="9">
        <v>1.2439</v>
      </c>
      <c r="FR92" s="7">
        <f t="shared" si="44"/>
        <v>85.038990272529944</v>
      </c>
      <c r="FT92" s="7">
        <v>1.55</v>
      </c>
      <c r="FU92" s="7">
        <v>1.87</v>
      </c>
      <c r="FV92" s="9">
        <v>79.884100000000004</v>
      </c>
      <c r="FX92" s="9">
        <v>107.59</v>
      </c>
      <c r="FY92" s="9">
        <v>105.72</v>
      </c>
      <c r="FZ92" s="9">
        <v>100.4</v>
      </c>
      <c r="GA92" s="9">
        <v>92.6</v>
      </c>
      <c r="GB92" s="9">
        <v>83.3</v>
      </c>
      <c r="GD92" s="9">
        <v>107.59</v>
      </c>
      <c r="GE92" s="9">
        <v>107.26</v>
      </c>
      <c r="GF92" s="9">
        <v>105.72</v>
      </c>
      <c r="GG92" s="9">
        <v>103.96</v>
      </c>
      <c r="GH92" s="9">
        <v>102.11</v>
      </c>
      <c r="GI92" s="9">
        <v>100.4</v>
      </c>
      <c r="GJ92" s="9">
        <v>98.79</v>
      </c>
      <c r="GK92" s="9">
        <v>97.29</v>
      </c>
      <c r="GL92" s="9">
        <v>95.9</v>
      </c>
      <c r="GM92" s="9">
        <v>94.67</v>
      </c>
      <c r="GN92" s="9">
        <v>93.57</v>
      </c>
      <c r="GO92" s="9">
        <v>92.6</v>
      </c>
      <c r="GP92" s="9">
        <v>91.73</v>
      </c>
      <c r="GQ92" s="9">
        <v>90.86</v>
      </c>
      <c r="GR92" s="9">
        <v>90.02</v>
      </c>
      <c r="GS92" s="9">
        <v>89.18</v>
      </c>
      <c r="GT92" s="9">
        <v>88.38</v>
      </c>
      <c r="GU92" s="9">
        <v>87.63</v>
      </c>
      <c r="GV92" s="9">
        <v>86.86</v>
      </c>
      <c r="GW92" s="9">
        <v>86.08</v>
      </c>
      <c r="GX92" s="9">
        <v>85.3</v>
      </c>
      <c r="GY92" s="9">
        <v>84.57</v>
      </c>
      <c r="GZ92" s="9">
        <v>83.9</v>
      </c>
      <c r="HA92" s="9">
        <v>83.3</v>
      </c>
      <c r="HB92" s="9">
        <v>82.73</v>
      </c>
      <c r="HC92" s="9">
        <v>82.16</v>
      </c>
      <c r="HD92" s="9">
        <v>81.58</v>
      </c>
      <c r="HE92" s="9">
        <v>81.05</v>
      </c>
      <c r="HF92" s="9">
        <v>80.56</v>
      </c>
      <c r="HG92" s="9">
        <v>80.09</v>
      </c>
      <c r="HH92" s="9">
        <v>79.650000000000006</v>
      </c>
      <c r="HI92" s="9">
        <v>79.2</v>
      </c>
      <c r="HJ92" s="9">
        <v>78.81</v>
      </c>
      <c r="HK92" s="9">
        <v>78.349999999999994</v>
      </c>
      <c r="HL92" s="9">
        <v>77.91</v>
      </c>
      <c r="HM92" s="9">
        <v>77.45</v>
      </c>
      <c r="HN92" s="9">
        <v>77.040000000000006</v>
      </c>
      <c r="HO92" s="9">
        <v>76.680000000000007</v>
      </c>
      <c r="HP92" s="9">
        <v>76.319999999999993</v>
      </c>
      <c r="HQ92" s="9">
        <v>75.959999999999994</v>
      </c>
      <c r="HR92" s="9">
        <v>75.64</v>
      </c>
      <c r="HS92" s="9">
        <v>75.3</v>
      </c>
      <c r="HT92" s="9">
        <v>75</v>
      </c>
      <c r="HU92" s="9">
        <v>74.78</v>
      </c>
      <c r="HV92" s="9">
        <v>74.569999999999993</v>
      </c>
      <c r="HW92" s="9">
        <v>74.349999999999994</v>
      </c>
      <c r="HX92" s="9">
        <v>74.13</v>
      </c>
      <c r="HY92" s="9">
        <v>73.91</v>
      </c>
      <c r="ID92" s="14">
        <v>84.838099999999997</v>
      </c>
      <c r="IE92" s="14">
        <v>84.747900000000001</v>
      </c>
      <c r="IF92" s="14">
        <v>-0.10641399999999999</v>
      </c>
      <c r="IH92" s="7">
        <v>106.55</v>
      </c>
      <c r="II92" s="9">
        <v>128.66</v>
      </c>
    </row>
    <row r="93" spans="1:243" x14ac:dyDescent="0.35">
      <c r="A93" s="6">
        <f t="shared" si="45"/>
        <v>44680</v>
      </c>
      <c r="B93" s="13">
        <f t="shared" si="39"/>
        <v>4</v>
      </c>
      <c r="C93" s="13">
        <f t="shared" si="40"/>
        <v>2022</v>
      </c>
      <c r="D93">
        <f t="shared" si="41"/>
        <v>202204</v>
      </c>
      <c r="E93">
        <f t="shared" si="42"/>
        <v>2</v>
      </c>
      <c r="F93">
        <f t="shared" si="43"/>
        <v>202202</v>
      </c>
      <c r="G93" t="s">
        <v>278</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80.107900000000001</v>
      </c>
      <c r="FP93" s="7">
        <v>108.36</v>
      </c>
      <c r="FQ93" s="9">
        <v>1.2556</v>
      </c>
      <c r="FR93" s="7">
        <f t="shared" si="44"/>
        <v>86.30136986301369</v>
      </c>
      <c r="FT93" s="7">
        <v>1.6</v>
      </c>
      <c r="FU93" s="7">
        <v>1.91</v>
      </c>
      <c r="FV93" s="9">
        <v>80.407399999999996</v>
      </c>
      <c r="FX93" s="9">
        <v>109.34</v>
      </c>
      <c r="FY93" s="9">
        <v>105.45</v>
      </c>
      <c r="FZ93" s="9">
        <v>99.79</v>
      </c>
      <c r="GA93" s="9">
        <v>91.83</v>
      </c>
      <c r="GB93" s="9">
        <v>82.52</v>
      </c>
      <c r="GD93" s="9">
        <v>109.34</v>
      </c>
      <c r="GE93" s="9">
        <v>107.14</v>
      </c>
      <c r="GF93" s="9">
        <v>105.45</v>
      </c>
      <c r="GG93" s="9">
        <v>103.48</v>
      </c>
      <c r="GH93" s="9">
        <v>101.54</v>
      </c>
      <c r="GI93" s="9">
        <v>99.79</v>
      </c>
      <c r="GJ93" s="9">
        <v>98.14</v>
      </c>
      <c r="GK93" s="9">
        <v>96.59</v>
      </c>
      <c r="GL93" s="9">
        <v>95.16</v>
      </c>
      <c r="GM93" s="9">
        <v>93.91</v>
      </c>
      <c r="GN93" s="9">
        <v>92.81</v>
      </c>
      <c r="GO93" s="9">
        <v>91.83</v>
      </c>
      <c r="GP93" s="9">
        <v>90.95</v>
      </c>
      <c r="GQ93" s="9">
        <v>90.07</v>
      </c>
      <c r="GR93" s="9">
        <v>89.23</v>
      </c>
      <c r="GS93" s="9">
        <v>88.39</v>
      </c>
      <c r="GT93" s="9">
        <v>87.59</v>
      </c>
      <c r="GU93" s="9">
        <v>86.85</v>
      </c>
      <c r="GV93" s="9">
        <v>86.09</v>
      </c>
      <c r="GW93" s="9">
        <v>85.31</v>
      </c>
      <c r="GX93" s="9">
        <v>84.53</v>
      </c>
      <c r="GY93" s="9">
        <v>83.79</v>
      </c>
      <c r="GZ93" s="9">
        <v>83.12</v>
      </c>
      <c r="HA93" s="9">
        <v>82.52</v>
      </c>
      <c r="HB93" s="9">
        <v>81.94</v>
      </c>
      <c r="HC93" s="9">
        <v>81.37</v>
      </c>
      <c r="HD93" s="9">
        <v>80.790000000000006</v>
      </c>
      <c r="HE93" s="9">
        <v>80.260000000000005</v>
      </c>
      <c r="HF93" s="9">
        <v>79.77</v>
      </c>
      <c r="HG93" s="9">
        <v>79.290000000000006</v>
      </c>
      <c r="HH93" s="9">
        <v>78.84</v>
      </c>
      <c r="HI93" s="9">
        <v>78.38</v>
      </c>
      <c r="HJ93" s="9">
        <v>77.98</v>
      </c>
      <c r="HK93" s="9">
        <v>77.510000000000005</v>
      </c>
      <c r="HL93" s="9">
        <v>77.06</v>
      </c>
      <c r="HM93" s="9">
        <v>76.599999999999994</v>
      </c>
      <c r="HN93" s="9">
        <v>76.180000000000007</v>
      </c>
      <c r="HO93" s="9">
        <v>75.81</v>
      </c>
      <c r="HP93" s="9">
        <v>75.44</v>
      </c>
      <c r="HQ93" s="9">
        <v>75.069999999999993</v>
      </c>
      <c r="HR93" s="9">
        <v>74.739999999999995</v>
      </c>
      <c r="HS93" s="9">
        <v>74.39</v>
      </c>
      <c r="HT93" s="9">
        <v>74.099999999999994</v>
      </c>
      <c r="HU93" s="9">
        <v>73.87</v>
      </c>
      <c r="HV93" s="9">
        <v>73.650000000000006</v>
      </c>
      <c r="HW93" s="9">
        <v>73.42</v>
      </c>
      <c r="HX93" s="9">
        <v>73.19</v>
      </c>
      <c r="HY93" s="9">
        <v>72.959999999999994</v>
      </c>
      <c r="ID93" s="14">
        <v>84.838099999999997</v>
      </c>
      <c r="IE93" s="14">
        <v>84.747900000000001</v>
      </c>
      <c r="IF93" s="14">
        <v>-0.10641399999999999</v>
      </c>
      <c r="IH93" s="7">
        <v>108.89</v>
      </c>
      <c r="II93" s="9">
        <v>163.68</v>
      </c>
    </row>
    <row r="94" spans="1:243" x14ac:dyDescent="0.35">
      <c r="A94" s="6">
        <f t="shared" si="45"/>
        <v>44683</v>
      </c>
      <c r="B94" s="13">
        <f t="shared" si="39"/>
        <v>5</v>
      </c>
      <c r="C94" s="13">
        <f t="shared" si="40"/>
        <v>2022</v>
      </c>
      <c r="D94">
        <f t="shared" si="41"/>
        <v>202205</v>
      </c>
      <c r="E94">
        <f t="shared" si="42"/>
        <v>2</v>
      </c>
      <c r="F94">
        <f t="shared" si="43"/>
        <v>202202</v>
      </c>
      <c r="G94" t="s">
        <v>279</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44"/>
        <v>#N/A</v>
      </c>
      <c r="FT94" s="7">
        <v>1.58</v>
      </c>
      <c r="FU94" s="7">
        <v>1.9</v>
      </c>
      <c r="FV94" s="9" t="e">
        <v>#N/A</v>
      </c>
      <c r="FX94" s="9">
        <v>107.58</v>
      </c>
      <c r="FY94" s="9">
        <v>104.08</v>
      </c>
      <c r="FZ94" s="9">
        <v>98.78</v>
      </c>
      <c r="GA94" s="9">
        <v>91.65</v>
      </c>
      <c r="GB94" s="9">
        <v>82.49</v>
      </c>
      <c r="GD94" s="9">
        <v>107.58</v>
      </c>
      <c r="GE94" s="9">
        <v>105.97</v>
      </c>
      <c r="GF94" s="9">
        <v>104.08</v>
      </c>
      <c r="GG94" s="9">
        <v>102.19</v>
      </c>
      <c r="GH94" s="9">
        <v>100.44</v>
      </c>
      <c r="GI94" s="9">
        <v>98.78</v>
      </c>
      <c r="GJ94" s="9">
        <v>97.25</v>
      </c>
      <c r="GK94" s="9">
        <v>95.84</v>
      </c>
      <c r="GL94" s="9">
        <v>94.6</v>
      </c>
      <c r="GM94" s="9">
        <v>93.5</v>
      </c>
      <c r="GN94" s="9">
        <v>92.53</v>
      </c>
      <c r="GO94" s="9">
        <v>91.65</v>
      </c>
      <c r="GP94" s="9">
        <v>90.76</v>
      </c>
      <c r="GQ94" s="9">
        <v>89.91</v>
      </c>
      <c r="GR94" s="9">
        <v>89.06</v>
      </c>
      <c r="GS94" s="9">
        <v>88.26</v>
      </c>
      <c r="GT94" s="9">
        <v>87.48</v>
      </c>
      <c r="GU94" s="9">
        <v>86.71</v>
      </c>
      <c r="GV94" s="9">
        <v>85.92</v>
      </c>
      <c r="GW94" s="9">
        <v>85.13</v>
      </c>
      <c r="GX94" s="9">
        <v>84.38</v>
      </c>
      <c r="GY94" s="9">
        <v>83.7</v>
      </c>
      <c r="GZ94" s="9">
        <v>83.09</v>
      </c>
      <c r="HA94" s="9">
        <v>82.49</v>
      </c>
      <c r="HB94" s="9">
        <v>81.91</v>
      </c>
      <c r="HC94" s="9">
        <v>81.319999999999993</v>
      </c>
      <c r="HD94" s="9">
        <v>80.78</v>
      </c>
      <c r="HE94" s="9">
        <v>80.27</v>
      </c>
      <c r="HF94" s="9">
        <v>79.77</v>
      </c>
      <c r="HG94" s="9">
        <v>79.31</v>
      </c>
      <c r="HH94" s="9">
        <v>78.83</v>
      </c>
      <c r="HI94" s="9">
        <v>78.42</v>
      </c>
      <c r="HJ94" s="9">
        <v>77.94</v>
      </c>
      <c r="HK94" s="9">
        <v>77.48</v>
      </c>
      <c r="HL94" s="9">
        <v>77.010000000000005</v>
      </c>
      <c r="HM94" s="9">
        <v>76.58</v>
      </c>
      <c r="HN94" s="9">
        <v>76.19</v>
      </c>
      <c r="HO94" s="9">
        <v>75.81</v>
      </c>
      <c r="HP94" s="9">
        <v>75.430000000000007</v>
      </c>
      <c r="HQ94" s="9">
        <v>75.099999999999994</v>
      </c>
      <c r="HR94" s="9">
        <v>74.75</v>
      </c>
      <c r="HS94" s="9">
        <v>74.45</v>
      </c>
      <c r="HT94" s="9">
        <v>74.209999999999994</v>
      </c>
      <c r="HU94" s="9">
        <v>73.98</v>
      </c>
      <c r="HV94" s="9">
        <v>73.739999999999995</v>
      </c>
      <c r="HW94" s="9">
        <v>73.5</v>
      </c>
      <c r="HX94" s="9">
        <v>73.27</v>
      </c>
      <c r="HY94" s="9">
        <v>73.05</v>
      </c>
      <c r="ID94" s="14">
        <v>84.838099999999997</v>
      </c>
      <c r="IE94" s="14">
        <v>84.747900000000001</v>
      </c>
      <c r="IF94" s="14">
        <v>-0.10641399999999999</v>
      </c>
      <c r="IH94" s="7">
        <v>107.37</v>
      </c>
      <c r="II94" s="9">
        <v>163.68</v>
      </c>
    </row>
    <row r="95" spans="1:243" x14ac:dyDescent="0.35">
      <c r="A95" s="6">
        <f t="shared" si="45"/>
        <v>44684</v>
      </c>
      <c r="B95" s="13">
        <f t="shared" si="39"/>
        <v>5</v>
      </c>
      <c r="C95" s="13">
        <f t="shared" si="40"/>
        <v>2022</v>
      </c>
      <c r="D95">
        <f t="shared" si="41"/>
        <v>202205</v>
      </c>
      <c r="E95">
        <f t="shared" si="42"/>
        <v>2</v>
      </c>
      <c r="F95">
        <f t="shared" si="43"/>
        <v>202202</v>
      </c>
      <c r="G95" t="s">
        <v>280</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79.912400000000005</v>
      </c>
      <c r="FP95" s="7">
        <v>104.94</v>
      </c>
      <c r="FQ95" s="9">
        <v>1.2514000000000001</v>
      </c>
      <c r="FR95" s="7">
        <f t="shared" si="44"/>
        <v>83.858078951574228</v>
      </c>
      <c r="FT95" s="7">
        <v>1.65</v>
      </c>
      <c r="FU95" s="7">
        <v>1.95</v>
      </c>
      <c r="FV95" s="9">
        <v>80.226299999999995</v>
      </c>
      <c r="FX95" s="9">
        <v>104.97</v>
      </c>
      <c r="FY95" s="9">
        <v>102.16</v>
      </c>
      <c r="FZ95" s="9">
        <v>97.45</v>
      </c>
      <c r="GA95" s="9">
        <v>90.83</v>
      </c>
      <c r="GB95" s="9">
        <v>82.18</v>
      </c>
      <c r="GD95" s="9">
        <v>104.97</v>
      </c>
      <c r="GE95" s="9">
        <v>103.73</v>
      </c>
      <c r="GF95" s="9">
        <v>102.16</v>
      </c>
      <c r="GG95" s="9">
        <v>100.54</v>
      </c>
      <c r="GH95" s="9">
        <v>98.98</v>
      </c>
      <c r="GI95" s="9">
        <v>97.45</v>
      </c>
      <c r="GJ95" s="9">
        <v>96.03</v>
      </c>
      <c r="GK95" s="9">
        <v>94.72</v>
      </c>
      <c r="GL95" s="9">
        <v>93.59</v>
      </c>
      <c r="GM95" s="9">
        <v>92.56</v>
      </c>
      <c r="GN95" s="9">
        <v>91.65</v>
      </c>
      <c r="GO95" s="9">
        <v>90.83</v>
      </c>
      <c r="GP95" s="9">
        <v>90.01</v>
      </c>
      <c r="GQ95" s="9">
        <v>89.21</v>
      </c>
      <c r="GR95" s="9">
        <v>88.4</v>
      </c>
      <c r="GS95" s="9">
        <v>87.65</v>
      </c>
      <c r="GT95" s="9">
        <v>86.92</v>
      </c>
      <c r="GU95" s="9">
        <v>86.18</v>
      </c>
      <c r="GV95" s="9">
        <v>85.42</v>
      </c>
      <c r="GW95" s="9">
        <v>84.67</v>
      </c>
      <c r="GX95" s="9">
        <v>83.95</v>
      </c>
      <c r="GY95" s="9">
        <v>83.31</v>
      </c>
      <c r="GZ95" s="9">
        <v>82.74</v>
      </c>
      <c r="HA95" s="9">
        <v>82.18</v>
      </c>
      <c r="HB95" s="9">
        <v>81.63</v>
      </c>
      <c r="HC95" s="9">
        <v>81.069999999999993</v>
      </c>
      <c r="HD95" s="9">
        <v>80.56</v>
      </c>
      <c r="HE95" s="9">
        <v>80.08</v>
      </c>
      <c r="HF95" s="9">
        <v>79.61</v>
      </c>
      <c r="HG95" s="9">
        <v>79.180000000000007</v>
      </c>
      <c r="HH95" s="9">
        <v>78.72</v>
      </c>
      <c r="HI95" s="9">
        <v>78.33</v>
      </c>
      <c r="HJ95" s="9">
        <v>77.87</v>
      </c>
      <c r="HK95" s="9">
        <v>77.430000000000007</v>
      </c>
      <c r="HL95" s="9">
        <v>76.98</v>
      </c>
      <c r="HM95" s="9">
        <v>76.58</v>
      </c>
      <c r="HN95" s="9">
        <v>76.22</v>
      </c>
      <c r="HO95" s="9">
        <v>75.86</v>
      </c>
      <c r="HP95" s="9">
        <v>75.5</v>
      </c>
      <c r="HQ95" s="9">
        <v>75.19</v>
      </c>
      <c r="HR95" s="9">
        <v>74.86</v>
      </c>
      <c r="HS95" s="9">
        <v>74.58</v>
      </c>
      <c r="HT95" s="9">
        <v>74.349999999999994</v>
      </c>
      <c r="HU95" s="9">
        <v>74.13</v>
      </c>
      <c r="HV95" s="9">
        <v>73.900000000000006</v>
      </c>
      <c r="HW95" s="9">
        <v>73.67</v>
      </c>
      <c r="HX95" s="9">
        <v>73.430000000000007</v>
      </c>
      <c r="HY95" s="9">
        <v>73.209999999999994</v>
      </c>
      <c r="ID95" s="14">
        <v>84.838099999999997</v>
      </c>
      <c r="IE95" s="14">
        <v>84.747900000000001</v>
      </c>
      <c r="IF95" s="14">
        <v>-0.10641399999999999</v>
      </c>
      <c r="IH95" s="7">
        <v>105.55</v>
      </c>
      <c r="II95" s="9">
        <v>156.16999999999999</v>
      </c>
    </row>
    <row r="96" spans="1:243" x14ac:dyDescent="0.35">
      <c r="A96" s="6">
        <f t="shared" si="45"/>
        <v>44685</v>
      </c>
      <c r="B96" s="13">
        <f t="shared" si="39"/>
        <v>5</v>
      </c>
      <c r="C96" s="13">
        <f t="shared" si="40"/>
        <v>2022</v>
      </c>
      <c r="D96">
        <f t="shared" si="41"/>
        <v>202205</v>
      </c>
      <c r="E96">
        <f t="shared" si="42"/>
        <v>2</v>
      </c>
      <c r="F96">
        <f t="shared" si="43"/>
        <v>202202</v>
      </c>
      <c r="G96" t="s">
        <v>281</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79.777500000000003</v>
      </c>
      <c r="FP96" s="7">
        <v>110.53</v>
      </c>
      <c r="FQ96" s="9">
        <v>1.2499</v>
      </c>
      <c r="FR96" s="7">
        <f t="shared" si="44"/>
        <v>88.431074485958874</v>
      </c>
      <c r="FT96" s="7">
        <v>1.64</v>
      </c>
      <c r="FU96" s="7">
        <v>1.97</v>
      </c>
      <c r="FV96" s="9">
        <v>80.115099999999998</v>
      </c>
      <c r="FX96" s="9">
        <v>110.14</v>
      </c>
      <c r="FY96" s="9">
        <v>106.95</v>
      </c>
      <c r="FZ96" s="9">
        <v>101.73</v>
      </c>
      <c r="GA96" s="9">
        <v>94.16</v>
      </c>
      <c r="GB96" s="9">
        <v>84.46</v>
      </c>
      <c r="GD96" s="9">
        <v>110.14</v>
      </c>
      <c r="GE96" s="9">
        <v>108.72</v>
      </c>
      <c r="GF96" s="9">
        <v>106.95</v>
      </c>
      <c r="GG96" s="9">
        <v>105.14</v>
      </c>
      <c r="GH96" s="9">
        <v>103.42</v>
      </c>
      <c r="GI96" s="9">
        <v>101.73</v>
      </c>
      <c r="GJ96" s="9">
        <v>100.12</v>
      </c>
      <c r="GK96" s="9">
        <v>98.64</v>
      </c>
      <c r="GL96" s="9">
        <v>97.35</v>
      </c>
      <c r="GM96" s="9">
        <v>96.16</v>
      </c>
      <c r="GN96" s="9">
        <v>95.1</v>
      </c>
      <c r="GO96" s="9">
        <v>94.16</v>
      </c>
      <c r="GP96" s="9">
        <v>93.22</v>
      </c>
      <c r="GQ96" s="9">
        <v>92.31</v>
      </c>
      <c r="GR96" s="9">
        <v>91.41</v>
      </c>
      <c r="GS96" s="9">
        <v>90.56</v>
      </c>
      <c r="GT96" s="9">
        <v>89.74</v>
      </c>
      <c r="GU96" s="9">
        <v>88.91</v>
      </c>
      <c r="GV96" s="9">
        <v>88.06</v>
      </c>
      <c r="GW96" s="9">
        <v>87.23</v>
      </c>
      <c r="GX96" s="9">
        <v>86.44</v>
      </c>
      <c r="GY96" s="9">
        <v>85.73</v>
      </c>
      <c r="GZ96" s="9">
        <v>85.09</v>
      </c>
      <c r="HA96" s="9">
        <v>84.46</v>
      </c>
      <c r="HB96" s="9">
        <v>83.85</v>
      </c>
      <c r="HC96" s="9">
        <v>83.24</v>
      </c>
      <c r="HD96" s="9">
        <v>82.68</v>
      </c>
      <c r="HE96" s="9">
        <v>82.15</v>
      </c>
      <c r="HF96" s="9">
        <v>81.63</v>
      </c>
      <c r="HG96" s="9">
        <v>81.150000000000006</v>
      </c>
      <c r="HH96" s="9">
        <v>80.650000000000006</v>
      </c>
      <c r="HI96" s="9">
        <v>80.22</v>
      </c>
      <c r="HJ96" s="9">
        <v>79.72</v>
      </c>
      <c r="HK96" s="9">
        <v>79.239999999999995</v>
      </c>
      <c r="HL96" s="9">
        <v>78.75</v>
      </c>
      <c r="HM96" s="9">
        <v>78.31</v>
      </c>
      <c r="HN96" s="9">
        <v>77.92</v>
      </c>
      <c r="HO96" s="9">
        <v>77.53</v>
      </c>
      <c r="HP96" s="9">
        <v>77.14</v>
      </c>
      <c r="HQ96" s="9">
        <v>76.8</v>
      </c>
      <c r="HR96" s="9">
        <v>76.430000000000007</v>
      </c>
      <c r="HS96" s="9">
        <v>76.12</v>
      </c>
      <c r="HT96" s="9">
        <v>75.89</v>
      </c>
      <c r="HU96" s="9">
        <v>75.66</v>
      </c>
      <c r="HV96" s="9">
        <v>75.42</v>
      </c>
      <c r="HW96" s="9">
        <v>75.180000000000007</v>
      </c>
      <c r="HX96" s="9">
        <v>74.930000000000007</v>
      </c>
      <c r="HY96" s="9">
        <v>74.7</v>
      </c>
      <c r="ID96" s="14">
        <v>84.838099999999997</v>
      </c>
      <c r="IE96" s="14">
        <v>84.747900000000001</v>
      </c>
      <c r="IF96" s="14">
        <v>-0.10641399999999999</v>
      </c>
      <c r="IH96" s="7">
        <v>109.92</v>
      </c>
      <c r="II96" s="9">
        <v>159.19999999999999</v>
      </c>
    </row>
    <row r="97" spans="1:243" x14ac:dyDescent="0.35">
      <c r="A97" s="6">
        <f t="shared" si="45"/>
        <v>44686</v>
      </c>
      <c r="B97" s="13">
        <f t="shared" si="39"/>
        <v>5</v>
      </c>
      <c r="C97" s="13">
        <f t="shared" si="40"/>
        <v>2022</v>
      </c>
      <c r="D97">
        <f t="shared" si="41"/>
        <v>202205</v>
      </c>
      <c r="E97">
        <f t="shared" si="42"/>
        <v>2</v>
      </c>
      <c r="F97">
        <f t="shared" si="43"/>
        <v>202202</v>
      </c>
      <c r="G97" t="s">
        <v>282</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79.112399999999994</v>
      </c>
      <c r="FP97" s="7">
        <v>112.11</v>
      </c>
      <c r="FQ97" s="9">
        <v>1.2374000000000001</v>
      </c>
      <c r="FR97" s="7">
        <f t="shared" si="44"/>
        <v>90.601260707935992</v>
      </c>
      <c r="FT97" s="7">
        <v>1.55</v>
      </c>
      <c r="FU97" s="7">
        <v>1.97</v>
      </c>
      <c r="FV97" s="9">
        <v>79.439700000000002</v>
      </c>
      <c r="FX97" s="9">
        <v>110.9</v>
      </c>
      <c r="FY97" s="9">
        <v>107.31</v>
      </c>
      <c r="FZ97" s="9">
        <v>102</v>
      </c>
      <c r="GA97" s="9">
        <v>94.35</v>
      </c>
      <c r="GB97" s="9">
        <v>84.64</v>
      </c>
      <c r="GD97" s="9">
        <v>110.9</v>
      </c>
      <c r="GE97" s="9">
        <v>109.22</v>
      </c>
      <c r="GF97" s="9">
        <v>107.31</v>
      </c>
      <c r="GG97" s="9">
        <v>105.46</v>
      </c>
      <c r="GH97" s="9">
        <v>103.72</v>
      </c>
      <c r="GI97" s="9">
        <v>102</v>
      </c>
      <c r="GJ97" s="9">
        <v>100.35</v>
      </c>
      <c r="GK97" s="9">
        <v>98.84</v>
      </c>
      <c r="GL97" s="9">
        <v>97.55</v>
      </c>
      <c r="GM97" s="9">
        <v>96.37</v>
      </c>
      <c r="GN97" s="9">
        <v>95.3</v>
      </c>
      <c r="GO97" s="9">
        <v>94.35</v>
      </c>
      <c r="GP97" s="9">
        <v>93.39</v>
      </c>
      <c r="GQ97" s="9">
        <v>92.46</v>
      </c>
      <c r="GR97" s="9">
        <v>91.56</v>
      </c>
      <c r="GS97" s="9">
        <v>90.71</v>
      </c>
      <c r="GT97" s="9">
        <v>89.89</v>
      </c>
      <c r="GU97" s="9">
        <v>89.06</v>
      </c>
      <c r="GV97" s="9">
        <v>88.21</v>
      </c>
      <c r="GW97" s="9">
        <v>87.38</v>
      </c>
      <c r="GX97" s="9">
        <v>86.6</v>
      </c>
      <c r="GY97" s="9">
        <v>85.88</v>
      </c>
      <c r="GZ97" s="9">
        <v>85.25</v>
      </c>
      <c r="HA97" s="9">
        <v>84.64</v>
      </c>
      <c r="HB97" s="9">
        <v>84.03</v>
      </c>
      <c r="HC97" s="9">
        <v>83.42</v>
      </c>
      <c r="HD97" s="9">
        <v>82.86</v>
      </c>
      <c r="HE97" s="9">
        <v>82.33</v>
      </c>
      <c r="HF97" s="9">
        <v>81.819999999999993</v>
      </c>
      <c r="HG97" s="9">
        <v>81.34</v>
      </c>
      <c r="HH97" s="9">
        <v>80.84</v>
      </c>
      <c r="HI97" s="9">
        <v>80.41</v>
      </c>
      <c r="HJ97" s="9">
        <v>79.900000000000006</v>
      </c>
      <c r="HK97" s="9">
        <v>79.41</v>
      </c>
      <c r="HL97" s="9">
        <v>78.92</v>
      </c>
      <c r="HM97" s="9">
        <v>78.48</v>
      </c>
      <c r="HN97" s="9">
        <v>78.09</v>
      </c>
      <c r="HO97" s="9">
        <v>77.69</v>
      </c>
      <c r="HP97" s="9">
        <v>77.290000000000006</v>
      </c>
      <c r="HQ97" s="9">
        <v>76.95</v>
      </c>
      <c r="HR97" s="9">
        <v>76.58</v>
      </c>
      <c r="HS97" s="9">
        <v>76.27</v>
      </c>
      <c r="HT97" s="9">
        <v>76.040000000000006</v>
      </c>
      <c r="HU97" s="9">
        <v>75.81</v>
      </c>
      <c r="HV97" s="9">
        <v>75.569999999999993</v>
      </c>
      <c r="HW97" s="9">
        <v>75.33</v>
      </c>
      <c r="HX97" s="9">
        <v>75.08</v>
      </c>
      <c r="HY97" s="9">
        <v>74.84</v>
      </c>
      <c r="ID97" s="14">
        <v>84.838099999999997</v>
      </c>
      <c r="IE97" s="14">
        <v>84.747900000000001</v>
      </c>
      <c r="IF97" s="14">
        <v>-0.10641399999999999</v>
      </c>
      <c r="IH97" s="7">
        <v>110.27</v>
      </c>
      <c r="II97" s="9">
        <v>166.23</v>
      </c>
    </row>
    <row r="98" spans="1:243" x14ac:dyDescent="0.35">
      <c r="A98" s="6">
        <f t="shared" si="45"/>
        <v>44687</v>
      </c>
      <c r="B98" s="13">
        <f t="shared" si="39"/>
        <v>5</v>
      </c>
      <c r="C98" s="13">
        <f t="shared" si="40"/>
        <v>2022</v>
      </c>
      <c r="D98">
        <f t="shared" si="41"/>
        <v>202205</v>
      </c>
      <c r="E98">
        <f t="shared" si="42"/>
        <v>2</v>
      </c>
      <c r="F98">
        <f t="shared" si="43"/>
        <v>202202</v>
      </c>
      <c r="G98" t="s">
        <v>283</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78.958200000000005</v>
      </c>
      <c r="FP98" s="7">
        <v>113.86</v>
      </c>
      <c r="FQ98" s="9">
        <v>1.2350000000000001</v>
      </c>
      <c r="FR98" s="7">
        <f t="shared" si="44"/>
        <v>92.194331983805654</v>
      </c>
      <c r="FT98" s="7">
        <v>1.51</v>
      </c>
      <c r="FU98" s="7">
        <v>2.0099999999999998</v>
      </c>
      <c r="FV98" s="9">
        <v>79.263400000000004</v>
      </c>
      <c r="FX98" s="9">
        <v>112.39</v>
      </c>
      <c r="FY98" s="9">
        <v>108.99</v>
      </c>
      <c r="FZ98" s="9">
        <v>103.61</v>
      </c>
      <c r="GA98" s="9">
        <v>95.39</v>
      </c>
      <c r="GB98" s="9">
        <v>85.27</v>
      </c>
      <c r="GD98" s="9">
        <v>112.39</v>
      </c>
      <c r="GE98" s="9">
        <v>110.84</v>
      </c>
      <c r="GF98" s="9">
        <v>108.99</v>
      </c>
      <c r="GG98" s="9">
        <v>107.16</v>
      </c>
      <c r="GH98" s="9">
        <v>105.39</v>
      </c>
      <c r="GI98" s="9">
        <v>103.61</v>
      </c>
      <c r="GJ98" s="9">
        <v>101.89</v>
      </c>
      <c r="GK98" s="9">
        <v>100.29</v>
      </c>
      <c r="GL98" s="9">
        <v>98.88</v>
      </c>
      <c r="GM98" s="9">
        <v>97.6</v>
      </c>
      <c r="GN98" s="9">
        <v>96.44</v>
      </c>
      <c r="GO98" s="9">
        <v>95.39</v>
      </c>
      <c r="GP98" s="9">
        <v>94.38</v>
      </c>
      <c r="GQ98" s="9">
        <v>93.41</v>
      </c>
      <c r="GR98" s="9">
        <v>92.47</v>
      </c>
      <c r="GS98" s="9">
        <v>91.59</v>
      </c>
      <c r="GT98" s="9">
        <v>90.73</v>
      </c>
      <c r="GU98" s="9">
        <v>89.87</v>
      </c>
      <c r="GV98" s="9">
        <v>88.99</v>
      </c>
      <c r="GW98" s="9">
        <v>88.13</v>
      </c>
      <c r="GX98" s="9">
        <v>87.32</v>
      </c>
      <c r="GY98" s="9">
        <v>86.57</v>
      </c>
      <c r="GZ98" s="9">
        <v>85.91</v>
      </c>
      <c r="HA98" s="9">
        <v>85.27</v>
      </c>
      <c r="HB98" s="9">
        <v>84.63</v>
      </c>
      <c r="HC98" s="9">
        <v>84</v>
      </c>
      <c r="HD98" s="9">
        <v>83.41</v>
      </c>
      <c r="HE98" s="9">
        <v>82.85</v>
      </c>
      <c r="HF98" s="9">
        <v>82.32</v>
      </c>
      <c r="HG98" s="9">
        <v>81.81</v>
      </c>
      <c r="HH98" s="9">
        <v>81.290000000000006</v>
      </c>
      <c r="HI98" s="9">
        <v>80.84</v>
      </c>
      <c r="HJ98" s="9">
        <v>80.319999999999993</v>
      </c>
      <c r="HK98" s="9">
        <v>79.81</v>
      </c>
      <c r="HL98" s="9">
        <v>79.3</v>
      </c>
      <c r="HM98" s="9">
        <v>78.849999999999994</v>
      </c>
      <c r="HN98" s="9">
        <v>78.44</v>
      </c>
      <c r="HO98" s="9">
        <v>78.02</v>
      </c>
      <c r="HP98" s="9">
        <v>77.599999999999994</v>
      </c>
      <c r="HQ98" s="9">
        <v>77.25</v>
      </c>
      <c r="HR98" s="9">
        <v>76.87</v>
      </c>
      <c r="HS98" s="9">
        <v>76.540000000000006</v>
      </c>
      <c r="HT98" s="9">
        <v>76.31</v>
      </c>
      <c r="HU98" s="9">
        <v>76.08</v>
      </c>
      <c r="HV98" s="9">
        <v>75.83</v>
      </c>
      <c r="HW98" s="9">
        <v>75.58</v>
      </c>
      <c r="HX98" s="9">
        <v>75.33</v>
      </c>
      <c r="HY98" s="9">
        <v>75.08</v>
      </c>
      <c r="ID98" s="14">
        <v>84.838099999999997</v>
      </c>
      <c r="IE98" s="14">
        <v>84.747900000000001</v>
      </c>
      <c r="IF98" s="14">
        <v>-0.10641399999999999</v>
      </c>
      <c r="IH98" s="7">
        <v>112.27</v>
      </c>
      <c r="II98" s="9">
        <v>137.5</v>
      </c>
    </row>
    <row r="99" spans="1:243" x14ac:dyDescent="0.35">
      <c r="A99" s="6">
        <f t="shared" si="45"/>
        <v>44690</v>
      </c>
      <c r="B99" s="13">
        <f t="shared" si="39"/>
        <v>5</v>
      </c>
      <c r="C99" s="13">
        <f t="shared" si="40"/>
        <v>2022</v>
      </c>
      <c r="D99">
        <f t="shared" si="41"/>
        <v>202205</v>
      </c>
      <c r="E99">
        <f t="shared" si="42"/>
        <v>2</v>
      </c>
      <c r="F99">
        <f t="shared" si="43"/>
        <v>202202</v>
      </c>
      <c r="G99" t="s">
        <v>284</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79.068100000000001</v>
      </c>
      <c r="FP99" s="7">
        <v>106.67</v>
      </c>
      <c r="FQ99" s="9">
        <v>1.2305999999999999</v>
      </c>
      <c r="FR99" s="7">
        <f t="shared" si="44"/>
        <v>86.681293677880717</v>
      </c>
      <c r="FT99" s="7">
        <v>1.39</v>
      </c>
      <c r="FU99" s="7">
        <v>1.96</v>
      </c>
      <c r="FV99" s="9">
        <v>79.352099999999993</v>
      </c>
      <c r="FX99" s="9">
        <v>105.94</v>
      </c>
      <c r="FY99" s="9">
        <v>102.99</v>
      </c>
      <c r="FZ99" s="9">
        <v>98.55</v>
      </c>
      <c r="GA99" s="9">
        <v>91.48</v>
      </c>
      <c r="GB99" s="9">
        <v>82.35</v>
      </c>
      <c r="GD99" s="9">
        <v>105.94</v>
      </c>
      <c r="GE99" s="9">
        <v>104.6</v>
      </c>
      <c r="GF99" s="9">
        <v>102.99</v>
      </c>
      <c r="GG99" s="9">
        <v>101.49</v>
      </c>
      <c r="GH99" s="9">
        <v>100.03</v>
      </c>
      <c r="GI99" s="9">
        <v>98.55</v>
      </c>
      <c r="GJ99" s="9">
        <v>97.1</v>
      </c>
      <c r="GK99" s="9">
        <v>95.73</v>
      </c>
      <c r="GL99" s="9">
        <v>94.52</v>
      </c>
      <c r="GM99" s="9">
        <v>93.4</v>
      </c>
      <c r="GN99" s="9">
        <v>92.39</v>
      </c>
      <c r="GO99" s="9">
        <v>91.48</v>
      </c>
      <c r="GP99" s="9">
        <v>90.58</v>
      </c>
      <c r="GQ99" s="9">
        <v>89.71</v>
      </c>
      <c r="GR99" s="9">
        <v>88.87</v>
      </c>
      <c r="GS99" s="9">
        <v>88.08</v>
      </c>
      <c r="GT99" s="9">
        <v>87.3</v>
      </c>
      <c r="GU99" s="9">
        <v>86.52</v>
      </c>
      <c r="GV99" s="9">
        <v>85.73</v>
      </c>
      <c r="GW99" s="9">
        <v>84.94</v>
      </c>
      <c r="GX99" s="9">
        <v>84.2</v>
      </c>
      <c r="GY99" s="9">
        <v>83.52</v>
      </c>
      <c r="GZ99" s="9">
        <v>82.93</v>
      </c>
      <c r="HA99" s="9">
        <v>82.35</v>
      </c>
      <c r="HB99" s="9">
        <v>81.77</v>
      </c>
      <c r="HC99" s="9">
        <v>81.19</v>
      </c>
      <c r="HD99" s="9">
        <v>80.650000000000006</v>
      </c>
      <c r="HE99" s="9">
        <v>80.14</v>
      </c>
      <c r="HF99" s="9">
        <v>79.66</v>
      </c>
      <c r="HG99" s="9">
        <v>79.2</v>
      </c>
      <c r="HH99" s="9">
        <v>78.72</v>
      </c>
      <c r="HI99" s="9">
        <v>78.319999999999993</v>
      </c>
      <c r="HJ99" s="9">
        <v>77.849999999999994</v>
      </c>
      <c r="HK99" s="9">
        <v>77.37</v>
      </c>
      <c r="HL99" s="9">
        <v>76.900000000000006</v>
      </c>
      <c r="HM99" s="9">
        <v>76.489999999999995</v>
      </c>
      <c r="HN99" s="9">
        <v>76.12</v>
      </c>
      <c r="HO99" s="9">
        <v>75.75</v>
      </c>
      <c r="HP99" s="9">
        <v>75.38</v>
      </c>
      <c r="HQ99" s="9">
        <v>75.06</v>
      </c>
      <c r="HR99" s="9">
        <v>74.72</v>
      </c>
      <c r="HS99" s="9">
        <v>74.42</v>
      </c>
      <c r="HT99" s="9">
        <v>74.209999999999994</v>
      </c>
      <c r="HU99" s="9">
        <v>74.010000000000005</v>
      </c>
      <c r="HV99" s="9">
        <v>73.78</v>
      </c>
      <c r="HW99" s="9">
        <v>73.55</v>
      </c>
      <c r="HX99" s="9">
        <v>73.319999999999993</v>
      </c>
      <c r="HY99" s="9">
        <v>73.09</v>
      </c>
      <c r="ID99" s="14">
        <v>84.838099999999997</v>
      </c>
      <c r="IE99" s="14">
        <v>84.747900000000001</v>
      </c>
      <c r="IF99" s="14">
        <v>-0.10641399999999999</v>
      </c>
      <c r="IH99" s="7">
        <v>106.13</v>
      </c>
      <c r="II99" s="9">
        <v>128.71</v>
      </c>
    </row>
    <row r="100" spans="1:243" x14ac:dyDescent="0.35">
      <c r="A100" s="6">
        <f t="shared" si="45"/>
        <v>44691</v>
      </c>
      <c r="B100" s="13">
        <f t="shared" si="39"/>
        <v>5</v>
      </c>
      <c r="C100" s="13">
        <f t="shared" si="40"/>
        <v>2022</v>
      </c>
      <c r="D100">
        <f t="shared" si="41"/>
        <v>202205</v>
      </c>
      <c r="E100">
        <f t="shared" si="42"/>
        <v>2</v>
      </c>
      <c r="F100">
        <f t="shared" si="43"/>
        <v>202202</v>
      </c>
      <c r="G100" t="s">
        <v>285</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79.046700000000001</v>
      </c>
      <c r="FP100" s="7">
        <v>102.61</v>
      </c>
      <c r="FQ100" s="9">
        <v>1.2313000000000001</v>
      </c>
      <c r="FR100" s="7">
        <f t="shared" si="44"/>
        <v>83.334686916267358</v>
      </c>
      <c r="FT100" s="7">
        <v>1.33</v>
      </c>
      <c r="FU100" s="7">
        <v>1.85</v>
      </c>
      <c r="FV100" s="9">
        <v>79.340299999999999</v>
      </c>
      <c r="FX100" s="9">
        <v>102.46</v>
      </c>
      <c r="FY100" s="9">
        <v>99.77</v>
      </c>
      <c r="FZ100" s="9">
        <v>95.84</v>
      </c>
      <c r="GA100" s="9">
        <v>89.7</v>
      </c>
      <c r="GB100" s="9">
        <v>81.59</v>
      </c>
      <c r="GD100" s="9">
        <v>102.46</v>
      </c>
      <c r="GE100" s="9">
        <v>101.24</v>
      </c>
      <c r="GF100" s="9">
        <v>99.77</v>
      </c>
      <c r="GG100" s="9">
        <v>98.42</v>
      </c>
      <c r="GH100" s="9">
        <v>97.13</v>
      </c>
      <c r="GI100" s="9">
        <v>95.84</v>
      </c>
      <c r="GJ100" s="9">
        <v>94.56</v>
      </c>
      <c r="GK100" s="9">
        <v>93.37</v>
      </c>
      <c r="GL100" s="9">
        <v>92.31</v>
      </c>
      <c r="GM100" s="9">
        <v>91.35</v>
      </c>
      <c r="GN100" s="9">
        <v>90.49</v>
      </c>
      <c r="GO100" s="9">
        <v>89.7</v>
      </c>
      <c r="GP100" s="9">
        <v>88.91</v>
      </c>
      <c r="GQ100" s="9">
        <v>88.15</v>
      </c>
      <c r="GR100" s="9">
        <v>87.4</v>
      </c>
      <c r="GS100" s="9">
        <v>86.7</v>
      </c>
      <c r="GT100" s="9">
        <v>86.02</v>
      </c>
      <c r="GU100" s="9">
        <v>85.34</v>
      </c>
      <c r="GV100" s="9">
        <v>84.6</v>
      </c>
      <c r="GW100" s="9">
        <v>83.88</v>
      </c>
      <c r="GX100" s="9">
        <v>83.21</v>
      </c>
      <c r="GY100" s="9">
        <v>82.6</v>
      </c>
      <c r="GZ100" s="9">
        <v>82.09</v>
      </c>
      <c r="HA100" s="9">
        <v>81.59</v>
      </c>
      <c r="HB100" s="9">
        <v>81.05</v>
      </c>
      <c r="HC100" s="9">
        <v>80.52</v>
      </c>
      <c r="HD100" s="9">
        <v>80.02</v>
      </c>
      <c r="HE100" s="9">
        <v>79.55</v>
      </c>
      <c r="HF100" s="9">
        <v>79.11</v>
      </c>
      <c r="HG100" s="9">
        <v>78.709999999999994</v>
      </c>
      <c r="HH100" s="9">
        <v>78.27</v>
      </c>
      <c r="HI100" s="9">
        <v>77.900000000000006</v>
      </c>
      <c r="HJ100" s="9">
        <v>77.47</v>
      </c>
      <c r="HK100" s="9">
        <v>77.03</v>
      </c>
      <c r="HL100" s="9">
        <v>76.59</v>
      </c>
      <c r="HM100" s="9">
        <v>76.209999999999994</v>
      </c>
      <c r="HN100" s="9">
        <v>75.88</v>
      </c>
      <c r="HO100" s="9">
        <v>75.55</v>
      </c>
      <c r="HP100" s="9">
        <v>75.22</v>
      </c>
      <c r="HQ100" s="9">
        <v>74.930000000000007</v>
      </c>
      <c r="HR100" s="9">
        <v>74.62</v>
      </c>
      <c r="HS100" s="9">
        <v>74.349999999999994</v>
      </c>
      <c r="HT100" s="9">
        <v>74.16</v>
      </c>
      <c r="HU100" s="9">
        <v>73.98</v>
      </c>
      <c r="HV100" s="9">
        <v>73.77</v>
      </c>
      <c r="HW100" s="9">
        <v>73.56</v>
      </c>
      <c r="HX100" s="9">
        <v>73.349999999999994</v>
      </c>
      <c r="HY100" s="9">
        <v>73.13</v>
      </c>
      <c r="ID100" s="14">
        <v>84.838099999999997</v>
      </c>
      <c r="IE100" s="14">
        <v>84.747900000000001</v>
      </c>
      <c r="IF100" s="14">
        <v>-0.10641399999999999</v>
      </c>
      <c r="IH100" s="7">
        <v>101.96</v>
      </c>
      <c r="II100" s="9">
        <v>145.77000000000001</v>
      </c>
    </row>
    <row r="101" spans="1:243" x14ac:dyDescent="0.35">
      <c r="A101" s="6">
        <f t="shared" si="45"/>
        <v>44692</v>
      </c>
      <c r="B101" s="13">
        <f t="shared" si="39"/>
        <v>5</v>
      </c>
      <c r="C101" s="13">
        <f t="shared" si="40"/>
        <v>2022</v>
      </c>
      <c r="D101">
        <f t="shared" si="41"/>
        <v>202205</v>
      </c>
      <c r="E101">
        <f t="shared" si="42"/>
        <v>2</v>
      </c>
      <c r="F101">
        <f t="shared" si="43"/>
        <v>202202</v>
      </c>
      <c r="G101" t="s">
        <v>286</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79.167299999999997</v>
      </c>
      <c r="FP101" s="7">
        <v>107.7</v>
      </c>
      <c r="FQ101" s="9">
        <v>1.234</v>
      </c>
      <c r="FR101" s="7">
        <f t="shared" si="44"/>
        <v>87.277147487844417</v>
      </c>
      <c r="FT101" s="7">
        <v>1.29</v>
      </c>
      <c r="FU101" s="7">
        <v>1.8</v>
      </c>
      <c r="FV101" s="9">
        <v>79.482699999999994</v>
      </c>
      <c r="FX101" s="9">
        <v>107.51</v>
      </c>
      <c r="FY101" s="9">
        <v>104.46</v>
      </c>
      <c r="FZ101" s="9">
        <v>100.08</v>
      </c>
      <c r="GA101" s="9">
        <v>93.61</v>
      </c>
      <c r="GB101" s="9">
        <v>85.16</v>
      </c>
      <c r="GD101" s="9">
        <v>107.51</v>
      </c>
      <c r="GE101" s="9">
        <v>106.1</v>
      </c>
      <c r="GF101" s="9">
        <v>104.46</v>
      </c>
      <c r="GG101" s="9">
        <v>102.92</v>
      </c>
      <c r="GH101" s="9">
        <v>101.49</v>
      </c>
      <c r="GI101" s="9">
        <v>100.08</v>
      </c>
      <c r="GJ101" s="9">
        <v>98.7</v>
      </c>
      <c r="GK101" s="9">
        <v>97.41</v>
      </c>
      <c r="GL101" s="9">
        <v>96.3</v>
      </c>
      <c r="GM101" s="9">
        <v>95.3</v>
      </c>
      <c r="GN101" s="9">
        <v>94.42</v>
      </c>
      <c r="GO101" s="9">
        <v>93.61</v>
      </c>
      <c r="GP101" s="9">
        <v>92.81</v>
      </c>
      <c r="GQ101" s="9">
        <v>92.03</v>
      </c>
      <c r="GR101" s="9">
        <v>91.26</v>
      </c>
      <c r="GS101" s="9">
        <v>90.53</v>
      </c>
      <c r="GT101" s="9">
        <v>89.81</v>
      </c>
      <c r="GU101" s="9">
        <v>89.1</v>
      </c>
      <c r="GV101" s="9">
        <v>88.34</v>
      </c>
      <c r="GW101" s="9">
        <v>87.58</v>
      </c>
      <c r="GX101" s="9">
        <v>86.88</v>
      </c>
      <c r="GY101" s="9">
        <v>86.24</v>
      </c>
      <c r="GZ101" s="9">
        <v>85.69</v>
      </c>
      <c r="HA101" s="9">
        <v>85.16</v>
      </c>
      <c r="HB101" s="9">
        <v>84.57</v>
      </c>
      <c r="HC101" s="9">
        <v>84</v>
      </c>
      <c r="HD101" s="9">
        <v>83.46</v>
      </c>
      <c r="HE101" s="9">
        <v>82.96</v>
      </c>
      <c r="HF101" s="9">
        <v>82.49</v>
      </c>
      <c r="HG101" s="9">
        <v>82.06</v>
      </c>
      <c r="HH101" s="9">
        <v>81.59</v>
      </c>
      <c r="HI101" s="9">
        <v>81.180000000000007</v>
      </c>
      <c r="HJ101" s="9">
        <v>80.709999999999994</v>
      </c>
      <c r="HK101" s="9">
        <v>80.23</v>
      </c>
      <c r="HL101" s="9">
        <v>79.760000000000005</v>
      </c>
      <c r="HM101" s="9">
        <v>79.349999999999994</v>
      </c>
      <c r="HN101" s="9">
        <v>78.98</v>
      </c>
      <c r="HO101" s="9">
        <v>78.61</v>
      </c>
      <c r="HP101" s="9">
        <v>78.25</v>
      </c>
      <c r="HQ101" s="9">
        <v>77.930000000000007</v>
      </c>
      <c r="HR101" s="9">
        <v>77.59</v>
      </c>
      <c r="HS101" s="9">
        <v>77.290000000000006</v>
      </c>
      <c r="HT101" s="9">
        <v>77.08</v>
      </c>
      <c r="HU101" s="9">
        <v>76.88</v>
      </c>
      <c r="HV101" s="9">
        <v>76.66</v>
      </c>
      <c r="HW101" s="9">
        <v>76.44</v>
      </c>
      <c r="HX101" s="9">
        <v>76.22</v>
      </c>
      <c r="HY101" s="9">
        <v>75.989999999999995</v>
      </c>
      <c r="ID101" s="14">
        <v>84.838099999999997</v>
      </c>
      <c r="IE101" s="14">
        <v>84.747900000000001</v>
      </c>
      <c r="IF101" s="14">
        <v>-0.10641399999999999</v>
      </c>
      <c r="IH101" s="7">
        <v>108.07</v>
      </c>
      <c r="II101" s="9">
        <v>139.74</v>
      </c>
    </row>
    <row r="102" spans="1:243" x14ac:dyDescent="0.35">
      <c r="A102" s="6">
        <f t="shared" si="45"/>
        <v>44693</v>
      </c>
      <c r="B102" s="13">
        <f t="shared" si="39"/>
        <v>5</v>
      </c>
      <c r="C102" s="13">
        <f t="shared" si="40"/>
        <v>2022</v>
      </c>
      <c r="D102">
        <f t="shared" si="41"/>
        <v>202205</v>
      </c>
      <c r="E102">
        <f t="shared" si="42"/>
        <v>2</v>
      </c>
      <c r="F102">
        <f t="shared" si="43"/>
        <v>202202</v>
      </c>
      <c r="G102" t="s">
        <v>287</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79.028700000000001</v>
      </c>
      <c r="FP102" s="7">
        <v>108.06</v>
      </c>
      <c r="FQ102" s="9">
        <v>1.2228000000000001</v>
      </c>
      <c r="FR102" s="7">
        <f t="shared" si="44"/>
        <v>88.370951913640823</v>
      </c>
      <c r="FT102" s="7">
        <v>1.18</v>
      </c>
      <c r="FU102" s="7">
        <v>1.68</v>
      </c>
      <c r="FV102" s="9">
        <v>79.369200000000006</v>
      </c>
      <c r="FX102" s="9">
        <v>107.45</v>
      </c>
      <c r="FY102" s="9">
        <v>104.23</v>
      </c>
      <c r="FZ102" s="9">
        <v>99.64</v>
      </c>
      <c r="GA102" s="9">
        <v>93.05</v>
      </c>
      <c r="GB102" s="9">
        <v>84.68</v>
      </c>
      <c r="GD102" s="9">
        <v>107.45</v>
      </c>
      <c r="GE102" s="9">
        <v>105.99</v>
      </c>
      <c r="GF102" s="9">
        <v>104.23</v>
      </c>
      <c r="GG102" s="9">
        <v>102.6</v>
      </c>
      <c r="GH102" s="9">
        <v>101.1</v>
      </c>
      <c r="GI102" s="9">
        <v>99.64</v>
      </c>
      <c r="GJ102" s="9">
        <v>98.24</v>
      </c>
      <c r="GK102" s="9">
        <v>96.93</v>
      </c>
      <c r="GL102" s="9">
        <v>95.79</v>
      </c>
      <c r="GM102" s="9">
        <v>94.76</v>
      </c>
      <c r="GN102" s="9">
        <v>93.86</v>
      </c>
      <c r="GO102" s="9">
        <v>93.05</v>
      </c>
      <c r="GP102" s="9">
        <v>92.25</v>
      </c>
      <c r="GQ102" s="9">
        <v>91.47</v>
      </c>
      <c r="GR102" s="9">
        <v>90.71</v>
      </c>
      <c r="GS102" s="9">
        <v>89.99</v>
      </c>
      <c r="GT102" s="9">
        <v>89.28</v>
      </c>
      <c r="GU102" s="9">
        <v>88.57</v>
      </c>
      <c r="GV102" s="9">
        <v>87.82</v>
      </c>
      <c r="GW102" s="9">
        <v>87.07</v>
      </c>
      <c r="GX102" s="9">
        <v>86.38</v>
      </c>
      <c r="GY102" s="9">
        <v>85.75</v>
      </c>
      <c r="GZ102" s="9">
        <v>85.2</v>
      </c>
      <c r="HA102" s="9">
        <v>84.68</v>
      </c>
      <c r="HB102" s="9">
        <v>84.1</v>
      </c>
      <c r="HC102" s="9">
        <v>83.53</v>
      </c>
      <c r="HD102" s="9">
        <v>83</v>
      </c>
      <c r="HE102" s="9">
        <v>82.51</v>
      </c>
      <c r="HF102" s="9">
        <v>82.04</v>
      </c>
      <c r="HG102" s="9">
        <v>81.599999999999994</v>
      </c>
      <c r="HH102" s="9">
        <v>81.150000000000006</v>
      </c>
      <c r="HI102" s="9">
        <v>80.739999999999995</v>
      </c>
      <c r="HJ102" s="9">
        <v>80.260000000000005</v>
      </c>
      <c r="HK102" s="9">
        <v>79.78</v>
      </c>
      <c r="HL102" s="9">
        <v>79.31</v>
      </c>
      <c r="HM102" s="9">
        <v>78.900000000000006</v>
      </c>
      <c r="HN102" s="9">
        <v>78.53</v>
      </c>
      <c r="HO102" s="9">
        <v>78.16</v>
      </c>
      <c r="HP102" s="9">
        <v>77.8</v>
      </c>
      <c r="HQ102" s="9">
        <v>77.489999999999995</v>
      </c>
      <c r="HR102" s="9">
        <v>77.16</v>
      </c>
      <c r="HS102" s="9">
        <v>76.86</v>
      </c>
      <c r="HT102" s="9">
        <v>76.650000000000006</v>
      </c>
      <c r="HU102" s="9">
        <v>76.430000000000007</v>
      </c>
      <c r="HV102" s="9">
        <v>76.19</v>
      </c>
      <c r="HW102" s="9">
        <v>75.95</v>
      </c>
      <c r="HX102" s="9">
        <v>75.72</v>
      </c>
      <c r="HY102" s="9">
        <v>75.48</v>
      </c>
      <c r="ID102" s="14">
        <v>84.838099999999997</v>
      </c>
      <c r="IE102" s="14">
        <v>84.747900000000001</v>
      </c>
      <c r="IF102" s="14">
        <v>-0.10641399999999999</v>
      </c>
      <c r="IH102" s="7">
        <v>107.43</v>
      </c>
      <c r="II102" s="9">
        <v>175.55</v>
      </c>
    </row>
    <row r="103" spans="1:243" x14ac:dyDescent="0.35">
      <c r="A103" s="6">
        <f t="shared" si="45"/>
        <v>44694</v>
      </c>
      <c r="B103" s="13">
        <f t="shared" si="39"/>
        <v>5</v>
      </c>
      <c r="C103" s="13">
        <f t="shared" si="40"/>
        <v>2022</v>
      </c>
      <c r="D103">
        <f t="shared" si="41"/>
        <v>202205</v>
      </c>
      <c r="E103">
        <f t="shared" si="42"/>
        <v>2</v>
      </c>
      <c r="F103">
        <f t="shared" si="43"/>
        <v>202202</v>
      </c>
      <c r="G103" t="s">
        <v>288</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79.065700000000007</v>
      </c>
      <c r="FP103" s="7">
        <v>112.12</v>
      </c>
      <c r="FQ103" s="9">
        <v>1.222</v>
      </c>
      <c r="FR103" s="7">
        <f t="shared" si="44"/>
        <v>91.751227495908353</v>
      </c>
      <c r="FT103" s="7">
        <v>1.25</v>
      </c>
      <c r="FU103" s="7">
        <v>1.75</v>
      </c>
      <c r="FV103" s="9">
        <v>79.400899999999993</v>
      </c>
      <c r="FX103" s="9">
        <v>111.55</v>
      </c>
      <c r="FY103" s="9">
        <v>107.71</v>
      </c>
      <c r="FZ103" s="9">
        <v>102.24</v>
      </c>
      <c r="GA103" s="9">
        <v>94.86</v>
      </c>
      <c r="GB103" s="9">
        <v>85.46</v>
      </c>
      <c r="GD103" s="9">
        <v>111.55</v>
      </c>
      <c r="GE103" s="9">
        <v>109.75</v>
      </c>
      <c r="GF103" s="9">
        <v>107.71</v>
      </c>
      <c r="GG103" s="9">
        <v>105.74</v>
      </c>
      <c r="GH103" s="9">
        <v>103.94</v>
      </c>
      <c r="GI103" s="9">
        <v>102.24</v>
      </c>
      <c r="GJ103" s="9">
        <v>100.65</v>
      </c>
      <c r="GK103" s="9">
        <v>99.19</v>
      </c>
      <c r="GL103" s="9">
        <v>97.91</v>
      </c>
      <c r="GM103" s="9">
        <v>96.76</v>
      </c>
      <c r="GN103" s="9">
        <v>95.76</v>
      </c>
      <c r="GO103" s="9">
        <v>94.86</v>
      </c>
      <c r="GP103" s="9">
        <v>93.96</v>
      </c>
      <c r="GQ103" s="9">
        <v>93.09</v>
      </c>
      <c r="GR103" s="9">
        <v>92.24</v>
      </c>
      <c r="GS103" s="9">
        <v>91.43</v>
      </c>
      <c r="GT103" s="9">
        <v>90.63</v>
      </c>
      <c r="GU103" s="9">
        <v>89.81</v>
      </c>
      <c r="GV103" s="9">
        <v>89</v>
      </c>
      <c r="GW103" s="9">
        <v>88.17</v>
      </c>
      <c r="GX103" s="9">
        <v>87.4</v>
      </c>
      <c r="GY103" s="9">
        <v>86.69</v>
      </c>
      <c r="GZ103" s="9">
        <v>86.07</v>
      </c>
      <c r="HA103" s="9">
        <v>85.46</v>
      </c>
      <c r="HB103" s="9">
        <v>84.84</v>
      </c>
      <c r="HC103" s="9">
        <v>84.2</v>
      </c>
      <c r="HD103" s="9">
        <v>83.6</v>
      </c>
      <c r="HE103" s="9">
        <v>83.04</v>
      </c>
      <c r="HF103" s="9">
        <v>82.5</v>
      </c>
      <c r="HG103" s="9">
        <v>82.01</v>
      </c>
      <c r="HH103" s="9">
        <v>81.48</v>
      </c>
      <c r="HI103" s="9">
        <v>80.989999999999995</v>
      </c>
      <c r="HJ103" s="9">
        <v>80.42</v>
      </c>
      <c r="HK103" s="9">
        <v>79.92</v>
      </c>
      <c r="HL103" s="9">
        <v>79.42</v>
      </c>
      <c r="HM103" s="9">
        <v>78.989999999999995</v>
      </c>
      <c r="HN103" s="9">
        <v>78.56</v>
      </c>
      <c r="HO103" s="9">
        <v>78.13</v>
      </c>
      <c r="HP103" s="9">
        <v>77.709999999999994</v>
      </c>
      <c r="HQ103" s="9">
        <v>77.34</v>
      </c>
      <c r="HR103" s="9">
        <v>76.97</v>
      </c>
      <c r="HS103" s="9">
        <v>76.62</v>
      </c>
      <c r="HT103" s="9">
        <v>76.36</v>
      </c>
      <c r="HU103" s="9">
        <v>76.09</v>
      </c>
      <c r="HV103" s="9">
        <v>75.78</v>
      </c>
      <c r="HW103" s="9">
        <v>75.48</v>
      </c>
      <c r="HX103" s="9">
        <v>75.180000000000007</v>
      </c>
      <c r="HY103" s="9">
        <v>74.88</v>
      </c>
      <c r="ID103" s="14">
        <v>84.838099999999997</v>
      </c>
      <c r="IE103" s="14">
        <v>84.747900000000001</v>
      </c>
      <c r="IF103" s="14">
        <v>-0.10641399999999999</v>
      </c>
      <c r="IH103" s="7">
        <v>111.19</v>
      </c>
      <c r="II103" s="9">
        <v>148.44999999999999</v>
      </c>
    </row>
    <row r="104" spans="1:243" x14ac:dyDescent="0.35">
      <c r="A104" s="6">
        <f t="shared" si="45"/>
        <v>44697</v>
      </c>
      <c r="B104" s="13">
        <f t="shared" si="39"/>
        <v>5</v>
      </c>
      <c r="C104" s="13">
        <f t="shared" si="40"/>
        <v>2022</v>
      </c>
      <c r="D104">
        <f t="shared" si="41"/>
        <v>202205</v>
      </c>
      <c r="E104">
        <f t="shared" si="42"/>
        <v>2</v>
      </c>
      <c r="F104">
        <f t="shared" si="43"/>
        <v>202202</v>
      </c>
      <c r="G104" t="s">
        <v>289</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79.254599999999996</v>
      </c>
      <c r="FP104" s="7">
        <v>114.86</v>
      </c>
      <c r="FQ104" s="9">
        <v>1.2250000000000001</v>
      </c>
      <c r="FR104" s="7">
        <f t="shared" si="44"/>
        <v>93.763265306122449</v>
      </c>
      <c r="FT104" s="7">
        <v>1.23</v>
      </c>
      <c r="FU104" s="7">
        <v>1.74</v>
      </c>
      <c r="FV104" s="9">
        <v>79.5929</v>
      </c>
      <c r="FX104" s="9">
        <v>114.24</v>
      </c>
      <c r="FY104" s="9">
        <v>109.68</v>
      </c>
      <c r="FZ104" s="9">
        <v>103.37</v>
      </c>
      <c r="GA104" s="9">
        <v>95.43</v>
      </c>
      <c r="GB104" s="9">
        <v>85.7</v>
      </c>
      <c r="GD104" s="9">
        <v>114.24</v>
      </c>
      <c r="GE104" s="9">
        <v>112.11</v>
      </c>
      <c r="GF104" s="9">
        <v>109.68</v>
      </c>
      <c r="GG104" s="9">
        <v>107.36</v>
      </c>
      <c r="GH104" s="9">
        <v>105.29</v>
      </c>
      <c r="GI104" s="9">
        <v>103.37</v>
      </c>
      <c r="GJ104" s="9">
        <v>101.62</v>
      </c>
      <c r="GK104" s="9">
        <v>100.02</v>
      </c>
      <c r="GL104" s="9">
        <v>98.65</v>
      </c>
      <c r="GM104" s="9">
        <v>97.44</v>
      </c>
      <c r="GN104" s="9">
        <v>96.39</v>
      </c>
      <c r="GO104" s="9">
        <v>95.43</v>
      </c>
      <c r="GP104" s="9">
        <v>94.49</v>
      </c>
      <c r="GQ104" s="9">
        <v>93.58</v>
      </c>
      <c r="GR104" s="9">
        <v>92.69</v>
      </c>
      <c r="GS104" s="9">
        <v>91.85</v>
      </c>
      <c r="GT104" s="9">
        <v>91.02</v>
      </c>
      <c r="GU104" s="9">
        <v>90.18</v>
      </c>
      <c r="GV104" s="9">
        <v>89.33</v>
      </c>
      <c r="GW104" s="9">
        <v>88.48</v>
      </c>
      <c r="GX104" s="9">
        <v>87.68</v>
      </c>
      <c r="GY104" s="9">
        <v>86.95</v>
      </c>
      <c r="GZ104" s="9">
        <v>86.31</v>
      </c>
      <c r="HA104" s="9">
        <v>85.7</v>
      </c>
      <c r="HB104" s="9">
        <v>85.06</v>
      </c>
      <c r="HC104" s="9">
        <v>84.42</v>
      </c>
      <c r="HD104" s="9">
        <v>83.8</v>
      </c>
      <c r="HE104" s="9">
        <v>83.22</v>
      </c>
      <c r="HF104" s="9">
        <v>82.66</v>
      </c>
      <c r="HG104" s="9">
        <v>82.14</v>
      </c>
      <c r="HH104" s="9">
        <v>81.599999999999994</v>
      </c>
      <c r="HI104" s="9">
        <v>81.09</v>
      </c>
      <c r="HJ104" s="9">
        <v>80.5</v>
      </c>
      <c r="HK104" s="9">
        <v>79.98</v>
      </c>
      <c r="HL104" s="9">
        <v>79.47</v>
      </c>
      <c r="HM104" s="9">
        <v>79.03</v>
      </c>
      <c r="HN104" s="9">
        <v>78.58</v>
      </c>
      <c r="HO104" s="9">
        <v>78.13</v>
      </c>
      <c r="HP104" s="9">
        <v>77.69</v>
      </c>
      <c r="HQ104" s="9">
        <v>77.319999999999993</v>
      </c>
      <c r="HR104" s="9">
        <v>76.94</v>
      </c>
      <c r="HS104" s="9">
        <v>76.58</v>
      </c>
      <c r="HT104" s="9">
        <v>76.319999999999993</v>
      </c>
      <c r="HU104" s="9">
        <v>76.05</v>
      </c>
      <c r="HV104" s="9">
        <v>75.739999999999995</v>
      </c>
      <c r="HW104" s="9">
        <v>75.44</v>
      </c>
      <c r="HX104" s="9">
        <v>75.14</v>
      </c>
      <c r="HY104" s="9">
        <v>74.84</v>
      </c>
      <c r="ID104" s="14">
        <v>84.838099999999997</v>
      </c>
      <c r="IE104" s="14">
        <v>84.747900000000001</v>
      </c>
      <c r="IF104" s="14">
        <v>-0.10641399999999999</v>
      </c>
      <c r="IH104" s="7">
        <v>113.58</v>
      </c>
      <c r="II104" s="9">
        <v>172.26</v>
      </c>
    </row>
    <row r="105" spans="1:243" x14ac:dyDescent="0.35">
      <c r="A105" s="6">
        <f t="shared" si="45"/>
        <v>44698</v>
      </c>
      <c r="B105" s="13">
        <f t="shared" si="39"/>
        <v>5</v>
      </c>
      <c r="C105" s="13">
        <f t="shared" si="40"/>
        <v>2022</v>
      </c>
      <c r="D105">
        <f t="shared" si="41"/>
        <v>202205</v>
      </c>
      <c r="E105">
        <f t="shared" si="42"/>
        <v>2</v>
      </c>
      <c r="F105">
        <f t="shared" si="43"/>
        <v>202202</v>
      </c>
      <c r="G105" t="s">
        <v>290</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80.043700000000001</v>
      </c>
      <c r="FP105" s="7">
        <v>112.89</v>
      </c>
      <c r="FQ105" s="9">
        <v>1.2470000000000001</v>
      </c>
      <c r="FR105" s="7">
        <f t="shared" si="44"/>
        <v>90.529270248596617</v>
      </c>
      <c r="FT105" s="7">
        <v>1.45</v>
      </c>
      <c r="FU105" s="7">
        <v>1.9</v>
      </c>
      <c r="FV105" s="9">
        <v>80.383300000000006</v>
      </c>
      <c r="FX105" s="9">
        <v>111.93</v>
      </c>
      <c r="FY105" s="9">
        <v>107.53</v>
      </c>
      <c r="FZ105" s="9">
        <v>101.61</v>
      </c>
      <c r="GA105" s="9">
        <v>94.19</v>
      </c>
      <c r="GB105" s="9">
        <v>85.41</v>
      </c>
      <c r="GD105" s="9">
        <v>111.93</v>
      </c>
      <c r="GE105" s="9">
        <v>109.85</v>
      </c>
      <c r="GF105" s="9">
        <v>107.53</v>
      </c>
      <c r="GG105" s="9">
        <v>105.33</v>
      </c>
      <c r="GH105" s="9">
        <v>103.41</v>
      </c>
      <c r="GI105" s="9">
        <v>101.61</v>
      </c>
      <c r="GJ105" s="9">
        <v>99.96</v>
      </c>
      <c r="GK105" s="9">
        <v>98.45</v>
      </c>
      <c r="GL105" s="9">
        <v>97.17</v>
      </c>
      <c r="GM105" s="9">
        <v>96.03</v>
      </c>
      <c r="GN105" s="9">
        <v>95.06</v>
      </c>
      <c r="GO105" s="9">
        <v>94.19</v>
      </c>
      <c r="GP105" s="9">
        <v>93.33</v>
      </c>
      <c r="GQ105" s="9">
        <v>92.51</v>
      </c>
      <c r="GR105" s="9">
        <v>91.71</v>
      </c>
      <c r="GS105" s="9">
        <v>90.95</v>
      </c>
      <c r="GT105" s="9">
        <v>90.21</v>
      </c>
      <c r="GU105" s="9">
        <v>89.44</v>
      </c>
      <c r="GV105" s="9">
        <v>88.66</v>
      </c>
      <c r="GW105" s="9">
        <v>87.9</v>
      </c>
      <c r="GX105" s="9">
        <v>87.17</v>
      </c>
      <c r="GY105" s="9">
        <v>86.51</v>
      </c>
      <c r="GZ105" s="9">
        <v>85.95</v>
      </c>
      <c r="HA105" s="9">
        <v>85.41</v>
      </c>
      <c r="HB105" s="9">
        <v>84.82</v>
      </c>
      <c r="HC105" s="9">
        <v>84.26</v>
      </c>
      <c r="HD105" s="9">
        <v>83.72</v>
      </c>
      <c r="HE105" s="9">
        <v>83.22</v>
      </c>
      <c r="HF105" s="9">
        <v>82.74</v>
      </c>
      <c r="HG105" s="9">
        <v>82.26</v>
      </c>
      <c r="HH105" s="9">
        <v>81.790000000000006</v>
      </c>
      <c r="HI105" s="9">
        <v>81.34</v>
      </c>
      <c r="HJ105" s="9">
        <v>80.81</v>
      </c>
      <c r="HK105" s="9">
        <v>80.34</v>
      </c>
      <c r="HL105" s="9">
        <v>79.89</v>
      </c>
      <c r="HM105" s="9">
        <v>79.510000000000005</v>
      </c>
      <c r="HN105" s="9">
        <v>79.12</v>
      </c>
      <c r="HO105" s="9">
        <v>78.73</v>
      </c>
      <c r="HP105" s="9">
        <v>78.36</v>
      </c>
      <c r="HQ105" s="9">
        <v>78.05</v>
      </c>
      <c r="HR105" s="9">
        <v>77.73</v>
      </c>
      <c r="HS105" s="9">
        <v>77.430000000000007</v>
      </c>
      <c r="HT105" s="9">
        <v>77.2</v>
      </c>
      <c r="HU105" s="9">
        <v>76.959999999999994</v>
      </c>
      <c r="HV105" s="9">
        <v>76.69</v>
      </c>
      <c r="HW105" s="9">
        <v>76.430000000000007</v>
      </c>
      <c r="HX105" s="9">
        <v>76.17</v>
      </c>
      <c r="HY105" s="9">
        <v>75.91</v>
      </c>
      <c r="ID105" s="14">
        <v>84.838099999999997</v>
      </c>
      <c r="IE105" s="14">
        <v>84.747900000000001</v>
      </c>
      <c r="IF105" s="14">
        <v>-0.10641399999999999</v>
      </c>
      <c r="IH105" s="7">
        <v>113.77</v>
      </c>
      <c r="II105" s="9">
        <v>185.23</v>
      </c>
    </row>
    <row r="106" spans="1:243" x14ac:dyDescent="0.35">
      <c r="A106" s="6">
        <f t="shared" si="45"/>
        <v>44699</v>
      </c>
      <c r="B106" s="13">
        <f t="shared" si="39"/>
        <v>5</v>
      </c>
      <c r="C106" s="13">
        <f t="shared" si="40"/>
        <v>2022</v>
      </c>
      <c r="D106">
        <f t="shared" si="41"/>
        <v>202205</v>
      </c>
      <c r="E106">
        <f t="shared" si="42"/>
        <v>2</v>
      </c>
      <c r="F106">
        <f t="shared" si="43"/>
        <v>202202</v>
      </c>
      <c r="G106" t="s">
        <v>291</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79.743799999999993</v>
      </c>
      <c r="FP106" s="7">
        <v>110.04</v>
      </c>
      <c r="FQ106" s="9">
        <v>1.2413000000000001</v>
      </c>
      <c r="FR106" s="7">
        <f t="shared" si="44"/>
        <v>88.648997019254011</v>
      </c>
      <c r="FT106" s="7">
        <v>1.46</v>
      </c>
      <c r="FU106" s="7">
        <v>1.87</v>
      </c>
      <c r="FV106" s="9">
        <v>80.095399999999998</v>
      </c>
      <c r="FX106" s="9">
        <v>109.11</v>
      </c>
      <c r="FY106" s="9">
        <v>104.53</v>
      </c>
      <c r="FZ106" s="9">
        <v>98.76</v>
      </c>
      <c r="GA106" s="9">
        <v>91.94</v>
      </c>
      <c r="GB106" s="9">
        <v>83.95</v>
      </c>
      <c r="GD106" s="9">
        <v>109.11</v>
      </c>
      <c r="GE106" s="9">
        <v>106.93</v>
      </c>
      <c r="GF106" s="9">
        <v>104.53</v>
      </c>
      <c r="GG106" s="9">
        <v>102.33</v>
      </c>
      <c r="GH106" s="9">
        <v>100.46</v>
      </c>
      <c r="GI106" s="9">
        <v>98.76</v>
      </c>
      <c r="GJ106" s="9">
        <v>97.21</v>
      </c>
      <c r="GK106" s="9">
        <v>95.81</v>
      </c>
      <c r="GL106" s="9">
        <v>94.64</v>
      </c>
      <c r="GM106" s="9">
        <v>93.6</v>
      </c>
      <c r="GN106" s="9">
        <v>92.72</v>
      </c>
      <c r="GO106" s="9">
        <v>91.94</v>
      </c>
      <c r="GP106" s="9">
        <v>91.15</v>
      </c>
      <c r="GQ106" s="9">
        <v>90.41</v>
      </c>
      <c r="GR106" s="9">
        <v>89.68</v>
      </c>
      <c r="GS106" s="9">
        <v>88.99</v>
      </c>
      <c r="GT106" s="9">
        <v>88.32</v>
      </c>
      <c r="GU106" s="9">
        <v>87.62</v>
      </c>
      <c r="GV106" s="9">
        <v>86.9</v>
      </c>
      <c r="GW106" s="9">
        <v>86.2</v>
      </c>
      <c r="GX106" s="9">
        <v>85.55</v>
      </c>
      <c r="GY106" s="9">
        <v>84.94</v>
      </c>
      <c r="GZ106" s="9">
        <v>84.43</v>
      </c>
      <c r="HA106" s="9">
        <v>83.95</v>
      </c>
      <c r="HB106" s="9">
        <v>83.41</v>
      </c>
      <c r="HC106" s="9">
        <v>82.9</v>
      </c>
      <c r="HD106" s="9">
        <v>82.42</v>
      </c>
      <c r="HE106" s="9">
        <v>81.97</v>
      </c>
      <c r="HF106" s="9">
        <v>81.540000000000006</v>
      </c>
      <c r="HG106" s="9">
        <v>81.11</v>
      </c>
      <c r="HH106" s="9">
        <v>80.680000000000007</v>
      </c>
      <c r="HI106" s="9">
        <v>80.28</v>
      </c>
      <c r="HJ106" s="9">
        <v>79.8</v>
      </c>
      <c r="HK106" s="9">
        <v>79.37</v>
      </c>
      <c r="HL106" s="9">
        <v>78.959999999999994</v>
      </c>
      <c r="HM106" s="9">
        <v>78.62</v>
      </c>
      <c r="HN106" s="9">
        <v>78.27</v>
      </c>
      <c r="HO106" s="9">
        <v>77.92</v>
      </c>
      <c r="HP106" s="9">
        <v>77.59</v>
      </c>
      <c r="HQ106" s="9">
        <v>77.319999999999993</v>
      </c>
      <c r="HR106" s="9">
        <v>77.040000000000006</v>
      </c>
      <c r="HS106" s="9">
        <v>76.78</v>
      </c>
      <c r="HT106" s="9">
        <v>76.59</v>
      </c>
      <c r="HU106" s="9">
        <v>76.400000000000006</v>
      </c>
      <c r="HV106" s="9">
        <v>76.180000000000007</v>
      </c>
      <c r="HW106" s="9">
        <v>75.959999999999994</v>
      </c>
      <c r="HX106" s="9">
        <v>75.739999999999995</v>
      </c>
      <c r="HY106" s="9">
        <v>75.5</v>
      </c>
      <c r="ID106" s="14">
        <v>84.838099999999997</v>
      </c>
      <c r="IE106" s="14">
        <v>84.747900000000001</v>
      </c>
      <c r="IF106" s="14">
        <v>-0.10641399999999999</v>
      </c>
      <c r="IH106" s="7">
        <v>109.24</v>
      </c>
      <c r="II106" s="9">
        <v>181.98</v>
      </c>
    </row>
    <row r="107" spans="1:243" x14ac:dyDescent="0.35">
      <c r="A107" s="6">
        <f t="shared" si="45"/>
        <v>44700</v>
      </c>
      <c r="B107" s="13">
        <f t="shared" si="39"/>
        <v>5</v>
      </c>
      <c r="C107" s="13">
        <f t="shared" si="40"/>
        <v>2022</v>
      </c>
      <c r="D107">
        <f t="shared" si="41"/>
        <v>202205</v>
      </c>
      <c r="E107">
        <f t="shared" si="42"/>
        <v>2</v>
      </c>
      <c r="F107">
        <f t="shared" si="43"/>
        <v>202202</v>
      </c>
      <c r="G107" t="s">
        <v>292</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79.890799999999999</v>
      </c>
      <c r="FP107" s="7">
        <v>113.22</v>
      </c>
      <c r="FQ107" s="9">
        <v>1.2488999999999999</v>
      </c>
      <c r="FR107" s="7">
        <f t="shared" si="44"/>
        <v>90.655777083833783</v>
      </c>
      <c r="FT107" s="7">
        <v>1.49</v>
      </c>
      <c r="FU107" s="7">
        <v>1.87</v>
      </c>
      <c r="FV107" s="9">
        <v>80.261200000000002</v>
      </c>
      <c r="FX107" s="9">
        <v>112.04</v>
      </c>
      <c r="FY107" s="9">
        <v>107.31</v>
      </c>
      <c r="FZ107" s="9">
        <v>101.24</v>
      </c>
      <c r="GA107" s="9">
        <v>93.84</v>
      </c>
      <c r="GB107" s="9">
        <v>85.14</v>
      </c>
      <c r="GD107" s="9">
        <v>112.04</v>
      </c>
      <c r="GE107" s="9">
        <v>109.82</v>
      </c>
      <c r="GF107" s="9">
        <v>107.31</v>
      </c>
      <c r="GG107" s="9">
        <v>105.01</v>
      </c>
      <c r="GH107" s="9">
        <v>103.04</v>
      </c>
      <c r="GI107" s="9">
        <v>101.24</v>
      </c>
      <c r="GJ107" s="9">
        <v>99.6</v>
      </c>
      <c r="GK107" s="9">
        <v>98.11</v>
      </c>
      <c r="GL107" s="9">
        <v>96.84</v>
      </c>
      <c r="GM107" s="9">
        <v>95.71</v>
      </c>
      <c r="GN107" s="9">
        <v>94.72</v>
      </c>
      <c r="GO107" s="9">
        <v>93.84</v>
      </c>
      <c r="GP107" s="9">
        <v>92.99</v>
      </c>
      <c r="GQ107" s="9">
        <v>92.18</v>
      </c>
      <c r="GR107" s="9">
        <v>91.38</v>
      </c>
      <c r="GS107" s="9">
        <v>90.63</v>
      </c>
      <c r="GT107" s="9">
        <v>89.89</v>
      </c>
      <c r="GU107" s="9">
        <v>89.12</v>
      </c>
      <c r="GV107" s="9">
        <v>88.36</v>
      </c>
      <c r="GW107" s="9">
        <v>87.61</v>
      </c>
      <c r="GX107" s="9">
        <v>86.91</v>
      </c>
      <c r="GY107" s="9">
        <v>86.25</v>
      </c>
      <c r="GZ107" s="9">
        <v>85.68</v>
      </c>
      <c r="HA107" s="9">
        <v>85.14</v>
      </c>
      <c r="HB107" s="9">
        <v>84.56</v>
      </c>
      <c r="HC107" s="9">
        <v>84.01</v>
      </c>
      <c r="HD107" s="9">
        <v>83.49</v>
      </c>
      <c r="HE107" s="9">
        <v>83.01</v>
      </c>
      <c r="HF107" s="9">
        <v>82.53</v>
      </c>
      <c r="HG107" s="9">
        <v>82.05</v>
      </c>
      <c r="HH107" s="9">
        <v>81.59</v>
      </c>
      <c r="HI107" s="9">
        <v>81.16</v>
      </c>
      <c r="HJ107" s="9">
        <v>80.650000000000006</v>
      </c>
      <c r="HK107" s="9">
        <v>80.2</v>
      </c>
      <c r="HL107" s="9">
        <v>79.77</v>
      </c>
      <c r="HM107" s="9">
        <v>79.41</v>
      </c>
      <c r="HN107" s="9">
        <v>79.03</v>
      </c>
      <c r="HO107" s="9">
        <v>78.66</v>
      </c>
      <c r="HP107" s="9">
        <v>78.31</v>
      </c>
      <c r="HQ107" s="9">
        <v>78.02</v>
      </c>
      <c r="HR107" s="9">
        <v>77.72</v>
      </c>
      <c r="HS107" s="9">
        <v>77.44</v>
      </c>
      <c r="HT107" s="9">
        <v>77.239999999999995</v>
      </c>
      <c r="HU107" s="9">
        <v>77.05</v>
      </c>
      <c r="HV107" s="9">
        <v>76.83</v>
      </c>
      <c r="HW107" s="9">
        <v>76.599999999999994</v>
      </c>
      <c r="HX107" s="9">
        <v>76.38</v>
      </c>
      <c r="HY107" s="9">
        <v>76.12</v>
      </c>
      <c r="ID107" s="14">
        <v>84.838099999999997</v>
      </c>
      <c r="IE107" s="14">
        <v>84.747900000000001</v>
      </c>
      <c r="IF107" s="14">
        <v>-0.10641399999999999</v>
      </c>
      <c r="IH107" s="7">
        <v>110.87</v>
      </c>
      <c r="II107" s="9">
        <v>168.74</v>
      </c>
    </row>
    <row r="108" spans="1:243" x14ac:dyDescent="0.35">
      <c r="A108" s="6">
        <f t="shared" si="45"/>
        <v>44701</v>
      </c>
      <c r="B108" s="13">
        <f t="shared" si="39"/>
        <v>5</v>
      </c>
      <c r="C108" s="13">
        <f t="shared" si="40"/>
        <v>2022</v>
      </c>
      <c r="D108">
        <f t="shared" si="41"/>
        <v>202205</v>
      </c>
      <c r="E108">
        <f t="shared" si="42"/>
        <v>2</v>
      </c>
      <c r="F108">
        <f t="shared" si="43"/>
        <v>202202</v>
      </c>
      <c r="G108" t="s">
        <v>293</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79.730400000000003</v>
      </c>
      <c r="FP108" s="7">
        <v>113.63</v>
      </c>
      <c r="FQ108" s="9">
        <v>1.2465999999999999</v>
      </c>
      <c r="FR108" s="7">
        <f t="shared" si="44"/>
        <v>91.151933258463018</v>
      </c>
      <c r="FT108" s="7">
        <v>1.5</v>
      </c>
      <c r="FU108" s="7">
        <v>1.87</v>
      </c>
      <c r="FV108" s="9">
        <v>80.108099999999993</v>
      </c>
      <c r="FX108" s="9">
        <v>112.55</v>
      </c>
      <c r="FY108" s="9">
        <v>107.32</v>
      </c>
      <c r="FZ108" s="9">
        <v>101.04</v>
      </c>
      <c r="GA108" s="9">
        <v>93.51</v>
      </c>
      <c r="GB108" s="9">
        <v>84.68</v>
      </c>
      <c r="GD108" s="9">
        <v>112.55</v>
      </c>
      <c r="GE108" s="9">
        <v>109.99</v>
      </c>
      <c r="GF108" s="9">
        <v>107.32</v>
      </c>
      <c r="GG108" s="9">
        <v>104.9</v>
      </c>
      <c r="GH108" s="9">
        <v>102.87</v>
      </c>
      <c r="GI108" s="9">
        <v>101.04</v>
      </c>
      <c r="GJ108" s="9">
        <v>99.39</v>
      </c>
      <c r="GK108" s="9">
        <v>97.88</v>
      </c>
      <c r="GL108" s="9">
        <v>96.59</v>
      </c>
      <c r="GM108" s="9">
        <v>95.42</v>
      </c>
      <c r="GN108" s="9">
        <v>94.4</v>
      </c>
      <c r="GO108" s="9">
        <v>93.51</v>
      </c>
      <c r="GP108" s="9">
        <v>92.65</v>
      </c>
      <c r="GQ108" s="9">
        <v>91.82</v>
      </c>
      <c r="GR108" s="9">
        <v>91.01</v>
      </c>
      <c r="GS108" s="9">
        <v>90.24</v>
      </c>
      <c r="GT108" s="9">
        <v>89.49</v>
      </c>
      <c r="GU108" s="9">
        <v>88.71</v>
      </c>
      <c r="GV108" s="9">
        <v>87.94</v>
      </c>
      <c r="GW108" s="9">
        <v>87.17</v>
      </c>
      <c r="GX108" s="9">
        <v>86.46</v>
      </c>
      <c r="GY108" s="9">
        <v>85.79</v>
      </c>
      <c r="GZ108" s="9">
        <v>85.22</v>
      </c>
      <c r="HA108" s="9">
        <v>84.68</v>
      </c>
      <c r="HB108" s="9">
        <v>84.09</v>
      </c>
      <c r="HC108" s="9">
        <v>83.54</v>
      </c>
      <c r="HD108" s="9">
        <v>83.01</v>
      </c>
      <c r="HE108" s="9">
        <v>82.52</v>
      </c>
      <c r="HF108" s="9">
        <v>82.04</v>
      </c>
      <c r="HG108" s="9">
        <v>81.56</v>
      </c>
      <c r="HH108" s="9">
        <v>81.09</v>
      </c>
      <c r="HI108" s="9">
        <v>80.650000000000006</v>
      </c>
      <c r="HJ108" s="9">
        <v>80.14</v>
      </c>
      <c r="HK108" s="9">
        <v>79.69</v>
      </c>
      <c r="HL108" s="9">
        <v>79.260000000000005</v>
      </c>
      <c r="HM108" s="9">
        <v>78.900000000000006</v>
      </c>
      <c r="HN108" s="9">
        <v>78.52</v>
      </c>
      <c r="HO108" s="9">
        <v>78.150000000000006</v>
      </c>
      <c r="HP108" s="9">
        <v>77.8</v>
      </c>
      <c r="HQ108" s="9">
        <v>77.510000000000005</v>
      </c>
      <c r="HR108" s="9">
        <v>77.209999999999994</v>
      </c>
      <c r="HS108" s="9">
        <v>76.92</v>
      </c>
      <c r="HT108" s="9">
        <v>76.709999999999994</v>
      </c>
      <c r="HU108" s="9">
        <v>76.52</v>
      </c>
      <c r="HV108" s="9">
        <v>76.3</v>
      </c>
      <c r="HW108" s="9">
        <v>76.069999999999993</v>
      </c>
      <c r="HX108" s="9">
        <v>75.86</v>
      </c>
      <c r="HY108" s="9">
        <v>75.599999999999994</v>
      </c>
      <c r="ID108" s="14">
        <v>84.838099999999997</v>
      </c>
      <c r="IE108" s="14">
        <v>84.747900000000001</v>
      </c>
      <c r="IF108" s="14">
        <v>-0.10641399999999999</v>
      </c>
      <c r="IH108" s="7">
        <v>111.35</v>
      </c>
      <c r="II108" s="9">
        <v>147.96</v>
      </c>
    </row>
    <row r="109" spans="1:243" x14ac:dyDescent="0.35">
      <c r="A109" s="6">
        <f t="shared" si="45"/>
        <v>44704</v>
      </c>
      <c r="B109" s="13">
        <f t="shared" si="39"/>
        <v>5</v>
      </c>
      <c r="C109" s="13">
        <f t="shared" si="40"/>
        <v>2022</v>
      </c>
      <c r="D109">
        <f t="shared" si="41"/>
        <v>202205</v>
      </c>
      <c r="E109">
        <f t="shared" si="42"/>
        <v>2</v>
      </c>
      <c r="F109">
        <f t="shared" si="43"/>
        <v>202202</v>
      </c>
      <c r="G109" t="s">
        <v>294</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79.858199999999997</v>
      </c>
      <c r="FP109" s="7">
        <v>115.13</v>
      </c>
      <c r="FQ109" s="9">
        <v>1.2571000000000001</v>
      </c>
      <c r="FR109" s="7">
        <f t="shared" si="44"/>
        <v>91.583803993317943</v>
      </c>
      <c r="FT109" s="7">
        <v>1.58</v>
      </c>
      <c r="FU109" s="7">
        <v>1.97</v>
      </c>
      <c r="FV109" s="9">
        <v>80.267600000000002</v>
      </c>
      <c r="FX109" s="9">
        <v>113.42</v>
      </c>
      <c r="FY109" s="9">
        <v>108.1</v>
      </c>
      <c r="FZ109" s="9">
        <v>102.01</v>
      </c>
      <c r="GA109" s="9">
        <v>94.49</v>
      </c>
      <c r="GB109" s="9">
        <v>85.6</v>
      </c>
      <c r="GD109" s="9">
        <v>113.42</v>
      </c>
      <c r="GE109" s="9">
        <v>110.78</v>
      </c>
      <c r="GF109" s="9">
        <v>108.1</v>
      </c>
      <c r="GG109" s="9">
        <v>105.75</v>
      </c>
      <c r="GH109" s="9">
        <v>103.78</v>
      </c>
      <c r="GI109" s="9">
        <v>102.01</v>
      </c>
      <c r="GJ109" s="9">
        <v>100.41</v>
      </c>
      <c r="GK109" s="9">
        <v>98.91</v>
      </c>
      <c r="GL109" s="9">
        <v>97.6</v>
      </c>
      <c r="GM109" s="9">
        <v>96.43</v>
      </c>
      <c r="GN109" s="9">
        <v>95.39</v>
      </c>
      <c r="GO109" s="9">
        <v>94.49</v>
      </c>
      <c r="GP109" s="9">
        <v>93.61</v>
      </c>
      <c r="GQ109" s="9">
        <v>92.77</v>
      </c>
      <c r="GR109" s="9">
        <v>91.95</v>
      </c>
      <c r="GS109" s="9">
        <v>91.18</v>
      </c>
      <c r="GT109" s="9">
        <v>90.42</v>
      </c>
      <c r="GU109" s="9">
        <v>89.64</v>
      </c>
      <c r="GV109" s="9">
        <v>88.87</v>
      </c>
      <c r="GW109" s="9">
        <v>88.1</v>
      </c>
      <c r="GX109" s="9">
        <v>87.39</v>
      </c>
      <c r="GY109" s="9">
        <v>86.72</v>
      </c>
      <c r="GZ109" s="9">
        <v>86.15</v>
      </c>
      <c r="HA109" s="9">
        <v>85.6</v>
      </c>
      <c r="HB109" s="9">
        <v>85.01</v>
      </c>
      <c r="HC109" s="9">
        <v>84.46</v>
      </c>
      <c r="HD109" s="9">
        <v>83.93</v>
      </c>
      <c r="HE109" s="9">
        <v>83.44</v>
      </c>
      <c r="HF109" s="9">
        <v>82.96</v>
      </c>
      <c r="HG109" s="9">
        <v>82.48</v>
      </c>
      <c r="HH109" s="9">
        <v>82</v>
      </c>
      <c r="HI109" s="9">
        <v>81.55</v>
      </c>
      <c r="HJ109" s="9">
        <v>81.040000000000006</v>
      </c>
      <c r="HK109" s="9">
        <v>80.59</v>
      </c>
      <c r="HL109" s="9">
        <v>80.16</v>
      </c>
      <c r="HM109" s="9">
        <v>79.8</v>
      </c>
      <c r="HN109" s="9">
        <v>79.42</v>
      </c>
      <c r="HO109" s="9">
        <v>79.05</v>
      </c>
      <c r="HP109" s="9">
        <v>78.69</v>
      </c>
      <c r="HQ109" s="9">
        <v>78.39</v>
      </c>
      <c r="HR109" s="9">
        <v>78.09</v>
      </c>
      <c r="HS109" s="9">
        <v>77.790000000000006</v>
      </c>
      <c r="HT109" s="9">
        <v>77.58</v>
      </c>
      <c r="HU109" s="9">
        <v>77.39</v>
      </c>
      <c r="HV109" s="9">
        <v>77.180000000000007</v>
      </c>
      <c r="HW109" s="9">
        <v>76.959999999999994</v>
      </c>
      <c r="HX109" s="9">
        <v>76.760000000000005</v>
      </c>
      <c r="HY109" s="9">
        <v>76.510000000000005</v>
      </c>
      <c r="ID109" s="14">
        <v>84.838099999999997</v>
      </c>
      <c r="IE109" s="14">
        <v>84.747900000000001</v>
      </c>
      <c r="IF109" s="14">
        <v>-0.10641399999999999</v>
      </c>
      <c r="IH109" s="7">
        <v>112.76</v>
      </c>
      <c r="II109" s="9">
        <v>135.03</v>
      </c>
    </row>
    <row r="110" spans="1:243" x14ac:dyDescent="0.35">
      <c r="A110" s="6">
        <f t="shared" si="45"/>
        <v>44705</v>
      </c>
      <c r="B110" s="13">
        <f t="shared" si="39"/>
        <v>5</v>
      </c>
      <c r="C110" s="13">
        <f t="shared" si="40"/>
        <v>2022</v>
      </c>
      <c r="D110">
        <f t="shared" si="41"/>
        <v>202205</v>
      </c>
      <c r="E110">
        <f t="shared" si="42"/>
        <v>2</v>
      </c>
      <c r="F110">
        <f t="shared" si="43"/>
        <v>202202</v>
      </c>
      <c r="G110" t="s">
        <v>295</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79.3489</v>
      </c>
      <c r="FP110" s="7">
        <v>115.77</v>
      </c>
      <c r="FQ110" s="9">
        <v>1.2524999999999999</v>
      </c>
      <c r="FR110" s="7">
        <f t="shared" si="44"/>
        <v>92.431137724550894</v>
      </c>
      <c r="FT110" s="7">
        <v>1.45</v>
      </c>
      <c r="FU110" s="7">
        <v>1.89</v>
      </c>
      <c r="FV110" s="9">
        <v>79.765799999999999</v>
      </c>
      <c r="FX110" s="9">
        <v>113.56</v>
      </c>
      <c r="FY110" s="9">
        <v>108.11</v>
      </c>
      <c r="FZ110" s="9">
        <v>102.28</v>
      </c>
      <c r="GA110" s="9">
        <v>94.89</v>
      </c>
      <c r="GB110" s="9">
        <v>86.01</v>
      </c>
      <c r="GD110" s="9">
        <v>113.56</v>
      </c>
      <c r="GE110" s="9">
        <v>110.69</v>
      </c>
      <c r="GF110" s="9">
        <v>108.11</v>
      </c>
      <c r="GG110" s="9">
        <v>105.88</v>
      </c>
      <c r="GH110" s="9">
        <v>103.99</v>
      </c>
      <c r="GI110" s="9">
        <v>102.28</v>
      </c>
      <c r="GJ110" s="9">
        <v>100.72</v>
      </c>
      <c r="GK110" s="9">
        <v>99.27</v>
      </c>
      <c r="GL110" s="9">
        <v>97.99</v>
      </c>
      <c r="GM110" s="9">
        <v>96.82</v>
      </c>
      <c r="GN110" s="9">
        <v>95.79</v>
      </c>
      <c r="GO110" s="9">
        <v>94.89</v>
      </c>
      <c r="GP110" s="9">
        <v>94</v>
      </c>
      <c r="GQ110" s="9">
        <v>93.16</v>
      </c>
      <c r="GR110" s="9">
        <v>92.34</v>
      </c>
      <c r="GS110" s="9">
        <v>91.57</v>
      </c>
      <c r="GT110" s="9">
        <v>90.81</v>
      </c>
      <c r="GU110" s="9">
        <v>90.04</v>
      </c>
      <c r="GV110" s="9">
        <v>89.27</v>
      </c>
      <c r="GW110" s="9">
        <v>88.51</v>
      </c>
      <c r="GX110" s="9">
        <v>87.8</v>
      </c>
      <c r="GY110" s="9">
        <v>87.13</v>
      </c>
      <c r="GZ110" s="9">
        <v>86.56</v>
      </c>
      <c r="HA110" s="9">
        <v>86.01</v>
      </c>
      <c r="HB110" s="9">
        <v>85.43</v>
      </c>
      <c r="HC110" s="9">
        <v>84.88</v>
      </c>
      <c r="HD110" s="9">
        <v>84.35</v>
      </c>
      <c r="HE110" s="9">
        <v>83.86</v>
      </c>
      <c r="HF110" s="9">
        <v>83.38</v>
      </c>
      <c r="HG110" s="9">
        <v>82.9</v>
      </c>
      <c r="HH110" s="9">
        <v>82.42</v>
      </c>
      <c r="HI110" s="9">
        <v>81.97</v>
      </c>
      <c r="HJ110" s="9">
        <v>81.459999999999994</v>
      </c>
      <c r="HK110" s="9">
        <v>81.010000000000005</v>
      </c>
      <c r="HL110" s="9">
        <v>80.58</v>
      </c>
      <c r="HM110" s="9">
        <v>80.22</v>
      </c>
      <c r="HN110" s="9">
        <v>79.84</v>
      </c>
      <c r="HO110" s="9">
        <v>79.47</v>
      </c>
      <c r="HP110" s="9">
        <v>79.11</v>
      </c>
      <c r="HQ110" s="9">
        <v>78.819999999999993</v>
      </c>
      <c r="HR110" s="9">
        <v>78.52</v>
      </c>
      <c r="HS110" s="9">
        <v>78.22</v>
      </c>
      <c r="HT110" s="9">
        <v>78</v>
      </c>
      <c r="HU110" s="9">
        <v>77.8</v>
      </c>
      <c r="HV110" s="9">
        <v>77.59</v>
      </c>
      <c r="HW110" s="9">
        <v>77.37</v>
      </c>
      <c r="HX110" s="9">
        <v>77.17</v>
      </c>
      <c r="HY110" s="9">
        <v>76.92</v>
      </c>
      <c r="ID110" s="14">
        <v>84.838099999999997</v>
      </c>
      <c r="IE110" s="14">
        <v>84.747900000000001</v>
      </c>
      <c r="IF110" s="14">
        <v>-0.10641399999999999</v>
      </c>
      <c r="IH110" s="7">
        <v>113.24</v>
      </c>
      <c r="II110" s="9">
        <v>136.66999999999999</v>
      </c>
    </row>
    <row r="111" spans="1:243" x14ac:dyDescent="0.35">
      <c r="A111" s="6">
        <f t="shared" si="45"/>
        <v>44706</v>
      </c>
      <c r="B111" s="13">
        <f t="shared" si="39"/>
        <v>5</v>
      </c>
      <c r="C111" s="13">
        <f t="shared" si="40"/>
        <v>2022</v>
      </c>
      <c r="D111">
        <f t="shared" si="41"/>
        <v>202205</v>
      </c>
      <c r="E111">
        <f t="shared" si="42"/>
        <v>2</v>
      </c>
      <c r="F111">
        <f t="shared" si="43"/>
        <v>202202</v>
      </c>
      <c r="G111" t="s">
        <v>296</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79.742999999999995</v>
      </c>
      <c r="FP111" s="7">
        <v>116.41</v>
      </c>
      <c r="FQ111" s="9">
        <v>1.2544999999999999</v>
      </c>
      <c r="FR111" s="7">
        <f t="shared" si="44"/>
        <v>92.793941809485858</v>
      </c>
      <c r="FT111" s="7">
        <v>1.43</v>
      </c>
      <c r="FU111" s="7">
        <v>1.92</v>
      </c>
      <c r="FV111" s="9">
        <v>80.140100000000004</v>
      </c>
      <c r="FX111" s="9">
        <v>114.03</v>
      </c>
      <c r="FY111" s="9">
        <v>108.68</v>
      </c>
      <c r="FZ111" s="9">
        <v>103.01</v>
      </c>
      <c r="GA111" s="9">
        <v>95.49</v>
      </c>
      <c r="GB111" s="9">
        <v>86.47</v>
      </c>
      <c r="GD111" s="9">
        <v>114.03</v>
      </c>
      <c r="GE111" s="9">
        <v>111.12</v>
      </c>
      <c r="GF111" s="9">
        <v>108.68</v>
      </c>
      <c r="GG111" s="9">
        <v>106.52</v>
      </c>
      <c r="GH111" s="9">
        <v>104.68</v>
      </c>
      <c r="GI111" s="9">
        <v>103.01</v>
      </c>
      <c r="GJ111" s="9">
        <v>101.46</v>
      </c>
      <c r="GK111" s="9">
        <v>99.99</v>
      </c>
      <c r="GL111" s="9">
        <v>98.67</v>
      </c>
      <c r="GM111" s="9">
        <v>97.47</v>
      </c>
      <c r="GN111" s="9">
        <v>96.41</v>
      </c>
      <c r="GO111" s="9">
        <v>95.49</v>
      </c>
      <c r="GP111" s="9">
        <v>94.59</v>
      </c>
      <c r="GQ111" s="9">
        <v>93.72</v>
      </c>
      <c r="GR111" s="9">
        <v>92.89</v>
      </c>
      <c r="GS111" s="9">
        <v>92.1</v>
      </c>
      <c r="GT111" s="9">
        <v>91.34</v>
      </c>
      <c r="GU111" s="9">
        <v>90.55</v>
      </c>
      <c r="GV111" s="9">
        <v>89.77</v>
      </c>
      <c r="GW111" s="9">
        <v>89</v>
      </c>
      <c r="GX111" s="9">
        <v>88.28</v>
      </c>
      <c r="GY111" s="9">
        <v>87.6</v>
      </c>
      <c r="GZ111" s="9">
        <v>87.02</v>
      </c>
      <c r="HA111" s="9">
        <v>86.47</v>
      </c>
      <c r="HB111" s="9">
        <v>85.88</v>
      </c>
      <c r="HC111" s="9">
        <v>85.32</v>
      </c>
      <c r="HD111" s="9">
        <v>84.78</v>
      </c>
      <c r="HE111" s="9">
        <v>84.28</v>
      </c>
      <c r="HF111" s="9">
        <v>83.79</v>
      </c>
      <c r="HG111" s="9">
        <v>83.3</v>
      </c>
      <c r="HH111" s="9">
        <v>82.81</v>
      </c>
      <c r="HI111" s="9">
        <v>82.35</v>
      </c>
      <c r="HJ111" s="9">
        <v>81.83</v>
      </c>
      <c r="HK111" s="9">
        <v>81.38</v>
      </c>
      <c r="HL111" s="9">
        <v>80.95</v>
      </c>
      <c r="HM111" s="9">
        <v>80.569999999999993</v>
      </c>
      <c r="HN111" s="9">
        <v>80.19</v>
      </c>
      <c r="HO111" s="9">
        <v>79.819999999999993</v>
      </c>
      <c r="HP111" s="9">
        <v>79.459999999999994</v>
      </c>
      <c r="HQ111" s="9">
        <v>79.17</v>
      </c>
      <c r="HR111" s="9">
        <v>78.86</v>
      </c>
      <c r="HS111" s="9">
        <v>78.55</v>
      </c>
      <c r="HT111" s="9">
        <v>78.33</v>
      </c>
      <c r="HU111" s="9">
        <v>78.13</v>
      </c>
      <c r="HV111" s="9">
        <v>77.92</v>
      </c>
      <c r="HW111" s="9">
        <v>77.7</v>
      </c>
      <c r="HX111" s="9">
        <v>77.5</v>
      </c>
      <c r="HY111" s="9">
        <v>77.23</v>
      </c>
      <c r="ID111" s="14">
        <v>84.838099999999997</v>
      </c>
      <c r="IE111" s="14">
        <v>84.747900000000001</v>
      </c>
      <c r="IF111" s="14">
        <v>-0.10641399999999999</v>
      </c>
      <c r="IH111" s="7">
        <v>113.74</v>
      </c>
      <c r="II111" s="9">
        <v>148.88</v>
      </c>
    </row>
    <row r="112" spans="1:243" x14ac:dyDescent="0.35">
      <c r="A112" s="6">
        <f t="shared" si="45"/>
        <v>44707</v>
      </c>
      <c r="B112" s="13">
        <f t="shared" si="39"/>
        <v>5</v>
      </c>
      <c r="C112" s="13">
        <f t="shared" si="40"/>
        <v>2022</v>
      </c>
      <c r="D112">
        <f t="shared" si="41"/>
        <v>202205</v>
      </c>
      <c r="E112">
        <f t="shared" si="42"/>
        <v>2</v>
      </c>
      <c r="F112">
        <f t="shared" si="43"/>
        <v>202202</v>
      </c>
      <c r="G112" t="s">
        <v>297</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79.904600000000002</v>
      </c>
      <c r="FP112" s="7">
        <v>119.81</v>
      </c>
      <c r="FQ112" s="9">
        <v>1.2573000000000001</v>
      </c>
      <c r="FR112" s="7">
        <f t="shared" si="44"/>
        <v>95.291497653702379</v>
      </c>
      <c r="FT112" s="7">
        <v>1.46</v>
      </c>
      <c r="FU112" s="7">
        <v>1.97</v>
      </c>
      <c r="FV112" s="9">
        <v>80.256699999999995</v>
      </c>
      <c r="FX112" s="9">
        <v>117.4</v>
      </c>
      <c r="FY112" s="9">
        <v>111.55</v>
      </c>
      <c r="FZ112" s="9">
        <v>105.44</v>
      </c>
      <c r="GA112" s="9">
        <v>97.13</v>
      </c>
      <c r="GB112" s="9">
        <v>87.04</v>
      </c>
      <c r="GD112" s="9">
        <v>117.4</v>
      </c>
      <c r="GE112" s="9">
        <v>114.17</v>
      </c>
      <c r="GF112" s="9">
        <v>111.55</v>
      </c>
      <c r="GG112" s="9">
        <v>109.22</v>
      </c>
      <c r="GH112" s="9">
        <v>107.24</v>
      </c>
      <c r="GI112" s="9">
        <v>105.44</v>
      </c>
      <c r="GJ112" s="9">
        <v>103.75</v>
      </c>
      <c r="GK112" s="9">
        <v>102.14</v>
      </c>
      <c r="GL112" s="9">
        <v>100.68</v>
      </c>
      <c r="GM112" s="9">
        <v>99.34</v>
      </c>
      <c r="GN112" s="9">
        <v>98.16</v>
      </c>
      <c r="GO112" s="9">
        <v>97.13</v>
      </c>
      <c r="GP112" s="9">
        <v>96.1</v>
      </c>
      <c r="GQ112" s="9">
        <v>95.13</v>
      </c>
      <c r="GR112" s="9">
        <v>94.2</v>
      </c>
      <c r="GS112" s="9">
        <v>93.32</v>
      </c>
      <c r="GT112" s="9">
        <v>92.47</v>
      </c>
      <c r="GU112" s="9">
        <v>91.6</v>
      </c>
      <c r="GV112" s="9">
        <v>90.73</v>
      </c>
      <c r="GW112" s="9">
        <v>89.89</v>
      </c>
      <c r="GX112" s="9">
        <v>89.09</v>
      </c>
      <c r="GY112" s="9">
        <v>88.33</v>
      </c>
      <c r="GZ112" s="9">
        <v>87.67</v>
      </c>
      <c r="HA112" s="9">
        <v>87.04</v>
      </c>
      <c r="HB112" s="9">
        <v>86.37</v>
      </c>
      <c r="HC112" s="9">
        <v>85.73</v>
      </c>
      <c r="HD112" s="9">
        <v>85.13</v>
      </c>
      <c r="HE112" s="9">
        <v>84.56</v>
      </c>
      <c r="HF112" s="9">
        <v>84.02</v>
      </c>
      <c r="HG112" s="9">
        <v>83.48</v>
      </c>
      <c r="HH112" s="9">
        <v>82.94</v>
      </c>
      <c r="HI112" s="9">
        <v>82.43</v>
      </c>
      <c r="HJ112" s="9">
        <v>81.849999999999994</v>
      </c>
      <c r="HK112" s="9">
        <v>81.34</v>
      </c>
      <c r="HL112" s="9">
        <v>80.849999999999994</v>
      </c>
      <c r="HM112" s="9">
        <v>80.41</v>
      </c>
      <c r="HN112" s="9">
        <v>80</v>
      </c>
      <c r="HO112" s="9">
        <v>79.599999999999994</v>
      </c>
      <c r="HP112" s="9">
        <v>79.209999999999994</v>
      </c>
      <c r="HQ112" s="9">
        <v>78.89</v>
      </c>
      <c r="HR112" s="9">
        <v>78.540000000000006</v>
      </c>
      <c r="HS112" s="9">
        <v>78.209999999999994</v>
      </c>
      <c r="HT112" s="9">
        <v>77.97</v>
      </c>
      <c r="HU112" s="9">
        <v>77.75</v>
      </c>
      <c r="HV112" s="9">
        <v>77.52</v>
      </c>
      <c r="HW112" s="9">
        <v>77.28</v>
      </c>
      <c r="HX112" s="9">
        <v>77.06</v>
      </c>
      <c r="HY112" s="9">
        <v>76.790000000000006</v>
      </c>
      <c r="ID112" s="14">
        <v>84.838099999999997</v>
      </c>
      <c r="IE112" s="14">
        <v>84.747900000000001</v>
      </c>
      <c r="IF112" s="14">
        <v>-0.10641399999999999</v>
      </c>
      <c r="IH112" s="7">
        <v>117.41</v>
      </c>
      <c r="II112" s="9">
        <v>144.44999999999999</v>
      </c>
    </row>
    <row r="113" spans="1:243" x14ac:dyDescent="0.35">
      <c r="A113" s="6">
        <f t="shared" si="45"/>
        <v>44708</v>
      </c>
      <c r="B113" s="13">
        <f t="shared" si="39"/>
        <v>5</v>
      </c>
      <c r="C113" s="13">
        <f t="shared" si="40"/>
        <v>2022</v>
      </c>
      <c r="D113">
        <f t="shared" si="41"/>
        <v>202205</v>
      </c>
      <c r="E113">
        <f t="shared" si="42"/>
        <v>2</v>
      </c>
      <c r="F113">
        <f t="shared" si="43"/>
        <v>202202</v>
      </c>
      <c r="G113" t="s">
        <v>298</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80.096000000000004</v>
      </c>
      <c r="FP113" s="7">
        <v>121.19</v>
      </c>
      <c r="FQ113" s="9">
        <v>1.2615000000000001</v>
      </c>
      <c r="FR113" s="7">
        <f t="shared" si="44"/>
        <v>96.068172810146649</v>
      </c>
      <c r="FT113" s="7">
        <v>1.43</v>
      </c>
      <c r="FU113" s="7">
        <v>1.92</v>
      </c>
      <c r="FV113" s="9">
        <v>80.433300000000003</v>
      </c>
      <c r="FX113" s="9">
        <v>119.43</v>
      </c>
      <c r="FY113" s="9">
        <v>112.7</v>
      </c>
      <c r="FZ113" s="9">
        <v>106.2</v>
      </c>
      <c r="GA113" s="9">
        <v>97.67</v>
      </c>
      <c r="GB113" s="9">
        <v>87.26</v>
      </c>
      <c r="GD113" s="9">
        <v>119.43</v>
      </c>
      <c r="GE113" s="9">
        <v>115.56</v>
      </c>
      <c r="GF113" s="9">
        <v>112.7</v>
      </c>
      <c r="GG113" s="9">
        <v>110.21</v>
      </c>
      <c r="GH113" s="9">
        <v>108.08</v>
      </c>
      <c r="GI113" s="9">
        <v>106.2</v>
      </c>
      <c r="GJ113" s="9">
        <v>104.46</v>
      </c>
      <c r="GK113" s="9">
        <v>102.81</v>
      </c>
      <c r="GL113" s="9">
        <v>101.32</v>
      </c>
      <c r="GM113" s="9">
        <v>99.96</v>
      </c>
      <c r="GN113" s="9">
        <v>98.75</v>
      </c>
      <c r="GO113" s="9">
        <v>97.67</v>
      </c>
      <c r="GP113" s="9">
        <v>96.63</v>
      </c>
      <c r="GQ113" s="9">
        <v>95.63</v>
      </c>
      <c r="GR113" s="9">
        <v>94.68</v>
      </c>
      <c r="GS113" s="9">
        <v>93.78</v>
      </c>
      <c r="GT113" s="9">
        <v>92.9</v>
      </c>
      <c r="GU113" s="9">
        <v>92</v>
      </c>
      <c r="GV113" s="9">
        <v>91.11</v>
      </c>
      <c r="GW113" s="9">
        <v>90.23</v>
      </c>
      <c r="GX113" s="9">
        <v>89.4</v>
      </c>
      <c r="GY113" s="9">
        <v>88.61</v>
      </c>
      <c r="GZ113" s="9">
        <v>87.92</v>
      </c>
      <c r="HA113" s="9">
        <v>87.26</v>
      </c>
      <c r="HB113" s="9">
        <v>86.58</v>
      </c>
      <c r="HC113" s="9">
        <v>85.93</v>
      </c>
      <c r="HD113" s="9">
        <v>85.31</v>
      </c>
      <c r="HE113" s="9">
        <v>84.72</v>
      </c>
      <c r="HF113" s="9">
        <v>84.16</v>
      </c>
      <c r="HG113" s="9">
        <v>83.6</v>
      </c>
      <c r="HH113" s="9">
        <v>83.05</v>
      </c>
      <c r="HI113" s="9">
        <v>82.53</v>
      </c>
      <c r="HJ113" s="9">
        <v>81.94</v>
      </c>
      <c r="HK113" s="9">
        <v>81.42</v>
      </c>
      <c r="HL113" s="9">
        <v>80.91</v>
      </c>
      <c r="HM113" s="9">
        <v>80.44</v>
      </c>
      <c r="HN113" s="9">
        <v>80.02</v>
      </c>
      <c r="HO113" s="9">
        <v>79.61</v>
      </c>
      <c r="HP113" s="9">
        <v>79.209999999999994</v>
      </c>
      <c r="HQ113" s="9">
        <v>78.88</v>
      </c>
      <c r="HR113" s="9">
        <v>78.52</v>
      </c>
      <c r="HS113" s="9">
        <v>78.17</v>
      </c>
      <c r="HT113" s="9">
        <v>77.930000000000007</v>
      </c>
      <c r="HU113" s="9">
        <v>77.709999999999994</v>
      </c>
      <c r="HV113" s="9">
        <v>77.48</v>
      </c>
      <c r="HW113" s="9">
        <v>77.239999999999995</v>
      </c>
      <c r="HX113" s="9">
        <v>77.02</v>
      </c>
      <c r="HY113" s="9">
        <v>76.75</v>
      </c>
      <c r="ID113" s="14">
        <v>84.838099999999997</v>
      </c>
      <c r="IE113" s="14">
        <v>84.747900000000001</v>
      </c>
      <c r="IF113" s="14">
        <v>-0.10641399999999999</v>
      </c>
      <c r="IH113" s="7">
        <v>118.82</v>
      </c>
      <c r="II113" s="9">
        <v>153.36000000000001</v>
      </c>
    </row>
    <row r="114" spans="1:243" x14ac:dyDescent="0.35">
      <c r="A114" s="6">
        <f t="shared" si="45"/>
        <v>44711</v>
      </c>
      <c r="B114" s="13">
        <f t="shared" si="39"/>
        <v>5</v>
      </c>
      <c r="C114" s="13">
        <f t="shared" si="40"/>
        <v>2022</v>
      </c>
      <c r="D114">
        <f t="shared" si="41"/>
        <v>202205</v>
      </c>
      <c r="E114">
        <f t="shared" si="42"/>
        <v>2</v>
      </c>
      <c r="F114">
        <f t="shared" si="43"/>
        <v>202202</v>
      </c>
      <c r="G114" t="s">
        <v>299</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79.937600000000003</v>
      </c>
      <c r="FP114" s="7">
        <v>123.01</v>
      </c>
      <c r="FQ114" s="9">
        <v>1.2647999999999999</v>
      </c>
      <c r="FR114" s="7">
        <f t="shared" si="44"/>
        <v>97.256483238456681</v>
      </c>
      <c r="FT114" s="7">
        <v>1.49</v>
      </c>
      <c r="FU114" s="7">
        <v>1.99</v>
      </c>
      <c r="FV114" s="9">
        <v>80.294600000000003</v>
      </c>
      <c r="FX114" s="9">
        <v>121.67</v>
      </c>
      <c r="FY114" s="9">
        <v>114.51</v>
      </c>
      <c r="FZ114" s="9">
        <v>107.46</v>
      </c>
      <c r="GA114" s="9">
        <v>98.47</v>
      </c>
      <c r="GB114" s="9">
        <v>87.52</v>
      </c>
      <c r="GD114" s="9">
        <v>121.67</v>
      </c>
      <c r="GE114" s="9">
        <v>117.6</v>
      </c>
      <c r="GF114" s="9">
        <v>114.51</v>
      </c>
      <c r="GG114" s="9">
        <v>111.79</v>
      </c>
      <c r="GH114" s="9">
        <v>109.48</v>
      </c>
      <c r="GI114" s="9">
        <v>107.46</v>
      </c>
      <c r="GJ114" s="9">
        <v>105.61</v>
      </c>
      <c r="GK114" s="9">
        <v>103.88</v>
      </c>
      <c r="GL114" s="9">
        <v>102.32</v>
      </c>
      <c r="GM114" s="9">
        <v>100.89</v>
      </c>
      <c r="GN114" s="9">
        <v>99.61</v>
      </c>
      <c r="GO114" s="9">
        <v>98.47</v>
      </c>
      <c r="GP114" s="9">
        <v>97.37</v>
      </c>
      <c r="GQ114" s="9">
        <v>96.33</v>
      </c>
      <c r="GR114" s="9">
        <v>95.33</v>
      </c>
      <c r="GS114" s="9">
        <v>94.38</v>
      </c>
      <c r="GT114" s="9">
        <v>93.45</v>
      </c>
      <c r="GU114" s="9">
        <v>92.5</v>
      </c>
      <c r="GV114" s="9">
        <v>91.57</v>
      </c>
      <c r="GW114" s="9">
        <v>90.65</v>
      </c>
      <c r="GX114" s="9">
        <v>89.78</v>
      </c>
      <c r="GY114" s="9">
        <v>88.96</v>
      </c>
      <c r="GZ114" s="9">
        <v>88.22</v>
      </c>
      <c r="HA114" s="9">
        <v>87.52</v>
      </c>
      <c r="HB114" s="9">
        <v>86.8</v>
      </c>
      <c r="HC114" s="9">
        <v>86.1</v>
      </c>
      <c r="HD114" s="9">
        <v>85.46</v>
      </c>
      <c r="HE114" s="9">
        <v>84.83</v>
      </c>
      <c r="HF114" s="9">
        <v>84.23</v>
      </c>
      <c r="HG114" s="9">
        <v>83.62</v>
      </c>
      <c r="HH114" s="9">
        <v>83.04</v>
      </c>
      <c r="HI114" s="9">
        <v>82.49</v>
      </c>
      <c r="HJ114" s="9">
        <v>81.87</v>
      </c>
      <c r="HK114" s="9">
        <v>81.319999999999993</v>
      </c>
      <c r="HL114" s="9">
        <v>80.78</v>
      </c>
      <c r="HM114" s="9">
        <v>80.28</v>
      </c>
      <c r="HN114" s="9">
        <v>79.83</v>
      </c>
      <c r="HO114" s="9">
        <v>79.39</v>
      </c>
      <c r="HP114" s="9">
        <v>78.959999999999994</v>
      </c>
      <c r="HQ114" s="9">
        <v>78.599999999999994</v>
      </c>
      <c r="HR114" s="9">
        <v>78.209999999999994</v>
      </c>
      <c r="HS114" s="9">
        <v>77.819999999999993</v>
      </c>
      <c r="HT114" s="9">
        <v>77.569999999999993</v>
      </c>
      <c r="HU114" s="9">
        <v>77.34</v>
      </c>
      <c r="HV114" s="9">
        <v>77.099999999999994</v>
      </c>
      <c r="HW114" s="9">
        <v>76.84</v>
      </c>
      <c r="HX114" s="9">
        <v>76.599999999999994</v>
      </c>
      <c r="HY114" s="9">
        <v>76.31</v>
      </c>
      <c r="ID114" s="14">
        <v>84.838099999999997</v>
      </c>
      <c r="IE114" s="14">
        <v>84.747900000000001</v>
      </c>
      <c r="IF114" s="14">
        <v>-0.10641399999999999</v>
      </c>
      <c r="IH114" s="7">
        <v>117.56</v>
      </c>
      <c r="II114" s="9">
        <v>165.91</v>
      </c>
    </row>
    <row r="115" spans="1:243" x14ac:dyDescent="0.35">
      <c r="A115" s="6">
        <f t="shared" si="45"/>
        <v>44712</v>
      </c>
      <c r="B115" s="13">
        <f t="shared" si="39"/>
        <v>5</v>
      </c>
      <c r="C115" s="13">
        <f t="shared" si="40"/>
        <v>2022</v>
      </c>
      <c r="D115">
        <f t="shared" si="41"/>
        <v>202205</v>
      </c>
      <c r="E115">
        <f t="shared" si="42"/>
        <v>2</v>
      </c>
      <c r="F115">
        <f t="shared" si="43"/>
        <v>202202</v>
      </c>
      <c r="G115" t="s">
        <v>300</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79.900899999999993</v>
      </c>
      <c r="FP115" s="7">
        <v>125.53</v>
      </c>
      <c r="FQ115" s="9">
        <v>1.2601</v>
      </c>
      <c r="FR115" s="7">
        <f t="shared" si="44"/>
        <v>99.619077850964217</v>
      </c>
      <c r="FT115" s="7">
        <v>1.59</v>
      </c>
      <c r="FU115" s="7">
        <v>2.1</v>
      </c>
      <c r="FV115" s="9">
        <v>80.2714</v>
      </c>
      <c r="FX115" s="9">
        <v>122.84</v>
      </c>
      <c r="FY115" s="9">
        <v>112.58</v>
      </c>
      <c r="FZ115" s="9">
        <v>105.67</v>
      </c>
      <c r="GA115" s="9">
        <v>97</v>
      </c>
      <c r="GB115" s="9">
        <v>86.6</v>
      </c>
      <c r="GD115" s="9">
        <v>122.84</v>
      </c>
      <c r="GE115" s="9">
        <v>115.6</v>
      </c>
      <c r="GF115" s="9">
        <v>112.58</v>
      </c>
      <c r="GG115" s="9">
        <v>109.93</v>
      </c>
      <c r="GH115" s="9">
        <v>107.67</v>
      </c>
      <c r="GI115" s="9">
        <v>105.67</v>
      </c>
      <c r="GJ115" s="9">
        <v>103.85</v>
      </c>
      <c r="GK115" s="9">
        <v>102.16</v>
      </c>
      <c r="GL115" s="9">
        <v>100.67</v>
      </c>
      <c r="GM115" s="9">
        <v>99.3</v>
      </c>
      <c r="GN115" s="9">
        <v>98.08</v>
      </c>
      <c r="GO115" s="9">
        <v>97</v>
      </c>
      <c r="GP115" s="9">
        <v>95.95</v>
      </c>
      <c r="GQ115" s="9">
        <v>94.96</v>
      </c>
      <c r="GR115" s="9">
        <v>94.01</v>
      </c>
      <c r="GS115" s="9">
        <v>93.11</v>
      </c>
      <c r="GT115" s="9">
        <v>92.23</v>
      </c>
      <c r="GU115" s="9">
        <v>91.33</v>
      </c>
      <c r="GV115" s="9">
        <v>90.44</v>
      </c>
      <c r="GW115" s="9">
        <v>89.55</v>
      </c>
      <c r="GX115" s="9">
        <v>88.7</v>
      </c>
      <c r="GY115" s="9">
        <v>87.91</v>
      </c>
      <c r="GZ115" s="9">
        <v>87.24</v>
      </c>
      <c r="HA115" s="9">
        <v>86.6</v>
      </c>
      <c r="HB115" s="9">
        <v>85.9</v>
      </c>
      <c r="HC115" s="9">
        <v>85.25</v>
      </c>
      <c r="HD115" s="9">
        <v>84.65</v>
      </c>
      <c r="HE115" s="9">
        <v>84.05</v>
      </c>
      <c r="HF115" s="9">
        <v>83.48</v>
      </c>
      <c r="HG115" s="9">
        <v>82.9</v>
      </c>
      <c r="HH115" s="9">
        <v>82.31</v>
      </c>
      <c r="HI115" s="9">
        <v>81.78</v>
      </c>
      <c r="HJ115" s="9">
        <v>81.19</v>
      </c>
      <c r="HK115" s="9">
        <v>80.67</v>
      </c>
      <c r="HL115" s="9">
        <v>80.16</v>
      </c>
      <c r="HM115" s="9">
        <v>79.709999999999994</v>
      </c>
      <c r="HN115" s="9">
        <v>79.290000000000006</v>
      </c>
      <c r="HO115" s="9">
        <v>78.88</v>
      </c>
      <c r="HP115" s="9">
        <v>78.48</v>
      </c>
      <c r="HQ115" s="9">
        <v>78.17</v>
      </c>
      <c r="HR115" s="9">
        <v>77.81</v>
      </c>
      <c r="HS115" s="9">
        <v>77.45</v>
      </c>
      <c r="HT115" s="9">
        <v>77.2</v>
      </c>
      <c r="HU115" s="9">
        <v>76.97</v>
      </c>
      <c r="HV115" s="9">
        <v>76.73</v>
      </c>
      <c r="HW115" s="9">
        <v>76.47</v>
      </c>
      <c r="HX115" s="9">
        <v>76.260000000000005</v>
      </c>
      <c r="HY115" s="9">
        <v>76.010000000000005</v>
      </c>
      <c r="ID115" s="14">
        <v>84.838099999999997</v>
      </c>
      <c r="IE115" s="14">
        <v>84.747900000000001</v>
      </c>
      <c r="IF115" s="14">
        <v>-0.10641399999999999</v>
      </c>
      <c r="IH115" s="7">
        <v>118.13</v>
      </c>
      <c r="II115" s="9">
        <v>183.71</v>
      </c>
    </row>
    <row r="116" spans="1:243" x14ac:dyDescent="0.35">
      <c r="A116" s="6">
        <f t="shared" si="45"/>
        <v>44713</v>
      </c>
      <c r="B116" s="13">
        <f t="shared" si="39"/>
        <v>6</v>
      </c>
      <c r="C116" s="13">
        <f t="shared" si="40"/>
        <v>2022</v>
      </c>
      <c r="D116">
        <f t="shared" si="41"/>
        <v>202206</v>
      </c>
      <c r="E116">
        <f t="shared" si="42"/>
        <v>2</v>
      </c>
      <c r="F116">
        <f t="shared" si="43"/>
        <v>202202</v>
      </c>
      <c r="G116" t="s">
        <v>301</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79.502899999999997</v>
      </c>
      <c r="FP116" s="7">
        <v>122.2</v>
      </c>
      <c r="FQ116" s="9">
        <v>1.2496</v>
      </c>
      <c r="FR116" s="7">
        <f t="shared" si="44"/>
        <v>97.791293213828425</v>
      </c>
      <c r="FT116" s="7">
        <v>1.67</v>
      </c>
      <c r="FU116" s="7">
        <v>2.16</v>
      </c>
      <c r="FV116" s="9">
        <v>79.858000000000004</v>
      </c>
      <c r="FX116" s="9">
        <v>116.29</v>
      </c>
      <c r="FY116" s="9">
        <v>111.03</v>
      </c>
      <c r="FZ116" s="9">
        <v>104.92</v>
      </c>
      <c r="GA116" s="9">
        <v>96.77</v>
      </c>
      <c r="GB116" s="9">
        <v>86.42</v>
      </c>
      <c r="GD116" s="9">
        <v>116.29</v>
      </c>
      <c r="GE116" s="9">
        <v>113.56</v>
      </c>
      <c r="GF116" s="9">
        <v>111.03</v>
      </c>
      <c r="GG116" s="9">
        <v>108.82</v>
      </c>
      <c r="GH116" s="9">
        <v>106.81</v>
      </c>
      <c r="GI116" s="9">
        <v>104.92</v>
      </c>
      <c r="GJ116" s="9">
        <v>103.17</v>
      </c>
      <c r="GK116" s="9">
        <v>101.6</v>
      </c>
      <c r="GL116" s="9">
        <v>100.17</v>
      </c>
      <c r="GM116" s="9">
        <v>98.92</v>
      </c>
      <c r="GN116" s="9">
        <v>97.82</v>
      </c>
      <c r="GO116" s="9">
        <v>96.77</v>
      </c>
      <c r="GP116" s="9">
        <v>95.77</v>
      </c>
      <c r="GQ116" s="9">
        <v>94.81</v>
      </c>
      <c r="GR116" s="9">
        <v>93.87</v>
      </c>
      <c r="GS116" s="9">
        <v>92.95</v>
      </c>
      <c r="GT116" s="9">
        <v>92.03</v>
      </c>
      <c r="GU116" s="9">
        <v>91.11</v>
      </c>
      <c r="GV116" s="9">
        <v>90.19</v>
      </c>
      <c r="GW116" s="9">
        <v>89.31</v>
      </c>
      <c r="GX116" s="9">
        <v>88.5</v>
      </c>
      <c r="GY116" s="9">
        <v>87.81</v>
      </c>
      <c r="GZ116" s="9">
        <v>87.14</v>
      </c>
      <c r="HA116" s="9">
        <v>86.42</v>
      </c>
      <c r="HB116" s="9">
        <v>85.72</v>
      </c>
      <c r="HC116" s="9">
        <v>85.09</v>
      </c>
      <c r="HD116" s="9">
        <v>84.47</v>
      </c>
      <c r="HE116" s="9">
        <v>83.87</v>
      </c>
      <c r="HF116" s="9">
        <v>83.26</v>
      </c>
      <c r="HG116" s="9">
        <v>82.65</v>
      </c>
      <c r="HH116" s="9">
        <v>82.1</v>
      </c>
      <c r="HI116" s="9">
        <v>81.489999999999995</v>
      </c>
      <c r="HJ116" s="9">
        <v>80.930000000000007</v>
      </c>
      <c r="HK116" s="9">
        <v>80.39</v>
      </c>
      <c r="HL116" s="9">
        <v>79.91</v>
      </c>
      <c r="HM116" s="9">
        <v>79.47</v>
      </c>
      <c r="HN116" s="9">
        <v>79.040000000000006</v>
      </c>
      <c r="HO116" s="9">
        <v>78.61</v>
      </c>
      <c r="HP116" s="9">
        <v>78.27</v>
      </c>
      <c r="HQ116" s="9">
        <v>77.87</v>
      </c>
      <c r="HR116" s="9">
        <v>77.48</v>
      </c>
      <c r="HS116" s="9">
        <v>77.2</v>
      </c>
      <c r="HT116" s="9">
        <v>76.94</v>
      </c>
      <c r="HU116" s="9">
        <v>76.67</v>
      </c>
      <c r="HV116" s="9">
        <v>76.38</v>
      </c>
      <c r="HW116" s="9">
        <v>76.14</v>
      </c>
      <c r="HX116" s="9">
        <v>75.86</v>
      </c>
      <c r="HY116" s="9">
        <v>75.63</v>
      </c>
      <c r="ID116" s="14">
        <v>84.838099999999997</v>
      </c>
      <c r="IE116" s="14">
        <v>84.747900000000001</v>
      </c>
      <c r="IF116" s="14">
        <v>-0.10641399999999999</v>
      </c>
      <c r="IH116" s="7">
        <v>117.98</v>
      </c>
      <c r="II116" s="9">
        <v>159.84</v>
      </c>
    </row>
    <row r="117" spans="1:243" x14ac:dyDescent="0.35">
      <c r="A117" s="6">
        <f t="shared" si="45"/>
        <v>44714</v>
      </c>
      <c r="B117" s="13">
        <f t="shared" si="39"/>
        <v>6</v>
      </c>
      <c r="C117" s="13">
        <f t="shared" si="40"/>
        <v>2022</v>
      </c>
      <c r="D117">
        <f t="shared" si="41"/>
        <v>202206</v>
      </c>
      <c r="E117">
        <f t="shared" si="42"/>
        <v>2</v>
      </c>
      <c r="F117">
        <f t="shared" si="43"/>
        <v>202202</v>
      </c>
      <c r="G117" t="s">
        <v>302</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44"/>
        <v>#N/A</v>
      </c>
      <c r="FT117" s="7">
        <v>1.65</v>
      </c>
      <c r="FU117" s="7">
        <v>2.15</v>
      </c>
      <c r="FV117" s="9" t="e">
        <v>#N/A</v>
      </c>
      <c r="FX117" s="9">
        <v>117.61</v>
      </c>
      <c r="FY117" s="9">
        <v>112.55</v>
      </c>
      <c r="FZ117" s="9">
        <v>106.51</v>
      </c>
      <c r="GA117" s="9">
        <v>98.18</v>
      </c>
      <c r="GB117" s="9">
        <v>87.45</v>
      </c>
      <c r="GD117" s="9">
        <v>117.61</v>
      </c>
      <c r="GE117" s="9">
        <v>115.03</v>
      </c>
      <c r="GF117" s="9">
        <v>112.55</v>
      </c>
      <c r="GG117" s="9">
        <v>110.35</v>
      </c>
      <c r="GH117" s="9">
        <v>108.37</v>
      </c>
      <c r="GI117" s="9">
        <v>106.51</v>
      </c>
      <c r="GJ117" s="9">
        <v>104.76</v>
      </c>
      <c r="GK117" s="9">
        <v>103.15</v>
      </c>
      <c r="GL117" s="9">
        <v>101.67</v>
      </c>
      <c r="GM117" s="9">
        <v>100.38</v>
      </c>
      <c r="GN117" s="9">
        <v>99.26</v>
      </c>
      <c r="GO117" s="9">
        <v>98.18</v>
      </c>
      <c r="GP117" s="9">
        <v>97.15</v>
      </c>
      <c r="GQ117" s="9">
        <v>96.16</v>
      </c>
      <c r="GR117" s="9">
        <v>95.2</v>
      </c>
      <c r="GS117" s="9">
        <v>94.24</v>
      </c>
      <c r="GT117" s="9">
        <v>93.28</v>
      </c>
      <c r="GU117" s="9">
        <v>92.32</v>
      </c>
      <c r="GV117" s="9">
        <v>91.36</v>
      </c>
      <c r="GW117" s="9">
        <v>90.45</v>
      </c>
      <c r="GX117" s="9">
        <v>89.61</v>
      </c>
      <c r="GY117" s="9">
        <v>88.89</v>
      </c>
      <c r="GZ117" s="9">
        <v>88.19</v>
      </c>
      <c r="HA117" s="9">
        <v>87.45</v>
      </c>
      <c r="HB117" s="9">
        <v>86.73</v>
      </c>
      <c r="HC117" s="9">
        <v>86.08</v>
      </c>
      <c r="HD117" s="9">
        <v>85.44</v>
      </c>
      <c r="HE117" s="9">
        <v>84.81</v>
      </c>
      <c r="HF117" s="9">
        <v>84.19</v>
      </c>
      <c r="HG117" s="9">
        <v>83.56</v>
      </c>
      <c r="HH117" s="9">
        <v>82.99</v>
      </c>
      <c r="HI117" s="9">
        <v>82.36</v>
      </c>
      <c r="HJ117" s="9">
        <v>81.78</v>
      </c>
      <c r="HK117" s="9">
        <v>81.22</v>
      </c>
      <c r="HL117" s="9">
        <v>80.72</v>
      </c>
      <c r="HM117" s="9">
        <v>80.260000000000005</v>
      </c>
      <c r="HN117" s="9">
        <v>79.81</v>
      </c>
      <c r="HO117" s="9">
        <v>79.36</v>
      </c>
      <c r="HP117" s="9">
        <v>79</v>
      </c>
      <c r="HQ117" s="9">
        <v>78.58</v>
      </c>
      <c r="HR117" s="9">
        <v>78.16</v>
      </c>
      <c r="HS117" s="9">
        <v>77.86</v>
      </c>
      <c r="HT117" s="9">
        <v>77.56</v>
      </c>
      <c r="HU117" s="9">
        <v>77.260000000000005</v>
      </c>
      <c r="HV117" s="9">
        <v>76.94</v>
      </c>
      <c r="HW117" s="9">
        <v>76.67</v>
      </c>
      <c r="HX117" s="9">
        <v>76.34</v>
      </c>
      <c r="HY117" s="9">
        <v>76.099999999999994</v>
      </c>
      <c r="ID117" s="14">
        <v>84.838099999999997</v>
      </c>
      <c r="IE117" s="14">
        <v>84.747900000000001</v>
      </c>
      <c r="IF117" s="14">
        <v>-0.10641399999999999</v>
      </c>
      <c r="IH117" s="7">
        <v>117.82</v>
      </c>
      <c r="II117" s="9">
        <v>159.84</v>
      </c>
    </row>
    <row r="118" spans="1:243" x14ac:dyDescent="0.35">
      <c r="A118" s="6">
        <f t="shared" si="45"/>
        <v>44715</v>
      </c>
      <c r="B118" s="13">
        <f t="shared" si="39"/>
        <v>6</v>
      </c>
      <c r="C118" s="13">
        <f t="shared" si="40"/>
        <v>2022</v>
      </c>
      <c r="D118">
        <f t="shared" si="41"/>
        <v>202206</v>
      </c>
      <c r="E118">
        <f t="shared" si="42"/>
        <v>2</v>
      </c>
      <c r="F118">
        <f t="shared" si="43"/>
        <v>202202</v>
      </c>
      <c r="G118" t="s">
        <v>303</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44"/>
        <v>#N/A</v>
      </c>
      <c r="FT118" s="7">
        <v>1.65</v>
      </c>
      <c r="FU118" s="7">
        <v>2.15</v>
      </c>
      <c r="FV118" s="9" t="e">
        <v>#N/A</v>
      </c>
      <c r="FX118" s="9">
        <v>119.72</v>
      </c>
      <c r="FY118" s="9">
        <v>114.43</v>
      </c>
      <c r="FZ118" s="9">
        <v>108.21</v>
      </c>
      <c r="GA118" s="9">
        <v>99.37</v>
      </c>
      <c r="GB118" s="9">
        <v>87.96</v>
      </c>
      <c r="GD118" s="9">
        <v>119.72</v>
      </c>
      <c r="GE118" s="9">
        <v>117.03</v>
      </c>
      <c r="GF118" s="9">
        <v>114.43</v>
      </c>
      <c r="GG118" s="9">
        <v>112.16</v>
      </c>
      <c r="GH118" s="9">
        <v>110.13</v>
      </c>
      <c r="GI118" s="9">
        <v>108.21</v>
      </c>
      <c r="GJ118" s="9">
        <v>106.36</v>
      </c>
      <c r="GK118" s="9">
        <v>104.66</v>
      </c>
      <c r="GL118" s="9">
        <v>103.1</v>
      </c>
      <c r="GM118" s="9">
        <v>101.73</v>
      </c>
      <c r="GN118" s="9">
        <v>100.54</v>
      </c>
      <c r="GO118" s="9">
        <v>99.37</v>
      </c>
      <c r="GP118" s="9">
        <v>98.28</v>
      </c>
      <c r="GQ118" s="9">
        <v>97.22</v>
      </c>
      <c r="GR118" s="9">
        <v>96.2</v>
      </c>
      <c r="GS118" s="9">
        <v>95.19</v>
      </c>
      <c r="GT118" s="9">
        <v>94.15</v>
      </c>
      <c r="GU118" s="9">
        <v>93.13</v>
      </c>
      <c r="GV118" s="9">
        <v>92.11</v>
      </c>
      <c r="GW118" s="9">
        <v>91.15</v>
      </c>
      <c r="GX118" s="9">
        <v>90.26</v>
      </c>
      <c r="GY118" s="9">
        <v>89.47</v>
      </c>
      <c r="GZ118" s="9">
        <v>88.72</v>
      </c>
      <c r="HA118" s="9">
        <v>87.96</v>
      </c>
      <c r="HB118" s="9">
        <v>87.21</v>
      </c>
      <c r="HC118" s="9">
        <v>86.52</v>
      </c>
      <c r="HD118" s="9">
        <v>85.83</v>
      </c>
      <c r="HE118" s="9">
        <v>85.14</v>
      </c>
      <c r="HF118" s="9">
        <v>84.48</v>
      </c>
      <c r="HG118" s="9">
        <v>83.83</v>
      </c>
      <c r="HH118" s="9">
        <v>83.24</v>
      </c>
      <c r="HI118" s="9">
        <v>82.59</v>
      </c>
      <c r="HJ118" s="9">
        <v>81.99</v>
      </c>
      <c r="HK118" s="9">
        <v>81.400000000000006</v>
      </c>
      <c r="HL118" s="9">
        <v>80.87</v>
      </c>
      <c r="HM118" s="9">
        <v>80.400000000000006</v>
      </c>
      <c r="HN118" s="9">
        <v>79.930000000000007</v>
      </c>
      <c r="HO118" s="9">
        <v>79.47</v>
      </c>
      <c r="HP118" s="9">
        <v>79.09</v>
      </c>
      <c r="HQ118" s="9">
        <v>78.650000000000006</v>
      </c>
      <c r="HR118" s="9">
        <v>78.209999999999994</v>
      </c>
      <c r="HS118" s="9">
        <v>77.88</v>
      </c>
      <c r="HT118" s="9">
        <v>77.58</v>
      </c>
      <c r="HU118" s="9">
        <v>77.28</v>
      </c>
      <c r="HV118" s="9">
        <v>76.959999999999994</v>
      </c>
      <c r="HW118" s="9">
        <v>76.680000000000007</v>
      </c>
      <c r="HX118" s="9">
        <v>76.33</v>
      </c>
      <c r="HY118" s="9">
        <v>76.09</v>
      </c>
      <c r="ID118" s="14">
        <v>84.838099999999997</v>
      </c>
      <c r="IE118" s="14">
        <v>84.747900000000001</v>
      </c>
      <c r="IF118" s="14">
        <v>-0.10641399999999999</v>
      </c>
      <c r="IH118" s="7">
        <v>119.66</v>
      </c>
      <c r="II118" s="9">
        <v>159.84</v>
      </c>
    </row>
    <row r="119" spans="1:243" x14ac:dyDescent="0.35">
      <c r="A119" s="6">
        <f t="shared" si="45"/>
        <v>44718</v>
      </c>
      <c r="B119" s="13">
        <f t="shared" si="39"/>
        <v>6</v>
      </c>
      <c r="C119" s="13">
        <f t="shared" si="40"/>
        <v>2022</v>
      </c>
      <c r="D119">
        <f t="shared" si="41"/>
        <v>202206</v>
      </c>
      <c r="E119">
        <f t="shared" si="42"/>
        <v>2</v>
      </c>
      <c r="F119">
        <f t="shared" si="43"/>
        <v>202202</v>
      </c>
      <c r="G119" t="s">
        <v>304</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79.639200000000002</v>
      </c>
      <c r="FP119" s="7">
        <v>124.99</v>
      </c>
      <c r="FQ119" s="9">
        <v>1.2557</v>
      </c>
      <c r="FR119" s="7">
        <f t="shared" si="44"/>
        <v>99.538106235565806</v>
      </c>
      <c r="FT119" s="7">
        <v>1.77</v>
      </c>
      <c r="FU119" s="7">
        <v>2.2599999999999998</v>
      </c>
      <c r="FV119" s="9">
        <v>80.024699999999996</v>
      </c>
      <c r="FX119" s="9">
        <v>119.51</v>
      </c>
      <c r="FY119" s="9">
        <v>114.45</v>
      </c>
      <c r="FZ119" s="9">
        <v>108.33</v>
      </c>
      <c r="GA119" s="9">
        <v>99.38</v>
      </c>
      <c r="GB119" s="9">
        <v>87.78</v>
      </c>
      <c r="GD119" s="9">
        <v>119.51</v>
      </c>
      <c r="GE119" s="9">
        <v>116.97</v>
      </c>
      <c r="GF119" s="9">
        <v>114.45</v>
      </c>
      <c r="GG119" s="9">
        <v>112.25</v>
      </c>
      <c r="GH119" s="9">
        <v>110.26</v>
      </c>
      <c r="GI119" s="9">
        <v>108.33</v>
      </c>
      <c r="GJ119" s="9">
        <v>106.47</v>
      </c>
      <c r="GK119" s="9">
        <v>104.75</v>
      </c>
      <c r="GL119" s="9">
        <v>103.16</v>
      </c>
      <c r="GM119" s="9">
        <v>101.77</v>
      </c>
      <c r="GN119" s="9">
        <v>100.56</v>
      </c>
      <c r="GO119" s="9">
        <v>99.38</v>
      </c>
      <c r="GP119" s="9">
        <v>98.27</v>
      </c>
      <c r="GQ119" s="9">
        <v>97.18</v>
      </c>
      <c r="GR119" s="9">
        <v>96.14</v>
      </c>
      <c r="GS119" s="9">
        <v>95.11</v>
      </c>
      <c r="GT119" s="9">
        <v>94.06</v>
      </c>
      <c r="GU119" s="9">
        <v>93.02</v>
      </c>
      <c r="GV119" s="9">
        <v>91.99</v>
      </c>
      <c r="GW119" s="9">
        <v>91.02</v>
      </c>
      <c r="GX119" s="9">
        <v>90.12</v>
      </c>
      <c r="GY119" s="9">
        <v>89.31</v>
      </c>
      <c r="GZ119" s="9">
        <v>88.55</v>
      </c>
      <c r="HA119" s="9">
        <v>87.78</v>
      </c>
      <c r="HB119" s="9">
        <v>87.03</v>
      </c>
      <c r="HC119" s="9">
        <v>86.34</v>
      </c>
      <c r="HD119" s="9">
        <v>85.65</v>
      </c>
      <c r="HE119" s="9">
        <v>84.94</v>
      </c>
      <c r="HF119" s="9">
        <v>84.3</v>
      </c>
      <c r="HG119" s="9">
        <v>83.64</v>
      </c>
      <c r="HH119" s="9">
        <v>83.04</v>
      </c>
      <c r="HI119" s="9">
        <v>82.38</v>
      </c>
      <c r="HJ119" s="9">
        <v>81.77</v>
      </c>
      <c r="HK119" s="9">
        <v>81.180000000000007</v>
      </c>
      <c r="HL119" s="9">
        <v>80.650000000000006</v>
      </c>
      <c r="HM119" s="9">
        <v>80.17</v>
      </c>
      <c r="HN119" s="9">
        <v>79.69</v>
      </c>
      <c r="HO119" s="9">
        <v>79.22</v>
      </c>
      <c r="HP119" s="9">
        <v>78.84</v>
      </c>
      <c r="HQ119" s="9">
        <v>78.400000000000006</v>
      </c>
      <c r="HR119" s="9">
        <v>77.959999999999994</v>
      </c>
      <c r="HS119" s="9">
        <v>77.63</v>
      </c>
      <c r="HT119" s="9">
        <v>77.33</v>
      </c>
      <c r="HU119" s="9">
        <v>77.03</v>
      </c>
      <c r="HV119" s="9">
        <v>76.709999999999994</v>
      </c>
      <c r="HW119" s="9">
        <v>76.42</v>
      </c>
      <c r="HX119" s="9">
        <v>76.06</v>
      </c>
      <c r="HY119" s="9">
        <v>75.819999999999993</v>
      </c>
      <c r="ID119" s="14">
        <v>84.838099999999997</v>
      </c>
      <c r="IE119" s="14">
        <v>84.747900000000001</v>
      </c>
      <c r="IF119" s="14">
        <v>-0.10641399999999999</v>
      </c>
      <c r="IH119" s="7">
        <v>119.42</v>
      </c>
      <c r="II119" s="9">
        <v>150.66999999999999</v>
      </c>
    </row>
    <row r="120" spans="1:243" x14ac:dyDescent="0.35">
      <c r="A120" s="6">
        <f t="shared" si="45"/>
        <v>44719</v>
      </c>
      <c r="B120" s="13">
        <f t="shared" si="39"/>
        <v>6</v>
      </c>
      <c r="C120" s="13">
        <f t="shared" si="40"/>
        <v>2022</v>
      </c>
      <c r="D120">
        <f t="shared" si="41"/>
        <v>202206</v>
      </c>
      <c r="E120">
        <f t="shared" si="42"/>
        <v>2</v>
      </c>
      <c r="F120">
        <f t="shared" si="43"/>
        <v>202202</v>
      </c>
      <c r="G120" t="s">
        <v>305</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79.933199999999999</v>
      </c>
      <c r="FP120" s="7">
        <v>126.89</v>
      </c>
      <c r="FQ120" s="9">
        <v>1.258</v>
      </c>
      <c r="FR120" s="7">
        <f t="shared" si="44"/>
        <v>100.8664546899841</v>
      </c>
      <c r="FT120" s="7">
        <v>1.75</v>
      </c>
      <c r="FU120" s="7">
        <v>2.2200000000000002</v>
      </c>
      <c r="FV120" s="9">
        <v>80.314400000000006</v>
      </c>
      <c r="FX120" s="9">
        <v>120.57</v>
      </c>
      <c r="FY120" s="9">
        <v>115.8</v>
      </c>
      <c r="FZ120" s="9">
        <v>110</v>
      </c>
      <c r="GA120" s="9">
        <v>101.25</v>
      </c>
      <c r="GB120" s="9">
        <v>89.56</v>
      </c>
      <c r="GD120" s="9">
        <v>120.57</v>
      </c>
      <c r="GE120" s="9">
        <v>118.14</v>
      </c>
      <c r="GF120" s="9">
        <v>115.8</v>
      </c>
      <c r="GG120" s="9">
        <v>113.74</v>
      </c>
      <c r="GH120" s="9">
        <v>111.85</v>
      </c>
      <c r="GI120" s="9">
        <v>110</v>
      </c>
      <c r="GJ120" s="9">
        <v>108.2</v>
      </c>
      <c r="GK120" s="9">
        <v>106.52</v>
      </c>
      <c r="GL120" s="9">
        <v>104.98</v>
      </c>
      <c r="GM120" s="9">
        <v>103.61</v>
      </c>
      <c r="GN120" s="9">
        <v>102.41</v>
      </c>
      <c r="GO120" s="9">
        <v>101.25</v>
      </c>
      <c r="GP120" s="9">
        <v>100.13</v>
      </c>
      <c r="GQ120" s="9">
        <v>99.05</v>
      </c>
      <c r="GR120" s="9">
        <v>98.01</v>
      </c>
      <c r="GS120" s="9">
        <v>96.98</v>
      </c>
      <c r="GT120" s="9">
        <v>95.93</v>
      </c>
      <c r="GU120" s="9">
        <v>94.87</v>
      </c>
      <c r="GV120" s="9">
        <v>93.83</v>
      </c>
      <c r="GW120" s="9">
        <v>92.85</v>
      </c>
      <c r="GX120" s="9">
        <v>91.94</v>
      </c>
      <c r="GY120" s="9">
        <v>91.12</v>
      </c>
      <c r="GZ120" s="9">
        <v>90.34</v>
      </c>
      <c r="HA120" s="9">
        <v>89.56</v>
      </c>
      <c r="HB120" s="9">
        <v>88.8</v>
      </c>
      <c r="HC120" s="9">
        <v>88.1</v>
      </c>
      <c r="HD120" s="9">
        <v>87.4</v>
      </c>
      <c r="HE120" s="9">
        <v>86.68</v>
      </c>
      <c r="HF120" s="9">
        <v>86.02</v>
      </c>
      <c r="HG120" s="9">
        <v>85.34</v>
      </c>
      <c r="HH120" s="9">
        <v>84.72</v>
      </c>
      <c r="HI120" s="9">
        <v>84.04</v>
      </c>
      <c r="HJ120" s="9">
        <v>83.42</v>
      </c>
      <c r="HK120" s="9">
        <v>82.82</v>
      </c>
      <c r="HL120" s="9">
        <v>82.27</v>
      </c>
      <c r="HM120" s="9">
        <v>81.78</v>
      </c>
      <c r="HN120" s="9">
        <v>81.260000000000005</v>
      </c>
      <c r="HO120" s="9">
        <v>80.77</v>
      </c>
      <c r="HP120" s="9">
        <v>80.37</v>
      </c>
      <c r="HQ120" s="9">
        <v>79.91</v>
      </c>
      <c r="HR120" s="9">
        <v>79.45</v>
      </c>
      <c r="HS120" s="9">
        <v>79.11</v>
      </c>
      <c r="HT120" s="9">
        <v>78.8</v>
      </c>
      <c r="HU120" s="9">
        <v>78.5</v>
      </c>
      <c r="HV120" s="9">
        <v>78.180000000000007</v>
      </c>
      <c r="HW120" s="9">
        <v>77.89</v>
      </c>
      <c r="HX120" s="9">
        <v>77.53</v>
      </c>
      <c r="HY120" s="9">
        <v>77.290000000000006</v>
      </c>
      <c r="ID120" s="14">
        <v>84.838099999999997</v>
      </c>
      <c r="IE120" s="14">
        <v>84.747900000000001</v>
      </c>
      <c r="IF120" s="14">
        <v>-0.10641399999999999</v>
      </c>
      <c r="IH120" s="7">
        <v>118.96</v>
      </c>
      <c r="II120" s="9">
        <v>136.29</v>
      </c>
    </row>
    <row r="121" spans="1:243" x14ac:dyDescent="0.35">
      <c r="A121" s="6">
        <f t="shared" si="45"/>
        <v>44720</v>
      </c>
      <c r="B121" s="13">
        <f t="shared" si="39"/>
        <v>6</v>
      </c>
      <c r="C121" s="13">
        <f t="shared" si="40"/>
        <v>2022</v>
      </c>
      <c r="D121">
        <f t="shared" si="41"/>
        <v>202206</v>
      </c>
      <c r="E121">
        <f t="shared" si="42"/>
        <v>2</v>
      </c>
      <c r="F121">
        <f t="shared" si="43"/>
        <v>202202</v>
      </c>
      <c r="G121" t="s">
        <v>306</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79.729399999999998</v>
      </c>
      <c r="FP121" s="7">
        <v>129.19999999999999</v>
      </c>
      <c r="FQ121" s="9">
        <v>1.2548999999999999</v>
      </c>
      <c r="FR121" s="7">
        <f t="shared" si="44"/>
        <v>102.95641086939199</v>
      </c>
      <c r="FT121" s="7">
        <v>1.78</v>
      </c>
      <c r="FU121" s="7">
        <v>2.25</v>
      </c>
      <c r="FV121" s="9">
        <v>80.111599999999996</v>
      </c>
      <c r="FX121" s="9">
        <v>123.58</v>
      </c>
      <c r="FY121" s="9">
        <v>118.36</v>
      </c>
      <c r="FZ121" s="9">
        <v>112.29</v>
      </c>
      <c r="GA121" s="9">
        <v>103.26</v>
      </c>
      <c r="GB121" s="9">
        <v>90.98</v>
      </c>
      <c r="GD121" s="9">
        <v>123.58</v>
      </c>
      <c r="GE121" s="9">
        <v>120.89</v>
      </c>
      <c r="GF121" s="9">
        <v>118.36</v>
      </c>
      <c r="GG121" s="9">
        <v>116.18</v>
      </c>
      <c r="GH121" s="9">
        <v>114.19</v>
      </c>
      <c r="GI121" s="9">
        <v>112.29</v>
      </c>
      <c r="GJ121" s="9">
        <v>110.46</v>
      </c>
      <c r="GK121" s="9">
        <v>108.75</v>
      </c>
      <c r="GL121" s="9">
        <v>107.15</v>
      </c>
      <c r="GM121" s="9">
        <v>105.73</v>
      </c>
      <c r="GN121" s="9">
        <v>104.47</v>
      </c>
      <c r="GO121" s="9">
        <v>103.26</v>
      </c>
      <c r="GP121" s="9">
        <v>102.1</v>
      </c>
      <c r="GQ121" s="9">
        <v>100.96</v>
      </c>
      <c r="GR121" s="9">
        <v>99.88</v>
      </c>
      <c r="GS121" s="9">
        <v>98.8</v>
      </c>
      <c r="GT121" s="9">
        <v>97.69</v>
      </c>
      <c r="GU121" s="9">
        <v>96.58</v>
      </c>
      <c r="GV121" s="9">
        <v>95.48</v>
      </c>
      <c r="GW121" s="9">
        <v>94.44</v>
      </c>
      <c r="GX121" s="9">
        <v>93.48</v>
      </c>
      <c r="GY121" s="9">
        <v>92.63</v>
      </c>
      <c r="GZ121" s="9">
        <v>91.81</v>
      </c>
      <c r="HA121" s="9">
        <v>90.98</v>
      </c>
      <c r="HB121" s="9">
        <v>90.16</v>
      </c>
      <c r="HC121" s="9">
        <v>89.4</v>
      </c>
      <c r="HD121" s="9">
        <v>88.67</v>
      </c>
      <c r="HE121" s="9">
        <v>87.92</v>
      </c>
      <c r="HF121" s="9">
        <v>87.22</v>
      </c>
      <c r="HG121" s="9">
        <v>86.48</v>
      </c>
      <c r="HH121" s="9">
        <v>85.8</v>
      </c>
      <c r="HI121" s="9">
        <v>85.07</v>
      </c>
      <c r="HJ121" s="9">
        <v>84.4</v>
      </c>
      <c r="HK121" s="9">
        <v>83.77</v>
      </c>
      <c r="HL121" s="9">
        <v>83.16</v>
      </c>
      <c r="HM121" s="9">
        <v>82.65</v>
      </c>
      <c r="HN121" s="9">
        <v>82.1</v>
      </c>
      <c r="HO121" s="9">
        <v>81.58</v>
      </c>
      <c r="HP121" s="9">
        <v>81.16</v>
      </c>
      <c r="HQ121" s="9">
        <v>80.66</v>
      </c>
      <c r="HR121" s="9">
        <v>80.17</v>
      </c>
      <c r="HS121" s="9">
        <v>79.78</v>
      </c>
      <c r="HT121" s="9">
        <v>79.42</v>
      </c>
      <c r="HU121" s="9">
        <v>79.069999999999993</v>
      </c>
      <c r="HV121" s="9">
        <v>78.7</v>
      </c>
      <c r="HW121" s="9">
        <v>78.38</v>
      </c>
      <c r="HX121" s="9">
        <v>77.989999999999995</v>
      </c>
      <c r="HY121" s="9">
        <v>77.739999999999995</v>
      </c>
      <c r="ID121" s="14">
        <v>84.838099999999997</v>
      </c>
      <c r="IE121" s="14">
        <v>84.747900000000001</v>
      </c>
      <c r="IF121" s="14">
        <v>-0.10641399999999999</v>
      </c>
      <c r="IH121" s="7">
        <v>124.05</v>
      </c>
      <c r="II121" s="9">
        <v>129.88999999999999</v>
      </c>
    </row>
    <row r="122" spans="1:243" x14ac:dyDescent="0.35">
      <c r="A122" s="6">
        <f t="shared" si="45"/>
        <v>44721</v>
      </c>
      <c r="B122" s="13">
        <f t="shared" si="39"/>
        <v>6</v>
      </c>
      <c r="C122" s="13">
        <f t="shared" si="40"/>
        <v>2022</v>
      </c>
      <c r="D122">
        <f t="shared" si="41"/>
        <v>202206</v>
      </c>
      <c r="E122">
        <f t="shared" si="42"/>
        <v>2</v>
      </c>
      <c r="F122">
        <f t="shared" si="43"/>
        <v>202202</v>
      </c>
      <c r="G122" t="s">
        <v>307</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80.035200000000003</v>
      </c>
      <c r="FP122" s="7">
        <v>128.47</v>
      </c>
      <c r="FQ122" s="9">
        <v>1.254</v>
      </c>
      <c r="FR122" s="7">
        <f t="shared" si="44"/>
        <v>102.4481658692185</v>
      </c>
      <c r="FT122" s="7">
        <v>1.86</v>
      </c>
      <c r="FU122" s="7">
        <v>2.34</v>
      </c>
      <c r="FV122" s="9">
        <v>80.436400000000006</v>
      </c>
      <c r="FX122" s="9">
        <v>123.07</v>
      </c>
      <c r="FY122" s="9">
        <v>117.82</v>
      </c>
      <c r="FZ122" s="9">
        <v>111.96</v>
      </c>
      <c r="GA122" s="9">
        <v>103.57</v>
      </c>
      <c r="GB122" s="9">
        <v>91.48</v>
      </c>
      <c r="GD122" s="9">
        <v>123.07</v>
      </c>
      <c r="GE122" s="9">
        <v>120.3</v>
      </c>
      <c r="GF122" s="9">
        <v>117.82</v>
      </c>
      <c r="GG122" s="9">
        <v>115.7</v>
      </c>
      <c r="GH122" s="9">
        <v>113.78</v>
      </c>
      <c r="GI122" s="9">
        <v>111.96</v>
      </c>
      <c r="GJ122" s="9">
        <v>110.26</v>
      </c>
      <c r="GK122" s="9">
        <v>108.7</v>
      </c>
      <c r="GL122" s="9">
        <v>107.23</v>
      </c>
      <c r="GM122" s="9">
        <v>105.93</v>
      </c>
      <c r="GN122" s="9">
        <v>104.75</v>
      </c>
      <c r="GO122" s="9">
        <v>103.57</v>
      </c>
      <c r="GP122" s="9">
        <v>102.44</v>
      </c>
      <c r="GQ122" s="9">
        <v>101.33</v>
      </c>
      <c r="GR122" s="9">
        <v>100.26</v>
      </c>
      <c r="GS122" s="9">
        <v>99.2</v>
      </c>
      <c r="GT122" s="9">
        <v>98.11</v>
      </c>
      <c r="GU122" s="9">
        <v>97.01</v>
      </c>
      <c r="GV122" s="9">
        <v>95.92</v>
      </c>
      <c r="GW122" s="9">
        <v>94.89</v>
      </c>
      <c r="GX122" s="9">
        <v>93.94</v>
      </c>
      <c r="GY122" s="9">
        <v>93.1</v>
      </c>
      <c r="GZ122" s="9">
        <v>92.31</v>
      </c>
      <c r="HA122" s="9">
        <v>91.48</v>
      </c>
      <c r="HB122" s="9">
        <v>90.67</v>
      </c>
      <c r="HC122" s="9">
        <v>89.91</v>
      </c>
      <c r="HD122" s="9">
        <v>89.18</v>
      </c>
      <c r="HE122" s="9">
        <v>88.45</v>
      </c>
      <c r="HF122" s="9">
        <v>87.75</v>
      </c>
      <c r="HG122" s="9">
        <v>87</v>
      </c>
      <c r="HH122" s="9">
        <v>86.31</v>
      </c>
      <c r="HI122" s="9">
        <v>85.57</v>
      </c>
      <c r="HJ122" s="9">
        <v>84.92</v>
      </c>
      <c r="HK122" s="9">
        <v>84.3</v>
      </c>
      <c r="HL122" s="9">
        <v>83.69</v>
      </c>
      <c r="HM122" s="9">
        <v>83.18</v>
      </c>
      <c r="HN122" s="9">
        <v>82.63</v>
      </c>
      <c r="HO122" s="9">
        <v>82.12</v>
      </c>
      <c r="HP122" s="9">
        <v>81.7</v>
      </c>
      <c r="HQ122" s="9">
        <v>81.2</v>
      </c>
      <c r="HR122" s="9">
        <v>80.709999999999994</v>
      </c>
      <c r="HS122" s="9">
        <v>80.31</v>
      </c>
      <c r="HT122" s="9">
        <v>79.94</v>
      </c>
      <c r="HU122" s="9">
        <v>79.58</v>
      </c>
      <c r="HV122" s="9">
        <v>79.2</v>
      </c>
      <c r="HW122" s="9">
        <v>78.87</v>
      </c>
      <c r="HX122" s="9">
        <v>78.47</v>
      </c>
      <c r="HY122" s="9">
        <v>78.2</v>
      </c>
      <c r="ID122" s="14">
        <v>84.838099999999997</v>
      </c>
      <c r="IE122" s="14">
        <v>84.747900000000001</v>
      </c>
      <c r="IF122" s="14">
        <v>-0.10641399999999999</v>
      </c>
      <c r="IH122" s="7">
        <v>123.35</v>
      </c>
      <c r="II122" s="9">
        <v>150.61000000000001</v>
      </c>
    </row>
    <row r="123" spans="1:243" x14ac:dyDescent="0.35">
      <c r="A123" s="6">
        <f t="shared" si="45"/>
        <v>44722</v>
      </c>
      <c r="B123" s="13">
        <f t="shared" si="39"/>
        <v>6</v>
      </c>
      <c r="C123" s="13">
        <f t="shared" si="40"/>
        <v>2022</v>
      </c>
      <c r="D123">
        <f t="shared" si="41"/>
        <v>202206</v>
      </c>
      <c r="E123">
        <f t="shared" si="42"/>
        <v>2</v>
      </c>
      <c r="F123">
        <f t="shared" si="43"/>
        <v>202202</v>
      </c>
      <c r="G123" t="s">
        <v>308</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79.279899999999998</v>
      </c>
      <c r="FP123" s="7">
        <v>127.44</v>
      </c>
      <c r="FQ123" s="9">
        <v>1.2342</v>
      </c>
      <c r="FR123" s="7">
        <f t="shared" si="44"/>
        <v>103.25717063684978</v>
      </c>
      <c r="FT123" s="7">
        <v>2.0499999999999998</v>
      </c>
      <c r="FU123" s="7">
        <v>2.4300000000000002</v>
      </c>
      <c r="FV123" s="9">
        <v>79.668800000000005</v>
      </c>
      <c r="FX123" s="9">
        <v>122.01</v>
      </c>
      <c r="FY123" s="9">
        <v>116.37</v>
      </c>
      <c r="FZ123" s="9">
        <v>110.44</v>
      </c>
      <c r="GA123" s="9">
        <v>102.34</v>
      </c>
      <c r="GB123" s="9">
        <v>90.69</v>
      </c>
      <c r="GD123" s="9">
        <v>122.01</v>
      </c>
      <c r="GE123" s="9">
        <v>119.02</v>
      </c>
      <c r="GF123" s="9">
        <v>116.37</v>
      </c>
      <c r="GG123" s="9">
        <v>114.17</v>
      </c>
      <c r="GH123" s="9">
        <v>112.24</v>
      </c>
      <c r="GI123" s="9">
        <v>110.44</v>
      </c>
      <c r="GJ123" s="9">
        <v>108.78</v>
      </c>
      <c r="GK123" s="9">
        <v>107.27</v>
      </c>
      <c r="GL123" s="9">
        <v>105.85</v>
      </c>
      <c r="GM123" s="9">
        <v>104.59</v>
      </c>
      <c r="GN123" s="9">
        <v>103.47</v>
      </c>
      <c r="GO123" s="9">
        <v>102.34</v>
      </c>
      <c r="GP123" s="9">
        <v>101.24</v>
      </c>
      <c r="GQ123" s="9">
        <v>100.16</v>
      </c>
      <c r="GR123" s="9">
        <v>99.13</v>
      </c>
      <c r="GS123" s="9">
        <v>98.1</v>
      </c>
      <c r="GT123" s="9">
        <v>97.05</v>
      </c>
      <c r="GU123" s="9">
        <v>95.98</v>
      </c>
      <c r="GV123" s="9">
        <v>94.94</v>
      </c>
      <c r="GW123" s="9">
        <v>93.96</v>
      </c>
      <c r="GX123" s="9">
        <v>93.06</v>
      </c>
      <c r="GY123" s="9">
        <v>92.26</v>
      </c>
      <c r="GZ123" s="9">
        <v>91.5</v>
      </c>
      <c r="HA123" s="9">
        <v>90.69</v>
      </c>
      <c r="HB123" s="9">
        <v>89.91</v>
      </c>
      <c r="HC123" s="9">
        <v>89.18</v>
      </c>
      <c r="HD123" s="9">
        <v>88.47</v>
      </c>
      <c r="HE123" s="9">
        <v>87.76</v>
      </c>
      <c r="HF123" s="9">
        <v>87.08</v>
      </c>
      <c r="HG123" s="9">
        <v>86.33</v>
      </c>
      <c r="HH123" s="9">
        <v>85.65</v>
      </c>
      <c r="HI123" s="9">
        <v>84.92</v>
      </c>
      <c r="HJ123" s="9">
        <v>84.28</v>
      </c>
      <c r="HK123" s="9">
        <v>83.67</v>
      </c>
      <c r="HL123" s="9">
        <v>83.07</v>
      </c>
      <c r="HM123" s="9">
        <v>82.57</v>
      </c>
      <c r="HN123" s="9">
        <v>82.03</v>
      </c>
      <c r="HO123" s="9">
        <v>81.53</v>
      </c>
      <c r="HP123" s="9">
        <v>81.12</v>
      </c>
      <c r="HQ123" s="9">
        <v>80.63</v>
      </c>
      <c r="HR123" s="9">
        <v>80.150000000000006</v>
      </c>
      <c r="HS123" s="9">
        <v>79.75</v>
      </c>
      <c r="HT123" s="9">
        <v>79.38</v>
      </c>
      <c r="HU123" s="9">
        <v>79.02</v>
      </c>
      <c r="HV123" s="9">
        <v>78.64</v>
      </c>
      <c r="HW123" s="9">
        <v>78.31</v>
      </c>
      <c r="HX123" s="9">
        <v>77.88</v>
      </c>
      <c r="HY123" s="9">
        <v>77.61</v>
      </c>
      <c r="ID123" s="14">
        <v>84.838099999999997</v>
      </c>
      <c r="IE123" s="14">
        <v>84.747900000000001</v>
      </c>
      <c r="IF123" s="14">
        <v>-0.10641399999999999</v>
      </c>
      <c r="IH123" s="7">
        <v>122.07</v>
      </c>
      <c r="II123" s="9">
        <v>146.24</v>
      </c>
    </row>
    <row r="124" spans="1:243" x14ac:dyDescent="0.35">
      <c r="A124" s="6">
        <f t="shared" si="45"/>
        <v>44725</v>
      </c>
      <c r="B124" s="13">
        <f t="shared" si="39"/>
        <v>6</v>
      </c>
      <c r="C124" s="13">
        <f t="shared" si="40"/>
        <v>2022</v>
      </c>
      <c r="D124">
        <f t="shared" si="41"/>
        <v>202206</v>
      </c>
      <c r="E124">
        <f t="shared" si="42"/>
        <v>2</v>
      </c>
      <c r="F124">
        <f t="shared" si="43"/>
        <v>202202</v>
      </c>
      <c r="G124" t="s">
        <v>309</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78.517799999999994</v>
      </c>
      <c r="FP124" s="7">
        <v>128.44</v>
      </c>
      <c r="FQ124" s="9">
        <v>1.2131000000000001</v>
      </c>
      <c r="FR124" s="7">
        <f t="shared" si="44"/>
        <v>105.87750391558815</v>
      </c>
      <c r="FT124" s="7">
        <v>2.13</v>
      </c>
      <c r="FU124" s="7">
        <v>2.52</v>
      </c>
      <c r="FV124" s="9">
        <v>78.900800000000004</v>
      </c>
      <c r="FX124" s="9">
        <v>122.27</v>
      </c>
      <c r="FY124" s="9">
        <v>116.35</v>
      </c>
      <c r="FZ124" s="9">
        <v>110.33</v>
      </c>
      <c r="GA124" s="9">
        <v>102.53</v>
      </c>
      <c r="GB124" s="9">
        <v>91.35</v>
      </c>
      <c r="GD124" s="9">
        <v>122.27</v>
      </c>
      <c r="GE124" s="9">
        <v>119.07</v>
      </c>
      <c r="GF124" s="9">
        <v>116.35</v>
      </c>
      <c r="GG124" s="9">
        <v>114.09</v>
      </c>
      <c r="GH124" s="9">
        <v>112.13</v>
      </c>
      <c r="GI124" s="9">
        <v>110.33</v>
      </c>
      <c r="GJ124" s="9">
        <v>108.7</v>
      </c>
      <c r="GK124" s="9">
        <v>107.24</v>
      </c>
      <c r="GL124" s="9">
        <v>105.87</v>
      </c>
      <c r="GM124" s="9">
        <v>104.66</v>
      </c>
      <c r="GN124" s="9">
        <v>103.6</v>
      </c>
      <c r="GO124" s="9">
        <v>102.53</v>
      </c>
      <c r="GP124" s="9">
        <v>101.5</v>
      </c>
      <c r="GQ124" s="9">
        <v>100.47</v>
      </c>
      <c r="GR124" s="9">
        <v>99.5</v>
      </c>
      <c r="GS124" s="9">
        <v>98.52</v>
      </c>
      <c r="GT124" s="9">
        <v>97.52</v>
      </c>
      <c r="GU124" s="9">
        <v>96.49</v>
      </c>
      <c r="GV124" s="9">
        <v>95.48</v>
      </c>
      <c r="GW124" s="9">
        <v>94.53</v>
      </c>
      <c r="GX124" s="9">
        <v>93.66</v>
      </c>
      <c r="GY124" s="9">
        <v>92.89</v>
      </c>
      <c r="GZ124" s="9">
        <v>92.15</v>
      </c>
      <c r="HA124" s="9">
        <v>91.35</v>
      </c>
      <c r="HB124" s="9">
        <v>90.58</v>
      </c>
      <c r="HC124" s="9">
        <v>89.86</v>
      </c>
      <c r="HD124" s="9">
        <v>89.16</v>
      </c>
      <c r="HE124" s="9">
        <v>88.46</v>
      </c>
      <c r="HF124" s="9">
        <v>87.8</v>
      </c>
      <c r="HG124" s="9">
        <v>87.05</v>
      </c>
      <c r="HH124" s="9">
        <v>86.37</v>
      </c>
      <c r="HI124" s="9">
        <v>85.64</v>
      </c>
      <c r="HJ124" s="9">
        <v>85.02</v>
      </c>
      <c r="HK124" s="9">
        <v>84.42</v>
      </c>
      <c r="HL124" s="9">
        <v>83.84</v>
      </c>
      <c r="HM124" s="9">
        <v>83.34</v>
      </c>
      <c r="HN124" s="9">
        <v>82.8</v>
      </c>
      <c r="HO124" s="9">
        <v>82.31</v>
      </c>
      <c r="HP124" s="9">
        <v>81.91</v>
      </c>
      <c r="HQ124" s="9">
        <v>81.42</v>
      </c>
      <c r="HR124" s="9">
        <v>80.94</v>
      </c>
      <c r="HS124" s="9">
        <v>80.52</v>
      </c>
      <c r="HT124" s="9">
        <v>80.13</v>
      </c>
      <c r="HU124" s="9">
        <v>79.75</v>
      </c>
      <c r="HV124" s="9">
        <v>79.36</v>
      </c>
      <c r="HW124" s="9">
        <v>78.97</v>
      </c>
      <c r="HX124" s="9">
        <v>78.56</v>
      </c>
      <c r="HY124" s="9">
        <v>78.27</v>
      </c>
      <c r="ID124" s="14">
        <v>84.838099999999997</v>
      </c>
      <c r="IE124" s="14">
        <v>84.747900000000001</v>
      </c>
      <c r="IF124" s="14">
        <v>-0.10641399999999999</v>
      </c>
      <c r="IH124" s="7">
        <v>122.93</v>
      </c>
      <c r="II124" s="9">
        <v>153.71</v>
      </c>
    </row>
    <row r="125" spans="1:243" x14ac:dyDescent="0.35">
      <c r="A125" s="6">
        <f t="shared" si="45"/>
        <v>44726</v>
      </c>
      <c r="B125" s="13">
        <f t="shared" si="39"/>
        <v>6</v>
      </c>
      <c r="C125" s="13">
        <f t="shared" si="40"/>
        <v>2022</v>
      </c>
      <c r="D125">
        <f t="shared" si="41"/>
        <v>202206</v>
      </c>
      <c r="E125">
        <f t="shared" si="42"/>
        <v>2</v>
      </c>
      <c r="F125">
        <f t="shared" si="43"/>
        <v>202202</v>
      </c>
      <c r="G125" t="s">
        <v>310</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77.761300000000006</v>
      </c>
      <c r="FP125" s="7">
        <v>127.02</v>
      </c>
      <c r="FQ125" s="9">
        <v>1.2000999999999999</v>
      </c>
      <c r="FR125" s="7">
        <f t="shared" si="44"/>
        <v>105.84117990167486</v>
      </c>
      <c r="FT125" s="7">
        <v>2.11</v>
      </c>
      <c r="FU125" s="7">
        <v>2.59</v>
      </c>
      <c r="FV125" s="9">
        <v>78.137</v>
      </c>
      <c r="FX125" s="9">
        <v>121.17</v>
      </c>
      <c r="FY125" s="9">
        <v>114.94</v>
      </c>
      <c r="FZ125" s="9">
        <v>108.9</v>
      </c>
      <c r="GA125" s="9">
        <v>101.1</v>
      </c>
      <c r="GB125" s="9">
        <v>90.31</v>
      </c>
      <c r="GD125" s="9">
        <v>121.17</v>
      </c>
      <c r="GE125" s="9">
        <v>117.78</v>
      </c>
      <c r="GF125" s="9">
        <v>114.94</v>
      </c>
      <c r="GG125" s="9">
        <v>112.67</v>
      </c>
      <c r="GH125" s="9">
        <v>110.72</v>
      </c>
      <c r="GI125" s="9">
        <v>108.9</v>
      </c>
      <c r="GJ125" s="9">
        <v>107.25</v>
      </c>
      <c r="GK125" s="9">
        <v>105.77</v>
      </c>
      <c r="GL125" s="9">
        <v>104.4</v>
      </c>
      <c r="GM125" s="9">
        <v>103.21</v>
      </c>
      <c r="GN125" s="9">
        <v>102.16</v>
      </c>
      <c r="GO125" s="9">
        <v>101.1</v>
      </c>
      <c r="GP125" s="9">
        <v>100.1</v>
      </c>
      <c r="GQ125" s="9">
        <v>99.1</v>
      </c>
      <c r="GR125" s="9">
        <v>98.16</v>
      </c>
      <c r="GS125" s="9">
        <v>97.22</v>
      </c>
      <c r="GT125" s="9">
        <v>96.25</v>
      </c>
      <c r="GU125" s="9">
        <v>95.27</v>
      </c>
      <c r="GV125" s="9">
        <v>94.31</v>
      </c>
      <c r="GW125" s="9">
        <v>93.39</v>
      </c>
      <c r="GX125" s="9">
        <v>92.54</v>
      </c>
      <c r="GY125" s="9">
        <v>91.79</v>
      </c>
      <c r="GZ125" s="9">
        <v>91.09</v>
      </c>
      <c r="HA125" s="9">
        <v>90.31</v>
      </c>
      <c r="HB125" s="9">
        <v>89.56</v>
      </c>
      <c r="HC125" s="9">
        <v>88.86</v>
      </c>
      <c r="HD125" s="9">
        <v>88.19</v>
      </c>
      <c r="HE125" s="9">
        <v>87.52</v>
      </c>
      <c r="HF125" s="9">
        <v>86.88</v>
      </c>
      <c r="HG125" s="9">
        <v>86.14</v>
      </c>
      <c r="HH125" s="9">
        <v>85.48</v>
      </c>
      <c r="HI125" s="9">
        <v>84.77</v>
      </c>
      <c r="HJ125" s="9">
        <v>84.17</v>
      </c>
      <c r="HK125" s="9">
        <v>83.59</v>
      </c>
      <c r="HL125" s="9">
        <v>83.03</v>
      </c>
      <c r="HM125" s="9">
        <v>82.55</v>
      </c>
      <c r="HN125" s="9">
        <v>82.03</v>
      </c>
      <c r="HO125" s="9">
        <v>81.56</v>
      </c>
      <c r="HP125" s="9">
        <v>81.180000000000007</v>
      </c>
      <c r="HQ125" s="9">
        <v>80.709999999999994</v>
      </c>
      <c r="HR125" s="9">
        <v>80.239999999999995</v>
      </c>
      <c r="HS125" s="9">
        <v>79.84</v>
      </c>
      <c r="HT125" s="9">
        <v>79.44</v>
      </c>
      <c r="HU125" s="9">
        <v>79.05</v>
      </c>
      <c r="HV125" s="9">
        <v>78.650000000000006</v>
      </c>
      <c r="HW125" s="9">
        <v>78.260000000000005</v>
      </c>
      <c r="HX125" s="9">
        <v>77.87</v>
      </c>
      <c r="HY125" s="9">
        <v>77.569999999999993</v>
      </c>
      <c r="ID125" s="14">
        <v>84.838099999999997</v>
      </c>
      <c r="IE125" s="14">
        <v>84.747900000000001</v>
      </c>
      <c r="IF125" s="14">
        <v>-0.10641399999999999</v>
      </c>
      <c r="IH125" s="7">
        <v>122.41</v>
      </c>
      <c r="II125" s="9">
        <v>196.55</v>
      </c>
    </row>
    <row r="126" spans="1:243" x14ac:dyDescent="0.35">
      <c r="A126" s="6">
        <f t="shared" si="45"/>
        <v>44727</v>
      </c>
      <c r="B126" s="13">
        <f t="shared" si="39"/>
        <v>6</v>
      </c>
      <c r="C126" s="13">
        <f t="shared" si="40"/>
        <v>2022</v>
      </c>
      <c r="D126">
        <f t="shared" si="41"/>
        <v>202206</v>
      </c>
      <c r="E126">
        <f t="shared" si="42"/>
        <v>2</v>
      </c>
      <c r="F126">
        <f t="shared" si="43"/>
        <v>202202</v>
      </c>
      <c r="G126" t="s">
        <v>311</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78.153700000000001</v>
      </c>
      <c r="FP126" s="7">
        <v>124.96</v>
      </c>
      <c r="FQ126" s="9">
        <v>1.2065999999999999</v>
      </c>
      <c r="FR126" s="7">
        <f t="shared" si="44"/>
        <v>103.56373280291729</v>
      </c>
      <c r="FT126" s="7">
        <v>1.97</v>
      </c>
      <c r="FU126" s="7">
        <v>2.4900000000000002</v>
      </c>
      <c r="FV126" s="9">
        <v>78.540199999999999</v>
      </c>
      <c r="FX126" s="9">
        <v>118.51</v>
      </c>
      <c r="FY126" s="9">
        <v>112.85</v>
      </c>
      <c r="FZ126" s="9">
        <v>107.19</v>
      </c>
      <c r="GA126" s="9">
        <v>99.77</v>
      </c>
      <c r="GB126" s="9">
        <v>89.55</v>
      </c>
      <c r="GD126" s="9">
        <v>118.51</v>
      </c>
      <c r="GE126" s="9">
        <v>115.47</v>
      </c>
      <c r="GF126" s="9">
        <v>112.85</v>
      </c>
      <c r="GG126" s="9">
        <v>110.76</v>
      </c>
      <c r="GH126" s="9">
        <v>108.92</v>
      </c>
      <c r="GI126" s="9">
        <v>107.19</v>
      </c>
      <c r="GJ126" s="9">
        <v>105.61</v>
      </c>
      <c r="GK126" s="9">
        <v>104.2</v>
      </c>
      <c r="GL126" s="9">
        <v>102.88</v>
      </c>
      <c r="GM126" s="9">
        <v>101.75</v>
      </c>
      <c r="GN126" s="9">
        <v>100.76</v>
      </c>
      <c r="GO126" s="9">
        <v>99.77</v>
      </c>
      <c r="GP126" s="9">
        <v>98.83</v>
      </c>
      <c r="GQ126" s="9">
        <v>97.89</v>
      </c>
      <c r="GR126" s="9">
        <v>97</v>
      </c>
      <c r="GS126" s="9">
        <v>96.12</v>
      </c>
      <c r="GT126" s="9">
        <v>95.2</v>
      </c>
      <c r="GU126" s="9">
        <v>94.27</v>
      </c>
      <c r="GV126" s="9">
        <v>93.35</v>
      </c>
      <c r="GW126" s="9">
        <v>92.47</v>
      </c>
      <c r="GX126" s="9">
        <v>91.66</v>
      </c>
      <c r="GY126" s="9">
        <v>90.96</v>
      </c>
      <c r="GZ126" s="9">
        <v>90.3</v>
      </c>
      <c r="HA126" s="9">
        <v>89.55</v>
      </c>
      <c r="HB126" s="9">
        <v>88.83</v>
      </c>
      <c r="HC126" s="9">
        <v>88.16</v>
      </c>
      <c r="HD126" s="9">
        <v>87.52</v>
      </c>
      <c r="HE126" s="9">
        <v>86.88</v>
      </c>
      <c r="HF126" s="9">
        <v>86.27</v>
      </c>
      <c r="HG126" s="9">
        <v>85.55</v>
      </c>
      <c r="HH126" s="9">
        <v>84.91</v>
      </c>
      <c r="HI126" s="9">
        <v>84.22</v>
      </c>
      <c r="HJ126" s="9">
        <v>83.64</v>
      </c>
      <c r="HK126" s="9">
        <v>83.08</v>
      </c>
      <c r="HL126" s="9">
        <v>82.54</v>
      </c>
      <c r="HM126" s="9">
        <v>82.07</v>
      </c>
      <c r="HN126" s="9">
        <v>81.56</v>
      </c>
      <c r="HO126" s="9">
        <v>81.099999999999994</v>
      </c>
      <c r="HP126" s="9">
        <v>80.73</v>
      </c>
      <c r="HQ126" s="9">
        <v>80.28</v>
      </c>
      <c r="HR126" s="9">
        <v>79.83</v>
      </c>
      <c r="HS126" s="9">
        <v>79.44</v>
      </c>
      <c r="HT126" s="9">
        <v>79.05</v>
      </c>
      <c r="HU126" s="9">
        <v>78.66</v>
      </c>
      <c r="HV126" s="9">
        <v>78.27</v>
      </c>
      <c r="HW126" s="9">
        <v>77.88</v>
      </c>
      <c r="HX126" s="9">
        <v>77.489999999999995</v>
      </c>
      <c r="HY126" s="9">
        <v>77.180000000000007</v>
      </c>
      <c r="ID126" s="14">
        <v>84.838099999999997</v>
      </c>
      <c r="IE126" s="14">
        <v>84.747900000000001</v>
      </c>
      <c r="IF126" s="14">
        <v>-0.10641399999999999</v>
      </c>
      <c r="IH126" s="7">
        <v>119.47</v>
      </c>
      <c r="II126" s="9">
        <v>257.77999999999997</v>
      </c>
    </row>
    <row r="127" spans="1:243" x14ac:dyDescent="0.35">
      <c r="A127" s="6">
        <f t="shared" si="45"/>
        <v>44728</v>
      </c>
      <c r="B127" s="13">
        <f t="shared" si="39"/>
        <v>6</v>
      </c>
      <c r="C127" s="13">
        <f t="shared" si="40"/>
        <v>2022</v>
      </c>
      <c r="D127">
        <f t="shared" si="41"/>
        <v>202206</v>
      </c>
      <c r="E127">
        <f t="shared" si="42"/>
        <v>2</v>
      </c>
      <c r="F127">
        <f t="shared" si="43"/>
        <v>202202</v>
      </c>
      <c r="G127" t="s">
        <v>312</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79.109899999999996</v>
      </c>
      <c r="FP127" s="7">
        <v>125.78</v>
      </c>
      <c r="FQ127" s="9">
        <v>1.2274</v>
      </c>
      <c r="FR127" s="7">
        <f t="shared" si="44"/>
        <v>102.47678018575851</v>
      </c>
      <c r="FT127" s="7">
        <v>2.12</v>
      </c>
      <c r="FU127" s="7">
        <v>2.52</v>
      </c>
      <c r="FV127" s="9">
        <v>79.485299999999995</v>
      </c>
      <c r="FX127" s="9">
        <v>119.81</v>
      </c>
      <c r="FY127" s="9">
        <v>114.4</v>
      </c>
      <c r="FZ127" s="9">
        <v>108.63</v>
      </c>
      <c r="GA127" s="9">
        <v>100.92</v>
      </c>
      <c r="GB127" s="9">
        <v>90.7</v>
      </c>
      <c r="GD127" s="9">
        <v>119.81</v>
      </c>
      <c r="GE127" s="9">
        <v>117</v>
      </c>
      <c r="GF127" s="9">
        <v>114.4</v>
      </c>
      <c r="GG127" s="9">
        <v>112.29</v>
      </c>
      <c r="GH127" s="9">
        <v>110.41</v>
      </c>
      <c r="GI127" s="9">
        <v>108.63</v>
      </c>
      <c r="GJ127" s="9">
        <v>106.98</v>
      </c>
      <c r="GK127" s="9">
        <v>105.5</v>
      </c>
      <c r="GL127" s="9">
        <v>104.14</v>
      </c>
      <c r="GM127" s="9">
        <v>102.97</v>
      </c>
      <c r="GN127" s="9">
        <v>101.94</v>
      </c>
      <c r="GO127" s="9">
        <v>100.92</v>
      </c>
      <c r="GP127" s="9">
        <v>99.95</v>
      </c>
      <c r="GQ127" s="9">
        <v>99</v>
      </c>
      <c r="GR127" s="9">
        <v>98.09</v>
      </c>
      <c r="GS127" s="9">
        <v>97.19</v>
      </c>
      <c r="GT127" s="9">
        <v>96.25</v>
      </c>
      <c r="GU127" s="9">
        <v>95.31</v>
      </c>
      <c r="GV127" s="9">
        <v>94.39</v>
      </c>
      <c r="GW127" s="9">
        <v>93.53</v>
      </c>
      <c r="GX127" s="9">
        <v>92.75</v>
      </c>
      <c r="GY127" s="9">
        <v>92.07</v>
      </c>
      <c r="GZ127" s="9">
        <v>91.43</v>
      </c>
      <c r="HA127" s="9">
        <v>90.7</v>
      </c>
      <c r="HB127" s="9">
        <v>90</v>
      </c>
      <c r="HC127" s="9">
        <v>89.35</v>
      </c>
      <c r="HD127" s="9">
        <v>88.73</v>
      </c>
      <c r="HE127" s="9">
        <v>88.11</v>
      </c>
      <c r="HF127" s="9">
        <v>87.52</v>
      </c>
      <c r="HG127" s="9">
        <v>86.83</v>
      </c>
      <c r="HH127" s="9">
        <v>86.21</v>
      </c>
      <c r="HI127" s="9">
        <v>85.54</v>
      </c>
      <c r="HJ127" s="9">
        <v>84.98</v>
      </c>
      <c r="HK127" s="9">
        <v>84.44</v>
      </c>
      <c r="HL127" s="9">
        <v>83.93</v>
      </c>
      <c r="HM127" s="9">
        <v>83.49</v>
      </c>
      <c r="HN127" s="9">
        <v>83</v>
      </c>
      <c r="HO127" s="9">
        <v>82.56</v>
      </c>
      <c r="HP127" s="9">
        <v>82.21</v>
      </c>
      <c r="HQ127" s="9">
        <v>81.790000000000006</v>
      </c>
      <c r="HR127" s="9">
        <v>81.36</v>
      </c>
      <c r="HS127" s="9">
        <v>80.989999999999995</v>
      </c>
      <c r="HT127" s="9">
        <v>80.62</v>
      </c>
      <c r="HU127" s="9">
        <v>80.25</v>
      </c>
      <c r="HV127" s="9">
        <v>79.88</v>
      </c>
      <c r="HW127" s="9">
        <v>79.510000000000005</v>
      </c>
      <c r="HX127" s="9">
        <v>79.13</v>
      </c>
      <c r="HY127" s="9">
        <v>78.84</v>
      </c>
      <c r="ID127" s="14">
        <v>84.838099999999997</v>
      </c>
      <c r="IE127" s="14">
        <v>84.747900000000001</v>
      </c>
      <c r="IF127" s="14">
        <v>-0.10641399999999999</v>
      </c>
      <c r="IH127" s="7">
        <v>119.49</v>
      </c>
      <c r="II127" s="9">
        <v>233.62</v>
      </c>
    </row>
    <row r="128" spans="1:243" x14ac:dyDescent="0.35">
      <c r="A128" s="6">
        <f t="shared" si="45"/>
        <v>44729</v>
      </c>
      <c r="B128" s="13">
        <f t="shared" si="39"/>
        <v>6</v>
      </c>
      <c r="C128" s="13">
        <f t="shared" si="40"/>
        <v>2022</v>
      </c>
      <c r="D128">
        <f t="shared" si="41"/>
        <v>202206</v>
      </c>
      <c r="E128">
        <f t="shared" si="42"/>
        <v>2</v>
      </c>
      <c r="F128">
        <f t="shared" si="43"/>
        <v>202202</v>
      </c>
      <c r="G128" t="s">
        <v>313</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78.667500000000004</v>
      </c>
      <c r="FP128" s="7">
        <v>119.22</v>
      </c>
      <c r="FQ128" s="9">
        <v>1.2181999999999999</v>
      </c>
      <c r="FR128" s="7">
        <f t="shared" si="44"/>
        <v>97.865703496962738</v>
      </c>
      <c r="FT128" s="7">
        <v>2.21</v>
      </c>
      <c r="FU128" s="7">
        <v>2.4900000000000002</v>
      </c>
      <c r="FV128" s="9">
        <v>79.049199999999999</v>
      </c>
      <c r="FX128" s="9">
        <v>113.12</v>
      </c>
      <c r="FY128" s="9">
        <v>107.92</v>
      </c>
      <c r="FZ128" s="9">
        <v>102.65</v>
      </c>
      <c r="GA128" s="9">
        <v>96.19</v>
      </c>
      <c r="GB128" s="9">
        <v>87.63</v>
      </c>
      <c r="GD128" s="9">
        <v>113.12</v>
      </c>
      <c r="GE128" s="9">
        <v>110.39</v>
      </c>
      <c r="GF128" s="9">
        <v>107.92</v>
      </c>
      <c r="GG128" s="9">
        <v>105.95</v>
      </c>
      <c r="GH128" s="9">
        <v>104.24</v>
      </c>
      <c r="GI128" s="9">
        <v>102.65</v>
      </c>
      <c r="GJ128" s="9">
        <v>101.21</v>
      </c>
      <c r="GK128" s="9">
        <v>99.94</v>
      </c>
      <c r="GL128" s="9">
        <v>98.81</v>
      </c>
      <c r="GM128" s="9">
        <v>97.84</v>
      </c>
      <c r="GN128" s="9">
        <v>97.02</v>
      </c>
      <c r="GO128" s="9">
        <v>96.19</v>
      </c>
      <c r="GP128" s="9">
        <v>95.38</v>
      </c>
      <c r="GQ128" s="9">
        <v>94.59</v>
      </c>
      <c r="GR128" s="9">
        <v>93.84</v>
      </c>
      <c r="GS128" s="9">
        <v>93.1</v>
      </c>
      <c r="GT128" s="9">
        <v>92.32</v>
      </c>
      <c r="GU128" s="9">
        <v>91.53</v>
      </c>
      <c r="GV128" s="9">
        <v>90.74</v>
      </c>
      <c r="GW128" s="9">
        <v>90</v>
      </c>
      <c r="GX128" s="9">
        <v>89.33</v>
      </c>
      <c r="GY128" s="9">
        <v>88.77</v>
      </c>
      <c r="GZ128" s="9">
        <v>88.25</v>
      </c>
      <c r="HA128" s="9">
        <v>87.63</v>
      </c>
      <c r="HB128" s="9">
        <v>87.04</v>
      </c>
      <c r="HC128" s="9">
        <v>86.5</v>
      </c>
      <c r="HD128" s="9">
        <v>85.98</v>
      </c>
      <c r="HE128" s="9">
        <v>85.46</v>
      </c>
      <c r="HF128" s="9">
        <v>84.98</v>
      </c>
      <c r="HG128" s="9">
        <v>84.38</v>
      </c>
      <c r="HH128" s="9">
        <v>83.85</v>
      </c>
      <c r="HI128" s="9">
        <v>83.27</v>
      </c>
      <c r="HJ128" s="9">
        <v>82.8</v>
      </c>
      <c r="HK128" s="9">
        <v>82.34</v>
      </c>
      <c r="HL128" s="9">
        <v>81.92</v>
      </c>
      <c r="HM128" s="9">
        <v>81.56</v>
      </c>
      <c r="HN128" s="9">
        <v>81.150000000000006</v>
      </c>
      <c r="HO128" s="9">
        <v>80.790000000000006</v>
      </c>
      <c r="HP128" s="9">
        <v>80.510000000000005</v>
      </c>
      <c r="HQ128" s="9">
        <v>80.14</v>
      </c>
      <c r="HR128" s="9">
        <v>79.790000000000006</v>
      </c>
      <c r="HS128" s="9">
        <v>79.489999999999995</v>
      </c>
      <c r="HT128" s="9">
        <v>79.19</v>
      </c>
      <c r="HU128" s="9">
        <v>78.89</v>
      </c>
      <c r="HV128" s="9">
        <v>78.59</v>
      </c>
      <c r="HW128" s="9">
        <v>78.28</v>
      </c>
      <c r="HX128" s="9">
        <v>77.97</v>
      </c>
      <c r="HY128" s="9">
        <v>77.75</v>
      </c>
      <c r="ID128" s="14">
        <v>84.838099999999997</v>
      </c>
      <c r="IE128" s="14">
        <v>84.747900000000001</v>
      </c>
      <c r="IF128" s="14">
        <v>-0.10641399999999999</v>
      </c>
      <c r="IH128" s="7">
        <v>113.43</v>
      </c>
      <c r="II128" s="9">
        <v>201.8</v>
      </c>
    </row>
    <row r="129" spans="1:243" x14ac:dyDescent="0.35">
      <c r="A129" s="6">
        <f t="shared" si="45"/>
        <v>44732</v>
      </c>
      <c r="B129" s="13">
        <f t="shared" si="39"/>
        <v>6</v>
      </c>
      <c r="C129" s="13">
        <f t="shared" si="40"/>
        <v>2022</v>
      </c>
      <c r="D129">
        <f t="shared" si="41"/>
        <v>202206</v>
      </c>
      <c r="E129">
        <f t="shared" si="42"/>
        <v>2</v>
      </c>
      <c r="F129">
        <f t="shared" si="43"/>
        <v>202202</v>
      </c>
      <c r="G129" t="s">
        <v>314</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78.766900000000007</v>
      </c>
      <c r="FP129" s="7">
        <v>118.25</v>
      </c>
      <c r="FQ129" s="9">
        <v>1.2255</v>
      </c>
      <c r="FR129" s="7">
        <f t="shared" si="44"/>
        <v>96.491228070175438</v>
      </c>
      <c r="FT129" s="7">
        <v>2.29</v>
      </c>
      <c r="FU129" s="7">
        <v>2.61</v>
      </c>
      <c r="FV129" s="9">
        <v>79.1511</v>
      </c>
      <c r="FX129" s="9">
        <v>114.13</v>
      </c>
      <c r="FY129" s="9">
        <v>108.88</v>
      </c>
      <c r="FZ129" s="9">
        <v>103.49</v>
      </c>
      <c r="GA129" s="9">
        <v>96.96</v>
      </c>
      <c r="GB129" s="9">
        <v>88.13</v>
      </c>
      <c r="GD129" s="9">
        <v>114.13</v>
      </c>
      <c r="GE129" s="9">
        <v>111.36</v>
      </c>
      <c r="GF129" s="9">
        <v>108.88</v>
      </c>
      <c r="GG129" s="9">
        <v>106.82</v>
      </c>
      <c r="GH129" s="9">
        <v>105.08</v>
      </c>
      <c r="GI129" s="9">
        <v>103.49</v>
      </c>
      <c r="GJ129" s="9">
        <v>102.04</v>
      </c>
      <c r="GK129" s="9">
        <v>100.76</v>
      </c>
      <c r="GL129" s="9">
        <v>99.61</v>
      </c>
      <c r="GM129" s="9">
        <v>98.64</v>
      </c>
      <c r="GN129" s="9">
        <v>97.81</v>
      </c>
      <c r="GO129" s="9">
        <v>96.96</v>
      </c>
      <c r="GP129" s="9">
        <v>96.13</v>
      </c>
      <c r="GQ129" s="9">
        <v>95.33</v>
      </c>
      <c r="GR129" s="9">
        <v>94.56</v>
      </c>
      <c r="GS129" s="9">
        <v>93.8</v>
      </c>
      <c r="GT129" s="9">
        <v>93.01</v>
      </c>
      <c r="GU129" s="9">
        <v>92.19</v>
      </c>
      <c r="GV129" s="9">
        <v>91.37</v>
      </c>
      <c r="GW129" s="9">
        <v>90.61</v>
      </c>
      <c r="GX129" s="9">
        <v>89.92</v>
      </c>
      <c r="GY129" s="9">
        <v>89.33</v>
      </c>
      <c r="GZ129" s="9">
        <v>88.78</v>
      </c>
      <c r="HA129" s="9">
        <v>88.13</v>
      </c>
      <c r="HB129" s="9">
        <v>87.52</v>
      </c>
      <c r="HC129" s="9">
        <v>86.96</v>
      </c>
      <c r="HD129" s="9">
        <v>86.42</v>
      </c>
      <c r="HE129" s="9">
        <v>85.88</v>
      </c>
      <c r="HF129" s="9">
        <v>85.36</v>
      </c>
      <c r="HG129" s="9">
        <v>84.76</v>
      </c>
      <c r="HH129" s="9">
        <v>84.21</v>
      </c>
      <c r="HI129" s="9">
        <v>83.61</v>
      </c>
      <c r="HJ129" s="9">
        <v>83.12</v>
      </c>
      <c r="HK129" s="9">
        <v>82.64</v>
      </c>
      <c r="HL129" s="9">
        <v>82.2</v>
      </c>
      <c r="HM129" s="9">
        <v>81.819999999999993</v>
      </c>
      <c r="HN129" s="9">
        <v>81.39</v>
      </c>
      <c r="HO129" s="9">
        <v>81.010000000000005</v>
      </c>
      <c r="HP129" s="9">
        <v>80.709999999999994</v>
      </c>
      <c r="HQ129" s="9">
        <v>80.319999999999993</v>
      </c>
      <c r="HR129" s="9">
        <v>79.95</v>
      </c>
      <c r="HS129" s="9">
        <v>79.64</v>
      </c>
      <c r="HT129" s="9">
        <v>79.31</v>
      </c>
      <c r="HU129" s="9">
        <v>79</v>
      </c>
      <c r="HV129" s="9">
        <v>78.69</v>
      </c>
      <c r="HW129" s="9">
        <v>78.37</v>
      </c>
      <c r="HX129" s="9">
        <v>78.05</v>
      </c>
      <c r="HY129" s="9">
        <v>77.819999999999993</v>
      </c>
      <c r="ID129" s="14">
        <v>84.838099999999997</v>
      </c>
      <c r="IE129" s="14">
        <v>84.747900000000001</v>
      </c>
      <c r="IF129" s="14">
        <v>-0.10641399999999999</v>
      </c>
      <c r="IH129" s="7">
        <v>114.39</v>
      </c>
      <c r="II129" s="9">
        <v>200.84</v>
      </c>
    </row>
    <row r="130" spans="1:243" x14ac:dyDescent="0.35">
      <c r="A130" s="6">
        <f t="shared" si="45"/>
        <v>44733</v>
      </c>
      <c r="B130" s="13">
        <f t="shared" si="39"/>
        <v>6</v>
      </c>
      <c r="C130" s="13">
        <f t="shared" si="40"/>
        <v>2022</v>
      </c>
      <c r="D130">
        <f t="shared" si="41"/>
        <v>202206</v>
      </c>
      <c r="E130">
        <f t="shared" si="42"/>
        <v>2</v>
      </c>
      <c r="F130">
        <f t="shared" si="43"/>
        <v>202202</v>
      </c>
      <c r="G130" t="s">
        <v>315</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78.833699999999993</v>
      </c>
      <c r="FP130" s="7">
        <v>118.51</v>
      </c>
      <c r="FQ130" s="9">
        <v>1.2282</v>
      </c>
      <c r="FR130" s="7">
        <f t="shared" si="44"/>
        <v>96.490799544048201</v>
      </c>
      <c r="FT130" s="7">
        <v>2.3199999999999998</v>
      </c>
      <c r="FU130" s="7">
        <v>2.65</v>
      </c>
      <c r="FV130" s="9">
        <v>79.236500000000007</v>
      </c>
      <c r="FX130" s="9">
        <v>114.65</v>
      </c>
      <c r="FY130" s="9">
        <v>109.19</v>
      </c>
      <c r="FZ130" s="9">
        <v>103.54</v>
      </c>
      <c r="GA130" s="9">
        <v>96.68</v>
      </c>
      <c r="GB130" s="9">
        <v>87.52</v>
      </c>
      <c r="GD130" s="9">
        <v>114.65</v>
      </c>
      <c r="GE130" s="9">
        <v>111.77</v>
      </c>
      <c r="GF130" s="9">
        <v>109.19</v>
      </c>
      <c r="GG130" s="9">
        <v>107.09</v>
      </c>
      <c r="GH130" s="9">
        <v>105.25</v>
      </c>
      <c r="GI130" s="9">
        <v>103.54</v>
      </c>
      <c r="GJ130" s="9">
        <v>102.01</v>
      </c>
      <c r="GK130" s="9">
        <v>100.65</v>
      </c>
      <c r="GL130" s="9">
        <v>99.45</v>
      </c>
      <c r="GM130" s="9">
        <v>98.44</v>
      </c>
      <c r="GN130" s="9">
        <v>97.57</v>
      </c>
      <c r="GO130" s="9">
        <v>96.68</v>
      </c>
      <c r="GP130" s="9">
        <v>95.83</v>
      </c>
      <c r="GQ130" s="9">
        <v>94.99</v>
      </c>
      <c r="GR130" s="9">
        <v>94.19</v>
      </c>
      <c r="GS130" s="9">
        <v>93.4</v>
      </c>
      <c r="GT130" s="9">
        <v>92.57</v>
      </c>
      <c r="GU130" s="9">
        <v>91.72</v>
      </c>
      <c r="GV130" s="9">
        <v>90.88</v>
      </c>
      <c r="GW130" s="9">
        <v>90.09</v>
      </c>
      <c r="GX130" s="9">
        <v>89.37</v>
      </c>
      <c r="GY130" s="9">
        <v>88.76</v>
      </c>
      <c r="GZ130" s="9">
        <v>88.19</v>
      </c>
      <c r="HA130" s="9">
        <v>87.52</v>
      </c>
      <c r="HB130" s="9">
        <v>86.88</v>
      </c>
      <c r="HC130" s="9">
        <v>86.31</v>
      </c>
      <c r="HD130" s="9">
        <v>85.76</v>
      </c>
      <c r="HE130" s="9">
        <v>85.24</v>
      </c>
      <c r="HF130" s="9">
        <v>84.71</v>
      </c>
      <c r="HG130" s="9">
        <v>84.1</v>
      </c>
      <c r="HH130" s="9">
        <v>83.54</v>
      </c>
      <c r="HI130" s="9">
        <v>82.92</v>
      </c>
      <c r="HJ130" s="9">
        <v>82.44</v>
      </c>
      <c r="HK130" s="9">
        <v>81.95</v>
      </c>
      <c r="HL130" s="9">
        <v>81.52</v>
      </c>
      <c r="HM130" s="9">
        <v>81.13</v>
      </c>
      <c r="HN130" s="9">
        <v>80.69</v>
      </c>
      <c r="HO130" s="9">
        <v>80.3</v>
      </c>
      <c r="HP130" s="9">
        <v>79.989999999999995</v>
      </c>
      <c r="HQ130" s="9">
        <v>79.59</v>
      </c>
      <c r="HR130" s="9">
        <v>79.23</v>
      </c>
      <c r="HS130" s="9">
        <v>78.930000000000007</v>
      </c>
      <c r="HT130" s="9">
        <v>78.599999999999994</v>
      </c>
      <c r="HU130" s="9">
        <v>78.290000000000006</v>
      </c>
      <c r="HV130" s="9">
        <v>77.97</v>
      </c>
      <c r="HW130" s="9">
        <v>77.650000000000006</v>
      </c>
      <c r="HX130" s="9">
        <v>77.33</v>
      </c>
      <c r="HY130" s="9">
        <v>77.08</v>
      </c>
      <c r="ID130" s="14">
        <v>84.838099999999997</v>
      </c>
      <c r="IE130" s="14">
        <v>84.747900000000001</v>
      </c>
      <c r="IF130" s="14">
        <v>-0.10641399999999999</v>
      </c>
      <c r="IH130" s="7">
        <v>115.04</v>
      </c>
      <c r="II130" s="9">
        <v>205.86</v>
      </c>
    </row>
    <row r="131" spans="1:243" x14ac:dyDescent="0.35">
      <c r="A131" s="6">
        <f t="shared" si="45"/>
        <v>44734</v>
      </c>
      <c r="B131" s="13">
        <f t="shared" si="39"/>
        <v>6</v>
      </c>
      <c r="C131" s="13">
        <f t="shared" si="40"/>
        <v>2022</v>
      </c>
      <c r="D131">
        <f t="shared" si="41"/>
        <v>202206</v>
      </c>
      <c r="E131">
        <f t="shared" si="42"/>
        <v>2</v>
      </c>
      <c r="F131">
        <f t="shared" si="43"/>
        <v>202202</v>
      </c>
      <c r="G131" t="s">
        <v>316</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79.019000000000005</v>
      </c>
      <c r="FP131" s="7">
        <v>115.54</v>
      </c>
      <c r="FQ131" s="9">
        <v>1.2254</v>
      </c>
      <c r="FR131" s="7">
        <f t="shared" si="44"/>
        <v>94.287579565856049</v>
      </c>
      <c r="FT131" s="7">
        <v>2.15</v>
      </c>
      <c r="FU131" s="7">
        <v>2.4900000000000002</v>
      </c>
      <c r="FV131" s="9">
        <v>79.430700000000002</v>
      </c>
      <c r="FX131" s="9">
        <v>111.74</v>
      </c>
      <c r="FY131" s="9">
        <v>106.15</v>
      </c>
      <c r="FZ131" s="9">
        <v>100.85</v>
      </c>
      <c r="GA131" s="9">
        <v>94.57</v>
      </c>
      <c r="GB131" s="9">
        <v>86</v>
      </c>
      <c r="GD131" s="9">
        <v>111.74</v>
      </c>
      <c r="GE131" s="9">
        <v>108.65</v>
      </c>
      <c r="GF131" s="9">
        <v>106.15</v>
      </c>
      <c r="GG131" s="9">
        <v>104.16</v>
      </c>
      <c r="GH131" s="9">
        <v>102.43</v>
      </c>
      <c r="GI131" s="9">
        <v>100.85</v>
      </c>
      <c r="GJ131" s="9">
        <v>99.45</v>
      </c>
      <c r="GK131" s="9">
        <v>98.21</v>
      </c>
      <c r="GL131" s="9">
        <v>97.12</v>
      </c>
      <c r="GM131" s="9">
        <v>96.21</v>
      </c>
      <c r="GN131" s="9">
        <v>95.4</v>
      </c>
      <c r="GO131" s="9">
        <v>94.57</v>
      </c>
      <c r="GP131" s="9">
        <v>93.78</v>
      </c>
      <c r="GQ131" s="9">
        <v>93</v>
      </c>
      <c r="GR131" s="9">
        <v>92.26</v>
      </c>
      <c r="GS131" s="9">
        <v>91.52</v>
      </c>
      <c r="GT131" s="9">
        <v>90.76</v>
      </c>
      <c r="GU131" s="9">
        <v>89.96</v>
      </c>
      <c r="GV131" s="9">
        <v>89.16</v>
      </c>
      <c r="GW131" s="9">
        <v>88.42</v>
      </c>
      <c r="GX131" s="9">
        <v>87.74</v>
      </c>
      <c r="GY131" s="9">
        <v>87.17</v>
      </c>
      <c r="GZ131" s="9">
        <v>86.64</v>
      </c>
      <c r="HA131" s="9">
        <v>86</v>
      </c>
      <c r="HB131" s="9">
        <v>85.39</v>
      </c>
      <c r="HC131" s="9">
        <v>84.86</v>
      </c>
      <c r="HD131" s="9">
        <v>84.34</v>
      </c>
      <c r="HE131" s="9">
        <v>83.86</v>
      </c>
      <c r="HF131" s="9">
        <v>83.35</v>
      </c>
      <c r="HG131" s="9">
        <v>82.76</v>
      </c>
      <c r="HH131" s="9">
        <v>82.22</v>
      </c>
      <c r="HI131" s="9">
        <v>81.62</v>
      </c>
      <c r="HJ131" s="9">
        <v>81.16</v>
      </c>
      <c r="HK131" s="9">
        <v>80.69</v>
      </c>
      <c r="HL131" s="9">
        <v>80.28</v>
      </c>
      <c r="HM131" s="9">
        <v>79.91</v>
      </c>
      <c r="HN131" s="9">
        <v>79.489999999999995</v>
      </c>
      <c r="HO131" s="9">
        <v>79.12</v>
      </c>
      <c r="HP131" s="9">
        <v>78.83</v>
      </c>
      <c r="HQ131" s="9">
        <v>78.45</v>
      </c>
      <c r="HR131" s="9">
        <v>78.11</v>
      </c>
      <c r="HS131" s="9">
        <v>77.819999999999993</v>
      </c>
      <c r="HT131" s="9">
        <v>77.5</v>
      </c>
      <c r="HU131" s="9">
        <v>77.17</v>
      </c>
      <c r="HV131" s="9">
        <v>76.849999999999994</v>
      </c>
      <c r="HW131" s="9">
        <v>76.53</v>
      </c>
      <c r="HX131" s="9">
        <v>76.209999999999994</v>
      </c>
      <c r="HY131" s="9">
        <v>75.97</v>
      </c>
      <c r="ID131" s="14">
        <v>84.838099999999997</v>
      </c>
      <c r="IE131" s="14">
        <v>84.747900000000001</v>
      </c>
      <c r="IF131" s="14">
        <v>-0.10641399999999999</v>
      </c>
      <c r="IH131" s="7">
        <v>110.63</v>
      </c>
      <c r="II131" s="9">
        <v>183.62</v>
      </c>
    </row>
    <row r="132" spans="1:243" x14ac:dyDescent="0.35">
      <c r="A132" s="6">
        <f t="shared" si="45"/>
        <v>44735</v>
      </c>
      <c r="B132" s="13">
        <f t="shared" si="39"/>
        <v>6</v>
      </c>
      <c r="C132" s="13">
        <f t="shared" si="40"/>
        <v>2022</v>
      </c>
      <c r="D132">
        <f t="shared" si="41"/>
        <v>202206</v>
      </c>
      <c r="E132">
        <f t="shared" si="42"/>
        <v>2</v>
      </c>
      <c r="F132">
        <f t="shared" si="43"/>
        <v>202202</v>
      </c>
      <c r="G132" t="s">
        <v>317</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78.730500000000006</v>
      </c>
      <c r="FP132" s="7">
        <v>114.5</v>
      </c>
      <c r="FQ132" s="9">
        <v>1.2242</v>
      </c>
      <c r="FR132" s="7">
        <f t="shared" si="44"/>
        <v>93.530468877634377</v>
      </c>
      <c r="FT132" s="7">
        <v>1.94</v>
      </c>
      <c r="FU132" s="7">
        <v>2.2999999999999998</v>
      </c>
      <c r="FV132" s="9">
        <v>79.115899999999996</v>
      </c>
      <c r="FX132" s="9">
        <v>110.05</v>
      </c>
      <c r="FY132" s="9">
        <v>103.69</v>
      </c>
      <c r="FZ132" s="9">
        <v>97.85</v>
      </c>
      <c r="GA132" s="9">
        <v>91.37</v>
      </c>
      <c r="GB132" s="9">
        <v>83.14</v>
      </c>
      <c r="GD132" s="9">
        <v>110.05</v>
      </c>
      <c r="GE132" s="9">
        <v>106.46</v>
      </c>
      <c r="GF132" s="9">
        <v>103.69</v>
      </c>
      <c r="GG132" s="9">
        <v>101.42</v>
      </c>
      <c r="GH132" s="9">
        <v>99.53</v>
      </c>
      <c r="GI132" s="9">
        <v>97.85</v>
      </c>
      <c r="GJ132" s="9">
        <v>96.37</v>
      </c>
      <c r="GK132" s="9">
        <v>95.08</v>
      </c>
      <c r="GL132" s="9">
        <v>93.96</v>
      </c>
      <c r="GM132" s="9">
        <v>93.02</v>
      </c>
      <c r="GN132" s="9">
        <v>92.2</v>
      </c>
      <c r="GO132" s="9">
        <v>91.37</v>
      </c>
      <c r="GP132" s="9">
        <v>90.6</v>
      </c>
      <c r="GQ132" s="9">
        <v>89.83</v>
      </c>
      <c r="GR132" s="9">
        <v>89.12</v>
      </c>
      <c r="GS132" s="9">
        <v>88.4</v>
      </c>
      <c r="GT132" s="9">
        <v>87.67</v>
      </c>
      <c r="GU132" s="9">
        <v>86.9</v>
      </c>
      <c r="GV132" s="9">
        <v>86.14</v>
      </c>
      <c r="GW132" s="9">
        <v>85.44</v>
      </c>
      <c r="GX132" s="9">
        <v>84.8</v>
      </c>
      <c r="GY132" s="9">
        <v>84.26</v>
      </c>
      <c r="GZ132" s="9">
        <v>83.74</v>
      </c>
      <c r="HA132" s="9">
        <v>83.14</v>
      </c>
      <c r="HB132" s="9">
        <v>82.58</v>
      </c>
      <c r="HC132" s="9">
        <v>82.09</v>
      </c>
      <c r="HD132" s="9">
        <v>81.62</v>
      </c>
      <c r="HE132" s="9">
        <v>81.150000000000006</v>
      </c>
      <c r="HF132" s="9">
        <v>80.650000000000006</v>
      </c>
      <c r="HG132" s="9">
        <v>80.09</v>
      </c>
      <c r="HH132" s="9">
        <v>79.599999999999994</v>
      </c>
      <c r="HI132" s="9">
        <v>79.03</v>
      </c>
      <c r="HJ132" s="9">
        <v>78.599999999999994</v>
      </c>
      <c r="HK132" s="9">
        <v>78.16</v>
      </c>
      <c r="HL132" s="9">
        <v>77.790000000000006</v>
      </c>
      <c r="HM132" s="9">
        <v>77.44</v>
      </c>
      <c r="HN132" s="9">
        <v>77.040000000000006</v>
      </c>
      <c r="HO132" s="9">
        <v>76.7</v>
      </c>
      <c r="HP132" s="9">
        <v>76.430000000000007</v>
      </c>
      <c r="HQ132" s="9">
        <v>76.069999999999993</v>
      </c>
      <c r="HR132" s="9">
        <v>75.75</v>
      </c>
      <c r="HS132" s="9">
        <v>75.48</v>
      </c>
      <c r="HT132" s="9">
        <v>75.180000000000007</v>
      </c>
      <c r="HU132" s="9">
        <v>74.87</v>
      </c>
      <c r="HV132" s="9">
        <v>74.569999999999993</v>
      </c>
      <c r="HW132" s="9">
        <v>74.27</v>
      </c>
      <c r="HX132" s="9">
        <v>73.97</v>
      </c>
      <c r="HY132" s="9">
        <v>73.75</v>
      </c>
      <c r="ID132" s="14">
        <v>84.838099999999997</v>
      </c>
      <c r="IE132" s="14">
        <v>84.747900000000001</v>
      </c>
      <c r="IF132" s="14">
        <v>-0.10641399999999999</v>
      </c>
      <c r="IH132" s="7">
        <v>110.42</v>
      </c>
      <c r="II132" s="9">
        <v>186.84</v>
      </c>
    </row>
    <row r="133" spans="1:243" x14ac:dyDescent="0.35">
      <c r="A133" s="6">
        <f t="shared" si="45"/>
        <v>44736</v>
      </c>
      <c r="B133" s="13">
        <f t="shared" si="39"/>
        <v>6</v>
      </c>
      <c r="C133" s="13">
        <f t="shared" si="40"/>
        <v>2022</v>
      </c>
      <c r="D133">
        <f t="shared" si="41"/>
        <v>202206</v>
      </c>
      <c r="E133">
        <f t="shared" si="42"/>
        <v>2</v>
      </c>
      <c r="F133">
        <f t="shared" si="43"/>
        <v>202202</v>
      </c>
      <c r="G133" t="s">
        <v>318</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78.966300000000004</v>
      </c>
      <c r="FP133" s="7">
        <v>117.36</v>
      </c>
      <c r="FQ133" s="9">
        <v>1.2287999999999999</v>
      </c>
      <c r="FR133" s="7">
        <f t="shared" si="44"/>
        <v>95.507812500000014</v>
      </c>
      <c r="FT133" s="7">
        <v>1.93</v>
      </c>
      <c r="FU133" s="7">
        <v>2.2999999999999998</v>
      </c>
      <c r="FV133" s="9">
        <v>79.363500000000002</v>
      </c>
      <c r="FX133" s="9">
        <v>113.12</v>
      </c>
      <c r="FY133" s="9">
        <v>106.09</v>
      </c>
      <c r="FZ133" s="9">
        <v>99.74</v>
      </c>
      <c r="GA133" s="9">
        <v>93.16</v>
      </c>
      <c r="GB133" s="9">
        <v>85.17</v>
      </c>
      <c r="GD133" s="9">
        <v>113.12</v>
      </c>
      <c r="GE133" s="9">
        <v>109.1</v>
      </c>
      <c r="GF133" s="9">
        <v>106.09</v>
      </c>
      <c r="GG133" s="9">
        <v>103.61</v>
      </c>
      <c r="GH133" s="9">
        <v>101.56</v>
      </c>
      <c r="GI133" s="9">
        <v>99.74</v>
      </c>
      <c r="GJ133" s="9">
        <v>98.18</v>
      </c>
      <c r="GK133" s="9">
        <v>96.86</v>
      </c>
      <c r="GL133" s="9">
        <v>95.73</v>
      </c>
      <c r="GM133" s="9">
        <v>94.79</v>
      </c>
      <c r="GN133" s="9">
        <v>93.98</v>
      </c>
      <c r="GO133" s="9">
        <v>93.16</v>
      </c>
      <c r="GP133" s="9">
        <v>92.4</v>
      </c>
      <c r="GQ133" s="9">
        <v>91.64</v>
      </c>
      <c r="GR133" s="9">
        <v>90.94</v>
      </c>
      <c r="GS133" s="9">
        <v>90.25</v>
      </c>
      <c r="GT133" s="9">
        <v>89.55</v>
      </c>
      <c r="GU133" s="9">
        <v>88.8</v>
      </c>
      <c r="GV133" s="9">
        <v>88.06</v>
      </c>
      <c r="GW133" s="9">
        <v>87.38</v>
      </c>
      <c r="GX133" s="9">
        <v>86.76</v>
      </c>
      <c r="GY133" s="9">
        <v>86.25</v>
      </c>
      <c r="GZ133" s="9">
        <v>85.76</v>
      </c>
      <c r="HA133" s="9">
        <v>85.17</v>
      </c>
      <c r="HB133" s="9">
        <v>84.62</v>
      </c>
      <c r="HC133" s="9">
        <v>84.14</v>
      </c>
      <c r="HD133" s="9">
        <v>83.68</v>
      </c>
      <c r="HE133" s="9">
        <v>83.22</v>
      </c>
      <c r="HF133" s="9">
        <v>82.74</v>
      </c>
      <c r="HG133" s="9">
        <v>82.2</v>
      </c>
      <c r="HH133" s="9">
        <v>81.709999999999994</v>
      </c>
      <c r="HI133" s="9">
        <v>81.14</v>
      </c>
      <c r="HJ133" s="9">
        <v>80.709999999999994</v>
      </c>
      <c r="HK133" s="9">
        <v>80.27</v>
      </c>
      <c r="HL133" s="9">
        <v>79.900000000000006</v>
      </c>
      <c r="HM133" s="9">
        <v>79.56</v>
      </c>
      <c r="HN133" s="9">
        <v>79.17</v>
      </c>
      <c r="HO133" s="9">
        <v>78.83</v>
      </c>
      <c r="HP133" s="9">
        <v>78.56</v>
      </c>
      <c r="HQ133" s="9">
        <v>78.2</v>
      </c>
      <c r="HR133" s="9">
        <v>77.900000000000006</v>
      </c>
      <c r="HS133" s="9">
        <v>77.63</v>
      </c>
      <c r="HT133" s="9">
        <v>77.33</v>
      </c>
      <c r="HU133" s="9">
        <v>77.02</v>
      </c>
      <c r="HV133" s="9">
        <v>76.72</v>
      </c>
      <c r="HW133" s="9">
        <v>76.430000000000007</v>
      </c>
      <c r="HX133" s="9">
        <v>76.14</v>
      </c>
      <c r="HY133" s="9">
        <v>75.92</v>
      </c>
      <c r="ID133" s="14">
        <v>84.838099999999997</v>
      </c>
      <c r="IE133" s="14">
        <v>84.747900000000001</v>
      </c>
      <c r="IF133" s="14">
        <v>-0.10641399999999999</v>
      </c>
      <c r="IH133" s="7">
        <v>112.08</v>
      </c>
      <c r="II133" s="9">
        <v>169.74</v>
      </c>
    </row>
    <row r="134" spans="1:243" x14ac:dyDescent="0.35">
      <c r="A134" s="6">
        <f t="shared" si="45"/>
        <v>44739</v>
      </c>
      <c r="B134" s="13">
        <f t="shared" si="39"/>
        <v>6</v>
      </c>
      <c r="C134" s="13">
        <f t="shared" si="40"/>
        <v>2022</v>
      </c>
      <c r="D134">
        <f t="shared" si="41"/>
        <v>202206</v>
      </c>
      <c r="E134">
        <f t="shared" si="42"/>
        <v>2</v>
      </c>
      <c r="F134">
        <f t="shared" si="43"/>
        <v>202202</v>
      </c>
      <c r="G134" t="s">
        <v>319</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78.776300000000006</v>
      </c>
      <c r="FP134" s="7">
        <v>119.69</v>
      </c>
      <c r="FQ134" s="9">
        <v>1.2302999999999999</v>
      </c>
      <c r="FR134" s="7">
        <f t="shared" si="44"/>
        <v>97.285214988214264</v>
      </c>
      <c r="FT134" s="7">
        <v>2.0099999999999998</v>
      </c>
      <c r="FU134" s="7">
        <v>2.4</v>
      </c>
      <c r="FV134" s="9">
        <v>79.162300000000002</v>
      </c>
      <c r="FX134" s="9">
        <v>115.09</v>
      </c>
      <c r="FY134" s="9">
        <v>107.88</v>
      </c>
      <c r="FZ134" s="9">
        <v>101.28</v>
      </c>
      <c r="GA134" s="9">
        <v>94.57</v>
      </c>
      <c r="GB134" s="9">
        <v>86.49</v>
      </c>
      <c r="GD134" s="9">
        <v>115.09</v>
      </c>
      <c r="GE134" s="9">
        <v>110.98</v>
      </c>
      <c r="GF134" s="9">
        <v>107.88</v>
      </c>
      <c r="GG134" s="9">
        <v>105.32</v>
      </c>
      <c r="GH134" s="9">
        <v>103.19</v>
      </c>
      <c r="GI134" s="9">
        <v>101.28</v>
      </c>
      <c r="GJ134" s="9">
        <v>99.65</v>
      </c>
      <c r="GK134" s="9">
        <v>98.29</v>
      </c>
      <c r="GL134" s="9">
        <v>97.14</v>
      </c>
      <c r="GM134" s="9">
        <v>96.2</v>
      </c>
      <c r="GN134" s="9">
        <v>95.37</v>
      </c>
      <c r="GO134" s="9">
        <v>94.57</v>
      </c>
      <c r="GP134" s="9">
        <v>93.81</v>
      </c>
      <c r="GQ134" s="9">
        <v>93.06</v>
      </c>
      <c r="GR134" s="9">
        <v>92.35</v>
      </c>
      <c r="GS134" s="9">
        <v>91.64</v>
      </c>
      <c r="GT134" s="9">
        <v>90.93</v>
      </c>
      <c r="GU134" s="9">
        <v>90.17</v>
      </c>
      <c r="GV134" s="9">
        <v>89.43</v>
      </c>
      <c r="GW134" s="9">
        <v>88.74</v>
      </c>
      <c r="GX134" s="9">
        <v>88.12</v>
      </c>
      <c r="GY134" s="9">
        <v>87.6</v>
      </c>
      <c r="GZ134" s="9">
        <v>87.09</v>
      </c>
      <c r="HA134" s="9">
        <v>86.49</v>
      </c>
      <c r="HB134" s="9">
        <v>85.93</v>
      </c>
      <c r="HC134" s="9">
        <v>85.44</v>
      </c>
      <c r="HD134" s="9">
        <v>84.97</v>
      </c>
      <c r="HE134" s="9">
        <v>84.5</v>
      </c>
      <c r="HF134" s="9">
        <v>84.01</v>
      </c>
      <c r="HG134" s="9">
        <v>83.46</v>
      </c>
      <c r="HH134" s="9">
        <v>82.96</v>
      </c>
      <c r="HI134" s="9">
        <v>82.38</v>
      </c>
      <c r="HJ134" s="9">
        <v>81.94</v>
      </c>
      <c r="HK134" s="9">
        <v>81.510000000000005</v>
      </c>
      <c r="HL134" s="9">
        <v>81.150000000000006</v>
      </c>
      <c r="HM134" s="9">
        <v>80.8</v>
      </c>
      <c r="HN134" s="9">
        <v>80.42</v>
      </c>
      <c r="HO134" s="9">
        <v>80.069999999999993</v>
      </c>
      <c r="HP134" s="9">
        <v>79.8</v>
      </c>
      <c r="HQ134" s="9">
        <v>79.42</v>
      </c>
      <c r="HR134" s="9">
        <v>79.12</v>
      </c>
      <c r="HS134" s="9">
        <v>78.849999999999994</v>
      </c>
      <c r="HT134" s="9">
        <v>78.540000000000006</v>
      </c>
      <c r="HU134" s="9">
        <v>78.23</v>
      </c>
      <c r="HV134" s="9">
        <v>77.930000000000007</v>
      </c>
      <c r="HW134" s="9">
        <v>77.64</v>
      </c>
      <c r="HX134" s="9">
        <v>77.37</v>
      </c>
      <c r="HY134" s="9">
        <v>77.150000000000006</v>
      </c>
      <c r="ID134" s="14">
        <v>84.838099999999997</v>
      </c>
      <c r="IE134" s="14">
        <v>84.747900000000001</v>
      </c>
      <c r="IF134" s="14">
        <v>-0.10641399999999999</v>
      </c>
      <c r="IH134" s="7">
        <v>115.58</v>
      </c>
      <c r="II134" s="9">
        <v>171.91</v>
      </c>
    </row>
    <row r="135" spans="1:243" x14ac:dyDescent="0.35">
      <c r="A135" s="6">
        <f t="shared" si="45"/>
        <v>44740</v>
      </c>
      <c r="B135" s="13">
        <f t="shared" si="39"/>
        <v>6</v>
      </c>
      <c r="C135" s="13">
        <f t="shared" si="40"/>
        <v>2022</v>
      </c>
      <c r="D135">
        <f t="shared" si="41"/>
        <v>202206</v>
      </c>
      <c r="E135">
        <f t="shared" si="42"/>
        <v>2</v>
      </c>
      <c r="F135">
        <f t="shared" si="43"/>
        <v>202202</v>
      </c>
      <c r="G135" t="s">
        <v>320</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78.437799999999996</v>
      </c>
      <c r="FP135" s="7">
        <v>122.21</v>
      </c>
      <c r="FQ135" s="9">
        <v>1.2201</v>
      </c>
      <c r="FR135" s="7">
        <f t="shared" si="44"/>
        <v>100.16392099008277</v>
      </c>
      <c r="FT135" s="7">
        <v>2.12</v>
      </c>
      <c r="FU135" s="7">
        <v>2.4700000000000002</v>
      </c>
      <c r="FV135" s="9">
        <v>78.839500000000001</v>
      </c>
      <c r="FX135" s="9">
        <v>117.98</v>
      </c>
      <c r="FY135" s="9">
        <v>110.78</v>
      </c>
      <c r="FZ135" s="9">
        <v>104.15</v>
      </c>
      <c r="GA135" s="9">
        <v>97.13</v>
      </c>
      <c r="GB135" s="9">
        <v>88.84</v>
      </c>
      <c r="GD135" s="9">
        <v>117.98</v>
      </c>
      <c r="GE135" s="9">
        <v>113.8</v>
      </c>
      <c r="GF135" s="9">
        <v>110.78</v>
      </c>
      <c r="GG135" s="9">
        <v>108.27</v>
      </c>
      <c r="GH135" s="9">
        <v>106.11</v>
      </c>
      <c r="GI135" s="9">
        <v>104.15</v>
      </c>
      <c r="GJ135" s="9">
        <v>102.46</v>
      </c>
      <c r="GK135" s="9">
        <v>101.07</v>
      </c>
      <c r="GL135" s="9">
        <v>99.87</v>
      </c>
      <c r="GM135" s="9">
        <v>98.88</v>
      </c>
      <c r="GN135" s="9">
        <v>97.98</v>
      </c>
      <c r="GO135" s="9">
        <v>97.13</v>
      </c>
      <c r="GP135" s="9">
        <v>96.35</v>
      </c>
      <c r="GQ135" s="9">
        <v>95.58</v>
      </c>
      <c r="GR135" s="9">
        <v>94.87</v>
      </c>
      <c r="GS135" s="9">
        <v>94.15</v>
      </c>
      <c r="GT135" s="9">
        <v>93.42</v>
      </c>
      <c r="GU135" s="9">
        <v>92.65</v>
      </c>
      <c r="GV135" s="9">
        <v>91.89</v>
      </c>
      <c r="GW135" s="9">
        <v>91.18</v>
      </c>
      <c r="GX135" s="9">
        <v>90.54</v>
      </c>
      <c r="GY135" s="9">
        <v>90</v>
      </c>
      <c r="GZ135" s="9">
        <v>89.46</v>
      </c>
      <c r="HA135" s="9">
        <v>88.84</v>
      </c>
      <c r="HB135" s="9">
        <v>88.26</v>
      </c>
      <c r="HC135" s="9">
        <v>87.74</v>
      </c>
      <c r="HD135" s="9">
        <v>87.24</v>
      </c>
      <c r="HE135" s="9">
        <v>86.74</v>
      </c>
      <c r="HF135" s="9">
        <v>86.22</v>
      </c>
      <c r="HG135" s="9">
        <v>85.65</v>
      </c>
      <c r="HH135" s="9">
        <v>85.11</v>
      </c>
      <c r="HI135" s="9">
        <v>84.51</v>
      </c>
      <c r="HJ135" s="9">
        <v>84.05</v>
      </c>
      <c r="HK135" s="9">
        <v>83.6</v>
      </c>
      <c r="HL135" s="9">
        <v>83.22</v>
      </c>
      <c r="HM135" s="9">
        <v>82.85</v>
      </c>
      <c r="HN135" s="9">
        <v>82.45</v>
      </c>
      <c r="HO135" s="9">
        <v>82.08</v>
      </c>
      <c r="HP135" s="9">
        <v>81.790000000000006</v>
      </c>
      <c r="HQ135" s="9">
        <v>81.39</v>
      </c>
      <c r="HR135" s="9">
        <v>81.06</v>
      </c>
      <c r="HS135" s="9">
        <v>80.78</v>
      </c>
      <c r="HT135" s="9">
        <v>80.45</v>
      </c>
      <c r="HU135" s="9">
        <v>80.12</v>
      </c>
      <c r="HV135" s="9">
        <v>79.8</v>
      </c>
      <c r="HW135" s="9">
        <v>79.489999999999995</v>
      </c>
      <c r="HX135" s="9">
        <v>79.209999999999994</v>
      </c>
      <c r="HY135" s="9">
        <v>78.97</v>
      </c>
      <c r="ID135" s="14">
        <v>84.838099999999997</v>
      </c>
      <c r="IE135" s="14">
        <v>84.747900000000001</v>
      </c>
      <c r="IF135" s="14">
        <v>-0.10641399999999999</v>
      </c>
      <c r="IH135" s="7">
        <v>117.42</v>
      </c>
      <c r="II135" s="9">
        <v>166.75</v>
      </c>
    </row>
    <row r="136" spans="1:243" x14ac:dyDescent="0.35">
      <c r="A136" s="6">
        <f t="shared" si="45"/>
        <v>44741</v>
      </c>
      <c r="B136" s="13">
        <f t="shared" si="39"/>
        <v>6</v>
      </c>
      <c r="C136" s="13">
        <f t="shared" si="40"/>
        <v>2022</v>
      </c>
      <c r="D136">
        <f t="shared" si="41"/>
        <v>202206</v>
      </c>
      <c r="E136">
        <f t="shared" si="42"/>
        <v>2</v>
      </c>
      <c r="F136">
        <f t="shared" si="43"/>
        <v>202202</v>
      </c>
      <c r="G136" t="s">
        <v>321</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78.097099999999998</v>
      </c>
      <c r="FP136" s="7">
        <v>120.8</v>
      </c>
      <c r="FQ136" s="9">
        <v>1.2121</v>
      </c>
      <c r="FR136" s="7">
        <f t="shared" si="44"/>
        <v>99.661744080521416</v>
      </c>
      <c r="FT136" s="7">
        <v>2.04</v>
      </c>
      <c r="FU136" s="7">
        <v>2.39</v>
      </c>
      <c r="FV136" s="9">
        <v>78.503699999999995</v>
      </c>
      <c r="FX136" s="9">
        <v>116.26</v>
      </c>
      <c r="FY136" s="9">
        <v>109.26</v>
      </c>
      <c r="FZ136" s="9">
        <v>102.36</v>
      </c>
      <c r="GA136" s="9">
        <v>95.57</v>
      </c>
      <c r="GB136" s="9">
        <v>87.73</v>
      </c>
      <c r="GD136" s="9">
        <v>116.26</v>
      </c>
      <c r="GE136" s="9">
        <v>112.45</v>
      </c>
      <c r="GF136" s="9">
        <v>109.26</v>
      </c>
      <c r="GG136" s="9">
        <v>106.6</v>
      </c>
      <c r="GH136" s="9">
        <v>104.36</v>
      </c>
      <c r="GI136" s="9">
        <v>102.36</v>
      </c>
      <c r="GJ136" s="9">
        <v>100.66</v>
      </c>
      <c r="GK136" s="9">
        <v>99.3</v>
      </c>
      <c r="GL136" s="9">
        <v>98.15</v>
      </c>
      <c r="GM136" s="9">
        <v>97.21</v>
      </c>
      <c r="GN136" s="9">
        <v>96.37</v>
      </c>
      <c r="GO136" s="9">
        <v>95.57</v>
      </c>
      <c r="GP136" s="9">
        <v>94.84</v>
      </c>
      <c r="GQ136" s="9">
        <v>94.12</v>
      </c>
      <c r="GR136" s="9">
        <v>93.44</v>
      </c>
      <c r="GS136" s="9">
        <v>92.77</v>
      </c>
      <c r="GT136" s="9">
        <v>92.07</v>
      </c>
      <c r="GU136" s="9">
        <v>91.34</v>
      </c>
      <c r="GV136" s="9">
        <v>90.62</v>
      </c>
      <c r="GW136" s="9">
        <v>89.95</v>
      </c>
      <c r="GX136" s="9">
        <v>89.33</v>
      </c>
      <c r="GY136" s="9">
        <v>88.83</v>
      </c>
      <c r="GZ136" s="9">
        <v>88.32</v>
      </c>
      <c r="HA136" s="9">
        <v>87.73</v>
      </c>
      <c r="HB136" s="9">
        <v>87.2</v>
      </c>
      <c r="HC136" s="9">
        <v>86.71</v>
      </c>
      <c r="HD136" s="9">
        <v>86.26</v>
      </c>
      <c r="HE136" s="9">
        <v>85.8</v>
      </c>
      <c r="HF136" s="9">
        <v>85.32</v>
      </c>
      <c r="HG136" s="9">
        <v>84.75</v>
      </c>
      <c r="HH136" s="9">
        <v>84.27</v>
      </c>
      <c r="HI136" s="9">
        <v>83.71</v>
      </c>
      <c r="HJ136" s="9">
        <v>83.29</v>
      </c>
      <c r="HK136" s="9">
        <v>82.88</v>
      </c>
      <c r="HL136" s="9">
        <v>82.55</v>
      </c>
      <c r="HM136" s="9">
        <v>82.22</v>
      </c>
      <c r="HN136" s="9">
        <v>81.86</v>
      </c>
      <c r="HO136" s="9">
        <v>81.53</v>
      </c>
      <c r="HP136" s="9">
        <v>81.28</v>
      </c>
      <c r="HQ136" s="9">
        <v>80.92</v>
      </c>
      <c r="HR136" s="9">
        <v>80.63</v>
      </c>
      <c r="HS136" s="9">
        <v>80.37</v>
      </c>
      <c r="HT136" s="9">
        <v>80.06</v>
      </c>
      <c r="HU136" s="9">
        <v>79.75</v>
      </c>
      <c r="HV136" s="9">
        <v>79.45</v>
      </c>
      <c r="HW136" s="9">
        <v>79.16</v>
      </c>
      <c r="HX136" s="9">
        <v>78.930000000000007</v>
      </c>
      <c r="HY136" s="9">
        <v>78.709999999999994</v>
      </c>
      <c r="ID136" s="14">
        <v>84.838099999999997</v>
      </c>
      <c r="IE136" s="14">
        <v>84.747900000000001</v>
      </c>
      <c r="IF136" s="14">
        <v>-0.10641399999999999</v>
      </c>
      <c r="IH136" s="7">
        <v>113.15</v>
      </c>
      <c r="II136" s="9">
        <v>174.12</v>
      </c>
    </row>
    <row r="137" spans="1:243" x14ac:dyDescent="0.35">
      <c r="A137" s="6">
        <f t="shared" si="45"/>
        <v>44742</v>
      </c>
      <c r="B137" s="13">
        <f t="shared" si="39"/>
        <v>6</v>
      </c>
      <c r="C137" s="13">
        <f t="shared" si="40"/>
        <v>2022</v>
      </c>
      <c r="D137">
        <f t="shared" si="41"/>
        <v>202206</v>
      </c>
      <c r="E137">
        <f t="shared" si="42"/>
        <v>2</v>
      </c>
      <c r="F137">
        <f t="shared" si="43"/>
        <v>202202</v>
      </c>
      <c r="G137" t="s">
        <v>322</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78.376400000000004</v>
      </c>
      <c r="FP137" s="7">
        <v>119.78</v>
      </c>
      <c r="FQ137" s="9">
        <v>1.2142999999999999</v>
      </c>
      <c r="FR137" s="7">
        <f t="shared" si="44"/>
        <v>98.641192456559338</v>
      </c>
      <c r="FT137" s="7">
        <v>1.85</v>
      </c>
      <c r="FU137" s="7">
        <v>2.2200000000000002</v>
      </c>
      <c r="FV137" s="9">
        <v>78.758899999999997</v>
      </c>
      <c r="FX137" s="9">
        <v>114.81</v>
      </c>
      <c r="FY137" s="9">
        <v>105.59</v>
      </c>
      <c r="FZ137" s="9">
        <v>98.6</v>
      </c>
      <c r="GA137" s="9">
        <v>92.07</v>
      </c>
      <c r="GB137" s="9">
        <v>84.65</v>
      </c>
      <c r="GD137" s="9">
        <v>114.81</v>
      </c>
      <c r="GE137" s="9">
        <v>109.03</v>
      </c>
      <c r="GF137" s="9">
        <v>105.59</v>
      </c>
      <c r="GG137" s="9">
        <v>102.82</v>
      </c>
      <c r="GH137" s="9">
        <v>100.58</v>
      </c>
      <c r="GI137" s="9">
        <v>98.6</v>
      </c>
      <c r="GJ137" s="9">
        <v>96.95</v>
      </c>
      <c r="GK137" s="9">
        <v>95.63</v>
      </c>
      <c r="GL137" s="9">
        <v>94.53</v>
      </c>
      <c r="GM137" s="9">
        <v>93.63</v>
      </c>
      <c r="GN137" s="9">
        <v>92.83</v>
      </c>
      <c r="GO137" s="9">
        <v>92.07</v>
      </c>
      <c r="GP137" s="9">
        <v>91.37</v>
      </c>
      <c r="GQ137" s="9">
        <v>90.7</v>
      </c>
      <c r="GR137" s="9">
        <v>90.06</v>
      </c>
      <c r="GS137" s="9">
        <v>89.43</v>
      </c>
      <c r="GT137" s="9">
        <v>88.76</v>
      </c>
      <c r="GU137" s="9">
        <v>88.07</v>
      </c>
      <c r="GV137" s="9">
        <v>87.39</v>
      </c>
      <c r="GW137" s="9">
        <v>86.75</v>
      </c>
      <c r="GX137" s="9">
        <v>86.16</v>
      </c>
      <c r="GY137" s="9">
        <v>85.68</v>
      </c>
      <c r="GZ137" s="9">
        <v>85.19</v>
      </c>
      <c r="HA137" s="9">
        <v>84.65</v>
      </c>
      <c r="HB137" s="9">
        <v>84.15</v>
      </c>
      <c r="HC137" s="9">
        <v>83.68</v>
      </c>
      <c r="HD137" s="9">
        <v>83.25</v>
      </c>
      <c r="HE137" s="9">
        <v>82.81</v>
      </c>
      <c r="HF137" s="9">
        <v>82.35</v>
      </c>
      <c r="HG137" s="9">
        <v>81.81</v>
      </c>
      <c r="HH137" s="9">
        <v>81.349999999999994</v>
      </c>
      <c r="HI137" s="9">
        <v>80.83</v>
      </c>
      <c r="HJ137" s="9">
        <v>80.430000000000007</v>
      </c>
      <c r="HK137" s="9">
        <v>80.040000000000006</v>
      </c>
      <c r="HL137" s="9">
        <v>79.72</v>
      </c>
      <c r="HM137" s="9">
        <v>79.41</v>
      </c>
      <c r="HN137" s="9">
        <v>79.069999999999993</v>
      </c>
      <c r="HO137" s="9">
        <v>78.760000000000005</v>
      </c>
      <c r="HP137" s="9">
        <v>78.53</v>
      </c>
      <c r="HQ137" s="9">
        <v>78.19</v>
      </c>
      <c r="HR137" s="9">
        <v>77.92</v>
      </c>
      <c r="HS137" s="9">
        <v>77.67</v>
      </c>
      <c r="HT137" s="9">
        <v>77.37</v>
      </c>
      <c r="HU137" s="9">
        <v>77.06</v>
      </c>
      <c r="HV137" s="9">
        <v>76.78</v>
      </c>
      <c r="HW137" s="9">
        <v>76.510000000000005</v>
      </c>
      <c r="HX137" s="9">
        <v>76.290000000000006</v>
      </c>
      <c r="HY137" s="9">
        <v>76.08</v>
      </c>
      <c r="ID137" s="14">
        <v>84.838099999999997</v>
      </c>
      <c r="IE137" s="14">
        <v>84.747900000000001</v>
      </c>
      <c r="IF137" s="14">
        <v>-0.10641399999999999</v>
      </c>
      <c r="IH137" s="7">
        <v>109.67</v>
      </c>
      <c r="II137" s="9">
        <v>248.3</v>
      </c>
    </row>
    <row r="138" spans="1:243" x14ac:dyDescent="0.35">
      <c r="A138" s="6">
        <f t="shared" si="45"/>
        <v>44743</v>
      </c>
      <c r="B138" s="13">
        <f t="shared" ref="B138:B201" si="46">MONTH(A138)</f>
        <v>7</v>
      </c>
      <c r="C138" s="13">
        <f t="shared" ref="C138:C201" si="47">YEAR(A138)</f>
        <v>2022</v>
      </c>
      <c r="D138">
        <f t="shared" ref="D138:D201" si="48">C138*100+B138</f>
        <v>202207</v>
      </c>
      <c r="E138">
        <f t="shared" ref="E138:E201" si="49">IF(B138&lt;4,1,IF(B138&lt;7,2,IF(B138&lt;10,3,4)))</f>
        <v>3</v>
      </c>
      <c r="F138">
        <f t="shared" ref="F138:F201" si="50">C138*100+E138</f>
        <v>202203</v>
      </c>
      <c r="G138" t="s">
        <v>323</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77.756399999999999</v>
      </c>
      <c r="FP138" s="7">
        <v>119.21</v>
      </c>
      <c r="FQ138" s="9">
        <v>1.2004999999999999</v>
      </c>
      <c r="FR138" s="7">
        <f t="shared" ref="FR138:FR201" si="51">FP138/FQ138</f>
        <v>99.300291545189509</v>
      </c>
      <c r="FT138" s="7">
        <v>1.7</v>
      </c>
      <c r="FU138" s="7">
        <v>2.1</v>
      </c>
      <c r="FV138" s="9">
        <v>78.120699999999999</v>
      </c>
      <c r="FX138" s="9">
        <v>111.63</v>
      </c>
      <c r="FY138" s="9">
        <v>104.65</v>
      </c>
      <c r="FZ138" s="9">
        <v>98.25</v>
      </c>
      <c r="GA138" s="9">
        <v>92.19</v>
      </c>
      <c r="GB138" s="9">
        <v>84.32</v>
      </c>
      <c r="GD138" s="9">
        <v>111.63</v>
      </c>
      <c r="GE138" s="9">
        <v>107.8</v>
      </c>
      <c r="GF138" s="9">
        <v>104.65</v>
      </c>
      <c r="GG138" s="9">
        <v>102.16</v>
      </c>
      <c r="GH138" s="9">
        <v>100.01</v>
      </c>
      <c r="GI138" s="9">
        <v>98.25</v>
      </c>
      <c r="GJ138" s="9">
        <v>96.85</v>
      </c>
      <c r="GK138" s="9">
        <v>95.67</v>
      </c>
      <c r="GL138" s="9">
        <v>94.69</v>
      </c>
      <c r="GM138" s="9">
        <v>93.82</v>
      </c>
      <c r="GN138" s="9">
        <v>92.97</v>
      </c>
      <c r="GO138" s="9">
        <v>92.19</v>
      </c>
      <c r="GP138" s="9">
        <v>91.45</v>
      </c>
      <c r="GQ138" s="9">
        <v>90.74</v>
      </c>
      <c r="GR138" s="9">
        <v>90.05</v>
      </c>
      <c r="GS138" s="9">
        <v>89.32</v>
      </c>
      <c r="GT138" s="9">
        <v>88.58</v>
      </c>
      <c r="GU138" s="9">
        <v>87.84</v>
      </c>
      <c r="GV138" s="9">
        <v>87.15</v>
      </c>
      <c r="GW138" s="9">
        <v>86.5</v>
      </c>
      <c r="GX138" s="9">
        <v>85.98</v>
      </c>
      <c r="GY138" s="9">
        <v>85.44</v>
      </c>
      <c r="GZ138" s="9">
        <v>84.86</v>
      </c>
      <c r="HA138" s="9">
        <v>84.32</v>
      </c>
      <c r="HB138" s="9">
        <v>83.81</v>
      </c>
      <c r="HC138" s="9">
        <v>83.34</v>
      </c>
      <c r="HD138" s="9">
        <v>82.86</v>
      </c>
      <c r="HE138" s="9">
        <v>82.35</v>
      </c>
      <c r="HF138" s="9">
        <v>81.78</v>
      </c>
      <c r="HG138" s="9">
        <v>81.290000000000006</v>
      </c>
      <c r="HH138" s="9">
        <v>80.739999999999995</v>
      </c>
      <c r="HI138" s="9">
        <v>80.31</v>
      </c>
      <c r="HJ138" s="9">
        <v>79.89</v>
      </c>
      <c r="HK138" s="9">
        <v>79.52</v>
      </c>
      <c r="HL138" s="9">
        <v>79.180000000000007</v>
      </c>
      <c r="HM138" s="9">
        <v>78.81</v>
      </c>
      <c r="HN138" s="9">
        <v>78.47</v>
      </c>
      <c r="HO138" s="9">
        <v>78.22</v>
      </c>
      <c r="HP138" s="9">
        <v>77.86</v>
      </c>
      <c r="HQ138" s="9">
        <v>77.56</v>
      </c>
      <c r="HR138" s="9">
        <v>77.3</v>
      </c>
      <c r="HS138" s="9">
        <v>76.98</v>
      </c>
      <c r="HT138" s="9">
        <v>76.66</v>
      </c>
      <c r="HU138" s="9">
        <v>76.37</v>
      </c>
      <c r="HV138" s="9">
        <v>76.09</v>
      </c>
      <c r="HW138" s="9">
        <v>75.86</v>
      </c>
      <c r="HX138" s="9">
        <v>75.650000000000006</v>
      </c>
      <c r="HY138" s="9">
        <v>75.400000000000006</v>
      </c>
      <c r="ID138" s="14">
        <v>84.838099999999997</v>
      </c>
      <c r="IE138" s="14">
        <v>84.747900000000001</v>
      </c>
      <c r="IF138" s="14">
        <v>-0.10641399999999999</v>
      </c>
      <c r="IH138" s="7">
        <v>111.62</v>
      </c>
      <c r="II138" s="9">
        <v>240.94</v>
      </c>
    </row>
    <row r="139" spans="1:243" x14ac:dyDescent="0.35">
      <c r="A139" s="6">
        <f t="shared" si="45"/>
        <v>44746</v>
      </c>
      <c r="B139" s="13">
        <f t="shared" si="46"/>
        <v>7</v>
      </c>
      <c r="C139" s="13">
        <f t="shared" si="47"/>
        <v>2022</v>
      </c>
      <c r="D139">
        <f t="shared" si="48"/>
        <v>202207</v>
      </c>
      <c r="E139">
        <f t="shared" si="49"/>
        <v>3</v>
      </c>
      <c r="F139">
        <f t="shared" si="50"/>
        <v>202203</v>
      </c>
      <c r="G139" t="s">
        <v>324</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78.3613</v>
      </c>
      <c r="FP139" s="7">
        <v>121.8</v>
      </c>
      <c r="FQ139" s="9">
        <v>1.2117</v>
      </c>
      <c r="FR139" s="7">
        <f t="shared" si="51"/>
        <v>100.51993067590988</v>
      </c>
      <c r="FT139" s="7">
        <v>1.81</v>
      </c>
      <c r="FU139" s="7">
        <v>2.19</v>
      </c>
      <c r="FV139" s="9">
        <v>78.724500000000006</v>
      </c>
      <c r="FX139" s="9">
        <v>113.5</v>
      </c>
      <c r="FY139" s="9">
        <v>106.11</v>
      </c>
      <c r="FZ139" s="9">
        <v>99.43</v>
      </c>
      <c r="GA139" s="9">
        <v>93.46</v>
      </c>
      <c r="GB139" s="9">
        <v>85.71</v>
      </c>
      <c r="GD139" s="9">
        <v>113.5</v>
      </c>
      <c r="GE139" s="9">
        <v>109.46</v>
      </c>
      <c r="GF139" s="9">
        <v>106.11</v>
      </c>
      <c r="GG139" s="9">
        <v>103.5</v>
      </c>
      <c r="GH139" s="9">
        <v>101.23</v>
      </c>
      <c r="GI139" s="9">
        <v>99.43</v>
      </c>
      <c r="GJ139" s="9">
        <v>98.03</v>
      </c>
      <c r="GK139" s="9">
        <v>96.86</v>
      </c>
      <c r="GL139" s="9">
        <v>95.9</v>
      </c>
      <c r="GM139" s="9">
        <v>95.05</v>
      </c>
      <c r="GN139" s="9">
        <v>94.23</v>
      </c>
      <c r="GO139" s="9">
        <v>93.46</v>
      </c>
      <c r="GP139" s="9">
        <v>92.73</v>
      </c>
      <c r="GQ139" s="9">
        <v>92.04</v>
      </c>
      <c r="GR139" s="9">
        <v>91.35</v>
      </c>
      <c r="GS139" s="9">
        <v>90.64</v>
      </c>
      <c r="GT139" s="9">
        <v>89.91</v>
      </c>
      <c r="GU139" s="9">
        <v>89.18</v>
      </c>
      <c r="GV139" s="9">
        <v>88.5</v>
      </c>
      <c r="GW139" s="9">
        <v>87.86</v>
      </c>
      <c r="GX139" s="9">
        <v>87.35</v>
      </c>
      <c r="GY139" s="9">
        <v>86.83</v>
      </c>
      <c r="GZ139" s="9">
        <v>86.25</v>
      </c>
      <c r="HA139" s="9">
        <v>85.71</v>
      </c>
      <c r="HB139" s="9">
        <v>85.21</v>
      </c>
      <c r="HC139" s="9">
        <v>84.75</v>
      </c>
      <c r="HD139" s="9">
        <v>84.27</v>
      </c>
      <c r="HE139" s="9">
        <v>83.78</v>
      </c>
      <c r="HF139" s="9">
        <v>83.21</v>
      </c>
      <c r="HG139" s="9">
        <v>82.72</v>
      </c>
      <c r="HH139" s="9">
        <v>82.17</v>
      </c>
      <c r="HI139" s="9">
        <v>81.739999999999995</v>
      </c>
      <c r="HJ139" s="9">
        <v>81.319999999999993</v>
      </c>
      <c r="HK139" s="9">
        <v>80.95</v>
      </c>
      <c r="HL139" s="9">
        <v>80.61</v>
      </c>
      <c r="HM139" s="9">
        <v>80.239999999999995</v>
      </c>
      <c r="HN139" s="9">
        <v>79.900000000000006</v>
      </c>
      <c r="HO139" s="9">
        <v>79.650000000000006</v>
      </c>
      <c r="HP139" s="9">
        <v>79.290000000000006</v>
      </c>
      <c r="HQ139" s="9">
        <v>78.989999999999995</v>
      </c>
      <c r="HR139" s="9">
        <v>78.73</v>
      </c>
      <c r="HS139" s="9">
        <v>78.41</v>
      </c>
      <c r="HT139" s="9">
        <v>78.09</v>
      </c>
      <c r="HU139" s="9">
        <v>77.8</v>
      </c>
      <c r="HV139" s="9">
        <v>77.52</v>
      </c>
      <c r="HW139" s="9">
        <v>77.290000000000006</v>
      </c>
      <c r="HX139" s="9">
        <v>77.08</v>
      </c>
      <c r="HY139" s="9">
        <v>76.83</v>
      </c>
      <c r="ID139" s="14">
        <v>84.838099999999997</v>
      </c>
      <c r="IE139" s="14">
        <v>84.747900000000001</v>
      </c>
      <c r="IF139" s="14">
        <v>-0.10641399999999999</v>
      </c>
      <c r="IH139" s="7">
        <v>113.59</v>
      </c>
      <c r="II139" s="9">
        <v>282.24</v>
      </c>
    </row>
    <row r="140" spans="1:243" x14ac:dyDescent="0.35">
      <c r="A140" s="6">
        <f t="shared" si="45"/>
        <v>44747</v>
      </c>
      <c r="B140" s="13">
        <f t="shared" si="46"/>
        <v>7</v>
      </c>
      <c r="C140" s="13">
        <f t="shared" si="47"/>
        <v>2022</v>
      </c>
      <c r="D140">
        <f t="shared" si="48"/>
        <v>202207</v>
      </c>
      <c r="E140">
        <f t="shared" si="49"/>
        <v>3</v>
      </c>
      <c r="F140">
        <f t="shared" si="50"/>
        <v>202203</v>
      </c>
      <c r="G140" t="s">
        <v>325</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77.939700000000002</v>
      </c>
      <c r="FP140" s="7">
        <v>110.49</v>
      </c>
      <c r="FQ140" s="9">
        <v>1.1916</v>
      </c>
      <c r="FR140" s="7">
        <f t="shared" si="51"/>
        <v>92.724068479355481</v>
      </c>
      <c r="FT140" s="7">
        <v>1.69</v>
      </c>
      <c r="FU140" s="7">
        <v>2.06</v>
      </c>
      <c r="FV140" s="9">
        <v>78.209800000000001</v>
      </c>
      <c r="FX140" s="9">
        <v>102.77</v>
      </c>
      <c r="FY140" s="9">
        <v>95.79</v>
      </c>
      <c r="FZ140" s="9">
        <v>89.58</v>
      </c>
      <c r="GA140" s="9">
        <v>84.76</v>
      </c>
      <c r="GB140" s="9">
        <v>79.010000000000005</v>
      </c>
      <c r="GD140" s="9">
        <v>102.77</v>
      </c>
      <c r="GE140" s="9">
        <v>98.99</v>
      </c>
      <c r="GF140" s="9">
        <v>95.79</v>
      </c>
      <c r="GG140" s="9">
        <v>93.3</v>
      </c>
      <c r="GH140" s="9">
        <v>91.21</v>
      </c>
      <c r="GI140" s="9">
        <v>89.58</v>
      </c>
      <c r="GJ140" s="9">
        <v>88.35</v>
      </c>
      <c r="GK140" s="9">
        <v>87.38</v>
      </c>
      <c r="GL140" s="9">
        <v>86.61</v>
      </c>
      <c r="GM140" s="9">
        <v>85.95</v>
      </c>
      <c r="GN140" s="9">
        <v>85.33</v>
      </c>
      <c r="GO140" s="9">
        <v>84.76</v>
      </c>
      <c r="GP140" s="9">
        <v>84.22</v>
      </c>
      <c r="GQ140" s="9">
        <v>83.73</v>
      </c>
      <c r="GR140" s="9">
        <v>83.23</v>
      </c>
      <c r="GS140" s="9">
        <v>82.71</v>
      </c>
      <c r="GT140" s="9">
        <v>82.15</v>
      </c>
      <c r="GU140" s="9">
        <v>81.599999999999994</v>
      </c>
      <c r="GV140" s="9">
        <v>81.09</v>
      </c>
      <c r="GW140" s="9">
        <v>80.62</v>
      </c>
      <c r="GX140" s="9">
        <v>80.27</v>
      </c>
      <c r="GY140" s="9">
        <v>79.900000000000006</v>
      </c>
      <c r="GZ140" s="9">
        <v>79.430000000000007</v>
      </c>
      <c r="HA140" s="9">
        <v>79.010000000000005</v>
      </c>
      <c r="HB140" s="9">
        <v>78.63</v>
      </c>
      <c r="HC140" s="9">
        <v>78.290000000000006</v>
      </c>
      <c r="HD140" s="9">
        <v>77.92</v>
      </c>
      <c r="HE140" s="9">
        <v>77.540000000000006</v>
      </c>
      <c r="HF140" s="9">
        <v>77.099999999999994</v>
      </c>
      <c r="HG140" s="9">
        <v>76.7</v>
      </c>
      <c r="HH140" s="9">
        <v>76.25</v>
      </c>
      <c r="HI140" s="9">
        <v>75.92</v>
      </c>
      <c r="HJ140" s="9">
        <v>75.599999999999994</v>
      </c>
      <c r="HK140" s="9">
        <v>75.34</v>
      </c>
      <c r="HL140" s="9">
        <v>75.08</v>
      </c>
      <c r="HM140" s="9">
        <v>74.790000000000006</v>
      </c>
      <c r="HN140" s="9">
        <v>74.53</v>
      </c>
      <c r="HO140" s="9">
        <v>74.33</v>
      </c>
      <c r="HP140" s="9">
        <v>74.040000000000006</v>
      </c>
      <c r="HQ140" s="9">
        <v>73.81</v>
      </c>
      <c r="HR140" s="9">
        <v>73.61</v>
      </c>
      <c r="HS140" s="9">
        <v>73.34</v>
      </c>
      <c r="HT140" s="9">
        <v>73.069999999999993</v>
      </c>
      <c r="HU140" s="9">
        <v>72.81</v>
      </c>
      <c r="HV140" s="9">
        <v>72.56</v>
      </c>
      <c r="HW140" s="9">
        <v>72.38</v>
      </c>
      <c r="HX140" s="9">
        <v>72.209999999999994</v>
      </c>
      <c r="HY140" s="9">
        <v>72.010000000000005</v>
      </c>
      <c r="ID140" s="14">
        <v>84.838099999999997</v>
      </c>
      <c r="IE140" s="14">
        <v>84.747900000000001</v>
      </c>
      <c r="IF140" s="14">
        <v>-0.10641399999999999</v>
      </c>
      <c r="IH140" s="7">
        <v>101.77</v>
      </c>
      <c r="II140" s="9">
        <v>290.43</v>
      </c>
    </row>
    <row r="141" spans="1:243" x14ac:dyDescent="0.35">
      <c r="A141" s="6">
        <f t="shared" si="45"/>
        <v>44748</v>
      </c>
      <c r="B141" s="13">
        <f t="shared" si="46"/>
        <v>7</v>
      </c>
      <c r="C141" s="13">
        <f t="shared" si="47"/>
        <v>2022</v>
      </c>
      <c r="D141">
        <f t="shared" si="48"/>
        <v>202207</v>
      </c>
      <c r="E141">
        <f t="shared" si="49"/>
        <v>3</v>
      </c>
      <c r="F141">
        <f t="shared" si="50"/>
        <v>202203</v>
      </c>
      <c r="G141" t="s">
        <v>326</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78.103099999999998</v>
      </c>
      <c r="FP141" s="7">
        <v>108.54</v>
      </c>
      <c r="FQ141" s="9">
        <v>1.1912</v>
      </c>
      <c r="FR141" s="7">
        <f t="shared" si="51"/>
        <v>91.118200134318343</v>
      </c>
      <c r="FT141" s="7">
        <v>1.75</v>
      </c>
      <c r="FU141" s="7">
        <v>2.1</v>
      </c>
      <c r="FV141" s="9">
        <v>78.378799999999998</v>
      </c>
      <c r="FX141" s="9">
        <v>100.69</v>
      </c>
      <c r="FY141" s="9">
        <v>94.12</v>
      </c>
      <c r="FZ141" s="9">
        <v>88.52</v>
      </c>
      <c r="GA141" s="9">
        <v>84.22</v>
      </c>
      <c r="GB141" s="9">
        <v>79.11</v>
      </c>
      <c r="GD141" s="9">
        <v>100.69</v>
      </c>
      <c r="GE141" s="9">
        <v>97.09</v>
      </c>
      <c r="GF141" s="9">
        <v>94.12</v>
      </c>
      <c r="GG141" s="9">
        <v>91.82</v>
      </c>
      <c r="GH141" s="9">
        <v>89.94</v>
      </c>
      <c r="GI141" s="9">
        <v>88.52</v>
      </c>
      <c r="GJ141" s="9">
        <v>87.45</v>
      </c>
      <c r="GK141" s="9">
        <v>86.58</v>
      </c>
      <c r="GL141" s="9">
        <v>85.89</v>
      </c>
      <c r="GM141" s="9">
        <v>85.3</v>
      </c>
      <c r="GN141" s="9">
        <v>84.73</v>
      </c>
      <c r="GO141" s="9">
        <v>84.22</v>
      </c>
      <c r="GP141" s="9">
        <v>83.74</v>
      </c>
      <c r="GQ141" s="9">
        <v>83.3</v>
      </c>
      <c r="GR141" s="9">
        <v>82.86</v>
      </c>
      <c r="GS141" s="9">
        <v>82.39</v>
      </c>
      <c r="GT141" s="9">
        <v>81.89</v>
      </c>
      <c r="GU141" s="9">
        <v>81.38</v>
      </c>
      <c r="GV141" s="9">
        <v>80.92</v>
      </c>
      <c r="GW141" s="9">
        <v>80.5</v>
      </c>
      <c r="GX141" s="9">
        <v>80.2</v>
      </c>
      <c r="GY141" s="9">
        <v>79.88</v>
      </c>
      <c r="GZ141" s="9">
        <v>79.459999999999994</v>
      </c>
      <c r="HA141" s="9">
        <v>79.11</v>
      </c>
      <c r="HB141" s="9">
        <v>78.78</v>
      </c>
      <c r="HC141" s="9">
        <v>78.489999999999995</v>
      </c>
      <c r="HD141" s="9">
        <v>78.180000000000007</v>
      </c>
      <c r="HE141" s="9">
        <v>77.86</v>
      </c>
      <c r="HF141" s="9">
        <v>77.459999999999994</v>
      </c>
      <c r="HG141" s="9">
        <v>77.11</v>
      </c>
      <c r="HH141" s="9">
        <v>76.709999999999994</v>
      </c>
      <c r="HI141" s="9">
        <v>76.430000000000007</v>
      </c>
      <c r="HJ141" s="9">
        <v>76.16</v>
      </c>
      <c r="HK141" s="9">
        <v>75.95</v>
      </c>
      <c r="HL141" s="9">
        <v>75.739999999999995</v>
      </c>
      <c r="HM141" s="9">
        <v>75.5</v>
      </c>
      <c r="HN141" s="9">
        <v>75.290000000000006</v>
      </c>
      <c r="HO141" s="9">
        <v>75.13</v>
      </c>
      <c r="HP141" s="9">
        <v>74.88</v>
      </c>
      <c r="HQ141" s="9">
        <v>74.709999999999994</v>
      </c>
      <c r="HR141" s="9">
        <v>74.540000000000006</v>
      </c>
      <c r="HS141" s="9">
        <v>74.290000000000006</v>
      </c>
      <c r="HT141" s="9">
        <v>74.05</v>
      </c>
      <c r="HU141" s="9">
        <v>73.81</v>
      </c>
      <c r="HV141" s="9">
        <v>73.58</v>
      </c>
      <c r="HW141" s="9">
        <v>73.42</v>
      </c>
      <c r="HX141" s="9">
        <v>73.27</v>
      </c>
      <c r="HY141" s="9">
        <v>73.09</v>
      </c>
      <c r="ID141" s="14">
        <v>84.838099999999997</v>
      </c>
      <c r="IE141" s="14">
        <v>84.747900000000001</v>
      </c>
      <c r="IF141" s="14">
        <v>-0.10641399999999999</v>
      </c>
      <c r="IH141" s="7">
        <v>100.9</v>
      </c>
      <c r="II141" s="9">
        <v>276.37</v>
      </c>
    </row>
    <row r="142" spans="1:243" x14ac:dyDescent="0.35">
      <c r="A142" s="6">
        <f t="shared" si="45"/>
        <v>44749</v>
      </c>
      <c r="B142" s="13">
        <f t="shared" si="46"/>
        <v>7</v>
      </c>
      <c r="C142" s="13">
        <f t="shared" si="47"/>
        <v>2022</v>
      </c>
      <c r="D142">
        <f t="shared" si="48"/>
        <v>202207</v>
      </c>
      <c r="E142">
        <f t="shared" si="49"/>
        <v>3</v>
      </c>
      <c r="F142">
        <f t="shared" si="50"/>
        <v>202203</v>
      </c>
      <c r="G142" t="s">
        <v>327</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78.7393</v>
      </c>
      <c r="FP142" s="7">
        <v>113.4</v>
      </c>
      <c r="FQ142" s="9">
        <v>1.2000999999999999</v>
      </c>
      <c r="FR142" s="7">
        <f t="shared" si="51"/>
        <v>94.492125656195327</v>
      </c>
      <c r="FT142" s="7">
        <v>1.84</v>
      </c>
      <c r="FU142" s="7">
        <v>2.13</v>
      </c>
      <c r="FV142" s="9">
        <v>79.036900000000003</v>
      </c>
      <c r="FX142" s="9">
        <v>104.65</v>
      </c>
      <c r="FY142" s="9">
        <v>97.99</v>
      </c>
      <c r="FZ142" s="9">
        <v>91.91</v>
      </c>
      <c r="GA142" s="9">
        <v>86.94</v>
      </c>
      <c r="GB142" s="9">
        <v>80.91</v>
      </c>
      <c r="GD142" s="9">
        <v>104.65</v>
      </c>
      <c r="GE142" s="9">
        <v>100.98</v>
      </c>
      <c r="GF142" s="9">
        <v>97.99</v>
      </c>
      <c r="GG142" s="9">
        <v>95.54</v>
      </c>
      <c r="GH142" s="9">
        <v>93.49</v>
      </c>
      <c r="GI142" s="9">
        <v>91.91</v>
      </c>
      <c r="GJ142" s="9">
        <v>90.69</v>
      </c>
      <c r="GK142" s="9">
        <v>89.69</v>
      </c>
      <c r="GL142" s="9">
        <v>88.91</v>
      </c>
      <c r="GM142" s="9">
        <v>88.21</v>
      </c>
      <c r="GN142" s="9">
        <v>87.55</v>
      </c>
      <c r="GO142" s="9">
        <v>86.94</v>
      </c>
      <c r="GP142" s="9">
        <v>86.38</v>
      </c>
      <c r="GQ142" s="9">
        <v>85.84</v>
      </c>
      <c r="GR142" s="9">
        <v>85.31</v>
      </c>
      <c r="GS142" s="9">
        <v>84.75</v>
      </c>
      <c r="GT142" s="9">
        <v>84.16</v>
      </c>
      <c r="GU142" s="9">
        <v>83.57</v>
      </c>
      <c r="GV142" s="9">
        <v>83.03</v>
      </c>
      <c r="GW142" s="9">
        <v>82.55</v>
      </c>
      <c r="GX142" s="9">
        <v>82.18</v>
      </c>
      <c r="GY142" s="9">
        <v>81.8</v>
      </c>
      <c r="GZ142" s="9">
        <v>81.319999999999993</v>
      </c>
      <c r="HA142" s="9">
        <v>80.91</v>
      </c>
      <c r="HB142" s="9">
        <v>80.52</v>
      </c>
      <c r="HC142" s="9">
        <v>80.180000000000007</v>
      </c>
      <c r="HD142" s="9">
        <v>79.819999999999993</v>
      </c>
      <c r="HE142" s="9">
        <v>79.45</v>
      </c>
      <c r="HF142" s="9">
        <v>79</v>
      </c>
      <c r="HG142" s="9">
        <v>78.61</v>
      </c>
      <c r="HH142" s="9">
        <v>78.17</v>
      </c>
      <c r="HI142" s="9">
        <v>77.86</v>
      </c>
      <c r="HJ142" s="9">
        <v>77.55</v>
      </c>
      <c r="HK142" s="9">
        <v>77.3</v>
      </c>
      <c r="HL142" s="9">
        <v>77.05</v>
      </c>
      <c r="HM142" s="9">
        <v>76.77</v>
      </c>
      <c r="HN142" s="9">
        <v>76.52</v>
      </c>
      <c r="HO142" s="9">
        <v>76.33</v>
      </c>
      <c r="HP142" s="9">
        <v>76.040000000000006</v>
      </c>
      <c r="HQ142" s="9">
        <v>75.83</v>
      </c>
      <c r="HR142" s="9">
        <v>75.63</v>
      </c>
      <c r="HS142" s="9">
        <v>75.37</v>
      </c>
      <c r="HT142" s="9">
        <v>75.099999999999994</v>
      </c>
      <c r="HU142" s="9">
        <v>74.83</v>
      </c>
      <c r="HV142" s="9">
        <v>74.58</v>
      </c>
      <c r="HW142" s="9">
        <v>74.400000000000006</v>
      </c>
      <c r="HX142" s="9">
        <v>74.23</v>
      </c>
      <c r="HY142" s="9">
        <v>74.040000000000006</v>
      </c>
      <c r="ID142" s="14">
        <v>84.838099999999997</v>
      </c>
      <c r="IE142" s="14">
        <v>84.747900000000001</v>
      </c>
      <c r="IF142" s="14">
        <v>-0.10641399999999999</v>
      </c>
      <c r="IH142" s="7">
        <v>105.71</v>
      </c>
      <c r="II142" s="9">
        <v>298.32</v>
      </c>
    </row>
    <row r="143" spans="1:243" x14ac:dyDescent="0.35">
      <c r="A143" s="6">
        <f t="shared" ref="A143:A206" si="52">+A138+7</f>
        <v>44750</v>
      </c>
      <c r="B143" s="13">
        <f t="shared" si="46"/>
        <v>7</v>
      </c>
      <c r="C143" s="13">
        <f t="shared" si="47"/>
        <v>2022</v>
      </c>
      <c r="D143">
        <f t="shared" si="48"/>
        <v>202207</v>
      </c>
      <c r="E143">
        <f t="shared" si="49"/>
        <v>3</v>
      </c>
      <c r="F143">
        <f t="shared" si="50"/>
        <v>202203</v>
      </c>
      <c r="G143" t="s">
        <v>328</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78.900000000000006</v>
      </c>
      <c r="FP143" s="7">
        <v>113.95</v>
      </c>
      <c r="FQ143" s="9">
        <v>1.2024999999999999</v>
      </c>
      <c r="FR143" s="7">
        <f t="shared" si="51"/>
        <v>94.760914760914773</v>
      </c>
      <c r="FT143" s="7">
        <v>1.94</v>
      </c>
      <c r="FU143" s="7">
        <v>2.23</v>
      </c>
      <c r="FV143" s="9">
        <v>79.209199999999996</v>
      </c>
      <c r="FX143" s="9">
        <v>107.02</v>
      </c>
      <c r="FY143" s="9">
        <v>100.51</v>
      </c>
      <c r="FZ143" s="9">
        <v>94.39</v>
      </c>
      <c r="GA143" s="9">
        <v>89.02</v>
      </c>
      <c r="GB143" s="9">
        <v>82.14</v>
      </c>
      <c r="GD143" s="9">
        <v>107.02</v>
      </c>
      <c r="GE143" s="9">
        <v>103.46</v>
      </c>
      <c r="GF143" s="9">
        <v>100.51</v>
      </c>
      <c r="GG143" s="9">
        <v>98.09</v>
      </c>
      <c r="GH143" s="9">
        <v>96.02</v>
      </c>
      <c r="GI143" s="9">
        <v>94.39</v>
      </c>
      <c r="GJ143" s="9">
        <v>93.1</v>
      </c>
      <c r="GK143" s="9">
        <v>92.03</v>
      </c>
      <c r="GL143" s="9">
        <v>91.18</v>
      </c>
      <c r="GM143" s="9">
        <v>90.43</v>
      </c>
      <c r="GN143" s="9">
        <v>89.7</v>
      </c>
      <c r="GO143" s="9">
        <v>89.02</v>
      </c>
      <c r="GP143" s="9">
        <v>88.38</v>
      </c>
      <c r="GQ143" s="9">
        <v>87.76</v>
      </c>
      <c r="GR143" s="9">
        <v>87.14</v>
      </c>
      <c r="GS143" s="9">
        <v>86.5</v>
      </c>
      <c r="GT143" s="9">
        <v>85.84</v>
      </c>
      <c r="GU143" s="9">
        <v>85.18</v>
      </c>
      <c r="GV143" s="9">
        <v>84.58</v>
      </c>
      <c r="GW143" s="9">
        <v>84.02</v>
      </c>
      <c r="GX143" s="9">
        <v>83.58</v>
      </c>
      <c r="GY143" s="9">
        <v>83.13</v>
      </c>
      <c r="GZ143" s="9">
        <v>82.6</v>
      </c>
      <c r="HA143" s="9">
        <v>82.14</v>
      </c>
      <c r="HB143" s="9">
        <v>81.7</v>
      </c>
      <c r="HC143" s="9">
        <v>81.319999999999993</v>
      </c>
      <c r="HD143" s="9">
        <v>80.91</v>
      </c>
      <c r="HE143" s="9">
        <v>80.5</v>
      </c>
      <c r="HF143" s="9">
        <v>80.010000000000005</v>
      </c>
      <c r="HG143" s="9">
        <v>79.569999999999993</v>
      </c>
      <c r="HH143" s="9">
        <v>79.09</v>
      </c>
      <c r="HI143" s="9">
        <v>78.739999999999995</v>
      </c>
      <c r="HJ143" s="9">
        <v>78.38</v>
      </c>
      <c r="HK143" s="9">
        <v>78.09</v>
      </c>
      <c r="HL143" s="9">
        <v>77.81</v>
      </c>
      <c r="HM143" s="9">
        <v>77.510000000000005</v>
      </c>
      <c r="HN143" s="9">
        <v>77.23</v>
      </c>
      <c r="HO143" s="9">
        <v>77.010000000000005</v>
      </c>
      <c r="HP143" s="9">
        <v>76.66</v>
      </c>
      <c r="HQ143" s="9">
        <v>76.41</v>
      </c>
      <c r="HR143" s="9">
        <v>76.2</v>
      </c>
      <c r="HS143" s="9">
        <v>75.94</v>
      </c>
      <c r="HT143" s="9">
        <v>75.650000000000006</v>
      </c>
      <c r="HU143" s="9">
        <v>75.36</v>
      </c>
      <c r="HV143" s="9">
        <v>75.08</v>
      </c>
      <c r="HW143" s="9">
        <v>74.88</v>
      </c>
      <c r="HX143" s="9">
        <v>74.69</v>
      </c>
      <c r="HY143" s="9">
        <v>74.47</v>
      </c>
      <c r="ID143" s="14">
        <v>84.838099999999997</v>
      </c>
      <c r="IE143" s="14">
        <v>84.747900000000001</v>
      </c>
      <c r="IF143" s="14">
        <v>-0.10641399999999999</v>
      </c>
      <c r="IH143" s="7">
        <v>107.07</v>
      </c>
      <c r="II143" s="9">
        <v>255.52</v>
      </c>
    </row>
    <row r="144" spans="1:243" x14ac:dyDescent="0.35">
      <c r="A144" s="6">
        <f t="shared" si="52"/>
        <v>44753</v>
      </c>
      <c r="B144" s="13">
        <f t="shared" si="46"/>
        <v>7</v>
      </c>
      <c r="C144" s="13">
        <f t="shared" si="47"/>
        <v>2022</v>
      </c>
      <c r="D144">
        <f t="shared" si="48"/>
        <v>202207</v>
      </c>
      <c r="E144">
        <f t="shared" si="49"/>
        <v>3</v>
      </c>
      <c r="F144">
        <f t="shared" si="50"/>
        <v>202203</v>
      </c>
      <c r="G144" t="s">
        <v>329</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78.408699999999996</v>
      </c>
      <c r="FP144" s="7">
        <v>114.85</v>
      </c>
      <c r="FQ144" s="9">
        <v>1.1884999999999999</v>
      </c>
      <c r="FR144" s="7">
        <f t="shared" si="51"/>
        <v>96.634413125788811</v>
      </c>
      <c r="FT144" s="7">
        <v>1.88</v>
      </c>
      <c r="FU144" s="7">
        <v>2.19</v>
      </c>
      <c r="FV144" s="9">
        <v>78.700800000000001</v>
      </c>
      <c r="FX144" s="9">
        <v>107.1</v>
      </c>
      <c r="FY144" s="9">
        <v>100.8</v>
      </c>
      <c r="FZ144" s="9">
        <v>95.04</v>
      </c>
      <c r="GA144" s="9">
        <v>90.15</v>
      </c>
      <c r="GB144" s="9">
        <v>83.73</v>
      </c>
      <c r="GD144" s="9">
        <v>107.1</v>
      </c>
      <c r="GE144" s="9">
        <v>103.65</v>
      </c>
      <c r="GF144" s="9">
        <v>100.8</v>
      </c>
      <c r="GG144" s="9">
        <v>98.52</v>
      </c>
      <c r="GH144" s="9">
        <v>96.57</v>
      </c>
      <c r="GI144" s="9">
        <v>95.04</v>
      </c>
      <c r="GJ144" s="9">
        <v>93.84</v>
      </c>
      <c r="GK144" s="9">
        <v>92.86</v>
      </c>
      <c r="GL144" s="9">
        <v>92.09</v>
      </c>
      <c r="GM144" s="9">
        <v>91.42</v>
      </c>
      <c r="GN144" s="9">
        <v>90.77</v>
      </c>
      <c r="GO144" s="9">
        <v>90.15</v>
      </c>
      <c r="GP144" s="9">
        <v>89.55</v>
      </c>
      <c r="GQ144" s="9">
        <v>88.98</v>
      </c>
      <c r="GR144" s="9">
        <v>88.4</v>
      </c>
      <c r="GS144" s="9">
        <v>87.8</v>
      </c>
      <c r="GT144" s="9">
        <v>87.18</v>
      </c>
      <c r="GU144" s="9">
        <v>86.56</v>
      </c>
      <c r="GV144" s="9">
        <v>86</v>
      </c>
      <c r="GW144" s="9">
        <v>85.48</v>
      </c>
      <c r="GX144" s="9">
        <v>85.08</v>
      </c>
      <c r="GY144" s="9">
        <v>84.68</v>
      </c>
      <c r="GZ144" s="9">
        <v>84.17</v>
      </c>
      <c r="HA144" s="9">
        <v>83.73</v>
      </c>
      <c r="HB144" s="9">
        <v>83.31</v>
      </c>
      <c r="HC144" s="9">
        <v>82.92</v>
      </c>
      <c r="HD144" s="9">
        <v>82.53</v>
      </c>
      <c r="HE144" s="9">
        <v>82.14</v>
      </c>
      <c r="HF144" s="9">
        <v>81.64</v>
      </c>
      <c r="HG144" s="9">
        <v>81.209999999999994</v>
      </c>
      <c r="HH144" s="9">
        <v>80.739999999999995</v>
      </c>
      <c r="HI144" s="9">
        <v>80.400000000000006</v>
      </c>
      <c r="HJ144" s="9">
        <v>80.05</v>
      </c>
      <c r="HK144" s="9">
        <v>79.77</v>
      </c>
      <c r="HL144" s="9">
        <v>79.5</v>
      </c>
      <c r="HM144" s="9">
        <v>79.209999999999994</v>
      </c>
      <c r="HN144" s="9">
        <v>78.94</v>
      </c>
      <c r="HO144" s="9">
        <v>78.73</v>
      </c>
      <c r="HP144" s="9">
        <v>78.38</v>
      </c>
      <c r="HQ144" s="9">
        <v>78.13</v>
      </c>
      <c r="HR144" s="9">
        <v>77.91</v>
      </c>
      <c r="HS144" s="9">
        <v>77.66</v>
      </c>
      <c r="HT144" s="9">
        <v>77.37</v>
      </c>
      <c r="HU144" s="9">
        <v>77.08</v>
      </c>
      <c r="HV144" s="9">
        <v>76.8</v>
      </c>
      <c r="HW144" s="9">
        <v>76.59</v>
      </c>
      <c r="HX144" s="9">
        <v>76.37</v>
      </c>
      <c r="HY144" s="9">
        <v>76.16</v>
      </c>
      <c r="ID144" s="14">
        <v>84.838099999999997</v>
      </c>
      <c r="IE144" s="14">
        <v>84.747900000000001</v>
      </c>
      <c r="IF144" s="14">
        <v>-0.10641399999999999</v>
      </c>
      <c r="IH144" s="7">
        <v>106.95</v>
      </c>
      <c r="II144" s="9">
        <v>222.24</v>
      </c>
    </row>
    <row r="145" spans="1:243" x14ac:dyDescent="0.35">
      <c r="A145" s="6">
        <f t="shared" si="52"/>
        <v>44754</v>
      </c>
      <c r="B145" s="13">
        <f t="shared" si="46"/>
        <v>7</v>
      </c>
      <c r="C145" s="13">
        <f t="shared" si="47"/>
        <v>2022</v>
      </c>
      <c r="D145">
        <f t="shared" si="48"/>
        <v>202207</v>
      </c>
      <c r="E145">
        <f t="shared" si="49"/>
        <v>3</v>
      </c>
      <c r="F145">
        <f t="shared" si="50"/>
        <v>202203</v>
      </c>
      <c r="G145" t="s">
        <v>330</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78.569699999999997</v>
      </c>
      <c r="FP145" s="7">
        <v>106.98</v>
      </c>
      <c r="FQ145" s="9">
        <v>1.1888000000000001</v>
      </c>
      <c r="FR145" s="7">
        <f t="shared" si="51"/>
        <v>89.98990578734859</v>
      </c>
      <c r="FT145" s="7">
        <v>1.79</v>
      </c>
      <c r="FU145" s="7">
        <v>2.0699999999999998</v>
      </c>
      <c r="FV145" s="9">
        <v>78.876099999999994</v>
      </c>
      <c r="FX145" s="9">
        <v>99.49</v>
      </c>
      <c r="FY145" s="9">
        <v>93.61</v>
      </c>
      <c r="FZ145" s="9">
        <v>88.87</v>
      </c>
      <c r="GA145" s="9">
        <v>85.06</v>
      </c>
      <c r="GB145" s="9">
        <v>80.03</v>
      </c>
      <c r="GD145" s="9">
        <v>99.49</v>
      </c>
      <c r="GE145" s="9">
        <v>96.12</v>
      </c>
      <c r="GF145" s="9">
        <v>93.61</v>
      </c>
      <c r="GG145" s="9">
        <v>91.69</v>
      </c>
      <c r="GH145" s="9">
        <v>90.08</v>
      </c>
      <c r="GI145" s="9">
        <v>88.87</v>
      </c>
      <c r="GJ145" s="9">
        <v>87.95</v>
      </c>
      <c r="GK145" s="9">
        <v>87.2</v>
      </c>
      <c r="GL145" s="9">
        <v>86.59</v>
      </c>
      <c r="GM145" s="9">
        <v>86.04</v>
      </c>
      <c r="GN145" s="9">
        <v>85.54</v>
      </c>
      <c r="GO145" s="9">
        <v>85.06</v>
      </c>
      <c r="GP145" s="9">
        <v>84.6</v>
      </c>
      <c r="GQ145" s="9">
        <v>84.16</v>
      </c>
      <c r="GR145" s="9">
        <v>83.71</v>
      </c>
      <c r="GS145" s="9">
        <v>83.24</v>
      </c>
      <c r="GT145" s="9">
        <v>82.74</v>
      </c>
      <c r="GU145" s="9">
        <v>82.24</v>
      </c>
      <c r="GV145" s="9">
        <v>81.790000000000006</v>
      </c>
      <c r="GW145" s="9">
        <v>81.39</v>
      </c>
      <c r="GX145" s="9">
        <v>81.099999999999994</v>
      </c>
      <c r="GY145" s="9">
        <v>80.790000000000006</v>
      </c>
      <c r="GZ145" s="9">
        <v>80.38</v>
      </c>
      <c r="HA145" s="9">
        <v>80.03</v>
      </c>
      <c r="HB145" s="9">
        <v>79.709999999999994</v>
      </c>
      <c r="HC145" s="9">
        <v>79.42</v>
      </c>
      <c r="HD145" s="9">
        <v>79.13</v>
      </c>
      <c r="HE145" s="9">
        <v>78.819999999999993</v>
      </c>
      <c r="HF145" s="9">
        <v>78.42</v>
      </c>
      <c r="HG145" s="9">
        <v>78.069999999999993</v>
      </c>
      <c r="HH145" s="9">
        <v>77.680000000000007</v>
      </c>
      <c r="HI145" s="9">
        <v>77.42</v>
      </c>
      <c r="HJ145" s="9">
        <v>77.150000000000006</v>
      </c>
      <c r="HK145" s="9">
        <v>76.97</v>
      </c>
      <c r="HL145" s="9">
        <v>76.760000000000005</v>
      </c>
      <c r="HM145" s="9">
        <v>76.540000000000006</v>
      </c>
      <c r="HN145" s="9">
        <v>76.34</v>
      </c>
      <c r="HO145" s="9">
        <v>76.209999999999994</v>
      </c>
      <c r="HP145" s="9">
        <v>75.94</v>
      </c>
      <c r="HQ145" s="9">
        <v>75.77</v>
      </c>
      <c r="HR145" s="9">
        <v>75.62</v>
      </c>
      <c r="HS145" s="9">
        <v>75.430000000000007</v>
      </c>
      <c r="HT145" s="9">
        <v>75.19</v>
      </c>
      <c r="HU145" s="9">
        <v>74.95</v>
      </c>
      <c r="HV145" s="9">
        <v>74.72</v>
      </c>
      <c r="HW145" s="9">
        <v>74.56</v>
      </c>
      <c r="HX145" s="9">
        <v>74.39</v>
      </c>
      <c r="HY145" s="9">
        <v>74.22</v>
      </c>
      <c r="ID145" s="14">
        <v>84.838099999999997</v>
      </c>
      <c r="IE145" s="14">
        <v>84.747900000000001</v>
      </c>
      <c r="IF145" s="14">
        <v>-0.10641399999999999</v>
      </c>
      <c r="IH145" s="7">
        <v>99.89</v>
      </c>
      <c r="II145" s="9">
        <v>244.02</v>
      </c>
    </row>
    <row r="146" spans="1:243" x14ac:dyDescent="0.35">
      <c r="A146" s="6">
        <f t="shared" si="52"/>
        <v>44755</v>
      </c>
      <c r="B146" s="13">
        <f t="shared" si="46"/>
        <v>7</v>
      </c>
      <c r="C146" s="13">
        <f t="shared" si="47"/>
        <v>2022</v>
      </c>
      <c r="D146">
        <f t="shared" si="48"/>
        <v>202207</v>
      </c>
      <c r="E146">
        <f t="shared" si="49"/>
        <v>3</v>
      </c>
      <c r="F146">
        <f t="shared" si="50"/>
        <v>202203</v>
      </c>
      <c r="G146" t="s">
        <v>331</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78.704400000000007</v>
      </c>
      <c r="FP146" s="7">
        <v>107.17</v>
      </c>
      <c r="FQ146" s="9">
        <v>1.1954</v>
      </c>
      <c r="FR146" s="7">
        <f t="shared" si="51"/>
        <v>89.65199933076795</v>
      </c>
      <c r="FT146" s="7">
        <v>1.8</v>
      </c>
      <c r="FU146" s="7">
        <v>2.0499999999999998</v>
      </c>
      <c r="FV146" s="9">
        <v>79.024699999999996</v>
      </c>
      <c r="FX146" s="9">
        <v>99.57</v>
      </c>
      <c r="FY146" s="9">
        <v>93.97</v>
      </c>
      <c r="FZ146" s="9">
        <v>89.46</v>
      </c>
      <c r="GA146" s="9">
        <v>85.67</v>
      </c>
      <c r="GB146" s="9">
        <v>80.650000000000006</v>
      </c>
      <c r="GD146" s="9">
        <v>99.57</v>
      </c>
      <c r="GE146" s="9">
        <v>96.29</v>
      </c>
      <c r="GF146" s="9">
        <v>93.97</v>
      </c>
      <c r="GG146" s="9">
        <v>92.18</v>
      </c>
      <c r="GH146" s="9">
        <v>90.65</v>
      </c>
      <c r="GI146" s="9">
        <v>89.46</v>
      </c>
      <c r="GJ146" s="9">
        <v>88.57</v>
      </c>
      <c r="GK146" s="9">
        <v>87.82</v>
      </c>
      <c r="GL146" s="9">
        <v>87.22</v>
      </c>
      <c r="GM146" s="9">
        <v>86.67</v>
      </c>
      <c r="GN146" s="9">
        <v>86.16</v>
      </c>
      <c r="GO146" s="9">
        <v>85.67</v>
      </c>
      <c r="GP146" s="9">
        <v>85.2</v>
      </c>
      <c r="GQ146" s="9">
        <v>84.75</v>
      </c>
      <c r="GR146" s="9">
        <v>84.3</v>
      </c>
      <c r="GS146" s="9">
        <v>83.83</v>
      </c>
      <c r="GT146" s="9">
        <v>83.33</v>
      </c>
      <c r="GU146" s="9">
        <v>82.83</v>
      </c>
      <c r="GV146" s="9">
        <v>82.38</v>
      </c>
      <c r="GW146" s="9">
        <v>81.98</v>
      </c>
      <c r="GX146" s="9">
        <v>81.69</v>
      </c>
      <c r="GY146" s="9">
        <v>81.39</v>
      </c>
      <c r="GZ146" s="9">
        <v>80.989999999999995</v>
      </c>
      <c r="HA146" s="9">
        <v>80.650000000000006</v>
      </c>
      <c r="HB146" s="9">
        <v>80.34</v>
      </c>
      <c r="HC146" s="9">
        <v>80.06</v>
      </c>
      <c r="HD146" s="9">
        <v>79.78</v>
      </c>
      <c r="HE146" s="9">
        <v>79.48</v>
      </c>
      <c r="HF146" s="9">
        <v>79.09</v>
      </c>
      <c r="HG146" s="9">
        <v>78.75</v>
      </c>
      <c r="HH146" s="9">
        <v>78.37</v>
      </c>
      <c r="HI146" s="9">
        <v>78.11</v>
      </c>
      <c r="HJ146" s="9">
        <v>77.849999999999994</v>
      </c>
      <c r="HK146" s="9">
        <v>77.680000000000007</v>
      </c>
      <c r="HL146" s="9">
        <v>77.47</v>
      </c>
      <c r="HM146" s="9">
        <v>77.260000000000005</v>
      </c>
      <c r="HN146" s="9">
        <v>77.069999999999993</v>
      </c>
      <c r="HO146" s="9">
        <v>76.95</v>
      </c>
      <c r="HP146" s="9">
        <v>76.680000000000007</v>
      </c>
      <c r="HQ146" s="9">
        <v>76.52</v>
      </c>
      <c r="HR146" s="9">
        <v>76.37</v>
      </c>
      <c r="HS146" s="9">
        <v>76.19</v>
      </c>
      <c r="HT146" s="9">
        <v>75.959999999999994</v>
      </c>
      <c r="HU146" s="9">
        <v>75.73</v>
      </c>
      <c r="HV146" s="9">
        <v>75.510000000000005</v>
      </c>
      <c r="HW146" s="9">
        <v>75.349999999999994</v>
      </c>
      <c r="HX146" s="9">
        <v>75.19</v>
      </c>
      <c r="HY146" s="9">
        <v>75.02</v>
      </c>
      <c r="ID146" s="14">
        <v>84.838099999999997</v>
      </c>
      <c r="IE146" s="14">
        <v>84.747900000000001</v>
      </c>
      <c r="IF146" s="14">
        <v>-0.10641399999999999</v>
      </c>
      <c r="IH146" s="7">
        <v>99.12</v>
      </c>
      <c r="II146" s="9">
        <v>269.73</v>
      </c>
    </row>
    <row r="147" spans="1:243" x14ac:dyDescent="0.35">
      <c r="A147" s="6">
        <f t="shared" si="52"/>
        <v>44756</v>
      </c>
      <c r="B147" s="13">
        <f t="shared" si="46"/>
        <v>7</v>
      </c>
      <c r="C147" s="13">
        <f t="shared" si="47"/>
        <v>2022</v>
      </c>
      <c r="D147">
        <f t="shared" si="48"/>
        <v>202207</v>
      </c>
      <c r="E147">
        <f t="shared" si="49"/>
        <v>3</v>
      </c>
      <c r="F147">
        <f t="shared" si="50"/>
        <v>202203</v>
      </c>
      <c r="G147" t="s">
        <v>332</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78.196200000000005</v>
      </c>
      <c r="FP147" s="7">
        <v>107.74</v>
      </c>
      <c r="FQ147" s="9">
        <v>1.1785000000000001</v>
      </c>
      <c r="FR147" s="7">
        <f t="shared" si="51"/>
        <v>91.42129826050062</v>
      </c>
      <c r="FT147" s="7">
        <v>1.96</v>
      </c>
      <c r="FU147" s="7">
        <v>2.09</v>
      </c>
      <c r="FV147" s="9">
        <v>78.515100000000004</v>
      </c>
      <c r="FX147" s="9">
        <v>99.1</v>
      </c>
      <c r="FY147" s="9">
        <v>92.82</v>
      </c>
      <c r="FZ147" s="9">
        <v>88.15</v>
      </c>
      <c r="GA147" s="9">
        <v>84.19</v>
      </c>
      <c r="GB147" s="9">
        <v>79.09</v>
      </c>
      <c r="GD147" s="9">
        <v>99.1</v>
      </c>
      <c r="GE147" s="9">
        <v>95.31</v>
      </c>
      <c r="GF147" s="9">
        <v>92.82</v>
      </c>
      <c r="GG147" s="9">
        <v>90.93</v>
      </c>
      <c r="GH147" s="9">
        <v>89.36</v>
      </c>
      <c r="GI147" s="9">
        <v>88.15</v>
      </c>
      <c r="GJ147" s="9">
        <v>87.23</v>
      </c>
      <c r="GK147" s="9">
        <v>86.46</v>
      </c>
      <c r="GL147" s="9">
        <v>85.83</v>
      </c>
      <c r="GM147" s="9">
        <v>85.24</v>
      </c>
      <c r="GN147" s="9">
        <v>84.7</v>
      </c>
      <c r="GO147" s="9">
        <v>84.19</v>
      </c>
      <c r="GP147" s="9">
        <v>83.7</v>
      </c>
      <c r="GQ147" s="9">
        <v>83.23</v>
      </c>
      <c r="GR147" s="9">
        <v>82.76</v>
      </c>
      <c r="GS147" s="9">
        <v>82.26</v>
      </c>
      <c r="GT147" s="9">
        <v>81.739999999999995</v>
      </c>
      <c r="GU147" s="9">
        <v>81.239999999999995</v>
      </c>
      <c r="GV147" s="9">
        <v>80.790000000000006</v>
      </c>
      <c r="GW147" s="9">
        <v>80.39</v>
      </c>
      <c r="GX147" s="9">
        <v>80.099999999999994</v>
      </c>
      <c r="GY147" s="9">
        <v>79.81</v>
      </c>
      <c r="GZ147" s="9">
        <v>79.42</v>
      </c>
      <c r="HA147" s="9">
        <v>79.09</v>
      </c>
      <c r="HB147" s="9">
        <v>78.78</v>
      </c>
      <c r="HC147" s="9">
        <v>78.52</v>
      </c>
      <c r="HD147" s="9">
        <v>78.25</v>
      </c>
      <c r="HE147" s="9">
        <v>77.959999999999994</v>
      </c>
      <c r="HF147" s="9">
        <v>77.59</v>
      </c>
      <c r="HG147" s="9">
        <v>77.27</v>
      </c>
      <c r="HH147" s="9">
        <v>76.91</v>
      </c>
      <c r="HI147" s="9">
        <v>76.680000000000007</v>
      </c>
      <c r="HJ147" s="9">
        <v>76.45</v>
      </c>
      <c r="HK147" s="9">
        <v>76.31</v>
      </c>
      <c r="HL147" s="9">
        <v>76.13</v>
      </c>
      <c r="HM147" s="9">
        <v>75.95</v>
      </c>
      <c r="HN147" s="9">
        <v>75.790000000000006</v>
      </c>
      <c r="HO147" s="9">
        <v>75.69</v>
      </c>
      <c r="HP147" s="9">
        <v>75.45</v>
      </c>
      <c r="HQ147" s="9">
        <v>75.319999999999993</v>
      </c>
      <c r="HR147" s="9">
        <v>75.2</v>
      </c>
      <c r="HS147" s="9">
        <v>75.05</v>
      </c>
      <c r="HT147" s="9">
        <v>74.849999999999994</v>
      </c>
      <c r="HU147" s="9">
        <v>74.650000000000006</v>
      </c>
      <c r="HV147" s="9">
        <v>74.459999999999994</v>
      </c>
      <c r="HW147" s="9">
        <v>74.34</v>
      </c>
      <c r="HX147" s="9">
        <v>74.209999999999994</v>
      </c>
      <c r="HY147" s="9">
        <v>74.06</v>
      </c>
      <c r="ID147" s="14">
        <v>84.838099999999997</v>
      </c>
      <c r="IE147" s="14">
        <v>84.747900000000001</v>
      </c>
      <c r="IF147" s="14">
        <v>-0.10641399999999999</v>
      </c>
      <c r="IH147" s="7">
        <v>98.25</v>
      </c>
      <c r="II147" s="9">
        <v>236.82</v>
      </c>
    </row>
    <row r="148" spans="1:243" x14ac:dyDescent="0.35">
      <c r="A148" s="6">
        <f t="shared" si="52"/>
        <v>44757</v>
      </c>
      <c r="B148" s="13">
        <f t="shared" si="46"/>
        <v>7</v>
      </c>
      <c r="C148" s="13">
        <f t="shared" si="47"/>
        <v>2022</v>
      </c>
      <c r="D148">
        <f t="shared" si="48"/>
        <v>202207</v>
      </c>
      <c r="E148">
        <f t="shared" si="49"/>
        <v>3</v>
      </c>
      <c r="F148">
        <f t="shared" si="50"/>
        <v>202203</v>
      </c>
      <c r="G148" t="s">
        <v>333</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78.250200000000007</v>
      </c>
      <c r="FP148" s="7">
        <v>112.26</v>
      </c>
      <c r="FQ148" s="9">
        <v>1.1855</v>
      </c>
      <c r="FR148" s="7">
        <f t="shared" si="51"/>
        <v>94.694221847321813</v>
      </c>
      <c r="FT148" s="7">
        <v>1.93</v>
      </c>
      <c r="FU148" s="7">
        <v>2.09</v>
      </c>
      <c r="FV148" s="9">
        <v>78.586100000000002</v>
      </c>
      <c r="FX148" s="9">
        <v>101.16</v>
      </c>
      <c r="FY148" s="9">
        <v>94.54</v>
      </c>
      <c r="FZ148" s="9">
        <v>89.54</v>
      </c>
      <c r="GA148" s="9">
        <v>85.34</v>
      </c>
      <c r="GB148" s="9">
        <v>80.180000000000007</v>
      </c>
      <c r="GD148" s="9">
        <v>101.16</v>
      </c>
      <c r="GE148" s="9">
        <v>97.15</v>
      </c>
      <c r="GF148" s="9">
        <v>94.54</v>
      </c>
      <c r="GG148" s="9">
        <v>92.51</v>
      </c>
      <c r="GH148" s="9">
        <v>90.83</v>
      </c>
      <c r="GI148" s="9">
        <v>89.54</v>
      </c>
      <c r="GJ148" s="9">
        <v>88.53</v>
      </c>
      <c r="GK148" s="9">
        <v>87.7</v>
      </c>
      <c r="GL148" s="9">
        <v>87.03</v>
      </c>
      <c r="GM148" s="9">
        <v>86.4</v>
      </c>
      <c r="GN148" s="9">
        <v>85.85</v>
      </c>
      <c r="GO148" s="9">
        <v>85.34</v>
      </c>
      <c r="GP148" s="9">
        <v>84.85</v>
      </c>
      <c r="GQ148" s="9">
        <v>84.39</v>
      </c>
      <c r="GR148" s="9">
        <v>83.92</v>
      </c>
      <c r="GS148" s="9">
        <v>83.41</v>
      </c>
      <c r="GT148" s="9">
        <v>82.89</v>
      </c>
      <c r="GU148" s="9">
        <v>82.38</v>
      </c>
      <c r="GV148" s="9">
        <v>81.92</v>
      </c>
      <c r="GW148" s="9">
        <v>81.510000000000005</v>
      </c>
      <c r="GX148" s="9">
        <v>81.209999999999994</v>
      </c>
      <c r="GY148" s="9">
        <v>80.92</v>
      </c>
      <c r="GZ148" s="9">
        <v>80.52</v>
      </c>
      <c r="HA148" s="9">
        <v>80.180000000000007</v>
      </c>
      <c r="HB148" s="9">
        <v>79.86</v>
      </c>
      <c r="HC148" s="9">
        <v>79.59</v>
      </c>
      <c r="HD148" s="9">
        <v>79.319999999999993</v>
      </c>
      <c r="HE148" s="9">
        <v>79.02</v>
      </c>
      <c r="HF148" s="9">
        <v>78.650000000000006</v>
      </c>
      <c r="HG148" s="9">
        <v>78.319999999999993</v>
      </c>
      <c r="HH148" s="9">
        <v>77.959999999999994</v>
      </c>
      <c r="HI148" s="9">
        <v>77.73</v>
      </c>
      <c r="HJ148" s="9">
        <v>77.5</v>
      </c>
      <c r="HK148" s="9">
        <v>77.36</v>
      </c>
      <c r="HL148" s="9">
        <v>77.180000000000007</v>
      </c>
      <c r="HM148" s="9">
        <v>77</v>
      </c>
      <c r="HN148" s="9">
        <v>76.83</v>
      </c>
      <c r="HO148" s="9">
        <v>76.73</v>
      </c>
      <c r="HP148" s="9">
        <v>76.489999999999995</v>
      </c>
      <c r="HQ148" s="9">
        <v>76.349999999999994</v>
      </c>
      <c r="HR148" s="9">
        <v>76.23</v>
      </c>
      <c r="HS148" s="9">
        <v>76.08</v>
      </c>
      <c r="HT148" s="9">
        <v>75.89</v>
      </c>
      <c r="HU148" s="9">
        <v>75.7</v>
      </c>
      <c r="HV148" s="9">
        <v>75.52</v>
      </c>
      <c r="HW148" s="9">
        <v>75.41</v>
      </c>
      <c r="HX148" s="9">
        <v>75.28</v>
      </c>
      <c r="HY148" s="9">
        <v>75.14</v>
      </c>
      <c r="ID148" s="14">
        <v>84.838099999999997</v>
      </c>
      <c r="IE148" s="14">
        <v>84.747900000000001</v>
      </c>
      <c r="IF148" s="14">
        <v>-0.10641399999999999</v>
      </c>
      <c r="IH148" s="7">
        <v>101.72</v>
      </c>
      <c r="II148" s="9">
        <v>200.29</v>
      </c>
    </row>
    <row r="149" spans="1:243" x14ac:dyDescent="0.35">
      <c r="A149" s="6">
        <f t="shared" si="52"/>
        <v>44760</v>
      </c>
      <c r="B149" s="13">
        <f t="shared" si="46"/>
        <v>7</v>
      </c>
      <c r="C149" s="13">
        <f t="shared" si="47"/>
        <v>2022</v>
      </c>
      <c r="D149">
        <f t="shared" si="48"/>
        <v>202207</v>
      </c>
      <c r="E149">
        <f t="shared" si="49"/>
        <v>3</v>
      </c>
      <c r="F149">
        <f t="shared" si="50"/>
        <v>202203</v>
      </c>
      <c r="G149" t="s">
        <v>334</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78.870199999999997</v>
      </c>
      <c r="FP149" s="7">
        <v>117.27</v>
      </c>
      <c r="FQ149" s="9">
        <v>1.2025999999999999</v>
      </c>
      <c r="FR149" s="7">
        <f t="shared" si="51"/>
        <v>97.513720272742404</v>
      </c>
      <c r="FT149" s="7">
        <v>1.99</v>
      </c>
      <c r="FU149" s="7">
        <v>2.14</v>
      </c>
      <c r="FV149" s="9">
        <v>79.203599999999994</v>
      </c>
      <c r="FX149" s="9">
        <v>106.27</v>
      </c>
      <c r="FY149" s="9">
        <v>98.95</v>
      </c>
      <c r="FZ149" s="9">
        <v>93.46</v>
      </c>
      <c r="GA149" s="9">
        <v>88.79</v>
      </c>
      <c r="GB149" s="9">
        <v>83.07</v>
      </c>
      <c r="GD149" s="9">
        <v>106.27</v>
      </c>
      <c r="GE149" s="9">
        <v>101.86</v>
      </c>
      <c r="GF149" s="9">
        <v>98.95</v>
      </c>
      <c r="GG149" s="9">
        <v>96.7</v>
      </c>
      <c r="GH149" s="9">
        <v>94.86</v>
      </c>
      <c r="GI149" s="9">
        <v>93.46</v>
      </c>
      <c r="GJ149" s="9">
        <v>92.36</v>
      </c>
      <c r="GK149" s="9">
        <v>91.44</v>
      </c>
      <c r="GL149" s="9">
        <v>90.67</v>
      </c>
      <c r="GM149" s="9">
        <v>89.96</v>
      </c>
      <c r="GN149" s="9">
        <v>89.35</v>
      </c>
      <c r="GO149" s="9">
        <v>88.79</v>
      </c>
      <c r="GP149" s="9">
        <v>88.25</v>
      </c>
      <c r="GQ149" s="9">
        <v>87.73</v>
      </c>
      <c r="GR149" s="9">
        <v>87.2</v>
      </c>
      <c r="GS149" s="9">
        <v>86.63</v>
      </c>
      <c r="GT149" s="9">
        <v>86.07</v>
      </c>
      <c r="GU149" s="9">
        <v>85.52</v>
      </c>
      <c r="GV149" s="9">
        <v>85.02</v>
      </c>
      <c r="GW149" s="9">
        <v>84.56</v>
      </c>
      <c r="GX149" s="9">
        <v>84.22</v>
      </c>
      <c r="GY149" s="9">
        <v>83.88</v>
      </c>
      <c r="GZ149" s="9">
        <v>83.45</v>
      </c>
      <c r="HA149" s="9">
        <v>83.07</v>
      </c>
      <c r="HB149" s="9">
        <v>82.71</v>
      </c>
      <c r="HC149" s="9">
        <v>82.4</v>
      </c>
      <c r="HD149" s="9">
        <v>82.09</v>
      </c>
      <c r="HE149" s="9">
        <v>81.75</v>
      </c>
      <c r="HF149" s="9">
        <v>81.349999999999994</v>
      </c>
      <c r="HG149" s="9">
        <v>80.989999999999995</v>
      </c>
      <c r="HH149" s="9">
        <v>80.599999999999994</v>
      </c>
      <c r="HI149" s="9">
        <v>80.34</v>
      </c>
      <c r="HJ149" s="9">
        <v>80.08</v>
      </c>
      <c r="HK149" s="9">
        <v>79.91</v>
      </c>
      <c r="HL149" s="9">
        <v>79.7</v>
      </c>
      <c r="HM149" s="9">
        <v>79.489999999999995</v>
      </c>
      <c r="HN149" s="9">
        <v>79.3</v>
      </c>
      <c r="HO149" s="9">
        <v>79.17</v>
      </c>
      <c r="HP149" s="9">
        <v>78.900000000000006</v>
      </c>
      <c r="HQ149" s="9">
        <v>78.72</v>
      </c>
      <c r="HR149" s="9">
        <v>78.59</v>
      </c>
      <c r="HS149" s="9">
        <v>78.430000000000007</v>
      </c>
      <c r="HT149" s="9">
        <v>78.25</v>
      </c>
      <c r="HU149" s="9">
        <v>78.05</v>
      </c>
      <c r="HV149" s="9">
        <v>77.86</v>
      </c>
      <c r="HW149" s="9">
        <v>77.739999999999995</v>
      </c>
      <c r="HX149" s="9">
        <v>77.599999999999994</v>
      </c>
      <c r="HY149" s="9">
        <v>77.44</v>
      </c>
      <c r="ID149" s="14">
        <v>84.838099999999997</v>
      </c>
      <c r="IE149" s="14">
        <v>84.747900000000001</v>
      </c>
      <c r="IF149" s="14">
        <v>-0.10641399999999999</v>
      </c>
      <c r="IH149" s="7">
        <v>105.93</v>
      </c>
      <c r="II149" s="9">
        <v>193.68</v>
      </c>
    </row>
    <row r="150" spans="1:243" x14ac:dyDescent="0.35">
      <c r="A150" s="6">
        <f t="shared" si="52"/>
        <v>44761</v>
      </c>
      <c r="B150" s="13">
        <f t="shared" si="46"/>
        <v>7</v>
      </c>
      <c r="C150" s="13">
        <f t="shared" si="47"/>
        <v>2022</v>
      </c>
      <c r="D150">
        <f t="shared" si="48"/>
        <v>202207</v>
      </c>
      <c r="E150">
        <f t="shared" si="49"/>
        <v>3</v>
      </c>
      <c r="F150">
        <f t="shared" si="50"/>
        <v>202203</v>
      </c>
      <c r="G150" t="s">
        <v>335</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78.6464</v>
      </c>
      <c r="FP150" s="7">
        <v>114.96</v>
      </c>
      <c r="FQ150" s="9">
        <v>1.2027000000000001</v>
      </c>
      <c r="FR150" s="7">
        <f t="shared" si="51"/>
        <v>95.584933898727854</v>
      </c>
      <c r="FT150" s="7">
        <v>2.04</v>
      </c>
      <c r="FU150" s="7">
        <v>2.1800000000000002</v>
      </c>
      <c r="FV150" s="9">
        <v>78.990799999999993</v>
      </c>
      <c r="FX150" s="9">
        <v>107.35</v>
      </c>
      <c r="FY150" s="9">
        <v>99.84</v>
      </c>
      <c r="FZ150" s="9">
        <v>94.07</v>
      </c>
      <c r="GA150" s="9">
        <v>89.23</v>
      </c>
      <c r="GB150" s="9">
        <v>83.36</v>
      </c>
      <c r="GD150" s="9">
        <v>107.35</v>
      </c>
      <c r="GE150" s="9">
        <v>102.88</v>
      </c>
      <c r="GF150" s="9">
        <v>99.84</v>
      </c>
      <c r="GG150" s="9">
        <v>97.48</v>
      </c>
      <c r="GH150" s="9">
        <v>95.55</v>
      </c>
      <c r="GI150" s="9">
        <v>94.07</v>
      </c>
      <c r="GJ150" s="9">
        <v>92.93</v>
      </c>
      <c r="GK150" s="9">
        <v>91.98</v>
      </c>
      <c r="GL150" s="9">
        <v>91.19</v>
      </c>
      <c r="GM150" s="9">
        <v>90.47</v>
      </c>
      <c r="GN150" s="9">
        <v>89.82</v>
      </c>
      <c r="GO150" s="9">
        <v>89.23</v>
      </c>
      <c r="GP150" s="9">
        <v>88.66</v>
      </c>
      <c r="GQ150" s="9">
        <v>88.14</v>
      </c>
      <c r="GR150" s="9">
        <v>87.59</v>
      </c>
      <c r="GS150" s="9">
        <v>87.01</v>
      </c>
      <c r="GT150" s="9">
        <v>86.44</v>
      </c>
      <c r="GU150" s="9">
        <v>85.88</v>
      </c>
      <c r="GV150" s="9">
        <v>85.37</v>
      </c>
      <c r="GW150" s="9">
        <v>84.9</v>
      </c>
      <c r="GX150" s="9">
        <v>84.54</v>
      </c>
      <c r="GY150" s="9">
        <v>84.19</v>
      </c>
      <c r="GZ150" s="9">
        <v>83.75</v>
      </c>
      <c r="HA150" s="9">
        <v>83.36</v>
      </c>
      <c r="HB150" s="9">
        <v>82.99</v>
      </c>
      <c r="HC150" s="9">
        <v>82.67</v>
      </c>
      <c r="HD150" s="9">
        <v>82.35</v>
      </c>
      <c r="HE150" s="9">
        <v>81.99</v>
      </c>
      <c r="HF150" s="9">
        <v>81.58</v>
      </c>
      <c r="HG150" s="9">
        <v>81.209999999999994</v>
      </c>
      <c r="HH150" s="9">
        <v>80.8</v>
      </c>
      <c r="HI150" s="9">
        <v>80.53</v>
      </c>
      <c r="HJ150" s="9">
        <v>80.25</v>
      </c>
      <c r="HK150" s="9">
        <v>80.06</v>
      </c>
      <c r="HL150" s="9">
        <v>79.84</v>
      </c>
      <c r="HM150" s="9">
        <v>79.62</v>
      </c>
      <c r="HN150" s="9">
        <v>79.42</v>
      </c>
      <c r="HO150" s="9">
        <v>79.27</v>
      </c>
      <c r="HP150" s="9">
        <v>78.989999999999995</v>
      </c>
      <c r="HQ150" s="9">
        <v>78.8</v>
      </c>
      <c r="HR150" s="9">
        <v>78.67</v>
      </c>
      <c r="HS150" s="9">
        <v>78.510000000000005</v>
      </c>
      <c r="HT150" s="9">
        <v>78.3</v>
      </c>
      <c r="HU150" s="9">
        <v>78.09</v>
      </c>
      <c r="HV150" s="9">
        <v>77.89</v>
      </c>
      <c r="HW150" s="9">
        <v>77.75</v>
      </c>
      <c r="HX150" s="9">
        <v>77.61</v>
      </c>
      <c r="HY150" s="9">
        <v>77.44</v>
      </c>
      <c r="ID150" s="14">
        <v>84.838099999999997</v>
      </c>
      <c r="IE150" s="14">
        <v>84.747900000000001</v>
      </c>
      <c r="IF150" s="14">
        <v>-0.10641399999999999</v>
      </c>
      <c r="IH150" s="7">
        <v>107.28</v>
      </c>
      <c r="II150" s="9">
        <v>216.53</v>
      </c>
    </row>
    <row r="151" spans="1:243" x14ac:dyDescent="0.35">
      <c r="A151" s="6">
        <f t="shared" si="52"/>
        <v>44762</v>
      </c>
      <c r="B151" s="13">
        <f t="shared" si="46"/>
        <v>7</v>
      </c>
      <c r="C151" s="13">
        <f t="shared" si="47"/>
        <v>2022</v>
      </c>
      <c r="D151">
        <f t="shared" si="48"/>
        <v>202207</v>
      </c>
      <c r="E151">
        <f t="shared" si="49"/>
        <v>3</v>
      </c>
      <c r="F151">
        <f t="shared" si="50"/>
        <v>202203</v>
      </c>
      <c r="G151" t="s">
        <v>336</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78.578199999999995</v>
      </c>
      <c r="FP151" s="7">
        <v>115.86</v>
      </c>
      <c r="FQ151" s="9">
        <v>1.1998</v>
      </c>
      <c r="FR151" s="7">
        <f t="shared" si="51"/>
        <v>96.566094349058176</v>
      </c>
      <c r="FT151" s="7">
        <v>2.06</v>
      </c>
      <c r="FU151" s="7">
        <v>2.14</v>
      </c>
      <c r="FV151" s="9">
        <v>78.930199999999999</v>
      </c>
      <c r="FX151" s="9">
        <v>106.92</v>
      </c>
      <c r="FY151" s="9">
        <v>99.51</v>
      </c>
      <c r="FZ151" s="9">
        <v>94.19</v>
      </c>
      <c r="GA151" s="9">
        <v>89.34</v>
      </c>
      <c r="GB151" s="9">
        <v>83.19</v>
      </c>
      <c r="GD151" s="9">
        <v>106.92</v>
      </c>
      <c r="GE151" s="9">
        <v>102.37</v>
      </c>
      <c r="GF151" s="9">
        <v>99.51</v>
      </c>
      <c r="GG151" s="9">
        <v>97.36</v>
      </c>
      <c r="GH151" s="9">
        <v>95.58</v>
      </c>
      <c r="GI151" s="9">
        <v>94.19</v>
      </c>
      <c r="GJ151" s="9">
        <v>93.09</v>
      </c>
      <c r="GK151" s="9">
        <v>92.15</v>
      </c>
      <c r="GL151" s="9">
        <v>91.36</v>
      </c>
      <c r="GM151" s="9">
        <v>90.62</v>
      </c>
      <c r="GN151" s="9">
        <v>89.96</v>
      </c>
      <c r="GO151" s="9">
        <v>89.34</v>
      </c>
      <c r="GP151" s="9">
        <v>88.75</v>
      </c>
      <c r="GQ151" s="9">
        <v>88.21</v>
      </c>
      <c r="GR151" s="9">
        <v>87.63</v>
      </c>
      <c r="GS151" s="9">
        <v>87.03</v>
      </c>
      <c r="GT151" s="9">
        <v>86.44</v>
      </c>
      <c r="GU151" s="9">
        <v>85.86</v>
      </c>
      <c r="GV151" s="9">
        <v>85.33</v>
      </c>
      <c r="GW151" s="9">
        <v>84.84</v>
      </c>
      <c r="GX151" s="9">
        <v>84.46</v>
      </c>
      <c r="GY151" s="9">
        <v>84.07</v>
      </c>
      <c r="GZ151" s="9">
        <v>83.6</v>
      </c>
      <c r="HA151" s="9">
        <v>83.19</v>
      </c>
      <c r="HB151" s="9">
        <v>82.8</v>
      </c>
      <c r="HC151" s="9">
        <v>82.46</v>
      </c>
      <c r="HD151" s="9">
        <v>82.12</v>
      </c>
      <c r="HE151" s="9">
        <v>81.73</v>
      </c>
      <c r="HF151" s="9">
        <v>81.31</v>
      </c>
      <c r="HG151" s="9">
        <v>80.930000000000007</v>
      </c>
      <c r="HH151" s="9">
        <v>80.489999999999995</v>
      </c>
      <c r="HI151" s="9">
        <v>80.2</v>
      </c>
      <c r="HJ151" s="9">
        <v>79.88</v>
      </c>
      <c r="HK151" s="9">
        <v>79.67</v>
      </c>
      <c r="HL151" s="9">
        <v>79.44</v>
      </c>
      <c r="HM151" s="9">
        <v>79.209999999999994</v>
      </c>
      <c r="HN151" s="9">
        <v>79</v>
      </c>
      <c r="HO151" s="9">
        <v>78.81</v>
      </c>
      <c r="HP151" s="9">
        <v>78.489999999999995</v>
      </c>
      <c r="HQ151" s="9">
        <v>78.28</v>
      </c>
      <c r="HR151" s="9">
        <v>78.14</v>
      </c>
      <c r="HS151" s="9">
        <v>77.97</v>
      </c>
      <c r="HT151" s="9">
        <v>77.75</v>
      </c>
      <c r="HU151" s="9">
        <v>77.52</v>
      </c>
      <c r="HV151" s="9">
        <v>77.3</v>
      </c>
      <c r="HW151" s="9">
        <v>77.13</v>
      </c>
      <c r="HX151" s="9">
        <v>76.98</v>
      </c>
      <c r="HY151" s="9">
        <v>76.8</v>
      </c>
      <c r="ID151" s="14">
        <v>84.838099999999997</v>
      </c>
      <c r="IE151" s="14">
        <v>84.747900000000001</v>
      </c>
      <c r="IF151" s="14">
        <v>-0.10641399999999999</v>
      </c>
      <c r="IH151" s="7">
        <v>106.97</v>
      </c>
      <c r="II151" s="9">
        <v>268.32</v>
      </c>
    </row>
    <row r="152" spans="1:243" x14ac:dyDescent="0.35">
      <c r="A152" s="6">
        <f t="shared" si="52"/>
        <v>44763</v>
      </c>
      <c r="B152" s="13">
        <f t="shared" si="46"/>
        <v>7</v>
      </c>
      <c r="C152" s="13">
        <f t="shared" si="47"/>
        <v>2022</v>
      </c>
      <c r="D152">
        <f t="shared" si="48"/>
        <v>202207</v>
      </c>
      <c r="E152">
        <f t="shared" si="49"/>
        <v>3</v>
      </c>
      <c r="F152">
        <f t="shared" si="50"/>
        <v>202203</v>
      </c>
      <c r="G152" t="s">
        <v>337</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78.365499999999997</v>
      </c>
      <c r="FP152" s="7">
        <v>112.81</v>
      </c>
      <c r="FQ152" s="9">
        <v>1.1947000000000001</v>
      </c>
      <c r="FR152" s="7">
        <f t="shared" si="51"/>
        <v>94.425378756173089</v>
      </c>
      <c r="FT152" s="7">
        <v>2</v>
      </c>
      <c r="FU152" s="7">
        <v>2.04</v>
      </c>
      <c r="FV152" s="9">
        <v>78.696799999999996</v>
      </c>
      <c r="FX152" s="9">
        <v>103.86</v>
      </c>
      <c r="FY152" s="9">
        <v>96.97</v>
      </c>
      <c r="FZ152" s="9">
        <v>92.24</v>
      </c>
      <c r="GA152" s="9">
        <v>87.76</v>
      </c>
      <c r="GB152" s="9">
        <v>81.900000000000006</v>
      </c>
      <c r="GD152" s="9">
        <v>103.86</v>
      </c>
      <c r="GE152" s="9">
        <v>99.48</v>
      </c>
      <c r="GF152" s="9">
        <v>96.97</v>
      </c>
      <c r="GG152" s="9">
        <v>95.05</v>
      </c>
      <c r="GH152" s="9">
        <v>93.47</v>
      </c>
      <c r="GI152" s="9">
        <v>92.24</v>
      </c>
      <c r="GJ152" s="9">
        <v>91.26</v>
      </c>
      <c r="GK152" s="9">
        <v>90.41</v>
      </c>
      <c r="GL152" s="9">
        <v>89.68</v>
      </c>
      <c r="GM152" s="9">
        <v>88.97</v>
      </c>
      <c r="GN152" s="9">
        <v>88.35</v>
      </c>
      <c r="GO152" s="9">
        <v>87.76</v>
      </c>
      <c r="GP152" s="9">
        <v>87.19</v>
      </c>
      <c r="GQ152" s="9">
        <v>86.67</v>
      </c>
      <c r="GR152" s="9">
        <v>86.12</v>
      </c>
      <c r="GS152" s="9">
        <v>85.55</v>
      </c>
      <c r="GT152" s="9">
        <v>84.99</v>
      </c>
      <c r="GU152" s="9">
        <v>84.44</v>
      </c>
      <c r="GV152" s="9">
        <v>83.93</v>
      </c>
      <c r="GW152" s="9">
        <v>83.47</v>
      </c>
      <c r="GX152" s="9">
        <v>83.12</v>
      </c>
      <c r="GY152" s="9">
        <v>82.74</v>
      </c>
      <c r="GZ152" s="9">
        <v>82.29</v>
      </c>
      <c r="HA152" s="9">
        <v>81.900000000000006</v>
      </c>
      <c r="HB152" s="9">
        <v>81.53</v>
      </c>
      <c r="HC152" s="9">
        <v>81.209999999999994</v>
      </c>
      <c r="HD152" s="9">
        <v>80.88</v>
      </c>
      <c r="HE152" s="9">
        <v>80.5</v>
      </c>
      <c r="HF152" s="9">
        <v>80.09</v>
      </c>
      <c r="HG152" s="9">
        <v>79.72</v>
      </c>
      <c r="HH152" s="9">
        <v>79.290000000000006</v>
      </c>
      <c r="HI152" s="9">
        <v>79.010000000000005</v>
      </c>
      <c r="HJ152" s="9">
        <v>78.7</v>
      </c>
      <c r="HK152" s="9">
        <v>78.489999999999995</v>
      </c>
      <c r="HL152" s="9">
        <v>78.27</v>
      </c>
      <c r="HM152" s="9">
        <v>78.05</v>
      </c>
      <c r="HN152" s="9">
        <v>77.849999999999994</v>
      </c>
      <c r="HO152" s="9">
        <v>77.680000000000007</v>
      </c>
      <c r="HP152" s="9">
        <v>77.37</v>
      </c>
      <c r="HQ152" s="9">
        <v>77.17</v>
      </c>
      <c r="HR152" s="9">
        <v>77.010000000000005</v>
      </c>
      <c r="HS152" s="9">
        <v>76.84</v>
      </c>
      <c r="HT152" s="9">
        <v>76.63</v>
      </c>
      <c r="HU152" s="9">
        <v>76.400000000000006</v>
      </c>
      <c r="HV152" s="9">
        <v>76.180000000000007</v>
      </c>
      <c r="HW152" s="9">
        <v>76.010000000000005</v>
      </c>
      <c r="HX152" s="9">
        <v>75.87</v>
      </c>
      <c r="HY152" s="9">
        <v>75.69</v>
      </c>
      <c r="ID152" s="14">
        <v>84.838099999999997</v>
      </c>
      <c r="IE152" s="14">
        <v>84.747900000000001</v>
      </c>
      <c r="IF152" s="14">
        <v>-0.10641399999999999</v>
      </c>
      <c r="IH152" s="7">
        <v>104.92</v>
      </c>
      <c r="II152" s="9">
        <v>296.13</v>
      </c>
    </row>
    <row r="153" spans="1:243" x14ac:dyDescent="0.35">
      <c r="A153" s="6">
        <f t="shared" si="52"/>
        <v>44764</v>
      </c>
      <c r="B153" s="13">
        <f t="shared" si="46"/>
        <v>7</v>
      </c>
      <c r="C153" s="13">
        <f t="shared" si="47"/>
        <v>2022</v>
      </c>
      <c r="D153">
        <f t="shared" si="48"/>
        <v>202207</v>
      </c>
      <c r="E153">
        <f t="shared" si="49"/>
        <v>3</v>
      </c>
      <c r="F153">
        <f t="shared" si="50"/>
        <v>202203</v>
      </c>
      <c r="G153" t="s">
        <v>338</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78.765900000000002</v>
      </c>
      <c r="FP153" s="7">
        <v>106.77</v>
      </c>
      <c r="FQ153" s="9">
        <v>1.204</v>
      </c>
      <c r="FR153" s="7">
        <f t="shared" si="51"/>
        <v>88.679401993355484</v>
      </c>
      <c r="FT153" s="7">
        <v>1.85</v>
      </c>
      <c r="FU153" s="7">
        <v>1.93</v>
      </c>
      <c r="FV153" s="9">
        <v>79.094200000000001</v>
      </c>
      <c r="FX153" s="9">
        <v>103.2</v>
      </c>
      <c r="FY153" s="9">
        <v>95.93</v>
      </c>
      <c r="FZ153" s="9">
        <v>91.26</v>
      </c>
      <c r="GA153" s="9">
        <v>86.88</v>
      </c>
      <c r="GB153" s="9">
        <v>81.39</v>
      </c>
      <c r="GD153" s="9">
        <v>103.2</v>
      </c>
      <c r="GE153" s="9">
        <v>98.38</v>
      </c>
      <c r="GF153" s="9">
        <v>95.93</v>
      </c>
      <c r="GG153" s="9">
        <v>94.04</v>
      </c>
      <c r="GH153" s="9">
        <v>92.48</v>
      </c>
      <c r="GI153" s="9">
        <v>91.26</v>
      </c>
      <c r="GJ153" s="9">
        <v>90.3</v>
      </c>
      <c r="GK153" s="9">
        <v>89.46</v>
      </c>
      <c r="GL153" s="9">
        <v>88.74</v>
      </c>
      <c r="GM153" s="9">
        <v>88.05</v>
      </c>
      <c r="GN153" s="9">
        <v>87.45</v>
      </c>
      <c r="GO153" s="9">
        <v>86.88</v>
      </c>
      <c r="GP153" s="9">
        <v>86.34</v>
      </c>
      <c r="GQ153" s="9">
        <v>85.85</v>
      </c>
      <c r="GR153" s="9">
        <v>85.34</v>
      </c>
      <c r="GS153" s="9">
        <v>84.81</v>
      </c>
      <c r="GT153" s="9">
        <v>84.27</v>
      </c>
      <c r="GU153" s="9">
        <v>83.75</v>
      </c>
      <c r="GV153" s="9">
        <v>83.27</v>
      </c>
      <c r="GW153" s="9">
        <v>82.84</v>
      </c>
      <c r="GX153" s="9">
        <v>82.52</v>
      </c>
      <c r="GY153" s="9">
        <v>82.17</v>
      </c>
      <c r="GZ153" s="9">
        <v>81.75</v>
      </c>
      <c r="HA153" s="9">
        <v>81.39</v>
      </c>
      <c r="HB153" s="9">
        <v>81.040000000000006</v>
      </c>
      <c r="HC153" s="9">
        <v>80.75</v>
      </c>
      <c r="HD153" s="9">
        <v>80.459999999999994</v>
      </c>
      <c r="HE153" s="9">
        <v>80.12</v>
      </c>
      <c r="HF153" s="9">
        <v>79.73</v>
      </c>
      <c r="HG153" s="9">
        <v>79.41</v>
      </c>
      <c r="HH153" s="9">
        <v>79.010000000000005</v>
      </c>
      <c r="HI153" s="9">
        <v>78.760000000000005</v>
      </c>
      <c r="HJ153" s="9">
        <v>78.48</v>
      </c>
      <c r="HK153" s="9">
        <v>78.3</v>
      </c>
      <c r="HL153" s="9">
        <v>78.099999999999994</v>
      </c>
      <c r="HM153" s="9">
        <v>77.900000000000006</v>
      </c>
      <c r="HN153" s="9">
        <v>77.72</v>
      </c>
      <c r="HO153" s="9">
        <v>77.569999999999993</v>
      </c>
      <c r="HP153" s="9">
        <v>77.27</v>
      </c>
      <c r="HQ153" s="9">
        <v>77.08</v>
      </c>
      <c r="HR153" s="9">
        <v>76.92</v>
      </c>
      <c r="HS153" s="9">
        <v>76.75</v>
      </c>
      <c r="HT153" s="9">
        <v>76.540000000000006</v>
      </c>
      <c r="HU153" s="9">
        <v>76.319999999999993</v>
      </c>
      <c r="HV153" s="9">
        <v>76.099999999999994</v>
      </c>
      <c r="HW153" s="9">
        <v>75.95</v>
      </c>
      <c r="HX153" s="9">
        <v>75.81</v>
      </c>
      <c r="HY153" s="9">
        <v>75.63</v>
      </c>
      <c r="ID153" s="14">
        <v>84.838099999999997</v>
      </c>
      <c r="IE153" s="14">
        <v>84.747900000000001</v>
      </c>
      <c r="IF153" s="14">
        <v>-0.10641399999999999</v>
      </c>
      <c r="IH153" s="7">
        <v>104.16</v>
      </c>
      <c r="II153" s="9">
        <v>312.18</v>
      </c>
    </row>
    <row r="154" spans="1:243" x14ac:dyDescent="0.35">
      <c r="A154" s="6">
        <f t="shared" si="52"/>
        <v>44767</v>
      </c>
      <c r="B154" s="13">
        <f t="shared" si="46"/>
        <v>7</v>
      </c>
      <c r="C154" s="13">
        <f t="shared" si="47"/>
        <v>2022</v>
      </c>
      <c r="D154">
        <f t="shared" si="48"/>
        <v>202207</v>
      </c>
      <c r="E154">
        <f t="shared" si="49"/>
        <v>3</v>
      </c>
      <c r="F154">
        <f t="shared" si="50"/>
        <v>202203</v>
      </c>
      <c r="G154" t="s">
        <v>339</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78.824399999999997</v>
      </c>
      <c r="FP154" s="7">
        <v>108.23</v>
      </c>
      <c r="FQ154" s="9">
        <v>1.2044999999999999</v>
      </c>
      <c r="FR154" s="7">
        <f t="shared" si="51"/>
        <v>89.854711498547132</v>
      </c>
      <c r="FT154" s="7">
        <v>1.82</v>
      </c>
      <c r="FU154" s="7">
        <v>1.94</v>
      </c>
      <c r="FV154" s="9">
        <v>79.164699999999996</v>
      </c>
      <c r="FX154" s="9">
        <v>105.15</v>
      </c>
      <c r="FY154" s="9">
        <v>97.8</v>
      </c>
      <c r="FZ154" s="9">
        <v>93.18</v>
      </c>
      <c r="GA154" s="9">
        <v>88.74</v>
      </c>
      <c r="GB154" s="9">
        <v>82.86</v>
      </c>
      <c r="GD154" s="9">
        <v>105.15</v>
      </c>
      <c r="GE154" s="9">
        <v>100.19</v>
      </c>
      <c r="GF154" s="9">
        <v>97.8</v>
      </c>
      <c r="GG154" s="9">
        <v>95.92</v>
      </c>
      <c r="GH154" s="9">
        <v>94.37</v>
      </c>
      <c r="GI154" s="9">
        <v>93.18</v>
      </c>
      <c r="GJ154" s="9">
        <v>92.24</v>
      </c>
      <c r="GK154" s="9">
        <v>91.4</v>
      </c>
      <c r="GL154" s="9">
        <v>90.66</v>
      </c>
      <c r="GM154" s="9">
        <v>89.96</v>
      </c>
      <c r="GN154" s="9">
        <v>89.33</v>
      </c>
      <c r="GO154" s="9">
        <v>88.74</v>
      </c>
      <c r="GP154" s="9">
        <v>88.18</v>
      </c>
      <c r="GQ154" s="9">
        <v>87.65</v>
      </c>
      <c r="GR154" s="9">
        <v>87.11</v>
      </c>
      <c r="GS154" s="9">
        <v>86.55</v>
      </c>
      <c r="GT154" s="9">
        <v>85.98</v>
      </c>
      <c r="GU154" s="9">
        <v>85.42</v>
      </c>
      <c r="GV154" s="9">
        <v>84.92</v>
      </c>
      <c r="GW154" s="9">
        <v>84.46</v>
      </c>
      <c r="GX154" s="9">
        <v>84.11</v>
      </c>
      <c r="GY154" s="9">
        <v>83.71</v>
      </c>
      <c r="GZ154" s="9">
        <v>83.25</v>
      </c>
      <c r="HA154" s="9">
        <v>82.86</v>
      </c>
      <c r="HB154" s="9">
        <v>82.48</v>
      </c>
      <c r="HC154" s="9">
        <v>82.16</v>
      </c>
      <c r="HD154" s="9">
        <v>81.84</v>
      </c>
      <c r="HE154" s="9">
        <v>81.459999999999994</v>
      </c>
      <c r="HF154" s="9">
        <v>81.05</v>
      </c>
      <c r="HG154" s="9">
        <v>80.709999999999994</v>
      </c>
      <c r="HH154" s="9">
        <v>80.290000000000006</v>
      </c>
      <c r="HI154" s="9">
        <v>80.02</v>
      </c>
      <c r="HJ154" s="9">
        <v>79.709999999999994</v>
      </c>
      <c r="HK154" s="9">
        <v>79.489999999999995</v>
      </c>
      <c r="HL154" s="9">
        <v>79.27</v>
      </c>
      <c r="HM154" s="9">
        <v>79.05</v>
      </c>
      <c r="HN154" s="9">
        <v>78.849999999999994</v>
      </c>
      <c r="HO154" s="9">
        <v>78.680000000000007</v>
      </c>
      <c r="HP154" s="9">
        <v>78.36</v>
      </c>
      <c r="HQ154" s="9">
        <v>78.14</v>
      </c>
      <c r="HR154" s="9">
        <v>77.97</v>
      </c>
      <c r="HS154" s="9">
        <v>77.790000000000006</v>
      </c>
      <c r="HT154" s="9">
        <v>77.569999999999993</v>
      </c>
      <c r="HU154" s="9">
        <v>77.34</v>
      </c>
      <c r="HV154" s="9">
        <v>77.12</v>
      </c>
      <c r="HW154" s="9">
        <v>76.959999999999994</v>
      </c>
      <c r="HX154" s="9">
        <v>76.81</v>
      </c>
      <c r="HY154" s="9">
        <v>76.599999999999994</v>
      </c>
      <c r="ID154" s="14">
        <v>84.838099999999997</v>
      </c>
      <c r="IE154" s="14">
        <v>84.747900000000001</v>
      </c>
      <c r="IF154" s="14">
        <v>-0.10641399999999999</v>
      </c>
      <c r="IH154" s="7">
        <v>104.78</v>
      </c>
      <c r="II154" s="9">
        <v>320.47000000000003</v>
      </c>
    </row>
    <row r="155" spans="1:243" x14ac:dyDescent="0.35">
      <c r="A155" s="6">
        <f t="shared" si="52"/>
        <v>44768</v>
      </c>
      <c r="B155" s="13">
        <f t="shared" si="46"/>
        <v>7</v>
      </c>
      <c r="C155" s="13">
        <f t="shared" si="47"/>
        <v>2022</v>
      </c>
      <c r="D155">
        <f t="shared" si="48"/>
        <v>202207</v>
      </c>
      <c r="E155">
        <f t="shared" si="49"/>
        <v>3</v>
      </c>
      <c r="F155">
        <f t="shared" si="50"/>
        <v>202203</v>
      </c>
      <c r="G155" t="s">
        <v>340</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79.186800000000005</v>
      </c>
      <c r="FP155" s="7">
        <v>107.32</v>
      </c>
      <c r="FQ155" s="9">
        <v>1.2043999999999999</v>
      </c>
      <c r="FR155" s="7">
        <f t="shared" si="51"/>
        <v>89.106609099966789</v>
      </c>
      <c r="FT155" s="7">
        <v>1.81</v>
      </c>
      <c r="FU155" s="7">
        <v>1.92</v>
      </c>
      <c r="FV155" s="9">
        <v>79.511600000000001</v>
      </c>
      <c r="FX155" s="9">
        <v>104.4</v>
      </c>
      <c r="FY155" s="9">
        <v>97.14</v>
      </c>
      <c r="FZ155" s="9">
        <v>92.7</v>
      </c>
      <c r="GA155" s="9">
        <v>88.53</v>
      </c>
      <c r="GB155" s="9">
        <v>83.02</v>
      </c>
      <c r="GD155" s="9">
        <v>104.4</v>
      </c>
      <c r="GE155" s="9">
        <v>99.46</v>
      </c>
      <c r="GF155" s="9">
        <v>97.14</v>
      </c>
      <c r="GG155" s="9">
        <v>95.34</v>
      </c>
      <c r="GH155" s="9">
        <v>93.84</v>
      </c>
      <c r="GI155" s="9">
        <v>92.7</v>
      </c>
      <c r="GJ155" s="9">
        <v>91.81</v>
      </c>
      <c r="GK155" s="9">
        <v>91.04</v>
      </c>
      <c r="GL155" s="9">
        <v>90.34</v>
      </c>
      <c r="GM155" s="9">
        <v>89.67</v>
      </c>
      <c r="GN155" s="9">
        <v>89.09</v>
      </c>
      <c r="GO155" s="9">
        <v>88.53</v>
      </c>
      <c r="GP155" s="9">
        <v>88.01</v>
      </c>
      <c r="GQ155" s="9">
        <v>87.51</v>
      </c>
      <c r="GR155" s="9">
        <v>87.01</v>
      </c>
      <c r="GS155" s="9">
        <v>86.49</v>
      </c>
      <c r="GT155" s="9">
        <v>85.94</v>
      </c>
      <c r="GU155" s="9">
        <v>85.4</v>
      </c>
      <c r="GV155" s="9">
        <v>84.93</v>
      </c>
      <c r="GW155" s="9">
        <v>84.51</v>
      </c>
      <c r="GX155" s="9">
        <v>84.2</v>
      </c>
      <c r="GY155" s="9">
        <v>83.83</v>
      </c>
      <c r="GZ155" s="9">
        <v>83.39</v>
      </c>
      <c r="HA155" s="9">
        <v>83.02</v>
      </c>
      <c r="HB155" s="9">
        <v>82.66</v>
      </c>
      <c r="HC155" s="9">
        <v>82.36</v>
      </c>
      <c r="HD155" s="9">
        <v>82.05</v>
      </c>
      <c r="HE155" s="9">
        <v>81.69</v>
      </c>
      <c r="HF155" s="9">
        <v>81.3</v>
      </c>
      <c r="HG155" s="9">
        <v>80.959999999999994</v>
      </c>
      <c r="HH155" s="9">
        <v>80.540000000000006</v>
      </c>
      <c r="HI155" s="9">
        <v>80.27</v>
      </c>
      <c r="HJ155" s="9">
        <v>79.97</v>
      </c>
      <c r="HK155" s="9">
        <v>79.75</v>
      </c>
      <c r="HL155" s="9">
        <v>79.53</v>
      </c>
      <c r="HM155" s="9">
        <v>79.31</v>
      </c>
      <c r="HN155" s="9">
        <v>79.12</v>
      </c>
      <c r="HO155" s="9">
        <v>78.959999999999994</v>
      </c>
      <c r="HP155" s="9">
        <v>78.64</v>
      </c>
      <c r="HQ155" s="9">
        <v>78.42</v>
      </c>
      <c r="HR155" s="9">
        <v>78.239999999999995</v>
      </c>
      <c r="HS155" s="9">
        <v>78.05</v>
      </c>
      <c r="HT155" s="9">
        <v>77.84</v>
      </c>
      <c r="HU155" s="9">
        <v>77.599999999999994</v>
      </c>
      <c r="HV155" s="9">
        <v>77.37</v>
      </c>
      <c r="HW155" s="9">
        <v>77.209999999999994</v>
      </c>
      <c r="HX155" s="9">
        <v>77.05</v>
      </c>
      <c r="HY155" s="9">
        <v>76.83</v>
      </c>
      <c r="ID155" s="14">
        <v>84.838099999999997</v>
      </c>
      <c r="IE155" s="14">
        <v>84.747900000000001</v>
      </c>
      <c r="IF155" s="14">
        <v>-0.10641399999999999</v>
      </c>
      <c r="IH155" s="7">
        <v>104.96</v>
      </c>
      <c r="II155" s="9">
        <v>352.15</v>
      </c>
    </row>
    <row r="156" spans="1:243" x14ac:dyDescent="0.35">
      <c r="A156" s="6">
        <f t="shared" si="52"/>
        <v>44769</v>
      </c>
      <c r="B156" s="13">
        <f t="shared" si="46"/>
        <v>7</v>
      </c>
      <c r="C156" s="13">
        <f t="shared" si="47"/>
        <v>2022</v>
      </c>
      <c r="D156">
        <f t="shared" si="48"/>
        <v>202207</v>
      </c>
      <c r="E156">
        <f t="shared" si="49"/>
        <v>3</v>
      </c>
      <c r="F156">
        <f t="shared" si="50"/>
        <v>202203</v>
      </c>
      <c r="G156" t="s">
        <v>341</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79.179699999999997</v>
      </c>
      <c r="FP156" s="7">
        <v>109.64</v>
      </c>
      <c r="FQ156" s="9">
        <v>1.2031000000000001</v>
      </c>
      <c r="FR156" s="7">
        <f t="shared" si="51"/>
        <v>91.131244285595542</v>
      </c>
      <c r="FT156" s="7">
        <v>1.88</v>
      </c>
      <c r="FU156" s="7">
        <v>1.96</v>
      </c>
      <c r="FV156" s="9">
        <v>79.501199999999997</v>
      </c>
      <c r="FX156" s="9">
        <v>106.62</v>
      </c>
      <c r="FY156" s="9">
        <v>99.44</v>
      </c>
      <c r="FZ156" s="9">
        <v>95.12</v>
      </c>
      <c r="GA156" s="9">
        <v>90.72</v>
      </c>
      <c r="GB156" s="9">
        <v>84.74</v>
      </c>
      <c r="GD156" s="9">
        <v>106.62</v>
      </c>
      <c r="GE156" s="9">
        <v>101.67</v>
      </c>
      <c r="GF156" s="9">
        <v>99.44</v>
      </c>
      <c r="GG156" s="9">
        <v>97.75</v>
      </c>
      <c r="GH156" s="9">
        <v>96.28</v>
      </c>
      <c r="GI156" s="9">
        <v>95.12</v>
      </c>
      <c r="GJ156" s="9">
        <v>94.2</v>
      </c>
      <c r="GK156" s="9">
        <v>93.39</v>
      </c>
      <c r="GL156" s="9">
        <v>92.66</v>
      </c>
      <c r="GM156" s="9">
        <v>91.95</v>
      </c>
      <c r="GN156" s="9">
        <v>91.33</v>
      </c>
      <c r="GO156" s="9">
        <v>90.72</v>
      </c>
      <c r="GP156" s="9">
        <v>90.15</v>
      </c>
      <c r="GQ156" s="9">
        <v>89.61</v>
      </c>
      <c r="GR156" s="9">
        <v>89.05</v>
      </c>
      <c r="GS156" s="9">
        <v>88.49</v>
      </c>
      <c r="GT156" s="9">
        <v>87.89</v>
      </c>
      <c r="GU156" s="9">
        <v>87.32</v>
      </c>
      <c r="GV156" s="9">
        <v>86.8</v>
      </c>
      <c r="GW156" s="9">
        <v>86.35</v>
      </c>
      <c r="GX156" s="9">
        <v>86.01</v>
      </c>
      <c r="GY156" s="9">
        <v>85.61</v>
      </c>
      <c r="GZ156" s="9">
        <v>85.14</v>
      </c>
      <c r="HA156" s="9">
        <v>84.74</v>
      </c>
      <c r="HB156" s="9">
        <v>84.36</v>
      </c>
      <c r="HC156" s="9">
        <v>84.03</v>
      </c>
      <c r="HD156" s="9">
        <v>83.7</v>
      </c>
      <c r="HE156" s="9">
        <v>83.32</v>
      </c>
      <c r="HF156" s="9">
        <v>82.91</v>
      </c>
      <c r="HG156" s="9">
        <v>82.55</v>
      </c>
      <c r="HH156" s="9">
        <v>82.11</v>
      </c>
      <c r="HI156" s="9">
        <v>81.81</v>
      </c>
      <c r="HJ156" s="9">
        <v>81.48</v>
      </c>
      <c r="HK156" s="9">
        <v>81.239999999999995</v>
      </c>
      <c r="HL156" s="9">
        <v>81</v>
      </c>
      <c r="HM156" s="9">
        <v>80.77</v>
      </c>
      <c r="HN156" s="9">
        <v>80.55</v>
      </c>
      <c r="HO156" s="9">
        <v>80.349999999999994</v>
      </c>
      <c r="HP156" s="9">
        <v>80.010000000000005</v>
      </c>
      <c r="HQ156" s="9">
        <v>79.77</v>
      </c>
      <c r="HR156" s="9">
        <v>79.58</v>
      </c>
      <c r="HS156" s="9">
        <v>79.39</v>
      </c>
      <c r="HT156" s="9">
        <v>79.150000000000006</v>
      </c>
      <c r="HU156" s="9">
        <v>78.900000000000006</v>
      </c>
      <c r="HV156" s="9">
        <v>78.64</v>
      </c>
      <c r="HW156" s="9">
        <v>78.48</v>
      </c>
      <c r="HX156" s="9">
        <v>78.31</v>
      </c>
      <c r="HY156" s="9">
        <v>78.08</v>
      </c>
      <c r="ID156" s="14">
        <v>84.838099999999997</v>
      </c>
      <c r="IE156" s="14">
        <v>84.747900000000001</v>
      </c>
      <c r="IF156" s="14">
        <v>-0.10641399999999999</v>
      </c>
      <c r="IH156" s="7">
        <v>105.99</v>
      </c>
      <c r="II156" s="9">
        <v>371.62</v>
      </c>
    </row>
    <row r="157" spans="1:243" x14ac:dyDescent="0.35">
      <c r="A157" s="6">
        <f t="shared" si="52"/>
        <v>44770</v>
      </c>
      <c r="B157" s="13">
        <f t="shared" si="46"/>
        <v>7</v>
      </c>
      <c r="C157" s="13">
        <f t="shared" si="47"/>
        <v>2022</v>
      </c>
      <c r="D157">
        <f t="shared" si="48"/>
        <v>202207</v>
      </c>
      <c r="E157">
        <f t="shared" si="49"/>
        <v>3</v>
      </c>
      <c r="F157">
        <f t="shared" si="50"/>
        <v>202203</v>
      </c>
      <c r="G157" t="s">
        <v>342</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79.595600000000005</v>
      </c>
      <c r="FP157" s="7">
        <v>109.68</v>
      </c>
      <c r="FQ157" s="9">
        <v>1.2114</v>
      </c>
      <c r="FR157" s="7">
        <f t="shared" si="51"/>
        <v>90.539871223377915</v>
      </c>
      <c r="FT157" s="7">
        <v>1.72</v>
      </c>
      <c r="FU157" s="7">
        <v>1.87</v>
      </c>
      <c r="FV157" s="9">
        <v>79.927599999999998</v>
      </c>
      <c r="FX157" s="9">
        <v>107.14</v>
      </c>
      <c r="FY157" s="9">
        <v>99.49</v>
      </c>
      <c r="FZ157" s="9">
        <v>94.95</v>
      </c>
      <c r="GA157" s="9">
        <v>90.29</v>
      </c>
      <c r="GB157" s="9">
        <v>83.98</v>
      </c>
      <c r="GD157" s="9">
        <v>107.14</v>
      </c>
      <c r="GE157" s="9">
        <v>101.83</v>
      </c>
      <c r="GF157" s="9">
        <v>99.49</v>
      </c>
      <c r="GG157" s="9">
        <v>97.74</v>
      </c>
      <c r="GH157" s="9">
        <v>96.19</v>
      </c>
      <c r="GI157" s="9">
        <v>94.95</v>
      </c>
      <c r="GJ157" s="9">
        <v>93.97</v>
      </c>
      <c r="GK157" s="9">
        <v>93.11</v>
      </c>
      <c r="GL157" s="9">
        <v>92.34</v>
      </c>
      <c r="GM157" s="9">
        <v>91.59</v>
      </c>
      <c r="GN157" s="9">
        <v>90.93</v>
      </c>
      <c r="GO157" s="9">
        <v>90.29</v>
      </c>
      <c r="GP157" s="9">
        <v>89.69</v>
      </c>
      <c r="GQ157" s="9">
        <v>89.12</v>
      </c>
      <c r="GR157" s="9">
        <v>88.54</v>
      </c>
      <c r="GS157" s="9">
        <v>87.95</v>
      </c>
      <c r="GT157" s="9">
        <v>87.31</v>
      </c>
      <c r="GU157" s="9">
        <v>86.71</v>
      </c>
      <c r="GV157" s="9">
        <v>86.16</v>
      </c>
      <c r="GW157" s="9">
        <v>85.68</v>
      </c>
      <c r="GX157" s="9">
        <v>85.31</v>
      </c>
      <c r="GY157" s="9">
        <v>84.89</v>
      </c>
      <c r="GZ157" s="9">
        <v>84.4</v>
      </c>
      <c r="HA157" s="9">
        <v>83.98</v>
      </c>
      <c r="HB157" s="9">
        <v>83.58</v>
      </c>
      <c r="HC157" s="9">
        <v>83.24</v>
      </c>
      <c r="HD157" s="9">
        <v>82.89</v>
      </c>
      <c r="HE157" s="9">
        <v>82.49</v>
      </c>
      <c r="HF157" s="9">
        <v>82.07</v>
      </c>
      <c r="HG157" s="9">
        <v>81.7</v>
      </c>
      <c r="HH157" s="9">
        <v>81.25</v>
      </c>
      <c r="HI157" s="9">
        <v>80.94</v>
      </c>
      <c r="HJ157" s="9">
        <v>80.599999999999994</v>
      </c>
      <c r="HK157" s="9">
        <v>80.34</v>
      </c>
      <c r="HL157" s="9">
        <v>80.09</v>
      </c>
      <c r="HM157" s="9">
        <v>79.849999999999994</v>
      </c>
      <c r="HN157" s="9">
        <v>79.62</v>
      </c>
      <c r="HO157" s="9">
        <v>79.41</v>
      </c>
      <c r="HP157" s="9">
        <v>79.05</v>
      </c>
      <c r="HQ157" s="9">
        <v>78.790000000000006</v>
      </c>
      <c r="HR157" s="9">
        <v>78.59</v>
      </c>
      <c r="HS157" s="9">
        <v>78.39</v>
      </c>
      <c r="HT157" s="9">
        <v>78.150000000000006</v>
      </c>
      <c r="HU157" s="9">
        <v>77.89</v>
      </c>
      <c r="HV157" s="9">
        <v>77.62</v>
      </c>
      <c r="HW157" s="9">
        <v>77.459999999999994</v>
      </c>
      <c r="HX157" s="9">
        <v>77.28</v>
      </c>
      <c r="HY157" s="9">
        <v>77.040000000000006</v>
      </c>
      <c r="ID157" s="14">
        <v>84.838099999999997</v>
      </c>
      <c r="IE157" s="14">
        <v>84.747900000000001</v>
      </c>
      <c r="IF157" s="14">
        <v>-0.10641399999999999</v>
      </c>
      <c r="IH157" s="7">
        <v>101.51</v>
      </c>
      <c r="II157" s="9">
        <v>317.58999999999997</v>
      </c>
    </row>
    <row r="158" spans="1:243" x14ac:dyDescent="0.35">
      <c r="A158" s="6">
        <f t="shared" si="52"/>
        <v>44771</v>
      </c>
      <c r="B158" s="13">
        <f t="shared" si="46"/>
        <v>7</v>
      </c>
      <c r="C158" s="13">
        <f t="shared" si="47"/>
        <v>2022</v>
      </c>
      <c r="D158">
        <f t="shared" si="48"/>
        <v>202207</v>
      </c>
      <c r="E158">
        <f t="shared" si="49"/>
        <v>3</v>
      </c>
      <c r="F158">
        <f t="shared" si="50"/>
        <v>202203</v>
      </c>
      <c r="G158" t="s">
        <v>343</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79.596500000000006</v>
      </c>
      <c r="FP158" s="7">
        <v>111.51</v>
      </c>
      <c r="FQ158" s="9">
        <v>1.2161999999999999</v>
      </c>
      <c r="FR158" s="7">
        <f t="shared" si="51"/>
        <v>91.687222496299952</v>
      </c>
      <c r="FT158" s="7">
        <v>1.72</v>
      </c>
      <c r="FU158" s="7">
        <v>1.86</v>
      </c>
      <c r="FV158" s="9">
        <v>79.899600000000007</v>
      </c>
      <c r="FX158" s="9">
        <v>110.01</v>
      </c>
      <c r="FY158" s="9">
        <v>101.44</v>
      </c>
      <c r="FZ158" s="9">
        <v>96.74</v>
      </c>
      <c r="GA158" s="9">
        <v>91.87</v>
      </c>
      <c r="GB158" s="9">
        <v>85.21</v>
      </c>
      <c r="GD158" s="9">
        <v>110.01</v>
      </c>
      <c r="GE158" s="9">
        <v>103.97</v>
      </c>
      <c r="GF158" s="9">
        <v>101.44</v>
      </c>
      <c r="GG158" s="9">
        <v>99.62</v>
      </c>
      <c r="GH158" s="9">
        <v>98.02</v>
      </c>
      <c r="GI158" s="9">
        <v>96.74</v>
      </c>
      <c r="GJ158" s="9">
        <v>95.72</v>
      </c>
      <c r="GK158" s="9">
        <v>94.83</v>
      </c>
      <c r="GL158" s="9">
        <v>94.03</v>
      </c>
      <c r="GM158" s="9">
        <v>93.24</v>
      </c>
      <c r="GN158" s="9">
        <v>92.54</v>
      </c>
      <c r="GO158" s="9">
        <v>91.87</v>
      </c>
      <c r="GP158" s="9">
        <v>91.25</v>
      </c>
      <c r="GQ158" s="9">
        <v>90.67</v>
      </c>
      <c r="GR158" s="9">
        <v>90.07</v>
      </c>
      <c r="GS158" s="9">
        <v>89.45</v>
      </c>
      <c r="GT158" s="9">
        <v>88.77</v>
      </c>
      <c r="GU158" s="9">
        <v>88.14</v>
      </c>
      <c r="GV158" s="9">
        <v>87.57</v>
      </c>
      <c r="GW158" s="9">
        <v>87.06</v>
      </c>
      <c r="GX158" s="9">
        <v>86.65</v>
      </c>
      <c r="GY158" s="9">
        <v>86.2</v>
      </c>
      <c r="GZ158" s="9">
        <v>85.67</v>
      </c>
      <c r="HA158" s="9">
        <v>85.21</v>
      </c>
      <c r="HB158" s="9">
        <v>84.77</v>
      </c>
      <c r="HC158" s="9">
        <v>84.39</v>
      </c>
      <c r="HD158" s="9">
        <v>84.01</v>
      </c>
      <c r="HE158" s="9">
        <v>83.58</v>
      </c>
      <c r="HF158" s="9">
        <v>83.13</v>
      </c>
      <c r="HG158" s="9">
        <v>82.73</v>
      </c>
      <c r="HH158" s="9">
        <v>82.25</v>
      </c>
      <c r="HI158" s="9">
        <v>81.91</v>
      </c>
      <c r="HJ158" s="9">
        <v>81.540000000000006</v>
      </c>
      <c r="HK158" s="9">
        <v>81.25</v>
      </c>
      <c r="HL158" s="9">
        <v>80.97</v>
      </c>
      <c r="HM158" s="9">
        <v>80.709999999999994</v>
      </c>
      <c r="HN158" s="9">
        <v>80.459999999999994</v>
      </c>
      <c r="HO158" s="9">
        <v>80.23</v>
      </c>
      <c r="HP158" s="9">
        <v>79.86</v>
      </c>
      <c r="HQ158" s="9">
        <v>79.58</v>
      </c>
      <c r="HR158" s="9">
        <v>79.36</v>
      </c>
      <c r="HS158" s="9">
        <v>79.14</v>
      </c>
      <c r="HT158" s="9">
        <v>78.88</v>
      </c>
      <c r="HU158" s="9">
        <v>78.599999999999994</v>
      </c>
      <c r="HV158" s="9">
        <v>78.31</v>
      </c>
      <c r="HW158" s="9">
        <v>78.14</v>
      </c>
      <c r="HX158" s="9">
        <v>77.95</v>
      </c>
      <c r="HY158" s="9">
        <v>77.709999999999994</v>
      </c>
      <c r="ID158" s="14">
        <v>84.838099999999997</v>
      </c>
      <c r="IE158" s="14">
        <v>84.747900000000001</v>
      </c>
      <c r="IF158" s="14">
        <v>-0.10641399999999999</v>
      </c>
      <c r="IH158" s="7">
        <v>104.17</v>
      </c>
      <c r="II158" s="9">
        <v>351.92</v>
      </c>
    </row>
    <row r="159" spans="1:243" x14ac:dyDescent="0.35">
      <c r="A159" s="6">
        <f t="shared" si="52"/>
        <v>44774</v>
      </c>
      <c r="B159" s="13">
        <f t="shared" si="46"/>
        <v>8</v>
      </c>
      <c r="C159" s="13">
        <f t="shared" si="47"/>
        <v>2022</v>
      </c>
      <c r="D159">
        <f t="shared" si="48"/>
        <v>202208</v>
      </c>
      <c r="E159">
        <f t="shared" si="49"/>
        <v>3</v>
      </c>
      <c r="F159">
        <f t="shared" si="50"/>
        <v>202203</v>
      </c>
      <c r="G159" t="s">
        <v>344</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79.998699999999999</v>
      </c>
      <c r="FP159" s="7">
        <v>106.09</v>
      </c>
      <c r="FQ159" s="9">
        <v>1.2282999999999999</v>
      </c>
      <c r="FR159" s="7">
        <f t="shared" si="51"/>
        <v>86.371407636570879</v>
      </c>
      <c r="FT159" s="7">
        <v>1.71</v>
      </c>
      <c r="FU159" s="7">
        <v>1.81</v>
      </c>
      <c r="FV159" s="9">
        <v>80.322299999999998</v>
      </c>
      <c r="FX159" s="9">
        <v>100.03</v>
      </c>
      <c r="FY159" s="9">
        <v>96.47</v>
      </c>
      <c r="FZ159" s="9">
        <v>93.17</v>
      </c>
      <c r="GA159" s="9">
        <v>89.08</v>
      </c>
      <c r="GB159" s="9">
        <v>83.15</v>
      </c>
      <c r="GD159" s="9">
        <v>100.03</v>
      </c>
      <c r="GE159" s="9">
        <v>97.95</v>
      </c>
      <c r="GF159" s="9">
        <v>96.47</v>
      </c>
      <c r="GG159" s="9">
        <v>95.14</v>
      </c>
      <c r="GH159" s="9">
        <v>94.06</v>
      </c>
      <c r="GI159" s="9">
        <v>93.17</v>
      </c>
      <c r="GJ159" s="9">
        <v>92.37</v>
      </c>
      <c r="GK159" s="9">
        <v>91.64</v>
      </c>
      <c r="GL159" s="9">
        <v>90.92</v>
      </c>
      <c r="GM159" s="9">
        <v>90.28</v>
      </c>
      <c r="GN159" s="9">
        <v>89.65</v>
      </c>
      <c r="GO159" s="9">
        <v>89.08</v>
      </c>
      <c r="GP159" s="9">
        <v>88.54</v>
      </c>
      <c r="GQ159" s="9">
        <v>87.97</v>
      </c>
      <c r="GR159" s="9">
        <v>87.39</v>
      </c>
      <c r="GS159" s="9">
        <v>86.76</v>
      </c>
      <c r="GT159" s="9">
        <v>86.18</v>
      </c>
      <c r="GU159" s="9">
        <v>85.66</v>
      </c>
      <c r="GV159" s="9">
        <v>85.2</v>
      </c>
      <c r="GW159" s="9">
        <v>84.84</v>
      </c>
      <c r="GX159" s="9">
        <v>84.45</v>
      </c>
      <c r="GY159" s="9">
        <v>83.96</v>
      </c>
      <c r="GZ159" s="9">
        <v>83.55</v>
      </c>
      <c r="HA159" s="9">
        <v>83.15</v>
      </c>
      <c r="HB159" s="9">
        <v>82.81</v>
      </c>
      <c r="HC159" s="9">
        <v>82.47</v>
      </c>
      <c r="HD159" s="9">
        <v>82.09</v>
      </c>
      <c r="HE159" s="9">
        <v>81.67</v>
      </c>
      <c r="HF159" s="9">
        <v>81.3</v>
      </c>
      <c r="HG159" s="9">
        <v>80.84</v>
      </c>
      <c r="HH159" s="9">
        <v>80.52</v>
      </c>
      <c r="HI159" s="9">
        <v>80.180000000000007</v>
      </c>
      <c r="HJ159" s="9">
        <v>79.92</v>
      </c>
      <c r="HK159" s="9">
        <v>79.66</v>
      </c>
      <c r="HL159" s="9">
        <v>79.430000000000007</v>
      </c>
      <c r="HM159" s="9">
        <v>79.2</v>
      </c>
      <c r="HN159" s="9">
        <v>78.989999999999995</v>
      </c>
      <c r="HO159" s="9">
        <v>78.64</v>
      </c>
      <c r="HP159" s="9">
        <v>78.38</v>
      </c>
      <c r="HQ159" s="9">
        <v>78.17</v>
      </c>
      <c r="HR159" s="9">
        <v>77.95</v>
      </c>
      <c r="HS159" s="9">
        <v>77.69</v>
      </c>
      <c r="HT159" s="9">
        <v>77.41</v>
      </c>
      <c r="HU159" s="9">
        <v>77.12</v>
      </c>
      <c r="HV159" s="9">
        <v>76.95</v>
      </c>
      <c r="HW159" s="9">
        <v>76.77</v>
      </c>
      <c r="HX159" s="9">
        <v>76.53</v>
      </c>
      <c r="HY159" s="9">
        <v>76.319999999999993</v>
      </c>
      <c r="ID159" s="14">
        <v>84.838099999999997</v>
      </c>
      <c r="IE159" s="14">
        <v>84.747900000000001</v>
      </c>
      <c r="IF159" s="14">
        <v>-0.10641399999999999</v>
      </c>
      <c r="IH159" s="7">
        <v>100.18</v>
      </c>
      <c r="II159" s="9">
        <v>349.23</v>
      </c>
    </row>
    <row r="160" spans="1:243" x14ac:dyDescent="0.35">
      <c r="A160" s="6">
        <f t="shared" si="52"/>
        <v>44775</v>
      </c>
      <c r="B160" s="13">
        <f t="shared" si="46"/>
        <v>8</v>
      </c>
      <c r="C160" s="13">
        <f t="shared" si="47"/>
        <v>2022</v>
      </c>
      <c r="D160">
        <f t="shared" si="48"/>
        <v>202208</v>
      </c>
      <c r="E160">
        <f t="shared" si="49"/>
        <v>3</v>
      </c>
      <c r="F160">
        <f t="shared" si="50"/>
        <v>202203</v>
      </c>
      <c r="G160" t="s">
        <v>345</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79.888300000000001</v>
      </c>
      <c r="FP160" s="7">
        <v>106.51</v>
      </c>
      <c r="FQ160" s="9">
        <v>1.2218</v>
      </c>
      <c r="FR160" s="7">
        <f t="shared" si="51"/>
        <v>87.174660337207399</v>
      </c>
      <c r="FT160" s="7">
        <v>1.79</v>
      </c>
      <c r="FU160" s="7">
        <v>1.86</v>
      </c>
      <c r="FV160" s="9">
        <v>80.2273</v>
      </c>
      <c r="FX160" s="9">
        <v>100.54</v>
      </c>
      <c r="FY160" s="9">
        <v>97.28</v>
      </c>
      <c r="FZ160" s="9">
        <v>94.27</v>
      </c>
      <c r="GA160" s="9">
        <v>90.28</v>
      </c>
      <c r="GB160" s="9">
        <v>84.51</v>
      </c>
      <c r="GD160" s="9">
        <v>100.54</v>
      </c>
      <c r="GE160" s="9">
        <v>98.64</v>
      </c>
      <c r="GF160" s="9">
        <v>97.28</v>
      </c>
      <c r="GG160" s="9">
        <v>96.06</v>
      </c>
      <c r="GH160" s="9">
        <v>95.08</v>
      </c>
      <c r="GI160" s="9">
        <v>94.27</v>
      </c>
      <c r="GJ160" s="9">
        <v>93.51</v>
      </c>
      <c r="GK160" s="9">
        <v>92.8</v>
      </c>
      <c r="GL160" s="9">
        <v>92.09</v>
      </c>
      <c r="GM160" s="9">
        <v>91.46</v>
      </c>
      <c r="GN160" s="9">
        <v>90.84</v>
      </c>
      <c r="GO160" s="9">
        <v>90.28</v>
      </c>
      <c r="GP160" s="9">
        <v>89.75</v>
      </c>
      <c r="GQ160" s="9">
        <v>89.19</v>
      </c>
      <c r="GR160" s="9">
        <v>88.62</v>
      </c>
      <c r="GS160" s="9">
        <v>88.01</v>
      </c>
      <c r="GT160" s="9">
        <v>87.44</v>
      </c>
      <c r="GU160" s="9">
        <v>86.94</v>
      </c>
      <c r="GV160" s="9">
        <v>86.49</v>
      </c>
      <c r="GW160" s="9">
        <v>86.15</v>
      </c>
      <c r="GX160" s="9">
        <v>85.77</v>
      </c>
      <c r="GY160" s="9">
        <v>85.29</v>
      </c>
      <c r="GZ160" s="9">
        <v>84.9</v>
      </c>
      <c r="HA160" s="9">
        <v>84.51</v>
      </c>
      <c r="HB160" s="9">
        <v>84.19</v>
      </c>
      <c r="HC160" s="9">
        <v>83.85</v>
      </c>
      <c r="HD160" s="9">
        <v>83.48</v>
      </c>
      <c r="HE160" s="9">
        <v>83.06</v>
      </c>
      <c r="HF160" s="9">
        <v>82.69</v>
      </c>
      <c r="HG160" s="9">
        <v>82.25</v>
      </c>
      <c r="HH160" s="9">
        <v>81.93</v>
      </c>
      <c r="HI160" s="9">
        <v>81.59</v>
      </c>
      <c r="HJ160" s="9">
        <v>81.34</v>
      </c>
      <c r="HK160" s="9">
        <v>81.08</v>
      </c>
      <c r="HL160" s="9">
        <v>80.849999999999994</v>
      </c>
      <c r="HM160" s="9">
        <v>80.62</v>
      </c>
      <c r="HN160" s="9">
        <v>80.41</v>
      </c>
      <c r="HO160" s="9">
        <v>80.069999999999993</v>
      </c>
      <c r="HP160" s="9">
        <v>79.819999999999993</v>
      </c>
      <c r="HQ160" s="9">
        <v>79.61</v>
      </c>
      <c r="HR160" s="9">
        <v>79.39</v>
      </c>
      <c r="HS160" s="9">
        <v>79.13</v>
      </c>
      <c r="HT160" s="9">
        <v>78.849999999999994</v>
      </c>
      <c r="HU160" s="9">
        <v>78.56</v>
      </c>
      <c r="HV160" s="9">
        <v>78.41</v>
      </c>
      <c r="HW160" s="9">
        <v>78.23</v>
      </c>
      <c r="HX160" s="9">
        <v>77.98</v>
      </c>
      <c r="HY160" s="9">
        <v>77.760000000000005</v>
      </c>
      <c r="ID160" s="14">
        <v>84.838099999999997</v>
      </c>
      <c r="IE160" s="14">
        <v>84.747900000000001</v>
      </c>
      <c r="IF160" s="14">
        <v>-0.10641399999999999</v>
      </c>
      <c r="IH160" s="7">
        <v>102.08</v>
      </c>
      <c r="II160" s="9">
        <v>361.48</v>
      </c>
    </row>
    <row r="161" spans="1:243" x14ac:dyDescent="0.35">
      <c r="A161" s="6">
        <f t="shared" si="52"/>
        <v>44776</v>
      </c>
      <c r="B161" s="13">
        <f t="shared" si="46"/>
        <v>8</v>
      </c>
      <c r="C161" s="13">
        <f t="shared" si="47"/>
        <v>2022</v>
      </c>
      <c r="D161">
        <f t="shared" si="48"/>
        <v>202208</v>
      </c>
      <c r="E161">
        <f t="shared" si="49"/>
        <v>3</v>
      </c>
      <c r="F161">
        <f t="shared" si="50"/>
        <v>202203</v>
      </c>
      <c r="G161" t="s">
        <v>346</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79.5745</v>
      </c>
      <c r="FP161" s="7">
        <v>101.82</v>
      </c>
      <c r="FQ161" s="9">
        <v>1.2112000000000001</v>
      </c>
      <c r="FR161" s="7">
        <f t="shared" si="51"/>
        <v>84.065389696169078</v>
      </c>
      <c r="FT161" s="7">
        <v>1.84</v>
      </c>
      <c r="FU161" s="7">
        <v>1.91</v>
      </c>
      <c r="FV161" s="9">
        <v>79.899000000000001</v>
      </c>
      <c r="FX161" s="9">
        <v>96.78</v>
      </c>
      <c r="FY161" s="9">
        <v>94.06</v>
      </c>
      <c r="FZ161" s="9">
        <v>91.51</v>
      </c>
      <c r="GA161" s="9">
        <v>88.18</v>
      </c>
      <c r="GB161" s="9">
        <v>83.31</v>
      </c>
      <c r="GD161" s="9">
        <v>96.78</v>
      </c>
      <c r="GE161" s="9">
        <v>95.2</v>
      </c>
      <c r="GF161" s="9">
        <v>94.06</v>
      </c>
      <c r="GG161" s="9">
        <v>93.03</v>
      </c>
      <c r="GH161" s="9">
        <v>92.21</v>
      </c>
      <c r="GI161" s="9">
        <v>91.51</v>
      </c>
      <c r="GJ161" s="9">
        <v>90.86</v>
      </c>
      <c r="GK161" s="9">
        <v>90.26</v>
      </c>
      <c r="GL161" s="9">
        <v>89.66</v>
      </c>
      <c r="GM161" s="9">
        <v>89.14</v>
      </c>
      <c r="GN161" s="9">
        <v>88.62</v>
      </c>
      <c r="GO161" s="9">
        <v>88.18</v>
      </c>
      <c r="GP161" s="9">
        <v>87.76</v>
      </c>
      <c r="GQ161" s="9">
        <v>87.29</v>
      </c>
      <c r="GR161" s="9">
        <v>86.8</v>
      </c>
      <c r="GS161" s="9">
        <v>86.27</v>
      </c>
      <c r="GT161" s="9">
        <v>85.78</v>
      </c>
      <c r="GU161" s="9">
        <v>85.37</v>
      </c>
      <c r="GV161" s="9">
        <v>85</v>
      </c>
      <c r="GW161" s="9">
        <v>84.73</v>
      </c>
      <c r="GX161" s="9">
        <v>84.41</v>
      </c>
      <c r="GY161" s="9">
        <v>83.99</v>
      </c>
      <c r="GZ161" s="9">
        <v>83.64</v>
      </c>
      <c r="HA161" s="9">
        <v>83.31</v>
      </c>
      <c r="HB161" s="9">
        <v>83.02</v>
      </c>
      <c r="HC161" s="9">
        <v>82.73</v>
      </c>
      <c r="HD161" s="9">
        <v>82.41</v>
      </c>
      <c r="HE161" s="9">
        <v>82.04</v>
      </c>
      <c r="HF161" s="9">
        <v>81.7</v>
      </c>
      <c r="HG161" s="9">
        <v>81.31</v>
      </c>
      <c r="HH161" s="9">
        <v>81.03</v>
      </c>
      <c r="HI161" s="9">
        <v>80.739999999999995</v>
      </c>
      <c r="HJ161" s="9">
        <v>80.540000000000006</v>
      </c>
      <c r="HK161" s="9">
        <v>80.31</v>
      </c>
      <c r="HL161" s="9">
        <v>80.099999999999994</v>
      </c>
      <c r="HM161" s="9">
        <v>79.89</v>
      </c>
      <c r="HN161" s="9">
        <v>79.73</v>
      </c>
      <c r="HO161" s="9">
        <v>79.44</v>
      </c>
      <c r="HP161" s="9">
        <v>79.22</v>
      </c>
      <c r="HQ161" s="9">
        <v>79.02</v>
      </c>
      <c r="HR161" s="9">
        <v>78.819999999999993</v>
      </c>
      <c r="HS161" s="9">
        <v>78.61</v>
      </c>
      <c r="HT161" s="9">
        <v>78.39</v>
      </c>
      <c r="HU161" s="9">
        <v>78.150000000000006</v>
      </c>
      <c r="HV161" s="9">
        <v>77.959999999999994</v>
      </c>
      <c r="HW161" s="9">
        <v>77.81</v>
      </c>
      <c r="HX161" s="9">
        <v>77.59</v>
      </c>
      <c r="HY161" s="9">
        <v>77.39</v>
      </c>
      <c r="ID161" s="14">
        <v>84.838099999999997</v>
      </c>
      <c r="IE161" s="14">
        <v>84.747900000000001</v>
      </c>
      <c r="IF161" s="14">
        <v>-0.10641399999999999</v>
      </c>
      <c r="IH161" s="7">
        <v>97.15</v>
      </c>
      <c r="II161" s="9">
        <v>370.2</v>
      </c>
    </row>
    <row r="162" spans="1:243" x14ac:dyDescent="0.35">
      <c r="A162" s="6">
        <f t="shared" si="52"/>
        <v>44777</v>
      </c>
      <c r="B162" s="13">
        <f t="shared" si="46"/>
        <v>8</v>
      </c>
      <c r="C162" s="13">
        <f t="shared" si="47"/>
        <v>2022</v>
      </c>
      <c r="D162">
        <f t="shared" si="48"/>
        <v>202208</v>
      </c>
      <c r="E162">
        <f t="shared" si="49"/>
        <v>3</v>
      </c>
      <c r="F162">
        <f t="shared" si="50"/>
        <v>202203</v>
      </c>
      <c r="G162" t="s">
        <v>347</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79.192300000000003</v>
      </c>
      <c r="FP162" s="7">
        <v>97.99</v>
      </c>
      <c r="FQ162" s="9">
        <v>1.2111000000000001</v>
      </c>
      <c r="FR162" s="7">
        <f t="shared" si="51"/>
        <v>80.909916604739479</v>
      </c>
      <c r="FT162" s="7">
        <v>1.86</v>
      </c>
      <c r="FU162" s="7">
        <v>1.9</v>
      </c>
      <c r="FV162" s="9">
        <v>79.522400000000005</v>
      </c>
      <c r="FX162" s="9">
        <v>94.12</v>
      </c>
      <c r="FY162" s="9">
        <v>91.31</v>
      </c>
      <c r="FZ162" s="9">
        <v>88.75</v>
      </c>
      <c r="GA162" s="9">
        <v>85.51</v>
      </c>
      <c r="GB162" s="9">
        <v>80.87</v>
      </c>
      <c r="GD162" s="9">
        <v>94.12</v>
      </c>
      <c r="GE162" s="9">
        <v>92.5</v>
      </c>
      <c r="GF162" s="9">
        <v>91.31</v>
      </c>
      <c r="GG162" s="9">
        <v>90.24</v>
      </c>
      <c r="GH162" s="9">
        <v>89.43</v>
      </c>
      <c r="GI162" s="9">
        <v>88.75</v>
      </c>
      <c r="GJ162" s="9">
        <v>88.11</v>
      </c>
      <c r="GK162" s="9">
        <v>87.52</v>
      </c>
      <c r="GL162" s="9">
        <v>86.93</v>
      </c>
      <c r="GM162" s="9">
        <v>86.43</v>
      </c>
      <c r="GN162" s="9">
        <v>85.94</v>
      </c>
      <c r="GO162" s="9">
        <v>85.51</v>
      </c>
      <c r="GP162" s="9">
        <v>85.11</v>
      </c>
      <c r="GQ162" s="9">
        <v>84.66</v>
      </c>
      <c r="GR162" s="9">
        <v>84.19</v>
      </c>
      <c r="GS162" s="9">
        <v>83.68</v>
      </c>
      <c r="GT162" s="9">
        <v>83.21</v>
      </c>
      <c r="GU162" s="9">
        <v>82.82</v>
      </c>
      <c r="GV162" s="9">
        <v>82.47</v>
      </c>
      <c r="GW162" s="9">
        <v>82.21</v>
      </c>
      <c r="GX162" s="9">
        <v>81.91</v>
      </c>
      <c r="GY162" s="9">
        <v>81.510000000000005</v>
      </c>
      <c r="GZ162" s="9">
        <v>81.180000000000007</v>
      </c>
      <c r="HA162" s="9">
        <v>80.87</v>
      </c>
      <c r="HB162" s="9">
        <v>80.61</v>
      </c>
      <c r="HC162" s="9">
        <v>80.349999999999994</v>
      </c>
      <c r="HD162" s="9">
        <v>80.06</v>
      </c>
      <c r="HE162" s="9">
        <v>79.709999999999994</v>
      </c>
      <c r="HF162" s="9">
        <v>79.39</v>
      </c>
      <c r="HG162" s="9">
        <v>79.03</v>
      </c>
      <c r="HH162" s="9">
        <v>78.77</v>
      </c>
      <c r="HI162" s="9">
        <v>78.5</v>
      </c>
      <c r="HJ162" s="9">
        <v>78.319999999999993</v>
      </c>
      <c r="HK162" s="9">
        <v>78.11</v>
      </c>
      <c r="HL162" s="9">
        <v>77.91</v>
      </c>
      <c r="HM162" s="9">
        <v>77.709999999999994</v>
      </c>
      <c r="HN162" s="9">
        <v>77.58</v>
      </c>
      <c r="HO162" s="9">
        <v>77.319999999999993</v>
      </c>
      <c r="HP162" s="9">
        <v>77.11</v>
      </c>
      <c r="HQ162" s="9">
        <v>76.930000000000007</v>
      </c>
      <c r="HR162" s="9">
        <v>76.75</v>
      </c>
      <c r="HS162" s="9">
        <v>76.56</v>
      </c>
      <c r="HT162" s="9">
        <v>76.36</v>
      </c>
      <c r="HU162" s="9">
        <v>76.150000000000006</v>
      </c>
      <c r="HV162" s="9">
        <v>75.98</v>
      </c>
      <c r="HW162" s="9">
        <v>75.849999999999994</v>
      </c>
      <c r="HX162" s="9">
        <v>75.66</v>
      </c>
      <c r="HY162" s="9">
        <v>75.48</v>
      </c>
      <c r="ID162" s="14">
        <v>84.838099999999997</v>
      </c>
      <c r="IE162" s="14">
        <v>84.747900000000001</v>
      </c>
      <c r="IF162" s="14">
        <v>-0.10641399999999999</v>
      </c>
      <c r="IH162" s="7">
        <v>93.89</v>
      </c>
      <c r="II162" s="9">
        <v>379.17</v>
      </c>
    </row>
    <row r="163" spans="1:243" x14ac:dyDescent="0.35">
      <c r="A163" s="6">
        <f t="shared" si="52"/>
        <v>44778</v>
      </c>
      <c r="B163" s="13">
        <f t="shared" si="46"/>
        <v>8</v>
      </c>
      <c r="C163" s="13">
        <f t="shared" si="47"/>
        <v>2022</v>
      </c>
      <c r="D163">
        <f t="shared" si="48"/>
        <v>202208</v>
      </c>
      <c r="E163">
        <f t="shared" si="49"/>
        <v>3</v>
      </c>
      <c r="F163">
        <f t="shared" si="50"/>
        <v>202203</v>
      </c>
      <c r="G163" t="s">
        <v>348</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79.064899999999994</v>
      </c>
      <c r="FP163" s="7">
        <v>100.31</v>
      </c>
      <c r="FQ163" s="9">
        <v>1.206</v>
      </c>
      <c r="FR163" s="7">
        <f t="shared" si="51"/>
        <v>83.175787728026535</v>
      </c>
      <c r="FT163" s="7">
        <v>1.97</v>
      </c>
      <c r="FU163" s="7">
        <v>2.04</v>
      </c>
      <c r="FV163" s="9">
        <v>79.412199999999999</v>
      </c>
      <c r="FX163" s="9">
        <v>94.92</v>
      </c>
      <c r="FY163" s="9">
        <v>91.92</v>
      </c>
      <c r="FZ163" s="9">
        <v>89.18</v>
      </c>
      <c r="GA163" s="9">
        <v>85.8</v>
      </c>
      <c r="GB163" s="9">
        <v>80.92</v>
      </c>
      <c r="GD163" s="9">
        <v>94.92</v>
      </c>
      <c r="GE163" s="9">
        <v>93.18</v>
      </c>
      <c r="GF163" s="9">
        <v>91.92</v>
      </c>
      <c r="GG163" s="9">
        <v>90.77</v>
      </c>
      <c r="GH163" s="9">
        <v>89.9</v>
      </c>
      <c r="GI163" s="9">
        <v>89.18</v>
      </c>
      <c r="GJ163" s="9">
        <v>88.51</v>
      </c>
      <c r="GK163" s="9">
        <v>87.91</v>
      </c>
      <c r="GL163" s="9">
        <v>87.3</v>
      </c>
      <c r="GM163" s="9">
        <v>86.77</v>
      </c>
      <c r="GN163" s="9">
        <v>86.26</v>
      </c>
      <c r="GO163" s="9">
        <v>85.8</v>
      </c>
      <c r="GP163" s="9">
        <v>85.38</v>
      </c>
      <c r="GQ163" s="9">
        <v>84.92</v>
      </c>
      <c r="GR163" s="9">
        <v>84.42</v>
      </c>
      <c r="GS163" s="9">
        <v>83.89</v>
      </c>
      <c r="GT163" s="9">
        <v>83.4</v>
      </c>
      <c r="GU163" s="9">
        <v>82.99</v>
      </c>
      <c r="GV163" s="9">
        <v>82.62</v>
      </c>
      <c r="GW163" s="9">
        <v>82.34</v>
      </c>
      <c r="GX163" s="9">
        <v>82.02</v>
      </c>
      <c r="GY163" s="9">
        <v>81.599999999999994</v>
      </c>
      <c r="GZ163" s="9">
        <v>81.25</v>
      </c>
      <c r="HA163" s="9">
        <v>80.92</v>
      </c>
      <c r="HB163" s="9">
        <v>80.64</v>
      </c>
      <c r="HC163" s="9">
        <v>80.36</v>
      </c>
      <c r="HD163" s="9">
        <v>80.06</v>
      </c>
      <c r="HE163" s="9">
        <v>79.7</v>
      </c>
      <c r="HF163" s="9">
        <v>79.37</v>
      </c>
      <c r="HG163" s="9">
        <v>79.010000000000005</v>
      </c>
      <c r="HH163" s="9">
        <v>78.739999999999995</v>
      </c>
      <c r="HI163" s="9">
        <v>78.459999999999994</v>
      </c>
      <c r="HJ163" s="9">
        <v>78.25</v>
      </c>
      <c r="HK163" s="9">
        <v>78.03</v>
      </c>
      <c r="HL163" s="9">
        <v>77.819999999999993</v>
      </c>
      <c r="HM163" s="9">
        <v>77.61</v>
      </c>
      <c r="HN163" s="9">
        <v>77.41</v>
      </c>
      <c r="HO163" s="9">
        <v>77.19</v>
      </c>
      <c r="HP163" s="9">
        <v>76.97</v>
      </c>
      <c r="HQ163" s="9">
        <v>76.78</v>
      </c>
      <c r="HR163" s="9">
        <v>76.59</v>
      </c>
      <c r="HS163" s="9">
        <v>76.39</v>
      </c>
      <c r="HT163" s="9">
        <v>76.17</v>
      </c>
      <c r="HU163" s="9">
        <v>75.959999999999994</v>
      </c>
      <c r="HV163" s="9">
        <v>75.77</v>
      </c>
      <c r="HW163" s="9">
        <v>75.63</v>
      </c>
      <c r="HX163" s="9">
        <v>75.42</v>
      </c>
      <c r="HY163" s="9">
        <v>75.23</v>
      </c>
      <c r="ID163" s="14">
        <v>84.838099999999997</v>
      </c>
      <c r="IE163" s="14">
        <v>84.747900000000001</v>
      </c>
      <c r="IF163" s="14">
        <v>-0.10641399999999999</v>
      </c>
      <c r="IH163" s="7">
        <v>95.08</v>
      </c>
      <c r="II163" s="9">
        <v>373.63</v>
      </c>
    </row>
    <row r="164" spans="1:243" x14ac:dyDescent="0.35">
      <c r="A164" s="6">
        <f t="shared" si="52"/>
        <v>44781</v>
      </c>
      <c r="B164" s="13">
        <f t="shared" si="46"/>
        <v>8</v>
      </c>
      <c r="C164" s="13">
        <f t="shared" si="47"/>
        <v>2022</v>
      </c>
      <c r="D164">
        <f t="shared" si="48"/>
        <v>202208</v>
      </c>
      <c r="E164">
        <f t="shared" si="49"/>
        <v>3</v>
      </c>
      <c r="F164">
        <f t="shared" si="50"/>
        <v>202203</v>
      </c>
      <c r="G164" t="s">
        <v>349</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79.216800000000006</v>
      </c>
      <c r="FP164" s="7">
        <v>103.46</v>
      </c>
      <c r="FQ164" s="9">
        <v>1.2119</v>
      </c>
      <c r="FR164" s="7">
        <f t="shared" si="51"/>
        <v>85.370080039607231</v>
      </c>
      <c r="FT164" s="7">
        <v>1.91</v>
      </c>
      <c r="FU164" s="7">
        <v>1.95</v>
      </c>
      <c r="FV164" s="9">
        <v>79.565100000000001</v>
      </c>
      <c r="FX164" s="9">
        <v>96.65</v>
      </c>
      <c r="FY164" s="9">
        <v>93.9</v>
      </c>
      <c r="FZ164" s="9">
        <v>91.27</v>
      </c>
      <c r="GA164" s="9">
        <v>87.88</v>
      </c>
      <c r="GB164" s="9">
        <v>82.85</v>
      </c>
      <c r="GD164" s="9">
        <v>96.65</v>
      </c>
      <c r="GE164" s="9">
        <v>95.12</v>
      </c>
      <c r="GF164" s="9">
        <v>93.9</v>
      </c>
      <c r="GG164" s="9">
        <v>92.82</v>
      </c>
      <c r="GH164" s="9">
        <v>91.99</v>
      </c>
      <c r="GI164" s="9">
        <v>91.27</v>
      </c>
      <c r="GJ164" s="9">
        <v>90.6</v>
      </c>
      <c r="GK164" s="9">
        <v>90</v>
      </c>
      <c r="GL164" s="9">
        <v>89.4</v>
      </c>
      <c r="GM164" s="9">
        <v>88.87</v>
      </c>
      <c r="GN164" s="9">
        <v>88.35</v>
      </c>
      <c r="GO164" s="9">
        <v>87.88</v>
      </c>
      <c r="GP164" s="9">
        <v>87.46</v>
      </c>
      <c r="GQ164" s="9">
        <v>86.98</v>
      </c>
      <c r="GR164" s="9">
        <v>86.47</v>
      </c>
      <c r="GS164" s="9">
        <v>85.92</v>
      </c>
      <c r="GT164" s="9">
        <v>85.42</v>
      </c>
      <c r="GU164" s="9">
        <v>85.01</v>
      </c>
      <c r="GV164" s="9">
        <v>84.62</v>
      </c>
      <c r="GW164" s="9">
        <v>84.33</v>
      </c>
      <c r="GX164" s="9">
        <v>84</v>
      </c>
      <c r="GY164" s="9">
        <v>83.57</v>
      </c>
      <c r="GZ164" s="9">
        <v>83.2</v>
      </c>
      <c r="HA164" s="9">
        <v>82.85</v>
      </c>
      <c r="HB164" s="9">
        <v>82.55</v>
      </c>
      <c r="HC164" s="9">
        <v>82.25</v>
      </c>
      <c r="HD164" s="9">
        <v>81.93</v>
      </c>
      <c r="HE164" s="9">
        <v>81.56</v>
      </c>
      <c r="HF164" s="9">
        <v>81.22</v>
      </c>
      <c r="HG164" s="9">
        <v>80.84</v>
      </c>
      <c r="HH164" s="9">
        <v>80.55</v>
      </c>
      <c r="HI164" s="9">
        <v>80.25</v>
      </c>
      <c r="HJ164" s="9">
        <v>80.02</v>
      </c>
      <c r="HK164" s="9">
        <v>79.790000000000006</v>
      </c>
      <c r="HL164" s="9">
        <v>79.569999999999993</v>
      </c>
      <c r="HM164" s="9">
        <v>79.349999999999994</v>
      </c>
      <c r="HN164" s="9">
        <v>79.14</v>
      </c>
      <c r="HO164" s="9">
        <v>78.900000000000006</v>
      </c>
      <c r="HP164" s="9">
        <v>78.650000000000006</v>
      </c>
      <c r="HQ164" s="9">
        <v>78.45</v>
      </c>
      <c r="HR164" s="9">
        <v>78.25</v>
      </c>
      <c r="HS164" s="9">
        <v>78.040000000000006</v>
      </c>
      <c r="HT164" s="9">
        <v>77.81</v>
      </c>
      <c r="HU164" s="9">
        <v>77.59</v>
      </c>
      <c r="HV164" s="9">
        <v>77.39</v>
      </c>
      <c r="HW164" s="9">
        <v>77.23</v>
      </c>
      <c r="HX164" s="9">
        <v>77.010000000000005</v>
      </c>
      <c r="HY164" s="9">
        <v>76.81</v>
      </c>
      <c r="ID164" s="14">
        <v>84.838099999999997</v>
      </c>
      <c r="IE164" s="14">
        <v>84.747900000000001</v>
      </c>
      <c r="IF164" s="14">
        <v>-0.10641399999999999</v>
      </c>
      <c r="IH164" s="7">
        <v>95.96</v>
      </c>
      <c r="II164" s="9">
        <v>355.14</v>
      </c>
    </row>
    <row r="165" spans="1:243" x14ac:dyDescent="0.35">
      <c r="A165" s="6">
        <f t="shared" si="52"/>
        <v>44782</v>
      </c>
      <c r="B165" s="13">
        <f t="shared" si="46"/>
        <v>8</v>
      </c>
      <c r="C165" s="13">
        <f t="shared" si="47"/>
        <v>2022</v>
      </c>
      <c r="D165">
        <f t="shared" si="48"/>
        <v>202208</v>
      </c>
      <c r="E165">
        <f t="shared" si="49"/>
        <v>3</v>
      </c>
      <c r="F165">
        <f t="shared" si="50"/>
        <v>202203</v>
      </c>
      <c r="G165" t="s">
        <v>350</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78.988799999999998</v>
      </c>
      <c r="FP165" s="7">
        <v>103.81</v>
      </c>
      <c r="FQ165" s="9">
        <v>1.2088000000000001</v>
      </c>
      <c r="FR165" s="7">
        <f t="shared" si="51"/>
        <v>85.878557246856388</v>
      </c>
      <c r="FT165" s="7">
        <v>1.92</v>
      </c>
      <c r="FU165" s="7">
        <v>1.98</v>
      </c>
      <c r="FV165" s="9">
        <v>79.334400000000002</v>
      </c>
      <c r="FX165" s="9">
        <v>96.31</v>
      </c>
      <c r="FY165" s="9">
        <v>93.64</v>
      </c>
      <c r="FZ165" s="9">
        <v>91.01</v>
      </c>
      <c r="GA165" s="9">
        <v>87.61</v>
      </c>
      <c r="GB165" s="9">
        <v>82.48</v>
      </c>
      <c r="GD165" s="9">
        <v>96.31</v>
      </c>
      <c r="GE165" s="9">
        <v>94.85</v>
      </c>
      <c r="GF165" s="9">
        <v>93.64</v>
      </c>
      <c r="GG165" s="9">
        <v>92.57</v>
      </c>
      <c r="GH165" s="9">
        <v>91.74</v>
      </c>
      <c r="GI165" s="9">
        <v>91.01</v>
      </c>
      <c r="GJ165" s="9">
        <v>90.33</v>
      </c>
      <c r="GK165" s="9">
        <v>89.72</v>
      </c>
      <c r="GL165" s="9">
        <v>89.12</v>
      </c>
      <c r="GM165" s="9">
        <v>88.6</v>
      </c>
      <c r="GN165" s="9">
        <v>88.08</v>
      </c>
      <c r="GO165" s="9">
        <v>87.61</v>
      </c>
      <c r="GP165" s="9">
        <v>87.18</v>
      </c>
      <c r="GQ165" s="9">
        <v>86.7</v>
      </c>
      <c r="GR165" s="9">
        <v>86.2</v>
      </c>
      <c r="GS165" s="9">
        <v>85.63</v>
      </c>
      <c r="GT165" s="9">
        <v>85.12</v>
      </c>
      <c r="GU165" s="9">
        <v>84.7</v>
      </c>
      <c r="GV165" s="9">
        <v>84.3</v>
      </c>
      <c r="GW165" s="9">
        <v>84</v>
      </c>
      <c r="GX165" s="9">
        <v>83.66</v>
      </c>
      <c r="GY165" s="9">
        <v>83.22</v>
      </c>
      <c r="GZ165" s="9">
        <v>82.84</v>
      </c>
      <c r="HA165" s="9">
        <v>82.48</v>
      </c>
      <c r="HB165" s="9">
        <v>82.17</v>
      </c>
      <c r="HC165" s="9">
        <v>81.86</v>
      </c>
      <c r="HD165" s="9">
        <v>81.53</v>
      </c>
      <c r="HE165" s="9">
        <v>81.14</v>
      </c>
      <c r="HF165" s="9">
        <v>80.790000000000006</v>
      </c>
      <c r="HG165" s="9">
        <v>80.41</v>
      </c>
      <c r="HH165" s="9">
        <v>80.11</v>
      </c>
      <c r="HI165" s="9">
        <v>79.8</v>
      </c>
      <c r="HJ165" s="9">
        <v>79.56</v>
      </c>
      <c r="HK165" s="9">
        <v>79.319999999999993</v>
      </c>
      <c r="HL165" s="9">
        <v>79.09</v>
      </c>
      <c r="HM165" s="9">
        <v>78.86</v>
      </c>
      <c r="HN165" s="9">
        <v>78.64</v>
      </c>
      <c r="HO165" s="9">
        <v>78.39</v>
      </c>
      <c r="HP165" s="9">
        <v>78.13</v>
      </c>
      <c r="HQ165" s="9">
        <v>77.92</v>
      </c>
      <c r="HR165" s="9">
        <v>77.709999999999994</v>
      </c>
      <c r="HS165" s="9">
        <v>77.489999999999995</v>
      </c>
      <c r="HT165" s="9">
        <v>77.239999999999995</v>
      </c>
      <c r="HU165" s="9">
        <v>77.02</v>
      </c>
      <c r="HV165" s="9">
        <v>76.81</v>
      </c>
      <c r="HW165" s="9">
        <v>76.61</v>
      </c>
      <c r="HX165" s="9">
        <v>76.41</v>
      </c>
      <c r="HY165" s="9">
        <v>76.209999999999994</v>
      </c>
      <c r="ID165" s="14">
        <v>84.838099999999997</v>
      </c>
      <c r="IE165" s="14">
        <v>84.747900000000001</v>
      </c>
      <c r="IF165" s="14">
        <v>-0.10641399999999999</v>
      </c>
      <c r="IH165" s="7">
        <v>96.15</v>
      </c>
      <c r="II165" s="9">
        <v>357.24</v>
      </c>
    </row>
    <row r="166" spans="1:243" x14ac:dyDescent="0.35">
      <c r="A166" s="6">
        <f t="shared" si="52"/>
        <v>44783</v>
      </c>
      <c r="B166" s="13">
        <f t="shared" si="46"/>
        <v>8</v>
      </c>
      <c r="C166" s="13">
        <f t="shared" si="47"/>
        <v>2022</v>
      </c>
      <c r="D166">
        <f t="shared" si="48"/>
        <v>202208</v>
      </c>
      <c r="E166">
        <f t="shared" si="49"/>
        <v>3</v>
      </c>
      <c r="F166">
        <f t="shared" si="50"/>
        <v>202203</v>
      </c>
      <c r="G166" t="s">
        <v>351</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79.459699999999998</v>
      </c>
      <c r="FP166" s="7">
        <v>105.06</v>
      </c>
      <c r="FQ166" s="9">
        <v>1.2259</v>
      </c>
      <c r="FR166" s="7">
        <f t="shared" si="51"/>
        <v>85.700301819071711</v>
      </c>
      <c r="FT166" s="7">
        <v>1.96</v>
      </c>
      <c r="FU166" s="7">
        <v>1.96</v>
      </c>
      <c r="FV166" s="9">
        <v>79.811800000000005</v>
      </c>
      <c r="FX166" s="9">
        <v>97.4</v>
      </c>
      <c r="FY166" s="9">
        <v>95.18</v>
      </c>
      <c r="FZ166" s="9">
        <v>92.58</v>
      </c>
      <c r="GA166" s="9">
        <v>89.13</v>
      </c>
      <c r="GB166" s="9">
        <v>83.88</v>
      </c>
      <c r="GD166" s="9">
        <v>97.4</v>
      </c>
      <c r="GE166" s="9">
        <v>96.23</v>
      </c>
      <c r="GF166" s="9">
        <v>95.18</v>
      </c>
      <c r="GG166" s="9">
        <v>94.16</v>
      </c>
      <c r="GH166" s="9">
        <v>93.33</v>
      </c>
      <c r="GI166" s="9">
        <v>92.58</v>
      </c>
      <c r="GJ166" s="9">
        <v>91.88</v>
      </c>
      <c r="GK166" s="9">
        <v>91.26</v>
      </c>
      <c r="GL166" s="9">
        <v>90.64</v>
      </c>
      <c r="GM166" s="9">
        <v>90.13</v>
      </c>
      <c r="GN166" s="9">
        <v>89.61</v>
      </c>
      <c r="GO166" s="9">
        <v>89.13</v>
      </c>
      <c r="GP166" s="9">
        <v>88.69</v>
      </c>
      <c r="GQ166" s="9">
        <v>88.19</v>
      </c>
      <c r="GR166" s="9">
        <v>87.67</v>
      </c>
      <c r="GS166" s="9">
        <v>87.08</v>
      </c>
      <c r="GT166" s="9">
        <v>86.56</v>
      </c>
      <c r="GU166" s="9">
        <v>86.14</v>
      </c>
      <c r="GV166" s="9">
        <v>85.75</v>
      </c>
      <c r="GW166" s="9">
        <v>85.44</v>
      </c>
      <c r="GX166" s="9">
        <v>85.09</v>
      </c>
      <c r="GY166" s="9">
        <v>84.64</v>
      </c>
      <c r="GZ166" s="9">
        <v>84.25</v>
      </c>
      <c r="HA166" s="9">
        <v>83.88</v>
      </c>
      <c r="HB166" s="9">
        <v>83.56</v>
      </c>
      <c r="HC166" s="9">
        <v>83.24</v>
      </c>
      <c r="HD166" s="9">
        <v>82.91</v>
      </c>
      <c r="HE166" s="9">
        <v>82.51</v>
      </c>
      <c r="HF166" s="9">
        <v>82.15</v>
      </c>
      <c r="HG166" s="9">
        <v>81.760000000000005</v>
      </c>
      <c r="HH166" s="9">
        <v>81.45</v>
      </c>
      <c r="HI166" s="9">
        <v>81.14</v>
      </c>
      <c r="HJ166" s="9">
        <v>80.900000000000006</v>
      </c>
      <c r="HK166" s="9">
        <v>80.64</v>
      </c>
      <c r="HL166" s="9">
        <v>80.400000000000006</v>
      </c>
      <c r="HM166" s="9">
        <v>80.16</v>
      </c>
      <c r="HN166" s="9">
        <v>79.930000000000007</v>
      </c>
      <c r="HO166" s="9">
        <v>79.66</v>
      </c>
      <c r="HP166" s="9">
        <v>79.38</v>
      </c>
      <c r="HQ166" s="9">
        <v>79.150000000000006</v>
      </c>
      <c r="HR166" s="9">
        <v>78.92</v>
      </c>
      <c r="HS166" s="9">
        <v>78.69</v>
      </c>
      <c r="HT166" s="9">
        <v>78.42</v>
      </c>
      <c r="HU166" s="9">
        <v>78.2</v>
      </c>
      <c r="HV166" s="9">
        <v>77.98</v>
      </c>
      <c r="HW166" s="9">
        <v>77.78</v>
      </c>
      <c r="HX166" s="9">
        <v>77.56</v>
      </c>
      <c r="HY166" s="9">
        <v>77.349999999999994</v>
      </c>
      <c r="ID166" s="14">
        <v>84.838099999999997</v>
      </c>
      <c r="IE166" s="14">
        <v>84.747900000000001</v>
      </c>
      <c r="IF166" s="14">
        <v>-0.10641399999999999</v>
      </c>
      <c r="IH166" s="7">
        <v>97.4</v>
      </c>
      <c r="II166" s="9">
        <v>389.82</v>
      </c>
    </row>
    <row r="167" spans="1:243" x14ac:dyDescent="0.35">
      <c r="A167" s="6">
        <f t="shared" si="52"/>
        <v>44784</v>
      </c>
      <c r="B167" s="13">
        <f t="shared" si="46"/>
        <v>8</v>
      </c>
      <c r="C167" s="13">
        <f t="shared" si="47"/>
        <v>2022</v>
      </c>
      <c r="D167">
        <f t="shared" si="48"/>
        <v>202208</v>
      </c>
      <c r="E167">
        <f t="shared" si="49"/>
        <v>3</v>
      </c>
      <c r="F167">
        <f t="shared" si="50"/>
        <v>202203</v>
      </c>
      <c r="G167" t="s">
        <v>352</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79.256799999999998</v>
      </c>
      <c r="FP167" s="7">
        <v>107.19</v>
      </c>
      <c r="FQ167" s="9">
        <v>1.2225999999999999</v>
      </c>
      <c r="FR167" s="7">
        <f t="shared" si="51"/>
        <v>87.673809913299536</v>
      </c>
      <c r="FT167" s="7">
        <v>2.0099999999999998</v>
      </c>
      <c r="FU167" s="7">
        <v>2.06</v>
      </c>
      <c r="FV167" s="9">
        <v>79.603200000000001</v>
      </c>
      <c r="FX167" s="9">
        <v>99.6</v>
      </c>
      <c r="FY167" s="9">
        <v>97.15</v>
      </c>
      <c r="FZ167" s="9">
        <v>94.27</v>
      </c>
      <c r="GA167" s="9">
        <v>90.39</v>
      </c>
      <c r="GB167" s="9">
        <v>84.51</v>
      </c>
      <c r="GD167" s="9">
        <v>99.6</v>
      </c>
      <c r="GE167" s="9">
        <v>98.3</v>
      </c>
      <c r="GF167" s="9">
        <v>97.15</v>
      </c>
      <c r="GG167" s="9">
        <v>96.06</v>
      </c>
      <c r="GH167" s="9">
        <v>95.13</v>
      </c>
      <c r="GI167" s="9">
        <v>94.27</v>
      </c>
      <c r="GJ167" s="9">
        <v>93.48</v>
      </c>
      <c r="GK167" s="9">
        <v>92.79</v>
      </c>
      <c r="GL167" s="9">
        <v>92.11</v>
      </c>
      <c r="GM167" s="9">
        <v>91.53</v>
      </c>
      <c r="GN167" s="9">
        <v>90.95</v>
      </c>
      <c r="GO167" s="9">
        <v>90.39</v>
      </c>
      <c r="GP167" s="9">
        <v>89.89</v>
      </c>
      <c r="GQ167" s="9">
        <v>89.33</v>
      </c>
      <c r="GR167" s="9">
        <v>88.75</v>
      </c>
      <c r="GS167" s="9">
        <v>88.11</v>
      </c>
      <c r="GT167" s="9">
        <v>87.53</v>
      </c>
      <c r="GU167" s="9">
        <v>87.06</v>
      </c>
      <c r="GV167" s="9">
        <v>86.62</v>
      </c>
      <c r="GW167" s="9">
        <v>86.25</v>
      </c>
      <c r="GX167" s="9">
        <v>85.84</v>
      </c>
      <c r="GY167" s="9">
        <v>85.35</v>
      </c>
      <c r="GZ167" s="9">
        <v>84.92</v>
      </c>
      <c r="HA167" s="9">
        <v>84.51</v>
      </c>
      <c r="HB167" s="9">
        <v>84.14</v>
      </c>
      <c r="HC167" s="9">
        <v>83.78</v>
      </c>
      <c r="HD167" s="9">
        <v>83.41</v>
      </c>
      <c r="HE167" s="9">
        <v>82.97</v>
      </c>
      <c r="HF167" s="9">
        <v>82.57</v>
      </c>
      <c r="HG167" s="9">
        <v>82.14</v>
      </c>
      <c r="HH167" s="9">
        <v>81.790000000000006</v>
      </c>
      <c r="HI167" s="9">
        <v>81.44</v>
      </c>
      <c r="HJ167" s="9">
        <v>81.17</v>
      </c>
      <c r="HK167" s="9">
        <v>80.89</v>
      </c>
      <c r="HL167" s="9">
        <v>80.63</v>
      </c>
      <c r="HM167" s="9">
        <v>80.36</v>
      </c>
      <c r="HN167" s="9">
        <v>80.099999999999994</v>
      </c>
      <c r="HO167" s="9">
        <v>79.8</v>
      </c>
      <c r="HP167" s="9">
        <v>79.5</v>
      </c>
      <c r="HQ167" s="9">
        <v>79.25</v>
      </c>
      <c r="HR167" s="9">
        <v>79</v>
      </c>
      <c r="HS167" s="9">
        <v>78.75</v>
      </c>
      <c r="HT167" s="9">
        <v>78.459999999999994</v>
      </c>
      <c r="HU167" s="9">
        <v>78.22</v>
      </c>
      <c r="HV167" s="9">
        <v>77.98</v>
      </c>
      <c r="HW167" s="9">
        <v>77.75</v>
      </c>
      <c r="HX167" s="9">
        <v>77.510000000000005</v>
      </c>
      <c r="HY167" s="9">
        <v>77.27</v>
      </c>
      <c r="ID167" s="14">
        <v>84.838099999999997</v>
      </c>
      <c r="IE167" s="14">
        <v>84.747900000000001</v>
      </c>
      <c r="IF167" s="14">
        <v>-0.10641399999999999</v>
      </c>
      <c r="IH167" s="7">
        <v>99.57</v>
      </c>
      <c r="II167" s="9">
        <v>401.65</v>
      </c>
    </row>
    <row r="168" spans="1:243" x14ac:dyDescent="0.35">
      <c r="A168" s="6">
        <f t="shared" si="52"/>
        <v>44785</v>
      </c>
      <c r="B168" s="13">
        <f t="shared" si="46"/>
        <v>8</v>
      </c>
      <c r="C168" s="13">
        <f t="shared" si="47"/>
        <v>2022</v>
      </c>
      <c r="D168">
        <f t="shared" si="48"/>
        <v>202208</v>
      </c>
      <c r="E168">
        <f t="shared" si="49"/>
        <v>3</v>
      </c>
      <c r="F168">
        <f t="shared" si="50"/>
        <v>202203</v>
      </c>
      <c r="G168" t="s">
        <v>353</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78.965599999999995</v>
      </c>
      <c r="FP168" s="7">
        <v>103.7</v>
      </c>
      <c r="FQ168" s="9">
        <v>1.2118</v>
      </c>
      <c r="FR168" s="7">
        <f t="shared" si="51"/>
        <v>85.575177422016836</v>
      </c>
      <c r="FT168" s="7">
        <v>2.08</v>
      </c>
      <c r="FU168" s="7">
        <v>2.1</v>
      </c>
      <c r="FV168" s="9">
        <v>79.326999999999998</v>
      </c>
      <c r="FX168" s="9">
        <v>98.15</v>
      </c>
      <c r="FY168" s="9">
        <v>95.78</v>
      </c>
      <c r="FZ168" s="9">
        <v>92.98</v>
      </c>
      <c r="GA168" s="9">
        <v>89.31</v>
      </c>
      <c r="GB168" s="9">
        <v>83.97</v>
      </c>
      <c r="GD168" s="9">
        <v>98.15</v>
      </c>
      <c r="GE168" s="9">
        <v>96.9</v>
      </c>
      <c r="GF168" s="9">
        <v>95.78</v>
      </c>
      <c r="GG168" s="9">
        <v>94.72</v>
      </c>
      <c r="GH168" s="9">
        <v>93.81</v>
      </c>
      <c r="GI168" s="9">
        <v>92.98</v>
      </c>
      <c r="GJ168" s="9">
        <v>92.22</v>
      </c>
      <c r="GK168" s="9">
        <v>91.54</v>
      </c>
      <c r="GL168" s="9">
        <v>90.9</v>
      </c>
      <c r="GM168" s="9">
        <v>90.36</v>
      </c>
      <c r="GN168" s="9">
        <v>89.83</v>
      </c>
      <c r="GO168" s="9">
        <v>89.31</v>
      </c>
      <c r="GP168" s="9">
        <v>88.86</v>
      </c>
      <c r="GQ168" s="9">
        <v>88.36</v>
      </c>
      <c r="GR168" s="9">
        <v>87.84</v>
      </c>
      <c r="GS168" s="9">
        <v>87.26</v>
      </c>
      <c r="GT168" s="9">
        <v>86.73</v>
      </c>
      <c r="GU168" s="9">
        <v>86.3</v>
      </c>
      <c r="GV168" s="9">
        <v>85.9</v>
      </c>
      <c r="GW168" s="9">
        <v>85.58</v>
      </c>
      <c r="GX168" s="9">
        <v>85.21</v>
      </c>
      <c r="GY168" s="9">
        <v>84.75</v>
      </c>
      <c r="GZ168" s="9">
        <v>84.35</v>
      </c>
      <c r="HA168" s="9">
        <v>83.97</v>
      </c>
      <c r="HB168" s="9">
        <v>83.63</v>
      </c>
      <c r="HC168" s="9">
        <v>83.3</v>
      </c>
      <c r="HD168" s="9">
        <v>82.95</v>
      </c>
      <c r="HE168" s="9">
        <v>82.53</v>
      </c>
      <c r="HF168" s="9">
        <v>82.15</v>
      </c>
      <c r="HG168" s="9">
        <v>81.75</v>
      </c>
      <c r="HH168" s="9">
        <v>81.430000000000007</v>
      </c>
      <c r="HI168" s="9">
        <v>81.099999999999994</v>
      </c>
      <c r="HJ168" s="9">
        <v>80.849999999999994</v>
      </c>
      <c r="HK168" s="9">
        <v>80.59</v>
      </c>
      <c r="HL168" s="9">
        <v>80.34</v>
      </c>
      <c r="HM168" s="9">
        <v>80.08</v>
      </c>
      <c r="HN168" s="9">
        <v>79.84</v>
      </c>
      <c r="HO168" s="9">
        <v>79.56</v>
      </c>
      <c r="HP168" s="9">
        <v>79.28</v>
      </c>
      <c r="HQ168" s="9">
        <v>79.03</v>
      </c>
      <c r="HR168" s="9">
        <v>78.78</v>
      </c>
      <c r="HS168" s="9">
        <v>78.53</v>
      </c>
      <c r="HT168" s="9">
        <v>78.239999999999995</v>
      </c>
      <c r="HU168" s="9">
        <v>78</v>
      </c>
      <c r="HV168" s="9">
        <v>77.760000000000005</v>
      </c>
      <c r="HW168" s="9">
        <v>77.53</v>
      </c>
      <c r="HX168" s="9">
        <v>77.290000000000006</v>
      </c>
      <c r="HY168" s="9">
        <v>77.05</v>
      </c>
      <c r="ID168" s="14">
        <v>84.838099999999997</v>
      </c>
      <c r="IE168" s="14">
        <v>84.747900000000001</v>
      </c>
      <c r="IF168" s="14">
        <v>-0.10641399999999999</v>
      </c>
      <c r="IH168" s="7">
        <v>98.2</v>
      </c>
      <c r="II168" s="9">
        <v>395.8</v>
      </c>
    </row>
    <row r="169" spans="1:243" x14ac:dyDescent="0.35">
      <c r="A169" s="6">
        <f t="shared" si="52"/>
        <v>44788</v>
      </c>
      <c r="B169" s="13">
        <f t="shared" si="46"/>
        <v>8</v>
      </c>
      <c r="C169" s="13">
        <f t="shared" si="47"/>
        <v>2022</v>
      </c>
      <c r="D169">
        <f t="shared" si="48"/>
        <v>202208</v>
      </c>
      <c r="E169">
        <f t="shared" si="49"/>
        <v>3</v>
      </c>
      <c r="F169">
        <f t="shared" si="50"/>
        <v>202203</v>
      </c>
      <c r="G169" t="s">
        <v>354</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78.998400000000004</v>
      </c>
      <c r="FP169" s="7">
        <v>98.25</v>
      </c>
      <c r="FQ169" s="9">
        <v>1.208</v>
      </c>
      <c r="FR169" s="7">
        <f t="shared" si="51"/>
        <v>81.33278145695364</v>
      </c>
      <c r="FT169" s="7">
        <v>2.04</v>
      </c>
      <c r="FU169" s="7">
        <v>2.0299999999999998</v>
      </c>
      <c r="FV169" s="9">
        <v>79.3506</v>
      </c>
      <c r="FX169" s="9">
        <v>95.1</v>
      </c>
      <c r="FY169" s="9">
        <v>93.4</v>
      </c>
      <c r="FZ169" s="9">
        <v>90.98</v>
      </c>
      <c r="GA169" s="9">
        <v>87.73</v>
      </c>
      <c r="GB169" s="9">
        <v>82.89</v>
      </c>
      <c r="GD169" s="9">
        <v>95.1</v>
      </c>
      <c r="GE169" s="9">
        <v>94.28</v>
      </c>
      <c r="GF169" s="9">
        <v>93.4</v>
      </c>
      <c r="GG169" s="9">
        <v>92.5</v>
      </c>
      <c r="GH169" s="9">
        <v>91.71</v>
      </c>
      <c r="GI169" s="9">
        <v>90.98</v>
      </c>
      <c r="GJ169" s="9">
        <v>90.31</v>
      </c>
      <c r="GK169" s="9">
        <v>89.72</v>
      </c>
      <c r="GL169" s="9">
        <v>89.14</v>
      </c>
      <c r="GM169" s="9">
        <v>88.65</v>
      </c>
      <c r="GN169" s="9">
        <v>88.18</v>
      </c>
      <c r="GO169" s="9">
        <v>87.73</v>
      </c>
      <c r="GP169" s="9">
        <v>87.32</v>
      </c>
      <c r="GQ169" s="9">
        <v>86.89</v>
      </c>
      <c r="GR169" s="9">
        <v>86.4</v>
      </c>
      <c r="GS169" s="9">
        <v>85.87</v>
      </c>
      <c r="GT169" s="9">
        <v>85.38</v>
      </c>
      <c r="GU169" s="9">
        <v>84.99</v>
      </c>
      <c r="GV169" s="9">
        <v>84.63</v>
      </c>
      <c r="GW169" s="9">
        <v>84.34</v>
      </c>
      <c r="GX169" s="9">
        <v>84</v>
      </c>
      <c r="GY169" s="9">
        <v>83.59</v>
      </c>
      <c r="GZ169" s="9">
        <v>83.24</v>
      </c>
      <c r="HA169" s="9">
        <v>82.89</v>
      </c>
      <c r="HB169" s="9">
        <v>82.59</v>
      </c>
      <c r="HC169" s="9">
        <v>82.3</v>
      </c>
      <c r="HD169" s="9">
        <v>81.97</v>
      </c>
      <c r="HE169" s="9">
        <v>81.59</v>
      </c>
      <c r="HF169" s="9">
        <v>81.25</v>
      </c>
      <c r="HG169" s="9">
        <v>80.88</v>
      </c>
      <c r="HH169" s="9">
        <v>80.59</v>
      </c>
      <c r="HI169" s="9">
        <v>80.290000000000006</v>
      </c>
      <c r="HJ169" s="9">
        <v>80.069999999999993</v>
      </c>
      <c r="HK169" s="9">
        <v>79.84</v>
      </c>
      <c r="HL169" s="9">
        <v>79.62</v>
      </c>
      <c r="HM169" s="9">
        <v>79.39</v>
      </c>
      <c r="HN169" s="9">
        <v>79.16</v>
      </c>
      <c r="HO169" s="9">
        <v>78.91</v>
      </c>
      <c r="HP169" s="9">
        <v>78.66</v>
      </c>
      <c r="HQ169" s="9">
        <v>78.44</v>
      </c>
      <c r="HR169" s="9">
        <v>78.22</v>
      </c>
      <c r="HS169" s="9">
        <v>78</v>
      </c>
      <c r="HT169" s="9">
        <v>77.75</v>
      </c>
      <c r="HU169" s="9">
        <v>77.540000000000006</v>
      </c>
      <c r="HV169" s="9">
        <v>77.33</v>
      </c>
      <c r="HW169" s="9">
        <v>77.13</v>
      </c>
      <c r="HX169" s="9">
        <v>76.930000000000007</v>
      </c>
      <c r="HY169" s="9">
        <v>76.73</v>
      </c>
      <c r="ID169" s="14">
        <v>84.838099999999997</v>
      </c>
      <c r="IE169" s="14">
        <v>84.747900000000001</v>
      </c>
      <c r="IF169" s="14">
        <v>-0.10641399999999999</v>
      </c>
      <c r="IH169" s="7">
        <v>94.18</v>
      </c>
      <c r="II169" s="9">
        <v>422.75</v>
      </c>
    </row>
    <row r="170" spans="1:243" x14ac:dyDescent="0.35">
      <c r="A170" s="6">
        <f t="shared" si="52"/>
        <v>44789</v>
      </c>
      <c r="B170" s="13">
        <f t="shared" si="46"/>
        <v>8</v>
      </c>
      <c r="C170" s="13">
        <f t="shared" si="47"/>
        <v>2022</v>
      </c>
      <c r="D170">
        <f t="shared" si="48"/>
        <v>202208</v>
      </c>
      <c r="E170">
        <f t="shared" si="49"/>
        <v>3</v>
      </c>
      <c r="F170">
        <f t="shared" si="50"/>
        <v>202203</v>
      </c>
      <c r="G170" t="s">
        <v>355</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79.241799999999998</v>
      </c>
      <c r="FP170" s="7">
        <v>95.36</v>
      </c>
      <c r="FQ170" s="9">
        <v>1.2095</v>
      </c>
      <c r="FR170" s="7">
        <f t="shared" si="51"/>
        <v>78.842496899545267</v>
      </c>
      <c r="FT170" s="7">
        <v>2.16</v>
      </c>
      <c r="FU170" s="7">
        <v>2.11</v>
      </c>
      <c r="FV170" s="9">
        <v>79.589100000000002</v>
      </c>
      <c r="FX170" s="9">
        <v>92.34</v>
      </c>
      <c r="FY170" s="9">
        <v>91.06</v>
      </c>
      <c r="FZ170" s="9">
        <v>89.01</v>
      </c>
      <c r="GA170" s="9">
        <v>86.18</v>
      </c>
      <c r="GB170" s="9">
        <v>81.84</v>
      </c>
      <c r="GD170" s="9">
        <v>92.34</v>
      </c>
      <c r="GE170" s="9">
        <v>91.74</v>
      </c>
      <c r="GF170" s="9">
        <v>91.06</v>
      </c>
      <c r="GG170" s="9">
        <v>90.34</v>
      </c>
      <c r="GH170" s="9">
        <v>89.66</v>
      </c>
      <c r="GI170" s="9">
        <v>89.01</v>
      </c>
      <c r="GJ170" s="9">
        <v>88.42</v>
      </c>
      <c r="GK170" s="9">
        <v>87.9</v>
      </c>
      <c r="GL170" s="9">
        <v>87.4</v>
      </c>
      <c r="GM170" s="9">
        <v>86.98</v>
      </c>
      <c r="GN170" s="9">
        <v>86.57</v>
      </c>
      <c r="GO170" s="9">
        <v>86.18</v>
      </c>
      <c r="GP170" s="9">
        <v>85.84</v>
      </c>
      <c r="GQ170" s="9">
        <v>85.45</v>
      </c>
      <c r="GR170" s="9">
        <v>85.02</v>
      </c>
      <c r="GS170" s="9">
        <v>84.53</v>
      </c>
      <c r="GT170" s="9">
        <v>84.1</v>
      </c>
      <c r="GU170" s="9">
        <v>83.76</v>
      </c>
      <c r="GV170" s="9">
        <v>83.44</v>
      </c>
      <c r="GW170" s="9">
        <v>83.18</v>
      </c>
      <c r="GX170" s="9">
        <v>82.86</v>
      </c>
      <c r="GY170" s="9">
        <v>82.48</v>
      </c>
      <c r="GZ170" s="9">
        <v>82.16</v>
      </c>
      <c r="HA170" s="9">
        <v>81.84</v>
      </c>
      <c r="HB170" s="9">
        <v>81.569999999999993</v>
      </c>
      <c r="HC170" s="9">
        <v>81.3</v>
      </c>
      <c r="HD170" s="9">
        <v>81</v>
      </c>
      <c r="HE170" s="9">
        <v>80.64</v>
      </c>
      <c r="HF170" s="9">
        <v>80.319999999999993</v>
      </c>
      <c r="HG170" s="9">
        <v>79.97</v>
      </c>
      <c r="HH170" s="9">
        <v>79.7</v>
      </c>
      <c r="HI170" s="9">
        <v>79.430000000000007</v>
      </c>
      <c r="HJ170" s="9">
        <v>79.23</v>
      </c>
      <c r="HK170" s="9">
        <v>79.010000000000005</v>
      </c>
      <c r="HL170" s="9">
        <v>78.81</v>
      </c>
      <c r="HM170" s="9">
        <v>78.59</v>
      </c>
      <c r="HN170" s="9">
        <v>78.349999999999994</v>
      </c>
      <c r="HO170" s="9">
        <v>78.13</v>
      </c>
      <c r="HP170" s="9">
        <v>77.900000000000006</v>
      </c>
      <c r="HQ170" s="9">
        <v>77.680000000000007</v>
      </c>
      <c r="HR170" s="9">
        <v>77.459999999999994</v>
      </c>
      <c r="HS170" s="9">
        <v>77.239999999999995</v>
      </c>
      <c r="HT170" s="9">
        <v>77.02</v>
      </c>
      <c r="HU170" s="9">
        <v>76.819999999999993</v>
      </c>
      <c r="HV170" s="9">
        <v>76.62</v>
      </c>
      <c r="HW170" s="9">
        <v>76.42</v>
      </c>
      <c r="HX170" s="9">
        <v>76.23</v>
      </c>
      <c r="HY170" s="9">
        <v>76.03</v>
      </c>
      <c r="ID170" s="14">
        <v>84.838099999999997</v>
      </c>
      <c r="IE170" s="14">
        <v>84.747900000000001</v>
      </c>
      <c r="IF170" s="14">
        <v>-0.10641399999999999</v>
      </c>
      <c r="IH170" s="7">
        <v>92.04</v>
      </c>
      <c r="II170" s="9">
        <v>442.34</v>
      </c>
    </row>
    <row r="171" spans="1:243" x14ac:dyDescent="0.35">
      <c r="A171" s="6">
        <f t="shared" si="52"/>
        <v>44790</v>
      </c>
      <c r="B171" s="13">
        <f t="shared" si="46"/>
        <v>8</v>
      </c>
      <c r="C171" s="13">
        <f t="shared" si="47"/>
        <v>2022</v>
      </c>
      <c r="D171">
        <f t="shared" si="48"/>
        <v>202208</v>
      </c>
      <c r="E171">
        <f t="shared" si="49"/>
        <v>3</v>
      </c>
      <c r="F171">
        <f t="shared" si="50"/>
        <v>202203</v>
      </c>
      <c r="G171" t="s">
        <v>356</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79.018199999999993</v>
      </c>
      <c r="FP171" s="7">
        <v>97.22</v>
      </c>
      <c r="FQ171" s="9">
        <v>1.2043999999999999</v>
      </c>
      <c r="FR171" s="7">
        <f t="shared" si="51"/>
        <v>80.720690800398543</v>
      </c>
      <c r="FT171" s="7">
        <v>2.41</v>
      </c>
      <c r="FU171" s="7">
        <v>2.2799999999999998</v>
      </c>
      <c r="FV171" s="9">
        <v>79.365300000000005</v>
      </c>
      <c r="FX171" s="9">
        <v>93.65</v>
      </c>
      <c r="FY171" s="9">
        <v>92.3</v>
      </c>
      <c r="FZ171" s="9">
        <v>90.06</v>
      </c>
      <c r="GA171" s="9">
        <v>86.93</v>
      </c>
      <c r="GB171" s="9">
        <v>82.2</v>
      </c>
      <c r="GD171" s="9">
        <v>93.65</v>
      </c>
      <c r="GE171" s="9">
        <v>93.02</v>
      </c>
      <c r="GF171" s="9">
        <v>92.3</v>
      </c>
      <c r="GG171" s="9">
        <v>91.54</v>
      </c>
      <c r="GH171" s="9">
        <v>90.79</v>
      </c>
      <c r="GI171" s="9">
        <v>90.06</v>
      </c>
      <c r="GJ171" s="9">
        <v>89.39</v>
      </c>
      <c r="GK171" s="9">
        <v>88.8</v>
      </c>
      <c r="GL171" s="9">
        <v>88.25</v>
      </c>
      <c r="GM171" s="9">
        <v>87.79</v>
      </c>
      <c r="GN171" s="9">
        <v>87.35</v>
      </c>
      <c r="GO171" s="9">
        <v>86.93</v>
      </c>
      <c r="GP171" s="9">
        <v>86.55</v>
      </c>
      <c r="GQ171" s="9">
        <v>86.14</v>
      </c>
      <c r="GR171" s="9">
        <v>85.68</v>
      </c>
      <c r="GS171" s="9">
        <v>85.16</v>
      </c>
      <c r="GT171" s="9">
        <v>84.69</v>
      </c>
      <c r="GU171" s="9">
        <v>84.32</v>
      </c>
      <c r="GV171" s="9">
        <v>83.96</v>
      </c>
      <c r="GW171" s="9">
        <v>83.66</v>
      </c>
      <c r="GX171" s="9">
        <v>83.32</v>
      </c>
      <c r="GY171" s="9">
        <v>82.91</v>
      </c>
      <c r="GZ171" s="9">
        <v>82.55</v>
      </c>
      <c r="HA171" s="9">
        <v>82.2</v>
      </c>
      <c r="HB171" s="9">
        <v>81.900000000000006</v>
      </c>
      <c r="HC171" s="9">
        <v>81.59</v>
      </c>
      <c r="HD171" s="9">
        <v>81.27</v>
      </c>
      <c r="HE171" s="9">
        <v>80.89</v>
      </c>
      <c r="HF171" s="9">
        <v>80.55</v>
      </c>
      <c r="HG171" s="9">
        <v>80.180000000000007</v>
      </c>
      <c r="HH171" s="9">
        <v>79.88</v>
      </c>
      <c r="HI171" s="9">
        <v>79.58</v>
      </c>
      <c r="HJ171" s="9">
        <v>79.36</v>
      </c>
      <c r="HK171" s="9">
        <v>79.13</v>
      </c>
      <c r="HL171" s="9">
        <v>78.92</v>
      </c>
      <c r="HM171" s="9">
        <v>78.680000000000007</v>
      </c>
      <c r="HN171" s="9">
        <v>78.41</v>
      </c>
      <c r="HO171" s="9">
        <v>78.17</v>
      </c>
      <c r="HP171" s="9">
        <v>77.92</v>
      </c>
      <c r="HQ171" s="9">
        <v>77.67</v>
      </c>
      <c r="HR171" s="9">
        <v>77.45</v>
      </c>
      <c r="HS171" s="9">
        <v>77.22</v>
      </c>
      <c r="HT171" s="9">
        <v>77</v>
      </c>
      <c r="HU171" s="9">
        <v>76.790000000000006</v>
      </c>
      <c r="HV171" s="9">
        <v>76.58</v>
      </c>
      <c r="HW171" s="9">
        <v>76.38</v>
      </c>
      <c r="HX171" s="9">
        <v>76.180000000000007</v>
      </c>
      <c r="HY171" s="9">
        <v>75.97</v>
      </c>
      <c r="ID171" s="14">
        <v>84.838099999999997</v>
      </c>
      <c r="IE171" s="14">
        <v>84.747900000000001</v>
      </c>
      <c r="IF171" s="14">
        <v>-0.10641399999999999</v>
      </c>
      <c r="IH171" s="7">
        <v>92.78</v>
      </c>
      <c r="II171" s="9">
        <v>439.96</v>
      </c>
    </row>
    <row r="172" spans="1:243" x14ac:dyDescent="0.35">
      <c r="A172" s="6">
        <f t="shared" si="52"/>
        <v>44791</v>
      </c>
      <c r="B172" s="13">
        <f t="shared" si="46"/>
        <v>8</v>
      </c>
      <c r="C172" s="13">
        <f t="shared" si="47"/>
        <v>2022</v>
      </c>
      <c r="D172">
        <f t="shared" si="48"/>
        <v>202208</v>
      </c>
      <c r="E172">
        <f t="shared" si="49"/>
        <v>3</v>
      </c>
      <c r="F172">
        <f t="shared" si="50"/>
        <v>202203</v>
      </c>
      <c r="G172" t="s">
        <v>357</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78.924999999999997</v>
      </c>
      <c r="FP172" s="7">
        <v>96.35</v>
      </c>
      <c r="FQ172" s="9">
        <v>1.2002999999999999</v>
      </c>
      <c r="FR172" s="7">
        <f t="shared" si="51"/>
        <v>80.271598766974918</v>
      </c>
      <c r="FT172" s="7">
        <v>2.46</v>
      </c>
      <c r="FU172" s="7">
        <v>2.33</v>
      </c>
      <c r="FV172" s="9">
        <v>79.278400000000005</v>
      </c>
      <c r="FX172" s="9">
        <v>96.59</v>
      </c>
      <c r="FY172" s="9">
        <v>94.68</v>
      </c>
      <c r="FZ172" s="9">
        <v>91.85</v>
      </c>
      <c r="GA172" s="9">
        <v>88.06</v>
      </c>
      <c r="GB172" s="9">
        <v>82.36</v>
      </c>
      <c r="GD172" s="9">
        <v>96.59</v>
      </c>
      <c r="GE172" s="9">
        <v>95.76</v>
      </c>
      <c r="GF172" s="9">
        <v>94.68</v>
      </c>
      <c r="GG172" s="9">
        <v>93.64</v>
      </c>
      <c r="GH172" s="9">
        <v>92.71</v>
      </c>
      <c r="GI172" s="9">
        <v>91.85</v>
      </c>
      <c r="GJ172" s="9">
        <v>91.06</v>
      </c>
      <c r="GK172" s="9">
        <v>90.35</v>
      </c>
      <c r="GL172" s="9">
        <v>89.69</v>
      </c>
      <c r="GM172" s="9">
        <v>89.13</v>
      </c>
      <c r="GN172" s="9">
        <v>88.58</v>
      </c>
      <c r="GO172" s="9">
        <v>88.06</v>
      </c>
      <c r="GP172" s="9">
        <v>87.6</v>
      </c>
      <c r="GQ172" s="9">
        <v>87.09</v>
      </c>
      <c r="GR172" s="9">
        <v>86.54</v>
      </c>
      <c r="GS172" s="9">
        <v>85.93</v>
      </c>
      <c r="GT172" s="9">
        <v>85.37</v>
      </c>
      <c r="GU172" s="9">
        <v>84.91</v>
      </c>
      <c r="GV172" s="9">
        <v>84.48</v>
      </c>
      <c r="GW172" s="9">
        <v>84.1</v>
      </c>
      <c r="GX172" s="9">
        <v>83.67</v>
      </c>
      <c r="GY172" s="9">
        <v>83.18</v>
      </c>
      <c r="GZ172" s="9">
        <v>82.77</v>
      </c>
      <c r="HA172" s="9">
        <v>82.36</v>
      </c>
      <c r="HB172" s="9">
        <v>82</v>
      </c>
      <c r="HC172" s="9">
        <v>81.63</v>
      </c>
      <c r="HD172" s="9">
        <v>81.25</v>
      </c>
      <c r="HE172" s="9">
        <v>80.819999999999993</v>
      </c>
      <c r="HF172" s="9">
        <v>80.430000000000007</v>
      </c>
      <c r="HG172" s="9">
        <v>80.010000000000005</v>
      </c>
      <c r="HH172" s="9">
        <v>79.66</v>
      </c>
      <c r="HI172" s="9">
        <v>79.31</v>
      </c>
      <c r="HJ172" s="9">
        <v>79.040000000000006</v>
      </c>
      <c r="HK172" s="9">
        <v>78.77</v>
      </c>
      <c r="HL172" s="9">
        <v>78.510000000000005</v>
      </c>
      <c r="HM172" s="9">
        <v>78.23</v>
      </c>
      <c r="HN172" s="9">
        <v>77.930000000000007</v>
      </c>
      <c r="HO172" s="9">
        <v>77.64</v>
      </c>
      <c r="HP172" s="9">
        <v>77.37</v>
      </c>
      <c r="HQ172" s="9">
        <v>77.08</v>
      </c>
      <c r="HR172" s="9">
        <v>76.819999999999993</v>
      </c>
      <c r="HS172" s="9">
        <v>76.56</v>
      </c>
      <c r="HT172" s="9">
        <v>76.319999999999993</v>
      </c>
      <c r="HU172" s="9">
        <v>76.09</v>
      </c>
      <c r="HV172" s="9">
        <v>75.849999999999994</v>
      </c>
      <c r="HW172" s="9">
        <v>75.62</v>
      </c>
      <c r="HX172" s="9">
        <v>75.39</v>
      </c>
      <c r="HY172" s="9">
        <v>75.150000000000006</v>
      </c>
      <c r="ID172" s="14">
        <v>84.838099999999997</v>
      </c>
      <c r="IE172" s="14">
        <v>84.747900000000001</v>
      </c>
      <c r="IF172" s="14">
        <v>-0.10641399999999999</v>
      </c>
      <c r="IH172" s="7">
        <v>95.94</v>
      </c>
      <c r="II172" s="9">
        <v>456</v>
      </c>
    </row>
    <row r="173" spans="1:243" x14ac:dyDescent="0.35">
      <c r="A173" s="6">
        <f t="shared" si="52"/>
        <v>44792</v>
      </c>
      <c r="B173" s="13">
        <f t="shared" si="46"/>
        <v>8</v>
      </c>
      <c r="C173" s="13">
        <f t="shared" si="47"/>
        <v>2022</v>
      </c>
      <c r="D173">
        <f t="shared" si="48"/>
        <v>202208</v>
      </c>
      <c r="E173">
        <f t="shared" si="49"/>
        <v>3</v>
      </c>
      <c r="F173">
        <f t="shared" si="50"/>
        <v>202203</v>
      </c>
      <c r="G173" t="s">
        <v>358</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78.063000000000002</v>
      </c>
      <c r="FP173" s="7">
        <v>96.45</v>
      </c>
      <c r="FQ173" s="9">
        <v>1.1805000000000001</v>
      </c>
      <c r="FR173" s="7">
        <f t="shared" si="51"/>
        <v>81.702668360864038</v>
      </c>
      <c r="FT173" s="7">
        <v>2.5499999999999998</v>
      </c>
      <c r="FU173" s="7">
        <v>2.41</v>
      </c>
      <c r="FV173" s="9">
        <v>78.417699999999996</v>
      </c>
      <c r="FX173" s="9">
        <v>96.72</v>
      </c>
      <c r="FY173" s="9">
        <v>95.14</v>
      </c>
      <c r="FZ173" s="9">
        <v>92.43</v>
      </c>
      <c r="GA173" s="9">
        <v>88.64</v>
      </c>
      <c r="GB173" s="9">
        <v>82.53</v>
      </c>
      <c r="GD173" s="9">
        <v>96.72</v>
      </c>
      <c r="GE173" s="9">
        <v>96.09</v>
      </c>
      <c r="GF173" s="9">
        <v>95.14</v>
      </c>
      <c r="GG173" s="9">
        <v>94.16</v>
      </c>
      <c r="GH173" s="9">
        <v>93.26</v>
      </c>
      <c r="GI173" s="9">
        <v>92.43</v>
      </c>
      <c r="GJ173" s="9">
        <v>91.67</v>
      </c>
      <c r="GK173" s="9">
        <v>90.98</v>
      </c>
      <c r="GL173" s="9">
        <v>90.32</v>
      </c>
      <c r="GM173" s="9">
        <v>89.74</v>
      </c>
      <c r="GN173" s="9">
        <v>89.17</v>
      </c>
      <c r="GO173" s="9">
        <v>88.64</v>
      </c>
      <c r="GP173" s="9">
        <v>88.15</v>
      </c>
      <c r="GQ173" s="9">
        <v>87.63</v>
      </c>
      <c r="GR173" s="9">
        <v>87.05</v>
      </c>
      <c r="GS173" s="9">
        <v>86.42</v>
      </c>
      <c r="GT173" s="9">
        <v>85.83</v>
      </c>
      <c r="GU173" s="9">
        <v>85.34</v>
      </c>
      <c r="GV173" s="9">
        <v>84.87</v>
      </c>
      <c r="GW173" s="9">
        <v>84.45</v>
      </c>
      <c r="GX173" s="9">
        <v>83.97</v>
      </c>
      <c r="GY173" s="9">
        <v>83.44</v>
      </c>
      <c r="GZ173" s="9">
        <v>82.98</v>
      </c>
      <c r="HA173" s="9">
        <v>82.53</v>
      </c>
      <c r="HB173" s="9">
        <v>82.13</v>
      </c>
      <c r="HC173" s="9">
        <v>81.72</v>
      </c>
      <c r="HD173" s="9">
        <v>81.290000000000006</v>
      </c>
      <c r="HE173" s="9">
        <v>80.83</v>
      </c>
      <c r="HF173" s="9">
        <v>80.400000000000006</v>
      </c>
      <c r="HG173" s="9">
        <v>79.92</v>
      </c>
      <c r="HH173" s="9">
        <v>79.53</v>
      </c>
      <c r="HI173" s="9">
        <v>79.14</v>
      </c>
      <c r="HJ173" s="9">
        <v>78.83</v>
      </c>
      <c r="HK173" s="9">
        <v>78.53</v>
      </c>
      <c r="HL173" s="9">
        <v>78.23</v>
      </c>
      <c r="HM173" s="9">
        <v>77.930000000000007</v>
      </c>
      <c r="HN173" s="9">
        <v>77.61</v>
      </c>
      <c r="HO173" s="9">
        <v>77.290000000000006</v>
      </c>
      <c r="HP173" s="9">
        <v>76.98</v>
      </c>
      <c r="HQ173" s="9">
        <v>76.67</v>
      </c>
      <c r="HR173" s="9">
        <v>76.39</v>
      </c>
      <c r="HS173" s="9">
        <v>76.11</v>
      </c>
      <c r="HT173" s="9">
        <v>75.849999999999994</v>
      </c>
      <c r="HU173" s="9">
        <v>75.599999999999994</v>
      </c>
      <c r="HV173" s="9">
        <v>75.34</v>
      </c>
      <c r="HW173" s="9">
        <v>75.099999999999994</v>
      </c>
      <c r="HX173" s="9">
        <v>74.84</v>
      </c>
      <c r="HY173" s="9">
        <v>74.58</v>
      </c>
      <c r="ID173" s="14">
        <v>84.838099999999997</v>
      </c>
      <c r="IE173" s="14">
        <v>84.747900000000001</v>
      </c>
      <c r="IF173" s="14">
        <v>-0.10641399999999999</v>
      </c>
      <c r="IH173" s="7">
        <v>96.13</v>
      </c>
      <c r="II173" s="9">
        <v>460.89</v>
      </c>
    </row>
    <row r="174" spans="1:243" x14ac:dyDescent="0.35">
      <c r="A174" s="6">
        <f t="shared" si="52"/>
        <v>44795</v>
      </c>
      <c r="B174" s="13">
        <f t="shared" si="46"/>
        <v>8</v>
      </c>
      <c r="C174" s="13">
        <f t="shared" si="47"/>
        <v>2022</v>
      </c>
      <c r="D174">
        <f t="shared" si="48"/>
        <v>202208</v>
      </c>
      <c r="E174">
        <f t="shared" si="49"/>
        <v>3</v>
      </c>
      <c r="F174">
        <f t="shared" si="50"/>
        <v>202203</v>
      </c>
      <c r="G174" t="s">
        <v>359</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78.339600000000004</v>
      </c>
      <c r="FP174" s="7">
        <v>95.06</v>
      </c>
      <c r="FQ174" s="9">
        <v>1.179</v>
      </c>
      <c r="FR174" s="7">
        <f t="shared" si="51"/>
        <v>80.627650551314673</v>
      </c>
      <c r="FT174" s="7">
        <v>2.64</v>
      </c>
      <c r="FU174" s="7">
        <v>2.52</v>
      </c>
      <c r="FV174" s="9">
        <v>78.694199999999995</v>
      </c>
      <c r="FX174" s="9">
        <v>96.48</v>
      </c>
      <c r="FY174" s="9">
        <v>94.88</v>
      </c>
      <c r="FZ174" s="9">
        <v>92.2</v>
      </c>
      <c r="GA174" s="9">
        <v>88.48</v>
      </c>
      <c r="GB174" s="9">
        <v>82.47</v>
      </c>
      <c r="GD174" s="9">
        <v>96.48</v>
      </c>
      <c r="GE174" s="9">
        <v>95.81</v>
      </c>
      <c r="GF174" s="9">
        <v>94.88</v>
      </c>
      <c r="GG174" s="9">
        <v>93.94</v>
      </c>
      <c r="GH174" s="9">
        <v>93.04</v>
      </c>
      <c r="GI174" s="9">
        <v>92.2</v>
      </c>
      <c r="GJ174" s="9">
        <v>91.44</v>
      </c>
      <c r="GK174" s="9">
        <v>90.76</v>
      </c>
      <c r="GL174" s="9">
        <v>90.12</v>
      </c>
      <c r="GM174" s="9">
        <v>89.55</v>
      </c>
      <c r="GN174" s="9">
        <v>88.99</v>
      </c>
      <c r="GO174" s="9">
        <v>88.48</v>
      </c>
      <c r="GP174" s="9">
        <v>88.01</v>
      </c>
      <c r="GQ174" s="9">
        <v>87.51</v>
      </c>
      <c r="GR174" s="9">
        <v>86.95</v>
      </c>
      <c r="GS174" s="9">
        <v>86.32</v>
      </c>
      <c r="GT174" s="9">
        <v>85.74</v>
      </c>
      <c r="GU174" s="9">
        <v>85.26</v>
      </c>
      <c r="GV174" s="9">
        <v>84.8</v>
      </c>
      <c r="GW174" s="9">
        <v>84.38</v>
      </c>
      <c r="GX174" s="9">
        <v>83.92</v>
      </c>
      <c r="GY174" s="9">
        <v>83.39</v>
      </c>
      <c r="GZ174" s="9">
        <v>82.92</v>
      </c>
      <c r="HA174" s="9">
        <v>82.47</v>
      </c>
      <c r="HB174" s="9">
        <v>82.07</v>
      </c>
      <c r="HC174" s="9">
        <v>81.66</v>
      </c>
      <c r="HD174" s="9">
        <v>81.239999999999995</v>
      </c>
      <c r="HE174" s="9">
        <v>80.78</v>
      </c>
      <c r="HF174" s="9">
        <v>80.349999999999994</v>
      </c>
      <c r="HG174" s="9">
        <v>79.87</v>
      </c>
      <c r="HH174" s="9">
        <v>79.48</v>
      </c>
      <c r="HI174" s="9">
        <v>79.08</v>
      </c>
      <c r="HJ174" s="9">
        <v>78.760000000000005</v>
      </c>
      <c r="HK174" s="9">
        <v>78.459999999999994</v>
      </c>
      <c r="HL174" s="9">
        <v>78.150000000000006</v>
      </c>
      <c r="HM174" s="9">
        <v>77.83</v>
      </c>
      <c r="HN174" s="9">
        <v>77.5</v>
      </c>
      <c r="HO174" s="9">
        <v>77.17</v>
      </c>
      <c r="HP174" s="9">
        <v>76.849999999999994</v>
      </c>
      <c r="HQ174" s="9">
        <v>76.53</v>
      </c>
      <c r="HR174" s="9">
        <v>76.23</v>
      </c>
      <c r="HS174" s="9">
        <v>75.94</v>
      </c>
      <c r="HT174" s="9">
        <v>75.67</v>
      </c>
      <c r="HU174" s="9">
        <v>75.41</v>
      </c>
      <c r="HV174" s="9">
        <v>75.14</v>
      </c>
      <c r="HW174" s="9">
        <v>74.88</v>
      </c>
      <c r="HX174" s="9">
        <v>74.62</v>
      </c>
      <c r="HY174" s="9">
        <v>74.36</v>
      </c>
      <c r="ID174" s="14">
        <v>84.838099999999997</v>
      </c>
      <c r="IE174" s="14">
        <v>84.747900000000001</v>
      </c>
      <c r="IF174" s="14">
        <v>-0.10641399999999999</v>
      </c>
      <c r="IH174" s="7">
        <v>94.97</v>
      </c>
      <c r="II174" s="9">
        <v>526.36</v>
      </c>
    </row>
    <row r="175" spans="1:243" x14ac:dyDescent="0.35">
      <c r="A175" s="6">
        <f t="shared" si="52"/>
        <v>44796</v>
      </c>
      <c r="B175" s="13">
        <f t="shared" si="46"/>
        <v>8</v>
      </c>
      <c r="C175" s="13">
        <f t="shared" si="47"/>
        <v>2022</v>
      </c>
      <c r="D175">
        <f t="shared" si="48"/>
        <v>202208</v>
      </c>
      <c r="E175">
        <f t="shared" si="49"/>
        <v>3</v>
      </c>
      <c r="F175">
        <f t="shared" si="50"/>
        <v>202203</v>
      </c>
      <c r="G175" t="s">
        <v>360</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78.646500000000003</v>
      </c>
      <c r="FP175" s="7">
        <v>99.49</v>
      </c>
      <c r="FQ175" s="9">
        <v>1.1852</v>
      </c>
      <c r="FR175" s="7">
        <f t="shared" si="51"/>
        <v>83.943638204522443</v>
      </c>
      <c r="FT175" s="7">
        <v>2.75</v>
      </c>
      <c r="FU175" s="7">
        <v>2.58</v>
      </c>
      <c r="FV175" s="9">
        <v>78.994600000000005</v>
      </c>
      <c r="FX175" s="9">
        <v>100.22</v>
      </c>
      <c r="FY175" s="9">
        <v>98</v>
      </c>
      <c r="FZ175" s="9">
        <v>94.8</v>
      </c>
      <c r="GA175" s="9">
        <v>90.47</v>
      </c>
      <c r="GB175" s="9">
        <v>83.62</v>
      </c>
      <c r="GD175" s="9">
        <v>100.22</v>
      </c>
      <c r="GE175" s="9">
        <v>99.17</v>
      </c>
      <c r="GF175" s="9">
        <v>98</v>
      </c>
      <c r="GG175" s="9">
        <v>96.87</v>
      </c>
      <c r="GH175" s="9">
        <v>95.79</v>
      </c>
      <c r="GI175" s="9">
        <v>94.8</v>
      </c>
      <c r="GJ175" s="9">
        <v>93.92</v>
      </c>
      <c r="GK175" s="9">
        <v>93.12</v>
      </c>
      <c r="GL175" s="9">
        <v>92.38</v>
      </c>
      <c r="GM175" s="9">
        <v>91.72</v>
      </c>
      <c r="GN175" s="9">
        <v>91.07</v>
      </c>
      <c r="GO175" s="9">
        <v>90.47</v>
      </c>
      <c r="GP175" s="9">
        <v>89.92</v>
      </c>
      <c r="GQ175" s="9">
        <v>89.32</v>
      </c>
      <c r="GR175" s="9">
        <v>88.67</v>
      </c>
      <c r="GS175" s="9">
        <v>87.98</v>
      </c>
      <c r="GT175" s="9">
        <v>87.33</v>
      </c>
      <c r="GU175" s="9">
        <v>86.78</v>
      </c>
      <c r="GV175" s="9">
        <v>86.24</v>
      </c>
      <c r="GW175" s="9">
        <v>85.76</v>
      </c>
      <c r="GX175" s="9">
        <v>85.23</v>
      </c>
      <c r="GY175" s="9">
        <v>84.65</v>
      </c>
      <c r="GZ175" s="9">
        <v>84.13</v>
      </c>
      <c r="HA175" s="9">
        <v>83.62</v>
      </c>
      <c r="HB175" s="9">
        <v>83.17</v>
      </c>
      <c r="HC175" s="9">
        <v>82.71</v>
      </c>
      <c r="HD175" s="9">
        <v>82.22</v>
      </c>
      <c r="HE175" s="9">
        <v>81.72</v>
      </c>
      <c r="HF175" s="9">
        <v>81.260000000000005</v>
      </c>
      <c r="HG175" s="9">
        <v>80.739999999999995</v>
      </c>
      <c r="HH175" s="9">
        <v>80.31</v>
      </c>
      <c r="HI175" s="9">
        <v>79.87</v>
      </c>
      <c r="HJ175" s="9">
        <v>79.510000000000005</v>
      </c>
      <c r="HK175" s="9">
        <v>79.180000000000007</v>
      </c>
      <c r="HL175" s="9">
        <v>78.84</v>
      </c>
      <c r="HM175" s="9">
        <v>78.489999999999995</v>
      </c>
      <c r="HN175" s="9">
        <v>78.12</v>
      </c>
      <c r="HO175" s="9">
        <v>77.75</v>
      </c>
      <c r="HP175" s="9">
        <v>77.400000000000006</v>
      </c>
      <c r="HQ175" s="9">
        <v>77.06</v>
      </c>
      <c r="HR175" s="9">
        <v>76.72</v>
      </c>
      <c r="HS175" s="9">
        <v>76.42</v>
      </c>
      <c r="HT175" s="9">
        <v>76.13</v>
      </c>
      <c r="HU175" s="9">
        <v>75.849999999999994</v>
      </c>
      <c r="HV175" s="9">
        <v>75.53</v>
      </c>
      <c r="HW175" s="9">
        <v>75.25</v>
      </c>
      <c r="HX175" s="9">
        <v>74.97</v>
      </c>
      <c r="HY175" s="9">
        <v>74.680000000000007</v>
      </c>
      <c r="ID175" s="14">
        <v>84.838099999999997</v>
      </c>
      <c r="IE175" s="14">
        <v>84.747900000000001</v>
      </c>
      <c r="IF175" s="14">
        <v>-0.10641399999999999</v>
      </c>
      <c r="IH175" s="7">
        <v>98.85</v>
      </c>
      <c r="II175" s="9">
        <v>494.36</v>
      </c>
    </row>
    <row r="176" spans="1:243" x14ac:dyDescent="0.35">
      <c r="A176" s="6">
        <f t="shared" si="52"/>
        <v>44797</v>
      </c>
      <c r="B176" s="13">
        <f t="shared" si="46"/>
        <v>8</v>
      </c>
      <c r="C176" s="13">
        <f t="shared" si="47"/>
        <v>2022</v>
      </c>
      <c r="D176">
        <f t="shared" si="48"/>
        <v>202208</v>
      </c>
      <c r="E176">
        <f t="shared" si="49"/>
        <v>3</v>
      </c>
      <c r="F176">
        <f t="shared" si="50"/>
        <v>202203</v>
      </c>
      <c r="G176" t="s">
        <v>361</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78.450999999999993</v>
      </c>
      <c r="FP176" s="7">
        <v>99.87</v>
      </c>
      <c r="FQ176" s="9">
        <v>1.1818</v>
      </c>
      <c r="FR176" s="7">
        <f t="shared" si="51"/>
        <v>84.506684718226438</v>
      </c>
      <c r="FT176" s="7">
        <v>2.94</v>
      </c>
      <c r="FU176" s="7">
        <v>2.69</v>
      </c>
      <c r="FV176" s="9">
        <v>78.799700000000001</v>
      </c>
      <c r="FX176" s="9">
        <v>101.22</v>
      </c>
      <c r="FY176" s="9">
        <v>99.11</v>
      </c>
      <c r="FZ176" s="9">
        <v>95.54</v>
      </c>
      <c r="GA176" s="9">
        <v>90.74</v>
      </c>
      <c r="GB176" s="9">
        <v>83.52</v>
      </c>
      <c r="GD176" s="9">
        <v>101.22</v>
      </c>
      <c r="GE176" s="9">
        <v>100.34</v>
      </c>
      <c r="GF176" s="9">
        <v>99.11</v>
      </c>
      <c r="GG176" s="9">
        <v>97.88</v>
      </c>
      <c r="GH176" s="9">
        <v>96.66</v>
      </c>
      <c r="GI176" s="9">
        <v>95.54</v>
      </c>
      <c r="GJ176" s="9">
        <v>94.54</v>
      </c>
      <c r="GK176" s="9">
        <v>93.64</v>
      </c>
      <c r="GL176" s="9">
        <v>92.81</v>
      </c>
      <c r="GM176" s="9">
        <v>92.08</v>
      </c>
      <c r="GN176" s="9">
        <v>91.39</v>
      </c>
      <c r="GO176" s="9">
        <v>90.74</v>
      </c>
      <c r="GP176" s="9">
        <v>90.14</v>
      </c>
      <c r="GQ176" s="9">
        <v>89.51</v>
      </c>
      <c r="GR176" s="9">
        <v>88.83</v>
      </c>
      <c r="GS176" s="9">
        <v>88.11</v>
      </c>
      <c r="GT176" s="9">
        <v>87.42</v>
      </c>
      <c r="GU176" s="9">
        <v>86.83</v>
      </c>
      <c r="GV176" s="9">
        <v>86.26</v>
      </c>
      <c r="GW176" s="9">
        <v>85.76</v>
      </c>
      <c r="GX176" s="9">
        <v>85.21</v>
      </c>
      <c r="GY176" s="9">
        <v>84.61</v>
      </c>
      <c r="GZ176" s="9">
        <v>84.06</v>
      </c>
      <c r="HA176" s="9">
        <v>83.52</v>
      </c>
      <c r="HB176" s="9">
        <v>83.04</v>
      </c>
      <c r="HC176" s="9">
        <v>82.55</v>
      </c>
      <c r="HD176" s="9">
        <v>82.04</v>
      </c>
      <c r="HE176" s="9">
        <v>81.510000000000005</v>
      </c>
      <c r="HF176" s="9">
        <v>81</v>
      </c>
      <c r="HG176" s="9">
        <v>80.48</v>
      </c>
      <c r="HH176" s="9">
        <v>80.03</v>
      </c>
      <c r="HI176" s="9">
        <v>79.59</v>
      </c>
      <c r="HJ176" s="9">
        <v>79.209999999999994</v>
      </c>
      <c r="HK176" s="9">
        <v>78.87</v>
      </c>
      <c r="HL176" s="9">
        <v>78.52</v>
      </c>
      <c r="HM176" s="9">
        <v>78.150000000000006</v>
      </c>
      <c r="HN176" s="9">
        <v>77.760000000000005</v>
      </c>
      <c r="HO176" s="9">
        <v>77.37</v>
      </c>
      <c r="HP176" s="9">
        <v>77</v>
      </c>
      <c r="HQ176" s="9">
        <v>76.66</v>
      </c>
      <c r="HR176" s="9">
        <v>76.31</v>
      </c>
      <c r="HS176" s="9">
        <v>75.989999999999995</v>
      </c>
      <c r="HT176" s="9">
        <v>75.69</v>
      </c>
      <c r="HU176" s="9">
        <v>75.39</v>
      </c>
      <c r="HV176" s="9">
        <v>75.06</v>
      </c>
      <c r="HW176" s="9">
        <v>74.760000000000005</v>
      </c>
      <c r="HX176" s="9">
        <v>74.47</v>
      </c>
      <c r="HY176" s="9">
        <v>74.150000000000006</v>
      </c>
      <c r="ID176" s="14">
        <v>84.838099999999997</v>
      </c>
      <c r="IE176" s="14">
        <v>84.747900000000001</v>
      </c>
      <c r="IF176" s="14">
        <v>-0.10641399999999999</v>
      </c>
      <c r="IH176" s="7">
        <v>99.57</v>
      </c>
      <c r="II176" s="9">
        <v>546.78</v>
      </c>
    </row>
    <row r="177" spans="1:243" x14ac:dyDescent="0.35">
      <c r="A177" s="6">
        <f t="shared" si="52"/>
        <v>44798</v>
      </c>
      <c r="B177" s="13">
        <f t="shared" si="46"/>
        <v>8</v>
      </c>
      <c r="C177" s="13">
        <f t="shared" si="47"/>
        <v>2022</v>
      </c>
      <c r="D177">
        <f t="shared" si="48"/>
        <v>202208</v>
      </c>
      <c r="E177">
        <f t="shared" si="49"/>
        <v>3</v>
      </c>
      <c r="F177">
        <f t="shared" si="50"/>
        <v>202203</v>
      </c>
      <c r="G177" t="s">
        <v>362</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78.468199999999996</v>
      </c>
      <c r="FP177" s="7">
        <v>98.81</v>
      </c>
      <c r="FQ177" s="9">
        <v>1.1826000000000001</v>
      </c>
      <c r="FR177" s="7">
        <f t="shared" si="51"/>
        <v>83.553187891087433</v>
      </c>
      <c r="FT177" s="7">
        <v>2.82</v>
      </c>
      <c r="FU177" s="7">
        <v>2.61</v>
      </c>
      <c r="FV177" s="9">
        <v>78.822500000000005</v>
      </c>
      <c r="FX177" s="9">
        <v>99.34</v>
      </c>
      <c r="FY177" s="9">
        <v>97.25</v>
      </c>
      <c r="FZ177" s="9">
        <v>93.67</v>
      </c>
      <c r="GA177" s="9">
        <v>88.94</v>
      </c>
      <c r="GB177" s="9">
        <v>82.32</v>
      </c>
      <c r="GD177" s="9">
        <v>99.34</v>
      </c>
      <c r="GE177" s="9">
        <v>98.46</v>
      </c>
      <c r="GF177" s="9">
        <v>97.25</v>
      </c>
      <c r="GG177" s="9">
        <v>96.02</v>
      </c>
      <c r="GH177" s="9">
        <v>94.79</v>
      </c>
      <c r="GI177" s="9">
        <v>93.67</v>
      </c>
      <c r="GJ177" s="9">
        <v>92.67</v>
      </c>
      <c r="GK177" s="9">
        <v>91.77</v>
      </c>
      <c r="GL177" s="9">
        <v>90.95</v>
      </c>
      <c r="GM177" s="9">
        <v>90.25</v>
      </c>
      <c r="GN177" s="9">
        <v>89.57</v>
      </c>
      <c r="GO177" s="9">
        <v>88.94</v>
      </c>
      <c r="GP177" s="9">
        <v>88.38</v>
      </c>
      <c r="GQ177" s="9">
        <v>87.8</v>
      </c>
      <c r="GR177" s="9">
        <v>87.17</v>
      </c>
      <c r="GS177" s="9">
        <v>86.51</v>
      </c>
      <c r="GT177" s="9">
        <v>85.88</v>
      </c>
      <c r="GU177" s="9">
        <v>85.34</v>
      </c>
      <c r="GV177" s="9">
        <v>84.82</v>
      </c>
      <c r="GW177" s="9">
        <v>84.37</v>
      </c>
      <c r="GX177" s="9">
        <v>83.87</v>
      </c>
      <c r="GY177" s="9">
        <v>83.32</v>
      </c>
      <c r="GZ177" s="9">
        <v>82.82</v>
      </c>
      <c r="HA177" s="9">
        <v>82.32</v>
      </c>
      <c r="HB177" s="9">
        <v>81.88</v>
      </c>
      <c r="HC177" s="9">
        <v>81.44</v>
      </c>
      <c r="HD177" s="9">
        <v>80.98</v>
      </c>
      <c r="HE177" s="9">
        <v>80.489999999999995</v>
      </c>
      <c r="HF177" s="9">
        <v>80.02</v>
      </c>
      <c r="HG177" s="9">
        <v>79.540000000000006</v>
      </c>
      <c r="HH177" s="9">
        <v>79.13</v>
      </c>
      <c r="HI177" s="9">
        <v>78.72</v>
      </c>
      <c r="HJ177" s="9">
        <v>78.349999999999994</v>
      </c>
      <c r="HK177" s="9">
        <v>78.040000000000006</v>
      </c>
      <c r="HL177" s="9">
        <v>77.72</v>
      </c>
      <c r="HM177" s="9">
        <v>77.38</v>
      </c>
      <c r="HN177" s="9">
        <v>77.02</v>
      </c>
      <c r="HO177" s="9">
        <v>76.66</v>
      </c>
      <c r="HP177" s="9">
        <v>76.319999999999993</v>
      </c>
      <c r="HQ177" s="9">
        <v>75.989999999999995</v>
      </c>
      <c r="HR177" s="9">
        <v>75.66</v>
      </c>
      <c r="HS177" s="9">
        <v>75.36</v>
      </c>
      <c r="HT177" s="9">
        <v>75.08</v>
      </c>
      <c r="HU177" s="9">
        <v>74.8</v>
      </c>
      <c r="HV177" s="9">
        <v>74.489999999999995</v>
      </c>
      <c r="HW177" s="9">
        <v>74.2</v>
      </c>
      <c r="HX177" s="9">
        <v>73.930000000000007</v>
      </c>
      <c r="HY177" s="9">
        <v>73.63</v>
      </c>
      <c r="ID177" s="14">
        <v>84.838099999999997</v>
      </c>
      <c r="IE177" s="14">
        <v>84.747900000000001</v>
      </c>
      <c r="IF177" s="14">
        <v>-0.10641399999999999</v>
      </c>
      <c r="IH177" s="7">
        <v>100.33</v>
      </c>
      <c r="II177" s="9">
        <v>590.71</v>
      </c>
    </row>
    <row r="178" spans="1:243" x14ac:dyDescent="0.35">
      <c r="A178" s="6">
        <f t="shared" si="52"/>
        <v>44799</v>
      </c>
      <c r="B178" s="13">
        <f t="shared" si="46"/>
        <v>8</v>
      </c>
      <c r="C178" s="13">
        <f t="shared" si="47"/>
        <v>2022</v>
      </c>
      <c r="D178">
        <f t="shared" si="48"/>
        <v>202208</v>
      </c>
      <c r="E178">
        <f t="shared" si="49"/>
        <v>3</v>
      </c>
      <c r="F178">
        <f t="shared" si="50"/>
        <v>202203</v>
      </c>
      <c r="G178" t="s">
        <v>363</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78.16</v>
      </c>
      <c r="FP178" s="7">
        <v>101.13</v>
      </c>
      <c r="FQ178" s="9">
        <v>1.1792</v>
      </c>
      <c r="FR178" s="7">
        <f t="shared" si="51"/>
        <v>85.761533242876524</v>
      </c>
      <c r="FT178" s="7">
        <v>2.82</v>
      </c>
      <c r="FU178" s="7">
        <v>2.62</v>
      </c>
      <c r="FV178" s="9">
        <v>78.506399999999999</v>
      </c>
      <c r="FX178" s="9">
        <v>100.99</v>
      </c>
      <c r="FY178" s="9">
        <v>97.35</v>
      </c>
      <c r="FZ178" s="9">
        <v>93.33</v>
      </c>
      <c r="GA178" s="9">
        <v>88.67</v>
      </c>
      <c r="GB178" s="9">
        <v>82.19</v>
      </c>
      <c r="GD178" s="9">
        <v>100.99</v>
      </c>
      <c r="GE178" s="9">
        <v>99.01</v>
      </c>
      <c r="GF178" s="9">
        <v>97.35</v>
      </c>
      <c r="GG178" s="9">
        <v>95.87</v>
      </c>
      <c r="GH178" s="9">
        <v>94.51</v>
      </c>
      <c r="GI178" s="9">
        <v>93.33</v>
      </c>
      <c r="GJ178" s="9">
        <v>92.3</v>
      </c>
      <c r="GK178" s="9">
        <v>91.42</v>
      </c>
      <c r="GL178" s="9">
        <v>90.62</v>
      </c>
      <c r="GM178" s="9">
        <v>89.94</v>
      </c>
      <c r="GN178" s="9">
        <v>89.28</v>
      </c>
      <c r="GO178" s="9">
        <v>88.67</v>
      </c>
      <c r="GP178" s="9">
        <v>88.12</v>
      </c>
      <c r="GQ178" s="9">
        <v>87.55</v>
      </c>
      <c r="GR178" s="9">
        <v>86.93</v>
      </c>
      <c r="GS178" s="9">
        <v>86.29</v>
      </c>
      <c r="GT178" s="9">
        <v>85.68</v>
      </c>
      <c r="GU178" s="9">
        <v>85.16</v>
      </c>
      <c r="GV178" s="9">
        <v>84.64</v>
      </c>
      <c r="GW178" s="9">
        <v>84.18</v>
      </c>
      <c r="GX178" s="9">
        <v>83.69</v>
      </c>
      <c r="GY178" s="9">
        <v>83.16</v>
      </c>
      <c r="GZ178" s="9">
        <v>82.68</v>
      </c>
      <c r="HA178" s="9">
        <v>82.19</v>
      </c>
      <c r="HB178" s="9">
        <v>81.760000000000005</v>
      </c>
      <c r="HC178" s="9">
        <v>81.33</v>
      </c>
      <c r="HD178" s="9">
        <v>80.900000000000006</v>
      </c>
      <c r="HE178" s="9">
        <v>80.42</v>
      </c>
      <c r="HF178" s="9">
        <v>79.959999999999994</v>
      </c>
      <c r="HG178" s="9">
        <v>79.489999999999995</v>
      </c>
      <c r="HH178" s="9">
        <v>79.09</v>
      </c>
      <c r="HI178" s="9">
        <v>78.69</v>
      </c>
      <c r="HJ178" s="9">
        <v>78.33</v>
      </c>
      <c r="HK178" s="9">
        <v>78.03</v>
      </c>
      <c r="HL178" s="9">
        <v>77.72</v>
      </c>
      <c r="HM178" s="9">
        <v>77.39</v>
      </c>
      <c r="HN178" s="9">
        <v>77.040000000000006</v>
      </c>
      <c r="HO178" s="9">
        <v>76.69</v>
      </c>
      <c r="HP178" s="9">
        <v>76.36</v>
      </c>
      <c r="HQ178" s="9">
        <v>76.040000000000006</v>
      </c>
      <c r="HR178" s="9">
        <v>75.72</v>
      </c>
      <c r="HS178" s="9">
        <v>75.41</v>
      </c>
      <c r="HT178" s="9">
        <v>75.14</v>
      </c>
      <c r="HU178" s="9">
        <v>74.87</v>
      </c>
      <c r="HV178" s="9">
        <v>74.569999999999993</v>
      </c>
      <c r="HW178" s="9">
        <v>74.290000000000006</v>
      </c>
      <c r="HX178" s="9">
        <v>74.03</v>
      </c>
      <c r="HY178" s="9">
        <v>73.739999999999995</v>
      </c>
      <c r="ID178" s="14">
        <v>84.838099999999997</v>
      </c>
      <c r="IE178" s="14">
        <v>84.747900000000001</v>
      </c>
      <c r="IF178" s="14">
        <v>-0.10641399999999999</v>
      </c>
      <c r="IH178" s="7">
        <v>97.63</v>
      </c>
      <c r="II178" s="9">
        <v>640.36</v>
      </c>
    </row>
    <row r="179" spans="1:243" x14ac:dyDescent="0.35">
      <c r="A179" s="6">
        <f t="shared" si="52"/>
        <v>44802</v>
      </c>
      <c r="B179" s="13">
        <f t="shared" si="46"/>
        <v>8</v>
      </c>
      <c r="C179" s="13">
        <f t="shared" si="47"/>
        <v>2022</v>
      </c>
      <c r="D179">
        <f t="shared" si="48"/>
        <v>202208</v>
      </c>
      <c r="E179">
        <f t="shared" si="49"/>
        <v>3</v>
      </c>
      <c r="F179">
        <f t="shared" si="50"/>
        <v>202203</v>
      </c>
      <c r="G179" t="s">
        <v>364</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51"/>
        <v>#N/A</v>
      </c>
      <c r="FT179" s="7">
        <v>2.8</v>
      </c>
      <c r="FU179" s="7">
        <v>2.63</v>
      </c>
      <c r="FV179" s="9" t="e">
        <v>#N/A</v>
      </c>
      <c r="FX179" s="9">
        <v>105.09</v>
      </c>
      <c r="FY179" s="9">
        <v>100.94</v>
      </c>
      <c r="FZ179" s="9">
        <v>96.07</v>
      </c>
      <c r="GA179" s="9">
        <v>90.59</v>
      </c>
      <c r="GB179" s="9">
        <v>83.23</v>
      </c>
      <c r="GD179" s="9">
        <v>105.09</v>
      </c>
      <c r="GE179" s="9">
        <v>102.93</v>
      </c>
      <c r="GF179" s="9">
        <v>100.94</v>
      </c>
      <c r="GG179" s="9">
        <v>99.11</v>
      </c>
      <c r="GH179" s="9">
        <v>97.47</v>
      </c>
      <c r="GI179" s="9">
        <v>96.07</v>
      </c>
      <c r="GJ179" s="9">
        <v>94.87</v>
      </c>
      <c r="GK179" s="9">
        <v>93.83</v>
      </c>
      <c r="GL179" s="9">
        <v>92.88</v>
      </c>
      <c r="GM179" s="9">
        <v>92.08</v>
      </c>
      <c r="GN179" s="9">
        <v>91.31</v>
      </c>
      <c r="GO179" s="9">
        <v>90.59</v>
      </c>
      <c r="GP179" s="9">
        <v>89.93</v>
      </c>
      <c r="GQ179" s="9">
        <v>89.26</v>
      </c>
      <c r="GR179" s="9">
        <v>88.56</v>
      </c>
      <c r="GS179" s="9">
        <v>87.85</v>
      </c>
      <c r="GT179" s="9">
        <v>87.17</v>
      </c>
      <c r="GU179" s="9">
        <v>86.58</v>
      </c>
      <c r="GV179" s="9">
        <v>85.99</v>
      </c>
      <c r="GW179" s="9">
        <v>85.46</v>
      </c>
      <c r="GX179" s="9">
        <v>84.89</v>
      </c>
      <c r="GY179" s="9">
        <v>84.3</v>
      </c>
      <c r="GZ179" s="9">
        <v>83.76</v>
      </c>
      <c r="HA179" s="9">
        <v>83.23</v>
      </c>
      <c r="HB179" s="9">
        <v>82.75</v>
      </c>
      <c r="HC179" s="9">
        <v>82.27</v>
      </c>
      <c r="HD179" s="9">
        <v>81.78</v>
      </c>
      <c r="HE179" s="9">
        <v>81.260000000000005</v>
      </c>
      <c r="HF179" s="9">
        <v>80.760000000000005</v>
      </c>
      <c r="HG179" s="9">
        <v>80.25</v>
      </c>
      <c r="HH179" s="9">
        <v>79.81</v>
      </c>
      <c r="HI179" s="9">
        <v>79.38</v>
      </c>
      <c r="HJ179" s="9">
        <v>78.989999999999995</v>
      </c>
      <c r="HK179" s="9">
        <v>78.650000000000006</v>
      </c>
      <c r="HL179" s="9">
        <v>78.3</v>
      </c>
      <c r="HM179" s="9">
        <v>77.930000000000007</v>
      </c>
      <c r="HN179" s="9">
        <v>77.540000000000006</v>
      </c>
      <c r="HO179" s="9">
        <v>77.16</v>
      </c>
      <c r="HP179" s="9">
        <v>76.8</v>
      </c>
      <c r="HQ179" s="9">
        <v>76.45</v>
      </c>
      <c r="HR179" s="9">
        <v>76.11</v>
      </c>
      <c r="HS179" s="9">
        <v>75.78</v>
      </c>
      <c r="HT179" s="9">
        <v>75.47</v>
      </c>
      <c r="HU179" s="9">
        <v>75.16</v>
      </c>
      <c r="HV179" s="9">
        <v>74.86</v>
      </c>
      <c r="HW179" s="9">
        <v>74.56</v>
      </c>
      <c r="HX179" s="9">
        <v>74.260000000000005</v>
      </c>
      <c r="HY179" s="9">
        <v>73.959999999999994</v>
      </c>
      <c r="ID179" s="14">
        <v>84.838099999999997</v>
      </c>
      <c r="IE179" s="14">
        <v>84.747900000000001</v>
      </c>
      <c r="IF179" s="14">
        <v>-0.10641399999999999</v>
      </c>
      <c r="IH179" s="7">
        <v>102.08</v>
      </c>
      <c r="II179" s="9">
        <v>640.36</v>
      </c>
    </row>
    <row r="180" spans="1:243" x14ac:dyDescent="0.35">
      <c r="A180" s="6">
        <f t="shared" si="52"/>
        <v>44803</v>
      </c>
      <c r="B180" s="13">
        <f t="shared" si="46"/>
        <v>8</v>
      </c>
      <c r="C180" s="13">
        <f t="shared" si="47"/>
        <v>2022</v>
      </c>
      <c r="D180">
        <f t="shared" si="48"/>
        <v>202208</v>
      </c>
      <c r="E180">
        <f t="shared" si="49"/>
        <v>3</v>
      </c>
      <c r="F180">
        <f t="shared" si="50"/>
        <v>202203</v>
      </c>
      <c r="G180" t="s">
        <v>365</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77.348500000000001</v>
      </c>
      <c r="FP180" s="7">
        <v>99.34</v>
      </c>
      <c r="FQ180" s="9">
        <v>1.1631</v>
      </c>
      <c r="FR180" s="7">
        <f t="shared" si="51"/>
        <v>85.409681024847387</v>
      </c>
      <c r="FT180" s="7">
        <v>2.92</v>
      </c>
      <c r="FU180" s="7">
        <v>2.7</v>
      </c>
      <c r="FV180" s="9">
        <v>77.688299999999998</v>
      </c>
      <c r="FX180" s="9">
        <v>99.31</v>
      </c>
      <c r="FY180" s="9">
        <v>96.46</v>
      </c>
      <c r="FZ180" s="9">
        <v>92.49</v>
      </c>
      <c r="GA180" s="9">
        <v>87.63</v>
      </c>
      <c r="GB180" s="9">
        <v>81</v>
      </c>
      <c r="GD180" s="9">
        <v>99.31</v>
      </c>
      <c r="GE180" s="9">
        <v>97.84</v>
      </c>
      <c r="GF180" s="9">
        <v>96.46</v>
      </c>
      <c r="GG180" s="9">
        <v>95.06</v>
      </c>
      <c r="GH180" s="9">
        <v>93.68</v>
      </c>
      <c r="GI180" s="9">
        <v>92.49</v>
      </c>
      <c r="GJ180" s="9">
        <v>91.46</v>
      </c>
      <c r="GK180" s="9">
        <v>90.55</v>
      </c>
      <c r="GL180" s="9">
        <v>89.71</v>
      </c>
      <c r="GM180" s="9">
        <v>88.99</v>
      </c>
      <c r="GN180" s="9">
        <v>88.28</v>
      </c>
      <c r="GO180" s="9">
        <v>87.63</v>
      </c>
      <c r="GP180" s="9">
        <v>87.03</v>
      </c>
      <c r="GQ180" s="9">
        <v>86.42</v>
      </c>
      <c r="GR180" s="9">
        <v>85.78</v>
      </c>
      <c r="GS180" s="9">
        <v>85.14</v>
      </c>
      <c r="GT180" s="9">
        <v>84.52</v>
      </c>
      <c r="GU180" s="9">
        <v>83.99</v>
      </c>
      <c r="GV180" s="9">
        <v>83.48</v>
      </c>
      <c r="GW180" s="9">
        <v>83.02</v>
      </c>
      <c r="GX180" s="9">
        <v>82.5</v>
      </c>
      <c r="GY180" s="9">
        <v>81.98</v>
      </c>
      <c r="GZ180" s="9">
        <v>81.48</v>
      </c>
      <c r="HA180" s="9">
        <v>81</v>
      </c>
      <c r="HB180" s="9">
        <v>80.569999999999993</v>
      </c>
      <c r="HC180" s="9">
        <v>80.14</v>
      </c>
      <c r="HD180" s="9">
        <v>79.7</v>
      </c>
      <c r="HE180" s="9">
        <v>79.23</v>
      </c>
      <c r="HF180" s="9">
        <v>78.78</v>
      </c>
      <c r="HG180" s="9">
        <v>78.319999999999993</v>
      </c>
      <c r="HH180" s="9">
        <v>77.930000000000007</v>
      </c>
      <c r="HI180" s="9">
        <v>77.540000000000006</v>
      </c>
      <c r="HJ180" s="9">
        <v>77.19</v>
      </c>
      <c r="HK180" s="9">
        <v>76.900000000000006</v>
      </c>
      <c r="HL180" s="9">
        <v>76.599999999999994</v>
      </c>
      <c r="HM180" s="9">
        <v>76.260000000000005</v>
      </c>
      <c r="HN180" s="9">
        <v>75.91</v>
      </c>
      <c r="HO180" s="9">
        <v>75.569999999999993</v>
      </c>
      <c r="HP180" s="9">
        <v>75.25</v>
      </c>
      <c r="HQ180" s="9">
        <v>74.930000000000007</v>
      </c>
      <c r="HR180" s="9">
        <v>74.62</v>
      </c>
      <c r="HS180" s="9">
        <v>74.319999999999993</v>
      </c>
      <c r="HT180" s="9">
        <v>74.040000000000006</v>
      </c>
      <c r="HU180" s="9">
        <v>73.739999999999995</v>
      </c>
      <c r="HV180" s="9">
        <v>73.459999999999994</v>
      </c>
      <c r="HW180" s="9">
        <v>73.19</v>
      </c>
      <c r="HX180" s="9">
        <v>72.92</v>
      </c>
      <c r="HY180" s="9">
        <v>72.650000000000006</v>
      </c>
      <c r="ID180" s="14">
        <v>84.838099999999997</v>
      </c>
      <c r="IE180" s="14">
        <v>84.747900000000001</v>
      </c>
      <c r="IF180" s="14">
        <v>-0.10641399999999999</v>
      </c>
      <c r="IH180" s="7">
        <v>97.21</v>
      </c>
      <c r="II180" s="9">
        <v>449.87</v>
      </c>
    </row>
    <row r="181" spans="1:243" x14ac:dyDescent="0.35">
      <c r="A181" s="6">
        <f t="shared" si="52"/>
        <v>44804</v>
      </c>
      <c r="B181" s="13">
        <f t="shared" si="46"/>
        <v>8</v>
      </c>
      <c r="C181" s="13">
        <f t="shared" si="47"/>
        <v>2022</v>
      </c>
      <c r="D181">
        <f t="shared" si="48"/>
        <v>202208</v>
      </c>
      <c r="E181">
        <f t="shared" si="49"/>
        <v>3</v>
      </c>
      <c r="F181">
        <f t="shared" si="50"/>
        <v>202203</v>
      </c>
      <c r="G181" t="s">
        <v>366</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77.120900000000006</v>
      </c>
      <c r="FP181" s="7">
        <v>96.55</v>
      </c>
      <c r="FQ181" s="9">
        <v>1.1637999999999999</v>
      </c>
      <c r="FR181" s="7">
        <f t="shared" si="51"/>
        <v>82.960989860800822</v>
      </c>
      <c r="FT181" s="7">
        <v>3.01</v>
      </c>
      <c r="FU181" s="7">
        <v>2.79</v>
      </c>
      <c r="FV181" s="9">
        <v>77.454099999999997</v>
      </c>
      <c r="FX181" s="9">
        <v>96.49</v>
      </c>
      <c r="FY181" s="9">
        <v>94.21</v>
      </c>
      <c r="FZ181" s="9">
        <v>90.76</v>
      </c>
      <c r="GA181" s="9">
        <v>86.65</v>
      </c>
      <c r="GB181" s="9">
        <v>80.489999999999995</v>
      </c>
      <c r="GD181" s="9">
        <v>96.49</v>
      </c>
      <c r="GE181" s="9">
        <v>95.64</v>
      </c>
      <c r="GF181" s="9">
        <v>94.21</v>
      </c>
      <c r="GG181" s="9">
        <v>92.93</v>
      </c>
      <c r="GH181" s="9">
        <v>91.74</v>
      </c>
      <c r="GI181" s="9">
        <v>90.76</v>
      </c>
      <c r="GJ181" s="9">
        <v>89.93</v>
      </c>
      <c r="GK181" s="9">
        <v>89.19</v>
      </c>
      <c r="GL181" s="9">
        <v>88.49</v>
      </c>
      <c r="GM181" s="9">
        <v>87.88</v>
      </c>
      <c r="GN181" s="9">
        <v>87.25</v>
      </c>
      <c r="GO181" s="9">
        <v>86.65</v>
      </c>
      <c r="GP181" s="9">
        <v>86.07</v>
      </c>
      <c r="GQ181" s="9">
        <v>85.51</v>
      </c>
      <c r="GR181" s="9">
        <v>84.93</v>
      </c>
      <c r="GS181" s="9">
        <v>84.31</v>
      </c>
      <c r="GT181" s="9">
        <v>83.73</v>
      </c>
      <c r="GU181" s="9">
        <v>83.24</v>
      </c>
      <c r="GV181" s="9">
        <v>82.77</v>
      </c>
      <c r="GW181" s="9">
        <v>82.35</v>
      </c>
      <c r="GX181" s="9">
        <v>81.89</v>
      </c>
      <c r="GY181" s="9">
        <v>81.400000000000006</v>
      </c>
      <c r="GZ181" s="9">
        <v>80.94</v>
      </c>
      <c r="HA181" s="9">
        <v>80.489999999999995</v>
      </c>
      <c r="HB181" s="9">
        <v>80.09</v>
      </c>
      <c r="HC181" s="9">
        <v>79.7</v>
      </c>
      <c r="HD181" s="9">
        <v>79.3</v>
      </c>
      <c r="HE181" s="9">
        <v>78.849999999999994</v>
      </c>
      <c r="HF181" s="9">
        <v>78.430000000000007</v>
      </c>
      <c r="HG181" s="9">
        <v>78</v>
      </c>
      <c r="HH181" s="9">
        <v>77.64</v>
      </c>
      <c r="HI181" s="9">
        <v>77.27</v>
      </c>
      <c r="HJ181" s="9">
        <v>76.95</v>
      </c>
      <c r="HK181" s="9">
        <v>76.69</v>
      </c>
      <c r="HL181" s="9">
        <v>76.42</v>
      </c>
      <c r="HM181" s="9">
        <v>76.11</v>
      </c>
      <c r="HN181" s="9">
        <v>75.790000000000006</v>
      </c>
      <c r="HO181" s="9">
        <v>75.47</v>
      </c>
      <c r="HP181" s="9">
        <v>75.19</v>
      </c>
      <c r="HQ181" s="9">
        <v>74.89</v>
      </c>
      <c r="HR181" s="9">
        <v>74.599999999999994</v>
      </c>
      <c r="HS181" s="9">
        <v>74.319999999999993</v>
      </c>
      <c r="HT181" s="9">
        <v>74.06</v>
      </c>
      <c r="HU181" s="9">
        <v>73.78</v>
      </c>
      <c r="HV181" s="9">
        <v>73.55</v>
      </c>
      <c r="HW181" s="9">
        <v>73.3</v>
      </c>
      <c r="HX181" s="9">
        <v>73.05</v>
      </c>
      <c r="HY181" s="9">
        <v>72.8</v>
      </c>
      <c r="ID181" s="14">
        <v>84.838099999999997</v>
      </c>
      <c r="IE181" s="14">
        <v>84.747900000000001</v>
      </c>
      <c r="IF181" s="14">
        <v>-0.10641399999999999</v>
      </c>
      <c r="IH181" s="7">
        <v>96.85</v>
      </c>
      <c r="II181" s="9">
        <v>458.9</v>
      </c>
    </row>
    <row r="182" spans="1:243" x14ac:dyDescent="0.35">
      <c r="A182" s="6">
        <f t="shared" si="52"/>
        <v>44805</v>
      </c>
      <c r="B182" s="13">
        <f t="shared" si="46"/>
        <v>9</v>
      </c>
      <c r="C182" s="13">
        <f t="shared" si="47"/>
        <v>2022</v>
      </c>
      <c r="D182">
        <f t="shared" si="48"/>
        <v>202209</v>
      </c>
      <c r="E182">
        <f t="shared" si="49"/>
        <v>3</v>
      </c>
      <c r="F182">
        <f t="shared" si="50"/>
        <v>202203</v>
      </c>
      <c r="G182" t="s">
        <v>367</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76.937899999999999</v>
      </c>
      <c r="FP182" s="7">
        <v>92.24</v>
      </c>
      <c r="FQ182" s="9">
        <v>1.1526000000000001</v>
      </c>
      <c r="FR182" s="7">
        <f t="shared" si="51"/>
        <v>80.027763317716463</v>
      </c>
      <c r="FT182" s="7">
        <v>3.08</v>
      </c>
      <c r="FU182" s="7">
        <v>2.89</v>
      </c>
      <c r="FV182" s="9">
        <v>77.2744</v>
      </c>
      <c r="FX182" s="9">
        <v>92.36</v>
      </c>
      <c r="FY182" s="9">
        <v>90.3</v>
      </c>
      <c r="FZ182" s="9">
        <v>87.54</v>
      </c>
      <c r="GA182" s="9">
        <v>83.75</v>
      </c>
      <c r="GB182" s="9">
        <v>77.959999999999994</v>
      </c>
      <c r="GD182" s="9">
        <v>92.36</v>
      </c>
      <c r="GE182" s="9">
        <v>91.32</v>
      </c>
      <c r="GF182" s="9">
        <v>90.3</v>
      </c>
      <c r="GG182" s="9">
        <v>89.28</v>
      </c>
      <c r="GH182" s="9">
        <v>88.35</v>
      </c>
      <c r="GI182" s="9">
        <v>87.54</v>
      </c>
      <c r="GJ182" s="9">
        <v>86.82</v>
      </c>
      <c r="GK182" s="9">
        <v>86.12</v>
      </c>
      <c r="GL182" s="9">
        <v>85.51</v>
      </c>
      <c r="GM182" s="9">
        <v>84.9</v>
      </c>
      <c r="GN182" s="9">
        <v>84.31</v>
      </c>
      <c r="GO182" s="9">
        <v>83.75</v>
      </c>
      <c r="GP182" s="9">
        <v>83.23</v>
      </c>
      <c r="GQ182" s="9">
        <v>82.7</v>
      </c>
      <c r="GR182" s="9">
        <v>82.11</v>
      </c>
      <c r="GS182" s="9">
        <v>81.53</v>
      </c>
      <c r="GT182" s="9">
        <v>81.040000000000006</v>
      </c>
      <c r="GU182" s="9">
        <v>80.58</v>
      </c>
      <c r="GV182" s="9">
        <v>80.17</v>
      </c>
      <c r="GW182" s="9">
        <v>79.72</v>
      </c>
      <c r="GX182" s="9">
        <v>79.23</v>
      </c>
      <c r="GY182" s="9">
        <v>78.790000000000006</v>
      </c>
      <c r="GZ182" s="9">
        <v>78.349999999999994</v>
      </c>
      <c r="HA182" s="9">
        <v>77.959999999999994</v>
      </c>
      <c r="HB182" s="9">
        <v>77.59</v>
      </c>
      <c r="HC182" s="9">
        <v>77.209999999999994</v>
      </c>
      <c r="HD182" s="9">
        <v>76.760000000000005</v>
      </c>
      <c r="HE182" s="9">
        <v>76.36</v>
      </c>
      <c r="HF182" s="9">
        <v>75.95</v>
      </c>
      <c r="HG182" s="9">
        <v>75.61</v>
      </c>
      <c r="HH182" s="9">
        <v>75.28</v>
      </c>
      <c r="HI182" s="9">
        <v>74.989999999999995</v>
      </c>
      <c r="HJ182" s="9">
        <v>74.739999999999995</v>
      </c>
      <c r="HK182" s="9">
        <v>74.489999999999995</v>
      </c>
      <c r="HL182" s="9">
        <v>74.19</v>
      </c>
      <c r="HM182" s="9">
        <v>73.89</v>
      </c>
      <c r="HN182" s="9">
        <v>73.59</v>
      </c>
      <c r="HO182" s="9">
        <v>73.33</v>
      </c>
      <c r="HP182" s="9">
        <v>73.040000000000006</v>
      </c>
      <c r="HQ182" s="9">
        <v>72.78</v>
      </c>
      <c r="HR182" s="9">
        <v>72.53</v>
      </c>
      <c r="HS182" s="9">
        <v>72.3</v>
      </c>
      <c r="HT182" s="9">
        <v>72.069999999999993</v>
      </c>
      <c r="HU182" s="9">
        <v>71.849999999999994</v>
      </c>
      <c r="HV182" s="9">
        <v>71.62</v>
      </c>
      <c r="HW182" s="9">
        <v>71.400000000000006</v>
      </c>
      <c r="HX182" s="9">
        <v>71.180000000000007</v>
      </c>
      <c r="HY182" s="9">
        <v>70.95</v>
      </c>
      <c r="ID182" s="14">
        <v>84.838099999999997</v>
      </c>
      <c r="IE182" s="14">
        <v>84.747900000000001</v>
      </c>
      <c r="IF182" s="14">
        <v>-0.10641399999999999</v>
      </c>
      <c r="IH182" s="7">
        <v>92.52</v>
      </c>
      <c r="II182" s="9">
        <v>483.74</v>
      </c>
    </row>
    <row r="183" spans="1:243" x14ac:dyDescent="0.35">
      <c r="A183" s="6">
        <f t="shared" si="52"/>
        <v>44806</v>
      </c>
      <c r="B183" s="13">
        <f t="shared" si="46"/>
        <v>9</v>
      </c>
      <c r="C183" s="13">
        <f t="shared" si="47"/>
        <v>2022</v>
      </c>
      <c r="D183">
        <f t="shared" si="48"/>
        <v>202209</v>
      </c>
      <c r="E183">
        <f t="shared" si="49"/>
        <v>3</v>
      </c>
      <c r="F183">
        <f t="shared" si="50"/>
        <v>202203</v>
      </c>
      <c r="G183" t="s">
        <v>368</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76.948899999999995</v>
      </c>
      <c r="FP183" s="7">
        <v>93.09</v>
      </c>
      <c r="FQ183" s="9">
        <v>1.1584000000000001</v>
      </c>
      <c r="FR183" s="7">
        <f t="shared" si="51"/>
        <v>80.360842541436455</v>
      </c>
      <c r="FT183" s="7">
        <v>3.15</v>
      </c>
      <c r="FU183" s="7">
        <v>2.9</v>
      </c>
      <c r="FV183" s="9">
        <v>77.284899999999993</v>
      </c>
      <c r="FX183" s="9">
        <v>93.02</v>
      </c>
      <c r="FY183" s="9">
        <v>90.66</v>
      </c>
      <c r="FZ183" s="9">
        <v>87.68</v>
      </c>
      <c r="GA183" s="9">
        <v>83.81</v>
      </c>
      <c r="GB183" s="9">
        <v>77.94</v>
      </c>
      <c r="GD183" s="9">
        <v>93.02</v>
      </c>
      <c r="GE183" s="9">
        <v>91.81</v>
      </c>
      <c r="GF183" s="9">
        <v>90.66</v>
      </c>
      <c r="GG183" s="9">
        <v>89.52</v>
      </c>
      <c r="GH183" s="9">
        <v>88.52</v>
      </c>
      <c r="GI183" s="9">
        <v>87.68</v>
      </c>
      <c r="GJ183" s="9">
        <v>86.94</v>
      </c>
      <c r="GK183" s="9">
        <v>86.24</v>
      </c>
      <c r="GL183" s="9">
        <v>85.63</v>
      </c>
      <c r="GM183" s="9">
        <v>85.02</v>
      </c>
      <c r="GN183" s="9">
        <v>84.4</v>
      </c>
      <c r="GO183" s="9">
        <v>83.81</v>
      </c>
      <c r="GP183" s="9">
        <v>83.28</v>
      </c>
      <c r="GQ183" s="9">
        <v>82.72</v>
      </c>
      <c r="GR183" s="9">
        <v>82.12</v>
      </c>
      <c r="GS183" s="9">
        <v>81.540000000000006</v>
      </c>
      <c r="GT183" s="9">
        <v>81.040000000000006</v>
      </c>
      <c r="GU183" s="9">
        <v>80.569999999999993</v>
      </c>
      <c r="GV183" s="9">
        <v>80.16</v>
      </c>
      <c r="GW183" s="9">
        <v>79.709999999999994</v>
      </c>
      <c r="GX183" s="9">
        <v>79.23</v>
      </c>
      <c r="GY183" s="9">
        <v>78.790000000000006</v>
      </c>
      <c r="GZ183" s="9">
        <v>78.349999999999994</v>
      </c>
      <c r="HA183" s="9">
        <v>77.94</v>
      </c>
      <c r="HB183" s="9">
        <v>77.58</v>
      </c>
      <c r="HC183" s="9">
        <v>77.19</v>
      </c>
      <c r="HD183" s="9">
        <v>76.75</v>
      </c>
      <c r="HE183" s="9">
        <v>76.349999999999994</v>
      </c>
      <c r="HF183" s="9">
        <v>75.94</v>
      </c>
      <c r="HG183" s="9">
        <v>75.599999999999994</v>
      </c>
      <c r="HH183" s="9">
        <v>75.28</v>
      </c>
      <c r="HI183" s="9">
        <v>74.989999999999995</v>
      </c>
      <c r="HJ183" s="9">
        <v>74.739999999999995</v>
      </c>
      <c r="HK183" s="9">
        <v>74.489999999999995</v>
      </c>
      <c r="HL183" s="9">
        <v>74.19</v>
      </c>
      <c r="HM183" s="9">
        <v>73.900000000000006</v>
      </c>
      <c r="HN183" s="9">
        <v>73.61</v>
      </c>
      <c r="HO183" s="9">
        <v>73.34</v>
      </c>
      <c r="HP183" s="9">
        <v>73.05</v>
      </c>
      <c r="HQ183" s="9">
        <v>72.8</v>
      </c>
      <c r="HR183" s="9">
        <v>72.56</v>
      </c>
      <c r="HS183" s="9">
        <v>72.34</v>
      </c>
      <c r="HT183" s="9">
        <v>72.12</v>
      </c>
      <c r="HU183" s="9">
        <v>71.900000000000006</v>
      </c>
      <c r="HV183" s="9">
        <v>71.67</v>
      </c>
      <c r="HW183" s="9">
        <v>71.45</v>
      </c>
      <c r="HX183" s="9">
        <v>71.260000000000005</v>
      </c>
      <c r="HY183" s="9">
        <v>71.05</v>
      </c>
      <c r="ID183" s="14">
        <v>84.838099999999997</v>
      </c>
      <c r="IE183" s="14">
        <v>84.747900000000001</v>
      </c>
      <c r="IF183" s="14">
        <v>-0.10641399999999999</v>
      </c>
      <c r="IH183" s="7">
        <v>94.06</v>
      </c>
      <c r="II183" s="9">
        <v>409.42</v>
      </c>
    </row>
    <row r="184" spans="1:243" x14ac:dyDescent="0.35">
      <c r="A184" s="6">
        <f t="shared" si="52"/>
        <v>44809</v>
      </c>
      <c r="B184" s="13">
        <f t="shared" si="46"/>
        <v>9</v>
      </c>
      <c r="C184" s="13">
        <f t="shared" si="47"/>
        <v>2022</v>
      </c>
      <c r="D184">
        <f t="shared" si="48"/>
        <v>202209</v>
      </c>
      <c r="E184">
        <f t="shared" si="49"/>
        <v>3</v>
      </c>
      <c r="F184">
        <f t="shared" si="50"/>
        <v>202203</v>
      </c>
      <c r="G184" t="s">
        <v>369</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76.9268</v>
      </c>
      <c r="FP184" s="7">
        <v>94.22</v>
      </c>
      <c r="FQ184" s="9">
        <v>1.1507000000000001</v>
      </c>
      <c r="FR184" s="7">
        <f t="shared" si="51"/>
        <v>81.880594420787347</v>
      </c>
      <c r="FT184" s="7">
        <v>3.21</v>
      </c>
      <c r="FU184" s="7">
        <v>2.94</v>
      </c>
      <c r="FV184" s="9">
        <v>77.267099999999999</v>
      </c>
      <c r="FX184" s="9">
        <v>95.74</v>
      </c>
      <c r="FY184" s="9">
        <v>93.07</v>
      </c>
      <c r="FZ184" s="9">
        <v>89.61</v>
      </c>
      <c r="GA184" s="9">
        <v>84.96</v>
      </c>
      <c r="GB184" s="9">
        <v>77.98</v>
      </c>
      <c r="GD184" s="9">
        <v>95.74</v>
      </c>
      <c r="GE184" s="9">
        <v>94.4</v>
      </c>
      <c r="GF184" s="9">
        <v>93.07</v>
      </c>
      <c r="GG184" s="9">
        <v>91.77</v>
      </c>
      <c r="GH184" s="9">
        <v>90.61</v>
      </c>
      <c r="GI184" s="9">
        <v>89.61</v>
      </c>
      <c r="GJ184" s="9">
        <v>88.72</v>
      </c>
      <c r="GK184" s="9">
        <v>87.88</v>
      </c>
      <c r="GL184" s="9">
        <v>87.15</v>
      </c>
      <c r="GM184" s="9">
        <v>86.4</v>
      </c>
      <c r="GN184" s="9">
        <v>85.67</v>
      </c>
      <c r="GO184" s="9">
        <v>84.96</v>
      </c>
      <c r="GP184" s="9">
        <v>84.31</v>
      </c>
      <c r="GQ184" s="9">
        <v>83.63</v>
      </c>
      <c r="GR184" s="9">
        <v>82.94</v>
      </c>
      <c r="GS184" s="9">
        <v>82.27</v>
      </c>
      <c r="GT184" s="9">
        <v>81.67</v>
      </c>
      <c r="GU184" s="9">
        <v>81.099999999999994</v>
      </c>
      <c r="GV184" s="9">
        <v>80.599999999999994</v>
      </c>
      <c r="GW184" s="9">
        <v>80.06</v>
      </c>
      <c r="GX184" s="9">
        <v>79.5</v>
      </c>
      <c r="GY184" s="9">
        <v>78.97</v>
      </c>
      <c r="GZ184" s="9">
        <v>78.459999999999994</v>
      </c>
      <c r="HA184" s="9">
        <v>77.98</v>
      </c>
      <c r="HB184" s="9">
        <v>77.55</v>
      </c>
      <c r="HC184" s="9">
        <v>77.09</v>
      </c>
      <c r="HD184" s="9">
        <v>76.61</v>
      </c>
      <c r="HE184" s="9">
        <v>76.17</v>
      </c>
      <c r="HF184" s="9">
        <v>75.72</v>
      </c>
      <c r="HG184" s="9">
        <v>75.31</v>
      </c>
      <c r="HH184" s="9">
        <v>74.930000000000007</v>
      </c>
      <c r="HI184" s="9">
        <v>74.56</v>
      </c>
      <c r="HJ184" s="9">
        <v>74.260000000000005</v>
      </c>
      <c r="HK184" s="9">
        <v>73.97</v>
      </c>
      <c r="HL184" s="9">
        <v>73.62</v>
      </c>
      <c r="HM184" s="9">
        <v>73.28</v>
      </c>
      <c r="HN184" s="9">
        <v>72.94</v>
      </c>
      <c r="HO184" s="9">
        <v>72.63</v>
      </c>
      <c r="HP184" s="9">
        <v>72.33</v>
      </c>
      <c r="HQ184" s="9">
        <v>72.06</v>
      </c>
      <c r="HR184" s="9">
        <v>71.8</v>
      </c>
      <c r="HS184" s="9">
        <v>71.55</v>
      </c>
      <c r="HT184" s="9">
        <v>71.319999999999993</v>
      </c>
      <c r="HU184" s="9">
        <v>71.09</v>
      </c>
      <c r="HV184" s="9">
        <v>70.849999999999994</v>
      </c>
      <c r="HW184" s="9">
        <v>70.62</v>
      </c>
      <c r="HX184" s="9">
        <v>70.41</v>
      </c>
      <c r="HY184" s="9">
        <v>70.180000000000007</v>
      </c>
      <c r="ID184" s="14">
        <v>84.838099999999997</v>
      </c>
      <c r="IE184" s="14">
        <v>84.747900000000001</v>
      </c>
      <c r="IF184" s="14">
        <v>-0.10641399999999999</v>
      </c>
      <c r="IH184" s="7" t="e">
        <v>#N/A</v>
      </c>
      <c r="II184" s="9">
        <v>462.6</v>
      </c>
    </row>
    <row r="185" spans="1:243" x14ac:dyDescent="0.35">
      <c r="A185" s="6">
        <f t="shared" si="52"/>
        <v>44810</v>
      </c>
      <c r="B185" s="13">
        <f t="shared" si="46"/>
        <v>9</v>
      </c>
      <c r="C185" s="13">
        <f t="shared" si="47"/>
        <v>2022</v>
      </c>
      <c r="D185">
        <f t="shared" si="48"/>
        <v>202209</v>
      </c>
      <c r="E185">
        <f t="shared" si="49"/>
        <v>3</v>
      </c>
      <c r="F185">
        <f t="shared" si="50"/>
        <v>202203</v>
      </c>
      <c r="G185" t="s">
        <v>370</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77.201800000000006</v>
      </c>
      <c r="FP185" s="7">
        <v>91.43</v>
      </c>
      <c r="FQ185" s="9">
        <v>1.1529</v>
      </c>
      <c r="FR185" s="7">
        <f t="shared" si="51"/>
        <v>79.30436291092029</v>
      </c>
      <c r="FT185" s="7">
        <v>3.2</v>
      </c>
      <c r="FU185" s="7">
        <v>3.09</v>
      </c>
      <c r="FV185" s="9">
        <v>77.533799999999999</v>
      </c>
      <c r="FX185" s="9">
        <v>92.83</v>
      </c>
      <c r="FY185" s="9">
        <v>90.92</v>
      </c>
      <c r="FZ185" s="9">
        <v>87.99</v>
      </c>
      <c r="GA185" s="9">
        <v>84.03</v>
      </c>
      <c r="GB185" s="9">
        <v>77.97</v>
      </c>
      <c r="GD185" s="9">
        <v>92.83</v>
      </c>
      <c r="GE185" s="9">
        <v>91.97</v>
      </c>
      <c r="GF185" s="9">
        <v>90.92</v>
      </c>
      <c r="GG185" s="9">
        <v>89.84</v>
      </c>
      <c r="GH185" s="9">
        <v>88.85</v>
      </c>
      <c r="GI185" s="9">
        <v>87.99</v>
      </c>
      <c r="GJ185" s="9">
        <v>87.23</v>
      </c>
      <c r="GK185" s="9">
        <v>86.53</v>
      </c>
      <c r="GL185" s="9">
        <v>85.92</v>
      </c>
      <c r="GM185" s="9">
        <v>85.27</v>
      </c>
      <c r="GN185" s="9">
        <v>84.65</v>
      </c>
      <c r="GO185" s="9">
        <v>84.03</v>
      </c>
      <c r="GP185" s="9">
        <v>83.47</v>
      </c>
      <c r="GQ185" s="9">
        <v>82.88</v>
      </c>
      <c r="GR185" s="9">
        <v>82.25</v>
      </c>
      <c r="GS185" s="9">
        <v>81.66</v>
      </c>
      <c r="GT185" s="9">
        <v>81.150000000000006</v>
      </c>
      <c r="GU185" s="9">
        <v>80.650000000000006</v>
      </c>
      <c r="GV185" s="9">
        <v>80.23</v>
      </c>
      <c r="GW185" s="9">
        <v>79.77</v>
      </c>
      <c r="GX185" s="9">
        <v>79.28</v>
      </c>
      <c r="GY185" s="9">
        <v>78.819999999999993</v>
      </c>
      <c r="GZ185" s="9">
        <v>78.38</v>
      </c>
      <c r="HA185" s="9">
        <v>77.97</v>
      </c>
      <c r="HB185" s="9">
        <v>77.599999999999994</v>
      </c>
      <c r="HC185" s="9">
        <v>77.2</v>
      </c>
      <c r="HD185" s="9">
        <v>76.77</v>
      </c>
      <c r="HE185" s="9">
        <v>76.37</v>
      </c>
      <c r="HF185" s="9">
        <v>75.95</v>
      </c>
      <c r="HG185" s="9">
        <v>75.59</v>
      </c>
      <c r="HH185" s="9">
        <v>75.27</v>
      </c>
      <c r="HI185" s="9">
        <v>74.959999999999994</v>
      </c>
      <c r="HJ185" s="9">
        <v>74.7</v>
      </c>
      <c r="HK185" s="9">
        <v>74.45</v>
      </c>
      <c r="HL185" s="9">
        <v>74.14</v>
      </c>
      <c r="HM185" s="9">
        <v>73.84</v>
      </c>
      <c r="HN185" s="9">
        <v>73.53</v>
      </c>
      <c r="HO185" s="9">
        <v>73.260000000000005</v>
      </c>
      <c r="HP185" s="9">
        <v>72.95</v>
      </c>
      <c r="HQ185" s="9">
        <v>72.67</v>
      </c>
      <c r="HR185" s="9">
        <v>72.44</v>
      </c>
      <c r="HS185" s="9">
        <v>72.22</v>
      </c>
      <c r="HT185" s="9">
        <v>72.02</v>
      </c>
      <c r="HU185" s="9">
        <v>71.819999999999993</v>
      </c>
      <c r="HV185" s="9">
        <v>71.62</v>
      </c>
      <c r="HW185" s="9">
        <v>71.42</v>
      </c>
      <c r="HX185" s="9">
        <v>71.22</v>
      </c>
      <c r="HY185" s="9">
        <v>70.989999999999995</v>
      </c>
      <c r="ID185" s="14">
        <v>84.838099999999997</v>
      </c>
      <c r="IE185" s="14">
        <v>84.747900000000001</v>
      </c>
      <c r="IF185" s="14">
        <v>-0.10641399999999999</v>
      </c>
      <c r="IH185" s="7" t="e">
        <v>#N/A</v>
      </c>
      <c r="II185" s="9">
        <v>428.18</v>
      </c>
    </row>
    <row r="186" spans="1:243" x14ac:dyDescent="0.35">
      <c r="A186" s="6">
        <f t="shared" si="52"/>
        <v>44811</v>
      </c>
      <c r="B186" s="13">
        <f t="shared" si="46"/>
        <v>9</v>
      </c>
      <c r="C186" s="13">
        <f t="shared" si="47"/>
        <v>2022</v>
      </c>
      <c r="D186">
        <f t="shared" si="48"/>
        <v>202209</v>
      </c>
      <c r="E186">
        <f t="shared" si="49"/>
        <v>3</v>
      </c>
      <c r="F186">
        <f t="shared" si="50"/>
        <v>202203</v>
      </c>
      <c r="G186" t="s">
        <v>371</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76.690100000000001</v>
      </c>
      <c r="FP186" s="7">
        <v>86.83</v>
      </c>
      <c r="FQ186" s="9">
        <v>1.1467000000000001</v>
      </c>
      <c r="FR186" s="7">
        <f t="shared" si="51"/>
        <v>75.721635998953516</v>
      </c>
      <c r="FT186" s="7">
        <v>3.01</v>
      </c>
      <c r="FU186" s="7">
        <v>3.01</v>
      </c>
      <c r="FV186" s="9">
        <v>77.0227</v>
      </c>
      <c r="FX186" s="9">
        <v>88</v>
      </c>
      <c r="FY186" s="9">
        <v>86.31</v>
      </c>
      <c r="FZ186" s="9">
        <v>83.84</v>
      </c>
      <c r="GA186" s="9">
        <v>80.37</v>
      </c>
      <c r="GB186" s="9">
        <v>75.22</v>
      </c>
      <c r="GD186" s="9">
        <v>88</v>
      </c>
      <c r="GE186" s="9">
        <v>87.21</v>
      </c>
      <c r="GF186" s="9">
        <v>86.31</v>
      </c>
      <c r="GG186" s="9">
        <v>85.43</v>
      </c>
      <c r="GH186" s="9">
        <v>84.6</v>
      </c>
      <c r="GI186" s="9">
        <v>83.84</v>
      </c>
      <c r="GJ186" s="9">
        <v>83.15</v>
      </c>
      <c r="GK186" s="9">
        <v>82.51</v>
      </c>
      <c r="GL186" s="9">
        <v>81.97</v>
      </c>
      <c r="GM186" s="9">
        <v>81.41</v>
      </c>
      <c r="GN186" s="9">
        <v>80.87</v>
      </c>
      <c r="GO186" s="9">
        <v>80.37</v>
      </c>
      <c r="GP186" s="9">
        <v>79.92</v>
      </c>
      <c r="GQ186" s="9">
        <v>79.44</v>
      </c>
      <c r="GR186" s="9">
        <v>78.92</v>
      </c>
      <c r="GS186" s="9">
        <v>78.42</v>
      </c>
      <c r="GT186" s="9">
        <v>77.97</v>
      </c>
      <c r="GU186" s="9">
        <v>77.55</v>
      </c>
      <c r="GV186" s="9">
        <v>77.19</v>
      </c>
      <c r="GW186" s="9">
        <v>76.790000000000006</v>
      </c>
      <c r="GX186" s="9">
        <v>76.349999999999994</v>
      </c>
      <c r="GY186" s="9">
        <v>75.95</v>
      </c>
      <c r="GZ186" s="9">
        <v>75.569999999999993</v>
      </c>
      <c r="HA186" s="9">
        <v>75.22</v>
      </c>
      <c r="HB186" s="9">
        <v>74.91</v>
      </c>
      <c r="HC186" s="9">
        <v>74.56</v>
      </c>
      <c r="HD186" s="9">
        <v>74.180000000000007</v>
      </c>
      <c r="HE186" s="9">
        <v>73.83</v>
      </c>
      <c r="HF186" s="9">
        <v>73.459999999999994</v>
      </c>
      <c r="HG186" s="9">
        <v>73.150000000000006</v>
      </c>
      <c r="HH186" s="9">
        <v>72.87</v>
      </c>
      <c r="HI186" s="9">
        <v>72.599999999999994</v>
      </c>
      <c r="HJ186" s="9">
        <v>72.39</v>
      </c>
      <c r="HK186" s="9">
        <v>72.19</v>
      </c>
      <c r="HL186" s="9">
        <v>71.930000000000007</v>
      </c>
      <c r="HM186" s="9">
        <v>71.680000000000007</v>
      </c>
      <c r="HN186" s="9">
        <v>71.41</v>
      </c>
      <c r="HO186" s="9">
        <v>71.180000000000007</v>
      </c>
      <c r="HP186" s="9">
        <v>70.92</v>
      </c>
      <c r="HQ186" s="9">
        <v>70.69</v>
      </c>
      <c r="HR186" s="9">
        <v>70.489999999999995</v>
      </c>
      <c r="HS186" s="9">
        <v>70.31</v>
      </c>
      <c r="HT186" s="9">
        <v>70.14</v>
      </c>
      <c r="HU186" s="9">
        <v>69.98</v>
      </c>
      <c r="HV186" s="9">
        <v>69.819999999999993</v>
      </c>
      <c r="HW186" s="9">
        <v>69.67</v>
      </c>
      <c r="HX186" s="9">
        <v>69.5</v>
      </c>
      <c r="HY186" s="9">
        <v>69.31</v>
      </c>
      <c r="ID186" s="14">
        <v>84.838099999999997</v>
      </c>
      <c r="IE186" s="14">
        <v>84.747900000000001</v>
      </c>
      <c r="IF186" s="14">
        <v>-0.10641399999999999</v>
      </c>
      <c r="IH186" s="7" t="e">
        <v>#N/A</v>
      </c>
      <c r="II186" s="9">
        <v>404.06</v>
      </c>
    </row>
    <row r="187" spans="1:243" x14ac:dyDescent="0.35">
      <c r="A187" s="6">
        <f t="shared" si="52"/>
        <v>44812</v>
      </c>
      <c r="B187" s="13">
        <f t="shared" si="46"/>
        <v>9</v>
      </c>
      <c r="C187" s="13">
        <f t="shared" si="47"/>
        <v>2022</v>
      </c>
      <c r="D187">
        <f t="shared" si="48"/>
        <v>202209</v>
      </c>
      <c r="E187">
        <f t="shared" si="49"/>
        <v>3</v>
      </c>
      <c r="F187">
        <f t="shared" si="50"/>
        <v>202203</v>
      </c>
      <c r="G187" t="s">
        <v>372</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76.756699999999995</v>
      </c>
      <c r="FP187" s="7">
        <v>87.99</v>
      </c>
      <c r="FQ187" s="9">
        <v>1.1491</v>
      </c>
      <c r="FR187" s="7">
        <f t="shared" si="51"/>
        <v>76.572970150552607</v>
      </c>
      <c r="FT187" s="7">
        <v>3.07</v>
      </c>
      <c r="FU187" s="7">
        <v>3.16</v>
      </c>
      <c r="FV187" s="9">
        <v>77.089600000000004</v>
      </c>
      <c r="FX187" s="9">
        <v>89.15</v>
      </c>
      <c r="FY187" s="9">
        <v>87.22</v>
      </c>
      <c r="FZ187" s="9">
        <v>84.5</v>
      </c>
      <c r="GA187" s="9">
        <v>80.849999999999994</v>
      </c>
      <c r="GB187" s="9">
        <v>75.44</v>
      </c>
      <c r="GD187" s="9">
        <v>89.15</v>
      </c>
      <c r="GE187" s="9">
        <v>88.25</v>
      </c>
      <c r="GF187" s="9">
        <v>87.22</v>
      </c>
      <c r="GG187" s="9">
        <v>86.24</v>
      </c>
      <c r="GH187" s="9">
        <v>85.32</v>
      </c>
      <c r="GI187" s="9">
        <v>84.5</v>
      </c>
      <c r="GJ187" s="9">
        <v>83.78</v>
      </c>
      <c r="GK187" s="9">
        <v>83.1</v>
      </c>
      <c r="GL187" s="9">
        <v>82.53</v>
      </c>
      <c r="GM187" s="9">
        <v>81.95</v>
      </c>
      <c r="GN187" s="9">
        <v>81.38</v>
      </c>
      <c r="GO187" s="9">
        <v>80.849999999999994</v>
      </c>
      <c r="GP187" s="9">
        <v>80.37</v>
      </c>
      <c r="GQ187" s="9">
        <v>79.86</v>
      </c>
      <c r="GR187" s="9">
        <v>79.31</v>
      </c>
      <c r="GS187" s="9">
        <v>78.78</v>
      </c>
      <c r="GT187" s="9">
        <v>78.3</v>
      </c>
      <c r="GU187" s="9">
        <v>77.86</v>
      </c>
      <c r="GV187" s="9">
        <v>77.47</v>
      </c>
      <c r="GW187" s="9">
        <v>77.069999999999993</v>
      </c>
      <c r="GX187" s="9">
        <v>76.61</v>
      </c>
      <c r="GY187" s="9">
        <v>76.19</v>
      </c>
      <c r="GZ187" s="9">
        <v>75.790000000000006</v>
      </c>
      <c r="HA187" s="9">
        <v>75.44</v>
      </c>
      <c r="HB187" s="9">
        <v>75.12</v>
      </c>
      <c r="HC187" s="9">
        <v>74.75</v>
      </c>
      <c r="HD187" s="9">
        <v>74.349999999999994</v>
      </c>
      <c r="HE187" s="9">
        <v>73.989999999999995</v>
      </c>
      <c r="HF187" s="9">
        <v>73.62</v>
      </c>
      <c r="HG187" s="9">
        <v>73.31</v>
      </c>
      <c r="HH187" s="9">
        <v>73.03</v>
      </c>
      <c r="HI187" s="9">
        <v>72.760000000000005</v>
      </c>
      <c r="HJ187" s="9">
        <v>72.540000000000006</v>
      </c>
      <c r="HK187" s="9">
        <v>72.33</v>
      </c>
      <c r="HL187" s="9">
        <v>72.06</v>
      </c>
      <c r="HM187" s="9">
        <v>71.81</v>
      </c>
      <c r="HN187" s="9">
        <v>71.540000000000006</v>
      </c>
      <c r="HO187" s="9">
        <v>71.3</v>
      </c>
      <c r="HP187" s="9">
        <v>71.040000000000006</v>
      </c>
      <c r="HQ187" s="9">
        <v>70.81</v>
      </c>
      <c r="HR187" s="9">
        <v>70.61</v>
      </c>
      <c r="HS187" s="9">
        <v>70.430000000000007</v>
      </c>
      <c r="HT187" s="9">
        <v>70.25</v>
      </c>
      <c r="HU187" s="9">
        <v>70.069999999999993</v>
      </c>
      <c r="HV187" s="9">
        <v>69.91</v>
      </c>
      <c r="HW187" s="9">
        <v>69.760000000000005</v>
      </c>
      <c r="HX187" s="9">
        <v>69.59</v>
      </c>
      <c r="HY187" s="9">
        <v>69.400000000000006</v>
      </c>
      <c r="ID187" s="14">
        <v>84.838099999999997</v>
      </c>
      <c r="IE187" s="14">
        <v>84.747900000000001</v>
      </c>
      <c r="IF187" s="14">
        <v>-0.10641399999999999</v>
      </c>
      <c r="IH187" s="7" t="e">
        <v>#N/A</v>
      </c>
      <c r="II187" s="9">
        <v>410.91</v>
      </c>
    </row>
    <row r="188" spans="1:243" x14ac:dyDescent="0.35">
      <c r="A188" s="6">
        <f t="shared" si="52"/>
        <v>44813</v>
      </c>
      <c r="B188" s="13">
        <f t="shared" si="46"/>
        <v>9</v>
      </c>
      <c r="C188" s="13">
        <f t="shared" si="47"/>
        <v>2022</v>
      </c>
      <c r="D188">
        <f t="shared" si="48"/>
        <v>202209</v>
      </c>
      <c r="E188">
        <f t="shared" si="49"/>
        <v>3</v>
      </c>
      <c r="F188">
        <f t="shared" si="50"/>
        <v>202203</v>
      </c>
      <c r="G188" t="s">
        <v>373</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76.899000000000001</v>
      </c>
      <c r="FP188" s="7">
        <v>91.68</v>
      </c>
      <c r="FQ188" s="9">
        <v>1.1583000000000001</v>
      </c>
      <c r="FR188" s="7">
        <f t="shared" si="51"/>
        <v>79.150479150479143</v>
      </c>
      <c r="FT188" s="7">
        <v>3.06</v>
      </c>
      <c r="FU188" s="7">
        <v>3.1</v>
      </c>
      <c r="FV188" s="9">
        <v>77.232500000000002</v>
      </c>
      <c r="FX188" s="9">
        <v>92.84</v>
      </c>
      <c r="FY188" s="9">
        <v>90.42</v>
      </c>
      <c r="FZ188" s="9">
        <v>87.48</v>
      </c>
      <c r="GA188" s="9">
        <v>83.58</v>
      </c>
      <c r="GB188" s="9">
        <v>77.83</v>
      </c>
      <c r="GD188" s="9">
        <v>92.84</v>
      </c>
      <c r="GE188" s="9">
        <v>91.71</v>
      </c>
      <c r="GF188" s="9">
        <v>90.42</v>
      </c>
      <c r="GG188" s="9">
        <v>89.33</v>
      </c>
      <c r="GH188" s="9">
        <v>88.36</v>
      </c>
      <c r="GI188" s="9">
        <v>87.48</v>
      </c>
      <c r="GJ188" s="9">
        <v>86.7</v>
      </c>
      <c r="GK188" s="9">
        <v>85.98</v>
      </c>
      <c r="GL188" s="9">
        <v>85.37</v>
      </c>
      <c r="GM188" s="9">
        <v>84.75</v>
      </c>
      <c r="GN188" s="9">
        <v>84.14</v>
      </c>
      <c r="GO188" s="9">
        <v>83.58</v>
      </c>
      <c r="GP188" s="9">
        <v>83.06</v>
      </c>
      <c r="GQ188" s="9">
        <v>82.52</v>
      </c>
      <c r="GR188" s="9">
        <v>81.96</v>
      </c>
      <c r="GS188" s="9">
        <v>81.41</v>
      </c>
      <c r="GT188" s="9">
        <v>80.900000000000006</v>
      </c>
      <c r="GU188" s="9">
        <v>80.42</v>
      </c>
      <c r="GV188" s="9">
        <v>80.010000000000005</v>
      </c>
      <c r="GW188" s="9">
        <v>79.58</v>
      </c>
      <c r="GX188" s="9">
        <v>79.09</v>
      </c>
      <c r="GY188" s="9">
        <v>78.63</v>
      </c>
      <c r="GZ188" s="9">
        <v>78.2</v>
      </c>
      <c r="HA188" s="9">
        <v>77.83</v>
      </c>
      <c r="HB188" s="9">
        <v>77.489999999999995</v>
      </c>
      <c r="HC188" s="9">
        <v>77.09</v>
      </c>
      <c r="HD188" s="9">
        <v>76.66</v>
      </c>
      <c r="HE188" s="9">
        <v>76.27</v>
      </c>
      <c r="HF188" s="9">
        <v>75.87</v>
      </c>
      <c r="HG188" s="9">
        <v>75.53</v>
      </c>
      <c r="HH188" s="9">
        <v>75.22</v>
      </c>
      <c r="HI188" s="9">
        <v>74.92</v>
      </c>
      <c r="HJ188" s="9">
        <v>74.67</v>
      </c>
      <c r="HK188" s="9">
        <v>74.42</v>
      </c>
      <c r="HL188" s="9">
        <v>74.12</v>
      </c>
      <c r="HM188" s="9">
        <v>73.84</v>
      </c>
      <c r="HN188" s="9">
        <v>73.569999999999993</v>
      </c>
      <c r="HO188" s="9">
        <v>73.319999999999993</v>
      </c>
      <c r="HP188" s="9">
        <v>73.040000000000006</v>
      </c>
      <c r="HQ188" s="9">
        <v>72.790000000000006</v>
      </c>
      <c r="HR188" s="9">
        <v>72.569999999999993</v>
      </c>
      <c r="HS188" s="9">
        <v>72.37</v>
      </c>
      <c r="HT188" s="9">
        <v>72.17</v>
      </c>
      <c r="HU188" s="9">
        <v>71.97</v>
      </c>
      <c r="HV188" s="9">
        <v>71.78</v>
      </c>
      <c r="HW188" s="9">
        <v>71.59</v>
      </c>
      <c r="HX188" s="9">
        <v>71.39</v>
      </c>
      <c r="HY188" s="9">
        <v>71.19</v>
      </c>
      <c r="ID188" s="14">
        <v>84.838099999999997</v>
      </c>
      <c r="IE188" s="14">
        <v>84.747900000000001</v>
      </c>
      <c r="IF188" s="14">
        <v>-0.10641399999999999</v>
      </c>
      <c r="IH188" s="7">
        <v>92.49</v>
      </c>
      <c r="II188" s="9">
        <v>378.29</v>
      </c>
    </row>
    <row r="189" spans="1:243" x14ac:dyDescent="0.35">
      <c r="A189" s="6">
        <f t="shared" si="52"/>
        <v>44816</v>
      </c>
      <c r="B189" s="13">
        <f t="shared" si="46"/>
        <v>9</v>
      </c>
      <c r="C189" s="13">
        <f t="shared" si="47"/>
        <v>2022</v>
      </c>
      <c r="D189">
        <f t="shared" si="48"/>
        <v>202209</v>
      </c>
      <c r="E189">
        <f t="shared" si="49"/>
        <v>3</v>
      </c>
      <c r="F189">
        <f t="shared" si="50"/>
        <v>202203</v>
      </c>
      <c r="G189" t="s">
        <v>374</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77.313599999999994</v>
      </c>
      <c r="FP189" s="7">
        <v>93.45</v>
      </c>
      <c r="FQ189" s="9">
        <v>1.1704000000000001</v>
      </c>
      <c r="FR189" s="7">
        <f t="shared" si="51"/>
        <v>79.844497607655498</v>
      </c>
      <c r="FT189" s="7">
        <v>3.03</v>
      </c>
      <c r="FU189" s="7">
        <v>3.07</v>
      </c>
      <c r="FV189" s="9">
        <v>77.650499999999994</v>
      </c>
      <c r="FX189" s="9">
        <v>94</v>
      </c>
      <c r="FY189" s="9">
        <v>91.68</v>
      </c>
      <c r="FZ189" s="9">
        <v>88.76</v>
      </c>
      <c r="GA189" s="9">
        <v>84.72</v>
      </c>
      <c r="GB189" s="9">
        <v>78.98</v>
      </c>
      <c r="GD189" s="9">
        <v>94</v>
      </c>
      <c r="GE189" s="9">
        <v>92.93</v>
      </c>
      <c r="GF189" s="9">
        <v>91.68</v>
      </c>
      <c r="GG189" s="9">
        <v>90.61</v>
      </c>
      <c r="GH189" s="9">
        <v>89.65</v>
      </c>
      <c r="GI189" s="9">
        <v>88.76</v>
      </c>
      <c r="GJ189" s="9">
        <v>87.96</v>
      </c>
      <c r="GK189" s="9">
        <v>87.21</v>
      </c>
      <c r="GL189" s="9">
        <v>86.58</v>
      </c>
      <c r="GM189" s="9">
        <v>85.93</v>
      </c>
      <c r="GN189" s="9">
        <v>85.3</v>
      </c>
      <c r="GO189" s="9">
        <v>84.72</v>
      </c>
      <c r="GP189" s="9">
        <v>84.21</v>
      </c>
      <c r="GQ189" s="9">
        <v>83.67</v>
      </c>
      <c r="GR189" s="9">
        <v>83.1</v>
      </c>
      <c r="GS189" s="9">
        <v>82.55</v>
      </c>
      <c r="GT189" s="9">
        <v>82.04</v>
      </c>
      <c r="GU189" s="9">
        <v>81.56</v>
      </c>
      <c r="GV189" s="9">
        <v>81.150000000000006</v>
      </c>
      <c r="GW189" s="9">
        <v>80.709999999999994</v>
      </c>
      <c r="GX189" s="9">
        <v>80.23</v>
      </c>
      <c r="GY189" s="9">
        <v>79.77</v>
      </c>
      <c r="GZ189" s="9">
        <v>79.33</v>
      </c>
      <c r="HA189" s="9">
        <v>78.98</v>
      </c>
      <c r="HB189" s="9">
        <v>78.61</v>
      </c>
      <c r="HC189" s="9">
        <v>78.22</v>
      </c>
      <c r="HD189" s="9">
        <v>77.78</v>
      </c>
      <c r="HE189" s="9">
        <v>77.38</v>
      </c>
      <c r="HF189" s="9">
        <v>76.97</v>
      </c>
      <c r="HG189" s="9">
        <v>76.650000000000006</v>
      </c>
      <c r="HH189" s="9">
        <v>76.34</v>
      </c>
      <c r="HI189" s="9">
        <v>76.040000000000006</v>
      </c>
      <c r="HJ189" s="9">
        <v>75.78</v>
      </c>
      <c r="HK189" s="9">
        <v>75.52</v>
      </c>
      <c r="HL189" s="9">
        <v>75.209999999999994</v>
      </c>
      <c r="HM189" s="9">
        <v>74.92</v>
      </c>
      <c r="HN189" s="9">
        <v>74.64</v>
      </c>
      <c r="HO189" s="9">
        <v>74.39</v>
      </c>
      <c r="HP189" s="9">
        <v>74.099999999999994</v>
      </c>
      <c r="HQ189" s="9">
        <v>73.84</v>
      </c>
      <c r="HR189" s="9">
        <v>73.61</v>
      </c>
      <c r="HS189" s="9">
        <v>73.39</v>
      </c>
      <c r="HT189" s="9">
        <v>73.17</v>
      </c>
      <c r="HU189" s="9">
        <v>72.959999999999994</v>
      </c>
      <c r="HV189" s="9">
        <v>72.760000000000005</v>
      </c>
      <c r="HW189" s="9">
        <v>72.56</v>
      </c>
      <c r="HX189" s="9">
        <v>72.349999999999994</v>
      </c>
      <c r="HY189" s="9">
        <v>72.12</v>
      </c>
      <c r="ID189" s="14">
        <v>84.838099999999997</v>
      </c>
      <c r="IE189" s="14">
        <v>84.747900000000001</v>
      </c>
      <c r="IF189" s="14">
        <v>-0.10641399999999999</v>
      </c>
      <c r="IH189" s="7">
        <v>94.12</v>
      </c>
      <c r="II189" s="9">
        <v>347.56</v>
      </c>
    </row>
    <row r="190" spans="1:243" x14ac:dyDescent="0.35">
      <c r="A190" s="6">
        <f t="shared" si="52"/>
        <v>44817</v>
      </c>
      <c r="B190" s="13">
        <f t="shared" si="46"/>
        <v>9</v>
      </c>
      <c r="C190" s="13">
        <f t="shared" si="47"/>
        <v>2022</v>
      </c>
      <c r="D190">
        <f t="shared" si="48"/>
        <v>202209</v>
      </c>
      <c r="E190">
        <f t="shared" si="49"/>
        <v>3</v>
      </c>
      <c r="F190">
        <f t="shared" si="50"/>
        <v>202203</v>
      </c>
      <c r="G190" t="s">
        <v>375</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76.805700000000002</v>
      </c>
      <c r="FP190" s="7">
        <v>92.04</v>
      </c>
      <c r="FQ190" s="9">
        <v>1.1540999999999999</v>
      </c>
      <c r="FR190" s="7">
        <f t="shared" si="51"/>
        <v>79.750454899922033</v>
      </c>
      <c r="FT190" s="7">
        <v>3.19</v>
      </c>
      <c r="FU190" s="7">
        <v>3.17</v>
      </c>
      <c r="FV190" s="9">
        <v>77.133700000000005</v>
      </c>
      <c r="FX190" s="9">
        <v>93.17</v>
      </c>
      <c r="FY190" s="9">
        <v>90.88</v>
      </c>
      <c r="FZ190" s="9">
        <v>87.82</v>
      </c>
      <c r="GA190" s="9">
        <v>84.06</v>
      </c>
      <c r="GB190" s="9">
        <v>78.84</v>
      </c>
      <c r="GD190" s="9">
        <v>93.17</v>
      </c>
      <c r="GE190" s="9">
        <v>92.22</v>
      </c>
      <c r="GF190" s="9">
        <v>90.88</v>
      </c>
      <c r="GG190" s="9">
        <v>89.71</v>
      </c>
      <c r="GH190" s="9">
        <v>88.71</v>
      </c>
      <c r="GI190" s="9">
        <v>87.82</v>
      </c>
      <c r="GJ190" s="9">
        <v>87.05</v>
      </c>
      <c r="GK190" s="9">
        <v>86.35</v>
      </c>
      <c r="GL190" s="9">
        <v>85.77</v>
      </c>
      <c r="GM190" s="9">
        <v>85.17</v>
      </c>
      <c r="GN190" s="9">
        <v>84.59</v>
      </c>
      <c r="GO190" s="9">
        <v>84.06</v>
      </c>
      <c r="GP190" s="9">
        <v>83.6</v>
      </c>
      <c r="GQ190" s="9">
        <v>83.13</v>
      </c>
      <c r="GR190" s="9">
        <v>82.62</v>
      </c>
      <c r="GS190" s="9">
        <v>82.12</v>
      </c>
      <c r="GT190" s="9">
        <v>81.66</v>
      </c>
      <c r="GU190" s="9">
        <v>81.239999999999995</v>
      </c>
      <c r="GV190" s="9">
        <v>80.87</v>
      </c>
      <c r="GW190" s="9">
        <v>80.459999999999994</v>
      </c>
      <c r="GX190" s="9">
        <v>80.02</v>
      </c>
      <c r="GY190" s="9">
        <v>79.58</v>
      </c>
      <c r="GZ190" s="9">
        <v>79.180000000000007</v>
      </c>
      <c r="HA190" s="9">
        <v>78.84</v>
      </c>
      <c r="HB190" s="9">
        <v>78.489999999999995</v>
      </c>
      <c r="HC190" s="9">
        <v>78.12</v>
      </c>
      <c r="HD190" s="9">
        <v>77.709999999999994</v>
      </c>
      <c r="HE190" s="9">
        <v>77.319999999999993</v>
      </c>
      <c r="HF190" s="9">
        <v>76.930000000000007</v>
      </c>
      <c r="HG190" s="9">
        <v>76.62</v>
      </c>
      <c r="HH190" s="9">
        <v>76.319999999999993</v>
      </c>
      <c r="HI190" s="9">
        <v>76.03</v>
      </c>
      <c r="HJ190" s="9">
        <v>75.78</v>
      </c>
      <c r="HK190" s="9">
        <v>75.53</v>
      </c>
      <c r="HL190" s="9">
        <v>75.23</v>
      </c>
      <c r="HM190" s="9">
        <v>74.95</v>
      </c>
      <c r="HN190" s="9">
        <v>74.680000000000007</v>
      </c>
      <c r="HO190" s="9">
        <v>74.44</v>
      </c>
      <c r="HP190" s="9">
        <v>74.150000000000006</v>
      </c>
      <c r="HQ190" s="9">
        <v>73.89</v>
      </c>
      <c r="HR190" s="9">
        <v>73.66</v>
      </c>
      <c r="HS190" s="9">
        <v>73.44</v>
      </c>
      <c r="HT190" s="9">
        <v>73.22</v>
      </c>
      <c r="HU190" s="9">
        <v>73</v>
      </c>
      <c r="HV190" s="9">
        <v>72.8</v>
      </c>
      <c r="HW190" s="9">
        <v>72.599999999999994</v>
      </c>
      <c r="HX190" s="9">
        <v>72.39</v>
      </c>
      <c r="HY190" s="9">
        <v>72.16</v>
      </c>
      <c r="ID190" s="14">
        <v>84.838099999999997</v>
      </c>
      <c r="IE190" s="14">
        <v>84.747900000000001</v>
      </c>
      <c r="IF190" s="14">
        <v>-0.10641399999999999</v>
      </c>
      <c r="IH190" s="7">
        <v>90.58</v>
      </c>
      <c r="II190" s="9">
        <v>365.25</v>
      </c>
    </row>
    <row r="191" spans="1:243" x14ac:dyDescent="0.35">
      <c r="A191" s="6">
        <f t="shared" si="52"/>
        <v>44818</v>
      </c>
      <c r="B191" s="13">
        <f t="shared" si="46"/>
        <v>9</v>
      </c>
      <c r="C191" s="13">
        <f t="shared" si="47"/>
        <v>2022</v>
      </c>
      <c r="D191">
        <f t="shared" si="48"/>
        <v>202209</v>
      </c>
      <c r="E191">
        <f t="shared" si="49"/>
        <v>3</v>
      </c>
      <c r="F191">
        <f t="shared" si="50"/>
        <v>202203</v>
      </c>
      <c r="G191" t="s">
        <v>376</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77.158799999999999</v>
      </c>
      <c r="FP191" s="7">
        <v>92.83</v>
      </c>
      <c r="FQ191" s="9">
        <v>1.1579999999999999</v>
      </c>
      <c r="FR191" s="7">
        <f t="shared" si="51"/>
        <v>80.164075993091544</v>
      </c>
      <c r="FT191" s="7">
        <v>3.16</v>
      </c>
      <c r="FU191" s="7">
        <v>3.14</v>
      </c>
      <c r="FV191" s="9">
        <v>77.478200000000001</v>
      </c>
      <c r="FX191" s="9">
        <v>94.1</v>
      </c>
      <c r="FY191" s="9">
        <v>91.69</v>
      </c>
      <c r="FZ191" s="9">
        <v>88.33</v>
      </c>
      <c r="GA191" s="9">
        <v>84.47</v>
      </c>
      <c r="GB191" s="9">
        <v>79.11</v>
      </c>
      <c r="GD191" s="9">
        <v>94.1</v>
      </c>
      <c r="GE191" s="9">
        <v>93.12</v>
      </c>
      <c r="GF191" s="9">
        <v>91.69</v>
      </c>
      <c r="GG191" s="9">
        <v>90.4</v>
      </c>
      <c r="GH191" s="9">
        <v>89.29</v>
      </c>
      <c r="GI191" s="9">
        <v>88.33</v>
      </c>
      <c r="GJ191" s="9">
        <v>87.53</v>
      </c>
      <c r="GK191" s="9">
        <v>86.81</v>
      </c>
      <c r="GL191" s="9">
        <v>86.22</v>
      </c>
      <c r="GM191" s="9">
        <v>85.62</v>
      </c>
      <c r="GN191" s="9">
        <v>85.02</v>
      </c>
      <c r="GO191" s="9">
        <v>84.47</v>
      </c>
      <c r="GP191" s="9">
        <v>83.99</v>
      </c>
      <c r="GQ191" s="9">
        <v>83.49</v>
      </c>
      <c r="GR191" s="9">
        <v>82.96</v>
      </c>
      <c r="GS191" s="9">
        <v>82.44</v>
      </c>
      <c r="GT191" s="9">
        <v>81.97</v>
      </c>
      <c r="GU191" s="9">
        <v>81.55</v>
      </c>
      <c r="GV191" s="9">
        <v>81.17</v>
      </c>
      <c r="GW191" s="9">
        <v>80.739999999999995</v>
      </c>
      <c r="GX191" s="9">
        <v>80.3</v>
      </c>
      <c r="GY191" s="9">
        <v>79.86</v>
      </c>
      <c r="GZ191" s="9">
        <v>79.459999999999994</v>
      </c>
      <c r="HA191" s="9">
        <v>79.11</v>
      </c>
      <c r="HB191" s="9">
        <v>78.77</v>
      </c>
      <c r="HC191" s="9">
        <v>78.41</v>
      </c>
      <c r="HD191" s="9">
        <v>77.989999999999995</v>
      </c>
      <c r="HE191" s="9">
        <v>77.61</v>
      </c>
      <c r="HF191" s="9">
        <v>77.23</v>
      </c>
      <c r="HG191" s="9">
        <v>76.94</v>
      </c>
      <c r="HH191" s="9">
        <v>76.650000000000006</v>
      </c>
      <c r="HI191" s="9">
        <v>76.36</v>
      </c>
      <c r="HJ191" s="9">
        <v>76.11</v>
      </c>
      <c r="HK191" s="9">
        <v>75.86</v>
      </c>
      <c r="HL191" s="9">
        <v>75.56</v>
      </c>
      <c r="HM191" s="9">
        <v>75.290000000000006</v>
      </c>
      <c r="HN191" s="9">
        <v>75.040000000000006</v>
      </c>
      <c r="HO191" s="9">
        <v>74.790000000000006</v>
      </c>
      <c r="HP191" s="9">
        <v>74.489999999999995</v>
      </c>
      <c r="HQ191" s="9">
        <v>74.239999999999995</v>
      </c>
      <c r="HR191" s="9">
        <v>74.010000000000005</v>
      </c>
      <c r="HS191" s="9">
        <v>73.790000000000006</v>
      </c>
      <c r="HT191" s="9">
        <v>73.569999999999993</v>
      </c>
      <c r="HU191" s="9">
        <v>73.38</v>
      </c>
      <c r="HV191" s="9">
        <v>73.180000000000007</v>
      </c>
      <c r="HW191" s="9">
        <v>72.98</v>
      </c>
      <c r="HX191" s="9">
        <v>72.77</v>
      </c>
      <c r="HY191" s="9">
        <v>72.56</v>
      </c>
      <c r="ID191" s="14">
        <v>84.838099999999997</v>
      </c>
      <c r="IE191" s="14">
        <v>84.747900000000001</v>
      </c>
      <c r="IF191" s="14">
        <v>-0.10641399999999999</v>
      </c>
      <c r="IH191" s="7">
        <v>94.13</v>
      </c>
      <c r="II191" s="9">
        <v>408.2</v>
      </c>
    </row>
    <row r="192" spans="1:243" x14ac:dyDescent="0.35">
      <c r="A192" s="6">
        <f t="shared" si="52"/>
        <v>44819</v>
      </c>
      <c r="B192" s="13">
        <f t="shared" si="46"/>
        <v>9</v>
      </c>
      <c r="C192" s="13">
        <f t="shared" si="47"/>
        <v>2022</v>
      </c>
      <c r="D192">
        <f t="shared" si="48"/>
        <v>202209</v>
      </c>
      <c r="E192">
        <f t="shared" si="49"/>
        <v>3</v>
      </c>
      <c r="F192">
        <f t="shared" si="50"/>
        <v>202203</v>
      </c>
      <c r="G192" t="s">
        <v>377</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76.659700000000001</v>
      </c>
      <c r="FP192" s="7">
        <v>89.28</v>
      </c>
      <c r="FQ192" s="9">
        <v>1.149</v>
      </c>
      <c r="FR192" s="7">
        <f t="shared" si="51"/>
        <v>77.702349869451695</v>
      </c>
      <c r="FT192" s="7">
        <v>3.19</v>
      </c>
      <c r="FU192" s="7">
        <v>3.16</v>
      </c>
      <c r="FV192" s="9">
        <v>76.960899999999995</v>
      </c>
      <c r="FX192" s="9">
        <v>90.84</v>
      </c>
      <c r="FY192" s="9">
        <v>88.12</v>
      </c>
      <c r="FZ192" s="9">
        <v>84.7</v>
      </c>
      <c r="GA192" s="9">
        <v>81.23</v>
      </c>
      <c r="GB192" s="9">
        <v>76.52</v>
      </c>
      <c r="GD192" s="9">
        <v>90.84</v>
      </c>
      <c r="GE192" s="9">
        <v>89.61</v>
      </c>
      <c r="GF192" s="9">
        <v>88.12</v>
      </c>
      <c r="GG192" s="9">
        <v>86.79</v>
      </c>
      <c r="GH192" s="9">
        <v>85.66</v>
      </c>
      <c r="GI192" s="9">
        <v>84.7</v>
      </c>
      <c r="GJ192" s="9">
        <v>83.92</v>
      </c>
      <c r="GK192" s="9">
        <v>83.27</v>
      </c>
      <c r="GL192" s="9">
        <v>82.75</v>
      </c>
      <c r="GM192" s="9">
        <v>82.23</v>
      </c>
      <c r="GN192" s="9">
        <v>81.709999999999994</v>
      </c>
      <c r="GO192" s="9">
        <v>81.23</v>
      </c>
      <c r="GP192" s="9">
        <v>80.819999999999993</v>
      </c>
      <c r="GQ192" s="9">
        <v>80.38</v>
      </c>
      <c r="GR192" s="9">
        <v>79.91</v>
      </c>
      <c r="GS192" s="9">
        <v>79.459999999999994</v>
      </c>
      <c r="GT192" s="9">
        <v>79.05</v>
      </c>
      <c r="GU192" s="9">
        <v>78.69</v>
      </c>
      <c r="GV192" s="9">
        <v>78.36</v>
      </c>
      <c r="GW192" s="9">
        <v>77.97</v>
      </c>
      <c r="GX192" s="9">
        <v>77.56</v>
      </c>
      <c r="GY192" s="9">
        <v>77.17</v>
      </c>
      <c r="GZ192" s="9">
        <v>76.819999999999993</v>
      </c>
      <c r="HA192" s="9">
        <v>76.52</v>
      </c>
      <c r="HB192" s="9">
        <v>76.22</v>
      </c>
      <c r="HC192" s="9">
        <v>75.900000000000006</v>
      </c>
      <c r="HD192" s="9">
        <v>75.540000000000006</v>
      </c>
      <c r="HE192" s="9">
        <v>75.209999999999994</v>
      </c>
      <c r="HF192" s="9">
        <v>74.88</v>
      </c>
      <c r="HG192" s="9">
        <v>74.63</v>
      </c>
      <c r="HH192" s="9">
        <v>74.38</v>
      </c>
      <c r="HI192" s="9">
        <v>74.099999999999994</v>
      </c>
      <c r="HJ192" s="9">
        <v>73.88</v>
      </c>
      <c r="HK192" s="9">
        <v>73.66</v>
      </c>
      <c r="HL192" s="9">
        <v>73.39</v>
      </c>
      <c r="HM192" s="9">
        <v>73.150000000000006</v>
      </c>
      <c r="HN192" s="9">
        <v>72.94</v>
      </c>
      <c r="HO192" s="9">
        <v>72.73</v>
      </c>
      <c r="HP192" s="9">
        <v>72.45</v>
      </c>
      <c r="HQ192" s="9">
        <v>72.23</v>
      </c>
      <c r="HR192" s="9">
        <v>72.03</v>
      </c>
      <c r="HS192" s="9">
        <v>71.84</v>
      </c>
      <c r="HT192" s="9">
        <v>71.650000000000006</v>
      </c>
      <c r="HU192" s="9">
        <v>71.489999999999995</v>
      </c>
      <c r="HV192" s="9">
        <v>71.31</v>
      </c>
      <c r="HW192" s="9">
        <v>71.14</v>
      </c>
      <c r="HX192" s="9">
        <v>70.959999999999994</v>
      </c>
      <c r="HY192" s="9">
        <v>70.78</v>
      </c>
      <c r="ID192" s="14">
        <v>84.838099999999997</v>
      </c>
      <c r="IE192" s="14">
        <v>84.747900000000001</v>
      </c>
      <c r="IF192" s="14">
        <v>-0.10641399999999999</v>
      </c>
      <c r="IH192" s="7">
        <v>90.34</v>
      </c>
      <c r="II192" s="9">
        <v>386.55</v>
      </c>
    </row>
    <row r="193" spans="1:243" x14ac:dyDescent="0.35">
      <c r="A193" s="6">
        <f t="shared" si="52"/>
        <v>44820</v>
      </c>
      <c r="B193" s="13">
        <f t="shared" si="46"/>
        <v>9</v>
      </c>
      <c r="C193" s="13">
        <f t="shared" si="47"/>
        <v>2022</v>
      </c>
      <c r="D193">
        <f t="shared" si="48"/>
        <v>202209</v>
      </c>
      <c r="E193">
        <f t="shared" si="49"/>
        <v>3</v>
      </c>
      <c r="F193">
        <f t="shared" si="50"/>
        <v>202203</v>
      </c>
      <c r="G193" t="s">
        <v>378</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76.208399999999997</v>
      </c>
      <c r="FP193" s="7">
        <v>89.43</v>
      </c>
      <c r="FQ193" s="9">
        <v>1.1431</v>
      </c>
      <c r="FR193" s="7">
        <f t="shared" si="51"/>
        <v>78.234625142157299</v>
      </c>
      <c r="FT193" s="7">
        <v>3.2</v>
      </c>
      <c r="FU193" s="7">
        <v>3.14</v>
      </c>
      <c r="FV193" s="9">
        <v>76.504400000000004</v>
      </c>
      <c r="FX193" s="9">
        <v>91.35</v>
      </c>
      <c r="FY193" s="9">
        <v>88.51</v>
      </c>
      <c r="FZ193" s="9">
        <v>84.92</v>
      </c>
      <c r="GA193" s="9">
        <v>81.239999999999995</v>
      </c>
      <c r="GB193" s="9">
        <v>76.459999999999994</v>
      </c>
      <c r="GD193" s="9">
        <v>91.35</v>
      </c>
      <c r="GE193" s="9">
        <v>90.05</v>
      </c>
      <c r="GF193" s="9">
        <v>88.51</v>
      </c>
      <c r="GG193" s="9">
        <v>87.13</v>
      </c>
      <c r="GH193" s="9">
        <v>85.95</v>
      </c>
      <c r="GI193" s="9">
        <v>84.92</v>
      </c>
      <c r="GJ193" s="9">
        <v>84.08</v>
      </c>
      <c r="GK193" s="9">
        <v>83.37</v>
      </c>
      <c r="GL193" s="9">
        <v>82.81</v>
      </c>
      <c r="GM193" s="9">
        <v>82.27</v>
      </c>
      <c r="GN193" s="9">
        <v>81.73</v>
      </c>
      <c r="GO193" s="9">
        <v>81.239999999999995</v>
      </c>
      <c r="GP193" s="9">
        <v>80.819999999999993</v>
      </c>
      <c r="GQ193" s="9">
        <v>80.37</v>
      </c>
      <c r="GR193" s="9">
        <v>79.88</v>
      </c>
      <c r="GS193" s="9">
        <v>79.42</v>
      </c>
      <c r="GT193" s="9">
        <v>79.02</v>
      </c>
      <c r="GU193" s="9">
        <v>78.650000000000006</v>
      </c>
      <c r="GV193" s="9">
        <v>78.319999999999993</v>
      </c>
      <c r="GW193" s="9">
        <v>77.92</v>
      </c>
      <c r="GX193" s="9">
        <v>77.5</v>
      </c>
      <c r="GY193" s="9">
        <v>77.11</v>
      </c>
      <c r="GZ193" s="9">
        <v>76.760000000000005</v>
      </c>
      <c r="HA193" s="9">
        <v>76.459999999999994</v>
      </c>
      <c r="HB193" s="9">
        <v>76.16</v>
      </c>
      <c r="HC193" s="9">
        <v>75.84</v>
      </c>
      <c r="HD193" s="9">
        <v>75.48</v>
      </c>
      <c r="HE193" s="9">
        <v>75.17</v>
      </c>
      <c r="HF193" s="9">
        <v>74.849999999999994</v>
      </c>
      <c r="HG193" s="9">
        <v>74.59</v>
      </c>
      <c r="HH193" s="9">
        <v>74.33</v>
      </c>
      <c r="HI193" s="9">
        <v>74.05</v>
      </c>
      <c r="HJ193" s="9">
        <v>73.819999999999993</v>
      </c>
      <c r="HK193" s="9">
        <v>73.599999999999994</v>
      </c>
      <c r="HL193" s="9">
        <v>73.33</v>
      </c>
      <c r="HM193" s="9">
        <v>73.09</v>
      </c>
      <c r="HN193" s="9">
        <v>72.88</v>
      </c>
      <c r="HO193" s="9">
        <v>72.69</v>
      </c>
      <c r="HP193" s="9">
        <v>72.41</v>
      </c>
      <c r="HQ193" s="9">
        <v>72.19</v>
      </c>
      <c r="HR193" s="9">
        <v>71.989999999999995</v>
      </c>
      <c r="HS193" s="9">
        <v>71.8</v>
      </c>
      <c r="HT193" s="9">
        <v>71.62</v>
      </c>
      <c r="HU193" s="9">
        <v>71.47</v>
      </c>
      <c r="HV193" s="9">
        <v>71.290000000000006</v>
      </c>
      <c r="HW193" s="9">
        <v>71.12</v>
      </c>
      <c r="HX193" s="9">
        <v>70.94</v>
      </c>
      <c r="HY193" s="9">
        <v>70.760000000000005</v>
      </c>
      <c r="ID193" s="14">
        <v>84.838099999999997</v>
      </c>
      <c r="IE193" s="14">
        <v>84.747900000000001</v>
      </c>
      <c r="IF193" s="14">
        <v>-0.10641399999999999</v>
      </c>
      <c r="IH193" s="7">
        <v>90.31</v>
      </c>
      <c r="II193" s="9">
        <v>290.81</v>
      </c>
    </row>
    <row r="194" spans="1:243" x14ac:dyDescent="0.35">
      <c r="A194" s="6">
        <f t="shared" si="52"/>
        <v>44823</v>
      </c>
      <c r="B194" s="13">
        <f t="shared" si="46"/>
        <v>9</v>
      </c>
      <c r="C194" s="13">
        <f t="shared" si="47"/>
        <v>2022</v>
      </c>
      <c r="D194">
        <f t="shared" si="48"/>
        <v>202209</v>
      </c>
      <c r="E194">
        <f t="shared" si="49"/>
        <v>3</v>
      </c>
      <c r="F194">
        <f t="shared" si="50"/>
        <v>202203</v>
      </c>
      <c r="G194" t="s">
        <v>379</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51"/>
        <v>#N/A</v>
      </c>
      <c r="FT194" s="7">
        <v>3.11</v>
      </c>
      <c r="FU194" s="7">
        <v>3.16</v>
      </c>
      <c r="FV194" s="9" t="e">
        <v>#N/A</v>
      </c>
      <c r="FX194" s="9">
        <v>92</v>
      </c>
      <c r="FY194" s="9">
        <v>89.09</v>
      </c>
      <c r="FZ194" s="9">
        <v>85.41</v>
      </c>
      <c r="GA194" s="9">
        <v>81.59</v>
      </c>
      <c r="GB194" s="9">
        <v>76.489999999999995</v>
      </c>
      <c r="GD194" s="9">
        <v>92</v>
      </c>
      <c r="GE194" s="9">
        <v>90.66</v>
      </c>
      <c r="GF194" s="9">
        <v>89.09</v>
      </c>
      <c r="GG194" s="9">
        <v>87.66</v>
      </c>
      <c r="GH194" s="9">
        <v>86.45</v>
      </c>
      <c r="GI194" s="9">
        <v>85.41</v>
      </c>
      <c r="GJ194" s="9">
        <v>84.56</v>
      </c>
      <c r="GK194" s="9">
        <v>83.84</v>
      </c>
      <c r="GL194" s="9">
        <v>83.25</v>
      </c>
      <c r="GM194" s="9">
        <v>82.67</v>
      </c>
      <c r="GN194" s="9">
        <v>82.1</v>
      </c>
      <c r="GO194" s="9">
        <v>81.59</v>
      </c>
      <c r="GP194" s="9">
        <v>81.13</v>
      </c>
      <c r="GQ194" s="9">
        <v>80.650000000000006</v>
      </c>
      <c r="GR194" s="9">
        <v>80.14</v>
      </c>
      <c r="GS194" s="9">
        <v>79.64</v>
      </c>
      <c r="GT194" s="9">
        <v>79.2</v>
      </c>
      <c r="GU194" s="9">
        <v>78.81</v>
      </c>
      <c r="GV194" s="9">
        <v>78.45</v>
      </c>
      <c r="GW194" s="9">
        <v>78.040000000000006</v>
      </c>
      <c r="GX194" s="9">
        <v>77.58</v>
      </c>
      <c r="GY194" s="9">
        <v>77.17</v>
      </c>
      <c r="GZ194" s="9">
        <v>76.81</v>
      </c>
      <c r="HA194" s="9">
        <v>76.489999999999995</v>
      </c>
      <c r="HB194" s="9">
        <v>76.17</v>
      </c>
      <c r="HC194" s="9">
        <v>75.83</v>
      </c>
      <c r="HD194" s="9">
        <v>75.459999999999994</v>
      </c>
      <c r="HE194" s="9">
        <v>75.14</v>
      </c>
      <c r="HF194" s="9">
        <v>74.8</v>
      </c>
      <c r="HG194" s="9">
        <v>74.52</v>
      </c>
      <c r="HH194" s="9">
        <v>74.239999999999995</v>
      </c>
      <c r="HI194" s="9">
        <v>73.95</v>
      </c>
      <c r="HJ194" s="9">
        <v>73.7</v>
      </c>
      <c r="HK194" s="9">
        <v>73.47</v>
      </c>
      <c r="HL194" s="9">
        <v>73.19</v>
      </c>
      <c r="HM194" s="9">
        <v>72.94</v>
      </c>
      <c r="HN194" s="9">
        <v>72.709999999999994</v>
      </c>
      <c r="HO194" s="9">
        <v>72.510000000000005</v>
      </c>
      <c r="HP194" s="9">
        <v>72.23</v>
      </c>
      <c r="HQ194" s="9">
        <v>72.010000000000005</v>
      </c>
      <c r="HR194" s="9">
        <v>71.8</v>
      </c>
      <c r="HS194" s="9">
        <v>71.599999999999994</v>
      </c>
      <c r="HT194" s="9">
        <v>71.41</v>
      </c>
      <c r="HU194" s="9">
        <v>71.23</v>
      </c>
      <c r="HV194" s="9">
        <v>71.05</v>
      </c>
      <c r="HW194" s="9">
        <v>70.88</v>
      </c>
      <c r="HX194" s="9">
        <v>70.69</v>
      </c>
      <c r="HY194" s="9">
        <v>70.5</v>
      </c>
      <c r="ID194" s="14">
        <v>84.838099999999997</v>
      </c>
      <c r="IE194" s="14">
        <v>84.747900000000001</v>
      </c>
      <c r="IF194" s="14">
        <v>-0.10641399999999999</v>
      </c>
      <c r="IH194" s="7">
        <v>90.41</v>
      </c>
      <c r="II194" s="9">
        <v>282.41000000000003</v>
      </c>
    </row>
    <row r="195" spans="1:243" x14ac:dyDescent="0.35">
      <c r="A195" s="6">
        <f t="shared" si="52"/>
        <v>44824</v>
      </c>
      <c r="B195" s="13">
        <f t="shared" si="46"/>
        <v>9</v>
      </c>
      <c r="C195" s="13">
        <f t="shared" si="47"/>
        <v>2022</v>
      </c>
      <c r="D195">
        <f t="shared" si="48"/>
        <v>202209</v>
      </c>
      <c r="E195">
        <f t="shared" si="49"/>
        <v>3</v>
      </c>
      <c r="F195">
        <f t="shared" si="50"/>
        <v>202203</v>
      </c>
      <c r="G195" t="s">
        <v>380</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76.259399999999999</v>
      </c>
      <c r="FP195" s="7">
        <v>89.62</v>
      </c>
      <c r="FQ195" s="9">
        <v>1.1415</v>
      </c>
      <c r="FR195" s="7">
        <f t="shared" si="51"/>
        <v>78.51073149364872</v>
      </c>
      <c r="FT195" s="7">
        <v>3.29</v>
      </c>
      <c r="FU195" s="7">
        <v>3.29</v>
      </c>
      <c r="FV195" s="9">
        <v>76.570300000000003</v>
      </c>
      <c r="FX195" s="9">
        <v>90.62</v>
      </c>
      <c r="FY195" s="9">
        <v>87.85</v>
      </c>
      <c r="FZ195" s="9">
        <v>84.14</v>
      </c>
      <c r="GA195" s="9">
        <v>80.22</v>
      </c>
      <c r="GB195" s="9">
        <v>74.81</v>
      </c>
      <c r="GD195" s="9">
        <v>90.62</v>
      </c>
      <c r="GE195" s="9">
        <v>89.4</v>
      </c>
      <c r="GF195" s="9">
        <v>87.85</v>
      </c>
      <c r="GG195" s="9">
        <v>86.42</v>
      </c>
      <c r="GH195" s="9">
        <v>85.18</v>
      </c>
      <c r="GI195" s="9">
        <v>84.14</v>
      </c>
      <c r="GJ195" s="9">
        <v>83.29</v>
      </c>
      <c r="GK195" s="9">
        <v>82.55</v>
      </c>
      <c r="GL195" s="9">
        <v>81.95</v>
      </c>
      <c r="GM195" s="9">
        <v>81.349999999999994</v>
      </c>
      <c r="GN195" s="9">
        <v>80.77</v>
      </c>
      <c r="GO195" s="9">
        <v>80.22</v>
      </c>
      <c r="GP195" s="9">
        <v>79.75</v>
      </c>
      <c r="GQ195" s="9">
        <v>79.23</v>
      </c>
      <c r="GR195" s="9">
        <v>78.680000000000007</v>
      </c>
      <c r="GS195" s="9">
        <v>78.150000000000006</v>
      </c>
      <c r="GT195" s="9">
        <v>77.680000000000007</v>
      </c>
      <c r="GU195" s="9">
        <v>77.27</v>
      </c>
      <c r="GV195" s="9">
        <v>76.88</v>
      </c>
      <c r="GW195" s="9">
        <v>76.45</v>
      </c>
      <c r="GX195" s="9">
        <v>75.97</v>
      </c>
      <c r="GY195" s="9">
        <v>75.53</v>
      </c>
      <c r="GZ195" s="9">
        <v>75.150000000000006</v>
      </c>
      <c r="HA195" s="9">
        <v>74.81</v>
      </c>
      <c r="HB195" s="9">
        <v>74.47</v>
      </c>
      <c r="HC195" s="9">
        <v>74.11</v>
      </c>
      <c r="HD195" s="9">
        <v>73.72</v>
      </c>
      <c r="HE195" s="9">
        <v>73.38</v>
      </c>
      <c r="HF195" s="9">
        <v>73.02</v>
      </c>
      <c r="HG195" s="9">
        <v>72.72</v>
      </c>
      <c r="HH195" s="9">
        <v>72.42</v>
      </c>
      <c r="HI195" s="9">
        <v>72.11</v>
      </c>
      <c r="HJ195" s="9">
        <v>71.84</v>
      </c>
      <c r="HK195" s="9">
        <v>71.58</v>
      </c>
      <c r="HL195" s="9">
        <v>71.290000000000006</v>
      </c>
      <c r="HM195" s="9">
        <v>71.03</v>
      </c>
      <c r="HN195" s="9">
        <v>70.77</v>
      </c>
      <c r="HO195" s="9">
        <v>70.55</v>
      </c>
      <c r="HP195" s="9">
        <v>70.260000000000005</v>
      </c>
      <c r="HQ195" s="9">
        <v>70.03</v>
      </c>
      <c r="HR195" s="9">
        <v>69.81</v>
      </c>
      <c r="HS195" s="9">
        <v>69.61</v>
      </c>
      <c r="HT195" s="9">
        <v>69.41</v>
      </c>
      <c r="HU195" s="9">
        <v>69.22</v>
      </c>
      <c r="HV195" s="9">
        <v>69.040000000000006</v>
      </c>
      <c r="HW195" s="9">
        <v>68.86</v>
      </c>
      <c r="HX195" s="9">
        <v>68.66</v>
      </c>
      <c r="HY195" s="9">
        <v>68.459999999999994</v>
      </c>
      <c r="ID195" s="14">
        <v>84.838099999999997</v>
      </c>
      <c r="IE195" s="14">
        <v>84.747900000000001</v>
      </c>
      <c r="IF195" s="14">
        <v>-0.10641399999999999</v>
      </c>
      <c r="IH195" s="7">
        <v>89.07</v>
      </c>
      <c r="II195" s="9">
        <v>315.36</v>
      </c>
    </row>
    <row r="196" spans="1:243" x14ac:dyDescent="0.35">
      <c r="A196" s="6">
        <f t="shared" si="52"/>
        <v>44825</v>
      </c>
      <c r="B196" s="13">
        <f t="shared" si="46"/>
        <v>9</v>
      </c>
      <c r="C196" s="13">
        <f t="shared" si="47"/>
        <v>2022</v>
      </c>
      <c r="D196">
        <f t="shared" si="48"/>
        <v>202209</v>
      </c>
      <c r="E196">
        <f t="shared" si="49"/>
        <v>3</v>
      </c>
      <c r="F196">
        <f t="shared" si="50"/>
        <v>202203</v>
      </c>
      <c r="G196" t="s">
        <v>381</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76.249099999999999</v>
      </c>
      <c r="FP196" s="7">
        <v>89.86</v>
      </c>
      <c r="FQ196" s="9">
        <v>1.1333</v>
      </c>
      <c r="FR196" s="7">
        <f t="shared" si="51"/>
        <v>79.290567369628519</v>
      </c>
      <c r="FT196" s="7">
        <v>3.46</v>
      </c>
      <c r="FU196" s="7">
        <v>3.31</v>
      </c>
      <c r="FV196" s="9">
        <v>76.552199999999999</v>
      </c>
      <c r="FX196" s="9">
        <v>89.83</v>
      </c>
      <c r="FY196" s="9">
        <v>87.31</v>
      </c>
      <c r="FZ196" s="9">
        <v>83.63</v>
      </c>
      <c r="GA196" s="9">
        <v>79.680000000000007</v>
      </c>
      <c r="GB196" s="9">
        <v>74.33</v>
      </c>
      <c r="GD196" s="9">
        <v>89.83</v>
      </c>
      <c r="GE196" s="9">
        <v>88.8</v>
      </c>
      <c r="GF196" s="9">
        <v>87.31</v>
      </c>
      <c r="GG196" s="9">
        <v>85.9</v>
      </c>
      <c r="GH196" s="9">
        <v>84.67</v>
      </c>
      <c r="GI196" s="9">
        <v>83.63</v>
      </c>
      <c r="GJ196" s="9">
        <v>82.78</v>
      </c>
      <c r="GK196" s="9">
        <v>82.04</v>
      </c>
      <c r="GL196" s="9">
        <v>81.44</v>
      </c>
      <c r="GM196" s="9">
        <v>80.83</v>
      </c>
      <c r="GN196" s="9">
        <v>80.23</v>
      </c>
      <c r="GO196" s="9">
        <v>79.680000000000007</v>
      </c>
      <c r="GP196" s="9">
        <v>79.2</v>
      </c>
      <c r="GQ196" s="9">
        <v>78.680000000000007</v>
      </c>
      <c r="GR196" s="9">
        <v>78.14</v>
      </c>
      <c r="GS196" s="9">
        <v>77.62</v>
      </c>
      <c r="GT196" s="9">
        <v>77.16</v>
      </c>
      <c r="GU196" s="9">
        <v>76.760000000000005</v>
      </c>
      <c r="GV196" s="9">
        <v>76.37</v>
      </c>
      <c r="GW196" s="9">
        <v>75.930000000000007</v>
      </c>
      <c r="GX196" s="9">
        <v>75.459999999999994</v>
      </c>
      <c r="GY196" s="9">
        <v>75.03</v>
      </c>
      <c r="GZ196" s="9">
        <v>74.66</v>
      </c>
      <c r="HA196" s="9">
        <v>74.33</v>
      </c>
      <c r="HB196" s="9">
        <v>74</v>
      </c>
      <c r="HC196" s="9">
        <v>73.650000000000006</v>
      </c>
      <c r="HD196" s="9">
        <v>73.260000000000005</v>
      </c>
      <c r="HE196" s="9">
        <v>72.930000000000007</v>
      </c>
      <c r="HF196" s="9">
        <v>72.58</v>
      </c>
      <c r="HG196" s="9">
        <v>72.290000000000006</v>
      </c>
      <c r="HH196" s="9">
        <v>72</v>
      </c>
      <c r="HI196" s="9">
        <v>71.709999999999994</v>
      </c>
      <c r="HJ196" s="9">
        <v>71.45</v>
      </c>
      <c r="HK196" s="9">
        <v>71.2</v>
      </c>
      <c r="HL196" s="9">
        <v>70.92</v>
      </c>
      <c r="HM196" s="9">
        <v>70.67</v>
      </c>
      <c r="HN196" s="9">
        <v>70.41</v>
      </c>
      <c r="HO196" s="9">
        <v>70.19</v>
      </c>
      <c r="HP196" s="9">
        <v>69.900000000000006</v>
      </c>
      <c r="HQ196" s="9">
        <v>69.680000000000007</v>
      </c>
      <c r="HR196" s="9">
        <v>69.459999999999994</v>
      </c>
      <c r="HS196" s="9">
        <v>69.260000000000005</v>
      </c>
      <c r="HT196" s="9">
        <v>69.05</v>
      </c>
      <c r="HU196" s="9">
        <v>68.87</v>
      </c>
      <c r="HV196" s="9">
        <v>68.69</v>
      </c>
      <c r="HW196" s="9">
        <v>68.510000000000005</v>
      </c>
      <c r="HX196" s="9">
        <v>68.31</v>
      </c>
      <c r="HY196" s="9">
        <v>68.12</v>
      </c>
      <c r="ID196" s="14">
        <v>84.838099999999997</v>
      </c>
      <c r="IE196" s="14">
        <v>84.747900000000001</v>
      </c>
      <c r="IF196" s="14">
        <v>-0.10641399999999999</v>
      </c>
      <c r="IH196" s="7">
        <v>89.32</v>
      </c>
      <c r="II196" s="9">
        <v>295.62</v>
      </c>
    </row>
    <row r="197" spans="1:243" x14ac:dyDescent="0.35">
      <c r="A197" s="6">
        <f t="shared" si="52"/>
        <v>44826</v>
      </c>
      <c r="B197" s="13">
        <f t="shared" si="46"/>
        <v>9</v>
      </c>
      <c r="C197" s="13">
        <f t="shared" si="47"/>
        <v>2022</v>
      </c>
      <c r="D197">
        <f t="shared" si="48"/>
        <v>202209</v>
      </c>
      <c r="E197">
        <f t="shared" si="49"/>
        <v>3</v>
      </c>
      <c r="F197">
        <f t="shared" si="50"/>
        <v>202203</v>
      </c>
      <c r="G197" t="s">
        <v>382</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76.113100000000003</v>
      </c>
      <c r="FP197" s="7">
        <v>90.4</v>
      </c>
      <c r="FQ197" s="9">
        <v>1.1265000000000001</v>
      </c>
      <c r="FR197" s="7">
        <f t="shared" si="51"/>
        <v>80.248557478917007</v>
      </c>
      <c r="FT197" s="7">
        <v>3.59</v>
      </c>
      <c r="FU197" s="7">
        <v>3.5</v>
      </c>
      <c r="FV197" s="9">
        <v>76.438000000000002</v>
      </c>
      <c r="FX197" s="9">
        <v>90.46</v>
      </c>
      <c r="FY197" s="9">
        <v>88.1</v>
      </c>
      <c r="FZ197" s="9">
        <v>84.48</v>
      </c>
      <c r="GA197" s="9">
        <v>80.400000000000006</v>
      </c>
      <c r="GB197" s="9">
        <v>74.87</v>
      </c>
      <c r="GD197" s="9">
        <v>90.46</v>
      </c>
      <c r="GE197" s="9">
        <v>89.53</v>
      </c>
      <c r="GF197" s="9">
        <v>88.1</v>
      </c>
      <c r="GG197" s="9">
        <v>86.73</v>
      </c>
      <c r="GH197" s="9">
        <v>85.52</v>
      </c>
      <c r="GI197" s="9">
        <v>84.48</v>
      </c>
      <c r="GJ197" s="9">
        <v>83.61</v>
      </c>
      <c r="GK197" s="9">
        <v>82.84</v>
      </c>
      <c r="GL197" s="9">
        <v>82.22</v>
      </c>
      <c r="GM197" s="9">
        <v>81.59</v>
      </c>
      <c r="GN197" s="9">
        <v>80.98</v>
      </c>
      <c r="GO197" s="9">
        <v>80.400000000000006</v>
      </c>
      <c r="GP197" s="9">
        <v>79.900000000000006</v>
      </c>
      <c r="GQ197" s="9">
        <v>79.36</v>
      </c>
      <c r="GR197" s="9">
        <v>78.8</v>
      </c>
      <c r="GS197" s="9">
        <v>78.260000000000005</v>
      </c>
      <c r="GT197" s="9">
        <v>77.78</v>
      </c>
      <c r="GU197" s="9">
        <v>77.36</v>
      </c>
      <c r="GV197" s="9">
        <v>76.959999999999994</v>
      </c>
      <c r="GW197" s="9">
        <v>76.510000000000005</v>
      </c>
      <c r="GX197" s="9">
        <v>76.040000000000006</v>
      </c>
      <c r="GY197" s="9">
        <v>75.599999999999994</v>
      </c>
      <c r="GZ197" s="9">
        <v>75.209999999999994</v>
      </c>
      <c r="HA197" s="9">
        <v>74.87</v>
      </c>
      <c r="HB197" s="9">
        <v>74.52</v>
      </c>
      <c r="HC197" s="9">
        <v>74.150000000000006</v>
      </c>
      <c r="HD197" s="9">
        <v>73.760000000000005</v>
      </c>
      <c r="HE197" s="9">
        <v>73.430000000000007</v>
      </c>
      <c r="HF197" s="9">
        <v>73.069999999999993</v>
      </c>
      <c r="HG197" s="9">
        <v>72.77</v>
      </c>
      <c r="HH197" s="9">
        <v>72.47</v>
      </c>
      <c r="HI197" s="9">
        <v>72.17</v>
      </c>
      <c r="HJ197" s="9">
        <v>71.91</v>
      </c>
      <c r="HK197" s="9">
        <v>71.66</v>
      </c>
      <c r="HL197" s="9">
        <v>71.38</v>
      </c>
      <c r="HM197" s="9">
        <v>71.13</v>
      </c>
      <c r="HN197" s="9">
        <v>70.87</v>
      </c>
      <c r="HO197" s="9">
        <v>70.650000000000006</v>
      </c>
      <c r="HP197" s="9">
        <v>70.36</v>
      </c>
      <c r="HQ197" s="9">
        <v>70.150000000000006</v>
      </c>
      <c r="HR197" s="9">
        <v>69.95</v>
      </c>
      <c r="HS197" s="9">
        <v>69.760000000000005</v>
      </c>
      <c r="HT197" s="9">
        <v>69.56</v>
      </c>
      <c r="HU197" s="9">
        <v>69.39</v>
      </c>
      <c r="HV197" s="9">
        <v>69.22</v>
      </c>
      <c r="HW197" s="9">
        <v>69.05</v>
      </c>
      <c r="HX197" s="9">
        <v>68.86</v>
      </c>
      <c r="HY197" s="9">
        <v>68.67</v>
      </c>
      <c r="ID197" s="14">
        <v>84.838099999999997</v>
      </c>
      <c r="IE197" s="14">
        <v>84.747900000000001</v>
      </c>
      <c r="IF197" s="14">
        <v>-0.10641399999999999</v>
      </c>
      <c r="IH197" s="7">
        <v>89.52</v>
      </c>
      <c r="II197" s="9">
        <v>287.61</v>
      </c>
    </row>
    <row r="198" spans="1:243" x14ac:dyDescent="0.35">
      <c r="A198" s="6">
        <f t="shared" si="52"/>
        <v>44827</v>
      </c>
      <c r="B198" s="13">
        <f t="shared" si="46"/>
        <v>9</v>
      </c>
      <c r="C198" s="13">
        <f t="shared" si="47"/>
        <v>2022</v>
      </c>
      <c r="D198">
        <f t="shared" si="48"/>
        <v>202209</v>
      </c>
      <c r="E198">
        <f t="shared" si="49"/>
        <v>3</v>
      </c>
      <c r="F198">
        <f t="shared" si="50"/>
        <v>202203</v>
      </c>
      <c r="G198" t="s">
        <v>383</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74.154499999999999</v>
      </c>
      <c r="FP198" s="7">
        <v>84.29</v>
      </c>
      <c r="FQ198" s="9">
        <v>1.0896999999999999</v>
      </c>
      <c r="FR198" s="7">
        <f t="shared" si="51"/>
        <v>77.351564650821345</v>
      </c>
      <c r="FT198" s="7">
        <v>3.91</v>
      </c>
      <c r="FU198" s="7">
        <v>3.81</v>
      </c>
      <c r="FV198" s="9">
        <v>74.476900000000001</v>
      </c>
      <c r="FX198" s="9">
        <v>86.15</v>
      </c>
      <c r="FY198" s="9">
        <v>83.61</v>
      </c>
      <c r="FZ198" s="9">
        <v>80.37</v>
      </c>
      <c r="GA198" s="9">
        <v>76.87</v>
      </c>
      <c r="GB198" s="9">
        <v>72.260000000000005</v>
      </c>
      <c r="GD198" s="9">
        <v>86.15</v>
      </c>
      <c r="GE198" s="9">
        <v>85.03</v>
      </c>
      <c r="GF198" s="9">
        <v>83.61</v>
      </c>
      <c r="GG198" s="9">
        <v>82.36</v>
      </c>
      <c r="GH198" s="9">
        <v>81.28</v>
      </c>
      <c r="GI198" s="9">
        <v>80.37</v>
      </c>
      <c r="GJ198" s="9">
        <v>79.59</v>
      </c>
      <c r="GK198" s="9">
        <v>78.930000000000007</v>
      </c>
      <c r="GL198" s="9">
        <v>78.400000000000006</v>
      </c>
      <c r="GM198" s="9">
        <v>77.87</v>
      </c>
      <c r="GN198" s="9">
        <v>77.349999999999994</v>
      </c>
      <c r="GO198" s="9">
        <v>76.87</v>
      </c>
      <c r="GP198" s="9">
        <v>76.459999999999994</v>
      </c>
      <c r="GQ198" s="9">
        <v>76.02</v>
      </c>
      <c r="GR198" s="9">
        <v>75.540000000000006</v>
      </c>
      <c r="GS198" s="9">
        <v>75.08</v>
      </c>
      <c r="GT198" s="9">
        <v>74.680000000000007</v>
      </c>
      <c r="GU198" s="9">
        <v>74.33</v>
      </c>
      <c r="GV198" s="9">
        <v>74</v>
      </c>
      <c r="GW198" s="9">
        <v>73.62</v>
      </c>
      <c r="GX198" s="9">
        <v>73.22</v>
      </c>
      <c r="GY198" s="9">
        <v>72.849999999999994</v>
      </c>
      <c r="GZ198" s="9">
        <v>72.53</v>
      </c>
      <c r="HA198" s="9">
        <v>72.260000000000005</v>
      </c>
      <c r="HB198" s="9">
        <v>71.98</v>
      </c>
      <c r="HC198" s="9">
        <v>71.67</v>
      </c>
      <c r="HD198" s="9">
        <v>71.319999999999993</v>
      </c>
      <c r="HE198" s="9">
        <v>71.040000000000006</v>
      </c>
      <c r="HF198" s="9">
        <v>70.73</v>
      </c>
      <c r="HG198" s="9">
        <v>70.48</v>
      </c>
      <c r="HH198" s="9">
        <v>70.209999999999994</v>
      </c>
      <c r="HI198" s="9">
        <v>69.989999999999995</v>
      </c>
      <c r="HJ198" s="9">
        <v>69.78</v>
      </c>
      <c r="HK198" s="9">
        <v>69.58</v>
      </c>
      <c r="HL198" s="9">
        <v>69.34</v>
      </c>
      <c r="HM198" s="9">
        <v>69.13</v>
      </c>
      <c r="HN198" s="9">
        <v>68.92</v>
      </c>
      <c r="HO198" s="9">
        <v>68.760000000000005</v>
      </c>
      <c r="HP198" s="9">
        <v>68.510000000000005</v>
      </c>
      <c r="HQ198" s="9">
        <v>68.31</v>
      </c>
      <c r="HR198" s="9">
        <v>68.12</v>
      </c>
      <c r="HS198" s="9">
        <v>67.94</v>
      </c>
      <c r="HT198" s="9">
        <v>67.760000000000005</v>
      </c>
      <c r="HU198" s="9">
        <v>67.599999999999994</v>
      </c>
      <c r="HV198" s="9">
        <v>67.44</v>
      </c>
      <c r="HW198" s="9">
        <v>67.28</v>
      </c>
      <c r="HX198" s="9">
        <v>67.11</v>
      </c>
      <c r="HY198" s="9">
        <v>66.94</v>
      </c>
      <c r="ID198" s="14">
        <v>84.838099999999997</v>
      </c>
      <c r="IE198" s="14">
        <v>84.747900000000001</v>
      </c>
      <c r="IF198" s="14">
        <v>-0.10641399999999999</v>
      </c>
      <c r="IH198" s="7">
        <v>85.18</v>
      </c>
      <c r="II198" s="9">
        <v>286.58</v>
      </c>
    </row>
    <row r="199" spans="1:243" x14ac:dyDescent="0.35">
      <c r="A199" s="6">
        <f t="shared" si="52"/>
        <v>44830</v>
      </c>
      <c r="B199" s="13">
        <f t="shared" si="46"/>
        <v>9</v>
      </c>
      <c r="C199" s="13">
        <f t="shared" si="47"/>
        <v>2022</v>
      </c>
      <c r="D199">
        <f t="shared" si="48"/>
        <v>202209</v>
      </c>
      <c r="E199">
        <f t="shared" si="49"/>
        <v>3</v>
      </c>
      <c r="F199">
        <f t="shared" si="50"/>
        <v>202203</v>
      </c>
      <c r="G199" t="s">
        <v>384</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73.748000000000005</v>
      </c>
      <c r="FP199" s="7">
        <v>82.55</v>
      </c>
      <c r="FQ199" s="9">
        <v>1.0787</v>
      </c>
      <c r="FR199" s="7">
        <f t="shared" si="51"/>
        <v>76.52730138129229</v>
      </c>
      <c r="FT199" s="7">
        <v>4.49</v>
      </c>
      <c r="FU199" s="7">
        <v>4.24</v>
      </c>
      <c r="FV199" s="9">
        <v>74.063400000000001</v>
      </c>
      <c r="FX199" s="9">
        <v>84.06</v>
      </c>
      <c r="FY199" s="9">
        <v>81.34</v>
      </c>
      <c r="FZ199" s="9">
        <v>78.2</v>
      </c>
      <c r="GA199" s="9">
        <v>74.98</v>
      </c>
      <c r="GB199" s="9">
        <v>71.11</v>
      </c>
      <c r="GD199" s="9">
        <v>84.06</v>
      </c>
      <c r="GE199" s="9">
        <v>82.86</v>
      </c>
      <c r="GF199" s="9">
        <v>81.34</v>
      </c>
      <c r="GG199" s="9">
        <v>80.08</v>
      </c>
      <c r="GH199" s="9">
        <v>79.06</v>
      </c>
      <c r="GI199" s="9">
        <v>78.2</v>
      </c>
      <c r="GJ199" s="9">
        <v>77.47</v>
      </c>
      <c r="GK199" s="9">
        <v>76.84</v>
      </c>
      <c r="GL199" s="9">
        <v>76.349999999999994</v>
      </c>
      <c r="GM199" s="9">
        <v>75.87</v>
      </c>
      <c r="GN199" s="9">
        <v>75.400000000000006</v>
      </c>
      <c r="GO199" s="9">
        <v>74.98</v>
      </c>
      <c r="GP199" s="9">
        <v>74.63</v>
      </c>
      <c r="GQ199" s="9">
        <v>74.25</v>
      </c>
      <c r="GR199" s="9">
        <v>73.83</v>
      </c>
      <c r="GS199" s="9">
        <v>73.430000000000007</v>
      </c>
      <c r="GT199" s="9">
        <v>73.09</v>
      </c>
      <c r="GU199" s="9">
        <v>72.8</v>
      </c>
      <c r="GV199" s="9">
        <v>72.540000000000006</v>
      </c>
      <c r="GW199" s="9">
        <v>72.23</v>
      </c>
      <c r="GX199" s="9">
        <v>71.89</v>
      </c>
      <c r="GY199" s="9">
        <v>71.58</v>
      </c>
      <c r="GZ199" s="9">
        <v>71.319999999999993</v>
      </c>
      <c r="HA199" s="9">
        <v>71.11</v>
      </c>
      <c r="HB199" s="9">
        <v>70.89</v>
      </c>
      <c r="HC199" s="9">
        <v>70.63</v>
      </c>
      <c r="HD199" s="9">
        <v>70.33</v>
      </c>
      <c r="HE199" s="9">
        <v>70.099999999999994</v>
      </c>
      <c r="HF199" s="9">
        <v>69.84</v>
      </c>
      <c r="HG199" s="9">
        <v>69.67</v>
      </c>
      <c r="HH199" s="9">
        <v>69.45</v>
      </c>
      <c r="HI199" s="9">
        <v>69.28</v>
      </c>
      <c r="HJ199" s="9">
        <v>69.11</v>
      </c>
      <c r="HK199" s="9">
        <v>68.95</v>
      </c>
      <c r="HL199" s="9">
        <v>68.77</v>
      </c>
      <c r="HM199" s="9">
        <v>68.599999999999994</v>
      </c>
      <c r="HN199" s="9">
        <v>68.430000000000007</v>
      </c>
      <c r="HO199" s="9">
        <v>68.28</v>
      </c>
      <c r="HP199" s="9">
        <v>68.09</v>
      </c>
      <c r="HQ199" s="9">
        <v>67.92</v>
      </c>
      <c r="HR199" s="9">
        <v>67.75</v>
      </c>
      <c r="HS199" s="9">
        <v>67.59</v>
      </c>
      <c r="HT199" s="9">
        <v>67.430000000000007</v>
      </c>
      <c r="HU199" s="9">
        <v>67.3</v>
      </c>
      <c r="HV199" s="9">
        <v>67.17</v>
      </c>
      <c r="HW199" s="9">
        <v>67.040000000000006</v>
      </c>
      <c r="HX199" s="9">
        <v>66.900000000000006</v>
      </c>
      <c r="HY199" s="9">
        <v>66.760000000000005</v>
      </c>
      <c r="ID199" s="14">
        <v>84.838099999999997</v>
      </c>
      <c r="IE199" s="14">
        <v>84.747900000000001</v>
      </c>
      <c r="IF199" s="14">
        <v>-0.10641399999999999</v>
      </c>
      <c r="IH199" s="7" t="e">
        <v>#N/A</v>
      </c>
      <c r="II199" s="9">
        <v>240.78</v>
      </c>
    </row>
    <row r="200" spans="1:243" x14ac:dyDescent="0.35">
      <c r="A200" s="6">
        <f t="shared" si="52"/>
        <v>44831</v>
      </c>
      <c r="B200" s="13">
        <f t="shared" si="46"/>
        <v>9</v>
      </c>
      <c r="C200" s="13">
        <f t="shared" si="47"/>
        <v>2022</v>
      </c>
      <c r="D200">
        <f t="shared" si="48"/>
        <v>202209</v>
      </c>
      <c r="E200">
        <f t="shared" si="49"/>
        <v>3</v>
      </c>
      <c r="F200">
        <f t="shared" si="50"/>
        <v>202203</v>
      </c>
      <c r="G200" t="s">
        <v>385</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73.783199999999994</v>
      </c>
      <c r="FP200" s="7">
        <v>85.97</v>
      </c>
      <c r="FQ200" s="9">
        <v>1.0773999999999999</v>
      </c>
      <c r="FR200" s="7">
        <f t="shared" si="51"/>
        <v>79.793948394282538</v>
      </c>
      <c r="FT200" s="7">
        <v>4.72</v>
      </c>
      <c r="FU200" s="7">
        <v>4.4800000000000004</v>
      </c>
      <c r="FV200" s="9">
        <v>74.094899999999996</v>
      </c>
      <c r="FX200" s="9">
        <v>86.27</v>
      </c>
      <c r="FY200" s="9">
        <v>83.11</v>
      </c>
      <c r="FZ200" s="9">
        <v>79.459999999999994</v>
      </c>
      <c r="GA200" s="9">
        <v>75.83</v>
      </c>
      <c r="GB200" s="9">
        <v>71.739999999999995</v>
      </c>
      <c r="GD200" s="9">
        <v>86.27</v>
      </c>
      <c r="GE200" s="9">
        <v>84.87</v>
      </c>
      <c r="GF200" s="9">
        <v>83.11</v>
      </c>
      <c r="GG200" s="9">
        <v>81.64</v>
      </c>
      <c r="GH200" s="9">
        <v>80.459999999999994</v>
      </c>
      <c r="GI200" s="9">
        <v>79.459999999999994</v>
      </c>
      <c r="GJ200" s="9">
        <v>78.63</v>
      </c>
      <c r="GK200" s="9">
        <v>77.91</v>
      </c>
      <c r="GL200" s="9">
        <v>77.349999999999994</v>
      </c>
      <c r="GM200" s="9">
        <v>76.81</v>
      </c>
      <c r="GN200" s="9">
        <v>76.28</v>
      </c>
      <c r="GO200" s="9">
        <v>75.83</v>
      </c>
      <c r="GP200" s="9">
        <v>75.44</v>
      </c>
      <c r="GQ200" s="9">
        <v>75.02</v>
      </c>
      <c r="GR200" s="9">
        <v>74.58</v>
      </c>
      <c r="GS200" s="9">
        <v>74.150000000000006</v>
      </c>
      <c r="GT200" s="9">
        <v>73.790000000000006</v>
      </c>
      <c r="GU200" s="9">
        <v>73.48</v>
      </c>
      <c r="GV200" s="9">
        <v>73.2</v>
      </c>
      <c r="GW200" s="9">
        <v>72.87</v>
      </c>
      <c r="GX200" s="9">
        <v>72.540000000000006</v>
      </c>
      <c r="GY200" s="9">
        <v>72.23</v>
      </c>
      <c r="GZ200" s="9">
        <v>71.959999999999994</v>
      </c>
      <c r="HA200" s="9">
        <v>71.739999999999995</v>
      </c>
      <c r="HB200" s="9">
        <v>71.510000000000005</v>
      </c>
      <c r="HC200" s="9">
        <v>71.25</v>
      </c>
      <c r="HD200" s="9">
        <v>70.94</v>
      </c>
      <c r="HE200" s="9">
        <v>70.7</v>
      </c>
      <c r="HF200" s="9">
        <v>70.44</v>
      </c>
      <c r="HG200" s="9">
        <v>70.27</v>
      </c>
      <c r="HH200" s="9">
        <v>70.05</v>
      </c>
      <c r="HI200" s="9">
        <v>69.88</v>
      </c>
      <c r="HJ200" s="9">
        <v>69.7</v>
      </c>
      <c r="HK200" s="9">
        <v>69.52</v>
      </c>
      <c r="HL200" s="9">
        <v>69.33</v>
      </c>
      <c r="HM200" s="9">
        <v>69.14</v>
      </c>
      <c r="HN200" s="9">
        <v>68.95</v>
      </c>
      <c r="HO200" s="9">
        <v>68.8</v>
      </c>
      <c r="HP200" s="9">
        <v>68.61</v>
      </c>
      <c r="HQ200" s="9">
        <v>68.44</v>
      </c>
      <c r="HR200" s="9">
        <v>68.27</v>
      </c>
      <c r="HS200" s="9">
        <v>68.099999999999994</v>
      </c>
      <c r="HT200" s="9">
        <v>67.930000000000007</v>
      </c>
      <c r="HU200" s="9">
        <v>67.8</v>
      </c>
      <c r="HV200" s="9">
        <v>67.66</v>
      </c>
      <c r="HW200" s="9">
        <v>67.53</v>
      </c>
      <c r="HX200" s="9">
        <v>67.39</v>
      </c>
      <c r="HY200" s="9">
        <v>67.25</v>
      </c>
      <c r="ID200" s="14">
        <v>84.838099999999997</v>
      </c>
      <c r="IE200" s="14">
        <v>84.747900000000001</v>
      </c>
      <c r="IF200" s="14">
        <v>-0.10641399999999999</v>
      </c>
      <c r="IH200" s="7">
        <v>84.65</v>
      </c>
      <c r="II200" s="9">
        <v>255.65</v>
      </c>
    </row>
    <row r="201" spans="1:243" x14ac:dyDescent="0.35">
      <c r="A201" s="6">
        <f t="shared" si="52"/>
        <v>44832</v>
      </c>
      <c r="B201" s="13">
        <f t="shared" si="46"/>
        <v>9</v>
      </c>
      <c r="C201" s="13">
        <f t="shared" si="47"/>
        <v>2022</v>
      </c>
      <c r="D201">
        <f t="shared" si="48"/>
        <v>202209</v>
      </c>
      <c r="E201">
        <f t="shared" si="49"/>
        <v>3</v>
      </c>
      <c r="F201">
        <f t="shared" si="50"/>
        <v>202203</v>
      </c>
      <c r="G201" t="s">
        <v>386</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73.679599999999994</v>
      </c>
      <c r="FP201" s="7">
        <v>89.55</v>
      </c>
      <c r="FQ201" s="9">
        <v>1.0745</v>
      </c>
      <c r="FR201" s="7">
        <f t="shared" si="51"/>
        <v>83.341088878548163</v>
      </c>
      <c r="FT201" s="7">
        <v>4.29</v>
      </c>
      <c r="FU201" s="7">
        <v>4.01</v>
      </c>
      <c r="FV201" s="9">
        <v>73.988299999999995</v>
      </c>
      <c r="FX201" s="9">
        <v>89.32</v>
      </c>
      <c r="FY201" s="9">
        <v>86.28</v>
      </c>
      <c r="FZ201" s="9">
        <v>82.23</v>
      </c>
      <c r="GA201" s="9">
        <v>78.17</v>
      </c>
      <c r="GB201" s="9">
        <v>73.67</v>
      </c>
      <c r="GD201" s="9">
        <v>89.32</v>
      </c>
      <c r="GE201" s="9">
        <v>88.05</v>
      </c>
      <c r="GF201" s="9">
        <v>86.28</v>
      </c>
      <c r="GG201" s="9">
        <v>84.69</v>
      </c>
      <c r="GH201" s="9">
        <v>83.37</v>
      </c>
      <c r="GI201" s="9">
        <v>82.23</v>
      </c>
      <c r="GJ201" s="9">
        <v>81.28</v>
      </c>
      <c r="GK201" s="9">
        <v>80.48</v>
      </c>
      <c r="GL201" s="9">
        <v>79.849999999999994</v>
      </c>
      <c r="GM201" s="9">
        <v>79.25</v>
      </c>
      <c r="GN201" s="9">
        <v>78.67</v>
      </c>
      <c r="GO201" s="9">
        <v>78.17</v>
      </c>
      <c r="GP201" s="9">
        <v>77.760000000000005</v>
      </c>
      <c r="GQ201" s="9">
        <v>77.31</v>
      </c>
      <c r="GR201" s="9">
        <v>76.84</v>
      </c>
      <c r="GS201" s="9">
        <v>76.38</v>
      </c>
      <c r="GT201" s="9">
        <v>75.98</v>
      </c>
      <c r="GU201" s="9">
        <v>75.63</v>
      </c>
      <c r="GV201" s="9">
        <v>75.31</v>
      </c>
      <c r="GW201" s="9">
        <v>74.94</v>
      </c>
      <c r="GX201" s="9">
        <v>74.58</v>
      </c>
      <c r="GY201" s="9">
        <v>74.239999999999995</v>
      </c>
      <c r="GZ201" s="9">
        <v>73.930000000000007</v>
      </c>
      <c r="HA201" s="9">
        <v>73.67</v>
      </c>
      <c r="HB201" s="9">
        <v>73.41</v>
      </c>
      <c r="HC201" s="9">
        <v>73.11</v>
      </c>
      <c r="HD201" s="9">
        <v>72.790000000000006</v>
      </c>
      <c r="HE201" s="9">
        <v>72.53</v>
      </c>
      <c r="HF201" s="9">
        <v>72.239999999999995</v>
      </c>
      <c r="HG201" s="9">
        <v>72.03</v>
      </c>
      <c r="HH201" s="9">
        <v>71.77</v>
      </c>
      <c r="HI201" s="9">
        <v>71.56</v>
      </c>
      <c r="HJ201" s="9">
        <v>71.36</v>
      </c>
      <c r="HK201" s="9">
        <v>71.150000000000006</v>
      </c>
      <c r="HL201" s="9">
        <v>70.930000000000007</v>
      </c>
      <c r="HM201" s="9">
        <v>70.709999999999994</v>
      </c>
      <c r="HN201" s="9">
        <v>70.5</v>
      </c>
      <c r="HO201" s="9">
        <v>70.33</v>
      </c>
      <c r="HP201" s="9">
        <v>70.13</v>
      </c>
      <c r="HQ201" s="9">
        <v>69.95</v>
      </c>
      <c r="HR201" s="9">
        <v>69.77</v>
      </c>
      <c r="HS201" s="9">
        <v>69.58</v>
      </c>
      <c r="HT201" s="9">
        <v>69.39</v>
      </c>
      <c r="HU201" s="9">
        <v>69.239999999999995</v>
      </c>
      <c r="HV201" s="9">
        <v>69.099999999999994</v>
      </c>
      <c r="HW201" s="9">
        <v>68.959999999999994</v>
      </c>
      <c r="HX201" s="9">
        <v>68.81</v>
      </c>
      <c r="HY201" s="9">
        <v>68.66</v>
      </c>
      <c r="ID201" s="14">
        <v>84.838099999999997</v>
      </c>
      <c r="IE201" s="14">
        <v>84.747900000000001</v>
      </c>
      <c r="IF201" s="14">
        <v>-0.10641399999999999</v>
      </c>
      <c r="IH201" s="7">
        <v>87.7</v>
      </c>
      <c r="II201" s="9">
        <v>321.67</v>
      </c>
    </row>
    <row r="202" spans="1:243" x14ac:dyDescent="0.35">
      <c r="A202" s="6">
        <f t="shared" si="52"/>
        <v>44833</v>
      </c>
      <c r="B202" s="13">
        <f t="shared" ref="B202:B265" si="53">MONTH(A202)</f>
        <v>9</v>
      </c>
      <c r="C202" s="13">
        <f t="shared" ref="C202:C265" si="54">YEAR(A202)</f>
        <v>2022</v>
      </c>
      <c r="D202">
        <f t="shared" ref="D202:D265" si="55">C202*100+B202</f>
        <v>202209</v>
      </c>
      <c r="E202">
        <f t="shared" ref="E202:E265" si="56">IF(B202&lt;4,1,IF(B202&lt;7,2,IF(B202&lt;10,3,4)))</f>
        <v>3</v>
      </c>
      <c r="F202">
        <f t="shared" ref="F202:F265" si="57">C202*100+E202</f>
        <v>202203</v>
      </c>
      <c r="G202" t="s">
        <v>387</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75.108199999999997</v>
      </c>
      <c r="FP202" s="7">
        <v>89.41</v>
      </c>
      <c r="FQ202" s="9">
        <v>1.1033999999999999</v>
      </c>
      <c r="FR202" s="7">
        <f t="shared" ref="FR202:FR265" si="58">FP202/FQ202</f>
        <v>81.031357621895964</v>
      </c>
      <c r="FT202" s="7">
        <v>4.3499999999999996</v>
      </c>
      <c r="FU202" s="7">
        <v>4.21</v>
      </c>
      <c r="FV202" s="9">
        <v>75.403999999999996</v>
      </c>
      <c r="FX202" s="9">
        <v>88.49</v>
      </c>
      <c r="FY202" s="9">
        <v>85.48</v>
      </c>
      <c r="FZ202" s="9">
        <v>81.47</v>
      </c>
      <c r="GA202" s="9">
        <v>77.27</v>
      </c>
      <c r="GB202" s="9">
        <v>72.7</v>
      </c>
      <c r="GD202" s="9">
        <v>88.49</v>
      </c>
      <c r="GE202" s="9">
        <v>87.18</v>
      </c>
      <c r="GF202" s="9">
        <v>85.48</v>
      </c>
      <c r="GG202" s="9">
        <v>83.91</v>
      </c>
      <c r="GH202" s="9">
        <v>82.6</v>
      </c>
      <c r="GI202" s="9">
        <v>81.47</v>
      </c>
      <c r="GJ202" s="9">
        <v>80.510000000000005</v>
      </c>
      <c r="GK202" s="9">
        <v>79.680000000000007</v>
      </c>
      <c r="GL202" s="9">
        <v>79.03</v>
      </c>
      <c r="GM202" s="9">
        <v>78.41</v>
      </c>
      <c r="GN202" s="9">
        <v>77.8</v>
      </c>
      <c r="GO202" s="9">
        <v>77.27</v>
      </c>
      <c r="GP202" s="9">
        <v>76.819999999999993</v>
      </c>
      <c r="GQ202" s="9">
        <v>76.37</v>
      </c>
      <c r="GR202" s="9">
        <v>75.88</v>
      </c>
      <c r="GS202" s="9">
        <v>75.41</v>
      </c>
      <c r="GT202" s="9">
        <v>75</v>
      </c>
      <c r="GU202" s="9">
        <v>74.650000000000006</v>
      </c>
      <c r="GV202" s="9">
        <v>74.319999999999993</v>
      </c>
      <c r="GW202" s="9">
        <v>73.94</v>
      </c>
      <c r="GX202" s="9">
        <v>73.59</v>
      </c>
      <c r="GY202" s="9">
        <v>73.260000000000005</v>
      </c>
      <c r="GZ202" s="9">
        <v>72.95</v>
      </c>
      <c r="HA202" s="9">
        <v>72.7</v>
      </c>
      <c r="HB202" s="9">
        <v>72.44</v>
      </c>
      <c r="HC202" s="9">
        <v>72.150000000000006</v>
      </c>
      <c r="HD202" s="9">
        <v>71.83</v>
      </c>
      <c r="HE202" s="9">
        <v>71.569999999999993</v>
      </c>
      <c r="HF202" s="9">
        <v>71.3</v>
      </c>
      <c r="HG202" s="9">
        <v>71.099999999999994</v>
      </c>
      <c r="HH202" s="9">
        <v>70.849999999999994</v>
      </c>
      <c r="HI202" s="9">
        <v>70.650000000000006</v>
      </c>
      <c r="HJ202" s="9">
        <v>70.45</v>
      </c>
      <c r="HK202" s="9">
        <v>70.25</v>
      </c>
      <c r="HL202" s="9">
        <v>70.040000000000006</v>
      </c>
      <c r="HM202" s="9">
        <v>69.83</v>
      </c>
      <c r="HN202" s="9">
        <v>69.63</v>
      </c>
      <c r="HO202" s="9">
        <v>69.459999999999994</v>
      </c>
      <c r="HP202" s="9">
        <v>69.27</v>
      </c>
      <c r="HQ202" s="9">
        <v>69.099999999999994</v>
      </c>
      <c r="HR202" s="9">
        <v>68.930000000000007</v>
      </c>
      <c r="HS202" s="9">
        <v>68.739999999999995</v>
      </c>
      <c r="HT202" s="9">
        <v>68.55</v>
      </c>
      <c r="HU202" s="9">
        <v>68.400000000000006</v>
      </c>
      <c r="HV202" s="9">
        <v>68.27</v>
      </c>
      <c r="HW202" s="9">
        <v>68.14</v>
      </c>
      <c r="HX202" s="9">
        <v>68</v>
      </c>
      <c r="HY202" s="9">
        <v>67.849999999999994</v>
      </c>
      <c r="ID202" s="14">
        <v>84.838099999999997</v>
      </c>
      <c r="IE202" s="14">
        <v>84.747900000000001</v>
      </c>
      <c r="IF202" s="14">
        <v>-0.10641399999999999</v>
      </c>
      <c r="IH202" s="7">
        <v>88.15</v>
      </c>
      <c r="II202" s="9">
        <v>255.91</v>
      </c>
    </row>
    <row r="203" spans="1:243" x14ac:dyDescent="0.35">
      <c r="A203" s="6">
        <f t="shared" si="52"/>
        <v>44834</v>
      </c>
      <c r="B203" s="13">
        <f t="shared" si="53"/>
        <v>9</v>
      </c>
      <c r="C203" s="13">
        <f t="shared" si="54"/>
        <v>2022</v>
      </c>
      <c r="D203">
        <f t="shared" si="55"/>
        <v>202209</v>
      </c>
      <c r="E203">
        <f t="shared" si="56"/>
        <v>3</v>
      </c>
      <c r="F203">
        <f t="shared" si="57"/>
        <v>202203</v>
      </c>
      <c r="G203" t="s">
        <v>388</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75.784800000000004</v>
      </c>
      <c r="FP203" s="7">
        <v>88.9</v>
      </c>
      <c r="FQ203" s="9">
        <v>1.117</v>
      </c>
      <c r="FR203" s="7">
        <f t="shared" si="58"/>
        <v>79.588182632050135</v>
      </c>
      <c r="FT203" s="7">
        <v>4.29</v>
      </c>
      <c r="FU203" s="7">
        <v>4.08</v>
      </c>
      <c r="FV203" s="9">
        <v>76.052300000000002</v>
      </c>
      <c r="FX203" s="9">
        <v>87.96</v>
      </c>
      <c r="FY203" s="9">
        <v>83.52</v>
      </c>
      <c r="FZ203" s="9">
        <v>79.63</v>
      </c>
      <c r="GA203" s="9">
        <v>75.67</v>
      </c>
      <c r="GB203" s="9">
        <v>71.31</v>
      </c>
      <c r="GD203" s="9">
        <v>87.96</v>
      </c>
      <c r="GE203" s="9">
        <v>85.14</v>
      </c>
      <c r="GF203" s="9">
        <v>83.52</v>
      </c>
      <c r="GG203" s="9">
        <v>81.99</v>
      </c>
      <c r="GH203" s="9">
        <v>80.709999999999994</v>
      </c>
      <c r="GI203" s="9">
        <v>79.63</v>
      </c>
      <c r="GJ203" s="9">
        <v>78.73</v>
      </c>
      <c r="GK203" s="9">
        <v>77.959999999999994</v>
      </c>
      <c r="GL203" s="9">
        <v>77.349999999999994</v>
      </c>
      <c r="GM203" s="9">
        <v>76.760000000000005</v>
      </c>
      <c r="GN203" s="9">
        <v>76.180000000000007</v>
      </c>
      <c r="GO203" s="9">
        <v>75.67</v>
      </c>
      <c r="GP203" s="9">
        <v>75.239999999999995</v>
      </c>
      <c r="GQ203" s="9">
        <v>74.8</v>
      </c>
      <c r="GR203" s="9">
        <v>74.33</v>
      </c>
      <c r="GS203" s="9">
        <v>73.87</v>
      </c>
      <c r="GT203" s="9">
        <v>73.47</v>
      </c>
      <c r="GU203" s="9">
        <v>73.14</v>
      </c>
      <c r="GV203" s="9">
        <v>72.83</v>
      </c>
      <c r="GW203" s="9">
        <v>72.47</v>
      </c>
      <c r="GX203" s="9">
        <v>72.14</v>
      </c>
      <c r="GY203" s="9">
        <v>71.83</v>
      </c>
      <c r="GZ203" s="9">
        <v>71.540000000000006</v>
      </c>
      <c r="HA203" s="9">
        <v>71.31</v>
      </c>
      <c r="HB203" s="9">
        <v>71.08</v>
      </c>
      <c r="HC203" s="9">
        <v>70.81</v>
      </c>
      <c r="HD203" s="9">
        <v>70.510000000000005</v>
      </c>
      <c r="HE203" s="9">
        <v>70.27</v>
      </c>
      <c r="HF203" s="9">
        <v>70.010000000000005</v>
      </c>
      <c r="HG203" s="9">
        <v>69.819999999999993</v>
      </c>
      <c r="HH203" s="9">
        <v>69.61</v>
      </c>
      <c r="HI203" s="9">
        <v>69.430000000000007</v>
      </c>
      <c r="HJ203" s="9">
        <v>69.239999999999995</v>
      </c>
      <c r="HK203" s="9">
        <v>69.08</v>
      </c>
      <c r="HL203" s="9">
        <v>68.89</v>
      </c>
      <c r="HM203" s="9">
        <v>68.7</v>
      </c>
      <c r="HN203" s="9">
        <v>68.52</v>
      </c>
      <c r="HO203" s="9">
        <v>68.349999999999994</v>
      </c>
      <c r="HP203" s="9">
        <v>68.17</v>
      </c>
      <c r="HQ203" s="9">
        <v>68.010000000000005</v>
      </c>
      <c r="HR203" s="9">
        <v>67.849999999999994</v>
      </c>
      <c r="HS203" s="9">
        <v>67.67</v>
      </c>
      <c r="HT203" s="9">
        <v>67.5</v>
      </c>
      <c r="HU203" s="9">
        <v>67.37</v>
      </c>
      <c r="HV203" s="9">
        <v>67.25</v>
      </c>
      <c r="HW203" s="9">
        <v>67.13</v>
      </c>
      <c r="HX203" s="9">
        <v>67</v>
      </c>
      <c r="HY203" s="9">
        <v>66.86</v>
      </c>
      <c r="ID203" s="14">
        <v>84.838099999999997</v>
      </c>
      <c r="IE203" s="14">
        <v>84.747900000000001</v>
      </c>
      <c r="IF203" s="14">
        <v>-0.10641399999999999</v>
      </c>
      <c r="IH203" s="7">
        <v>85.47</v>
      </c>
      <c r="II203" s="9">
        <v>352.89</v>
      </c>
    </row>
    <row r="204" spans="1:243" x14ac:dyDescent="0.35">
      <c r="A204" s="6">
        <f t="shared" si="52"/>
        <v>44837</v>
      </c>
      <c r="B204" s="13">
        <f t="shared" si="53"/>
        <v>10</v>
      </c>
      <c r="C204" s="13">
        <f t="shared" si="54"/>
        <v>2022</v>
      </c>
      <c r="D204">
        <f t="shared" si="55"/>
        <v>202210</v>
      </c>
      <c r="E204">
        <f t="shared" si="56"/>
        <v>4</v>
      </c>
      <c r="F204">
        <f t="shared" si="57"/>
        <v>202204</v>
      </c>
      <c r="G204" t="s">
        <v>389</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76.430999999999997</v>
      </c>
      <c r="FP204" s="7">
        <v>90.68</v>
      </c>
      <c r="FQ204" s="9">
        <v>1.1279999999999999</v>
      </c>
      <c r="FR204" s="7">
        <f t="shared" si="58"/>
        <v>80.390070921985824</v>
      </c>
      <c r="FT204" s="7">
        <v>4.0199999999999996</v>
      </c>
      <c r="FU204" s="7">
        <v>3.96</v>
      </c>
      <c r="FV204" s="9">
        <v>76.727800000000002</v>
      </c>
      <c r="FX204" s="9">
        <v>88.86</v>
      </c>
      <c r="FY204" s="9">
        <v>85.22</v>
      </c>
      <c r="FZ204" s="9">
        <v>81.56</v>
      </c>
      <c r="GA204" s="9">
        <v>77.66</v>
      </c>
      <c r="GB204" s="9">
        <v>72.94</v>
      </c>
      <c r="GD204" s="9">
        <v>88.86</v>
      </c>
      <c r="GE204" s="9">
        <v>86.94</v>
      </c>
      <c r="GF204" s="9">
        <v>85.22</v>
      </c>
      <c r="GG204" s="9">
        <v>83.8</v>
      </c>
      <c r="GH204" s="9">
        <v>82.58</v>
      </c>
      <c r="GI204" s="9">
        <v>81.56</v>
      </c>
      <c r="GJ204" s="9">
        <v>80.7</v>
      </c>
      <c r="GK204" s="9">
        <v>80.010000000000005</v>
      </c>
      <c r="GL204" s="9">
        <v>79.349999999999994</v>
      </c>
      <c r="GM204" s="9">
        <v>78.72</v>
      </c>
      <c r="GN204" s="9">
        <v>78.150000000000006</v>
      </c>
      <c r="GO204" s="9">
        <v>77.66</v>
      </c>
      <c r="GP204" s="9">
        <v>77.17</v>
      </c>
      <c r="GQ204" s="9">
        <v>76.64</v>
      </c>
      <c r="GR204" s="9">
        <v>76.13</v>
      </c>
      <c r="GS204" s="9">
        <v>75.680000000000007</v>
      </c>
      <c r="GT204" s="9">
        <v>75.3</v>
      </c>
      <c r="GU204" s="9">
        <v>74.95</v>
      </c>
      <c r="GV204" s="9">
        <v>74.55</v>
      </c>
      <c r="GW204" s="9">
        <v>74.180000000000007</v>
      </c>
      <c r="GX204" s="9">
        <v>73.81</v>
      </c>
      <c r="GY204" s="9">
        <v>73.47</v>
      </c>
      <c r="GZ204" s="9">
        <v>73.209999999999994</v>
      </c>
      <c r="HA204" s="9">
        <v>72.94</v>
      </c>
      <c r="HB204" s="9">
        <v>72.63</v>
      </c>
      <c r="HC204" s="9">
        <v>72.3</v>
      </c>
      <c r="HD204" s="9">
        <v>72.03</v>
      </c>
      <c r="HE204" s="9">
        <v>71.739999999999995</v>
      </c>
      <c r="HF204" s="9">
        <v>71.510000000000005</v>
      </c>
      <c r="HG204" s="9">
        <v>71.27</v>
      </c>
      <c r="HH204" s="9">
        <v>71.06</v>
      </c>
      <c r="HI204" s="9">
        <v>70.84</v>
      </c>
      <c r="HJ204" s="9">
        <v>70.650000000000006</v>
      </c>
      <c r="HK204" s="9">
        <v>70.42</v>
      </c>
      <c r="HL204" s="9">
        <v>70.19</v>
      </c>
      <c r="HM204" s="9">
        <v>69.97</v>
      </c>
      <c r="HN204" s="9">
        <v>69.790000000000006</v>
      </c>
      <c r="HO204" s="9">
        <v>69.599999999999994</v>
      </c>
      <c r="HP204" s="9">
        <v>69.430000000000007</v>
      </c>
      <c r="HQ204" s="9">
        <v>69.260000000000005</v>
      </c>
      <c r="HR204" s="9">
        <v>69.069999999999993</v>
      </c>
      <c r="HS204" s="9">
        <v>68.87</v>
      </c>
      <c r="HT204" s="9">
        <v>68.709999999999994</v>
      </c>
      <c r="HU204" s="9">
        <v>68.58</v>
      </c>
      <c r="HV204" s="9">
        <v>68.45</v>
      </c>
      <c r="HW204" s="9">
        <v>68.3</v>
      </c>
      <c r="HX204" s="9">
        <v>68.14</v>
      </c>
      <c r="HY204" s="9">
        <v>67.989999999999995</v>
      </c>
      <c r="ID204" s="14">
        <v>84.838099999999997</v>
      </c>
      <c r="IE204" s="14">
        <v>84.747900000000001</v>
      </c>
      <c r="IF204" s="14">
        <v>-0.10641399999999999</v>
      </c>
      <c r="IH204" s="7">
        <v>88.56</v>
      </c>
      <c r="II204" s="9">
        <v>297.49</v>
      </c>
    </row>
    <row r="205" spans="1:243" x14ac:dyDescent="0.35">
      <c r="A205" s="6">
        <f t="shared" si="52"/>
        <v>44838</v>
      </c>
      <c r="B205" s="13">
        <f t="shared" si="53"/>
        <v>10</v>
      </c>
      <c r="C205" s="13">
        <f t="shared" si="54"/>
        <v>2022</v>
      </c>
      <c r="D205">
        <f t="shared" si="55"/>
        <v>202210</v>
      </c>
      <c r="E205">
        <f t="shared" si="56"/>
        <v>4</v>
      </c>
      <c r="F205">
        <f t="shared" si="57"/>
        <v>202204</v>
      </c>
      <c r="G205" t="s">
        <v>390</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76.669300000000007</v>
      </c>
      <c r="FP205" s="7">
        <v>93.74</v>
      </c>
      <c r="FQ205" s="9">
        <v>1.1404000000000001</v>
      </c>
      <c r="FR205" s="7">
        <f t="shared" si="58"/>
        <v>82.19922834093299</v>
      </c>
      <c r="FT205" s="7">
        <v>3.88</v>
      </c>
      <c r="FU205" s="7">
        <v>3.86</v>
      </c>
      <c r="FV205" s="9">
        <v>76.971500000000006</v>
      </c>
      <c r="FX205" s="9">
        <v>91.8</v>
      </c>
      <c r="FY205" s="9">
        <v>87.99</v>
      </c>
      <c r="FZ205" s="9">
        <v>84.19</v>
      </c>
      <c r="GA205" s="9">
        <v>80.02</v>
      </c>
      <c r="GB205" s="9">
        <v>74.680000000000007</v>
      </c>
      <c r="GD205" s="9">
        <v>91.8</v>
      </c>
      <c r="GE205" s="9">
        <v>89.82</v>
      </c>
      <c r="GF205" s="9">
        <v>87.99</v>
      </c>
      <c r="GG205" s="9">
        <v>86.51</v>
      </c>
      <c r="GH205" s="9">
        <v>85.25</v>
      </c>
      <c r="GI205" s="9">
        <v>84.19</v>
      </c>
      <c r="GJ205" s="9">
        <v>83.29</v>
      </c>
      <c r="GK205" s="9">
        <v>82.54</v>
      </c>
      <c r="GL205" s="9">
        <v>81.819999999999993</v>
      </c>
      <c r="GM205" s="9">
        <v>81.150000000000006</v>
      </c>
      <c r="GN205" s="9">
        <v>80.540000000000006</v>
      </c>
      <c r="GO205" s="9">
        <v>80.02</v>
      </c>
      <c r="GP205" s="9">
        <v>79.489999999999995</v>
      </c>
      <c r="GQ205" s="9">
        <v>78.92</v>
      </c>
      <c r="GR205" s="9">
        <v>78.36</v>
      </c>
      <c r="GS205" s="9">
        <v>77.86</v>
      </c>
      <c r="GT205" s="9">
        <v>77.42</v>
      </c>
      <c r="GU205" s="9">
        <v>77.010000000000005</v>
      </c>
      <c r="GV205" s="9">
        <v>76.56</v>
      </c>
      <c r="GW205" s="9">
        <v>76.14</v>
      </c>
      <c r="GX205" s="9">
        <v>75.72</v>
      </c>
      <c r="GY205" s="9">
        <v>75.33</v>
      </c>
      <c r="GZ205" s="9">
        <v>75.010000000000005</v>
      </c>
      <c r="HA205" s="9">
        <v>74.680000000000007</v>
      </c>
      <c r="HB205" s="9">
        <v>74.31</v>
      </c>
      <c r="HC205" s="9">
        <v>73.930000000000007</v>
      </c>
      <c r="HD205" s="9">
        <v>73.63</v>
      </c>
      <c r="HE205" s="9">
        <v>73.28</v>
      </c>
      <c r="HF205" s="9">
        <v>73.010000000000005</v>
      </c>
      <c r="HG205" s="9">
        <v>72.73</v>
      </c>
      <c r="HH205" s="9">
        <v>72.48</v>
      </c>
      <c r="HI205" s="9">
        <v>72.239999999999995</v>
      </c>
      <c r="HJ205" s="9">
        <v>72.010000000000005</v>
      </c>
      <c r="HK205" s="9">
        <v>71.75</v>
      </c>
      <c r="HL205" s="9">
        <v>71.489999999999995</v>
      </c>
      <c r="HM205" s="9">
        <v>71.239999999999995</v>
      </c>
      <c r="HN205" s="9">
        <v>71.03</v>
      </c>
      <c r="HO205" s="9">
        <v>70.819999999999993</v>
      </c>
      <c r="HP205" s="9">
        <v>70.63</v>
      </c>
      <c r="HQ205" s="9">
        <v>70.430000000000007</v>
      </c>
      <c r="HR205" s="9">
        <v>70.22</v>
      </c>
      <c r="HS205" s="9">
        <v>70</v>
      </c>
      <c r="HT205" s="9">
        <v>69.819999999999993</v>
      </c>
      <c r="HU205" s="9">
        <v>69.67</v>
      </c>
      <c r="HV205" s="9">
        <v>69.52</v>
      </c>
      <c r="HW205" s="9">
        <v>69.349999999999994</v>
      </c>
      <c r="HX205" s="9">
        <v>69.17</v>
      </c>
      <c r="HY205" s="9">
        <v>69</v>
      </c>
      <c r="ID205" s="14">
        <v>84.838099999999997</v>
      </c>
      <c r="IE205" s="14">
        <v>84.747900000000001</v>
      </c>
      <c r="IF205" s="14">
        <v>-0.10641399999999999</v>
      </c>
      <c r="IH205" s="7">
        <v>91.46</v>
      </c>
      <c r="II205" s="9">
        <v>278.62</v>
      </c>
    </row>
    <row r="206" spans="1:243" x14ac:dyDescent="0.35">
      <c r="A206" s="6">
        <f t="shared" si="52"/>
        <v>44839</v>
      </c>
      <c r="B206" s="13">
        <f t="shared" si="53"/>
        <v>10</v>
      </c>
      <c r="C206" s="13">
        <f t="shared" si="54"/>
        <v>2022</v>
      </c>
      <c r="D206">
        <f t="shared" si="55"/>
        <v>202210</v>
      </c>
      <c r="E206">
        <f t="shared" si="56"/>
        <v>4</v>
      </c>
      <c r="F206">
        <f t="shared" si="57"/>
        <v>202204</v>
      </c>
      <c r="G206" t="s">
        <v>391</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76.028899999999993</v>
      </c>
      <c r="FP206" s="7">
        <v>94.35</v>
      </c>
      <c r="FQ206" s="9">
        <v>1.1245000000000001</v>
      </c>
      <c r="FR206" s="7">
        <f t="shared" si="58"/>
        <v>83.903957314361932</v>
      </c>
      <c r="FT206" s="7">
        <v>4</v>
      </c>
      <c r="FU206" s="7">
        <v>4.03</v>
      </c>
      <c r="FV206" s="9">
        <v>76.317300000000003</v>
      </c>
      <c r="FX206" s="9">
        <v>93.37</v>
      </c>
      <c r="FY206" s="9">
        <v>89.86</v>
      </c>
      <c r="FZ206" s="9">
        <v>86.15</v>
      </c>
      <c r="GA206" s="9">
        <v>81.88</v>
      </c>
      <c r="GB206" s="9">
        <v>76.22</v>
      </c>
      <c r="GD206" s="9">
        <v>93.37</v>
      </c>
      <c r="GE206" s="9">
        <v>91.61</v>
      </c>
      <c r="GF206" s="9">
        <v>89.86</v>
      </c>
      <c r="GG206" s="9">
        <v>88.44</v>
      </c>
      <c r="GH206" s="9">
        <v>87.2</v>
      </c>
      <c r="GI206" s="9">
        <v>86.15</v>
      </c>
      <c r="GJ206" s="9">
        <v>85.24</v>
      </c>
      <c r="GK206" s="9">
        <v>84.47</v>
      </c>
      <c r="GL206" s="9">
        <v>83.73</v>
      </c>
      <c r="GM206" s="9">
        <v>83.05</v>
      </c>
      <c r="GN206" s="9">
        <v>82.42</v>
      </c>
      <c r="GO206" s="9">
        <v>81.88</v>
      </c>
      <c r="GP206" s="9">
        <v>81.34</v>
      </c>
      <c r="GQ206" s="9">
        <v>80.760000000000005</v>
      </c>
      <c r="GR206" s="9">
        <v>80.180000000000007</v>
      </c>
      <c r="GS206" s="9">
        <v>79.650000000000006</v>
      </c>
      <c r="GT206" s="9">
        <v>79.180000000000007</v>
      </c>
      <c r="GU206" s="9">
        <v>78.739999999999995</v>
      </c>
      <c r="GV206" s="9">
        <v>78.25</v>
      </c>
      <c r="GW206" s="9">
        <v>77.790000000000006</v>
      </c>
      <c r="GX206" s="9">
        <v>77.34</v>
      </c>
      <c r="GY206" s="9">
        <v>76.930000000000007</v>
      </c>
      <c r="GZ206" s="9">
        <v>76.58</v>
      </c>
      <c r="HA206" s="9">
        <v>76.22</v>
      </c>
      <c r="HB206" s="9">
        <v>75.83</v>
      </c>
      <c r="HC206" s="9">
        <v>75.430000000000007</v>
      </c>
      <c r="HD206" s="9">
        <v>75.099999999999994</v>
      </c>
      <c r="HE206" s="9">
        <v>74.73</v>
      </c>
      <c r="HF206" s="9">
        <v>74.430000000000007</v>
      </c>
      <c r="HG206" s="9">
        <v>74.12</v>
      </c>
      <c r="HH206" s="9">
        <v>73.849999999999994</v>
      </c>
      <c r="HI206" s="9">
        <v>73.59</v>
      </c>
      <c r="HJ206" s="9">
        <v>73.34</v>
      </c>
      <c r="HK206" s="9">
        <v>73.069999999999993</v>
      </c>
      <c r="HL206" s="9">
        <v>72.8</v>
      </c>
      <c r="HM206" s="9">
        <v>72.510000000000005</v>
      </c>
      <c r="HN206" s="9">
        <v>72.28</v>
      </c>
      <c r="HO206" s="9">
        <v>72.069999999999993</v>
      </c>
      <c r="HP206" s="9">
        <v>71.86</v>
      </c>
      <c r="HQ206" s="9">
        <v>71.650000000000006</v>
      </c>
      <c r="HR206" s="9">
        <v>71.430000000000007</v>
      </c>
      <c r="HS206" s="9">
        <v>71.19</v>
      </c>
      <c r="HT206" s="9">
        <v>71</v>
      </c>
      <c r="HU206" s="9">
        <v>70.84</v>
      </c>
      <c r="HV206" s="9">
        <v>70.680000000000007</v>
      </c>
      <c r="HW206" s="9">
        <v>70.5</v>
      </c>
      <c r="HX206" s="9">
        <v>70.31</v>
      </c>
      <c r="HY206" s="9">
        <v>70.13</v>
      </c>
      <c r="ID206" s="14">
        <v>84.838099999999997</v>
      </c>
      <c r="IE206" s="14">
        <v>84.747900000000001</v>
      </c>
      <c r="IF206" s="14">
        <v>-0.10641399999999999</v>
      </c>
      <c r="IH206" s="7">
        <v>93.44</v>
      </c>
      <c r="II206" s="9">
        <v>315.61</v>
      </c>
    </row>
    <row r="207" spans="1:243" x14ac:dyDescent="0.35">
      <c r="A207" s="6">
        <f t="shared" ref="A207:A270" si="59">+A202+7</f>
        <v>44840</v>
      </c>
      <c r="B207" s="13">
        <f t="shared" si="53"/>
        <v>10</v>
      </c>
      <c r="C207" s="13">
        <f t="shared" si="54"/>
        <v>2022</v>
      </c>
      <c r="D207">
        <f t="shared" si="55"/>
        <v>202210</v>
      </c>
      <c r="E207">
        <f t="shared" si="56"/>
        <v>4</v>
      </c>
      <c r="F207">
        <f t="shared" si="57"/>
        <v>202204</v>
      </c>
      <c r="G207" t="s">
        <v>392</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75.807100000000005</v>
      </c>
      <c r="FP207" s="7">
        <v>95.65</v>
      </c>
      <c r="FQ207" s="9">
        <v>1.1198999999999999</v>
      </c>
      <c r="FR207" s="7">
        <f t="shared" si="58"/>
        <v>85.409411554603096</v>
      </c>
      <c r="FT207" s="7">
        <v>4.13</v>
      </c>
      <c r="FU207" s="7">
        <v>4.1900000000000004</v>
      </c>
      <c r="FV207" s="9">
        <v>76.092399999999998</v>
      </c>
      <c r="FX207" s="9">
        <v>94.42</v>
      </c>
      <c r="FY207" s="9">
        <v>90.95</v>
      </c>
      <c r="FZ207" s="9">
        <v>87.27</v>
      </c>
      <c r="GA207" s="9">
        <v>82.93</v>
      </c>
      <c r="GB207" s="9">
        <v>77.14</v>
      </c>
      <c r="GD207" s="9">
        <v>94.42</v>
      </c>
      <c r="GE207" s="9">
        <v>92.67</v>
      </c>
      <c r="GF207" s="9">
        <v>90.95</v>
      </c>
      <c r="GG207" s="9">
        <v>89.54</v>
      </c>
      <c r="GH207" s="9">
        <v>88.3</v>
      </c>
      <c r="GI207" s="9">
        <v>87.27</v>
      </c>
      <c r="GJ207" s="9">
        <v>86.36</v>
      </c>
      <c r="GK207" s="9">
        <v>85.58</v>
      </c>
      <c r="GL207" s="9">
        <v>84.83</v>
      </c>
      <c r="GM207" s="9">
        <v>84.14</v>
      </c>
      <c r="GN207" s="9">
        <v>83.49</v>
      </c>
      <c r="GO207" s="9">
        <v>82.93</v>
      </c>
      <c r="GP207" s="9">
        <v>82.37</v>
      </c>
      <c r="GQ207" s="9">
        <v>81.78</v>
      </c>
      <c r="GR207" s="9">
        <v>81.19</v>
      </c>
      <c r="GS207" s="9">
        <v>80.650000000000006</v>
      </c>
      <c r="GT207" s="9">
        <v>80.180000000000007</v>
      </c>
      <c r="GU207" s="9">
        <v>79.72</v>
      </c>
      <c r="GV207" s="9">
        <v>79.209999999999994</v>
      </c>
      <c r="GW207" s="9">
        <v>78.739999999999995</v>
      </c>
      <c r="GX207" s="9">
        <v>78.290000000000006</v>
      </c>
      <c r="GY207" s="9">
        <v>77.87</v>
      </c>
      <c r="GZ207" s="9">
        <v>77.510000000000005</v>
      </c>
      <c r="HA207" s="9">
        <v>77.14</v>
      </c>
      <c r="HB207" s="9">
        <v>76.739999999999995</v>
      </c>
      <c r="HC207" s="9">
        <v>76.34</v>
      </c>
      <c r="HD207" s="9">
        <v>75.989999999999995</v>
      </c>
      <c r="HE207" s="9">
        <v>75.62</v>
      </c>
      <c r="HF207" s="9">
        <v>75.31</v>
      </c>
      <c r="HG207" s="9">
        <v>74.97</v>
      </c>
      <c r="HH207" s="9">
        <v>74.67</v>
      </c>
      <c r="HI207" s="9">
        <v>74.400000000000006</v>
      </c>
      <c r="HJ207" s="9">
        <v>74.13</v>
      </c>
      <c r="HK207" s="9">
        <v>73.849999999999994</v>
      </c>
      <c r="HL207" s="9">
        <v>73.59</v>
      </c>
      <c r="HM207" s="9">
        <v>73.3</v>
      </c>
      <c r="HN207" s="9">
        <v>73.08</v>
      </c>
      <c r="HO207" s="9">
        <v>72.87</v>
      </c>
      <c r="HP207" s="9">
        <v>72.66</v>
      </c>
      <c r="HQ207" s="9">
        <v>72.45</v>
      </c>
      <c r="HR207" s="9">
        <v>72.209999999999994</v>
      </c>
      <c r="HS207" s="9">
        <v>71.959999999999994</v>
      </c>
      <c r="HT207" s="9">
        <v>71.77</v>
      </c>
      <c r="HU207" s="9">
        <v>71.599999999999994</v>
      </c>
      <c r="HV207" s="9">
        <v>71.44</v>
      </c>
      <c r="HW207" s="9">
        <v>71.260000000000005</v>
      </c>
      <c r="HX207" s="9">
        <v>71.069999999999993</v>
      </c>
      <c r="HY207" s="9">
        <v>70.88</v>
      </c>
      <c r="ID207" s="14">
        <v>84.838099999999997</v>
      </c>
      <c r="IE207" s="14">
        <v>84.747900000000001</v>
      </c>
      <c r="IF207" s="14">
        <v>-0.10641399999999999</v>
      </c>
      <c r="IH207" s="7">
        <v>94.2</v>
      </c>
      <c r="II207" s="9">
        <v>325.02</v>
      </c>
    </row>
    <row r="208" spans="1:243" x14ac:dyDescent="0.35">
      <c r="A208" s="6">
        <f t="shared" si="59"/>
        <v>44841</v>
      </c>
      <c r="B208" s="13">
        <f t="shared" si="53"/>
        <v>10</v>
      </c>
      <c r="C208" s="13">
        <f t="shared" si="54"/>
        <v>2022</v>
      </c>
      <c r="D208">
        <f t="shared" si="55"/>
        <v>202210</v>
      </c>
      <c r="E208">
        <f t="shared" si="56"/>
        <v>4</v>
      </c>
      <c r="F208">
        <f t="shared" si="57"/>
        <v>202204</v>
      </c>
      <c r="G208" t="s">
        <v>393</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75.5976</v>
      </c>
      <c r="FP208" s="7">
        <v>98.88</v>
      </c>
      <c r="FQ208" s="9">
        <v>1.1116999999999999</v>
      </c>
      <c r="FR208" s="7">
        <f t="shared" si="58"/>
        <v>88.944859224610965</v>
      </c>
      <c r="FT208" s="7">
        <v>4.0599999999999996</v>
      </c>
      <c r="FU208" s="7">
        <v>4.26</v>
      </c>
      <c r="FV208" s="9">
        <v>75.869399999999999</v>
      </c>
      <c r="FX208" s="9">
        <v>97.92</v>
      </c>
      <c r="FY208" s="9">
        <v>93.92</v>
      </c>
      <c r="FZ208" s="9">
        <v>89.8</v>
      </c>
      <c r="GA208" s="9">
        <v>85.01</v>
      </c>
      <c r="GB208" s="9">
        <v>78.53</v>
      </c>
      <c r="GD208" s="9">
        <v>97.92</v>
      </c>
      <c r="GE208" s="9">
        <v>95.89</v>
      </c>
      <c r="GF208" s="9">
        <v>93.92</v>
      </c>
      <c r="GG208" s="9">
        <v>92.3</v>
      </c>
      <c r="GH208" s="9">
        <v>90.93</v>
      </c>
      <c r="GI208" s="9">
        <v>89.8</v>
      </c>
      <c r="GJ208" s="9">
        <v>88.79</v>
      </c>
      <c r="GK208" s="9">
        <v>87.93</v>
      </c>
      <c r="GL208" s="9">
        <v>87.1</v>
      </c>
      <c r="GM208" s="9">
        <v>86.35</v>
      </c>
      <c r="GN208" s="9">
        <v>85.64</v>
      </c>
      <c r="GO208" s="9">
        <v>85.01</v>
      </c>
      <c r="GP208" s="9">
        <v>84.39</v>
      </c>
      <c r="GQ208" s="9">
        <v>83.74</v>
      </c>
      <c r="GR208" s="9">
        <v>83.09</v>
      </c>
      <c r="GS208" s="9">
        <v>82.48</v>
      </c>
      <c r="GT208" s="9">
        <v>81.94</v>
      </c>
      <c r="GU208" s="9">
        <v>81.42</v>
      </c>
      <c r="GV208" s="9">
        <v>80.86</v>
      </c>
      <c r="GW208" s="9">
        <v>80.33</v>
      </c>
      <c r="GX208" s="9">
        <v>79.83</v>
      </c>
      <c r="GY208" s="9">
        <v>79.36</v>
      </c>
      <c r="GZ208" s="9">
        <v>78.95</v>
      </c>
      <c r="HA208" s="9">
        <v>78.53</v>
      </c>
      <c r="HB208" s="9">
        <v>78.09</v>
      </c>
      <c r="HC208" s="9">
        <v>77.650000000000006</v>
      </c>
      <c r="HD208" s="9">
        <v>77.260000000000005</v>
      </c>
      <c r="HE208" s="9">
        <v>76.849999999999994</v>
      </c>
      <c r="HF208" s="9">
        <v>76.510000000000005</v>
      </c>
      <c r="HG208" s="9">
        <v>76.14</v>
      </c>
      <c r="HH208" s="9">
        <v>75.81</v>
      </c>
      <c r="HI208" s="9">
        <v>75.5</v>
      </c>
      <c r="HJ208" s="9">
        <v>75.19</v>
      </c>
      <c r="HK208" s="9">
        <v>74.87</v>
      </c>
      <c r="HL208" s="9">
        <v>74.58</v>
      </c>
      <c r="HM208" s="9">
        <v>74.260000000000005</v>
      </c>
      <c r="HN208" s="9">
        <v>73.98</v>
      </c>
      <c r="HO208" s="9">
        <v>73.739999999999995</v>
      </c>
      <c r="HP208" s="9">
        <v>73.510000000000005</v>
      </c>
      <c r="HQ208" s="9">
        <v>73.28</v>
      </c>
      <c r="HR208" s="9">
        <v>73.02</v>
      </c>
      <c r="HS208" s="9">
        <v>72.75</v>
      </c>
      <c r="HT208" s="9">
        <v>72.540000000000006</v>
      </c>
      <c r="HU208" s="9">
        <v>72.349999999999994</v>
      </c>
      <c r="HV208" s="9">
        <v>72.17</v>
      </c>
      <c r="HW208" s="9">
        <v>71.959999999999994</v>
      </c>
      <c r="HX208" s="9">
        <v>71.75</v>
      </c>
      <c r="HY208" s="9">
        <v>71.540000000000006</v>
      </c>
      <c r="ID208" s="14">
        <v>84.838099999999997</v>
      </c>
      <c r="IE208" s="14">
        <v>84.747900000000001</v>
      </c>
      <c r="IF208" s="14">
        <v>-0.10641399999999999</v>
      </c>
      <c r="IH208" s="7">
        <v>98.03</v>
      </c>
      <c r="II208" s="9">
        <v>285.04000000000002</v>
      </c>
    </row>
    <row r="209" spans="1:243" x14ac:dyDescent="0.35">
      <c r="A209" s="6">
        <f t="shared" si="59"/>
        <v>44844</v>
      </c>
      <c r="B209" s="13">
        <f t="shared" si="53"/>
        <v>10</v>
      </c>
      <c r="C209" s="13">
        <f t="shared" si="54"/>
        <v>2022</v>
      </c>
      <c r="D209">
        <f t="shared" si="55"/>
        <v>202210</v>
      </c>
      <c r="E209">
        <f t="shared" si="56"/>
        <v>4</v>
      </c>
      <c r="F209">
        <f t="shared" si="57"/>
        <v>202204</v>
      </c>
      <c r="G209" t="s">
        <v>394</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75.488</v>
      </c>
      <c r="FP209" s="7">
        <v>97.13</v>
      </c>
      <c r="FQ209" s="9">
        <v>1.1048</v>
      </c>
      <c r="FR209" s="7">
        <f t="shared" si="58"/>
        <v>87.916364952932653</v>
      </c>
      <c r="FT209" s="7">
        <v>4.34</v>
      </c>
      <c r="FU209" s="7">
        <v>4.46</v>
      </c>
      <c r="FV209" s="9">
        <v>75.758300000000006</v>
      </c>
      <c r="FX209" s="9">
        <v>96.19</v>
      </c>
      <c r="FY209" s="9">
        <v>92.49</v>
      </c>
      <c r="FZ209" s="9">
        <v>88.48</v>
      </c>
      <c r="GA209" s="9">
        <v>83.83</v>
      </c>
      <c r="GB209" s="9">
        <v>77.69</v>
      </c>
      <c r="GD209" s="9">
        <v>96.19</v>
      </c>
      <c r="GE209" s="9">
        <v>94.36</v>
      </c>
      <c r="GF209" s="9">
        <v>92.49</v>
      </c>
      <c r="GG209" s="9">
        <v>90.91</v>
      </c>
      <c r="GH209" s="9">
        <v>89.57</v>
      </c>
      <c r="GI209" s="9">
        <v>88.48</v>
      </c>
      <c r="GJ209" s="9">
        <v>87.49</v>
      </c>
      <c r="GK209" s="9">
        <v>86.65</v>
      </c>
      <c r="GL209" s="9">
        <v>85.85</v>
      </c>
      <c r="GM209" s="9">
        <v>85.12</v>
      </c>
      <c r="GN209" s="9">
        <v>84.43</v>
      </c>
      <c r="GO209" s="9">
        <v>83.83</v>
      </c>
      <c r="GP209" s="9">
        <v>83.24</v>
      </c>
      <c r="GQ209" s="9">
        <v>82.62</v>
      </c>
      <c r="GR209" s="9">
        <v>82</v>
      </c>
      <c r="GS209" s="9">
        <v>81.42</v>
      </c>
      <c r="GT209" s="9">
        <v>80.91</v>
      </c>
      <c r="GU209" s="9">
        <v>80.42</v>
      </c>
      <c r="GV209" s="9">
        <v>79.89</v>
      </c>
      <c r="GW209" s="9">
        <v>79.37</v>
      </c>
      <c r="GX209" s="9">
        <v>78.89</v>
      </c>
      <c r="GY209" s="9">
        <v>78.459999999999994</v>
      </c>
      <c r="GZ209" s="9">
        <v>78.08</v>
      </c>
      <c r="HA209" s="9">
        <v>77.69</v>
      </c>
      <c r="HB209" s="9">
        <v>77.28</v>
      </c>
      <c r="HC209" s="9">
        <v>76.84</v>
      </c>
      <c r="HD209" s="9">
        <v>76.459999999999994</v>
      </c>
      <c r="HE209" s="9">
        <v>76.09</v>
      </c>
      <c r="HF209" s="9">
        <v>75.77</v>
      </c>
      <c r="HG209" s="9">
        <v>75.42</v>
      </c>
      <c r="HH209" s="9">
        <v>75.11</v>
      </c>
      <c r="HI209" s="9">
        <v>74.81</v>
      </c>
      <c r="HJ209" s="9">
        <v>74.510000000000005</v>
      </c>
      <c r="HK209" s="9">
        <v>74.22</v>
      </c>
      <c r="HL209" s="9">
        <v>73.94</v>
      </c>
      <c r="HM209" s="9">
        <v>73.650000000000006</v>
      </c>
      <c r="HN209" s="9">
        <v>73.39</v>
      </c>
      <c r="HO209" s="9">
        <v>73.150000000000006</v>
      </c>
      <c r="HP209" s="9">
        <v>72.92</v>
      </c>
      <c r="HQ209" s="9">
        <v>72.69</v>
      </c>
      <c r="HR209" s="9">
        <v>72.459999999999994</v>
      </c>
      <c r="HS209" s="9">
        <v>72.23</v>
      </c>
      <c r="HT209" s="9">
        <v>72.03</v>
      </c>
      <c r="HU209" s="9">
        <v>71.83</v>
      </c>
      <c r="HV209" s="9">
        <v>71.63</v>
      </c>
      <c r="HW209" s="9">
        <v>71.42</v>
      </c>
      <c r="HX209" s="9">
        <v>71.209999999999994</v>
      </c>
      <c r="HY209" s="9">
        <v>71.010000000000005</v>
      </c>
      <c r="ID209" s="14">
        <v>84.838099999999997</v>
      </c>
      <c r="IE209" s="14">
        <v>84.747900000000001</v>
      </c>
      <c r="IF209" s="14">
        <v>-0.10641399999999999</v>
      </c>
      <c r="IH209" s="7">
        <v>97.08</v>
      </c>
      <c r="II209" s="9">
        <v>283.33999999999997</v>
      </c>
    </row>
    <row r="210" spans="1:243" x14ac:dyDescent="0.35">
      <c r="A210" s="6">
        <f t="shared" si="59"/>
        <v>44845</v>
      </c>
      <c r="B210" s="13">
        <f t="shared" si="53"/>
        <v>10</v>
      </c>
      <c r="C210" s="13">
        <f t="shared" si="54"/>
        <v>2022</v>
      </c>
      <c r="D210">
        <f t="shared" si="55"/>
        <v>202210</v>
      </c>
      <c r="E210">
        <f t="shared" si="56"/>
        <v>4</v>
      </c>
      <c r="F210">
        <f t="shared" si="57"/>
        <v>202204</v>
      </c>
      <c r="G210" t="s">
        <v>395</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75.8065</v>
      </c>
      <c r="FP210" s="7">
        <v>95.17</v>
      </c>
      <c r="FQ210" s="9">
        <v>1.1083000000000001</v>
      </c>
      <c r="FR210" s="7">
        <f t="shared" si="58"/>
        <v>85.870251736894346</v>
      </c>
      <c r="FT210" s="7">
        <v>4.18</v>
      </c>
      <c r="FU210" s="7">
        <v>4.4400000000000004</v>
      </c>
      <c r="FV210" s="9">
        <v>76.055099999999996</v>
      </c>
      <c r="FX210" s="9">
        <v>94.29</v>
      </c>
      <c r="FY210" s="9">
        <v>90.7</v>
      </c>
      <c r="FZ210" s="9">
        <v>86.65</v>
      </c>
      <c r="GA210" s="9">
        <v>82.06</v>
      </c>
      <c r="GB210" s="9">
        <v>76.540000000000006</v>
      </c>
      <c r="GD210" s="9">
        <v>94.29</v>
      </c>
      <c r="GE210" s="9">
        <v>92.49</v>
      </c>
      <c r="GF210" s="9">
        <v>90.7</v>
      </c>
      <c r="GG210" s="9">
        <v>89.13</v>
      </c>
      <c r="GH210" s="9">
        <v>87.77</v>
      </c>
      <c r="GI210" s="9">
        <v>86.65</v>
      </c>
      <c r="GJ210" s="9">
        <v>85.62</v>
      </c>
      <c r="GK210" s="9">
        <v>84.76</v>
      </c>
      <c r="GL210" s="9">
        <v>83.97</v>
      </c>
      <c r="GM210" s="9">
        <v>83.27</v>
      </c>
      <c r="GN210" s="9">
        <v>82.62</v>
      </c>
      <c r="GO210" s="9">
        <v>82.06</v>
      </c>
      <c r="GP210" s="9">
        <v>81.52</v>
      </c>
      <c r="GQ210" s="9">
        <v>80.95</v>
      </c>
      <c r="GR210" s="9">
        <v>80.38</v>
      </c>
      <c r="GS210" s="9">
        <v>79.849999999999994</v>
      </c>
      <c r="GT210" s="9">
        <v>79.38</v>
      </c>
      <c r="GU210" s="9">
        <v>78.94</v>
      </c>
      <c r="GV210" s="9">
        <v>78.47</v>
      </c>
      <c r="GW210" s="9">
        <v>78.010000000000005</v>
      </c>
      <c r="GX210" s="9">
        <v>77.59</v>
      </c>
      <c r="GY210" s="9">
        <v>77.22</v>
      </c>
      <c r="GZ210" s="9">
        <v>76.89</v>
      </c>
      <c r="HA210" s="9">
        <v>76.540000000000006</v>
      </c>
      <c r="HB210" s="9">
        <v>76.16</v>
      </c>
      <c r="HC210" s="9">
        <v>75.77</v>
      </c>
      <c r="HD210" s="9">
        <v>75.45</v>
      </c>
      <c r="HE210" s="9">
        <v>75.14</v>
      </c>
      <c r="HF210" s="9">
        <v>74.88</v>
      </c>
      <c r="HG210" s="9">
        <v>74.59</v>
      </c>
      <c r="HH210" s="9">
        <v>74.34</v>
      </c>
      <c r="HI210" s="9">
        <v>74.06</v>
      </c>
      <c r="HJ210" s="9">
        <v>73.790000000000006</v>
      </c>
      <c r="HK210" s="9">
        <v>73.53</v>
      </c>
      <c r="HL210" s="9">
        <v>73.28</v>
      </c>
      <c r="HM210" s="9">
        <v>73.02</v>
      </c>
      <c r="HN210" s="9">
        <v>72.8</v>
      </c>
      <c r="HO210" s="9">
        <v>72.599999999999994</v>
      </c>
      <c r="HP210" s="9">
        <v>72.41</v>
      </c>
      <c r="HQ210" s="9">
        <v>72.2</v>
      </c>
      <c r="HR210" s="9">
        <v>71.989999999999995</v>
      </c>
      <c r="HS210" s="9">
        <v>71.78</v>
      </c>
      <c r="HT210" s="9">
        <v>71.599999999999994</v>
      </c>
      <c r="HU210" s="9">
        <v>71.42</v>
      </c>
      <c r="HV210" s="9">
        <v>71.25</v>
      </c>
      <c r="HW210" s="9">
        <v>71.069999999999993</v>
      </c>
      <c r="HX210" s="9">
        <v>70.89</v>
      </c>
      <c r="HY210" s="9">
        <v>70.72</v>
      </c>
      <c r="ID210" s="14">
        <v>84.838099999999997</v>
      </c>
      <c r="IE210" s="14">
        <v>84.747900000000001</v>
      </c>
      <c r="IF210" s="14">
        <v>-0.10641399999999999</v>
      </c>
      <c r="IH210" s="7">
        <v>94.43</v>
      </c>
      <c r="II210" s="9">
        <v>286.2</v>
      </c>
    </row>
    <row r="211" spans="1:243" x14ac:dyDescent="0.35">
      <c r="A211" s="6">
        <f t="shared" si="59"/>
        <v>44846</v>
      </c>
      <c r="B211" s="13">
        <f t="shared" si="53"/>
        <v>10</v>
      </c>
      <c r="C211" s="13">
        <f t="shared" si="54"/>
        <v>2022</v>
      </c>
      <c r="D211">
        <f t="shared" si="55"/>
        <v>202210</v>
      </c>
      <c r="E211">
        <f t="shared" si="56"/>
        <v>4</v>
      </c>
      <c r="F211">
        <f t="shared" si="57"/>
        <v>202204</v>
      </c>
      <c r="G211" t="s">
        <v>396</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75.739500000000007</v>
      </c>
      <c r="FP211" s="7">
        <v>93.44</v>
      </c>
      <c r="FQ211" s="9">
        <v>1.1072</v>
      </c>
      <c r="FR211" s="7">
        <f t="shared" si="58"/>
        <v>84.393063583815035</v>
      </c>
      <c r="FT211" s="7">
        <v>4</v>
      </c>
      <c r="FU211" s="7">
        <v>4.43</v>
      </c>
      <c r="FV211" s="9">
        <v>75.980099999999993</v>
      </c>
      <c r="FX211" s="9">
        <v>92.45</v>
      </c>
      <c r="FY211" s="9">
        <v>89.16</v>
      </c>
      <c r="FZ211" s="9">
        <v>85.25</v>
      </c>
      <c r="GA211" s="9">
        <v>80.75</v>
      </c>
      <c r="GB211" s="9">
        <v>75.3</v>
      </c>
      <c r="GD211" s="9">
        <v>92.45</v>
      </c>
      <c r="GE211" s="9">
        <v>90.82</v>
      </c>
      <c r="GF211" s="9">
        <v>89.16</v>
      </c>
      <c r="GG211" s="9">
        <v>87.67</v>
      </c>
      <c r="GH211" s="9">
        <v>86.36</v>
      </c>
      <c r="GI211" s="9">
        <v>85.25</v>
      </c>
      <c r="GJ211" s="9">
        <v>84.22</v>
      </c>
      <c r="GK211" s="9">
        <v>83.37</v>
      </c>
      <c r="GL211" s="9">
        <v>82.59</v>
      </c>
      <c r="GM211" s="9">
        <v>81.92</v>
      </c>
      <c r="GN211" s="9">
        <v>81.290000000000006</v>
      </c>
      <c r="GO211" s="9">
        <v>80.75</v>
      </c>
      <c r="GP211" s="9">
        <v>80.22</v>
      </c>
      <c r="GQ211" s="9">
        <v>79.67</v>
      </c>
      <c r="GR211" s="9">
        <v>79.11</v>
      </c>
      <c r="GS211" s="9">
        <v>78.58</v>
      </c>
      <c r="GT211" s="9">
        <v>78.11</v>
      </c>
      <c r="GU211" s="9">
        <v>77.67</v>
      </c>
      <c r="GV211" s="9">
        <v>77.2</v>
      </c>
      <c r="GW211" s="9">
        <v>76.75</v>
      </c>
      <c r="GX211" s="9">
        <v>76.34</v>
      </c>
      <c r="GY211" s="9">
        <v>75.97</v>
      </c>
      <c r="GZ211" s="9">
        <v>75.64</v>
      </c>
      <c r="HA211" s="9">
        <v>75.3</v>
      </c>
      <c r="HB211" s="9">
        <v>74.930000000000007</v>
      </c>
      <c r="HC211" s="9">
        <v>74.55</v>
      </c>
      <c r="HD211" s="9">
        <v>74.23</v>
      </c>
      <c r="HE211" s="9">
        <v>73.930000000000007</v>
      </c>
      <c r="HF211" s="9">
        <v>73.680000000000007</v>
      </c>
      <c r="HG211" s="9">
        <v>73.39</v>
      </c>
      <c r="HH211" s="9">
        <v>73.14</v>
      </c>
      <c r="HI211" s="9">
        <v>72.88</v>
      </c>
      <c r="HJ211" s="9">
        <v>72.62</v>
      </c>
      <c r="HK211" s="9">
        <v>72.37</v>
      </c>
      <c r="HL211" s="9">
        <v>72.12</v>
      </c>
      <c r="HM211" s="9">
        <v>71.86</v>
      </c>
      <c r="HN211" s="9">
        <v>71.64</v>
      </c>
      <c r="HO211" s="9">
        <v>71.44</v>
      </c>
      <c r="HP211" s="9">
        <v>71.25</v>
      </c>
      <c r="HQ211" s="9">
        <v>71.05</v>
      </c>
      <c r="HR211" s="9">
        <v>70.849999999999994</v>
      </c>
      <c r="HS211" s="9">
        <v>70.66</v>
      </c>
      <c r="HT211" s="9">
        <v>70.48</v>
      </c>
      <c r="HU211" s="9">
        <v>70.31</v>
      </c>
      <c r="HV211" s="9">
        <v>70.14</v>
      </c>
      <c r="HW211" s="9">
        <v>69.97</v>
      </c>
      <c r="HX211" s="9">
        <v>69.8</v>
      </c>
      <c r="HY211" s="9">
        <v>69.64</v>
      </c>
      <c r="ID211" s="14">
        <v>84.838099999999997</v>
      </c>
      <c r="IE211" s="14">
        <v>84.747900000000001</v>
      </c>
      <c r="IF211" s="14">
        <v>-0.10641399999999999</v>
      </c>
      <c r="IH211" s="7">
        <v>92.35</v>
      </c>
      <c r="II211" s="9">
        <v>293.89999999999998</v>
      </c>
    </row>
    <row r="212" spans="1:243" x14ac:dyDescent="0.35">
      <c r="A212" s="6">
        <f t="shared" si="59"/>
        <v>44847</v>
      </c>
      <c r="B212" s="13">
        <f t="shared" si="53"/>
        <v>10</v>
      </c>
      <c r="C212" s="13">
        <f t="shared" si="54"/>
        <v>2022</v>
      </c>
      <c r="D212">
        <f t="shared" si="55"/>
        <v>202210</v>
      </c>
      <c r="E212">
        <f t="shared" si="56"/>
        <v>4</v>
      </c>
      <c r="F212">
        <f t="shared" si="57"/>
        <v>202204</v>
      </c>
      <c r="G212" t="s">
        <v>397</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76.880600000000001</v>
      </c>
      <c r="FP212" s="7">
        <v>95.16</v>
      </c>
      <c r="FQ212" s="9">
        <v>1.1236999999999999</v>
      </c>
      <c r="FR212" s="7">
        <f t="shared" si="58"/>
        <v>84.684524339236461</v>
      </c>
      <c r="FT212" s="7">
        <v>3.78</v>
      </c>
      <c r="FU212" s="7">
        <v>4.18</v>
      </c>
      <c r="FV212" s="9">
        <v>77.137</v>
      </c>
      <c r="FX212" s="9">
        <v>94.57</v>
      </c>
      <c r="FY212" s="9">
        <v>91.21</v>
      </c>
      <c r="FZ212" s="9">
        <v>87.14</v>
      </c>
      <c r="GA212" s="9">
        <v>82.39</v>
      </c>
      <c r="GB212" s="9">
        <v>76.39</v>
      </c>
      <c r="GD212" s="9">
        <v>94.57</v>
      </c>
      <c r="GE212" s="9">
        <v>92.92</v>
      </c>
      <c r="GF212" s="9">
        <v>91.21</v>
      </c>
      <c r="GG212" s="9">
        <v>89.68</v>
      </c>
      <c r="GH212" s="9">
        <v>88.31</v>
      </c>
      <c r="GI212" s="9">
        <v>87.14</v>
      </c>
      <c r="GJ212" s="9">
        <v>86.07</v>
      </c>
      <c r="GK212" s="9">
        <v>85.17</v>
      </c>
      <c r="GL212" s="9">
        <v>84.35</v>
      </c>
      <c r="GM212" s="9">
        <v>83.64</v>
      </c>
      <c r="GN212" s="9">
        <v>82.97</v>
      </c>
      <c r="GO212" s="9">
        <v>82.39</v>
      </c>
      <c r="GP212" s="9">
        <v>81.819999999999993</v>
      </c>
      <c r="GQ212" s="9">
        <v>81.23</v>
      </c>
      <c r="GR212" s="9">
        <v>80.63</v>
      </c>
      <c r="GS212" s="9">
        <v>80.040000000000006</v>
      </c>
      <c r="GT212" s="9">
        <v>79.52</v>
      </c>
      <c r="GU212" s="9">
        <v>79.02</v>
      </c>
      <c r="GV212" s="9">
        <v>78.510000000000005</v>
      </c>
      <c r="GW212" s="9">
        <v>78.02</v>
      </c>
      <c r="GX212" s="9">
        <v>77.56</v>
      </c>
      <c r="GY212" s="9">
        <v>77.13</v>
      </c>
      <c r="GZ212" s="9">
        <v>76.77</v>
      </c>
      <c r="HA212" s="9">
        <v>76.39</v>
      </c>
      <c r="HB212" s="9">
        <v>75.98</v>
      </c>
      <c r="HC212" s="9">
        <v>75.55</v>
      </c>
      <c r="HD212" s="9">
        <v>75.19</v>
      </c>
      <c r="HE212" s="9">
        <v>74.849999999999994</v>
      </c>
      <c r="HF212" s="9">
        <v>74.56</v>
      </c>
      <c r="HG212" s="9">
        <v>74.23</v>
      </c>
      <c r="HH212" s="9">
        <v>73.95</v>
      </c>
      <c r="HI212" s="9">
        <v>73.66</v>
      </c>
      <c r="HJ212" s="9">
        <v>73.37</v>
      </c>
      <c r="HK212" s="9">
        <v>73.09</v>
      </c>
      <c r="HL212" s="9">
        <v>72.8</v>
      </c>
      <c r="HM212" s="9">
        <v>72.510000000000005</v>
      </c>
      <c r="HN212" s="9">
        <v>72.25</v>
      </c>
      <c r="HO212" s="9">
        <v>72.02</v>
      </c>
      <c r="HP212" s="9">
        <v>71.819999999999993</v>
      </c>
      <c r="HQ212" s="9">
        <v>71.599999999999994</v>
      </c>
      <c r="HR212" s="9">
        <v>71.38</v>
      </c>
      <c r="HS212" s="9">
        <v>71.180000000000007</v>
      </c>
      <c r="HT212" s="9">
        <v>70.959999999999994</v>
      </c>
      <c r="HU212" s="9">
        <v>70.77</v>
      </c>
      <c r="HV212" s="9">
        <v>70.58</v>
      </c>
      <c r="HW212" s="9">
        <v>70.37</v>
      </c>
      <c r="HX212" s="9">
        <v>70.180000000000007</v>
      </c>
      <c r="HY212" s="9">
        <v>70</v>
      </c>
      <c r="ID212" s="14">
        <v>84.838099999999997</v>
      </c>
      <c r="IE212" s="14">
        <v>84.747900000000001</v>
      </c>
      <c r="IF212" s="14">
        <v>-0.10641399999999999</v>
      </c>
      <c r="IH212" s="7">
        <v>94.49</v>
      </c>
      <c r="II212" s="9">
        <v>281.37</v>
      </c>
    </row>
    <row r="213" spans="1:243" x14ac:dyDescent="0.35">
      <c r="A213" s="6">
        <f t="shared" si="59"/>
        <v>44848</v>
      </c>
      <c r="B213" s="13">
        <f t="shared" si="53"/>
        <v>10</v>
      </c>
      <c r="C213" s="13">
        <f t="shared" si="54"/>
        <v>2022</v>
      </c>
      <c r="D213">
        <f t="shared" si="55"/>
        <v>202210</v>
      </c>
      <c r="E213">
        <f t="shared" si="56"/>
        <v>4</v>
      </c>
      <c r="F213">
        <f t="shared" si="57"/>
        <v>202204</v>
      </c>
      <c r="G213" t="s">
        <v>398</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76.808499999999995</v>
      </c>
      <c r="FP213" s="7">
        <v>92.22</v>
      </c>
      <c r="FQ213" s="9">
        <v>1.1251</v>
      </c>
      <c r="FR213" s="7">
        <f t="shared" si="58"/>
        <v>81.966047462447776</v>
      </c>
      <c r="FT213" s="7">
        <v>3.93</v>
      </c>
      <c r="FU213" s="7">
        <v>4.37</v>
      </c>
      <c r="FV213" s="9">
        <v>77.079800000000006</v>
      </c>
      <c r="FX213" s="9">
        <v>91.63</v>
      </c>
      <c r="FY213" s="9">
        <v>88.51</v>
      </c>
      <c r="FZ213" s="9">
        <v>84.73</v>
      </c>
      <c r="GA213" s="9">
        <v>80.33</v>
      </c>
      <c r="GB213" s="9">
        <v>74.86</v>
      </c>
      <c r="GD213" s="9">
        <v>91.63</v>
      </c>
      <c r="GE213" s="9">
        <v>90.15</v>
      </c>
      <c r="GF213" s="9">
        <v>88.51</v>
      </c>
      <c r="GG213" s="9">
        <v>87.07</v>
      </c>
      <c r="GH213" s="9">
        <v>85.8</v>
      </c>
      <c r="GI213" s="9">
        <v>84.73</v>
      </c>
      <c r="GJ213" s="9">
        <v>83.74</v>
      </c>
      <c r="GK213" s="9">
        <v>82.91</v>
      </c>
      <c r="GL213" s="9">
        <v>82.14</v>
      </c>
      <c r="GM213" s="9">
        <v>81.48</v>
      </c>
      <c r="GN213" s="9">
        <v>80.86</v>
      </c>
      <c r="GO213" s="9">
        <v>80.33</v>
      </c>
      <c r="GP213" s="9">
        <v>79.81</v>
      </c>
      <c r="GQ213" s="9">
        <v>79.260000000000005</v>
      </c>
      <c r="GR213" s="9">
        <v>78.7</v>
      </c>
      <c r="GS213" s="9">
        <v>78.16</v>
      </c>
      <c r="GT213" s="9">
        <v>77.69</v>
      </c>
      <c r="GU213" s="9">
        <v>77.239999999999995</v>
      </c>
      <c r="GV213" s="9">
        <v>76.78</v>
      </c>
      <c r="GW213" s="9">
        <v>76.33</v>
      </c>
      <c r="GX213" s="9">
        <v>75.91</v>
      </c>
      <c r="GY213" s="9">
        <v>75.52</v>
      </c>
      <c r="GZ213" s="9">
        <v>75.2</v>
      </c>
      <c r="HA213" s="9">
        <v>74.86</v>
      </c>
      <c r="HB213" s="9">
        <v>74.489999999999995</v>
      </c>
      <c r="HC213" s="9">
        <v>74.09</v>
      </c>
      <c r="HD213" s="9">
        <v>73.760000000000005</v>
      </c>
      <c r="HE213" s="9">
        <v>73.45</v>
      </c>
      <c r="HF213" s="9">
        <v>73.17</v>
      </c>
      <c r="HG213" s="9">
        <v>72.89</v>
      </c>
      <c r="HH213" s="9">
        <v>72.64</v>
      </c>
      <c r="HI213" s="9">
        <v>72.38</v>
      </c>
      <c r="HJ213" s="9">
        <v>72.12</v>
      </c>
      <c r="HK213" s="9">
        <v>71.87</v>
      </c>
      <c r="HL213" s="9">
        <v>71.61</v>
      </c>
      <c r="HM213" s="9">
        <v>71.349999999999994</v>
      </c>
      <c r="HN213" s="9">
        <v>71.09</v>
      </c>
      <c r="HO213" s="9">
        <v>70.88</v>
      </c>
      <c r="HP213" s="9">
        <v>70.680000000000007</v>
      </c>
      <c r="HQ213" s="9">
        <v>70.47</v>
      </c>
      <c r="HR213" s="9">
        <v>70.260000000000005</v>
      </c>
      <c r="HS213" s="9">
        <v>70.069999999999993</v>
      </c>
      <c r="HT213" s="9">
        <v>69.87</v>
      </c>
      <c r="HU213" s="9">
        <v>69.69</v>
      </c>
      <c r="HV213" s="9">
        <v>69.510000000000005</v>
      </c>
      <c r="HW213" s="9">
        <v>69.319999999999993</v>
      </c>
      <c r="HX213" s="9">
        <v>69.14</v>
      </c>
      <c r="HY213" s="9">
        <v>68.97</v>
      </c>
      <c r="ID213" s="14">
        <v>84.838099999999997</v>
      </c>
      <c r="IE213" s="14">
        <v>84.747900000000001</v>
      </c>
      <c r="IF213" s="14">
        <v>-0.10641399999999999</v>
      </c>
      <c r="IH213" s="7">
        <v>92.76</v>
      </c>
      <c r="II213" s="9">
        <v>261.35000000000002</v>
      </c>
    </row>
    <row r="214" spans="1:243" x14ac:dyDescent="0.35">
      <c r="A214" s="6">
        <f t="shared" si="59"/>
        <v>44851</v>
      </c>
      <c r="B214" s="13">
        <f t="shared" si="53"/>
        <v>10</v>
      </c>
      <c r="C214" s="13">
        <f t="shared" si="54"/>
        <v>2022</v>
      </c>
      <c r="D214">
        <f t="shared" si="55"/>
        <v>202210</v>
      </c>
      <c r="E214">
        <f t="shared" si="56"/>
        <v>4</v>
      </c>
      <c r="F214">
        <f t="shared" si="57"/>
        <v>202204</v>
      </c>
      <c r="G214" t="s">
        <v>399</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77.745699999999999</v>
      </c>
      <c r="FP214" s="7">
        <v>91.04</v>
      </c>
      <c r="FQ214" s="9">
        <v>1.1434</v>
      </c>
      <c r="FR214" s="7">
        <f t="shared" si="58"/>
        <v>79.622179464754254</v>
      </c>
      <c r="FT214" s="7">
        <v>3.54</v>
      </c>
      <c r="FU214" s="7">
        <v>3.97</v>
      </c>
      <c r="FV214" s="9">
        <v>78.036600000000007</v>
      </c>
      <c r="FX214" s="9">
        <v>91.62</v>
      </c>
      <c r="FY214" s="9">
        <v>88.58</v>
      </c>
      <c r="FZ214" s="9">
        <v>84.95</v>
      </c>
      <c r="GA214" s="9">
        <v>80.75</v>
      </c>
      <c r="GB214" s="9">
        <v>75.5</v>
      </c>
      <c r="GD214" s="9">
        <v>91.62</v>
      </c>
      <c r="GE214" s="9">
        <v>90.18</v>
      </c>
      <c r="GF214" s="9">
        <v>88.58</v>
      </c>
      <c r="GG214" s="9">
        <v>87.19</v>
      </c>
      <c r="GH214" s="9">
        <v>85.97</v>
      </c>
      <c r="GI214" s="9">
        <v>84.95</v>
      </c>
      <c r="GJ214" s="9">
        <v>84.01</v>
      </c>
      <c r="GK214" s="9">
        <v>83.24</v>
      </c>
      <c r="GL214" s="9">
        <v>82.52</v>
      </c>
      <c r="GM214" s="9">
        <v>81.87</v>
      </c>
      <c r="GN214" s="9">
        <v>81.27</v>
      </c>
      <c r="GO214" s="9">
        <v>80.75</v>
      </c>
      <c r="GP214" s="9">
        <v>80.260000000000005</v>
      </c>
      <c r="GQ214" s="9">
        <v>79.73</v>
      </c>
      <c r="GR214" s="9">
        <v>79.2</v>
      </c>
      <c r="GS214" s="9">
        <v>78.680000000000007</v>
      </c>
      <c r="GT214" s="9">
        <v>78.23</v>
      </c>
      <c r="GU214" s="9">
        <v>77.81</v>
      </c>
      <c r="GV214" s="9">
        <v>77.349999999999994</v>
      </c>
      <c r="GW214" s="9">
        <v>76.900000000000006</v>
      </c>
      <c r="GX214" s="9">
        <v>76.5</v>
      </c>
      <c r="GY214" s="9">
        <v>76.12</v>
      </c>
      <c r="GZ214" s="9">
        <v>75.819999999999993</v>
      </c>
      <c r="HA214" s="9">
        <v>75.5</v>
      </c>
      <c r="HB214" s="9">
        <v>75.14</v>
      </c>
      <c r="HC214" s="9">
        <v>74.760000000000005</v>
      </c>
      <c r="HD214" s="9">
        <v>74.430000000000007</v>
      </c>
      <c r="HE214" s="9">
        <v>74.13</v>
      </c>
      <c r="HF214" s="9">
        <v>73.86</v>
      </c>
      <c r="HG214" s="9">
        <v>73.59</v>
      </c>
      <c r="HH214" s="9">
        <v>73.34</v>
      </c>
      <c r="HI214" s="9">
        <v>73.09</v>
      </c>
      <c r="HJ214" s="9">
        <v>72.84</v>
      </c>
      <c r="HK214" s="9">
        <v>72.599999999999994</v>
      </c>
      <c r="HL214" s="9">
        <v>72.349999999999994</v>
      </c>
      <c r="HM214" s="9">
        <v>72.099999999999994</v>
      </c>
      <c r="HN214" s="9">
        <v>71.849999999999994</v>
      </c>
      <c r="HO214" s="9">
        <v>71.64</v>
      </c>
      <c r="HP214" s="9">
        <v>71.44</v>
      </c>
      <c r="HQ214" s="9">
        <v>71.23</v>
      </c>
      <c r="HR214" s="9">
        <v>71.03</v>
      </c>
      <c r="HS214" s="9">
        <v>70.849999999999994</v>
      </c>
      <c r="HT214" s="9">
        <v>70.66</v>
      </c>
      <c r="HU214" s="9">
        <v>70.489999999999995</v>
      </c>
      <c r="HV214" s="9">
        <v>70.319999999999993</v>
      </c>
      <c r="HW214" s="9">
        <v>70.14</v>
      </c>
      <c r="HX214" s="9">
        <v>69.97</v>
      </c>
      <c r="HY214" s="9">
        <v>69.8</v>
      </c>
      <c r="ID214" s="14">
        <v>84.838099999999997</v>
      </c>
      <c r="IE214" s="14">
        <v>84.747900000000001</v>
      </c>
      <c r="IF214" s="14">
        <v>-0.10641399999999999</v>
      </c>
      <c r="IH214" s="7">
        <v>92.55</v>
      </c>
      <c r="II214" s="9">
        <v>232.25</v>
      </c>
    </row>
    <row r="215" spans="1:243" x14ac:dyDescent="0.35">
      <c r="A215" s="6">
        <f t="shared" si="59"/>
        <v>44852</v>
      </c>
      <c r="B215" s="13">
        <f t="shared" si="53"/>
        <v>10</v>
      </c>
      <c r="C215" s="13">
        <f t="shared" si="54"/>
        <v>2022</v>
      </c>
      <c r="D215">
        <f t="shared" si="55"/>
        <v>202210</v>
      </c>
      <c r="E215">
        <f t="shared" si="56"/>
        <v>4</v>
      </c>
      <c r="F215">
        <f t="shared" si="57"/>
        <v>202204</v>
      </c>
      <c r="G215" t="s">
        <v>400</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76.826899999999995</v>
      </c>
      <c r="FP215" s="7">
        <v>89.46</v>
      </c>
      <c r="FQ215" s="9">
        <v>1.1322000000000001</v>
      </c>
      <c r="FR215" s="7">
        <f t="shared" si="58"/>
        <v>79.014308426073114</v>
      </c>
      <c r="FT215" s="7">
        <v>3.56</v>
      </c>
      <c r="FU215" s="7">
        <v>3.93</v>
      </c>
      <c r="FV215" s="9">
        <v>77.108699999999999</v>
      </c>
      <c r="FX215" s="9">
        <v>90.03</v>
      </c>
      <c r="FY215" s="9">
        <v>87.13</v>
      </c>
      <c r="FZ215" s="9">
        <v>83.91</v>
      </c>
      <c r="GA215" s="9">
        <v>80.38</v>
      </c>
      <c r="GB215" s="9">
        <v>75.72</v>
      </c>
      <c r="GD215" s="9">
        <v>90.03</v>
      </c>
      <c r="GE215" s="9">
        <v>88.6</v>
      </c>
      <c r="GF215" s="9">
        <v>87.13</v>
      </c>
      <c r="GG215" s="9">
        <v>85.85</v>
      </c>
      <c r="GH215" s="9">
        <v>84.78</v>
      </c>
      <c r="GI215" s="9">
        <v>83.91</v>
      </c>
      <c r="GJ215" s="9">
        <v>83.11</v>
      </c>
      <c r="GK215" s="9">
        <v>82.47</v>
      </c>
      <c r="GL215" s="9">
        <v>81.88</v>
      </c>
      <c r="GM215" s="9">
        <v>81.319999999999993</v>
      </c>
      <c r="GN215" s="9">
        <v>80.81</v>
      </c>
      <c r="GO215" s="9">
        <v>80.38</v>
      </c>
      <c r="GP215" s="9">
        <v>79.959999999999994</v>
      </c>
      <c r="GQ215" s="9">
        <v>79.5</v>
      </c>
      <c r="GR215" s="9">
        <v>79.02</v>
      </c>
      <c r="GS215" s="9">
        <v>78.56</v>
      </c>
      <c r="GT215" s="9">
        <v>78.16</v>
      </c>
      <c r="GU215" s="9">
        <v>77.78</v>
      </c>
      <c r="GV215" s="9">
        <v>77.38</v>
      </c>
      <c r="GW215" s="9">
        <v>76.97</v>
      </c>
      <c r="GX215" s="9">
        <v>76.61</v>
      </c>
      <c r="GY215" s="9">
        <v>76.27</v>
      </c>
      <c r="GZ215" s="9">
        <v>76</v>
      </c>
      <c r="HA215" s="9">
        <v>75.72</v>
      </c>
      <c r="HB215" s="9">
        <v>75.400000000000006</v>
      </c>
      <c r="HC215" s="9">
        <v>75.05</v>
      </c>
      <c r="HD215" s="9">
        <v>74.739999999999995</v>
      </c>
      <c r="HE215" s="9">
        <v>74.47</v>
      </c>
      <c r="HF215" s="9">
        <v>74.23</v>
      </c>
      <c r="HG215" s="9">
        <v>74.02</v>
      </c>
      <c r="HH215" s="9">
        <v>73.81</v>
      </c>
      <c r="HI215" s="9">
        <v>73.58</v>
      </c>
      <c r="HJ215" s="9">
        <v>73.36</v>
      </c>
      <c r="HK215" s="9">
        <v>73.150000000000006</v>
      </c>
      <c r="HL215" s="9">
        <v>72.930000000000007</v>
      </c>
      <c r="HM215" s="9">
        <v>72.709999999999994</v>
      </c>
      <c r="HN215" s="9">
        <v>72.489999999999995</v>
      </c>
      <c r="HO215" s="9">
        <v>72.290000000000006</v>
      </c>
      <c r="HP215" s="9">
        <v>72.099999999999994</v>
      </c>
      <c r="HQ215" s="9">
        <v>71.91</v>
      </c>
      <c r="HR215" s="9">
        <v>71.72</v>
      </c>
      <c r="HS215" s="9">
        <v>71.58</v>
      </c>
      <c r="HT215" s="9">
        <v>71.41</v>
      </c>
      <c r="HU215" s="9">
        <v>71.25</v>
      </c>
      <c r="HV215" s="9">
        <v>71.09</v>
      </c>
      <c r="HW215" s="9">
        <v>70.930000000000007</v>
      </c>
      <c r="HX215" s="9">
        <v>70.77</v>
      </c>
      <c r="HY215" s="9">
        <v>70.61</v>
      </c>
      <c r="ID215" s="14">
        <v>84.838099999999997</v>
      </c>
      <c r="IE215" s="14">
        <v>84.747900000000001</v>
      </c>
      <c r="IF215" s="14">
        <v>-0.10641399999999999</v>
      </c>
      <c r="IH215" s="7">
        <v>88.91</v>
      </c>
      <c r="II215" s="9">
        <v>201.5</v>
      </c>
    </row>
    <row r="216" spans="1:243" x14ac:dyDescent="0.35">
      <c r="A216" s="6">
        <f t="shared" si="59"/>
        <v>44853</v>
      </c>
      <c r="B216" s="13">
        <f t="shared" si="53"/>
        <v>10</v>
      </c>
      <c r="C216" s="13">
        <f t="shared" si="54"/>
        <v>2022</v>
      </c>
      <c r="D216">
        <f t="shared" si="55"/>
        <v>202210</v>
      </c>
      <c r="E216">
        <f t="shared" si="56"/>
        <v>4</v>
      </c>
      <c r="F216">
        <f t="shared" si="57"/>
        <v>202204</v>
      </c>
      <c r="G216" t="s">
        <v>401</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76.745500000000007</v>
      </c>
      <c r="FP216" s="7">
        <v>91.34</v>
      </c>
      <c r="FQ216" s="9">
        <v>1.1259999999999999</v>
      </c>
      <c r="FR216" s="7">
        <f t="shared" si="58"/>
        <v>81.119005328596813</v>
      </c>
      <c r="FT216" s="7">
        <v>3.47</v>
      </c>
      <c r="FU216" s="7">
        <v>3.89</v>
      </c>
      <c r="FV216" s="9">
        <v>77.028999999999996</v>
      </c>
      <c r="FX216" s="9">
        <v>92.41</v>
      </c>
      <c r="FY216" s="9">
        <v>88.85</v>
      </c>
      <c r="FZ216" s="9">
        <v>85.24</v>
      </c>
      <c r="GA216" s="9">
        <v>81.400000000000006</v>
      </c>
      <c r="GB216" s="9">
        <v>76.540000000000006</v>
      </c>
      <c r="GD216" s="9">
        <v>92.41</v>
      </c>
      <c r="GE216" s="9">
        <v>90.56</v>
      </c>
      <c r="GF216" s="9">
        <v>88.85</v>
      </c>
      <c r="GG216" s="9">
        <v>87.42</v>
      </c>
      <c r="GH216" s="9">
        <v>86.22</v>
      </c>
      <c r="GI216" s="9">
        <v>85.24</v>
      </c>
      <c r="GJ216" s="9">
        <v>84.37</v>
      </c>
      <c r="GK216" s="9">
        <v>83.67</v>
      </c>
      <c r="GL216" s="9">
        <v>83.02</v>
      </c>
      <c r="GM216" s="9">
        <v>82.42</v>
      </c>
      <c r="GN216" s="9">
        <v>81.86</v>
      </c>
      <c r="GO216" s="9">
        <v>81.400000000000006</v>
      </c>
      <c r="GP216" s="9">
        <v>80.95</v>
      </c>
      <c r="GQ216" s="9">
        <v>80.45</v>
      </c>
      <c r="GR216" s="9">
        <v>79.95</v>
      </c>
      <c r="GS216" s="9">
        <v>79.47</v>
      </c>
      <c r="GT216" s="9">
        <v>79.06</v>
      </c>
      <c r="GU216" s="9">
        <v>78.66</v>
      </c>
      <c r="GV216" s="9">
        <v>78.239999999999995</v>
      </c>
      <c r="GW216" s="9">
        <v>77.83</v>
      </c>
      <c r="GX216" s="9">
        <v>77.459999999999994</v>
      </c>
      <c r="GY216" s="9">
        <v>77.12</v>
      </c>
      <c r="GZ216" s="9">
        <v>76.84</v>
      </c>
      <c r="HA216" s="9">
        <v>76.540000000000006</v>
      </c>
      <c r="HB216" s="9">
        <v>76.209999999999994</v>
      </c>
      <c r="HC216" s="9">
        <v>75.84</v>
      </c>
      <c r="HD216" s="9">
        <v>75.52</v>
      </c>
      <c r="HE216" s="9">
        <v>75.22</v>
      </c>
      <c r="HF216" s="9">
        <v>74.98</v>
      </c>
      <c r="HG216" s="9">
        <v>74.77</v>
      </c>
      <c r="HH216" s="9">
        <v>74.569999999999993</v>
      </c>
      <c r="HI216" s="9">
        <v>74.319999999999993</v>
      </c>
      <c r="HJ216" s="9">
        <v>74.09</v>
      </c>
      <c r="HK216" s="9">
        <v>73.87</v>
      </c>
      <c r="HL216" s="9">
        <v>73.67</v>
      </c>
      <c r="HM216" s="9">
        <v>73.45</v>
      </c>
      <c r="HN216" s="9">
        <v>73.25</v>
      </c>
      <c r="HO216" s="9">
        <v>73.05</v>
      </c>
      <c r="HP216" s="9">
        <v>72.849999999999994</v>
      </c>
      <c r="HQ216" s="9">
        <v>72.66</v>
      </c>
      <c r="HR216" s="9">
        <v>72.47</v>
      </c>
      <c r="HS216" s="9">
        <v>72.33</v>
      </c>
      <c r="HT216" s="9">
        <v>72.16</v>
      </c>
      <c r="HU216" s="9">
        <v>72</v>
      </c>
      <c r="HV216" s="9">
        <v>71.84</v>
      </c>
      <c r="HW216" s="9">
        <v>71.680000000000007</v>
      </c>
      <c r="HX216" s="9">
        <v>71.52</v>
      </c>
      <c r="HY216" s="9">
        <v>71.36</v>
      </c>
      <c r="ID216" s="14">
        <v>84.838099999999997</v>
      </c>
      <c r="IE216" s="14">
        <v>84.747900000000001</v>
      </c>
      <c r="IF216" s="14">
        <v>-0.10641399999999999</v>
      </c>
      <c r="IH216" s="7">
        <v>89.68</v>
      </c>
      <c r="II216" s="9">
        <v>182.71</v>
      </c>
    </row>
    <row r="217" spans="1:243" x14ac:dyDescent="0.35">
      <c r="A217" s="6">
        <f t="shared" si="59"/>
        <v>44854</v>
      </c>
      <c r="B217" s="13">
        <f t="shared" si="53"/>
        <v>10</v>
      </c>
      <c r="C217" s="13">
        <f t="shared" si="54"/>
        <v>2022</v>
      </c>
      <c r="D217">
        <f t="shared" si="55"/>
        <v>202210</v>
      </c>
      <c r="E217">
        <f t="shared" si="56"/>
        <v>4</v>
      </c>
      <c r="F217">
        <f t="shared" si="57"/>
        <v>202204</v>
      </c>
      <c r="G217" t="s">
        <v>402</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76.9268</v>
      </c>
      <c r="FP217" s="7">
        <v>91.52</v>
      </c>
      <c r="FQ217" s="9">
        <v>1.1318999999999999</v>
      </c>
      <c r="FR217" s="7">
        <f t="shared" si="58"/>
        <v>80.855199222546162</v>
      </c>
      <c r="FT217" s="7">
        <v>3.57</v>
      </c>
      <c r="FU217" s="7">
        <v>3.94</v>
      </c>
      <c r="FV217" s="9">
        <v>77.225300000000004</v>
      </c>
      <c r="FX217" s="9">
        <v>92.38</v>
      </c>
      <c r="FY217" s="9">
        <v>88.61</v>
      </c>
      <c r="FZ217" s="9">
        <v>84.75</v>
      </c>
      <c r="GA217" s="9">
        <v>80.81</v>
      </c>
      <c r="GB217" s="9">
        <v>76.19</v>
      </c>
      <c r="GD217" s="9">
        <v>92.38</v>
      </c>
      <c r="GE217" s="9">
        <v>90.45</v>
      </c>
      <c r="GF217" s="9">
        <v>88.61</v>
      </c>
      <c r="GG217" s="9">
        <v>87.07</v>
      </c>
      <c r="GH217" s="9">
        <v>85.79</v>
      </c>
      <c r="GI217" s="9">
        <v>84.75</v>
      </c>
      <c r="GJ217" s="9">
        <v>83.85</v>
      </c>
      <c r="GK217" s="9">
        <v>83.13</v>
      </c>
      <c r="GL217" s="9">
        <v>82.47</v>
      </c>
      <c r="GM217" s="9">
        <v>81.84</v>
      </c>
      <c r="GN217" s="9">
        <v>81.28</v>
      </c>
      <c r="GO217" s="9">
        <v>80.81</v>
      </c>
      <c r="GP217" s="9">
        <v>80.37</v>
      </c>
      <c r="GQ217" s="9">
        <v>79.89</v>
      </c>
      <c r="GR217" s="9">
        <v>79.41</v>
      </c>
      <c r="GS217" s="9">
        <v>78.95</v>
      </c>
      <c r="GT217" s="9">
        <v>78.56</v>
      </c>
      <c r="GU217" s="9">
        <v>78.180000000000007</v>
      </c>
      <c r="GV217" s="9">
        <v>77.78</v>
      </c>
      <c r="GW217" s="9">
        <v>77.39</v>
      </c>
      <c r="GX217" s="9">
        <v>77.05</v>
      </c>
      <c r="GY217" s="9">
        <v>76.73</v>
      </c>
      <c r="GZ217" s="9">
        <v>76.47</v>
      </c>
      <c r="HA217" s="9">
        <v>76.19</v>
      </c>
      <c r="HB217" s="9">
        <v>75.88</v>
      </c>
      <c r="HC217" s="9">
        <v>75.53</v>
      </c>
      <c r="HD217" s="9">
        <v>75.22</v>
      </c>
      <c r="HE217" s="9">
        <v>74.94</v>
      </c>
      <c r="HF217" s="9">
        <v>74.72</v>
      </c>
      <c r="HG217" s="9">
        <v>74.53</v>
      </c>
      <c r="HH217" s="9">
        <v>74.34</v>
      </c>
      <c r="HI217" s="9">
        <v>74.099999999999994</v>
      </c>
      <c r="HJ217" s="9">
        <v>73.89</v>
      </c>
      <c r="HK217" s="9">
        <v>73.680000000000007</v>
      </c>
      <c r="HL217" s="9">
        <v>73.489999999999995</v>
      </c>
      <c r="HM217" s="9">
        <v>73.28</v>
      </c>
      <c r="HN217" s="9">
        <v>73.099999999999994</v>
      </c>
      <c r="HO217" s="9">
        <v>72.900000000000006</v>
      </c>
      <c r="HP217" s="9">
        <v>72.7</v>
      </c>
      <c r="HQ217" s="9">
        <v>72.510000000000005</v>
      </c>
      <c r="HR217" s="9">
        <v>72.349999999999994</v>
      </c>
      <c r="HS217" s="9">
        <v>72.23</v>
      </c>
      <c r="HT217" s="9">
        <v>72.069999999999993</v>
      </c>
      <c r="HU217" s="9">
        <v>71.930000000000007</v>
      </c>
      <c r="HV217" s="9">
        <v>71.77</v>
      </c>
      <c r="HW217" s="9">
        <v>71.61</v>
      </c>
      <c r="HX217" s="9">
        <v>71.45</v>
      </c>
      <c r="HY217" s="9">
        <v>71.319999999999993</v>
      </c>
      <c r="ID217" s="14">
        <v>84.838099999999997</v>
      </c>
      <c r="IE217" s="14">
        <v>84.747900000000001</v>
      </c>
      <c r="IF217" s="14">
        <v>-0.10641399999999999</v>
      </c>
      <c r="IH217" s="7">
        <v>90.47</v>
      </c>
      <c r="II217" s="9">
        <v>224</v>
      </c>
    </row>
    <row r="218" spans="1:243" x14ac:dyDescent="0.35">
      <c r="A218" s="6">
        <f t="shared" si="59"/>
        <v>44855</v>
      </c>
      <c r="B218" s="13">
        <f t="shared" si="53"/>
        <v>10</v>
      </c>
      <c r="C218" s="13">
        <f t="shared" si="54"/>
        <v>2022</v>
      </c>
      <c r="D218">
        <f t="shared" si="55"/>
        <v>202210</v>
      </c>
      <c r="E218">
        <f t="shared" si="56"/>
        <v>4</v>
      </c>
      <c r="F218">
        <f t="shared" si="57"/>
        <v>202204</v>
      </c>
      <c r="G218" t="s">
        <v>403</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76.1477</v>
      </c>
      <c r="FP218" s="7">
        <v>91.82</v>
      </c>
      <c r="FQ218" s="9">
        <v>1.1126</v>
      </c>
      <c r="FR218" s="7">
        <f t="shared" si="58"/>
        <v>82.527413266223249</v>
      </c>
      <c r="FT218" s="7">
        <v>3.72</v>
      </c>
      <c r="FU218" s="7">
        <v>4.0599999999999996</v>
      </c>
      <c r="FV218" s="9">
        <v>76.442599999999999</v>
      </c>
      <c r="FX218" s="9">
        <v>93.5</v>
      </c>
      <c r="FY218" s="9">
        <v>89.45</v>
      </c>
      <c r="FZ218" s="9">
        <v>85.43</v>
      </c>
      <c r="GA218" s="9">
        <v>81.209999999999994</v>
      </c>
      <c r="GB218" s="9">
        <v>76.14</v>
      </c>
      <c r="GD218" s="9">
        <v>93.5</v>
      </c>
      <c r="GE218" s="9">
        <v>91.34</v>
      </c>
      <c r="GF218" s="9">
        <v>89.45</v>
      </c>
      <c r="GG218" s="9">
        <v>87.86</v>
      </c>
      <c r="GH218" s="9">
        <v>86.52</v>
      </c>
      <c r="GI218" s="9">
        <v>85.43</v>
      </c>
      <c r="GJ218" s="9">
        <v>84.49</v>
      </c>
      <c r="GK218" s="9">
        <v>83.71</v>
      </c>
      <c r="GL218" s="9">
        <v>83</v>
      </c>
      <c r="GM218" s="9">
        <v>82.33</v>
      </c>
      <c r="GN218" s="9">
        <v>81.73</v>
      </c>
      <c r="GO218" s="9">
        <v>81.209999999999994</v>
      </c>
      <c r="GP218" s="9">
        <v>80.709999999999994</v>
      </c>
      <c r="GQ218" s="9">
        <v>80.19</v>
      </c>
      <c r="GR218" s="9">
        <v>79.67</v>
      </c>
      <c r="GS218" s="9">
        <v>79.17</v>
      </c>
      <c r="GT218" s="9">
        <v>78.739999999999995</v>
      </c>
      <c r="GU218" s="9">
        <v>78.319999999999993</v>
      </c>
      <c r="GV218" s="9">
        <v>77.89</v>
      </c>
      <c r="GW218" s="9">
        <v>77.47</v>
      </c>
      <c r="GX218" s="9">
        <v>77.099999999999994</v>
      </c>
      <c r="GY218" s="9">
        <v>76.75</v>
      </c>
      <c r="GZ218" s="9">
        <v>76.45</v>
      </c>
      <c r="HA218" s="9">
        <v>76.14</v>
      </c>
      <c r="HB218" s="9">
        <v>75.8</v>
      </c>
      <c r="HC218" s="9">
        <v>75.430000000000007</v>
      </c>
      <c r="HD218" s="9">
        <v>75.09</v>
      </c>
      <c r="HE218" s="9">
        <v>74.790000000000006</v>
      </c>
      <c r="HF218" s="9">
        <v>74.55</v>
      </c>
      <c r="HG218" s="9">
        <v>74.34</v>
      </c>
      <c r="HH218" s="9">
        <v>74.14</v>
      </c>
      <c r="HI218" s="9">
        <v>73.88</v>
      </c>
      <c r="HJ218" s="9">
        <v>73.650000000000006</v>
      </c>
      <c r="HK218" s="9">
        <v>73.42</v>
      </c>
      <c r="HL218" s="9">
        <v>73.209999999999994</v>
      </c>
      <c r="HM218" s="9">
        <v>72.98</v>
      </c>
      <c r="HN218" s="9">
        <v>72.8</v>
      </c>
      <c r="HO218" s="9">
        <v>72.599999999999994</v>
      </c>
      <c r="HP218" s="9">
        <v>72.400000000000006</v>
      </c>
      <c r="HQ218" s="9">
        <v>72.2</v>
      </c>
      <c r="HR218" s="9">
        <v>72.03</v>
      </c>
      <c r="HS218" s="9">
        <v>71.88</v>
      </c>
      <c r="HT218" s="9">
        <v>71.72</v>
      </c>
      <c r="HU218" s="9">
        <v>71.58</v>
      </c>
      <c r="HV218" s="9">
        <v>71.42</v>
      </c>
      <c r="HW218" s="9">
        <v>71.260000000000005</v>
      </c>
      <c r="HX218" s="9">
        <v>71.099999999999994</v>
      </c>
      <c r="HY218" s="9">
        <v>70.959999999999994</v>
      </c>
      <c r="ID218" s="14">
        <v>84.838099999999997</v>
      </c>
      <c r="IE218" s="14">
        <v>84.747900000000001</v>
      </c>
      <c r="IF218" s="14">
        <v>-0.10641399999999999</v>
      </c>
      <c r="IH218" s="7">
        <v>91.27</v>
      </c>
      <c r="II218" s="9">
        <v>204.12</v>
      </c>
    </row>
    <row r="219" spans="1:243" x14ac:dyDescent="0.35">
      <c r="A219" s="6">
        <f t="shared" si="59"/>
        <v>44858</v>
      </c>
      <c r="B219" s="13">
        <f t="shared" si="53"/>
        <v>10</v>
      </c>
      <c r="C219" s="13">
        <f t="shared" si="54"/>
        <v>2022</v>
      </c>
      <c r="D219">
        <f t="shared" si="55"/>
        <v>202210</v>
      </c>
      <c r="E219">
        <f t="shared" si="56"/>
        <v>4</v>
      </c>
      <c r="F219">
        <f t="shared" si="57"/>
        <v>202204</v>
      </c>
      <c r="G219" t="s">
        <v>404</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76.804100000000005</v>
      </c>
      <c r="FP219" s="7">
        <v>91.57</v>
      </c>
      <c r="FQ219" s="9">
        <v>1.1314</v>
      </c>
      <c r="FR219" s="7">
        <f t="shared" si="58"/>
        <v>80.935124624359204</v>
      </c>
      <c r="FT219" s="7">
        <v>3.38</v>
      </c>
      <c r="FU219" s="7">
        <v>3.71</v>
      </c>
      <c r="FV219" s="9">
        <v>77.070400000000006</v>
      </c>
      <c r="FX219" s="9">
        <v>93.26</v>
      </c>
      <c r="FY219" s="9">
        <v>89.43</v>
      </c>
      <c r="FZ219" s="9">
        <v>85.6</v>
      </c>
      <c r="GA219" s="9">
        <v>81.349999999999994</v>
      </c>
      <c r="GB219" s="9">
        <v>75.95</v>
      </c>
      <c r="GD219" s="9">
        <v>93.26</v>
      </c>
      <c r="GE219" s="9">
        <v>91.21</v>
      </c>
      <c r="GF219" s="9">
        <v>89.43</v>
      </c>
      <c r="GG219" s="9">
        <v>87.93</v>
      </c>
      <c r="GH219" s="9">
        <v>86.65</v>
      </c>
      <c r="GI219" s="9">
        <v>85.6</v>
      </c>
      <c r="GJ219" s="9">
        <v>84.67</v>
      </c>
      <c r="GK219" s="9">
        <v>83.9</v>
      </c>
      <c r="GL219" s="9">
        <v>83.19</v>
      </c>
      <c r="GM219" s="9">
        <v>82.51</v>
      </c>
      <c r="GN219" s="9">
        <v>81.89</v>
      </c>
      <c r="GO219" s="9">
        <v>81.349999999999994</v>
      </c>
      <c r="GP219" s="9">
        <v>80.84</v>
      </c>
      <c r="GQ219" s="9">
        <v>80.290000000000006</v>
      </c>
      <c r="GR219" s="9">
        <v>79.739999999999995</v>
      </c>
      <c r="GS219" s="9">
        <v>79.209999999999994</v>
      </c>
      <c r="GT219" s="9">
        <v>78.75</v>
      </c>
      <c r="GU219" s="9">
        <v>78.31</v>
      </c>
      <c r="GV219" s="9">
        <v>77.86</v>
      </c>
      <c r="GW219" s="9">
        <v>77.400000000000006</v>
      </c>
      <c r="GX219" s="9">
        <v>77</v>
      </c>
      <c r="GY219" s="9">
        <v>76.62</v>
      </c>
      <c r="GZ219" s="9">
        <v>76.290000000000006</v>
      </c>
      <c r="HA219" s="9">
        <v>75.95</v>
      </c>
      <c r="HB219" s="9">
        <v>75.58</v>
      </c>
      <c r="HC219" s="9">
        <v>75.19</v>
      </c>
      <c r="HD219" s="9">
        <v>74.81</v>
      </c>
      <c r="HE219" s="9">
        <v>74.47</v>
      </c>
      <c r="HF219" s="9">
        <v>74.2</v>
      </c>
      <c r="HG219" s="9">
        <v>73.959999999999994</v>
      </c>
      <c r="HH219" s="9">
        <v>73.760000000000005</v>
      </c>
      <c r="HI219" s="9">
        <v>73.47</v>
      </c>
      <c r="HJ219" s="9">
        <v>73.209999999999994</v>
      </c>
      <c r="HK219" s="9">
        <v>72.95</v>
      </c>
      <c r="HL219" s="9">
        <v>72.709999999999994</v>
      </c>
      <c r="HM219" s="9">
        <v>72.459999999999994</v>
      </c>
      <c r="HN219" s="9">
        <v>72.260000000000005</v>
      </c>
      <c r="HO219" s="9">
        <v>72.05</v>
      </c>
      <c r="HP219" s="9">
        <v>71.81</v>
      </c>
      <c r="HQ219" s="9">
        <v>71.59</v>
      </c>
      <c r="HR219" s="9">
        <v>71.400000000000006</v>
      </c>
      <c r="HS219" s="9">
        <v>71.22</v>
      </c>
      <c r="HT219" s="9">
        <v>71.040000000000006</v>
      </c>
      <c r="HU219" s="9">
        <v>70.87</v>
      </c>
      <c r="HV219" s="9">
        <v>70.7</v>
      </c>
      <c r="HW219" s="9">
        <v>70.5</v>
      </c>
      <c r="HX219" s="9">
        <v>70.33</v>
      </c>
      <c r="HY219" s="9">
        <v>70.16</v>
      </c>
      <c r="ID219" s="14">
        <v>84.838099999999997</v>
      </c>
      <c r="IE219" s="14">
        <v>84.747900000000001</v>
      </c>
      <c r="IF219" s="14">
        <v>-0.10641399999999999</v>
      </c>
      <c r="IH219" s="7">
        <v>91.12</v>
      </c>
      <c r="II219" s="9">
        <v>183.2</v>
      </c>
    </row>
    <row r="220" spans="1:243" x14ac:dyDescent="0.35">
      <c r="A220" s="6">
        <f t="shared" si="59"/>
        <v>44859</v>
      </c>
      <c r="B220" s="13">
        <f t="shared" si="53"/>
        <v>10</v>
      </c>
      <c r="C220" s="13">
        <f t="shared" si="54"/>
        <v>2022</v>
      </c>
      <c r="D220">
        <f t="shared" si="55"/>
        <v>202210</v>
      </c>
      <c r="E220">
        <f t="shared" si="56"/>
        <v>4</v>
      </c>
      <c r="F220">
        <f t="shared" si="57"/>
        <v>202204</v>
      </c>
      <c r="G220" t="s">
        <v>405</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77.4709</v>
      </c>
      <c r="FP220" s="7">
        <v>91.76</v>
      </c>
      <c r="FQ220" s="9">
        <v>1.1457999999999999</v>
      </c>
      <c r="FR220" s="7">
        <f t="shared" si="58"/>
        <v>80.083784255541985</v>
      </c>
      <c r="FT220" s="7">
        <v>3.32</v>
      </c>
      <c r="FU220" s="7">
        <v>3.63</v>
      </c>
      <c r="FV220" s="9">
        <v>77.744699999999995</v>
      </c>
      <c r="FX220" s="9">
        <v>93.52</v>
      </c>
      <c r="FY220" s="9">
        <v>90.1</v>
      </c>
      <c r="FZ220" s="9">
        <v>86.44</v>
      </c>
      <c r="GA220" s="9">
        <v>82.25</v>
      </c>
      <c r="GB220" s="9">
        <v>76.98</v>
      </c>
      <c r="GD220" s="9">
        <v>93.52</v>
      </c>
      <c r="GE220" s="9">
        <v>91.74</v>
      </c>
      <c r="GF220" s="9">
        <v>90.1</v>
      </c>
      <c r="GG220" s="9">
        <v>88.68</v>
      </c>
      <c r="GH220" s="9">
        <v>87.45</v>
      </c>
      <c r="GI220" s="9">
        <v>86.44</v>
      </c>
      <c r="GJ220" s="9">
        <v>85.53</v>
      </c>
      <c r="GK220" s="9">
        <v>84.78</v>
      </c>
      <c r="GL220" s="9">
        <v>84.08</v>
      </c>
      <c r="GM220" s="9">
        <v>83.4</v>
      </c>
      <c r="GN220" s="9">
        <v>82.78</v>
      </c>
      <c r="GO220" s="9">
        <v>82.25</v>
      </c>
      <c r="GP220" s="9">
        <v>81.739999999999995</v>
      </c>
      <c r="GQ220" s="9">
        <v>81.2</v>
      </c>
      <c r="GR220" s="9">
        <v>80.66</v>
      </c>
      <c r="GS220" s="9">
        <v>80.14</v>
      </c>
      <c r="GT220" s="9">
        <v>79.69</v>
      </c>
      <c r="GU220" s="9">
        <v>79.260000000000005</v>
      </c>
      <c r="GV220" s="9">
        <v>78.819999999999993</v>
      </c>
      <c r="GW220" s="9">
        <v>78.37</v>
      </c>
      <c r="GX220" s="9">
        <v>77.98</v>
      </c>
      <c r="GY220" s="9">
        <v>77.61</v>
      </c>
      <c r="GZ220" s="9">
        <v>77.3</v>
      </c>
      <c r="HA220" s="9">
        <v>76.98</v>
      </c>
      <c r="HB220" s="9">
        <v>76.63</v>
      </c>
      <c r="HC220" s="9">
        <v>76.260000000000005</v>
      </c>
      <c r="HD220" s="9">
        <v>75.900000000000006</v>
      </c>
      <c r="HE220" s="9">
        <v>75.55</v>
      </c>
      <c r="HF220" s="9">
        <v>75.290000000000006</v>
      </c>
      <c r="HG220" s="9">
        <v>75.040000000000006</v>
      </c>
      <c r="HH220" s="9">
        <v>74.849999999999994</v>
      </c>
      <c r="HI220" s="9">
        <v>74.56</v>
      </c>
      <c r="HJ220" s="9">
        <v>74.31</v>
      </c>
      <c r="HK220" s="9">
        <v>74.06</v>
      </c>
      <c r="HL220" s="9">
        <v>73.81</v>
      </c>
      <c r="HM220" s="9">
        <v>73.569999999999993</v>
      </c>
      <c r="HN220" s="9">
        <v>73.400000000000006</v>
      </c>
      <c r="HO220" s="9">
        <v>73.19</v>
      </c>
      <c r="HP220" s="9">
        <v>72.94</v>
      </c>
      <c r="HQ220" s="9">
        <v>72.709999999999994</v>
      </c>
      <c r="HR220" s="9">
        <v>72.52</v>
      </c>
      <c r="HS220" s="9">
        <v>72.33</v>
      </c>
      <c r="HT220" s="9">
        <v>72.150000000000006</v>
      </c>
      <c r="HU220" s="9">
        <v>71.97</v>
      </c>
      <c r="HV220" s="9">
        <v>71.790000000000006</v>
      </c>
      <c r="HW220" s="9">
        <v>71.61</v>
      </c>
      <c r="HX220" s="9">
        <v>71.45</v>
      </c>
      <c r="HY220" s="9">
        <v>71.290000000000006</v>
      </c>
      <c r="ID220" s="14">
        <v>84.838099999999997</v>
      </c>
      <c r="IE220" s="14">
        <v>84.747900000000001</v>
      </c>
      <c r="IF220" s="14">
        <v>-0.10641399999999999</v>
      </c>
      <c r="IH220" s="7">
        <v>91.66</v>
      </c>
      <c r="II220" s="9">
        <v>185.2</v>
      </c>
    </row>
    <row r="221" spans="1:243" x14ac:dyDescent="0.35">
      <c r="A221" s="6">
        <f t="shared" si="59"/>
        <v>44860</v>
      </c>
      <c r="B221" s="13">
        <f t="shared" si="53"/>
        <v>10</v>
      </c>
      <c r="C221" s="13">
        <f t="shared" si="54"/>
        <v>2022</v>
      </c>
      <c r="D221">
        <f t="shared" si="55"/>
        <v>202210</v>
      </c>
      <c r="E221">
        <f t="shared" si="56"/>
        <v>4</v>
      </c>
      <c r="F221">
        <f t="shared" si="57"/>
        <v>202204</v>
      </c>
      <c r="G221" t="s">
        <v>406</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77.845399999999998</v>
      </c>
      <c r="FP221" s="7">
        <v>92.93</v>
      </c>
      <c r="FQ221" s="9">
        <v>1.1599999999999999</v>
      </c>
      <c r="FR221" s="7">
        <f t="shared" si="58"/>
        <v>80.112068965517253</v>
      </c>
      <c r="FT221" s="7">
        <v>3.28</v>
      </c>
      <c r="FU221" s="7">
        <v>3.58</v>
      </c>
      <c r="FV221" s="9">
        <v>78.113699999999994</v>
      </c>
      <c r="FX221" s="9">
        <v>95.69</v>
      </c>
      <c r="FY221" s="9">
        <v>92.09</v>
      </c>
      <c r="FZ221" s="9">
        <v>88.19</v>
      </c>
      <c r="GA221" s="9">
        <v>83.7</v>
      </c>
      <c r="GB221" s="9">
        <v>78.099999999999994</v>
      </c>
      <c r="GD221" s="9">
        <v>95.69</v>
      </c>
      <c r="GE221" s="9">
        <v>93.79</v>
      </c>
      <c r="GF221" s="9">
        <v>92.09</v>
      </c>
      <c r="GG221" s="9">
        <v>90.61</v>
      </c>
      <c r="GH221" s="9">
        <v>89.29</v>
      </c>
      <c r="GI221" s="9">
        <v>88.19</v>
      </c>
      <c r="GJ221" s="9">
        <v>87.21</v>
      </c>
      <c r="GK221" s="9">
        <v>86.4</v>
      </c>
      <c r="GL221" s="9">
        <v>85.65</v>
      </c>
      <c r="GM221" s="9">
        <v>84.93</v>
      </c>
      <c r="GN221" s="9">
        <v>84.27</v>
      </c>
      <c r="GO221" s="9">
        <v>83.7</v>
      </c>
      <c r="GP221" s="9">
        <v>83.17</v>
      </c>
      <c r="GQ221" s="9">
        <v>82.61</v>
      </c>
      <c r="GR221" s="9">
        <v>82.04</v>
      </c>
      <c r="GS221" s="9">
        <v>81.489999999999995</v>
      </c>
      <c r="GT221" s="9">
        <v>81.010000000000005</v>
      </c>
      <c r="GU221" s="9">
        <v>80.55</v>
      </c>
      <c r="GV221" s="9">
        <v>80.08</v>
      </c>
      <c r="GW221" s="9">
        <v>79.599999999999994</v>
      </c>
      <c r="GX221" s="9">
        <v>79.180000000000007</v>
      </c>
      <c r="GY221" s="9">
        <v>78.78</v>
      </c>
      <c r="GZ221" s="9">
        <v>78.44</v>
      </c>
      <c r="HA221" s="9">
        <v>78.099999999999994</v>
      </c>
      <c r="HB221" s="9">
        <v>77.73</v>
      </c>
      <c r="HC221" s="9">
        <v>77.319999999999993</v>
      </c>
      <c r="HD221" s="9">
        <v>76.959999999999994</v>
      </c>
      <c r="HE221" s="9">
        <v>76.59</v>
      </c>
      <c r="HF221" s="9">
        <v>76.3</v>
      </c>
      <c r="HG221" s="9">
        <v>76.03</v>
      </c>
      <c r="HH221" s="9">
        <v>75.8</v>
      </c>
      <c r="HI221" s="9">
        <v>75.48</v>
      </c>
      <c r="HJ221" s="9">
        <v>75.209999999999994</v>
      </c>
      <c r="HK221" s="9">
        <v>74.94</v>
      </c>
      <c r="HL221" s="9">
        <v>74.67</v>
      </c>
      <c r="HM221" s="9">
        <v>74.41</v>
      </c>
      <c r="HN221" s="9">
        <v>74.23</v>
      </c>
      <c r="HO221" s="9">
        <v>74</v>
      </c>
      <c r="HP221" s="9">
        <v>73.75</v>
      </c>
      <c r="HQ221" s="9">
        <v>73.510000000000005</v>
      </c>
      <c r="HR221" s="9">
        <v>73.290000000000006</v>
      </c>
      <c r="HS221" s="9">
        <v>73.09</v>
      </c>
      <c r="HT221" s="9">
        <v>72.900000000000006</v>
      </c>
      <c r="HU221" s="9">
        <v>72.709999999999994</v>
      </c>
      <c r="HV221" s="9">
        <v>72.52</v>
      </c>
      <c r="HW221" s="9">
        <v>72.33</v>
      </c>
      <c r="HX221" s="9">
        <v>72.150000000000006</v>
      </c>
      <c r="HY221" s="9">
        <v>71.97</v>
      </c>
      <c r="ID221" s="14">
        <v>84.838099999999997</v>
      </c>
      <c r="IE221" s="14">
        <v>84.747900000000001</v>
      </c>
      <c r="IF221" s="14">
        <v>-0.10641399999999999</v>
      </c>
      <c r="IH221" s="7">
        <v>94</v>
      </c>
      <c r="II221" s="9">
        <v>197.41</v>
      </c>
    </row>
    <row r="222" spans="1:243" x14ac:dyDescent="0.35">
      <c r="A222" s="6">
        <f t="shared" si="59"/>
        <v>44861</v>
      </c>
      <c r="B222" s="13">
        <f t="shared" si="53"/>
        <v>10</v>
      </c>
      <c r="C222" s="13">
        <f t="shared" si="54"/>
        <v>2022</v>
      </c>
      <c r="D222">
        <f t="shared" si="55"/>
        <v>202210</v>
      </c>
      <c r="E222">
        <f t="shared" si="56"/>
        <v>4</v>
      </c>
      <c r="F222">
        <f t="shared" si="57"/>
        <v>202204</v>
      </c>
      <c r="G222" t="s">
        <v>407</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77.894099999999995</v>
      </c>
      <c r="FP222" s="7">
        <v>94.17</v>
      </c>
      <c r="FQ222" s="9">
        <v>1.1580999999999999</v>
      </c>
      <c r="FR222" s="7">
        <f t="shared" si="58"/>
        <v>81.314221569812631</v>
      </c>
      <c r="FT222" s="7">
        <v>3.08</v>
      </c>
      <c r="FU222" s="7">
        <v>3.41</v>
      </c>
      <c r="FV222" s="9">
        <v>78.174499999999995</v>
      </c>
      <c r="FX222" s="9">
        <v>96.96</v>
      </c>
      <c r="FY222" s="9">
        <v>93.25</v>
      </c>
      <c r="FZ222" s="9">
        <v>89.14</v>
      </c>
      <c r="GA222" s="9">
        <v>84.5</v>
      </c>
      <c r="GB222" s="9">
        <v>78.8</v>
      </c>
      <c r="GD222" s="9">
        <v>96.96</v>
      </c>
      <c r="GE222" s="9">
        <v>95.04</v>
      </c>
      <c r="GF222" s="9">
        <v>93.25</v>
      </c>
      <c r="GG222" s="9">
        <v>91.67</v>
      </c>
      <c r="GH222" s="9">
        <v>90.29</v>
      </c>
      <c r="GI222" s="9">
        <v>89.14</v>
      </c>
      <c r="GJ222" s="9">
        <v>88.12</v>
      </c>
      <c r="GK222" s="9">
        <v>87.27</v>
      </c>
      <c r="GL222" s="9">
        <v>86.49</v>
      </c>
      <c r="GM222" s="9">
        <v>85.76</v>
      </c>
      <c r="GN222" s="9">
        <v>85.08</v>
      </c>
      <c r="GO222" s="9">
        <v>84.5</v>
      </c>
      <c r="GP222" s="9">
        <v>83.97</v>
      </c>
      <c r="GQ222" s="9">
        <v>83.4</v>
      </c>
      <c r="GR222" s="9">
        <v>82.81</v>
      </c>
      <c r="GS222" s="9">
        <v>82.25</v>
      </c>
      <c r="GT222" s="9">
        <v>81.760000000000005</v>
      </c>
      <c r="GU222" s="9">
        <v>81.28</v>
      </c>
      <c r="GV222" s="9">
        <v>80.81</v>
      </c>
      <c r="GW222" s="9">
        <v>80.319999999999993</v>
      </c>
      <c r="GX222" s="9">
        <v>79.89</v>
      </c>
      <c r="GY222" s="9">
        <v>79.489999999999995</v>
      </c>
      <c r="GZ222" s="9">
        <v>79.150000000000006</v>
      </c>
      <c r="HA222" s="9">
        <v>78.8</v>
      </c>
      <c r="HB222" s="9">
        <v>78.430000000000007</v>
      </c>
      <c r="HC222" s="9">
        <v>78.010000000000005</v>
      </c>
      <c r="HD222" s="9">
        <v>77.64</v>
      </c>
      <c r="HE222" s="9">
        <v>77.27</v>
      </c>
      <c r="HF222" s="9">
        <v>76.97</v>
      </c>
      <c r="HG222" s="9">
        <v>76.7</v>
      </c>
      <c r="HH222" s="9">
        <v>76.47</v>
      </c>
      <c r="HI222" s="9">
        <v>76.14</v>
      </c>
      <c r="HJ222" s="9">
        <v>75.87</v>
      </c>
      <c r="HK222" s="9">
        <v>75.59</v>
      </c>
      <c r="HL222" s="9">
        <v>75.319999999999993</v>
      </c>
      <c r="HM222" s="9">
        <v>75.06</v>
      </c>
      <c r="HN222" s="9">
        <v>74.88</v>
      </c>
      <c r="HO222" s="9">
        <v>74.650000000000006</v>
      </c>
      <c r="HP222" s="9">
        <v>74.400000000000006</v>
      </c>
      <c r="HQ222" s="9">
        <v>74.16</v>
      </c>
      <c r="HR222" s="9">
        <v>73.95</v>
      </c>
      <c r="HS222" s="9">
        <v>73.75</v>
      </c>
      <c r="HT222" s="9">
        <v>73.55</v>
      </c>
      <c r="HU222" s="9">
        <v>73.36</v>
      </c>
      <c r="HV222" s="9">
        <v>73.17</v>
      </c>
      <c r="HW222" s="9">
        <v>72.98</v>
      </c>
      <c r="HX222" s="9">
        <v>72.8</v>
      </c>
      <c r="HY222" s="9">
        <v>72.63</v>
      </c>
      <c r="ID222" s="14">
        <v>84.838099999999997</v>
      </c>
      <c r="IE222" s="14">
        <v>84.747900000000001</v>
      </c>
      <c r="IF222" s="14">
        <v>-0.10641399999999999</v>
      </c>
      <c r="IH222" s="7">
        <v>95.12</v>
      </c>
      <c r="II222" s="9">
        <v>215.88</v>
      </c>
    </row>
    <row r="223" spans="1:243" x14ac:dyDescent="0.35">
      <c r="A223" s="6">
        <f t="shared" si="59"/>
        <v>44862</v>
      </c>
      <c r="B223" s="13">
        <f t="shared" si="53"/>
        <v>10</v>
      </c>
      <c r="C223" s="13">
        <f t="shared" si="54"/>
        <v>2022</v>
      </c>
      <c r="D223">
        <f t="shared" si="55"/>
        <v>202210</v>
      </c>
      <c r="E223">
        <f t="shared" si="56"/>
        <v>4</v>
      </c>
      <c r="F223">
        <f t="shared" si="57"/>
        <v>202204</v>
      </c>
      <c r="G223" t="s">
        <v>408</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78.275599999999997</v>
      </c>
      <c r="FP223" s="7">
        <v>94.64</v>
      </c>
      <c r="FQ223" s="9">
        <v>1.1592</v>
      </c>
      <c r="FR223" s="7">
        <f t="shared" si="58"/>
        <v>81.642512077294683</v>
      </c>
      <c r="FT223" s="7">
        <v>3.23</v>
      </c>
      <c r="FU223" s="7">
        <v>3.5</v>
      </c>
      <c r="FV223" s="9">
        <v>78.558499999999995</v>
      </c>
      <c r="FX223" s="9">
        <v>95.77</v>
      </c>
      <c r="FY223" s="9">
        <v>91.86</v>
      </c>
      <c r="FZ223" s="9">
        <v>87.71</v>
      </c>
      <c r="GA223" s="9">
        <v>83.27</v>
      </c>
      <c r="GB223" s="9">
        <v>77.81</v>
      </c>
      <c r="GD223" s="9">
        <v>95.77</v>
      </c>
      <c r="GE223" s="9">
        <v>93.77</v>
      </c>
      <c r="GF223" s="9">
        <v>91.86</v>
      </c>
      <c r="GG223" s="9">
        <v>90.24</v>
      </c>
      <c r="GH223" s="9">
        <v>88.85</v>
      </c>
      <c r="GI223" s="9">
        <v>87.71</v>
      </c>
      <c r="GJ223" s="9">
        <v>86.7</v>
      </c>
      <c r="GK223" s="9">
        <v>85.88</v>
      </c>
      <c r="GL223" s="9">
        <v>85.14</v>
      </c>
      <c r="GM223" s="9">
        <v>84.43</v>
      </c>
      <c r="GN223" s="9">
        <v>83.81</v>
      </c>
      <c r="GO223" s="9">
        <v>83.27</v>
      </c>
      <c r="GP223" s="9">
        <v>82.78</v>
      </c>
      <c r="GQ223" s="9">
        <v>82.25</v>
      </c>
      <c r="GR223" s="9">
        <v>81.680000000000007</v>
      </c>
      <c r="GS223" s="9">
        <v>81.14</v>
      </c>
      <c r="GT223" s="9">
        <v>80.67</v>
      </c>
      <c r="GU223" s="9">
        <v>80.209999999999994</v>
      </c>
      <c r="GV223" s="9">
        <v>79.760000000000005</v>
      </c>
      <c r="GW223" s="9">
        <v>79.290000000000006</v>
      </c>
      <c r="GX223" s="9">
        <v>78.87</v>
      </c>
      <c r="GY223" s="9">
        <v>78.48</v>
      </c>
      <c r="GZ223" s="9">
        <v>78.150000000000006</v>
      </c>
      <c r="HA223" s="9">
        <v>77.81</v>
      </c>
      <c r="HB223" s="9">
        <v>77.44</v>
      </c>
      <c r="HC223" s="9">
        <v>77.03</v>
      </c>
      <c r="HD223" s="9">
        <v>76.680000000000007</v>
      </c>
      <c r="HE223" s="9">
        <v>76.319999999999993</v>
      </c>
      <c r="HF223" s="9">
        <v>76.02</v>
      </c>
      <c r="HG223" s="9">
        <v>75.77</v>
      </c>
      <c r="HH223" s="9">
        <v>75.569999999999993</v>
      </c>
      <c r="HI223" s="9">
        <v>75.260000000000005</v>
      </c>
      <c r="HJ223" s="9">
        <v>75.010000000000005</v>
      </c>
      <c r="HK223" s="9">
        <v>74.75</v>
      </c>
      <c r="HL223" s="9">
        <v>74.47</v>
      </c>
      <c r="HM223" s="9">
        <v>74.23</v>
      </c>
      <c r="HN223" s="9">
        <v>74.06</v>
      </c>
      <c r="HO223" s="9">
        <v>73.84</v>
      </c>
      <c r="HP223" s="9">
        <v>73.59</v>
      </c>
      <c r="HQ223" s="9">
        <v>73.36</v>
      </c>
      <c r="HR223" s="9">
        <v>73.17</v>
      </c>
      <c r="HS223" s="9">
        <v>73</v>
      </c>
      <c r="HT223" s="9">
        <v>72.81</v>
      </c>
      <c r="HU223" s="9">
        <v>72.62</v>
      </c>
      <c r="HV223" s="9">
        <v>72.45</v>
      </c>
      <c r="HW223" s="9">
        <v>72.260000000000005</v>
      </c>
      <c r="HX223" s="9">
        <v>72.09</v>
      </c>
      <c r="HY223" s="9">
        <v>71.92</v>
      </c>
      <c r="ID223" s="14">
        <v>84.838099999999997</v>
      </c>
      <c r="IE223" s="14">
        <v>84.747900000000001</v>
      </c>
      <c r="IF223" s="14">
        <v>-0.10641399999999999</v>
      </c>
      <c r="IH223" s="7">
        <v>93.29</v>
      </c>
      <c r="II223" s="9">
        <v>246.43</v>
      </c>
    </row>
    <row r="224" spans="1:243" x14ac:dyDescent="0.35">
      <c r="A224" s="6">
        <f t="shared" si="59"/>
        <v>44865</v>
      </c>
      <c r="B224" s="13">
        <f t="shared" si="53"/>
        <v>10</v>
      </c>
      <c r="C224" s="13">
        <f t="shared" si="54"/>
        <v>2022</v>
      </c>
      <c r="D224">
        <f t="shared" si="55"/>
        <v>202210</v>
      </c>
      <c r="E224">
        <f t="shared" si="56"/>
        <v>4</v>
      </c>
      <c r="F224">
        <f t="shared" si="57"/>
        <v>202204</v>
      </c>
      <c r="G224" t="s">
        <v>409</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78.093299999999999</v>
      </c>
      <c r="FP224" s="7">
        <v>93.3</v>
      </c>
      <c r="FQ224" s="9">
        <v>1.1514</v>
      </c>
      <c r="FR224" s="7">
        <f t="shared" si="58"/>
        <v>81.031787389265247</v>
      </c>
      <c r="FT224" s="7">
        <v>3.27</v>
      </c>
      <c r="FU224" s="7">
        <v>3.52</v>
      </c>
      <c r="FV224" s="9">
        <v>78.385400000000004</v>
      </c>
      <c r="FX224" s="9">
        <v>94.83</v>
      </c>
      <c r="FY224" s="9">
        <v>91.02</v>
      </c>
      <c r="FZ224" s="9">
        <v>87.03</v>
      </c>
      <c r="GA224" s="9">
        <v>82.76</v>
      </c>
      <c r="GB224" s="9">
        <v>77.75</v>
      </c>
      <c r="GD224" s="9">
        <v>94.83</v>
      </c>
      <c r="GE224" s="9">
        <v>92.81</v>
      </c>
      <c r="GF224" s="9">
        <v>91.02</v>
      </c>
      <c r="GG224" s="9">
        <v>89.47</v>
      </c>
      <c r="GH224" s="9">
        <v>88.13</v>
      </c>
      <c r="GI224" s="9">
        <v>87.03</v>
      </c>
      <c r="GJ224" s="9">
        <v>86.05</v>
      </c>
      <c r="GK224" s="9">
        <v>85.25</v>
      </c>
      <c r="GL224" s="9">
        <v>84.52</v>
      </c>
      <c r="GM224" s="9">
        <v>83.85</v>
      </c>
      <c r="GN224" s="9">
        <v>83.26</v>
      </c>
      <c r="GO224" s="9">
        <v>82.76</v>
      </c>
      <c r="GP224" s="9">
        <v>82.29</v>
      </c>
      <c r="GQ224" s="9">
        <v>81.8</v>
      </c>
      <c r="GR224" s="9">
        <v>81.28</v>
      </c>
      <c r="GS224" s="9">
        <v>80.78</v>
      </c>
      <c r="GT224" s="9">
        <v>80.349999999999994</v>
      </c>
      <c r="GU224" s="9">
        <v>79.930000000000007</v>
      </c>
      <c r="GV224" s="9">
        <v>79.510000000000005</v>
      </c>
      <c r="GW224" s="9">
        <v>79.08</v>
      </c>
      <c r="GX224" s="9">
        <v>78.7</v>
      </c>
      <c r="GY224" s="9">
        <v>78.349999999999994</v>
      </c>
      <c r="GZ224" s="9">
        <v>78.06</v>
      </c>
      <c r="HA224" s="9">
        <v>77.75</v>
      </c>
      <c r="HB224" s="9">
        <v>77.400000000000006</v>
      </c>
      <c r="HC224" s="9">
        <v>77.02</v>
      </c>
      <c r="HD224" s="9">
        <v>76.7</v>
      </c>
      <c r="HE224" s="9">
        <v>76.37</v>
      </c>
      <c r="HF224" s="9">
        <v>76.099999999999994</v>
      </c>
      <c r="HG224" s="9">
        <v>75.88</v>
      </c>
      <c r="HH224" s="9">
        <v>75.7</v>
      </c>
      <c r="HI224" s="9">
        <v>75.42</v>
      </c>
      <c r="HJ224" s="9">
        <v>75.2</v>
      </c>
      <c r="HK224" s="9">
        <v>74.97</v>
      </c>
      <c r="HL224" s="9">
        <v>74.72</v>
      </c>
      <c r="HM224" s="9">
        <v>74.5</v>
      </c>
      <c r="HN224" s="9">
        <v>74.36</v>
      </c>
      <c r="HO224" s="9">
        <v>74.16</v>
      </c>
      <c r="HP224" s="9">
        <v>73.92</v>
      </c>
      <c r="HQ224" s="9">
        <v>73.72</v>
      </c>
      <c r="HR224" s="9">
        <v>73.55</v>
      </c>
      <c r="HS224" s="9">
        <v>73.39</v>
      </c>
      <c r="HT224" s="9">
        <v>73.22</v>
      </c>
      <c r="HU224" s="9">
        <v>73.05</v>
      </c>
      <c r="HV224" s="9">
        <v>72.88</v>
      </c>
      <c r="HW224" s="9">
        <v>72.72</v>
      </c>
      <c r="HX224" s="9">
        <v>72.58</v>
      </c>
      <c r="HY224" s="9">
        <v>72.430000000000007</v>
      </c>
      <c r="ID224" s="14">
        <v>84.838099999999997</v>
      </c>
      <c r="IE224" s="14">
        <v>84.747900000000001</v>
      </c>
      <c r="IF224" s="14">
        <v>-0.10641399999999999</v>
      </c>
      <c r="IH224" s="7">
        <v>92.35</v>
      </c>
      <c r="II224" s="9">
        <v>300.74</v>
      </c>
    </row>
    <row r="225" spans="1:243" x14ac:dyDescent="0.35">
      <c r="A225" s="6">
        <f t="shared" si="59"/>
        <v>44866</v>
      </c>
      <c r="B225" s="13">
        <f t="shared" si="53"/>
        <v>11</v>
      </c>
      <c r="C225" s="13">
        <f t="shared" si="54"/>
        <v>2022</v>
      </c>
      <c r="D225">
        <f t="shared" si="55"/>
        <v>202211</v>
      </c>
      <c r="E225">
        <f t="shared" si="56"/>
        <v>4</v>
      </c>
      <c r="F225">
        <f t="shared" si="57"/>
        <v>202204</v>
      </c>
      <c r="G225" t="s">
        <v>410</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77.7072</v>
      </c>
      <c r="FP225" s="7">
        <v>95.12</v>
      </c>
      <c r="FQ225" s="9">
        <v>1.1459999999999999</v>
      </c>
      <c r="FR225" s="7">
        <f t="shared" si="58"/>
        <v>83.001745200698096</v>
      </c>
      <c r="FT225" s="7">
        <v>3.16</v>
      </c>
      <c r="FU225" s="7">
        <v>3.46</v>
      </c>
      <c r="FV225" s="9">
        <v>78.007800000000003</v>
      </c>
      <c r="FX225" s="9">
        <v>94.65</v>
      </c>
      <c r="FY225" s="9">
        <v>91.17</v>
      </c>
      <c r="FZ225" s="9">
        <v>87.51</v>
      </c>
      <c r="GA225" s="9">
        <v>83.35</v>
      </c>
      <c r="GB225" s="9">
        <v>77.900000000000006</v>
      </c>
      <c r="GD225" s="9">
        <v>94.65</v>
      </c>
      <c r="GE225" s="9">
        <v>92.79</v>
      </c>
      <c r="GF225" s="9">
        <v>91.17</v>
      </c>
      <c r="GG225" s="9">
        <v>89.77</v>
      </c>
      <c r="GH225" s="9">
        <v>88.57</v>
      </c>
      <c r="GI225" s="9">
        <v>87.51</v>
      </c>
      <c r="GJ225" s="9">
        <v>86.63</v>
      </c>
      <c r="GK225" s="9">
        <v>85.84</v>
      </c>
      <c r="GL225" s="9">
        <v>85.11</v>
      </c>
      <c r="GM225" s="9">
        <v>84.45</v>
      </c>
      <c r="GN225" s="9">
        <v>83.88</v>
      </c>
      <c r="GO225" s="9">
        <v>83.35</v>
      </c>
      <c r="GP225" s="9">
        <v>82.79</v>
      </c>
      <c r="GQ225" s="9">
        <v>82.22</v>
      </c>
      <c r="GR225" s="9">
        <v>81.67</v>
      </c>
      <c r="GS225" s="9">
        <v>81.19</v>
      </c>
      <c r="GT225" s="9">
        <v>80.709999999999994</v>
      </c>
      <c r="GU225" s="9">
        <v>80.260000000000005</v>
      </c>
      <c r="GV225" s="9">
        <v>79.790000000000006</v>
      </c>
      <c r="GW225" s="9">
        <v>79.37</v>
      </c>
      <c r="GX225" s="9">
        <v>78.98</v>
      </c>
      <c r="GY225" s="9">
        <v>78.650000000000006</v>
      </c>
      <c r="GZ225" s="9">
        <v>78.3</v>
      </c>
      <c r="HA225" s="9">
        <v>77.900000000000006</v>
      </c>
      <c r="HB225" s="9">
        <v>77.48</v>
      </c>
      <c r="HC225" s="9">
        <v>77.12</v>
      </c>
      <c r="HD225" s="9">
        <v>76.760000000000005</v>
      </c>
      <c r="HE225" s="9">
        <v>76.45</v>
      </c>
      <c r="HF225" s="9">
        <v>76.19</v>
      </c>
      <c r="HG225" s="9">
        <v>75.97</v>
      </c>
      <c r="HH225" s="9">
        <v>75.66</v>
      </c>
      <c r="HI225" s="9">
        <v>75.41</v>
      </c>
      <c r="HJ225" s="9">
        <v>75.150000000000006</v>
      </c>
      <c r="HK225" s="9">
        <v>74.89</v>
      </c>
      <c r="HL225" s="9">
        <v>74.64</v>
      </c>
      <c r="HM225" s="9">
        <v>74.459999999999994</v>
      </c>
      <c r="HN225" s="9">
        <v>74.239999999999995</v>
      </c>
      <c r="HO225" s="9">
        <v>73.98</v>
      </c>
      <c r="HP225" s="9">
        <v>73.760000000000005</v>
      </c>
      <c r="HQ225" s="9">
        <v>73.56</v>
      </c>
      <c r="HR225" s="9">
        <v>73.38</v>
      </c>
      <c r="HS225" s="9">
        <v>73.19</v>
      </c>
      <c r="HT225" s="9">
        <v>73</v>
      </c>
      <c r="HU225" s="9">
        <v>72.81</v>
      </c>
      <c r="HV225" s="9">
        <v>72.63</v>
      </c>
      <c r="HW225" s="9">
        <v>72.47</v>
      </c>
      <c r="HX225" s="9">
        <v>72.290000000000006</v>
      </c>
      <c r="HY225" s="9">
        <v>72.150000000000006</v>
      </c>
      <c r="ID225" s="14">
        <v>84.838099999999997</v>
      </c>
      <c r="IE225" s="14">
        <v>84.747900000000001</v>
      </c>
      <c r="IF225" s="14">
        <v>-0.10641399999999999</v>
      </c>
      <c r="IH225" s="7">
        <v>94.73</v>
      </c>
      <c r="II225" s="9">
        <v>279.69</v>
      </c>
    </row>
    <row r="226" spans="1:243" x14ac:dyDescent="0.35">
      <c r="A226" s="6">
        <f t="shared" si="59"/>
        <v>44867</v>
      </c>
      <c r="B226" s="13">
        <f t="shared" si="53"/>
        <v>11</v>
      </c>
      <c r="C226" s="13">
        <f t="shared" si="54"/>
        <v>2022</v>
      </c>
      <c r="D226">
        <f t="shared" si="55"/>
        <v>202211</v>
      </c>
      <c r="E226">
        <f t="shared" si="56"/>
        <v>4</v>
      </c>
      <c r="F226">
        <f t="shared" si="57"/>
        <v>202204</v>
      </c>
      <c r="G226" t="s">
        <v>411</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77.720799999999997</v>
      </c>
      <c r="FP226" s="7">
        <v>96.07</v>
      </c>
      <c r="FQ226" s="9">
        <v>1.1463000000000001</v>
      </c>
      <c r="FR226" s="7">
        <f t="shared" si="58"/>
        <v>83.808776062112869</v>
      </c>
      <c r="FT226" s="7">
        <v>3.01</v>
      </c>
      <c r="FU226" s="7">
        <v>3.39</v>
      </c>
      <c r="FV226" s="9">
        <v>78.018199999999993</v>
      </c>
      <c r="FX226" s="9">
        <v>96.16</v>
      </c>
      <c r="FY226" s="9">
        <v>92.85</v>
      </c>
      <c r="FZ226" s="9">
        <v>89.24</v>
      </c>
      <c r="GA226" s="9">
        <v>85.03</v>
      </c>
      <c r="GB226" s="9">
        <v>79.290000000000006</v>
      </c>
      <c r="GD226" s="9">
        <v>96.16</v>
      </c>
      <c r="GE226" s="9">
        <v>94.42</v>
      </c>
      <c r="GF226" s="9">
        <v>92.85</v>
      </c>
      <c r="GG226" s="9">
        <v>91.48</v>
      </c>
      <c r="GH226" s="9">
        <v>90.3</v>
      </c>
      <c r="GI226" s="9">
        <v>89.24</v>
      </c>
      <c r="GJ226" s="9">
        <v>88.36</v>
      </c>
      <c r="GK226" s="9">
        <v>87.56</v>
      </c>
      <c r="GL226" s="9">
        <v>86.82</v>
      </c>
      <c r="GM226" s="9">
        <v>86.15</v>
      </c>
      <c r="GN226" s="9">
        <v>85.56</v>
      </c>
      <c r="GO226" s="9">
        <v>85.03</v>
      </c>
      <c r="GP226" s="9">
        <v>84.47</v>
      </c>
      <c r="GQ226" s="9">
        <v>83.88</v>
      </c>
      <c r="GR226" s="9">
        <v>83.31</v>
      </c>
      <c r="GS226" s="9">
        <v>82.81</v>
      </c>
      <c r="GT226" s="9">
        <v>82.31</v>
      </c>
      <c r="GU226" s="9">
        <v>81.819999999999993</v>
      </c>
      <c r="GV226" s="9">
        <v>81.33</v>
      </c>
      <c r="GW226" s="9">
        <v>80.88</v>
      </c>
      <c r="GX226" s="9">
        <v>80.459999999999994</v>
      </c>
      <c r="GY226" s="9">
        <v>80.09</v>
      </c>
      <c r="GZ226" s="9">
        <v>79.709999999999994</v>
      </c>
      <c r="HA226" s="9">
        <v>79.290000000000006</v>
      </c>
      <c r="HB226" s="9">
        <v>78.849999999999994</v>
      </c>
      <c r="HC226" s="9">
        <v>78.47</v>
      </c>
      <c r="HD226" s="9">
        <v>78.09</v>
      </c>
      <c r="HE226" s="9">
        <v>77.760000000000005</v>
      </c>
      <c r="HF226" s="9">
        <v>77.47</v>
      </c>
      <c r="HG226" s="9">
        <v>77.19</v>
      </c>
      <c r="HH226" s="9">
        <v>76.89</v>
      </c>
      <c r="HI226" s="9">
        <v>76.61</v>
      </c>
      <c r="HJ226" s="9">
        <v>76.319999999999993</v>
      </c>
      <c r="HK226" s="9">
        <v>76.02</v>
      </c>
      <c r="HL226" s="9">
        <v>75.739999999999995</v>
      </c>
      <c r="HM226" s="9">
        <v>75.5</v>
      </c>
      <c r="HN226" s="9">
        <v>75.260000000000005</v>
      </c>
      <c r="HO226" s="9">
        <v>75</v>
      </c>
      <c r="HP226" s="9">
        <v>74.77</v>
      </c>
      <c r="HQ226" s="9">
        <v>74.540000000000006</v>
      </c>
      <c r="HR226" s="9">
        <v>74.319999999999993</v>
      </c>
      <c r="HS226" s="9">
        <v>74.099999999999994</v>
      </c>
      <c r="HT226" s="9">
        <v>73.88</v>
      </c>
      <c r="HU226" s="9">
        <v>73.67</v>
      </c>
      <c r="HV226" s="9">
        <v>73.459999999999994</v>
      </c>
      <c r="HW226" s="9">
        <v>73.25</v>
      </c>
      <c r="HX226" s="9">
        <v>73.05</v>
      </c>
      <c r="HY226" s="9">
        <v>72.87</v>
      </c>
      <c r="ID226" s="14">
        <v>84.838099999999997</v>
      </c>
      <c r="IE226" s="14">
        <v>84.747900000000001</v>
      </c>
      <c r="IF226" s="14">
        <v>-0.10641399999999999</v>
      </c>
      <c r="IH226" s="7">
        <v>96.08</v>
      </c>
      <c r="II226" s="9">
        <v>305.44</v>
      </c>
    </row>
    <row r="227" spans="1:243" x14ac:dyDescent="0.35">
      <c r="A227" s="6">
        <f t="shared" si="59"/>
        <v>44868</v>
      </c>
      <c r="B227" s="13">
        <f t="shared" si="53"/>
        <v>11</v>
      </c>
      <c r="C227" s="13">
        <f t="shared" si="54"/>
        <v>2022</v>
      </c>
      <c r="D227">
        <f t="shared" si="55"/>
        <v>202211</v>
      </c>
      <c r="E227">
        <f t="shared" si="56"/>
        <v>4</v>
      </c>
      <c r="F227">
        <f t="shared" si="57"/>
        <v>202204</v>
      </c>
      <c r="G227" t="s">
        <v>412</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76.375799999999998</v>
      </c>
      <c r="FP227" s="7">
        <v>95.29</v>
      </c>
      <c r="FQ227" s="9">
        <v>1.1178999999999999</v>
      </c>
      <c r="FR227" s="7">
        <f t="shared" si="58"/>
        <v>85.240182485016561</v>
      </c>
      <c r="FT227" s="7">
        <v>3.07</v>
      </c>
      <c r="FU227" s="7">
        <v>3.5</v>
      </c>
      <c r="FV227" s="9">
        <v>76.674300000000002</v>
      </c>
      <c r="FX227" s="9">
        <v>94.67</v>
      </c>
      <c r="FY227" s="9">
        <v>91.56</v>
      </c>
      <c r="FZ227" s="9">
        <v>88.07</v>
      </c>
      <c r="GA227" s="9">
        <v>83.91</v>
      </c>
      <c r="GB227" s="9">
        <v>78.36</v>
      </c>
      <c r="GD227" s="9">
        <v>94.67</v>
      </c>
      <c r="GE227" s="9">
        <v>93.07</v>
      </c>
      <c r="GF227" s="9">
        <v>91.56</v>
      </c>
      <c r="GG227" s="9">
        <v>90.24</v>
      </c>
      <c r="GH227" s="9">
        <v>89.1</v>
      </c>
      <c r="GI227" s="9">
        <v>88.07</v>
      </c>
      <c r="GJ227" s="9">
        <v>87.2</v>
      </c>
      <c r="GK227" s="9">
        <v>86.41</v>
      </c>
      <c r="GL227" s="9">
        <v>85.68</v>
      </c>
      <c r="GM227" s="9">
        <v>85.01</v>
      </c>
      <c r="GN227" s="9">
        <v>84.44</v>
      </c>
      <c r="GO227" s="9">
        <v>83.91</v>
      </c>
      <c r="GP227" s="9">
        <v>83.36</v>
      </c>
      <c r="GQ227" s="9">
        <v>82.77</v>
      </c>
      <c r="GR227" s="9">
        <v>82.21</v>
      </c>
      <c r="GS227" s="9">
        <v>81.73</v>
      </c>
      <c r="GT227" s="9">
        <v>81.239999999999995</v>
      </c>
      <c r="GU227" s="9">
        <v>80.77</v>
      </c>
      <c r="GV227" s="9">
        <v>80.290000000000006</v>
      </c>
      <c r="GW227" s="9">
        <v>79.86</v>
      </c>
      <c r="GX227" s="9">
        <v>79.459999999999994</v>
      </c>
      <c r="GY227" s="9">
        <v>79.12</v>
      </c>
      <c r="GZ227" s="9">
        <v>78.760000000000005</v>
      </c>
      <c r="HA227" s="9">
        <v>78.36</v>
      </c>
      <c r="HB227" s="9">
        <v>77.930000000000007</v>
      </c>
      <c r="HC227" s="9">
        <v>77.569999999999993</v>
      </c>
      <c r="HD227" s="9">
        <v>77.209999999999994</v>
      </c>
      <c r="HE227" s="9">
        <v>76.900000000000006</v>
      </c>
      <c r="HF227" s="9">
        <v>76.62</v>
      </c>
      <c r="HG227" s="9">
        <v>76.36</v>
      </c>
      <c r="HH227" s="9">
        <v>76.069999999999993</v>
      </c>
      <c r="HI227" s="9">
        <v>75.8</v>
      </c>
      <c r="HJ227" s="9">
        <v>75.52</v>
      </c>
      <c r="HK227" s="9">
        <v>75.23</v>
      </c>
      <c r="HL227" s="9">
        <v>74.959999999999994</v>
      </c>
      <c r="HM227" s="9">
        <v>74.739999999999995</v>
      </c>
      <c r="HN227" s="9">
        <v>74.510000000000005</v>
      </c>
      <c r="HO227" s="9">
        <v>74.28</v>
      </c>
      <c r="HP227" s="9">
        <v>74.05</v>
      </c>
      <c r="HQ227" s="9">
        <v>73.83</v>
      </c>
      <c r="HR227" s="9">
        <v>73.62</v>
      </c>
      <c r="HS227" s="9">
        <v>73.41</v>
      </c>
      <c r="HT227" s="9">
        <v>73.2</v>
      </c>
      <c r="HU227" s="9">
        <v>72.989999999999995</v>
      </c>
      <c r="HV227" s="9">
        <v>72.78</v>
      </c>
      <c r="HW227" s="9">
        <v>72.58</v>
      </c>
      <c r="HX227" s="9">
        <v>72.39</v>
      </c>
      <c r="HY227" s="9">
        <v>72.209999999999994</v>
      </c>
      <c r="ID227" s="14">
        <v>84.838099999999997</v>
      </c>
      <c r="IE227" s="14">
        <v>84.747900000000001</v>
      </c>
      <c r="IF227" s="14">
        <v>-0.10641399999999999</v>
      </c>
      <c r="IH227" s="7">
        <v>94.77</v>
      </c>
      <c r="II227" s="9">
        <v>311.42</v>
      </c>
    </row>
    <row r="228" spans="1:243" x14ac:dyDescent="0.35">
      <c r="A228" s="6">
        <f t="shared" si="59"/>
        <v>44869</v>
      </c>
      <c r="B228" s="13">
        <f t="shared" si="53"/>
        <v>11</v>
      </c>
      <c r="C228" s="13">
        <f t="shared" si="54"/>
        <v>2022</v>
      </c>
      <c r="D228">
        <f t="shared" si="55"/>
        <v>202211</v>
      </c>
      <c r="E228">
        <f t="shared" si="56"/>
        <v>4</v>
      </c>
      <c r="F228">
        <f t="shared" si="57"/>
        <v>202204</v>
      </c>
      <c r="G228" t="s">
        <v>413</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76.302899999999994</v>
      </c>
      <c r="FP228" s="7">
        <v>99.53</v>
      </c>
      <c r="FQ228" s="9">
        <v>1.1276999999999999</v>
      </c>
      <c r="FR228" s="7">
        <f t="shared" si="58"/>
        <v>88.259288817948047</v>
      </c>
      <c r="FT228" s="7">
        <v>3.05</v>
      </c>
      <c r="FU228" s="7">
        <v>3.54</v>
      </c>
      <c r="FV228" s="9">
        <v>76.611900000000006</v>
      </c>
      <c r="FX228" s="9">
        <v>98.57</v>
      </c>
      <c r="FY228" s="9">
        <v>95.33</v>
      </c>
      <c r="FZ228" s="9">
        <v>91.53</v>
      </c>
      <c r="GA228" s="9">
        <v>86.73</v>
      </c>
      <c r="GB228" s="9">
        <v>80.42</v>
      </c>
      <c r="GD228" s="9">
        <v>98.57</v>
      </c>
      <c r="GE228" s="9">
        <v>96.9</v>
      </c>
      <c r="GF228" s="9">
        <v>95.33</v>
      </c>
      <c r="GG228" s="9">
        <v>93.9</v>
      </c>
      <c r="GH228" s="9">
        <v>92.65</v>
      </c>
      <c r="GI228" s="9">
        <v>91.53</v>
      </c>
      <c r="GJ228" s="9">
        <v>90.55</v>
      </c>
      <c r="GK228" s="9">
        <v>89.65</v>
      </c>
      <c r="GL228" s="9">
        <v>88.8</v>
      </c>
      <c r="GM228" s="9">
        <v>88.03</v>
      </c>
      <c r="GN228" s="9">
        <v>87.35</v>
      </c>
      <c r="GO228" s="9">
        <v>86.73</v>
      </c>
      <c r="GP228" s="9">
        <v>86.09</v>
      </c>
      <c r="GQ228" s="9">
        <v>85.44</v>
      </c>
      <c r="GR228" s="9">
        <v>84.81</v>
      </c>
      <c r="GS228" s="9">
        <v>84.26</v>
      </c>
      <c r="GT228" s="9">
        <v>83.7</v>
      </c>
      <c r="GU228" s="9">
        <v>83.17</v>
      </c>
      <c r="GV228" s="9">
        <v>82.63</v>
      </c>
      <c r="GW228" s="9">
        <v>82.14</v>
      </c>
      <c r="GX228" s="9">
        <v>81.680000000000007</v>
      </c>
      <c r="GY228" s="9">
        <v>81.28</v>
      </c>
      <c r="GZ228" s="9">
        <v>80.86</v>
      </c>
      <c r="HA228" s="9">
        <v>80.42</v>
      </c>
      <c r="HB228" s="9">
        <v>79.95</v>
      </c>
      <c r="HC228" s="9">
        <v>79.540000000000006</v>
      </c>
      <c r="HD228" s="9">
        <v>79.13</v>
      </c>
      <c r="HE228" s="9">
        <v>78.760000000000005</v>
      </c>
      <c r="HF228" s="9">
        <v>78.42</v>
      </c>
      <c r="HG228" s="9">
        <v>78.099999999999994</v>
      </c>
      <c r="HH228" s="9">
        <v>77.760000000000005</v>
      </c>
      <c r="HI228" s="9">
        <v>77.44</v>
      </c>
      <c r="HJ228" s="9">
        <v>77.11</v>
      </c>
      <c r="HK228" s="9">
        <v>76.77</v>
      </c>
      <c r="HL228" s="9">
        <v>76.45</v>
      </c>
      <c r="HM228" s="9">
        <v>76.17</v>
      </c>
      <c r="HN228" s="9">
        <v>75.900000000000006</v>
      </c>
      <c r="HO228" s="9">
        <v>75.63</v>
      </c>
      <c r="HP228" s="9">
        <v>75.349999999999994</v>
      </c>
      <c r="HQ228" s="9">
        <v>75.08</v>
      </c>
      <c r="HR228" s="9">
        <v>74.819999999999993</v>
      </c>
      <c r="HS228" s="9">
        <v>74.56</v>
      </c>
      <c r="HT228" s="9">
        <v>74.31</v>
      </c>
      <c r="HU228" s="9">
        <v>74.06</v>
      </c>
      <c r="HV228" s="9">
        <v>73.8</v>
      </c>
      <c r="HW228" s="9">
        <v>73.55</v>
      </c>
      <c r="HX228" s="9">
        <v>73.31</v>
      </c>
      <c r="HY228" s="9">
        <v>73.08</v>
      </c>
      <c r="ID228" s="14">
        <v>84.838099999999997</v>
      </c>
      <c r="IE228" s="14">
        <v>84.747900000000001</v>
      </c>
      <c r="IF228" s="14">
        <v>-0.10641399999999999</v>
      </c>
      <c r="IH228" s="7">
        <v>98.18</v>
      </c>
      <c r="II228" s="9">
        <v>283.02999999999997</v>
      </c>
    </row>
    <row r="229" spans="1:243" x14ac:dyDescent="0.35">
      <c r="A229" s="6">
        <f t="shared" si="59"/>
        <v>44872</v>
      </c>
      <c r="B229" s="13">
        <f t="shared" si="53"/>
        <v>11</v>
      </c>
      <c r="C229" s="13">
        <f t="shared" si="54"/>
        <v>2022</v>
      </c>
      <c r="D229">
        <f t="shared" si="55"/>
        <v>202211</v>
      </c>
      <c r="E229">
        <f t="shared" si="56"/>
        <v>4</v>
      </c>
      <c r="F229">
        <f t="shared" si="57"/>
        <v>202204</v>
      </c>
      <c r="G229" t="s">
        <v>414</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77.042900000000003</v>
      </c>
      <c r="FP229" s="7">
        <v>99.87</v>
      </c>
      <c r="FQ229" s="9">
        <v>1.1466000000000001</v>
      </c>
      <c r="FR229" s="7">
        <f t="shared" si="58"/>
        <v>87.100994243851389</v>
      </c>
      <c r="FT229" s="7">
        <v>3.22</v>
      </c>
      <c r="FU229" s="7">
        <v>3.64</v>
      </c>
      <c r="FV229" s="9">
        <v>77.3566</v>
      </c>
      <c r="FX229" s="9">
        <v>97.92</v>
      </c>
      <c r="FY229" s="9">
        <v>94.88</v>
      </c>
      <c r="FZ229" s="9">
        <v>91.22</v>
      </c>
      <c r="GA229" s="9">
        <v>86.46</v>
      </c>
      <c r="GB229" s="9">
        <v>80.27</v>
      </c>
      <c r="GD229" s="9">
        <v>97.92</v>
      </c>
      <c r="GE229" s="9">
        <v>96.36</v>
      </c>
      <c r="GF229" s="9">
        <v>94.88</v>
      </c>
      <c r="GG229" s="9">
        <v>93.53</v>
      </c>
      <c r="GH229" s="9">
        <v>92.33</v>
      </c>
      <c r="GI229" s="9">
        <v>91.22</v>
      </c>
      <c r="GJ229" s="9">
        <v>90.25</v>
      </c>
      <c r="GK229" s="9">
        <v>89.36</v>
      </c>
      <c r="GL229" s="9">
        <v>88.53</v>
      </c>
      <c r="GM229" s="9">
        <v>87.76</v>
      </c>
      <c r="GN229" s="9">
        <v>87.08</v>
      </c>
      <c r="GO229" s="9">
        <v>86.46</v>
      </c>
      <c r="GP229" s="9">
        <v>85.83</v>
      </c>
      <c r="GQ229" s="9">
        <v>85.17</v>
      </c>
      <c r="GR229" s="9">
        <v>84.53</v>
      </c>
      <c r="GS229" s="9">
        <v>83.98</v>
      </c>
      <c r="GT229" s="9">
        <v>83.44</v>
      </c>
      <c r="GU229" s="9">
        <v>82.92</v>
      </c>
      <c r="GV229" s="9">
        <v>82.4</v>
      </c>
      <c r="GW229" s="9">
        <v>81.93</v>
      </c>
      <c r="GX229" s="9">
        <v>81.48</v>
      </c>
      <c r="GY229" s="9">
        <v>81.09</v>
      </c>
      <c r="GZ229" s="9">
        <v>80.69</v>
      </c>
      <c r="HA229" s="9">
        <v>80.27</v>
      </c>
      <c r="HB229" s="9">
        <v>79.819999999999993</v>
      </c>
      <c r="HC229" s="9">
        <v>79.430000000000007</v>
      </c>
      <c r="HD229" s="9">
        <v>79.040000000000006</v>
      </c>
      <c r="HE229" s="9">
        <v>78.7</v>
      </c>
      <c r="HF229" s="9">
        <v>78.39</v>
      </c>
      <c r="HG229" s="9">
        <v>78.040000000000006</v>
      </c>
      <c r="HH229" s="9">
        <v>77.709999999999994</v>
      </c>
      <c r="HI229" s="9">
        <v>77.400000000000006</v>
      </c>
      <c r="HJ229" s="9">
        <v>77.08</v>
      </c>
      <c r="HK229" s="9">
        <v>76.77</v>
      </c>
      <c r="HL229" s="9">
        <v>76.47</v>
      </c>
      <c r="HM229" s="9">
        <v>76.180000000000007</v>
      </c>
      <c r="HN229" s="9">
        <v>75.92</v>
      </c>
      <c r="HO229" s="9">
        <v>75.66</v>
      </c>
      <c r="HP229" s="9">
        <v>75.39</v>
      </c>
      <c r="HQ229" s="9">
        <v>75.12</v>
      </c>
      <c r="HR229" s="9">
        <v>74.87</v>
      </c>
      <c r="HS229" s="9">
        <v>74.62</v>
      </c>
      <c r="HT229" s="9">
        <v>74.38</v>
      </c>
      <c r="HU229" s="9">
        <v>74.14</v>
      </c>
      <c r="HV229" s="9">
        <v>73.89</v>
      </c>
      <c r="HW229" s="9">
        <v>73.64</v>
      </c>
      <c r="HX229" s="9">
        <v>73.41</v>
      </c>
      <c r="HY229" s="9">
        <v>73.19</v>
      </c>
      <c r="ID229" s="14">
        <v>84.838099999999997</v>
      </c>
      <c r="IE229" s="14">
        <v>84.747900000000001</v>
      </c>
      <c r="IF229" s="14">
        <v>-0.10641399999999999</v>
      </c>
      <c r="IH229" s="7">
        <v>98.19</v>
      </c>
      <c r="II229" s="9">
        <v>267.44</v>
      </c>
    </row>
    <row r="230" spans="1:243" x14ac:dyDescent="0.35">
      <c r="A230" s="6">
        <f t="shared" si="59"/>
        <v>44873</v>
      </c>
      <c r="B230" s="13">
        <f t="shared" si="53"/>
        <v>11</v>
      </c>
      <c r="C230" s="13">
        <f t="shared" si="54"/>
        <v>2022</v>
      </c>
      <c r="D230">
        <f t="shared" si="55"/>
        <v>202211</v>
      </c>
      <c r="E230">
        <f t="shared" si="56"/>
        <v>4</v>
      </c>
      <c r="F230">
        <f t="shared" si="57"/>
        <v>202204</v>
      </c>
      <c r="G230" t="s">
        <v>415</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77.416300000000007</v>
      </c>
      <c r="FP230" s="7">
        <v>96.85</v>
      </c>
      <c r="FQ230" s="9">
        <v>1.1564000000000001</v>
      </c>
      <c r="FR230" s="7">
        <f t="shared" si="58"/>
        <v>83.751297129021083</v>
      </c>
      <c r="FT230" s="7">
        <v>3.24</v>
      </c>
      <c r="FU230" s="7">
        <v>3.55</v>
      </c>
      <c r="FV230" s="9">
        <v>77.730900000000005</v>
      </c>
      <c r="FX230" s="9">
        <v>95.36</v>
      </c>
      <c r="FY230" s="9">
        <v>92.64</v>
      </c>
      <c r="FZ230" s="9">
        <v>89.28</v>
      </c>
      <c r="GA230" s="9">
        <v>84.84</v>
      </c>
      <c r="GB230" s="9">
        <v>78.97</v>
      </c>
      <c r="GD230" s="9">
        <v>95.36</v>
      </c>
      <c r="GE230" s="9">
        <v>93.98</v>
      </c>
      <c r="GF230" s="9">
        <v>92.64</v>
      </c>
      <c r="GG230" s="9">
        <v>91.41</v>
      </c>
      <c r="GH230" s="9">
        <v>90.3</v>
      </c>
      <c r="GI230" s="9">
        <v>89.28</v>
      </c>
      <c r="GJ230" s="9">
        <v>88.39</v>
      </c>
      <c r="GK230" s="9">
        <v>87.57</v>
      </c>
      <c r="GL230" s="9">
        <v>86.79</v>
      </c>
      <c r="GM230" s="9">
        <v>86.06</v>
      </c>
      <c r="GN230" s="9">
        <v>85.43</v>
      </c>
      <c r="GO230" s="9">
        <v>84.84</v>
      </c>
      <c r="GP230" s="9">
        <v>84.24</v>
      </c>
      <c r="GQ230" s="9">
        <v>83.61</v>
      </c>
      <c r="GR230" s="9">
        <v>83</v>
      </c>
      <c r="GS230" s="9">
        <v>82.48</v>
      </c>
      <c r="GT230" s="9">
        <v>81.98</v>
      </c>
      <c r="GU230" s="9">
        <v>81.489999999999995</v>
      </c>
      <c r="GV230" s="9">
        <v>80.989999999999995</v>
      </c>
      <c r="GW230" s="9">
        <v>80.540000000000006</v>
      </c>
      <c r="GX230" s="9">
        <v>80.12</v>
      </c>
      <c r="GY230" s="9">
        <v>79.75</v>
      </c>
      <c r="GZ230" s="9">
        <v>79.37</v>
      </c>
      <c r="HA230" s="9">
        <v>78.97</v>
      </c>
      <c r="HB230" s="9">
        <v>78.540000000000006</v>
      </c>
      <c r="HC230" s="9">
        <v>78.180000000000007</v>
      </c>
      <c r="HD230" s="9">
        <v>77.81</v>
      </c>
      <c r="HE230" s="9">
        <v>77.489999999999995</v>
      </c>
      <c r="HF230" s="9">
        <v>77.2</v>
      </c>
      <c r="HG230" s="9">
        <v>76.87</v>
      </c>
      <c r="HH230" s="9">
        <v>76.55</v>
      </c>
      <c r="HI230" s="9">
        <v>76.25</v>
      </c>
      <c r="HJ230" s="9">
        <v>75.95</v>
      </c>
      <c r="HK230" s="9">
        <v>75.66</v>
      </c>
      <c r="HL230" s="9">
        <v>75.38</v>
      </c>
      <c r="HM230" s="9">
        <v>75.11</v>
      </c>
      <c r="HN230" s="9">
        <v>74.849999999999994</v>
      </c>
      <c r="HO230" s="9">
        <v>74.599999999999994</v>
      </c>
      <c r="HP230" s="9">
        <v>74.36</v>
      </c>
      <c r="HQ230" s="9">
        <v>74.11</v>
      </c>
      <c r="HR230" s="9">
        <v>73.87</v>
      </c>
      <c r="HS230" s="9">
        <v>73.64</v>
      </c>
      <c r="HT230" s="9">
        <v>73.41</v>
      </c>
      <c r="HU230" s="9">
        <v>73.19</v>
      </c>
      <c r="HV230" s="9">
        <v>72.959999999999994</v>
      </c>
      <c r="HW230" s="9">
        <v>72.73</v>
      </c>
      <c r="HX230" s="9">
        <v>72.52</v>
      </c>
      <c r="HY230" s="9">
        <v>72.319999999999993</v>
      </c>
      <c r="ID230" s="14">
        <v>84.838099999999997</v>
      </c>
      <c r="IE230" s="14">
        <v>84.747900000000001</v>
      </c>
      <c r="IF230" s="14">
        <v>-0.10641399999999999</v>
      </c>
      <c r="IH230" s="7">
        <v>96.6</v>
      </c>
      <c r="II230" s="9">
        <v>283.81</v>
      </c>
    </row>
    <row r="231" spans="1:243" x14ac:dyDescent="0.35">
      <c r="A231" s="6">
        <f t="shared" si="59"/>
        <v>44874</v>
      </c>
      <c r="B231" s="13">
        <f t="shared" si="53"/>
        <v>11</v>
      </c>
      <c r="C231" s="13">
        <f t="shared" si="54"/>
        <v>2022</v>
      </c>
      <c r="D231">
        <f t="shared" si="55"/>
        <v>202211</v>
      </c>
      <c r="E231">
        <f t="shared" si="56"/>
        <v>4</v>
      </c>
      <c r="F231">
        <f t="shared" si="57"/>
        <v>202204</v>
      </c>
      <c r="G231" t="s">
        <v>416</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76.330100000000002</v>
      </c>
      <c r="FP231" s="7">
        <v>93.05</v>
      </c>
      <c r="FQ231" s="9">
        <v>1.1374</v>
      </c>
      <c r="FR231" s="7">
        <f t="shared" si="58"/>
        <v>81.809389836469137</v>
      </c>
      <c r="FT231" s="7">
        <v>3.21</v>
      </c>
      <c r="FU231" s="7">
        <v>3.45</v>
      </c>
      <c r="FV231" s="9">
        <v>76.636300000000006</v>
      </c>
      <c r="FX231" s="9">
        <v>92.65</v>
      </c>
      <c r="FY231" s="9">
        <v>89.91</v>
      </c>
      <c r="FZ231" s="9">
        <v>86.72</v>
      </c>
      <c r="GA231" s="9">
        <v>82.57</v>
      </c>
      <c r="GB231" s="9">
        <v>77.22</v>
      </c>
      <c r="GD231" s="9">
        <v>92.65</v>
      </c>
      <c r="GE231" s="9">
        <v>91.21</v>
      </c>
      <c r="GF231" s="9">
        <v>89.91</v>
      </c>
      <c r="GG231" s="9">
        <v>88.74</v>
      </c>
      <c r="GH231" s="9">
        <v>87.69</v>
      </c>
      <c r="GI231" s="9">
        <v>86.72</v>
      </c>
      <c r="GJ231" s="9">
        <v>85.89</v>
      </c>
      <c r="GK231" s="9">
        <v>85.12</v>
      </c>
      <c r="GL231" s="9">
        <v>84.38</v>
      </c>
      <c r="GM231" s="9">
        <v>83.7</v>
      </c>
      <c r="GN231" s="9">
        <v>83.11</v>
      </c>
      <c r="GO231" s="9">
        <v>82.57</v>
      </c>
      <c r="GP231" s="9">
        <v>82.01</v>
      </c>
      <c r="GQ231" s="9">
        <v>81.42</v>
      </c>
      <c r="GR231" s="9">
        <v>80.88</v>
      </c>
      <c r="GS231" s="9">
        <v>80.400000000000006</v>
      </c>
      <c r="GT231" s="9">
        <v>79.94</v>
      </c>
      <c r="GU231" s="9">
        <v>79.489999999999995</v>
      </c>
      <c r="GV231" s="9">
        <v>79.03</v>
      </c>
      <c r="GW231" s="9">
        <v>78.62</v>
      </c>
      <c r="GX231" s="9">
        <v>78.25</v>
      </c>
      <c r="GY231" s="9">
        <v>77.92</v>
      </c>
      <c r="GZ231" s="9">
        <v>77.59</v>
      </c>
      <c r="HA231" s="9">
        <v>77.22</v>
      </c>
      <c r="HB231" s="9">
        <v>76.84</v>
      </c>
      <c r="HC231" s="9">
        <v>76.510000000000005</v>
      </c>
      <c r="HD231" s="9">
        <v>76.180000000000007</v>
      </c>
      <c r="HE231" s="9">
        <v>75.89</v>
      </c>
      <c r="HF231" s="9">
        <v>75.63</v>
      </c>
      <c r="HG231" s="9">
        <v>75.34</v>
      </c>
      <c r="HH231" s="9">
        <v>75.05</v>
      </c>
      <c r="HI231" s="9">
        <v>74.78</v>
      </c>
      <c r="HJ231" s="9">
        <v>74.510000000000005</v>
      </c>
      <c r="HK231" s="9">
        <v>74.25</v>
      </c>
      <c r="HL231" s="9">
        <v>74</v>
      </c>
      <c r="HM231" s="9">
        <v>73.77</v>
      </c>
      <c r="HN231" s="9">
        <v>73.53</v>
      </c>
      <c r="HO231" s="9">
        <v>73.3</v>
      </c>
      <c r="HP231" s="9">
        <v>73.08</v>
      </c>
      <c r="HQ231" s="9">
        <v>72.86</v>
      </c>
      <c r="HR231" s="9">
        <v>72.650000000000006</v>
      </c>
      <c r="HS231" s="9">
        <v>72.45</v>
      </c>
      <c r="HT231" s="9">
        <v>72.25</v>
      </c>
      <c r="HU231" s="9">
        <v>72.05</v>
      </c>
      <c r="HV231" s="9">
        <v>71.849999999999994</v>
      </c>
      <c r="HW231" s="9">
        <v>71.64</v>
      </c>
      <c r="HX231" s="9">
        <v>71.459999999999994</v>
      </c>
      <c r="HY231" s="9">
        <v>71.290000000000006</v>
      </c>
      <c r="ID231" s="14">
        <v>84.838099999999997</v>
      </c>
      <c r="IE231" s="14">
        <v>84.747900000000001</v>
      </c>
      <c r="IF231" s="14">
        <v>-0.10641399999999999</v>
      </c>
      <c r="IH231" s="7">
        <v>93.1</v>
      </c>
      <c r="II231" s="9">
        <v>270.87</v>
      </c>
    </row>
    <row r="232" spans="1:243" x14ac:dyDescent="0.35">
      <c r="A232" s="6">
        <f t="shared" si="59"/>
        <v>44875</v>
      </c>
      <c r="B232" s="13">
        <f t="shared" si="53"/>
        <v>11</v>
      </c>
      <c r="C232" s="13">
        <f t="shared" si="54"/>
        <v>2022</v>
      </c>
      <c r="D232">
        <f t="shared" si="55"/>
        <v>202211</v>
      </c>
      <c r="E232">
        <f t="shared" si="56"/>
        <v>4</v>
      </c>
      <c r="F232">
        <f t="shared" si="57"/>
        <v>202204</v>
      </c>
      <c r="G232" t="s">
        <v>417</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77.584800000000001</v>
      </c>
      <c r="FP232" s="7">
        <v>94.25</v>
      </c>
      <c r="FQ232" s="9">
        <v>1.1677999999999999</v>
      </c>
      <c r="FR232" s="7">
        <f t="shared" si="58"/>
        <v>80.707312896043845</v>
      </c>
      <c r="FT232" s="7">
        <v>3.07</v>
      </c>
      <c r="FU232" s="7">
        <v>3.29</v>
      </c>
      <c r="FV232" s="9">
        <v>77.891900000000007</v>
      </c>
      <c r="FX232" s="9">
        <v>93.67</v>
      </c>
      <c r="FY232" s="9">
        <v>90.71</v>
      </c>
      <c r="FZ232" s="9">
        <v>87.31</v>
      </c>
      <c r="GA232" s="9">
        <v>82.83</v>
      </c>
      <c r="GB232" s="9">
        <v>77.14</v>
      </c>
      <c r="GD232" s="9">
        <v>93.67</v>
      </c>
      <c r="GE232" s="9">
        <v>92.09</v>
      </c>
      <c r="GF232" s="9">
        <v>90.71</v>
      </c>
      <c r="GG232" s="9">
        <v>89.46</v>
      </c>
      <c r="GH232" s="9">
        <v>88.34</v>
      </c>
      <c r="GI232" s="9">
        <v>87.31</v>
      </c>
      <c r="GJ232" s="9">
        <v>86.41</v>
      </c>
      <c r="GK232" s="9">
        <v>85.59</v>
      </c>
      <c r="GL232" s="9">
        <v>84.81</v>
      </c>
      <c r="GM232" s="9">
        <v>84.08</v>
      </c>
      <c r="GN232" s="9">
        <v>83.43</v>
      </c>
      <c r="GO232" s="9">
        <v>82.83</v>
      </c>
      <c r="GP232" s="9">
        <v>82.22</v>
      </c>
      <c r="GQ232" s="9">
        <v>81.599999999999994</v>
      </c>
      <c r="GR232" s="9">
        <v>81.02</v>
      </c>
      <c r="GS232" s="9">
        <v>80.510000000000005</v>
      </c>
      <c r="GT232" s="9">
        <v>80.02</v>
      </c>
      <c r="GU232" s="9">
        <v>79.540000000000006</v>
      </c>
      <c r="GV232" s="9">
        <v>79.05</v>
      </c>
      <c r="GW232" s="9">
        <v>78.62</v>
      </c>
      <c r="GX232" s="9">
        <v>78.23</v>
      </c>
      <c r="GY232" s="9">
        <v>77.88</v>
      </c>
      <c r="GZ232" s="9">
        <v>77.53</v>
      </c>
      <c r="HA232" s="9">
        <v>77.14</v>
      </c>
      <c r="HB232" s="9">
        <v>76.739999999999995</v>
      </c>
      <c r="HC232" s="9">
        <v>76.39</v>
      </c>
      <c r="HD232" s="9">
        <v>76.05</v>
      </c>
      <c r="HE232" s="9">
        <v>75.75</v>
      </c>
      <c r="HF232" s="9">
        <v>75.48</v>
      </c>
      <c r="HG232" s="9">
        <v>75.180000000000007</v>
      </c>
      <c r="HH232" s="9">
        <v>74.88</v>
      </c>
      <c r="HI232" s="9">
        <v>74.59</v>
      </c>
      <c r="HJ232" s="9">
        <v>74.31</v>
      </c>
      <c r="HK232" s="9">
        <v>74.040000000000006</v>
      </c>
      <c r="HL232" s="9">
        <v>73.78</v>
      </c>
      <c r="HM232" s="9">
        <v>73.540000000000006</v>
      </c>
      <c r="HN232" s="9">
        <v>73.290000000000006</v>
      </c>
      <c r="HO232" s="9">
        <v>73.05</v>
      </c>
      <c r="HP232" s="9">
        <v>72.819999999999993</v>
      </c>
      <c r="HQ232" s="9">
        <v>72.59</v>
      </c>
      <c r="HR232" s="9">
        <v>72.37</v>
      </c>
      <c r="HS232" s="9">
        <v>72.17</v>
      </c>
      <c r="HT232" s="9">
        <v>71.959999999999994</v>
      </c>
      <c r="HU232" s="9">
        <v>71.75</v>
      </c>
      <c r="HV232" s="9">
        <v>71.540000000000006</v>
      </c>
      <c r="HW232" s="9">
        <v>71.33</v>
      </c>
      <c r="HX232" s="9">
        <v>71.150000000000006</v>
      </c>
      <c r="HY232" s="9">
        <v>70.98</v>
      </c>
      <c r="ID232" s="14">
        <v>84.838099999999997</v>
      </c>
      <c r="IE232" s="14">
        <v>84.747900000000001</v>
      </c>
      <c r="IF232" s="14">
        <v>-0.10641399999999999</v>
      </c>
      <c r="IH232" s="7">
        <v>93.89</v>
      </c>
      <c r="II232" s="9">
        <v>266.39</v>
      </c>
    </row>
    <row r="233" spans="1:243" x14ac:dyDescent="0.35">
      <c r="A233" s="6">
        <f t="shared" si="59"/>
        <v>44876</v>
      </c>
      <c r="B233" s="13">
        <f t="shared" si="53"/>
        <v>11</v>
      </c>
      <c r="C233" s="13">
        <f t="shared" si="54"/>
        <v>2022</v>
      </c>
      <c r="D233">
        <f t="shared" si="55"/>
        <v>202211</v>
      </c>
      <c r="E233">
        <f t="shared" si="56"/>
        <v>4</v>
      </c>
      <c r="F233">
        <f t="shared" si="57"/>
        <v>202204</v>
      </c>
      <c r="G233" t="s">
        <v>418</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77.331500000000005</v>
      </c>
      <c r="FP233" s="7">
        <v>96.37</v>
      </c>
      <c r="FQ233" s="9">
        <v>1.1774</v>
      </c>
      <c r="FR233" s="7">
        <f t="shared" si="58"/>
        <v>81.849838627484289</v>
      </c>
      <c r="FT233" s="7">
        <v>3.12</v>
      </c>
      <c r="FU233" s="7">
        <v>3.35</v>
      </c>
      <c r="FV233" s="9">
        <v>77.623999999999995</v>
      </c>
      <c r="FX233" s="9">
        <v>95.99</v>
      </c>
      <c r="FY233" s="9">
        <v>92.98</v>
      </c>
      <c r="FZ233" s="9">
        <v>89.45</v>
      </c>
      <c r="GA233" s="9">
        <v>84.66</v>
      </c>
      <c r="GB233" s="9">
        <v>78.73</v>
      </c>
      <c r="GD233" s="9">
        <v>95.99</v>
      </c>
      <c r="GE233" s="9">
        <v>94.41</v>
      </c>
      <c r="GF233" s="9">
        <v>92.98</v>
      </c>
      <c r="GG233" s="9">
        <v>91.68</v>
      </c>
      <c r="GH233" s="9">
        <v>90.52</v>
      </c>
      <c r="GI233" s="9">
        <v>89.45</v>
      </c>
      <c r="GJ233" s="9">
        <v>88.5</v>
      </c>
      <c r="GK233" s="9">
        <v>87.62</v>
      </c>
      <c r="GL233" s="9">
        <v>86.78</v>
      </c>
      <c r="GM233" s="9">
        <v>86</v>
      </c>
      <c r="GN233" s="9">
        <v>85.3</v>
      </c>
      <c r="GO233" s="9">
        <v>84.66</v>
      </c>
      <c r="GP233" s="9">
        <v>84.01</v>
      </c>
      <c r="GQ233" s="9">
        <v>83.35</v>
      </c>
      <c r="GR233" s="9">
        <v>82.74</v>
      </c>
      <c r="GS233" s="9">
        <v>82.2</v>
      </c>
      <c r="GT233" s="9">
        <v>81.69</v>
      </c>
      <c r="GU233" s="9">
        <v>81.19</v>
      </c>
      <c r="GV233" s="9">
        <v>80.69</v>
      </c>
      <c r="GW233" s="9">
        <v>80.25</v>
      </c>
      <c r="GX233" s="9">
        <v>79.84</v>
      </c>
      <c r="GY233" s="9">
        <v>79.48</v>
      </c>
      <c r="GZ233" s="9">
        <v>79.11</v>
      </c>
      <c r="HA233" s="9">
        <v>78.73</v>
      </c>
      <c r="HB233" s="9">
        <v>78.319999999999993</v>
      </c>
      <c r="HC233" s="9">
        <v>77.97</v>
      </c>
      <c r="HD233" s="9">
        <v>77.63</v>
      </c>
      <c r="HE233" s="9">
        <v>77.319999999999993</v>
      </c>
      <c r="HF233" s="9">
        <v>77.040000000000006</v>
      </c>
      <c r="HG233" s="9">
        <v>76.73</v>
      </c>
      <c r="HH233" s="9">
        <v>76.45</v>
      </c>
      <c r="HI233" s="9">
        <v>76.17</v>
      </c>
      <c r="HJ233" s="9">
        <v>75.89</v>
      </c>
      <c r="HK233" s="9">
        <v>75.62</v>
      </c>
      <c r="HL233" s="9">
        <v>75.36</v>
      </c>
      <c r="HM233" s="9">
        <v>75.12</v>
      </c>
      <c r="HN233" s="9">
        <v>74.88</v>
      </c>
      <c r="HO233" s="9">
        <v>74.650000000000006</v>
      </c>
      <c r="HP233" s="9">
        <v>74.430000000000007</v>
      </c>
      <c r="HQ233" s="9">
        <v>74.2</v>
      </c>
      <c r="HR233" s="9">
        <v>73.98</v>
      </c>
      <c r="HS233" s="9">
        <v>73.78</v>
      </c>
      <c r="HT233" s="9">
        <v>73.58</v>
      </c>
      <c r="HU233" s="9">
        <v>73.38</v>
      </c>
      <c r="HV233" s="9">
        <v>73.17</v>
      </c>
      <c r="HW233" s="9">
        <v>72.959999999999994</v>
      </c>
      <c r="HX233" s="9">
        <v>72.78</v>
      </c>
      <c r="HY233" s="9">
        <v>72.61</v>
      </c>
      <c r="ID233" s="14">
        <v>84.838099999999997</v>
      </c>
      <c r="IE233" s="14">
        <v>84.747900000000001</v>
      </c>
      <c r="IF233" s="14">
        <v>-0.10641399999999999</v>
      </c>
      <c r="IH233" s="7">
        <v>95.48</v>
      </c>
      <c r="II233" s="9">
        <v>228.43</v>
      </c>
    </row>
    <row r="234" spans="1:243" x14ac:dyDescent="0.35">
      <c r="A234" s="6">
        <f t="shared" si="59"/>
        <v>44879</v>
      </c>
      <c r="B234" s="13">
        <f t="shared" si="53"/>
        <v>11</v>
      </c>
      <c r="C234" s="13">
        <f t="shared" si="54"/>
        <v>2022</v>
      </c>
      <c r="D234">
        <f t="shared" si="55"/>
        <v>202211</v>
      </c>
      <c r="E234">
        <f t="shared" si="56"/>
        <v>4</v>
      </c>
      <c r="F234">
        <f t="shared" si="57"/>
        <v>202204</v>
      </c>
      <c r="G234" t="s">
        <v>419</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77.002700000000004</v>
      </c>
      <c r="FP234" s="7">
        <v>93.59</v>
      </c>
      <c r="FQ234" s="9">
        <v>1.1729000000000001</v>
      </c>
      <c r="FR234" s="7">
        <f t="shared" si="58"/>
        <v>79.79367379998294</v>
      </c>
      <c r="FT234" s="7">
        <v>3.11</v>
      </c>
      <c r="FU234" s="7">
        <v>3.35</v>
      </c>
      <c r="FV234" s="9">
        <v>77.287999999999997</v>
      </c>
      <c r="FX234" s="9">
        <v>93.14</v>
      </c>
      <c r="FY234" s="9">
        <v>90.6</v>
      </c>
      <c r="FZ234" s="9">
        <v>87.53</v>
      </c>
      <c r="GA234" s="9">
        <v>83.34</v>
      </c>
      <c r="GB234" s="9">
        <v>78.040000000000006</v>
      </c>
      <c r="GD234" s="9">
        <v>93.14</v>
      </c>
      <c r="GE234" s="9">
        <v>91.82</v>
      </c>
      <c r="GF234" s="9">
        <v>90.6</v>
      </c>
      <c r="GG234" s="9">
        <v>89.47</v>
      </c>
      <c r="GH234" s="9">
        <v>88.47</v>
      </c>
      <c r="GI234" s="9">
        <v>87.53</v>
      </c>
      <c r="GJ234" s="9">
        <v>86.72</v>
      </c>
      <c r="GK234" s="9">
        <v>85.95</v>
      </c>
      <c r="GL234" s="9">
        <v>85.2</v>
      </c>
      <c r="GM234" s="9">
        <v>84.51</v>
      </c>
      <c r="GN234" s="9">
        <v>83.9</v>
      </c>
      <c r="GO234" s="9">
        <v>83.34</v>
      </c>
      <c r="GP234" s="9">
        <v>82.77</v>
      </c>
      <c r="GQ234" s="9">
        <v>82.17</v>
      </c>
      <c r="GR234" s="9">
        <v>81.61</v>
      </c>
      <c r="GS234" s="9">
        <v>81.13</v>
      </c>
      <c r="GT234" s="9">
        <v>80.680000000000007</v>
      </c>
      <c r="GU234" s="9">
        <v>80.239999999999995</v>
      </c>
      <c r="GV234" s="9">
        <v>79.78</v>
      </c>
      <c r="GW234" s="9">
        <v>79.39</v>
      </c>
      <c r="GX234" s="9">
        <v>79.03</v>
      </c>
      <c r="GY234" s="9">
        <v>78.709999999999994</v>
      </c>
      <c r="GZ234" s="9">
        <v>78.38</v>
      </c>
      <c r="HA234" s="9">
        <v>78.040000000000006</v>
      </c>
      <c r="HB234" s="9">
        <v>77.67</v>
      </c>
      <c r="HC234" s="9">
        <v>77.349999999999994</v>
      </c>
      <c r="HD234" s="9">
        <v>77.040000000000006</v>
      </c>
      <c r="HE234" s="9">
        <v>76.77</v>
      </c>
      <c r="HF234" s="9">
        <v>76.53</v>
      </c>
      <c r="HG234" s="9">
        <v>76.25</v>
      </c>
      <c r="HH234" s="9">
        <v>75.989999999999995</v>
      </c>
      <c r="HI234" s="9">
        <v>75.739999999999995</v>
      </c>
      <c r="HJ234" s="9">
        <v>75.48</v>
      </c>
      <c r="HK234" s="9">
        <v>75.23</v>
      </c>
      <c r="HL234" s="9">
        <v>75</v>
      </c>
      <c r="HM234" s="9">
        <v>74.790000000000006</v>
      </c>
      <c r="HN234" s="9">
        <v>74.58</v>
      </c>
      <c r="HO234" s="9">
        <v>74.38</v>
      </c>
      <c r="HP234" s="9">
        <v>74.180000000000007</v>
      </c>
      <c r="HQ234" s="9">
        <v>73.98</v>
      </c>
      <c r="HR234" s="9">
        <v>73.78</v>
      </c>
      <c r="HS234" s="9">
        <v>73.59</v>
      </c>
      <c r="HT234" s="9">
        <v>73.400000000000006</v>
      </c>
      <c r="HU234" s="9">
        <v>73.209999999999994</v>
      </c>
      <c r="HV234" s="9">
        <v>73.03</v>
      </c>
      <c r="HW234" s="9">
        <v>72.849999999999994</v>
      </c>
      <c r="HX234" s="9">
        <v>72.680000000000007</v>
      </c>
      <c r="HY234" s="9">
        <v>72.53</v>
      </c>
      <c r="ID234" s="14">
        <v>84.838099999999997</v>
      </c>
      <c r="IE234" s="14">
        <v>84.747900000000001</v>
      </c>
      <c r="IF234" s="14">
        <v>-0.10641399999999999</v>
      </c>
      <c r="IH234" s="7">
        <v>93.3</v>
      </c>
      <c r="II234" s="9">
        <v>272.88</v>
      </c>
    </row>
    <row r="235" spans="1:243" x14ac:dyDescent="0.35">
      <c r="A235" s="6">
        <f t="shared" si="59"/>
        <v>44880</v>
      </c>
      <c r="B235" s="13">
        <f t="shared" si="53"/>
        <v>11</v>
      </c>
      <c r="C235" s="13">
        <f t="shared" si="54"/>
        <v>2022</v>
      </c>
      <c r="D235">
        <f t="shared" si="55"/>
        <v>202211</v>
      </c>
      <c r="E235">
        <f t="shared" si="56"/>
        <v>4</v>
      </c>
      <c r="F235">
        <f t="shared" si="57"/>
        <v>202204</v>
      </c>
      <c r="G235" t="s">
        <v>420</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77.877300000000005</v>
      </c>
      <c r="FP235" s="7">
        <v>94.3</v>
      </c>
      <c r="FQ235" s="9">
        <v>1.1895</v>
      </c>
      <c r="FR235" s="7">
        <f t="shared" si="58"/>
        <v>79.277007145859599</v>
      </c>
      <c r="FT235" s="7">
        <v>3.13</v>
      </c>
      <c r="FU235" s="7">
        <v>3.29</v>
      </c>
      <c r="FV235" s="9">
        <v>78.175899999999999</v>
      </c>
      <c r="FX235" s="9">
        <v>93.86</v>
      </c>
      <c r="FY235" s="9">
        <v>91.73</v>
      </c>
      <c r="FZ235" s="9">
        <v>88.9</v>
      </c>
      <c r="GA235" s="9">
        <v>84.74</v>
      </c>
      <c r="GB235" s="9">
        <v>79.37</v>
      </c>
      <c r="GD235" s="9">
        <v>93.86</v>
      </c>
      <c r="GE235" s="9">
        <v>92.75</v>
      </c>
      <c r="GF235" s="9">
        <v>91.73</v>
      </c>
      <c r="GG235" s="9">
        <v>90.73</v>
      </c>
      <c r="GH235" s="9">
        <v>89.79</v>
      </c>
      <c r="GI235" s="9">
        <v>88.9</v>
      </c>
      <c r="GJ235" s="9">
        <v>88.11</v>
      </c>
      <c r="GK235" s="9">
        <v>87.36</v>
      </c>
      <c r="GL235" s="9">
        <v>86.62</v>
      </c>
      <c r="GM235" s="9">
        <v>85.92</v>
      </c>
      <c r="GN235" s="9">
        <v>85.3</v>
      </c>
      <c r="GO235" s="9">
        <v>84.74</v>
      </c>
      <c r="GP235" s="9">
        <v>84.15</v>
      </c>
      <c r="GQ235" s="9">
        <v>83.54</v>
      </c>
      <c r="GR235" s="9">
        <v>82.98</v>
      </c>
      <c r="GS235" s="9">
        <v>82.49</v>
      </c>
      <c r="GT235" s="9">
        <v>82.04</v>
      </c>
      <c r="GU235" s="9">
        <v>81.59</v>
      </c>
      <c r="GV235" s="9">
        <v>81.12</v>
      </c>
      <c r="GW235" s="9">
        <v>80.73</v>
      </c>
      <c r="GX235" s="9">
        <v>80.37</v>
      </c>
      <c r="GY235" s="9">
        <v>80.05</v>
      </c>
      <c r="GZ235" s="9">
        <v>79.72</v>
      </c>
      <c r="HA235" s="9">
        <v>79.37</v>
      </c>
      <c r="HB235" s="9">
        <v>78.98</v>
      </c>
      <c r="HC235" s="9">
        <v>78.64</v>
      </c>
      <c r="HD235" s="9">
        <v>78.33</v>
      </c>
      <c r="HE235" s="9">
        <v>78.06</v>
      </c>
      <c r="HF235" s="9">
        <v>77.819999999999993</v>
      </c>
      <c r="HG235" s="9">
        <v>77.540000000000006</v>
      </c>
      <c r="HH235" s="9">
        <v>77.27</v>
      </c>
      <c r="HI235" s="9">
        <v>77.010000000000005</v>
      </c>
      <c r="HJ235" s="9">
        <v>76.75</v>
      </c>
      <c r="HK235" s="9">
        <v>76.5</v>
      </c>
      <c r="HL235" s="9">
        <v>76.27</v>
      </c>
      <c r="HM235" s="9">
        <v>76.06</v>
      </c>
      <c r="HN235" s="9">
        <v>75.84</v>
      </c>
      <c r="HO235" s="9">
        <v>75.63</v>
      </c>
      <c r="HP235" s="9">
        <v>75.430000000000007</v>
      </c>
      <c r="HQ235" s="9">
        <v>75.23</v>
      </c>
      <c r="HR235" s="9">
        <v>75.03</v>
      </c>
      <c r="HS235" s="9">
        <v>74.84</v>
      </c>
      <c r="HT235" s="9">
        <v>74.64</v>
      </c>
      <c r="HU235" s="9">
        <v>74.45</v>
      </c>
      <c r="HV235" s="9">
        <v>74.27</v>
      </c>
      <c r="HW235" s="9">
        <v>74.09</v>
      </c>
      <c r="HX235" s="9">
        <v>73.92</v>
      </c>
      <c r="HY235" s="9">
        <v>73.77</v>
      </c>
      <c r="ID235" s="14">
        <v>84.838099999999997</v>
      </c>
      <c r="IE235" s="14">
        <v>84.747900000000001</v>
      </c>
      <c r="IF235" s="14">
        <v>-0.10641399999999999</v>
      </c>
      <c r="IH235" s="7">
        <v>93.08</v>
      </c>
      <c r="II235" s="9">
        <v>298.95</v>
      </c>
    </row>
    <row r="236" spans="1:243" x14ac:dyDescent="0.35">
      <c r="A236" s="6">
        <f t="shared" si="59"/>
        <v>44881</v>
      </c>
      <c r="B236" s="13">
        <f t="shared" si="53"/>
        <v>11</v>
      </c>
      <c r="C236" s="13">
        <f t="shared" si="54"/>
        <v>2022</v>
      </c>
      <c r="D236">
        <f t="shared" si="55"/>
        <v>202211</v>
      </c>
      <c r="E236">
        <f t="shared" si="56"/>
        <v>4</v>
      </c>
      <c r="F236">
        <f t="shared" si="57"/>
        <v>202204</v>
      </c>
      <c r="G236" t="s">
        <v>421</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77.821200000000005</v>
      </c>
      <c r="FP236" s="7">
        <v>92.61</v>
      </c>
      <c r="FQ236" s="9">
        <v>1.1889000000000001</v>
      </c>
      <c r="FR236" s="7">
        <f t="shared" si="58"/>
        <v>77.895533686601055</v>
      </c>
      <c r="FT236" s="7">
        <v>3</v>
      </c>
      <c r="FU236" s="7">
        <v>3.15</v>
      </c>
      <c r="FV236" s="9">
        <v>78.109800000000007</v>
      </c>
      <c r="FX236" s="9">
        <v>92.86</v>
      </c>
      <c r="FY236" s="9">
        <v>90.57</v>
      </c>
      <c r="FZ236" s="9">
        <v>87.64</v>
      </c>
      <c r="GA236" s="9">
        <v>83.38</v>
      </c>
      <c r="GB236" s="9">
        <v>78.040000000000006</v>
      </c>
      <c r="GD236" s="9">
        <v>92.86</v>
      </c>
      <c r="GE236" s="9">
        <v>91.65</v>
      </c>
      <c r="GF236" s="9">
        <v>90.57</v>
      </c>
      <c r="GG236" s="9">
        <v>89.53</v>
      </c>
      <c r="GH236" s="9">
        <v>88.56</v>
      </c>
      <c r="GI236" s="9">
        <v>87.64</v>
      </c>
      <c r="GJ236" s="9">
        <v>86.83</v>
      </c>
      <c r="GK236" s="9">
        <v>86.05</v>
      </c>
      <c r="GL236" s="9">
        <v>85.29</v>
      </c>
      <c r="GM236" s="9">
        <v>84.58</v>
      </c>
      <c r="GN236" s="9">
        <v>83.95</v>
      </c>
      <c r="GO236" s="9">
        <v>83.38</v>
      </c>
      <c r="GP236" s="9">
        <v>82.78</v>
      </c>
      <c r="GQ236" s="9">
        <v>82.17</v>
      </c>
      <c r="GR236" s="9">
        <v>81.59</v>
      </c>
      <c r="GS236" s="9">
        <v>81.12</v>
      </c>
      <c r="GT236" s="9">
        <v>80.680000000000007</v>
      </c>
      <c r="GU236" s="9">
        <v>80.239999999999995</v>
      </c>
      <c r="GV236" s="9">
        <v>79.77</v>
      </c>
      <c r="GW236" s="9">
        <v>79.39</v>
      </c>
      <c r="GX236" s="9">
        <v>79.03</v>
      </c>
      <c r="GY236" s="9">
        <v>78.72</v>
      </c>
      <c r="GZ236" s="9">
        <v>78.39</v>
      </c>
      <c r="HA236" s="9">
        <v>78.040000000000006</v>
      </c>
      <c r="HB236" s="9">
        <v>77.66</v>
      </c>
      <c r="HC236" s="9">
        <v>77.319999999999993</v>
      </c>
      <c r="HD236" s="9">
        <v>77.010000000000005</v>
      </c>
      <c r="HE236" s="9">
        <v>76.739999999999995</v>
      </c>
      <c r="HF236" s="9">
        <v>76.5</v>
      </c>
      <c r="HG236" s="9">
        <v>76.23</v>
      </c>
      <c r="HH236" s="9">
        <v>75.959999999999994</v>
      </c>
      <c r="HI236" s="9">
        <v>75.7</v>
      </c>
      <c r="HJ236" s="9">
        <v>75.44</v>
      </c>
      <c r="HK236" s="9">
        <v>75.19</v>
      </c>
      <c r="HL236" s="9">
        <v>74.97</v>
      </c>
      <c r="HM236" s="9">
        <v>74.760000000000005</v>
      </c>
      <c r="HN236" s="9">
        <v>74.540000000000006</v>
      </c>
      <c r="HO236" s="9">
        <v>74.33</v>
      </c>
      <c r="HP236" s="9">
        <v>74.13</v>
      </c>
      <c r="HQ236" s="9">
        <v>73.930000000000007</v>
      </c>
      <c r="HR236" s="9">
        <v>73.73</v>
      </c>
      <c r="HS236" s="9">
        <v>73.540000000000006</v>
      </c>
      <c r="HT236" s="9">
        <v>73.34</v>
      </c>
      <c r="HU236" s="9">
        <v>73.150000000000006</v>
      </c>
      <c r="HV236" s="9">
        <v>72.97</v>
      </c>
      <c r="HW236" s="9">
        <v>72.790000000000006</v>
      </c>
      <c r="HX236" s="9">
        <v>72.62</v>
      </c>
      <c r="HY236" s="9">
        <v>72.48</v>
      </c>
      <c r="ID236" s="14">
        <v>84.838099999999997</v>
      </c>
      <c r="IE236" s="14">
        <v>84.747900000000001</v>
      </c>
      <c r="IF236" s="14">
        <v>-0.10641399999999999</v>
      </c>
      <c r="IH236" s="7">
        <v>91.26</v>
      </c>
      <c r="II236" s="9">
        <v>269.73</v>
      </c>
    </row>
    <row r="237" spans="1:243" x14ac:dyDescent="0.35">
      <c r="A237" s="6">
        <f t="shared" si="59"/>
        <v>44882</v>
      </c>
      <c r="B237" s="13">
        <f t="shared" si="53"/>
        <v>11</v>
      </c>
      <c r="C237" s="13">
        <f t="shared" si="54"/>
        <v>2022</v>
      </c>
      <c r="D237">
        <f t="shared" si="55"/>
        <v>202211</v>
      </c>
      <c r="E237">
        <f t="shared" si="56"/>
        <v>4</v>
      </c>
      <c r="F237">
        <f t="shared" si="57"/>
        <v>202204</v>
      </c>
      <c r="G237" t="s">
        <v>422</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77.544700000000006</v>
      </c>
      <c r="FP237" s="7">
        <v>91</v>
      </c>
      <c r="FQ237" s="9">
        <v>1.1778</v>
      </c>
      <c r="FR237" s="7">
        <f t="shared" si="58"/>
        <v>77.262693156732894</v>
      </c>
      <c r="FT237" s="7">
        <v>3.11</v>
      </c>
      <c r="FU237" s="7">
        <v>3.19</v>
      </c>
      <c r="FV237" s="9">
        <v>77.830100000000002</v>
      </c>
      <c r="FX237" s="9">
        <v>89.78</v>
      </c>
      <c r="FY237" s="9">
        <v>87.99</v>
      </c>
      <c r="FZ237" s="9">
        <v>85.55</v>
      </c>
      <c r="GA237" s="9">
        <v>81.790000000000006</v>
      </c>
      <c r="GB237" s="9">
        <v>77.17</v>
      </c>
      <c r="GD237" s="9">
        <v>89.78</v>
      </c>
      <c r="GE237" s="9">
        <v>88.82</v>
      </c>
      <c r="GF237" s="9">
        <v>87.99</v>
      </c>
      <c r="GG237" s="9">
        <v>87.17</v>
      </c>
      <c r="GH237" s="9">
        <v>86.35</v>
      </c>
      <c r="GI237" s="9">
        <v>85.55</v>
      </c>
      <c r="GJ237" s="9">
        <v>84.85</v>
      </c>
      <c r="GK237" s="9">
        <v>84.17</v>
      </c>
      <c r="GL237" s="9">
        <v>83.51</v>
      </c>
      <c r="GM237" s="9">
        <v>82.88</v>
      </c>
      <c r="GN237" s="9">
        <v>82.32</v>
      </c>
      <c r="GO237" s="9">
        <v>81.790000000000006</v>
      </c>
      <c r="GP237" s="9">
        <v>81.239999999999995</v>
      </c>
      <c r="GQ237" s="9">
        <v>80.709999999999994</v>
      </c>
      <c r="GR237" s="9">
        <v>80.22</v>
      </c>
      <c r="GS237" s="9">
        <v>79.83</v>
      </c>
      <c r="GT237" s="9">
        <v>79.459999999999994</v>
      </c>
      <c r="GU237" s="9">
        <v>79.06</v>
      </c>
      <c r="GV237" s="9">
        <v>78.650000000000006</v>
      </c>
      <c r="GW237" s="9">
        <v>78.33</v>
      </c>
      <c r="GX237" s="9">
        <v>78.02</v>
      </c>
      <c r="GY237" s="9">
        <v>77.760000000000005</v>
      </c>
      <c r="GZ237" s="9">
        <v>77.48</v>
      </c>
      <c r="HA237" s="9">
        <v>77.17</v>
      </c>
      <c r="HB237" s="9">
        <v>76.84</v>
      </c>
      <c r="HC237" s="9">
        <v>76.540000000000006</v>
      </c>
      <c r="HD237" s="9">
        <v>76.27</v>
      </c>
      <c r="HE237" s="9">
        <v>76.040000000000006</v>
      </c>
      <c r="HF237" s="9">
        <v>75.84</v>
      </c>
      <c r="HG237" s="9">
        <v>75.599999999999994</v>
      </c>
      <c r="HH237" s="9">
        <v>75.36</v>
      </c>
      <c r="HI237" s="9">
        <v>75.13</v>
      </c>
      <c r="HJ237" s="9">
        <v>74.900000000000006</v>
      </c>
      <c r="HK237" s="9">
        <v>74.69</v>
      </c>
      <c r="HL237" s="9">
        <v>74.510000000000005</v>
      </c>
      <c r="HM237" s="9">
        <v>74.34</v>
      </c>
      <c r="HN237" s="9">
        <v>74.14</v>
      </c>
      <c r="HO237" s="9">
        <v>73.95</v>
      </c>
      <c r="HP237" s="9">
        <v>73.760000000000005</v>
      </c>
      <c r="HQ237" s="9">
        <v>73.58</v>
      </c>
      <c r="HR237" s="9">
        <v>73.400000000000006</v>
      </c>
      <c r="HS237" s="9">
        <v>73.22</v>
      </c>
      <c r="HT237" s="9">
        <v>73.05</v>
      </c>
      <c r="HU237" s="9">
        <v>72.900000000000006</v>
      </c>
      <c r="HV237" s="9">
        <v>72.75</v>
      </c>
      <c r="HW237" s="9">
        <v>72.599999999999994</v>
      </c>
      <c r="HX237" s="9">
        <v>72.47</v>
      </c>
      <c r="HY237" s="9">
        <v>72.37</v>
      </c>
      <c r="ID237" s="14">
        <v>84.838099999999997</v>
      </c>
      <c r="IE237" s="14">
        <v>84.747900000000001</v>
      </c>
      <c r="IF237" s="14">
        <v>-0.10641399999999999</v>
      </c>
      <c r="IH237" s="7">
        <v>89.06</v>
      </c>
      <c r="II237" s="9">
        <v>267.85000000000002</v>
      </c>
    </row>
    <row r="238" spans="1:243" x14ac:dyDescent="0.35">
      <c r="A238" s="6">
        <f t="shared" si="59"/>
        <v>44883</v>
      </c>
      <c r="B238" s="13">
        <f t="shared" si="53"/>
        <v>11</v>
      </c>
      <c r="C238" s="13">
        <f t="shared" si="54"/>
        <v>2022</v>
      </c>
      <c r="D238">
        <f t="shared" si="55"/>
        <v>202211</v>
      </c>
      <c r="E238">
        <f t="shared" si="56"/>
        <v>4</v>
      </c>
      <c r="F238">
        <f t="shared" si="57"/>
        <v>202204</v>
      </c>
      <c r="G238" t="s">
        <v>423</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78.357200000000006</v>
      </c>
      <c r="FP238" s="7">
        <v>88.93</v>
      </c>
      <c r="FQ238" s="9">
        <v>1.1927000000000001</v>
      </c>
      <c r="FR238" s="7">
        <f t="shared" si="58"/>
        <v>74.561918336547336</v>
      </c>
      <c r="FT238" s="7">
        <v>3.21</v>
      </c>
      <c r="FU238" s="7">
        <v>3.24</v>
      </c>
      <c r="FV238" s="9">
        <v>78.657600000000002</v>
      </c>
      <c r="FX238" s="9">
        <v>87.62</v>
      </c>
      <c r="FY238" s="9">
        <v>86.56</v>
      </c>
      <c r="FZ238" s="9">
        <v>84.57</v>
      </c>
      <c r="GA238" s="9">
        <v>81.14</v>
      </c>
      <c r="GB238" s="9">
        <v>76.849999999999994</v>
      </c>
      <c r="GD238" s="9">
        <v>87.62</v>
      </c>
      <c r="GE238" s="9">
        <v>87.15</v>
      </c>
      <c r="GF238" s="9">
        <v>86.56</v>
      </c>
      <c r="GG238" s="9">
        <v>85.93</v>
      </c>
      <c r="GH238" s="9">
        <v>85.27</v>
      </c>
      <c r="GI238" s="9">
        <v>84.57</v>
      </c>
      <c r="GJ238" s="9">
        <v>83.96</v>
      </c>
      <c r="GK238" s="9">
        <v>83.36</v>
      </c>
      <c r="GL238" s="9">
        <v>82.76</v>
      </c>
      <c r="GM238" s="9">
        <v>82.18</v>
      </c>
      <c r="GN238" s="9">
        <v>81.64</v>
      </c>
      <c r="GO238" s="9">
        <v>81.14</v>
      </c>
      <c r="GP238" s="9">
        <v>80.63</v>
      </c>
      <c r="GQ238" s="9">
        <v>80.11</v>
      </c>
      <c r="GR238" s="9">
        <v>79.66</v>
      </c>
      <c r="GS238" s="9">
        <v>79.3</v>
      </c>
      <c r="GT238" s="9">
        <v>78.959999999999994</v>
      </c>
      <c r="GU238" s="9">
        <v>78.599999999999994</v>
      </c>
      <c r="GV238" s="9">
        <v>78.22</v>
      </c>
      <c r="GW238" s="9">
        <v>77.92</v>
      </c>
      <c r="GX238" s="9">
        <v>77.62</v>
      </c>
      <c r="GY238" s="9">
        <v>77.39</v>
      </c>
      <c r="GZ238" s="9">
        <v>77.13</v>
      </c>
      <c r="HA238" s="9">
        <v>76.849999999999994</v>
      </c>
      <c r="HB238" s="9">
        <v>76.540000000000006</v>
      </c>
      <c r="HC238" s="9">
        <v>76.25</v>
      </c>
      <c r="HD238" s="9">
        <v>75.989999999999995</v>
      </c>
      <c r="HE238" s="9">
        <v>75.77</v>
      </c>
      <c r="HF238" s="9">
        <v>75.59</v>
      </c>
      <c r="HG238" s="9">
        <v>75.37</v>
      </c>
      <c r="HH238" s="9">
        <v>75.14</v>
      </c>
      <c r="HI238" s="9">
        <v>74.91</v>
      </c>
      <c r="HJ238" s="9">
        <v>74.69</v>
      </c>
      <c r="HK238" s="9">
        <v>74.489999999999995</v>
      </c>
      <c r="HL238" s="9">
        <v>74.319999999999993</v>
      </c>
      <c r="HM238" s="9">
        <v>74.17</v>
      </c>
      <c r="HN238" s="9">
        <v>73.97</v>
      </c>
      <c r="HO238" s="9">
        <v>73.78</v>
      </c>
      <c r="HP238" s="9">
        <v>73.59</v>
      </c>
      <c r="HQ238" s="9">
        <v>73.41</v>
      </c>
      <c r="HR238" s="9">
        <v>73.23</v>
      </c>
      <c r="HS238" s="9">
        <v>73.05</v>
      </c>
      <c r="HT238" s="9">
        <v>72.88</v>
      </c>
      <c r="HU238" s="9">
        <v>72.73</v>
      </c>
      <c r="HV238" s="9">
        <v>72.58</v>
      </c>
      <c r="HW238" s="9">
        <v>72.430000000000007</v>
      </c>
      <c r="HX238" s="9">
        <v>72.3</v>
      </c>
      <c r="HY238" s="9">
        <v>72.19</v>
      </c>
      <c r="ID238" s="14">
        <v>84.838099999999997</v>
      </c>
      <c r="IE238" s="14">
        <v>84.747900000000001</v>
      </c>
      <c r="IF238" s="14">
        <v>-0.10641399999999999</v>
      </c>
      <c r="IH238" s="7">
        <v>86.59</v>
      </c>
      <c r="II238" s="9">
        <v>271.51</v>
      </c>
    </row>
    <row r="239" spans="1:243" x14ac:dyDescent="0.35">
      <c r="A239" s="6">
        <f t="shared" si="59"/>
        <v>44886</v>
      </c>
      <c r="B239" s="13">
        <f t="shared" si="53"/>
        <v>11</v>
      </c>
      <c r="C239" s="13">
        <f t="shared" si="54"/>
        <v>2022</v>
      </c>
      <c r="D239">
        <f t="shared" si="55"/>
        <v>202211</v>
      </c>
      <c r="E239">
        <f t="shared" si="56"/>
        <v>4</v>
      </c>
      <c r="F239">
        <f t="shared" si="57"/>
        <v>202204</v>
      </c>
      <c r="G239" t="s">
        <v>424</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78.011200000000002</v>
      </c>
      <c r="FP239" s="7">
        <v>88.44</v>
      </c>
      <c r="FQ239" s="9">
        <v>1.1786000000000001</v>
      </c>
      <c r="FR239" s="7">
        <f t="shared" si="58"/>
        <v>75.038180892584421</v>
      </c>
      <c r="FT239" s="7">
        <v>3.23</v>
      </c>
      <c r="FU239" s="7">
        <v>3.21</v>
      </c>
      <c r="FV239" s="9">
        <v>78.315100000000001</v>
      </c>
      <c r="FX239" s="9">
        <v>87.45</v>
      </c>
      <c r="FY239" s="9">
        <v>86.67</v>
      </c>
      <c r="FZ239" s="9">
        <v>84.98</v>
      </c>
      <c r="GA239" s="9">
        <v>81.760000000000005</v>
      </c>
      <c r="GB239" s="9">
        <v>77.53</v>
      </c>
      <c r="GD239" s="9">
        <v>87.45</v>
      </c>
      <c r="GE239" s="9">
        <v>87.09</v>
      </c>
      <c r="GF239" s="9">
        <v>86.67</v>
      </c>
      <c r="GG239" s="9">
        <v>86.16</v>
      </c>
      <c r="GH239" s="9">
        <v>85.6</v>
      </c>
      <c r="GI239" s="9">
        <v>84.98</v>
      </c>
      <c r="GJ239" s="9">
        <v>84.42</v>
      </c>
      <c r="GK239" s="9">
        <v>83.87</v>
      </c>
      <c r="GL239" s="9">
        <v>83.33</v>
      </c>
      <c r="GM239" s="9">
        <v>82.77</v>
      </c>
      <c r="GN239" s="9">
        <v>82.24</v>
      </c>
      <c r="GO239" s="9">
        <v>81.760000000000005</v>
      </c>
      <c r="GP239" s="9">
        <v>81.28</v>
      </c>
      <c r="GQ239" s="9">
        <v>80.78</v>
      </c>
      <c r="GR239" s="9">
        <v>80.34</v>
      </c>
      <c r="GS239" s="9">
        <v>79.98</v>
      </c>
      <c r="GT239" s="9">
        <v>79.64</v>
      </c>
      <c r="GU239" s="9">
        <v>79.290000000000006</v>
      </c>
      <c r="GV239" s="9">
        <v>78.91</v>
      </c>
      <c r="GW239" s="9">
        <v>78.61</v>
      </c>
      <c r="GX239" s="9">
        <v>78.31</v>
      </c>
      <c r="GY239" s="9">
        <v>78.08</v>
      </c>
      <c r="GZ239" s="9">
        <v>77.819999999999993</v>
      </c>
      <c r="HA239" s="9">
        <v>77.53</v>
      </c>
      <c r="HB239" s="9">
        <v>77.22</v>
      </c>
      <c r="HC239" s="9">
        <v>76.930000000000007</v>
      </c>
      <c r="HD239" s="9">
        <v>76.66</v>
      </c>
      <c r="HE239" s="9">
        <v>76.430000000000007</v>
      </c>
      <c r="HF239" s="9">
        <v>76.239999999999995</v>
      </c>
      <c r="HG239" s="9">
        <v>76.010000000000005</v>
      </c>
      <c r="HH239" s="9">
        <v>75.78</v>
      </c>
      <c r="HI239" s="9">
        <v>75.540000000000006</v>
      </c>
      <c r="HJ239" s="9">
        <v>75.319999999999993</v>
      </c>
      <c r="HK239" s="9">
        <v>75.11</v>
      </c>
      <c r="HL239" s="9">
        <v>74.930000000000007</v>
      </c>
      <c r="HM239" s="9">
        <v>74.77</v>
      </c>
      <c r="HN239" s="9">
        <v>74.569999999999993</v>
      </c>
      <c r="HO239" s="9">
        <v>74.38</v>
      </c>
      <c r="HP239" s="9">
        <v>74.19</v>
      </c>
      <c r="HQ239" s="9">
        <v>74.010000000000005</v>
      </c>
      <c r="HR239" s="9">
        <v>73.819999999999993</v>
      </c>
      <c r="HS239" s="9">
        <v>73.63</v>
      </c>
      <c r="HT239" s="9">
        <v>73.459999999999994</v>
      </c>
      <c r="HU239" s="9">
        <v>73.31</v>
      </c>
      <c r="HV239" s="9">
        <v>73.16</v>
      </c>
      <c r="HW239" s="9">
        <v>73</v>
      </c>
      <c r="HX239" s="9">
        <v>72.86</v>
      </c>
      <c r="HY239" s="9">
        <v>72.739999999999995</v>
      </c>
      <c r="ID239" s="14">
        <v>84.838099999999997</v>
      </c>
      <c r="IE239" s="14">
        <v>84.747900000000001</v>
      </c>
      <c r="IF239" s="14">
        <v>-0.10641399999999999</v>
      </c>
      <c r="IH239" s="7">
        <v>87.27</v>
      </c>
      <c r="II239" s="9">
        <v>268.99</v>
      </c>
    </row>
    <row r="240" spans="1:243" x14ac:dyDescent="0.35">
      <c r="A240" s="6">
        <f t="shared" si="59"/>
        <v>44887</v>
      </c>
      <c r="B240" s="13">
        <f t="shared" si="53"/>
        <v>11</v>
      </c>
      <c r="C240" s="13">
        <f t="shared" si="54"/>
        <v>2022</v>
      </c>
      <c r="D240">
        <f t="shared" si="55"/>
        <v>202211</v>
      </c>
      <c r="E240">
        <f t="shared" si="56"/>
        <v>4</v>
      </c>
      <c r="F240">
        <f t="shared" si="57"/>
        <v>202204</v>
      </c>
      <c r="G240" t="s">
        <v>425</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78.3857</v>
      </c>
      <c r="FP240" s="7">
        <v>88.65</v>
      </c>
      <c r="FQ240" s="9">
        <v>1.1879999999999999</v>
      </c>
      <c r="FR240" s="7">
        <f t="shared" si="58"/>
        <v>74.621212121212125</v>
      </c>
      <c r="FT240" s="7">
        <v>3.12</v>
      </c>
      <c r="FU240" s="7">
        <v>3.13</v>
      </c>
      <c r="FV240" s="9">
        <v>78.692800000000005</v>
      </c>
      <c r="FX240" s="9">
        <v>88.36</v>
      </c>
      <c r="FY240" s="9">
        <v>87.21</v>
      </c>
      <c r="FZ240" s="9">
        <v>85.39</v>
      </c>
      <c r="GA240" s="9">
        <v>82.06</v>
      </c>
      <c r="GB240" s="9">
        <v>77.63</v>
      </c>
      <c r="GD240" s="9">
        <v>88.36</v>
      </c>
      <c r="GE240" s="9">
        <v>87.7</v>
      </c>
      <c r="GF240" s="9">
        <v>87.21</v>
      </c>
      <c r="GG240" s="9">
        <v>86.66</v>
      </c>
      <c r="GH240" s="9">
        <v>86.06</v>
      </c>
      <c r="GI240" s="9">
        <v>85.39</v>
      </c>
      <c r="GJ240" s="9">
        <v>84.79</v>
      </c>
      <c r="GK240" s="9">
        <v>84.21</v>
      </c>
      <c r="GL240" s="9">
        <v>83.65</v>
      </c>
      <c r="GM240" s="9">
        <v>83.09</v>
      </c>
      <c r="GN240" s="9">
        <v>82.56</v>
      </c>
      <c r="GO240" s="9">
        <v>82.06</v>
      </c>
      <c r="GP240" s="9">
        <v>81.56</v>
      </c>
      <c r="GQ240" s="9">
        <v>81.040000000000006</v>
      </c>
      <c r="GR240" s="9">
        <v>80.58</v>
      </c>
      <c r="GS240" s="9">
        <v>80.2</v>
      </c>
      <c r="GT240" s="9">
        <v>79.849999999999994</v>
      </c>
      <c r="GU240" s="9">
        <v>79.48</v>
      </c>
      <c r="GV240" s="9">
        <v>79.08</v>
      </c>
      <c r="GW240" s="9">
        <v>78.77</v>
      </c>
      <c r="GX240" s="9">
        <v>78.45</v>
      </c>
      <c r="GY240" s="9">
        <v>78.2</v>
      </c>
      <c r="GZ240" s="9">
        <v>77.930000000000007</v>
      </c>
      <c r="HA240" s="9">
        <v>77.63</v>
      </c>
      <c r="HB240" s="9">
        <v>77.3</v>
      </c>
      <c r="HC240" s="9">
        <v>77</v>
      </c>
      <c r="HD240" s="9">
        <v>76.72</v>
      </c>
      <c r="HE240" s="9">
        <v>76.48</v>
      </c>
      <c r="HF240" s="9">
        <v>76.290000000000006</v>
      </c>
      <c r="HG240" s="9">
        <v>76.06</v>
      </c>
      <c r="HH240" s="9">
        <v>75.819999999999993</v>
      </c>
      <c r="HI240" s="9">
        <v>75.569999999999993</v>
      </c>
      <c r="HJ240" s="9">
        <v>75.34</v>
      </c>
      <c r="HK240" s="9">
        <v>75.12</v>
      </c>
      <c r="HL240" s="9">
        <v>74.930000000000007</v>
      </c>
      <c r="HM240" s="9">
        <v>74.75</v>
      </c>
      <c r="HN240" s="9">
        <v>74.540000000000006</v>
      </c>
      <c r="HO240" s="9">
        <v>74.34</v>
      </c>
      <c r="HP240" s="9">
        <v>74.14</v>
      </c>
      <c r="HQ240" s="9">
        <v>73.959999999999994</v>
      </c>
      <c r="HR240" s="9">
        <v>73.760000000000005</v>
      </c>
      <c r="HS240" s="9">
        <v>73.56</v>
      </c>
      <c r="HT240" s="9">
        <v>73.38</v>
      </c>
      <c r="HU240" s="9">
        <v>73.22</v>
      </c>
      <c r="HV240" s="9">
        <v>73.069999999999993</v>
      </c>
      <c r="HW240" s="9">
        <v>72.900000000000006</v>
      </c>
      <c r="HX240" s="9">
        <v>72.75</v>
      </c>
      <c r="HY240" s="9">
        <v>72.63</v>
      </c>
      <c r="ID240" s="14">
        <v>84.838099999999997</v>
      </c>
      <c r="IE240" s="14">
        <v>84.747900000000001</v>
      </c>
      <c r="IF240" s="14">
        <v>-0.10641399999999999</v>
      </c>
      <c r="IH240" s="7">
        <v>88.68</v>
      </c>
      <c r="II240" s="9">
        <v>274.29000000000002</v>
      </c>
    </row>
    <row r="241" spans="1:243" x14ac:dyDescent="0.35">
      <c r="A241" s="6">
        <f t="shared" si="59"/>
        <v>44888</v>
      </c>
      <c r="B241" s="13">
        <f t="shared" si="53"/>
        <v>11</v>
      </c>
      <c r="C241" s="13">
        <f t="shared" si="54"/>
        <v>2022</v>
      </c>
      <c r="D241">
        <f t="shared" si="55"/>
        <v>202211</v>
      </c>
      <c r="E241">
        <f t="shared" si="56"/>
        <v>4</v>
      </c>
      <c r="F241">
        <f t="shared" si="57"/>
        <v>202204</v>
      </c>
      <c r="G241" t="s">
        <v>426</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79.198999999999998</v>
      </c>
      <c r="FP241" s="7">
        <v>85.9</v>
      </c>
      <c r="FQ241" s="9">
        <v>1.2064999999999999</v>
      </c>
      <c r="FR241" s="7">
        <f t="shared" si="58"/>
        <v>71.197679237463745</v>
      </c>
      <c r="FT241" s="7">
        <v>3.22</v>
      </c>
      <c r="FU241" s="7">
        <v>3.01</v>
      </c>
      <c r="FV241" s="9">
        <v>79.503100000000003</v>
      </c>
      <c r="FX241" s="9">
        <v>85.41</v>
      </c>
      <c r="FY241" s="9">
        <v>84.93</v>
      </c>
      <c r="FZ241" s="9">
        <v>83.77</v>
      </c>
      <c r="GA241" s="9">
        <v>80.97</v>
      </c>
      <c r="GB241" s="9">
        <v>76.989999999999995</v>
      </c>
      <c r="GD241" s="9">
        <v>85.41</v>
      </c>
      <c r="GE241" s="9">
        <v>85.14</v>
      </c>
      <c r="GF241" s="9">
        <v>84.93</v>
      </c>
      <c r="GG241" s="9">
        <v>84.62</v>
      </c>
      <c r="GH241" s="9">
        <v>84.24</v>
      </c>
      <c r="GI241" s="9">
        <v>83.77</v>
      </c>
      <c r="GJ241" s="9">
        <v>83.32</v>
      </c>
      <c r="GK241" s="9">
        <v>82.85</v>
      </c>
      <c r="GL241" s="9">
        <v>82.36</v>
      </c>
      <c r="GM241" s="9">
        <v>81.87</v>
      </c>
      <c r="GN241" s="9">
        <v>81.41</v>
      </c>
      <c r="GO241" s="9">
        <v>80.97</v>
      </c>
      <c r="GP241" s="9">
        <v>80.510000000000005</v>
      </c>
      <c r="GQ241" s="9">
        <v>80.040000000000006</v>
      </c>
      <c r="GR241" s="9">
        <v>79.650000000000006</v>
      </c>
      <c r="GS241" s="9">
        <v>79.31</v>
      </c>
      <c r="GT241" s="9">
        <v>79</v>
      </c>
      <c r="GU241" s="9">
        <v>78.67</v>
      </c>
      <c r="GV241" s="9">
        <v>78.3</v>
      </c>
      <c r="GW241" s="9">
        <v>78.02</v>
      </c>
      <c r="GX241" s="9">
        <v>77.73</v>
      </c>
      <c r="GY241" s="9">
        <v>77.510000000000005</v>
      </c>
      <c r="GZ241" s="9">
        <v>77.27</v>
      </c>
      <c r="HA241" s="9">
        <v>76.989999999999995</v>
      </c>
      <c r="HB241" s="9">
        <v>76.69</v>
      </c>
      <c r="HC241" s="9">
        <v>76.41</v>
      </c>
      <c r="HD241" s="9">
        <v>76.150000000000006</v>
      </c>
      <c r="HE241" s="9">
        <v>75.930000000000007</v>
      </c>
      <c r="HF241" s="9">
        <v>75.760000000000005</v>
      </c>
      <c r="HG241" s="9">
        <v>75.55</v>
      </c>
      <c r="HH241" s="9">
        <v>75.33</v>
      </c>
      <c r="HI241" s="9">
        <v>75.099999999999994</v>
      </c>
      <c r="HJ241" s="9">
        <v>74.89</v>
      </c>
      <c r="HK241" s="9">
        <v>74.69</v>
      </c>
      <c r="HL241" s="9">
        <v>74.52</v>
      </c>
      <c r="HM241" s="9">
        <v>74.36</v>
      </c>
      <c r="HN241" s="9">
        <v>74.16</v>
      </c>
      <c r="HO241" s="9">
        <v>73.97</v>
      </c>
      <c r="HP241" s="9">
        <v>73.78</v>
      </c>
      <c r="HQ241" s="9">
        <v>73.61</v>
      </c>
      <c r="HR241" s="9">
        <v>73.42</v>
      </c>
      <c r="HS241" s="9">
        <v>73.22</v>
      </c>
      <c r="HT241" s="9">
        <v>73.05</v>
      </c>
      <c r="HU241" s="9">
        <v>72.900000000000006</v>
      </c>
      <c r="HV241" s="9">
        <v>72.760000000000005</v>
      </c>
      <c r="HW241" s="9">
        <v>72.599999999999994</v>
      </c>
      <c r="HX241" s="9">
        <v>72.45</v>
      </c>
      <c r="HY241" s="9">
        <v>72.33</v>
      </c>
      <c r="ID241" s="14">
        <v>84.838099999999997</v>
      </c>
      <c r="IE241" s="14">
        <v>84.747900000000001</v>
      </c>
      <c r="IF241" s="14">
        <v>-0.10641399999999999</v>
      </c>
      <c r="IH241" s="7">
        <v>84.61</v>
      </c>
      <c r="II241" s="9">
        <v>301.72000000000003</v>
      </c>
    </row>
    <row r="242" spans="1:243" x14ac:dyDescent="0.35">
      <c r="A242" s="6">
        <f t="shared" si="59"/>
        <v>44889</v>
      </c>
      <c r="B242" s="13">
        <f t="shared" si="53"/>
        <v>11</v>
      </c>
      <c r="C242" s="13">
        <f t="shared" si="54"/>
        <v>2022</v>
      </c>
      <c r="D242">
        <f t="shared" si="55"/>
        <v>202211</v>
      </c>
      <c r="E242">
        <f t="shared" si="56"/>
        <v>4</v>
      </c>
      <c r="F242">
        <f t="shared" si="57"/>
        <v>202204</v>
      </c>
      <c r="G242" t="s">
        <v>427</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79.495900000000006</v>
      </c>
      <c r="FP242" s="7">
        <v>85.59</v>
      </c>
      <c r="FQ242" s="9">
        <v>1.2141999999999999</v>
      </c>
      <c r="FR242" s="7">
        <f t="shared" si="58"/>
        <v>70.490858178224357</v>
      </c>
      <c r="FT242" s="7">
        <v>3.19</v>
      </c>
      <c r="FU242" s="7">
        <v>3.04</v>
      </c>
      <c r="FV242" s="9">
        <v>79.801599999999993</v>
      </c>
      <c r="FX242" s="9">
        <v>85.34</v>
      </c>
      <c r="FY242" s="9">
        <v>85.1</v>
      </c>
      <c r="FZ242" s="9">
        <v>84.1</v>
      </c>
      <c r="GA242" s="9">
        <v>81.3</v>
      </c>
      <c r="GB242" s="9">
        <v>77.33</v>
      </c>
      <c r="GD242" s="9">
        <v>85.34</v>
      </c>
      <c r="GE242" s="9">
        <v>85.24</v>
      </c>
      <c r="GF242" s="9">
        <v>85.1</v>
      </c>
      <c r="GG242" s="9">
        <v>84.86</v>
      </c>
      <c r="GH242" s="9">
        <v>84.53</v>
      </c>
      <c r="GI242" s="9">
        <v>84.1</v>
      </c>
      <c r="GJ242" s="9">
        <v>83.67</v>
      </c>
      <c r="GK242" s="9">
        <v>83.21</v>
      </c>
      <c r="GL242" s="9">
        <v>82.71</v>
      </c>
      <c r="GM242" s="9">
        <v>82.21</v>
      </c>
      <c r="GN242" s="9">
        <v>81.739999999999995</v>
      </c>
      <c r="GO242" s="9">
        <v>81.3</v>
      </c>
      <c r="GP242" s="9">
        <v>80.84</v>
      </c>
      <c r="GQ242" s="9">
        <v>80.37</v>
      </c>
      <c r="GR242" s="9">
        <v>79.98</v>
      </c>
      <c r="GS242" s="9">
        <v>79.64</v>
      </c>
      <c r="GT242" s="9">
        <v>79.33</v>
      </c>
      <c r="GU242" s="9">
        <v>78.989999999999995</v>
      </c>
      <c r="GV242" s="9">
        <v>78.63</v>
      </c>
      <c r="GW242" s="9">
        <v>78.36</v>
      </c>
      <c r="GX242" s="9">
        <v>78.069999999999993</v>
      </c>
      <c r="GY242" s="9">
        <v>77.849999999999994</v>
      </c>
      <c r="GZ242" s="9">
        <v>77.61</v>
      </c>
      <c r="HA242" s="9">
        <v>77.33</v>
      </c>
      <c r="HB242" s="9">
        <v>77.040000000000006</v>
      </c>
      <c r="HC242" s="9">
        <v>76.77</v>
      </c>
      <c r="HD242" s="9">
        <v>76.52</v>
      </c>
      <c r="HE242" s="9">
        <v>76.3</v>
      </c>
      <c r="HF242" s="9">
        <v>76.13</v>
      </c>
      <c r="HG242" s="9">
        <v>75.92</v>
      </c>
      <c r="HH242" s="9">
        <v>75.709999999999994</v>
      </c>
      <c r="HI242" s="9">
        <v>75.489999999999995</v>
      </c>
      <c r="HJ242" s="9">
        <v>75.28</v>
      </c>
      <c r="HK242" s="9">
        <v>75.08</v>
      </c>
      <c r="HL242" s="9">
        <v>74.91</v>
      </c>
      <c r="HM242" s="9">
        <v>74.75</v>
      </c>
      <c r="HN242" s="9">
        <v>74.56</v>
      </c>
      <c r="HO242" s="9">
        <v>74.38</v>
      </c>
      <c r="HP242" s="9">
        <v>74.2</v>
      </c>
      <c r="HQ242" s="9">
        <v>74.03</v>
      </c>
      <c r="HR242" s="9">
        <v>73.84</v>
      </c>
      <c r="HS242" s="9">
        <v>73.64</v>
      </c>
      <c r="HT242" s="9">
        <v>73.48</v>
      </c>
      <c r="HU242" s="9">
        <v>73.34</v>
      </c>
      <c r="HV242" s="9">
        <v>73.2</v>
      </c>
      <c r="HW242" s="9">
        <v>73.05</v>
      </c>
      <c r="HX242" s="9">
        <v>72.900000000000006</v>
      </c>
      <c r="HY242" s="9">
        <v>72.78</v>
      </c>
      <c r="ID242" s="14">
        <v>84.838099999999997</v>
      </c>
      <c r="IE242" s="14">
        <v>84.747900000000001</v>
      </c>
      <c r="IF242" s="14">
        <v>-0.10641399999999999</v>
      </c>
      <c r="IH242" s="7">
        <v>85.25</v>
      </c>
      <c r="II242" s="9">
        <v>291.69</v>
      </c>
    </row>
    <row r="243" spans="1:243" x14ac:dyDescent="0.35">
      <c r="A243" s="6">
        <f t="shared" si="59"/>
        <v>44890</v>
      </c>
      <c r="B243" s="13">
        <f t="shared" si="53"/>
        <v>11</v>
      </c>
      <c r="C243" s="13">
        <f t="shared" si="54"/>
        <v>2022</v>
      </c>
      <c r="D243">
        <f t="shared" si="55"/>
        <v>202211</v>
      </c>
      <c r="E243">
        <f t="shared" si="56"/>
        <v>4</v>
      </c>
      <c r="F243">
        <f t="shared" si="57"/>
        <v>202204</v>
      </c>
      <c r="G243" t="s">
        <v>428</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79.249700000000004</v>
      </c>
      <c r="FP243" s="7">
        <v>83.4</v>
      </c>
      <c r="FQ243" s="9">
        <v>1.2095</v>
      </c>
      <c r="FR243" s="7">
        <f t="shared" si="58"/>
        <v>68.954113269946262</v>
      </c>
      <c r="FT243" s="7">
        <v>3.26</v>
      </c>
      <c r="FU243" s="7">
        <v>3.11</v>
      </c>
      <c r="FV243" s="9">
        <v>79.551000000000002</v>
      </c>
      <c r="FX243" s="9">
        <v>83.63</v>
      </c>
      <c r="FY243" s="9">
        <v>83.54</v>
      </c>
      <c r="FZ243" s="9">
        <v>82.54</v>
      </c>
      <c r="GA243" s="9">
        <v>80</v>
      </c>
      <c r="GB243" s="9">
        <v>76.39</v>
      </c>
      <c r="GD243" s="9">
        <v>83.63</v>
      </c>
      <c r="GE243" s="9">
        <v>83.71</v>
      </c>
      <c r="GF243" s="9">
        <v>83.54</v>
      </c>
      <c r="GG243" s="9">
        <v>83.27</v>
      </c>
      <c r="GH243" s="9">
        <v>82.95</v>
      </c>
      <c r="GI243" s="9">
        <v>82.54</v>
      </c>
      <c r="GJ243" s="9">
        <v>82.13</v>
      </c>
      <c r="GK243" s="9">
        <v>81.709999999999994</v>
      </c>
      <c r="GL243" s="9">
        <v>81.27</v>
      </c>
      <c r="GM243" s="9">
        <v>80.84</v>
      </c>
      <c r="GN243" s="9">
        <v>80.41</v>
      </c>
      <c r="GO243" s="9">
        <v>80</v>
      </c>
      <c r="GP243" s="9">
        <v>79.569999999999993</v>
      </c>
      <c r="GQ243" s="9">
        <v>79.14</v>
      </c>
      <c r="GR243" s="9">
        <v>78.78</v>
      </c>
      <c r="GS243" s="9">
        <v>78.48</v>
      </c>
      <c r="GT243" s="9">
        <v>78.2</v>
      </c>
      <c r="GU243" s="9">
        <v>77.900000000000006</v>
      </c>
      <c r="GV243" s="9">
        <v>77.56</v>
      </c>
      <c r="GW243" s="9">
        <v>77.31</v>
      </c>
      <c r="GX243" s="9">
        <v>77.040000000000006</v>
      </c>
      <c r="GY243" s="9">
        <v>76.849999999999994</v>
      </c>
      <c r="GZ243" s="9">
        <v>76.64</v>
      </c>
      <c r="HA243" s="9">
        <v>76.39</v>
      </c>
      <c r="HB243" s="9">
        <v>76.12</v>
      </c>
      <c r="HC243" s="9">
        <v>75.87</v>
      </c>
      <c r="HD243" s="9">
        <v>75.64</v>
      </c>
      <c r="HE243" s="9">
        <v>75.44</v>
      </c>
      <c r="HF243" s="9">
        <v>75.290000000000006</v>
      </c>
      <c r="HG243" s="9">
        <v>75.099999999999994</v>
      </c>
      <c r="HH243" s="9">
        <v>74.91</v>
      </c>
      <c r="HI243" s="9">
        <v>74.709999999999994</v>
      </c>
      <c r="HJ243" s="9">
        <v>74.52</v>
      </c>
      <c r="HK243" s="9">
        <v>74.34</v>
      </c>
      <c r="HL243" s="9">
        <v>74.19</v>
      </c>
      <c r="HM243" s="9">
        <v>74.040000000000006</v>
      </c>
      <c r="HN243" s="9">
        <v>73.86</v>
      </c>
      <c r="HO243" s="9">
        <v>73.69</v>
      </c>
      <c r="HP243" s="9">
        <v>73.52</v>
      </c>
      <c r="HQ243" s="9">
        <v>73.36</v>
      </c>
      <c r="HR243" s="9">
        <v>73.180000000000007</v>
      </c>
      <c r="HS243" s="9">
        <v>72.989999999999995</v>
      </c>
      <c r="HT243" s="9">
        <v>72.84</v>
      </c>
      <c r="HU243" s="9">
        <v>72.709999999999994</v>
      </c>
      <c r="HV243" s="9">
        <v>72.58</v>
      </c>
      <c r="HW243" s="9">
        <v>72.44</v>
      </c>
      <c r="HX243" s="9">
        <v>72.3</v>
      </c>
      <c r="HY243" s="9">
        <v>72.19</v>
      </c>
      <c r="ID243" s="14">
        <v>84.838099999999997</v>
      </c>
      <c r="IE243" s="14">
        <v>84.747900000000001</v>
      </c>
      <c r="IF243" s="14">
        <v>-0.10641399999999999</v>
      </c>
      <c r="IH243" s="7">
        <v>84.01</v>
      </c>
      <c r="II243" s="9">
        <v>288.45999999999998</v>
      </c>
    </row>
    <row r="244" spans="1:243" x14ac:dyDescent="0.35">
      <c r="A244" s="6">
        <f t="shared" si="59"/>
        <v>44893</v>
      </c>
      <c r="B244" s="13">
        <f t="shared" si="53"/>
        <v>11</v>
      </c>
      <c r="C244" s="13">
        <f t="shared" si="54"/>
        <v>2022</v>
      </c>
      <c r="D244">
        <f t="shared" si="55"/>
        <v>202211</v>
      </c>
      <c r="E244">
        <f t="shared" si="56"/>
        <v>4</v>
      </c>
      <c r="F244">
        <f t="shared" si="57"/>
        <v>202204</v>
      </c>
      <c r="G244" t="s">
        <v>429</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78.977199999999996</v>
      </c>
      <c r="FP244" s="7">
        <v>83.5</v>
      </c>
      <c r="FQ244" s="9">
        <v>1.204</v>
      </c>
      <c r="FR244" s="7">
        <f t="shared" si="58"/>
        <v>69.352159468438543</v>
      </c>
      <c r="FT244" s="7">
        <v>3.28</v>
      </c>
      <c r="FU244" s="7">
        <v>3.13</v>
      </c>
      <c r="FV244" s="9">
        <v>79.2864</v>
      </c>
      <c r="FX244" s="9">
        <v>83.19</v>
      </c>
      <c r="FY244" s="9">
        <v>83.79</v>
      </c>
      <c r="FZ244" s="9">
        <v>82.88</v>
      </c>
      <c r="GA244" s="9">
        <v>80.489999999999995</v>
      </c>
      <c r="GB244" s="9">
        <v>76.900000000000006</v>
      </c>
      <c r="GD244" s="9">
        <v>83.19</v>
      </c>
      <c r="GE244" s="9">
        <v>83.89</v>
      </c>
      <c r="GF244" s="9">
        <v>83.79</v>
      </c>
      <c r="GG244" s="9">
        <v>83.56</v>
      </c>
      <c r="GH244" s="9">
        <v>83.26</v>
      </c>
      <c r="GI244" s="9">
        <v>82.88</v>
      </c>
      <c r="GJ244" s="9">
        <v>82.5</v>
      </c>
      <c r="GK244" s="9">
        <v>82.11</v>
      </c>
      <c r="GL244" s="9">
        <v>81.69</v>
      </c>
      <c r="GM244" s="9">
        <v>81.28</v>
      </c>
      <c r="GN244" s="9">
        <v>80.87</v>
      </c>
      <c r="GO244" s="9">
        <v>80.489999999999995</v>
      </c>
      <c r="GP244" s="9">
        <v>80.069999999999993</v>
      </c>
      <c r="GQ244" s="9">
        <v>79.650000000000006</v>
      </c>
      <c r="GR244" s="9">
        <v>79.3</v>
      </c>
      <c r="GS244" s="9">
        <v>79</v>
      </c>
      <c r="GT244" s="9">
        <v>78.72</v>
      </c>
      <c r="GU244" s="9">
        <v>78.42</v>
      </c>
      <c r="GV244" s="9">
        <v>78.06</v>
      </c>
      <c r="GW244" s="9">
        <v>77.81</v>
      </c>
      <c r="GX244" s="9">
        <v>77.540000000000006</v>
      </c>
      <c r="GY244" s="9">
        <v>77.349999999999994</v>
      </c>
      <c r="GZ244" s="9">
        <v>77.150000000000006</v>
      </c>
      <c r="HA244" s="9">
        <v>76.900000000000006</v>
      </c>
      <c r="HB244" s="9">
        <v>76.61</v>
      </c>
      <c r="HC244" s="9">
        <v>76.36</v>
      </c>
      <c r="HD244" s="9">
        <v>76.13</v>
      </c>
      <c r="HE244" s="9">
        <v>75.930000000000007</v>
      </c>
      <c r="HF244" s="9">
        <v>75.790000000000006</v>
      </c>
      <c r="HG244" s="9">
        <v>75.61</v>
      </c>
      <c r="HH244" s="9">
        <v>75.42</v>
      </c>
      <c r="HI244" s="9">
        <v>75.22</v>
      </c>
      <c r="HJ244" s="9">
        <v>75.03</v>
      </c>
      <c r="HK244" s="9">
        <v>74.849999999999994</v>
      </c>
      <c r="HL244" s="9">
        <v>74.709999999999994</v>
      </c>
      <c r="HM244" s="9">
        <v>74.569999999999993</v>
      </c>
      <c r="HN244" s="9">
        <v>74.400000000000006</v>
      </c>
      <c r="HO244" s="9">
        <v>74.23</v>
      </c>
      <c r="HP244" s="9">
        <v>74.06</v>
      </c>
      <c r="HQ244" s="9">
        <v>73.91</v>
      </c>
      <c r="HR244" s="9">
        <v>73.739999999999995</v>
      </c>
      <c r="HS244" s="9">
        <v>73.56</v>
      </c>
      <c r="HT244" s="9">
        <v>73.42</v>
      </c>
      <c r="HU244" s="9">
        <v>73.290000000000006</v>
      </c>
      <c r="HV244" s="9">
        <v>73.16</v>
      </c>
      <c r="HW244" s="9">
        <v>73.03</v>
      </c>
      <c r="HX244" s="9">
        <v>72.900000000000006</v>
      </c>
      <c r="HY244" s="9">
        <v>72.8</v>
      </c>
      <c r="ID244" s="14">
        <v>84.838099999999997</v>
      </c>
      <c r="IE244" s="14">
        <v>84.747900000000001</v>
      </c>
      <c r="IF244" s="14">
        <v>-0.10641399999999999</v>
      </c>
      <c r="IH244" s="7">
        <v>83.98</v>
      </c>
      <c r="II244" s="9">
        <v>291.27999999999997</v>
      </c>
    </row>
    <row r="245" spans="1:243" x14ac:dyDescent="0.35">
      <c r="A245" s="6">
        <f t="shared" si="59"/>
        <v>44894</v>
      </c>
      <c r="B245" s="13">
        <f t="shared" si="53"/>
        <v>11</v>
      </c>
      <c r="C245" s="13">
        <f t="shared" si="54"/>
        <v>2022</v>
      </c>
      <c r="D245">
        <f t="shared" si="55"/>
        <v>202211</v>
      </c>
      <c r="E245">
        <f t="shared" si="56"/>
        <v>4</v>
      </c>
      <c r="F245">
        <f t="shared" si="57"/>
        <v>202204</v>
      </c>
      <c r="G245" t="s">
        <v>430</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78.834699999999998</v>
      </c>
      <c r="FP245" s="7">
        <v>83.22</v>
      </c>
      <c r="FQ245" s="9">
        <v>1.2001999999999999</v>
      </c>
      <c r="FR245" s="7">
        <f t="shared" si="58"/>
        <v>69.338443592734549</v>
      </c>
      <c r="FT245" s="7">
        <v>3.24</v>
      </c>
      <c r="FU245" s="7">
        <v>3.12</v>
      </c>
      <c r="FV245" s="9">
        <v>79.155299999999997</v>
      </c>
      <c r="FX245" s="9">
        <v>83.03</v>
      </c>
      <c r="FY245" s="9">
        <v>84.24</v>
      </c>
      <c r="FZ245" s="9">
        <v>83.48</v>
      </c>
      <c r="GA245" s="9">
        <v>81.11</v>
      </c>
      <c r="GB245" s="9">
        <v>77.44</v>
      </c>
      <c r="GD245" s="9">
        <v>83.03</v>
      </c>
      <c r="GE245" s="9">
        <v>84.25</v>
      </c>
      <c r="GF245" s="9">
        <v>84.24</v>
      </c>
      <c r="GG245" s="9">
        <v>84.09</v>
      </c>
      <c r="GH245" s="9">
        <v>83.85</v>
      </c>
      <c r="GI245" s="9">
        <v>83.48</v>
      </c>
      <c r="GJ245" s="9">
        <v>83.1</v>
      </c>
      <c r="GK245" s="9">
        <v>82.71</v>
      </c>
      <c r="GL245" s="9">
        <v>82.3</v>
      </c>
      <c r="GM245" s="9">
        <v>81.900000000000006</v>
      </c>
      <c r="GN245" s="9">
        <v>81.489999999999995</v>
      </c>
      <c r="GO245" s="9">
        <v>81.11</v>
      </c>
      <c r="GP245" s="9">
        <v>80.7</v>
      </c>
      <c r="GQ245" s="9">
        <v>80.290000000000006</v>
      </c>
      <c r="GR245" s="9">
        <v>79.92</v>
      </c>
      <c r="GS245" s="9">
        <v>79.62</v>
      </c>
      <c r="GT245" s="9">
        <v>79.33</v>
      </c>
      <c r="GU245" s="9">
        <v>79.02</v>
      </c>
      <c r="GV245" s="9">
        <v>78.650000000000006</v>
      </c>
      <c r="GW245" s="9">
        <v>78.39</v>
      </c>
      <c r="GX245" s="9">
        <v>78.12</v>
      </c>
      <c r="GY245" s="9">
        <v>77.91</v>
      </c>
      <c r="GZ245" s="9">
        <v>77.7</v>
      </c>
      <c r="HA245" s="9">
        <v>77.44</v>
      </c>
      <c r="HB245" s="9">
        <v>77.14</v>
      </c>
      <c r="HC245" s="9">
        <v>76.87</v>
      </c>
      <c r="HD245" s="9">
        <v>76.62</v>
      </c>
      <c r="HE245" s="9">
        <v>76.41</v>
      </c>
      <c r="HF245" s="9">
        <v>76.260000000000005</v>
      </c>
      <c r="HG245" s="9">
        <v>76.069999999999993</v>
      </c>
      <c r="HH245" s="9">
        <v>75.87</v>
      </c>
      <c r="HI245" s="9">
        <v>75.650000000000006</v>
      </c>
      <c r="HJ245" s="9">
        <v>75.45</v>
      </c>
      <c r="HK245" s="9">
        <v>75.260000000000005</v>
      </c>
      <c r="HL245" s="9">
        <v>75.11</v>
      </c>
      <c r="HM245" s="9">
        <v>74.95</v>
      </c>
      <c r="HN245" s="9">
        <v>74.77</v>
      </c>
      <c r="HO245" s="9">
        <v>74.59</v>
      </c>
      <c r="HP245" s="9">
        <v>74.41</v>
      </c>
      <c r="HQ245" s="9">
        <v>74.239999999999995</v>
      </c>
      <c r="HR245" s="9">
        <v>74.06</v>
      </c>
      <c r="HS245" s="9">
        <v>73.88</v>
      </c>
      <c r="HT245" s="9">
        <v>73.73</v>
      </c>
      <c r="HU245" s="9">
        <v>73.59</v>
      </c>
      <c r="HV245" s="9">
        <v>73.45</v>
      </c>
      <c r="HW245" s="9">
        <v>73.31</v>
      </c>
      <c r="HX245" s="9">
        <v>73.17</v>
      </c>
      <c r="HY245" s="9">
        <v>73.06</v>
      </c>
      <c r="ID245" s="14">
        <v>84.838099999999997</v>
      </c>
      <c r="IE245" s="14">
        <v>84.747900000000001</v>
      </c>
      <c r="IF245" s="14">
        <v>-0.10641399999999999</v>
      </c>
      <c r="IH245" s="7">
        <v>84.39</v>
      </c>
      <c r="II245" s="9">
        <v>322.33999999999997</v>
      </c>
    </row>
    <row r="246" spans="1:243" x14ac:dyDescent="0.35">
      <c r="A246" s="6">
        <f t="shared" si="59"/>
        <v>44895</v>
      </c>
      <c r="B246" s="13">
        <f t="shared" si="53"/>
        <v>11</v>
      </c>
      <c r="C246" s="13">
        <f t="shared" si="54"/>
        <v>2022</v>
      </c>
      <c r="D246">
        <f t="shared" si="55"/>
        <v>202211</v>
      </c>
      <c r="E246">
        <f t="shared" si="56"/>
        <v>4</v>
      </c>
      <c r="F246">
        <f t="shared" si="57"/>
        <v>202204</v>
      </c>
      <c r="G246" t="s">
        <v>431</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78.427099999999996</v>
      </c>
      <c r="FP246" s="7">
        <v>85.61</v>
      </c>
      <c r="FQ246" s="9">
        <v>1.1912</v>
      </c>
      <c r="FR246" s="7">
        <f t="shared" si="58"/>
        <v>71.868703828072526</v>
      </c>
      <c r="FT246" s="7">
        <v>3.28</v>
      </c>
      <c r="FU246" s="7">
        <v>3.16</v>
      </c>
      <c r="FV246" s="9">
        <v>78.758099999999999</v>
      </c>
      <c r="FX246" s="9">
        <v>85.43</v>
      </c>
      <c r="FY246" s="9">
        <v>86.99</v>
      </c>
      <c r="FZ246" s="9">
        <v>86.16</v>
      </c>
      <c r="GA246" s="9">
        <v>83.52</v>
      </c>
      <c r="GB246" s="9">
        <v>79.12</v>
      </c>
      <c r="GD246" s="9">
        <v>85.43</v>
      </c>
      <c r="GE246" s="9">
        <v>86.97</v>
      </c>
      <c r="GF246" s="9">
        <v>86.99</v>
      </c>
      <c r="GG246" s="9">
        <v>86.83</v>
      </c>
      <c r="GH246" s="9">
        <v>86.58</v>
      </c>
      <c r="GI246" s="9">
        <v>86.16</v>
      </c>
      <c r="GJ246" s="9">
        <v>85.75</v>
      </c>
      <c r="GK246" s="9">
        <v>85.31</v>
      </c>
      <c r="GL246" s="9">
        <v>84.86</v>
      </c>
      <c r="GM246" s="9">
        <v>84.42</v>
      </c>
      <c r="GN246" s="9">
        <v>83.97</v>
      </c>
      <c r="GO246" s="9">
        <v>83.52</v>
      </c>
      <c r="GP246" s="9">
        <v>83.04</v>
      </c>
      <c r="GQ246" s="9">
        <v>82.55</v>
      </c>
      <c r="GR246" s="9">
        <v>82.14</v>
      </c>
      <c r="GS246" s="9">
        <v>81.78</v>
      </c>
      <c r="GT246" s="9">
        <v>81.430000000000007</v>
      </c>
      <c r="GU246" s="9">
        <v>81.06</v>
      </c>
      <c r="GV246" s="9">
        <v>80.63</v>
      </c>
      <c r="GW246" s="9">
        <v>80.31</v>
      </c>
      <c r="GX246" s="9">
        <v>79.98</v>
      </c>
      <c r="GY246" s="9">
        <v>79.709999999999994</v>
      </c>
      <c r="GZ246" s="9">
        <v>79.44</v>
      </c>
      <c r="HA246" s="9">
        <v>79.12</v>
      </c>
      <c r="HB246" s="9">
        <v>78.760000000000005</v>
      </c>
      <c r="HC246" s="9">
        <v>78.45</v>
      </c>
      <c r="HD246" s="9">
        <v>78.150000000000006</v>
      </c>
      <c r="HE246" s="9">
        <v>77.89</v>
      </c>
      <c r="HF246" s="9">
        <v>77.69</v>
      </c>
      <c r="HG246" s="9">
        <v>77.45</v>
      </c>
      <c r="HH246" s="9">
        <v>77.2</v>
      </c>
      <c r="HI246" s="9">
        <v>76.930000000000007</v>
      </c>
      <c r="HJ246" s="9">
        <v>76.680000000000007</v>
      </c>
      <c r="HK246" s="9">
        <v>76.44</v>
      </c>
      <c r="HL246" s="9">
        <v>76.25</v>
      </c>
      <c r="HM246" s="9">
        <v>76.05</v>
      </c>
      <c r="HN246" s="9">
        <v>75.84</v>
      </c>
      <c r="HO246" s="9">
        <v>75.63</v>
      </c>
      <c r="HP246" s="9">
        <v>75.42</v>
      </c>
      <c r="HQ246" s="9">
        <v>75.22</v>
      </c>
      <c r="HR246" s="9">
        <v>75.010000000000005</v>
      </c>
      <c r="HS246" s="9">
        <v>74.790000000000006</v>
      </c>
      <c r="HT246" s="9">
        <v>74.61</v>
      </c>
      <c r="HU246" s="9">
        <v>74.44</v>
      </c>
      <c r="HV246" s="9">
        <v>74.27</v>
      </c>
      <c r="HW246" s="9">
        <v>74.099999999999994</v>
      </c>
      <c r="HX246" s="9">
        <v>73.930000000000007</v>
      </c>
      <c r="HY246" s="9">
        <v>73.78</v>
      </c>
      <c r="ID246" s="14">
        <v>84.838099999999997</v>
      </c>
      <c r="IE246" s="14">
        <v>84.747900000000001</v>
      </c>
      <c r="IF246" s="14">
        <v>-0.10641399999999999</v>
      </c>
      <c r="IH246" s="7">
        <v>86.56</v>
      </c>
      <c r="II246" s="9">
        <v>369.65</v>
      </c>
    </row>
    <row r="247" spans="1:243" x14ac:dyDescent="0.35">
      <c r="A247" s="6">
        <f t="shared" si="59"/>
        <v>44896</v>
      </c>
      <c r="B247" s="13">
        <f t="shared" si="53"/>
        <v>12</v>
      </c>
      <c r="C247" s="13">
        <f t="shared" si="54"/>
        <v>2022</v>
      </c>
      <c r="D247">
        <f t="shared" si="55"/>
        <v>202212</v>
      </c>
      <c r="E247">
        <f t="shared" si="56"/>
        <v>4</v>
      </c>
      <c r="F247">
        <f t="shared" si="57"/>
        <v>202204</v>
      </c>
      <c r="G247" t="s">
        <v>432</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79.825599999999994</v>
      </c>
      <c r="FP247" s="7">
        <v>86.28</v>
      </c>
      <c r="FQ247" s="9">
        <v>1.2266999999999999</v>
      </c>
      <c r="FR247" s="7">
        <f t="shared" si="58"/>
        <v>70.335045243335784</v>
      </c>
      <c r="FT247" s="7">
        <v>3.24</v>
      </c>
      <c r="FU247" s="7">
        <v>3.1</v>
      </c>
      <c r="FV247" s="9">
        <v>80.130200000000002</v>
      </c>
      <c r="FX247" s="9">
        <v>86.88</v>
      </c>
      <c r="FY247" s="9">
        <v>86.58</v>
      </c>
      <c r="FZ247" s="9">
        <v>85.46</v>
      </c>
      <c r="GA247" s="9">
        <v>82.83</v>
      </c>
      <c r="GB247" s="9">
        <v>78.67</v>
      </c>
      <c r="GD247" s="9">
        <v>86.88</v>
      </c>
      <c r="GE247" s="9">
        <v>86.81</v>
      </c>
      <c r="GF247" s="9">
        <v>86.58</v>
      </c>
      <c r="GG247" s="9">
        <v>86.3</v>
      </c>
      <c r="GH247" s="9">
        <v>85.88</v>
      </c>
      <c r="GI247" s="9">
        <v>85.46</v>
      </c>
      <c r="GJ247" s="9">
        <v>85.04</v>
      </c>
      <c r="GK247" s="9">
        <v>84.62</v>
      </c>
      <c r="GL247" s="9">
        <v>84.18</v>
      </c>
      <c r="GM247" s="9">
        <v>83.74</v>
      </c>
      <c r="GN247" s="9">
        <v>83.3</v>
      </c>
      <c r="GO247" s="9">
        <v>82.83</v>
      </c>
      <c r="GP247" s="9">
        <v>82.34</v>
      </c>
      <c r="GQ247" s="9">
        <v>81.94</v>
      </c>
      <c r="GR247" s="9">
        <v>81.58</v>
      </c>
      <c r="GS247" s="9">
        <v>81.239999999999995</v>
      </c>
      <c r="GT247" s="9">
        <v>80.88</v>
      </c>
      <c r="GU247" s="9">
        <v>80.459999999999994</v>
      </c>
      <c r="GV247" s="9">
        <v>80.14</v>
      </c>
      <c r="GW247" s="9">
        <v>79.819999999999993</v>
      </c>
      <c r="GX247" s="9">
        <v>79.569999999999993</v>
      </c>
      <c r="GY247" s="9">
        <v>79.319999999999993</v>
      </c>
      <c r="GZ247" s="9">
        <v>79.02</v>
      </c>
      <c r="HA247" s="9">
        <v>78.67</v>
      </c>
      <c r="HB247" s="9">
        <v>78.37</v>
      </c>
      <c r="HC247" s="9">
        <v>78.08</v>
      </c>
      <c r="HD247" s="9">
        <v>77.83</v>
      </c>
      <c r="HE247" s="9">
        <v>77.64</v>
      </c>
      <c r="HF247" s="9">
        <v>77.41</v>
      </c>
      <c r="HG247" s="9">
        <v>77.16</v>
      </c>
      <c r="HH247" s="9">
        <v>76.900000000000006</v>
      </c>
      <c r="HI247" s="9">
        <v>76.650000000000006</v>
      </c>
      <c r="HJ247" s="9">
        <v>76.42</v>
      </c>
      <c r="HK247" s="9">
        <v>76.239999999999995</v>
      </c>
      <c r="HL247" s="9">
        <v>76.05</v>
      </c>
      <c r="HM247" s="9">
        <v>75.84</v>
      </c>
      <c r="HN247" s="9">
        <v>75.63</v>
      </c>
      <c r="HO247" s="9">
        <v>75.42</v>
      </c>
      <c r="HP247" s="9">
        <v>75.23</v>
      </c>
      <c r="HQ247" s="9">
        <v>75.03</v>
      </c>
      <c r="HR247" s="9">
        <v>74.819999999999993</v>
      </c>
      <c r="HS247" s="9">
        <v>74.64</v>
      </c>
      <c r="HT247" s="9">
        <v>74.47</v>
      </c>
      <c r="HU247" s="9">
        <v>74.3</v>
      </c>
      <c r="HV247" s="9">
        <v>74.14</v>
      </c>
      <c r="HW247" s="9">
        <v>73.98</v>
      </c>
      <c r="HX247" s="9">
        <v>73.84</v>
      </c>
      <c r="HY247" s="9">
        <v>73.7</v>
      </c>
      <c r="ID247" s="14">
        <v>84.838099999999997</v>
      </c>
      <c r="IE247" s="14">
        <v>84.747900000000001</v>
      </c>
      <c r="IF247" s="14">
        <v>-0.10641399999999999</v>
      </c>
      <c r="IH247" s="7">
        <v>87.85</v>
      </c>
      <c r="II247" s="9">
        <v>344.2</v>
      </c>
    </row>
    <row r="248" spans="1:243" x14ac:dyDescent="0.35">
      <c r="A248" s="6">
        <f t="shared" si="59"/>
        <v>44897</v>
      </c>
      <c r="B248" s="13">
        <f t="shared" si="53"/>
        <v>12</v>
      </c>
      <c r="C248" s="13">
        <f t="shared" si="54"/>
        <v>2022</v>
      </c>
      <c r="D248">
        <f t="shared" si="55"/>
        <v>202212</v>
      </c>
      <c r="E248">
        <f t="shared" si="56"/>
        <v>4</v>
      </c>
      <c r="F248">
        <f t="shared" si="57"/>
        <v>202204</v>
      </c>
      <c r="G248" t="s">
        <v>433</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79.524000000000001</v>
      </c>
      <c r="FP248" s="7">
        <v>86.54</v>
      </c>
      <c r="FQ248" s="9">
        <v>1.2216</v>
      </c>
      <c r="FR248" s="7">
        <f t="shared" si="58"/>
        <v>70.841519318926004</v>
      </c>
      <c r="FT248" s="7">
        <v>3.31</v>
      </c>
      <c r="FU248" s="7">
        <v>3.15</v>
      </c>
      <c r="FV248" s="9">
        <v>79.816100000000006</v>
      </c>
      <c r="FX248" s="9">
        <v>85.57</v>
      </c>
      <c r="FY248" s="9">
        <v>85.43</v>
      </c>
      <c r="FZ248" s="9">
        <v>84.66</v>
      </c>
      <c r="GA248" s="9">
        <v>82.51</v>
      </c>
      <c r="GB248" s="9">
        <v>78.69</v>
      </c>
      <c r="GD248" s="9">
        <v>85.57</v>
      </c>
      <c r="GE248" s="9">
        <v>85.55</v>
      </c>
      <c r="GF248" s="9">
        <v>85.43</v>
      </c>
      <c r="GG248" s="9">
        <v>85.27</v>
      </c>
      <c r="GH248" s="9">
        <v>84.98</v>
      </c>
      <c r="GI248" s="9">
        <v>84.66</v>
      </c>
      <c r="GJ248" s="9">
        <v>84.3</v>
      </c>
      <c r="GK248" s="9">
        <v>83.94</v>
      </c>
      <c r="GL248" s="9">
        <v>83.57</v>
      </c>
      <c r="GM248" s="9">
        <v>83.22</v>
      </c>
      <c r="GN248" s="9">
        <v>82.87</v>
      </c>
      <c r="GO248" s="9">
        <v>82.51</v>
      </c>
      <c r="GP248" s="9">
        <v>82.13</v>
      </c>
      <c r="GQ248" s="9">
        <v>81.73</v>
      </c>
      <c r="GR248" s="9">
        <v>81.39</v>
      </c>
      <c r="GS248" s="9">
        <v>81.06</v>
      </c>
      <c r="GT248" s="9">
        <v>80.709999999999994</v>
      </c>
      <c r="GU248" s="9">
        <v>80.33</v>
      </c>
      <c r="GV248" s="9">
        <v>80.03</v>
      </c>
      <c r="GW248" s="9">
        <v>79.739999999999995</v>
      </c>
      <c r="GX248" s="9">
        <v>79.510000000000005</v>
      </c>
      <c r="GY248" s="9">
        <v>79.28</v>
      </c>
      <c r="GZ248" s="9">
        <v>79</v>
      </c>
      <c r="HA248" s="9">
        <v>78.69</v>
      </c>
      <c r="HB248" s="9">
        <v>78.400000000000006</v>
      </c>
      <c r="HC248" s="9">
        <v>78.12</v>
      </c>
      <c r="HD248" s="9">
        <v>77.89</v>
      </c>
      <c r="HE248" s="9">
        <v>77.709999999999994</v>
      </c>
      <c r="HF248" s="9">
        <v>77.489999999999995</v>
      </c>
      <c r="HG248" s="9">
        <v>77.25</v>
      </c>
      <c r="HH248" s="9">
        <v>77.010000000000005</v>
      </c>
      <c r="HI248" s="9">
        <v>76.78</v>
      </c>
      <c r="HJ248" s="9">
        <v>76.569999999999993</v>
      </c>
      <c r="HK248" s="9">
        <v>76.400000000000006</v>
      </c>
      <c r="HL248" s="9">
        <v>76.22</v>
      </c>
      <c r="HM248" s="9">
        <v>76.02</v>
      </c>
      <c r="HN248" s="9">
        <v>75.819999999999993</v>
      </c>
      <c r="HO248" s="9">
        <v>75.62</v>
      </c>
      <c r="HP248" s="9">
        <v>75.44</v>
      </c>
      <c r="HQ248" s="9">
        <v>75.25</v>
      </c>
      <c r="HR248" s="9">
        <v>75.040000000000006</v>
      </c>
      <c r="HS248" s="9">
        <v>74.87</v>
      </c>
      <c r="HT248" s="9">
        <v>74.709999999999994</v>
      </c>
      <c r="HU248" s="9">
        <v>74.55</v>
      </c>
      <c r="HV248" s="9">
        <v>74.400000000000006</v>
      </c>
      <c r="HW248" s="9">
        <v>74.239999999999995</v>
      </c>
      <c r="HX248" s="9">
        <v>74.099999999999994</v>
      </c>
      <c r="HY248" s="9">
        <v>73.95</v>
      </c>
      <c r="ID248" s="14">
        <v>84.838099999999997</v>
      </c>
      <c r="IE248" s="14">
        <v>84.747900000000001</v>
      </c>
      <c r="IF248" s="14">
        <v>-0.10641399999999999</v>
      </c>
      <c r="IH248" s="7">
        <v>85.44</v>
      </c>
      <c r="II248" s="9">
        <v>336.31</v>
      </c>
    </row>
    <row r="249" spans="1:243" x14ac:dyDescent="0.35">
      <c r="A249" s="6">
        <f t="shared" si="59"/>
        <v>44900</v>
      </c>
      <c r="B249" s="13">
        <f t="shared" si="53"/>
        <v>12</v>
      </c>
      <c r="C249" s="13">
        <f t="shared" si="54"/>
        <v>2022</v>
      </c>
      <c r="D249">
        <f t="shared" si="55"/>
        <v>202212</v>
      </c>
      <c r="E249">
        <f t="shared" si="56"/>
        <v>4</v>
      </c>
      <c r="F249">
        <f t="shared" si="57"/>
        <v>202204</v>
      </c>
      <c r="G249" t="s">
        <v>434</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79.260000000000005</v>
      </c>
      <c r="FP249" s="7">
        <v>83.36</v>
      </c>
      <c r="FQ249" s="9">
        <v>1.2218</v>
      </c>
      <c r="FR249" s="7">
        <f t="shared" si="58"/>
        <v>68.227205761990504</v>
      </c>
      <c r="FT249" s="7">
        <v>3.31</v>
      </c>
      <c r="FU249" s="7">
        <v>3.1</v>
      </c>
      <c r="FV249" s="9">
        <v>79.541899999999998</v>
      </c>
      <c r="FX249" s="9">
        <v>82.68</v>
      </c>
      <c r="FY249" s="9">
        <v>82.63</v>
      </c>
      <c r="FZ249" s="9">
        <v>82.26</v>
      </c>
      <c r="GA249" s="9">
        <v>80.510000000000005</v>
      </c>
      <c r="GB249" s="9">
        <v>77.209999999999994</v>
      </c>
      <c r="GD249" s="9">
        <v>82.68</v>
      </c>
      <c r="GE249" s="9">
        <v>82.66</v>
      </c>
      <c r="GF249" s="9">
        <v>82.63</v>
      </c>
      <c r="GG249" s="9">
        <v>82.59</v>
      </c>
      <c r="GH249" s="9">
        <v>82.44</v>
      </c>
      <c r="GI249" s="9">
        <v>82.26</v>
      </c>
      <c r="GJ249" s="9">
        <v>82.01</v>
      </c>
      <c r="GK249" s="9">
        <v>81.73</v>
      </c>
      <c r="GL249" s="9">
        <v>81.430000000000007</v>
      </c>
      <c r="GM249" s="9">
        <v>81.13</v>
      </c>
      <c r="GN249" s="9">
        <v>80.819999999999993</v>
      </c>
      <c r="GO249" s="9">
        <v>80.510000000000005</v>
      </c>
      <c r="GP249" s="9">
        <v>80.180000000000007</v>
      </c>
      <c r="GQ249" s="9">
        <v>79.84</v>
      </c>
      <c r="GR249" s="9">
        <v>79.55</v>
      </c>
      <c r="GS249" s="9">
        <v>79.27</v>
      </c>
      <c r="GT249" s="9">
        <v>78.97</v>
      </c>
      <c r="GU249" s="9">
        <v>78.63</v>
      </c>
      <c r="GV249" s="9">
        <v>78.37</v>
      </c>
      <c r="GW249" s="9">
        <v>78.12</v>
      </c>
      <c r="GX249" s="9">
        <v>77.930000000000007</v>
      </c>
      <c r="GY249" s="9">
        <v>77.739999999999995</v>
      </c>
      <c r="GZ249" s="9">
        <v>77.489999999999995</v>
      </c>
      <c r="HA249" s="9">
        <v>77.209999999999994</v>
      </c>
      <c r="HB249" s="9">
        <v>76.95</v>
      </c>
      <c r="HC249" s="9">
        <v>76.7</v>
      </c>
      <c r="HD249" s="9">
        <v>76.5</v>
      </c>
      <c r="HE249" s="9">
        <v>76.349999999999994</v>
      </c>
      <c r="HF249" s="9">
        <v>76.16</v>
      </c>
      <c r="HG249" s="9">
        <v>75.94</v>
      </c>
      <c r="HH249" s="9">
        <v>75.739999999999995</v>
      </c>
      <c r="HI249" s="9">
        <v>75.540000000000006</v>
      </c>
      <c r="HJ249" s="9">
        <v>75.36</v>
      </c>
      <c r="HK249" s="9">
        <v>75.209999999999994</v>
      </c>
      <c r="HL249" s="9">
        <v>75.05</v>
      </c>
      <c r="HM249" s="9">
        <v>74.87</v>
      </c>
      <c r="HN249" s="9">
        <v>74.69</v>
      </c>
      <c r="HO249" s="9">
        <v>74.510000000000005</v>
      </c>
      <c r="HP249" s="9">
        <v>74.34</v>
      </c>
      <c r="HQ249" s="9">
        <v>74.17</v>
      </c>
      <c r="HR249" s="9">
        <v>74</v>
      </c>
      <c r="HS249" s="9">
        <v>73.83</v>
      </c>
      <c r="HT249" s="9">
        <v>73.69</v>
      </c>
      <c r="HU249" s="9">
        <v>73.55</v>
      </c>
      <c r="HV249" s="9">
        <v>73.41</v>
      </c>
      <c r="HW249" s="9">
        <v>73.260000000000005</v>
      </c>
      <c r="HX249" s="9">
        <v>73.13</v>
      </c>
      <c r="HY249" s="9">
        <v>72.98</v>
      </c>
      <c r="ID249" s="14">
        <v>84.838099999999997</v>
      </c>
      <c r="IE249" s="14">
        <v>84.747900000000001</v>
      </c>
      <c r="IF249" s="14">
        <v>-0.10641399999999999</v>
      </c>
      <c r="IH249" s="7">
        <v>83.4</v>
      </c>
      <c r="II249" s="9">
        <v>335.38</v>
      </c>
    </row>
    <row r="250" spans="1:243" x14ac:dyDescent="0.35">
      <c r="A250" s="6">
        <f t="shared" si="59"/>
        <v>44901</v>
      </c>
      <c r="B250" s="13">
        <f t="shared" si="53"/>
        <v>12</v>
      </c>
      <c r="C250" s="13">
        <f t="shared" si="54"/>
        <v>2022</v>
      </c>
      <c r="D250">
        <f t="shared" si="55"/>
        <v>202212</v>
      </c>
      <c r="E250">
        <f t="shared" si="56"/>
        <v>4</v>
      </c>
      <c r="F250">
        <f t="shared" si="57"/>
        <v>202204</v>
      </c>
      <c r="G250" t="s">
        <v>435</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79.524699999999996</v>
      </c>
      <c r="FP250" s="7">
        <v>79.92</v>
      </c>
      <c r="FQ250" s="9">
        <v>1.2222999999999999</v>
      </c>
      <c r="FR250" s="7">
        <f t="shared" si="58"/>
        <v>65.384930049905918</v>
      </c>
      <c r="FT250" s="7">
        <v>3.26</v>
      </c>
      <c r="FU250" s="7">
        <v>3.08</v>
      </c>
      <c r="FV250" s="9">
        <v>79.810599999999994</v>
      </c>
      <c r="FX250" s="9">
        <v>79.349999999999994</v>
      </c>
      <c r="FY250" s="9">
        <v>79.84</v>
      </c>
      <c r="FZ250" s="9">
        <v>79.680000000000007</v>
      </c>
      <c r="GA250" s="9">
        <v>78.09</v>
      </c>
      <c r="GB250" s="9">
        <v>75.239999999999995</v>
      </c>
      <c r="GD250" s="9">
        <v>79.349999999999994</v>
      </c>
      <c r="GE250" s="9">
        <v>79.67</v>
      </c>
      <c r="GF250" s="9">
        <v>79.84</v>
      </c>
      <c r="GG250" s="9">
        <v>79.91</v>
      </c>
      <c r="GH250" s="9">
        <v>79.83</v>
      </c>
      <c r="GI250" s="9">
        <v>79.680000000000007</v>
      </c>
      <c r="GJ250" s="9">
        <v>79.45</v>
      </c>
      <c r="GK250" s="9">
        <v>79.19</v>
      </c>
      <c r="GL250" s="9">
        <v>78.92</v>
      </c>
      <c r="GM250" s="9">
        <v>78.63</v>
      </c>
      <c r="GN250" s="9">
        <v>78.36</v>
      </c>
      <c r="GO250" s="9">
        <v>78.09</v>
      </c>
      <c r="GP250" s="9">
        <v>77.819999999999993</v>
      </c>
      <c r="GQ250" s="9">
        <v>77.52</v>
      </c>
      <c r="GR250" s="9">
        <v>77.28</v>
      </c>
      <c r="GS250" s="9">
        <v>77.03</v>
      </c>
      <c r="GT250" s="9">
        <v>76.77</v>
      </c>
      <c r="GU250" s="9">
        <v>76.47</v>
      </c>
      <c r="GV250" s="9">
        <v>76.25</v>
      </c>
      <c r="GW250" s="9">
        <v>76.040000000000006</v>
      </c>
      <c r="GX250" s="9">
        <v>75.88</v>
      </c>
      <c r="GY250" s="9">
        <v>75.72</v>
      </c>
      <c r="GZ250" s="9">
        <v>75.5</v>
      </c>
      <c r="HA250" s="9">
        <v>75.239999999999995</v>
      </c>
      <c r="HB250" s="9">
        <v>75.010000000000005</v>
      </c>
      <c r="HC250" s="9">
        <v>74.790000000000006</v>
      </c>
      <c r="HD250" s="9">
        <v>74.62</v>
      </c>
      <c r="HE250" s="9">
        <v>74.5</v>
      </c>
      <c r="HF250" s="9">
        <v>74.34</v>
      </c>
      <c r="HG250" s="9">
        <v>74.14</v>
      </c>
      <c r="HH250" s="9">
        <v>73.959999999999994</v>
      </c>
      <c r="HI250" s="9">
        <v>73.78</v>
      </c>
      <c r="HJ250" s="9">
        <v>73.61</v>
      </c>
      <c r="HK250" s="9">
        <v>73.48</v>
      </c>
      <c r="HL250" s="9">
        <v>73.34</v>
      </c>
      <c r="HM250" s="9">
        <v>73.17</v>
      </c>
      <c r="HN250" s="9">
        <v>73</v>
      </c>
      <c r="HO250" s="9">
        <v>72.83</v>
      </c>
      <c r="HP250" s="9">
        <v>72.66</v>
      </c>
      <c r="HQ250" s="9">
        <v>72.5</v>
      </c>
      <c r="HR250" s="9">
        <v>72.34</v>
      </c>
      <c r="HS250" s="9">
        <v>72.180000000000007</v>
      </c>
      <c r="HT250" s="9">
        <v>72.05</v>
      </c>
      <c r="HU250" s="9">
        <v>71.92</v>
      </c>
      <c r="HV250" s="9">
        <v>71.78</v>
      </c>
      <c r="HW250" s="9">
        <v>71.64</v>
      </c>
      <c r="HX250" s="9">
        <v>71.52</v>
      </c>
      <c r="HY250" s="9">
        <v>71.38</v>
      </c>
      <c r="ID250" s="14">
        <v>84.838099999999997</v>
      </c>
      <c r="IE250" s="14">
        <v>84.747900000000001</v>
      </c>
      <c r="IF250" s="14">
        <v>-0.10641399999999999</v>
      </c>
      <c r="IH250" s="7">
        <v>78.83</v>
      </c>
      <c r="II250" s="9">
        <v>346.32</v>
      </c>
    </row>
    <row r="251" spans="1:243" x14ac:dyDescent="0.35">
      <c r="A251" s="6">
        <f t="shared" si="59"/>
        <v>44902</v>
      </c>
      <c r="B251" s="13">
        <f t="shared" si="53"/>
        <v>12</v>
      </c>
      <c r="C251" s="13">
        <f t="shared" si="54"/>
        <v>2022</v>
      </c>
      <c r="D251">
        <f t="shared" si="55"/>
        <v>202212</v>
      </c>
      <c r="E251">
        <f t="shared" si="56"/>
        <v>4</v>
      </c>
      <c r="F251">
        <f t="shared" si="57"/>
        <v>202204</v>
      </c>
      <c r="G251" t="s">
        <v>436</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79.2851</v>
      </c>
      <c r="FP251" s="7">
        <v>77.11</v>
      </c>
      <c r="FQ251" s="9">
        <v>1.2198</v>
      </c>
      <c r="FR251" s="7">
        <f t="shared" si="58"/>
        <v>63.215281193638305</v>
      </c>
      <c r="FT251" s="7">
        <v>3.24</v>
      </c>
      <c r="FU251" s="7">
        <v>3.05</v>
      </c>
      <c r="FV251" s="9">
        <v>79.576499999999996</v>
      </c>
      <c r="FX251" s="9">
        <v>77.17</v>
      </c>
      <c r="FY251" s="9">
        <v>77.83</v>
      </c>
      <c r="FZ251" s="9">
        <v>77.819999999999993</v>
      </c>
      <c r="GA251" s="9">
        <v>76.39</v>
      </c>
      <c r="GB251" s="9">
        <v>73.8</v>
      </c>
      <c r="GD251" s="9">
        <v>77.17</v>
      </c>
      <c r="GE251" s="9">
        <v>77.59</v>
      </c>
      <c r="GF251" s="9">
        <v>77.83</v>
      </c>
      <c r="GG251" s="9">
        <v>77.97</v>
      </c>
      <c r="GH251" s="9">
        <v>77.92</v>
      </c>
      <c r="GI251" s="9">
        <v>77.819999999999993</v>
      </c>
      <c r="GJ251" s="9">
        <v>77.64</v>
      </c>
      <c r="GK251" s="9">
        <v>77.42</v>
      </c>
      <c r="GL251" s="9">
        <v>77.17</v>
      </c>
      <c r="GM251" s="9">
        <v>76.91</v>
      </c>
      <c r="GN251" s="9">
        <v>76.64</v>
      </c>
      <c r="GO251" s="9">
        <v>76.39</v>
      </c>
      <c r="GP251" s="9">
        <v>76.13</v>
      </c>
      <c r="GQ251" s="9">
        <v>75.86</v>
      </c>
      <c r="GR251" s="9">
        <v>75.64</v>
      </c>
      <c r="GS251" s="9">
        <v>75.41</v>
      </c>
      <c r="GT251" s="9">
        <v>75.17</v>
      </c>
      <c r="GU251" s="9">
        <v>74.91</v>
      </c>
      <c r="GV251" s="9">
        <v>74.709999999999994</v>
      </c>
      <c r="GW251" s="9">
        <v>74.52</v>
      </c>
      <c r="GX251" s="9">
        <v>74.38</v>
      </c>
      <c r="GY251" s="9">
        <v>74.239999999999995</v>
      </c>
      <c r="GZ251" s="9">
        <v>74.040000000000006</v>
      </c>
      <c r="HA251" s="9">
        <v>73.8</v>
      </c>
      <c r="HB251" s="9">
        <v>73.59</v>
      </c>
      <c r="HC251" s="9">
        <v>73.39</v>
      </c>
      <c r="HD251" s="9">
        <v>73.239999999999995</v>
      </c>
      <c r="HE251" s="9">
        <v>73.14</v>
      </c>
      <c r="HF251" s="9">
        <v>72.989999999999995</v>
      </c>
      <c r="HG251" s="9">
        <v>72.81</v>
      </c>
      <c r="HH251" s="9">
        <v>72.64</v>
      </c>
      <c r="HI251" s="9">
        <v>72.47</v>
      </c>
      <c r="HJ251" s="9">
        <v>72.31</v>
      </c>
      <c r="HK251" s="9">
        <v>72.19</v>
      </c>
      <c r="HL251" s="9">
        <v>72.06</v>
      </c>
      <c r="HM251" s="9">
        <v>71.900000000000006</v>
      </c>
      <c r="HN251" s="9">
        <v>71.739999999999995</v>
      </c>
      <c r="HO251" s="9">
        <v>71.58</v>
      </c>
      <c r="HP251" s="9">
        <v>71.42</v>
      </c>
      <c r="HQ251" s="9">
        <v>71.28</v>
      </c>
      <c r="HR251" s="9">
        <v>71.13</v>
      </c>
      <c r="HS251" s="9">
        <v>70.98</v>
      </c>
      <c r="HT251" s="9">
        <v>70.86</v>
      </c>
      <c r="HU251" s="9">
        <v>70.739999999999995</v>
      </c>
      <c r="HV251" s="9">
        <v>70.61</v>
      </c>
      <c r="HW251" s="9">
        <v>70.48</v>
      </c>
      <c r="HX251" s="9">
        <v>70.37</v>
      </c>
      <c r="HY251" s="9">
        <v>70.23</v>
      </c>
      <c r="ID251" s="14">
        <v>84.838099999999997</v>
      </c>
      <c r="IE251" s="14">
        <v>84.747900000000001</v>
      </c>
      <c r="IF251" s="14">
        <v>-0.10641399999999999</v>
      </c>
      <c r="IH251" s="7">
        <v>77.790000000000006</v>
      </c>
      <c r="II251" s="9">
        <v>374.49</v>
      </c>
    </row>
    <row r="252" spans="1:243" x14ac:dyDescent="0.35">
      <c r="A252" s="6">
        <f t="shared" si="59"/>
        <v>44903</v>
      </c>
      <c r="B252" s="13">
        <f t="shared" si="53"/>
        <v>12</v>
      </c>
      <c r="C252" s="13">
        <f t="shared" si="54"/>
        <v>2022</v>
      </c>
      <c r="D252">
        <f t="shared" si="55"/>
        <v>202212</v>
      </c>
      <c r="E252">
        <f t="shared" si="56"/>
        <v>4</v>
      </c>
      <c r="F252">
        <f t="shared" si="57"/>
        <v>202204</v>
      </c>
      <c r="G252" t="s">
        <v>437</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79.266499999999994</v>
      </c>
      <c r="FP252" s="7">
        <v>76.02</v>
      </c>
      <c r="FQ252" s="9">
        <v>1.2219</v>
      </c>
      <c r="FR252" s="7">
        <f t="shared" si="58"/>
        <v>62.214583844831814</v>
      </c>
      <c r="FT252" s="7">
        <v>3.31</v>
      </c>
      <c r="FU252" s="7">
        <v>3.09</v>
      </c>
      <c r="FV252" s="9">
        <v>79.548500000000004</v>
      </c>
      <c r="FX252" s="9">
        <v>76.150000000000006</v>
      </c>
      <c r="FY252" s="9">
        <v>76.83</v>
      </c>
      <c r="FZ252" s="9">
        <v>76.91</v>
      </c>
      <c r="GA252" s="9">
        <v>75.64</v>
      </c>
      <c r="GB252" s="9">
        <v>73.150000000000006</v>
      </c>
      <c r="GD252" s="9">
        <v>76.150000000000006</v>
      </c>
      <c r="GE252" s="9">
        <v>76.59</v>
      </c>
      <c r="GF252" s="9">
        <v>76.83</v>
      </c>
      <c r="GG252" s="9">
        <v>77</v>
      </c>
      <c r="GH252" s="9">
        <v>76.98</v>
      </c>
      <c r="GI252" s="9">
        <v>76.91</v>
      </c>
      <c r="GJ252" s="9">
        <v>76.760000000000005</v>
      </c>
      <c r="GK252" s="9">
        <v>76.569999999999993</v>
      </c>
      <c r="GL252" s="9">
        <v>76.349999999999994</v>
      </c>
      <c r="GM252" s="9">
        <v>76.11</v>
      </c>
      <c r="GN252" s="9">
        <v>75.88</v>
      </c>
      <c r="GO252" s="9">
        <v>75.64</v>
      </c>
      <c r="GP252" s="9">
        <v>75.42</v>
      </c>
      <c r="GQ252" s="9">
        <v>75.180000000000007</v>
      </c>
      <c r="GR252" s="9">
        <v>74.98</v>
      </c>
      <c r="GS252" s="9">
        <v>74.760000000000005</v>
      </c>
      <c r="GT252" s="9">
        <v>74.53</v>
      </c>
      <c r="GU252" s="9">
        <v>74.27</v>
      </c>
      <c r="GV252" s="9">
        <v>74.069999999999993</v>
      </c>
      <c r="GW252" s="9">
        <v>73.88</v>
      </c>
      <c r="GX252" s="9">
        <v>73.739999999999995</v>
      </c>
      <c r="GY252" s="9">
        <v>73.59</v>
      </c>
      <c r="GZ252" s="9">
        <v>73.39</v>
      </c>
      <c r="HA252" s="9">
        <v>73.150000000000006</v>
      </c>
      <c r="HB252" s="9">
        <v>72.94</v>
      </c>
      <c r="HC252" s="9">
        <v>72.739999999999995</v>
      </c>
      <c r="HD252" s="9">
        <v>72.59</v>
      </c>
      <c r="HE252" s="9">
        <v>72.489999999999995</v>
      </c>
      <c r="HF252" s="9">
        <v>72.34</v>
      </c>
      <c r="HG252" s="9">
        <v>72.16</v>
      </c>
      <c r="HH252" s="9">
        <v>71.989999999999995</v>
      </c>
      <c r="HI252" s="9">
        <v>71.819999999999993</v>
      </c>
      <c r="HJ252" s="9">
        <v>71.66</v>
      </c>
      <c r="HK252" s="9">
        <v>71.540000000000006</v>
      </c>
      <c r="HL252" s="9">
        <v>71.400000000000006</v>
      </c>
      <c r="HM252" s="9">
        <v>71.239999999999995</v>
      </c>
      <c r="HN252" s="9">
        <v>71.08</v>
      </c>
      <c r="HO252" s="9">
        <v>70.92</v>
      </c>
      <c r="HP252" s="9">
        <v>70.760000000000005</v>
      </c>
      <c r="HQ252" s="9">
        <v>70.61</v>
      </c>
      <c r="HR252" s="9">
        <v>70.459999999999994</v>
      </c>
      <c r="HS252" s="9">
        <v>70.319999999999993</v>
      </c>
      <c r="HT252" s="9">
        <v>70.19</v>
      </c>
      <c r="HU252" s="9">
        <v>70.06</v>
      </c>
      <c r="HV252" s="9">
        <v>69.92</v>
      </c>
      <c r="HW252" s="9">
        <v>69.78</v>
      </c>
      <c r="HX252" s="9">
        <v>69.67</v>
      </c>
      <c r="HY252" s="9">
        <v>69.53</v>
      </c>
      <c r="ID252" s="14">
        <v>84.838099999999997</v>
      </c>
      <c r="IE252" s="14">
        <v>84.747900000000001</v>
      </c>
      <c r="IF252" s="14">
        <v>-0.10641399999999999</v>
      </c>
      <c r="IH252" s="7">
        <v>76.8</v>
      </c>
      <c r="II252" s="9">
        <v>349.59</v>
      </c>
    </row>
    <row r="253" spans="1:243" x14ac:dyDescent="0.35">
      <c r="A253" s="6">
        <f t="shared" si="59"/>
        <v>44904</v>
      </c>
      <c r="B253" s="13">
        <f t="shared" si="53"/>
        <v>12</v>
      </c>
      <c r="C253" s="13">
        <f t="shared" si="54"/>
        <v>2022</v>
      </c>
      <c r="D253">
        <f t="shared" si="55"/>
        <v>202212</v>
      </c>
      <c r="E253">
        <f t="shared" si="56"/>
        <v>4</v>
      </c>
      <c r="F253">
        <f t="shared" si="57"/>
        <v>202204</v>
      </c>
      <c r="G253" t="s">
        <v>438</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79.714799999999997</v>
      </c>
      <c r="FP253" s="7">
        <v>76.37</v>
      </c>
      <c r="FQ253" s="9">
        <v>1.2295</v>
      </c>
      <c r="FR253" s="7">
        <f t="shared" si="58"/>
        <v>62.114680764538434</v>
      </c>
      <c r="FT253" s="7">
        <v>3.4</v>
      </c>
      <c r="FU253" s="7">
        <v>3.18</v>
      </c>
      <c r="FV253" s="9">
        <v>79.994</v>
      </c>
      <c r="FX253" s="9">
        <v>76.099999999999994</v>
      </c>
      <c r="FY253" s="9">
        <v>76.84</v>
      </c>
      <c r="FZ253" s="9">
        <v>76.89</v>
      </c>
      <c r="GA253" s="9">
        <v>75.67</v>
      </c>
      <c r="GB253" s="9">
        <v>73.48</v>
      </c>
      <c r="GD253" s="9">
        <v>76.099999999999994</v>
      </c>
      <c r="GE253" s="9">
        <v>76.599999999999994</v>
      </c>
      <c r="GF253" s="9">
        <v>76.84</v>
      </c>
      <c r="GG253" s="9">
        <v>77</v>
      </c>
      <c r="GH253" s="9">
        <v>76.97</v>
      </c>
      <c r="GI253" s="9">
        <v>76.89</v>
      </c>
      <c r="GJ253" s="9">
        <v>76.75</v>
      </c>
      <c r="GK253" s="9">
        <v>76.569999999999993</v>
      </c>
      <c r="GL253" s="9">
        <v>76.349999999999994</v>
      </c>
      <c r="GM253" s="9">
        <v>76.12</v>
      </c>
      <c r="GN253" s="9">
        <v>75.89</v>
      </c>
      <c r="GO253" s="9">
        <v>75.67</v>
      </c>
      <c r="GP253" s="9">
        <v>75.489999999999995</v>
      </c>
      <c r="GQ253" s="9">
        <v>75.290000000000006</v>
      </c>
      <c r="GR253" s="9">
        <v>75.12</v>
      </c>
      <c r="GS253" s="9">
        <v>74.92</v>
      </c>
      <c r="GT253" s="9">
        <v>74.709999999999994</v>
      </c>
      <c r="GU253" s="9">
        <v>74.489999999999995</v>
      </c>
      <c r="GV253" s="9">
        <v>74.31</v>
      </c>
      <c r="GW253" s="9">
        <v>74.14</v>
      </c>
      <c r="GX253" s="9">
        <v>74.03</v>
      </c>
      <c r="GY253" s="9">
        <v>73.89</v>
      </c>
      <c r="GZ253" s="9">
        <v>73.7</v>
      </c>
      <c r="HA253" s="9">
        <v>73.48</v>
      </c>
      <c r="HB253" s="9">
        <v>73.3</v>
      </c>
      <c r="HC253" s="9">
        <v>73.12</v>
      </c>
      <c r="HD253" s="9">
        <v>72.98</v>
      </c>
      <c r="HE253" s="9">
        <v>72.89</v>
      </c>
      <c r="HF253" s="9">
        <v>72.760000000000005</v>
      </c>
      <c r="HG253" s="9">
        <v>72.599999999999994</v>
      </c>
      <c r="HH253" s="9">
        <v>72.45</v>
      </c>
      <c r="HI253" s="9">
        <v>72.290000000000006</v>
      </c>
      <c r="HJ253" s="9">
        <v>72.14</v>
      </c>
      <c r="HK253" s="9">
        <v>72.03</v>
      </c>
      <c r="HL253" s="9">
        <v>71.91</v>
      </c>
      <c r="HM253" s="9">
        <v>71.760000000000005</v>
      </c>
      <c r="HN253" s="9">
        <v>71.61</v>
      </c>
      <c r="HO253" s="9">
        <v>71.459999999999994</v>
      </c>
      <c r="HP253" s="9">
        <v>71.31</v>
      </c>
      <c r="HQ253" s="9">
        <v>71.17</v>
      </c>
      <c r="HR253" s="9">
        <v>71.03</v>
      </c>
      <c r="HS253" s="9">
        <v>70.900000000000006</v>
      </c>
      <c r="HT253" s="9">
        <v>70.78</v>
      </c>
      <c r="HU253" s="9">
        <v>70.66</v>
      </c>
      <c r="HV253" s="9">
        <v>70.53</v>
      </c>
      <c r="HW253" s="9">
        <v>70.400000000000006</v>
      </c>
      <c r="HX253" s="9">
        <v>70.3</v>
      </c>
      <c r="HY253" s="9">
        <v>70.16</v>
      </c>
      <c r="ID253" s="14">
        <v>84.838099999999997</v>
      </c>
      <c r="IE253" s="14">
        <v>84.747900000000001</v>
      </c>
      <c r="IF253" s="14">
        <v>-0.10641399999999999</v>
      </c>
      <c r="IH253" s="7">
        <v>75.459999999999994</v>
      </c>
      <c r="II253" s="9">
        <v>345.91</v>
      </c>
    </row>
    <row r="254" spans="1:243" x14ac:dyDescent="0.35">
      <c r="A254" s="6">
        <f t="shared" si="59"/>
        <v>44907</v>
      </c>
      <c r="B254" s="13">
        <f t="shared" si="53"/>
        <v>12</v>
      </c>
      <c r="C254" s="13">
        <f t="shared" si="54"/>
        <v>2022</v>
      </c>
      <c r="D254">
        <f t="shared" si="55"/>
        <v>202212</v>
      </c>
      <c r="E254">
        <f t="shared" si="56"/>
        <v>4</v>
      </c>
      <c r="F254">
        <f t="shared" si="57"/>
        <v>202204</v>
      </c>
      <c r="G254" t="s">
        <v>439</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79.612700000000004</v>
      </c>
      <c r="FP254" s="7">
        <v>78</v>
      </c>
      <c r="FQ254" s="9">
        <v>1.2253000000000001</v>
      </c>
      <c r="FR254" s="7">
        <f t="shared" si="58"/>
        <v>63.65787970292989</v>
      </c>
      <c r="FT254" s="7">
        <v>3.47</v>
      </c>
      <c r="FU254" s="7">
        <v>3.2</v>
      </c>
      <c r="FV254" s="9">
        <v>79.878699999999995</v>
      </c>
      <c r="FX254" s="9">
        <v>77.989999999999995</v>
      </c>
      <c r="FY254" s="9">
        <v>78.47</v>
      </c>
      <c r="FZ254" s="9">
        <v>78.38</v>
      </c>
      <c r="GA254" s="9">
        <v>76.98</v>
      </c>
      <c r="GB254" s="9">
        <v>74.52</v>
      </c>
      <c r="GD254" s="9">
        <v>77.989999999999995</v>
      </c>
      <c r="GE254" s="9">
        <v>78.34</v>
      </c>
      <c r="GF254" s="9">
        <v>78.47</v>
      </c>
      <c r="GG254" s="9">
        <v>78.55</v>
      </c>
      <c r="GH254" s="9">
        <v>78.48</v>
      </c>
      <c r="GI254" s="9">
        <v>78.38</v>
      </c>
      <c r="GJ254" s="9">
        <v>78.209999999999994</v>
      </c>
      <c r="GK254" s="9">
        <v>77.989999999999995</v>
      </c>
      <c r="GL254" s="9">
        <v>77.73</v>
      </c>
      <c r="GM254" s="9">
        <v>77.48</v>
      </c>
      <c r="GN254" s="9">
        <v>77.23</v>
      </c>
      <c r="GO254" s="9">
        <v>76.98</v>
      </c>
      <c r="GP254" s="9">
        <v>76.760000000000005</v>
      </c>
      <c r="GQ254" s="9">
        <v>76.510000000000005</v>
      </c>
      <c r="GR254" s="9">
        <v>76.319999999999993</v>
      </c>
      <c r="GS254" s="9">
        <v>76.11</v>
      </c>
      <c r="GT254" s="9">
        <v>75.88</v>
      </c>
      <c r="GU254" s="9">
        <v>75.64</v>
      </c>
      <c r="GV254" s="9">
        <v>75.44</v>
      </c>
      <c r="GW254" s="9">
        <v>75.25</v>
      </c>
      <c r="GX254" s="9">
        <v>75.12</v>
      </c>
      <c r="GY254" s="9">
        <v>74.959999999999994</v>
      </c>
      <c r="GZ254" s="9">
        <v>74.75</v>
      </c>
      <c r="HA254" s="9">
        <v>74.52</v>
      </c>
      <c r="HB254" s="9">
        <v>74.33</v>
      </c>
      <c r="HC254" s="9">
        <v>74.13</v>
      </c>
      <c r="HD254" s="9">
        <v>73.989999999999995</v>
      </c>
      <c r="HE254" s="9">
        <v>73.88</v>
      </c>
      <c r="HF254" s="9">
        <v>73.73</v>
      </c>
      <c r="HG254" s="9">
        <v>73.56</v>
      </c>
      <c r="HH254" s="9">
        <v>73.400000000000006</v>
      </c>
      <c r="HI254" s="9">
        <v>73.23</v>
      </c>
      <c r="HJ254" s="9">
        <v>73.06</v>
      </c>
      <c r="HK254" s="9">
        <v>72.930000000000007</v>
      </c>
      <c r="HL254" s="9">
        <v>72.790000000000006</v>
      </c>
      <c r="HM254" s="9">
        <v>72.64</v>
      </c>
      <c r="HN254" s="9">
        <v>72.48</v>
      </c>
      <c r="HO254" s="9">
        <v>72.33</v>
      </c>
      <c r="HP254" s="9">
        <v>72.17</v>
      </c>
      <c r="HQ254" s="9">
        <v>72.02</v>
      </c>
      <c r="HR254" s="9">
        <v>71.87</v>
      </c>
      <c r="HS254" s="9">
        <v>71.73</v>
      </c>
      <c r="HT254" s="9">
        <v>71.599999999999994</v>
      </c>
      <c r="HU254" s="9">
        <v>71.47</v>
      </c>
      <c r="HV254" s="9">
        <v>71.34</v>
      </c>
      <c r="HW254" s="9">
        <v>71.209999999999994</v>
      </c>
      <c r="HX254" s="9">
        <v>71.099999999999994</v>
      </c>
      <c r="HY254" s="9">
        <v>70.97</v>
      </c>
      <c r="ID254" s="14">
        <v>84.838099999999997</v>
      </c>
      <c r="IE254" s="14">
        <v>84.747900000000001</v>
      </c>
      <c r="IF254" s="14">
        <v>-0.10641399999999999</v>
      </c>
      <c r="IH254" s="7">
        <v>78.05</v>
      </c>
      <c r="II254" s="9">
        <v>339.05</v>
      </c>
    </row>
    <row r="255" spans="1:243" x14ac:dyDescent="0.35">
      <c r="A255" s="6">
        <f t="shared" si="59"/>
        <v>44908</v>
      </c>
      <c r="B255" s="13">
        <f t="shared" si="53"/>
        <v>12</v>
      </c>
      <c r="C255" s="13">
        <f t="shared" si="54"/>
        <v>2022</v>
      </c>
      <c r="D255">
        <f t="shared" si="55"/>
        <v>202212</v>
      </c>
      <c r="E255">
        <f t="shared" si="56"/>
        <v>4</v>
      </c>
      <c r="F255">
        <f t="shared" si="57"/>
        <v>202204</v>
      </c>
      <c r="G255" t="s">
        <v>440</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79.981999999999999</v>
      </c>
      <c r="FP255" s="7">
        <v>80.14</v>
      </c>
      <c r="FQ255" s="9">
        <v>1.2395</v>
      </c>
      <c r="FR255" s="7">
        <f t="shared" si="58"/>
        <v>64.65510286405808</v>
      </c>
      <c r="FT255" s="7">
        <v>3.51</v>
      </c>
      <c r="FU255" s="7">
        <v>3.3</v>
      </c>
      <c r="FV255" s="9">
        <v>80.256799999999998</v>
      </c>
      <c r="FX255" s="9">
        <v>80.680000000000007</v>
      </c>
      <c r="FY255" s="9">
        <v>80.790000000000006</v>
      </c>
      <c r="FZ255" s="9">
        <v>80.260000000000005</v>
      </c>
      <c r="GA255" s="9">
        <v>78.25</v>
      </c>
      <c r="GB255" s="9">
        <v>74.97</v>
      </c>
      <c r="GD255" s="9">
        <v>80.680000000000007</v>
      </c>
      <c r="GE255" s="9">
        <v>80.86</v>
      </c>
      <c r="GF255" s="9">
        <v>80.790000000000006</v>
      </c>
      <c r="GG255" s="9">
        <v>80.680000000000007</v>
      </c>
      <c r="GH255" s="9">
        <v>80.47</v>
      </c>
      <c r="GI255" s="9">
        <v>80.260000000000005</v>
      </c>
      <c r="GJ255" s="9">
        <v>79.98</v>
      </c>
      <c r="GK255" s="9">
        <v>79.650000000000006</v>
      </c>
      <c r="GL255" s="9">
        <v>79.290000000000006</v>
      </c>
      <c r="GM255" s="9">
        <v>78.930000000000007</v>
      </c>
      <c r="GN255" s="9">
        <v>78.58</v>
      </c>
      <c r="GO255" s="9">
        <v>78.25</v>
      </c>
      <c r="GP255" s="9">
        <v>77.930000000000007</v>
      </c>
      <c r="GQ255" s="9">
        <v>77.61</v>
      </c>
      <c r="GR255" s="9">
        <v>77.34</v>
      </c>
      <c r="GS255" s="9">
        <v>77.06</v>
      </c>
      <c r="GT255" s="9">
        <v>76.75</v>
      </c>
      <c r="GU255" s="9">
        <v>76.45</v>
      </c>
      <c r="GV255" s="9">
        <v>76.180000000000007</v>
      </c>
      <c r="GW255" s="9">
        <v>75.95</v>
      </c>
      <c r="GX255" s="9">
        <v>75.760000000000005</v>
      </c>
      <c r="GY255" s="9">
        <v>75.53</v>
      </c>
      <c r="GZ255" s="9">
        <v>75.25</v>
      </c>
      <c r="HA255" s="9">
        <v>74.97</v>
      </c>
      <c r="HB255" s="9">
        <v>74.72</v>
      </c>
      <c r="HC255" s="9">
        <v>74.47</v>
      </c>
      <c r="HD255" s="9">
        <v>74.28</v>
      </c>
      <c r="HE255" s="9">
        <v>74.13</v>
      </c>
      <c r="HF255" s="9">
        <v>73.930000000000007</v>
      </c>
      <c r="HG255" s="9">
        <v>73.72</v>
      </c>
      <c r="HH255" s="9">
        <v>73.52</v>
      </c>
      <c r="HI255" s="9">
        <v>73.31</v>
      </c>
      <c r="HJ255" s="9">
        <v>73.099999999999994</v>
      </c>
      <c r="HK255" s="9">
        <v>72.92</v>
      </c>
      <c r="HL255" s="9">
        <v>72.73</v>
      </c>
      <c r="HM255" s="9">
        <v>72.55</v>
      </c>
      <c r="HN255" s="9">
        <v>72.36</v>
      </c>
      <c r="HO255" s="9">
        <v>72.180000000000007</v>
      </c>
      <c r="HP255" s="9">
        <v>71.989999999999995</v>
      </c>
      <c r="HQ255" s="9">
        <v>71.81</v>
      </c>
      <c r="HR255" s="9">
        <v>71.62</v>
      </c>
      <c r="HS255" s="9">
        <v>71.45</v>
      </c>
      <c r="HT255" s="9">
        <v>71.290000000000006</v>
      </c>
      <c r="HU255" s="9">
        <v>71.13</v>
      </c>
      <c r="HV255" s="9">
        <v>70.97</v>
      </c>
      <c r="HW255" s="9">
        <v>70.81</v>
      </c>
      <c r="HX255" s="9">
        <v>70.67</v>
      </c>
      <c r="HY255" s="9">
        <v>70.540000000000006</v>
      </c>
      <c r="ID255" s="14">
        <v>84.838099999999997</v>
      </c>
      <c r="IE255" s="14">
        <v>84.747900000000001</v>
      </c>
      <c r="IF255" s="14">
        <v>-0.10641399999999999</v>
      </c>
      <c r="IH255" s="7">
        <v>78.05</v>
      </c>
      <c r="II255" s="9">
        <v>341.32</v>
      </c>
    </row>
    <row r="256" spans="1:243" x14ac:dyDescent="0.35">
      <c r="A256" s="6">
        <f t="shared" si="59"/>
        <v>44909</v>
      </c>
      <c r="B256" s="13">
        <f t="shared" si="53"/>
        <v>12</v>
      </c>
      <c r="C256" s="13">
        <f t="shared" si="54"/>
        <v>2022</v>
      </c>
      <c r="D256">
        <f t="shared" si="55"/>
        <v>202212</v>
      </c>
      <c r="E256">
        <f t="shared" si="56"/>
        <v>4</v>
      </c>
      <c r="F256">
        <f t="shared" si="57"/>
        <v>202204</v>
      </c>
      <c r="G256" t="s">
        <v>441</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79.942099999999996</v>
      </c>
      <c r="FP256" s="7">
        <v>83.33</v>
      </c>
      <c r="FQ256" s="9">
        <v>1.2403999999999999</v>
      </c>
      <c r="FR256" s="7">
        <f t="shared" si="58"/>
        <v>67.179941954208317</v>
      </c>
      <c r="FT256" s="7">
        <v>3.44</v>
      </c>
      <c r="FU256" s="7">
        <v>3.31</v>
      </c>
      <c r="FV256" s="9">
        <v>80.210599999999999</v>
      </c>
      <c r="FX256" s="9">
        <v>82.7</v>
      </c>
      <c r="FY256" s="9">
        <v>82.49</v>
      </c>
      <c r="FZ256" s="9">
        <v>81.72</v>
      </c>
      <c r="GA256" s="9">
        <v>79.459999999999994</v>
      </c>
      <c r="GB256" s="9">
        <v>75.64</v>
      </c>
      <c r="GD256" s="9">
        <v>82.7</v>
      </c>
      <c r="GE256" s="9">
        <v>82.75</v>
      </c>
      <c r="GF256" s="9">
        <v>82.49</v>
      </c>
      <c r="GG256" s="9">
        <v>82.27</v>
      </c>
      <c r="GH256" s="9">
        <v>81.99</v>
      </c>
      <c r="GI256" s="9">
        <v>81.72</v>
      </c>
      <c r="GJ256" s="9">
        <v>81.39</v>
      </c>
      <c r="GK256" s="9">
        <v>81.03</v>
      </c>
      <c r="GL256" s="9">
        <v>80.62</v>
      </c>
      <c r="GM256" s="9">
        <v>80.22</v>
      </c>
      <c r="GN256" s="9">
        <v>79.83</v>
      </c>
      <c r="GO256" s="9">
        <v>79.459999999999994</v>
      </c>
      <c r="GP256" s="9">
        <v>79.09</v>
      </c>
      <c r="GQ256" s="9">
        <v>78.709999999999994</v>
      </c>
      <c r="GR256" s="9">
        <v>78.39</v>
      </c>
      <c r="GS256" s="9">
        <v>78.06</v>
      </c>
      <c r="GT256" s="9">
        <v>77.72</v>
      </c>
      <c r="GU256" s="9">
        <v>77.37</v>
      </c>
      <c r="GV256" s="9">
        <v>77.06</v>
      </c>
      <c r="GW256" s="9">
        <v>76.790000000000006</v>
      </c>
      <c r="GX256" s="9">
        <v>76.55</v>
      </c>
      <c r="GY256" s="9">
        <v>76.28</v>
      </c>
      <c r="GZ256" s="9">
        <v>75.959999999999994</v>
      </c>
      <c r="HA256" s="9">
        <v>75.64</v>
      </c>
      <c r="HB256" s="9">
        <v>75.349999999999994</v>
      </c>
      <c r="HC256" s="9">
        <v>75.06</v>
      </c>
      <c r="HD256" s="9">
        <v>74.819999999999993</v>
      </c>
      <c r="HE256" s="9">
        <v>74.63</v>
      </c>
      <c r="HF256" s="9">
        <v>74.39</v>
      </c>
      <c r="HG256" s="9">
        <v>74.150000000000006</v>
      </c>
      <c r="HH256" s="9">
        <v>73.92</v>
      </c>
      <c r="HI256" s="9">
        <v>73.680000000000007</v>
      </c>
      <c r="HJ256" s="9">
        <v>73.44</v>
      </c>
      <c r="HK256" s="9">
        <v>73.239999999999995</v>
      </c>
      <c r="HL256" s="9">
        <v>73.02</v>
      </c>
      <c r="HM256" s="9">
        <v>72.819999999999993</v>
      </c>
      <c r="HN256" s="9">
        <v>72.599999999999994</v>
      </c>
      <c r="HO256" s="9">
        <v>72.39</v>
      </c>
      <c r="HP256" s="9">
        <v>72.180000000000007</v>
      </c>
      <c r="HQ256" s="9">
        <v>71.98</v>
      </c>
      <c r="HR256" s="9">
        <v>71.77</v>
      </c>
      <c r="HS256" s="9">
        <v>71.569999999999993</v>
      </c>
      <c r="HT256" s="9">
        <v>71.39</v>
      </c>
      <c r="HU256" s="9">
        <v>71.209999999999994</v>
      </c>
      <c r="HV256" s="9">
        <v>71.03</v>
      </c>
      <c r="HW256" s="9">
        <v>70.849999999999994</v>
      </c>
      <c r="HX256" s="9">
        <v>70.69</v>
      </c>
      <c r="HY256" s="9">
        <v>70.55</v>
      </c>
      <c r="ID256" s="14">
        <v>84.838099999999997</v>
      </c>
      <c r="IE256" s="14">
        <v>84.747900000000001</v>
      </c>
      <c r="IF256" s="14">
        <v>-0.10641399999999999</v>
      </c>
      <c r="IH256" s="7">
        <v>82.88</v>
      </c>
      <c r="II256" s="9">
        <v>324.89</v>
      </c>
    </row>
    <row r="257" spans="1:243" x14ac:dyDescent="0.35">
      <c r="A257" s="6">
        <f t="shared" si="59"/>
        <v>44910</v>
      </c>
      <c r="B257" s="13">
        <f t="shared" si="53"/>
        <v>12</v>
      </c>
      <c r="C257" s="13">
        <f t="shared" si="54"/>
        <v>2022</v>
      </c>
      <c r="D257">
        <f t="shared" si="55"/>
        <v>202212</v>
      </c>
      <c r="E257">
        <f t="shared" si="56"/>
        <v>4</v>
      </c>
      <c r="F257">
        <f t="shared" si="57"/>
        <v>202204</v>
      </c>
      <c r="G257" t="s">
        <v>442</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78.915099999999995</v>
      </c>
      <c r="FP257" s="7">
        <v>82.34</v>
      </c>
      <c r="FQ257" s="9">
        <v>1.222</v>
      </c>
      <c r="FR257" s="7">
        <f t="shared" si="58"/>
        <v>67.381342062193127</v>
      </c>
      <c r="FT257" s="7">
        <v>3.39</v>
      </c>
      <c r="FU257" s="7">
        <v>3.25</v>
      </c>
      <c r="FV257" s="9">
        <v>79.1648</v>
      </c>
      <c r="FX257" s="9">
        <v>81.209999999999994</v>
      </c>
      <c r="FY257" s="9">
        <v>80.989999999999995</v>
      </c>
      <c r="FZ257" s="9">
        <v>80.08</v>
      </c>
      <c r="GA257" s="9">
        <v>77.83</v>
      </c>
      <c r="GB257" s="9">
        <v>74.17</v>
      </c>
      <c r="GD257" s="9">
        <v>81.209999999999994</v>
      </c>
      <c r="GE257" s="9">
        <v>81.319999999999993</v>
      </c>
      <c r="GF257" s="9">
        <v>80.989999999999995</v>
      </c>
      <c r="GG257" s="9">
        <v>80.7</v>
      </c>
      <c r="GH257" s="9">
        <v>80.38</v>
      </c>
      <c r="GI257" s="9">
        <v>80.08</v>
      </c>
      <c r="GJ257" s="9">
        <v>79.73</v>
      </c>
      <c r="GK257" s="9">
        <v>79.349999999999994</v>
      </c>
      <c r="GL257" s="9">
        <v>78.97</v>
      </c>
      <c r="GM257" s="9">
        <v>78.59</v>
      </c>
      <c r="GN257" s="9">
        <v>78.209999999999994</v>
      </c>
      <c r="GO257" s="9">
        <v>77.83</v>
      </c>
      <c r="GP257" s="9">
        <v>77.47</v>
      </c>
      <c r="GQ257" s="9">
        <v>77.11</v>
      </c>
      <c r="GR257" s="9">
        <v>76.790000000000006</v>
      </c>
      <c r="GS257" s="9">
        <v>76.48</v>
      </c>
      <c r="GT257" s="9">
        <v>76.16</v>
      </c>
      <c r="GU257" s="9">
        <v>75.81</v>
      </c>
      <c r="GV257" s="9">
        <v>75.510000000000005</v>
      </c>
      <c r="GW257" s="9">
        <v>75.260000000000005</v>
      </c>
      <c r="GX257" s="9">
        <v>75.040000000000006</v>
      </c>
      <c r="GY257" s="9">
        <v>74.790000000000006</v>
      </c>
      <c r="GZ257" s="9">
        <v>74.489999999999995</v>
      </c>
      <c r="HA257" s="9">
        <v>74.17</v>
      </c>
      <c r="HB257" s="9">
        <v>73.88</v>
      </c>
      <c r="HC257" s="9">
        <v>73.59</v>
      </c>
      <c r="HD257" s="9">
        <v>73.349999999999994</v>
      </c>
      <c r="HE257" s="9">
        <v>73.17</v>
      </c>
      <c r="HF257" s="9">
        <v>72.94</v>
      </c>
      <c r="HG257" s="9">
        <v>72.709999999999994</v>
      </c>
      <c r="HH257" s="9">
        <v>72.489999999999995</v>
      </c>
      <c r="HI257" s="9">
        <v>72.260000000000005</v>
      </c>
      <c r="HJ257" s="9">
        <v>72.03</v>
      </c>
      <c r="HK257" s="9">
        <v>71.84</v>
      </c>
      <c r="HL257" s="9">
        <v>71.64</v>
      </c>
      <c r="HM257" s="9">
        <v>71.44</v>
      </c>
      <c r="HN257" s="9">
        <v>71.22</v>
      </c>
      <c r="HO257" s="9">
        <v>71.010000000000005</v>
      </c>
      <c r="HP257" s="9">
        <v>70.8</v>
      </c>
      <c r="HQ257" s="9">
        <v>70.599999999999994</v>
      </c>
      <c r="HR257" s="9">
        <v>70.400000000000006</v>
      </c>
      <c r="HS257" s="9">
        <v>70.2</v>
      </c>
      <c r="HT257" s="9">
        <v>70.02</v>
      </c>
      <c r="HU257" s="9">
        <v>69.84</v>
      </c>
      <c r="HV257" s="9">
        <v>69.66</v>
      </c>
      <c r="HW257" s="9">
        <v>69.48</v>
      </c>
      <c r="HX257" s="9">
        <v>69.33</v>
      </c>
      <c r="HY257" s="9">
        <v>69.19</v>
      </c>
      <c r="ID257" s="14">
        <v>84.838099999999997</v>
      </c>
      <c r="IE257" s="14">
        <v>84.747900000000001</v>
      </c>
      <c r="IF257" s="14">
        <v>-0.10641399999999999</v>
      </c>
      <c r="IH257" s="7" t="e">
        <v>#N/A</v>
      </c>
      <c r="II257" s="9">
        <v>337.13</v>
      </c>
    </row>
    <row r="258" spans="1:243" x14ac:dyDescent="0.35">
      <c r="A258" s="6">
        <f t="shared" si="59"/>
        <v>44911</v>
      </c>
      <c r="B258" s="13">
        <f t="shared" si="53"/>
        <v>12</v>
      </c>
      <c r="C258" s="13">
        <f t="shared" si="54"/>
        <v>2022</v>
      </c>
      <c r="D258">
        <f t="shared" si="55"/>
        <v>202212</v>
      </c>
      <c r="E258">
        <f t="shared" si="56"/>
        <v>4</v>
      </c>
      <c r="F258">
        <f t="shared" si="57"/>
        <v>202204</v>
      </c>
      <c r="G258" t="s">
        <v>443</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78.624200000000002</v>
      </c>
      <c r="FP258" s="7">
        <v>80.2</v>
      </c>
      <c r="FQ258" s="9">
        <v>1.2153</v>
      </c>
      <c r="FR258" s="7">
        <f t="shared" si="58"/>
        <v>65.991936147453302</v>
      </c>
      <c r="FT258" s="7">
        <v>3.47</v>
      </c>
      <c r="FU258" s="7">
        <v>3.33</v>
      </c>
      <c r="FV258" s="9">
        <v>78.875600000000006</v>
      </c>
      <c r="FX258" s="9">
        <v>79.040000000000006</v>
      </c>
      <c r="FY258" s="9">
        <v>79.36</v>
      </c>
      <c r="FZ258" s="9">
        <v>78.67</v>
      </c>
      <c r="GA258" s="9">
        <v>76.709999999999994</v>
      </c>
      <c r="GB258" s="9">
        <v>73.489999999999995</v>
      </c>
      <c r="GD258" s="9">
        <v>79.040000000000006</v>
      </c>
      <c r="GE258" s="9">
        <v>79.489999999999995</v>
      </c>
      <c r="GF258" s="9">
        <v>79.36</v>
      </c>
      <c r="GG258" s="9">
        <v>79.16</v>
      </c>
      <c r="GH258" s="9">
        <v>78.92</v>
      </c>
      <c r="GI258" s="9">
        <v>78.67</v>
      </c>
      <c r="GJ258" s="9">
        <v>78.38</v>
      </c>
      <c r="GK258" s="9">
        <v>78.06</v>
      </c>
      <c r="GL258" s="9">
        <v>77.72</v>
      </c>
      <c r="GM258" s="9">
        <v>77.39</v>
      </c>
      <c r="GN258" s="9">
        <v>77.06</v>
      </c>
      <c r="GO258" s="9">
        <v>76.709999999999994</v>
      </c>
      <c r="GP258" s="9">
        <v>76.38</v>
      </c>
      <c r="GQ258" s="9">
        <v>76.08</v>
      </c>
      <c r="GR258" s="9">
        <v>75.790000000000006</v>
      </c>
      <c r="GS258" s="9">
        <v>75.510000000000005</v>
      </c>
      <c r="GT258" s="9">
        <v>75.239999999999995</v>
      </c>
      <c r="GU258" s="9">
        <v>74.930000000000007</v>
      </c>
      <c r="GV258" s="9">
        <v>74.67</v>
      </c>
      <c r="GW258" s="9">
        <v>74.45</v>
      </c>
      <c r="GX258" s="9">
        <v>74.260000000000005</v>
      </c>
      <c r="GY258" s="9">
        <v>74.040000000000006</v>
      </c>
      <c r="GZ258" s="9">
        <v>73.78</v>
      </c>
      <c r="HA258" s="9">
        <v>73.489999999999995</v>
      </c>
      <c r="HB258" s="9">
        <v>73.22</v>
      </c>
      <c r="HC258" s="9">
        <v>72.959999999999994</v>
      </c>
      <c r="HD258" s="9">
        <v>72.75</v>
      </c>
      <c r="HE258" s="9">
        <v>72.59</v>
      </c>
      <c r="HF258" s="9">
        <v>72.38</v>
      </c>
      <c r="HG258" s="9">
        <v>72.17</v>
      </c>
      <c r="HH258" s="9">
        <v>71.97</v>
      </c>
      <c r="HI258" s="9">
        <v>71.760000000000005</v>
      </c>
      <c r="HJ258" s="9">
        <v>71.55</v>
      </c>
      <c r="HK258" s="9">
        <v>71.37</v>
      </c>
      <c r="HL258" s="9">
        <v>71.180000000000007</v>
      </c>
      <c r="HM258" s="9">
        <v>70.989999999999995</v>
      </c>
      <c r="HN258" s="9">
        <v>70.78</v>
      </c>
      <c r="HO258" s="9">
        <v>70.58</v>
      </c>
      <c r="HP258" s="9">
        <v>70.39</v>
      </c>
      <c r="HQ258" s="9">
        <v>70.2</v>
      </c>
      <c r="HR258" s="9">
        <v>70.02</v>
      </c>
      <c r="HS258" s="9">
        <v>69.83</v>
      </c>
      <c r="HT258" s="9">
        <v>69.66</v>
      </c>
      <c r="HU258" s="9">
        <v>69.489999999999995</v>
      </c>
      <c r="HV258" s="9">
        <v>69.319999999999993</v>
      </c>
      <c r="HW258" s="9">
        <v>69.16</v>
      </c>
      <c r="HX258" s="9">
        <v>69.03</v>
      </c>
      <c r="HY258" s="9">
        <v>68.89</v>
      </c>
      <c r="ID258" s="14">
        <v>84.838099999999997</v>
      </c>
      <c r="IE258" s="14">
        <v>84.747900000000001</v>
      </c>
      <c r="IF258" s="14">
        <v>-0.10641399999999999</v>
      </c>
      <c r="IH258" s="7">
        <v>79.61</v>
      </c>
      <c r="II258" s="9">
        <v>288.42</v>
      </c>
    </row>
    <row r="259" spans="1:243" x14ac:dyDescent="0.35">
      <c r="A259" s="6">
        <f t="shared" si="59"/>
        <v>44914</v>
      </c>
      <c r="B259" s="13">
        <f t="shared" si="53"/>
        <v>12</v>
      </c>
      <c r="C259" s="13">
        <f t="shared" si="54"/>
        <v>2022</v>
      </c>
      <c r="D259">
        <f t="shared" si="55"/>
        <v>202212</v>
      </c>
      <c r="E259">
        <f t="shared" si="56"/>
        <v>4</v>
      </c>
      <c r="F259">
        <f t="shared" si="57"/>
        <v>202204</v>
      </c>
      <c r="G259" t="s">
        <v>444</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78.636399999999995</v>
      </c>
      <c r="FP259" s="7">
        <v>81.66</v>
      </c>
      <c r="FQ259" s="9">
        <v>1.2130000000000001</v>
      </c>
      <c r="FR259" s="7">
        <f t="shared" si="58"/>
        <v>67.320692497938992</v>
      </c>
      <c r="FT259" s="7">
        <v>3.66</v>
      </c>
      <c r="FU259" s="7">
        <v>3.5</v>
      </c>
      <c r="FV259" s="9">
        <v>78.873500000000007</v>
      </c>
      <c r="FX259" s="9">
        <v>79.8</v>
      </c>
      <c r="FY259" s="9">
        <v>79.87</v>
      </c>
      <c r="FZ259" s="9">
        <v>78.98</v>
      </c>
      <c r="GA259" s="9">
        <v>76.95</v>
      </c>
      <c r="GB259" s="9">
        <v>73.650000000000006</v>
      </c>
      <c r="GD259" s="9">
        <v>79.8</v>
      </c>
      <c r="GE259" s="9">
        <v>80.14</v>
      </c>
      <c r="GF259" s="9">
        <v>79.87</v>
      </c>
      <c r="GG259" s="9">
        <v>79.599999999999994</v>
      </c>
      <c r="GH259" s="9">
        <v>79.290000000000006</v>
      </c>
      <c r="GI259" s="9">
        <v>78.98</v>
      </c>
      <c r="GJ259" s="9">
        <v>78.650000000000006</v>
      </c>
      <c r="GK259" s="9">
        <v>78.31</v>
      </c>
      <c r="GL259" s="9">
        <v>77.95</v>
      </c>
      <c r="GM259" s="9">
        <v>77.599999999999994</v>
      </c>
      <c r="GN259" s="9">
        <v>77.290000000000006</v>
      </c>
      <c r="GO259" s="9">
        <v>76.95</v>
      </c>
      <c r="GP259" s="9">
        <v>76.62</v>
      </c>
      <c r="GQ259" s="9">
        <v>76.290000000000006</v>
      </c>
      <c r="GR259" s="9">
        <v>75.989999999999995</v>
      </c>
      <c r="GS259" s="9">
        <v>75.709999999999994</v>
      </c>
      <c r="GT259" s="9">
        <v>75.430000000000007</v>
      </c>
      <c r="GU259" s="9">
        <v>75.12</v>
      </c>
      <c r="GV259" s="9">
        <v>74.849999999999994</v>
      </c>
      <c r="GW259" s="9">
        <v>74.62</v>
      </c>
      <c r="GX259" s="9">
        <v>74.430000000000007</v>
      </c>
      <c r="GY259" s="9">
        <v>74.209999999999994</v>
      </c>
      <c r="GZ259" s="9">
        <v>73.94</v>
      </c>
      <c r="HA259" s="9">
        <v>73.650000000000006</v>
      </c>
      <c r="HB259" s="9">
        <v>73.38</v>
      </c>
      <c r="HC259" s="9">
        <v>73.12</v>
      </c>
      <c r="HD259" s="9">
        <v>72.92</v>
      </c>
      <c r="HE259" s="9">
        <v>72.73</v>
      </c>
      <c r="HF259" s="9">
        <v>72.540000000000006</v>
      </c>
      <c r="HG259" s="9">
        <v>72.34</v>
      </c>
      <c r="HH259" s="9">
        <v>72.14</v>
      </c>
      <c r="HI259" s="9">
        <v>71.930000000000007</v>
      </c>
      <c r="HJ259" s="9">
        <v>71.73</v>
      </c>
      <c r="HK259" s="9">
        <v>71.540000000000006</v>
      </c>
      <c r="HL259" s="9">
        <v>71.349999999999994</v>
      </c>
      <c r="HM259" s="9">
        <v>71.16</v>
      </c>
      <c r="HN259" s="9">
        <v>70.959999999999994</v>
      </c>
      <c r="HO259" s="9">
        <v>70.760000000000005</v>
      </c>
      <c r="HP259" s="9">
        <v>70.569999999999993</v>
      </c>
      <c r="HQ259" s="9">
        <v>70.38</v>
      </c>
      <c r="HR259" s="9">
        <v>70.2</v>
      </c>
      <c r="HS259" s="9">
        <v>70.03</v>
      </c>
      <c r="HT259" s="9">
        <v>69.86</v>
      </c>
      <c r="HU259" s="9">
        <v>69.69</v>
      </c>
      <c r="HV259" s="9">
        <v>69.52</v>
      </c>
      <c r="HW259" s="9">
        <v>69.36</v>
      </c>
      <c r="HX259" s="9">
        <v>69.22</v>
      </c>
      <c r="HY259" s="9">
        <v>69.069999999999993</v>
      </c>
      <c r="ID259" s="14">
        <v>84.838099999999997</v>
      </c>
      <c r="IE259" s="14">
        <v>84.747900000000001</v>
      </c>
      <c r="IF259" s="14">
        <v>-0.10641399999999999</v>
      </c>
      <c r="IH259" s="7">
        <v>80.56</v>
      </c>
      <c r="II259" s="9">
        <v>270.07</v>
      </c>
    </row>
    <row r="260" spans="1:243" x14ac:dyDescent="0.35">
      <c r="A260" s="6">
        <f t="shared" si="59"/>
        <v>44915</v>
      </c>
      <c r="B260" s="13">
        <f t="shared" si="53"/>
        <v>12</v>
      </c>
      <c r="C260" s="13">
        <f t="shared" si="54"/>
        <v>2022</v>
      </c>
      <c r="D260">
        <f t="shared" si="55"/>
        <v>202212</v>
      </c>
      <c r="E260">
        <f t="shared" si="56"/>
        <v>4</v>
      </c>
      <c r="F260">
        <f t="shared" si="57"/>
        <v>202204</v>
      </c>
      <c r="G260" t="s">
        <v>445</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78.353999999999999</v>
      </c>
      <c r="FP260" s="7">
        <v>79.45</v>
      </c>
      <c r="FQ260" s="9">
        <v>1.2139</v>
      </c>
      <c r="FR260" s="7">
        <f t="shared" si="58"/>
        <v>65.450201828816219</v>
      </c>
      <c r="FT260" s="7">
        <v>3.68</v>
      </c>
      <c r="FU260" s="7">
        <v>3.6</v>
      </c>
      <c r="FV260" s="9">
        <v>78.575500000000005</v>
      </c>
      <c r="FX260" s="9">
        <v>79.989999999999995</v>
      </c>
      <c r="FY260" s="9">
        <v>80.44</v>
      </c>
      <c r="FZ260" s="9">
        <v>79.680000000000007</v>
      </c>
      <c r="GA260" s="9">
        <v>77.55</v>
      </c>
      <c r="GB260" s="9">
        <v>74.16</v>
      </c>
      <c r="GD260" s="9">
        <v>79.989999999999995</v>
      </c>
      <c r="GE260" s="9">
        <v>80.53</v>
      </c>
      <c r="GF260" s="9">
        <v>80.44</v>
      </c>
      <c r="GG260" s="9">
        <v>80.25</v>
      </c>
      <c r="GH260" s="9">
        <v>79.97</v>
      </c>
      <c r="GI260" s="9">
        <v>79.680000000000007</v>
      </c>
      <c r="GJ260" s="9">
        <v>79.34</v>
      </c>
      <c r="GK260" s="9">
        <v>78.97</v>
      </c>
      <c r="GL260" s="9">
        <v>78.59</v>
      </c>
      <c r="GM260" s="9">
        <v>78.23</v>
      </c>
      <c r="GN260" s="9">
        <v>77.91</v>
      </c>
      <c r="GO260" s="9">
        <v>77.55</v>
      </c>
      <c r="GP260" s="9">
        <v>77.19</v>
      </c>
      <c r="GQ260" s="9">
        <v>76.87</v>
      </c>
      <c r="GR260" s="9">
        <v>76.569999999999993</v>
      </c>
      <c r="GS260" s="9">
        <v>76.27</v>
      </c>
      <c r="GT260" s="9">
        <v>75.98</v>
      </c>
      <c r="GU260" s="9">
        <v>75.66</v>
      </c>
      <c r="GV260" s="9">
        <v>75.39</v>
      </c>
      <c r="GW260" s="9">
        <v>75.16</v>
      </c>
      <c r="GX260" s="9">
        <v>74.959999999999994</v>
      </c>
      <c r="GY260" s="9">
        <v>74.73</v>
      </c>
      <c r="GZ260" s="9">
        <v>74.459999999999994</v>
      </c>
      <c r="HA260" s="9">
        <v>74.16</v>
      </c>
      <c r="HB260" s="9">
        <v>73.88</v>
      </c>
      <c r="HC260" s="9">
        <v>73.62</v>
      </c>
      <c r="HD260" s="9">
        <v>73.42</v>
      </c>
      <c r="HE260" s="9">
        <v>73.22</v>
      </c>
      <c r="HF260" s="9">
        <v>73.02</v>
      </c>
      <c r="HG260" s="9">
        <v>72.819999999999993</v>
      </c>
      <c r="HH260" s="9">
        <v>72.62</v>
      </c>
      <c r="HI260" s="9">
        <v>72.400000000000006</v>
      </c>
      <c r="HJ260" s="9">
        <v>72.2</v>
      </c>
      <c r="HK260" s="9">
        <v>72</v>
      </c>
      <c r="HL260" s="9">
        <v>71.8</v>
      </c>
      <c r="HM260" s="9">
        <v>71.61</v>
      </c>
      <c r="HN260" s="9">
        <v>71.41</v>
      </c>
      <c r="HO260" s="9">
        <v>71.209999999999994</v>
      </c>
      <c r="HP260" s="9">
        <v>71.02</v>
      </c>
      <c r="HQ260" s="9">
        <v>70.83</v>
      </c>
      <c r="HR260" s="9">
        <v>70.650000000000006</v>
      </c>
      <c r="HS260" s="9">
        <v>70.48</v>
      </c>
      <c r="HT260" s="9">
        <v>70.31</v>
      </c>
      <c r="HU260" s="9">
        <v>70.14</v>
      </c>
      <c r="HV260" s="9">
        <v>69.97</v>
      </c>
      <c r="HW260" s="9">
        <v>69.81</v>
      </c>
      <c r="HX260" s="9">
        <v>69.66</v>
      </c>
      <c r="HY260" s="9">
        <v>69.510000000000005</v>
      </c>
      <c r="ID260" s="14">
        <v>84.838099999999997</v>
      </c>
      <c r="IE260" s="14">
        <v>84.747900000000001</v>
      </c>
      <c r="IF260" s="14">
        <v>-0.10641399999999999</v>
      </c>
      <c r="IH260" s="7">
        <v>80.33</v>
      </c>
      <c r="II260" s="9">
        <v>262.56</v>
      </c>
    </row>
    <row r="261" spans="1:243" x14ac:dyDescent="0.35">
      <c r="A261" s="6">
        <f t="shared" si="59"/>
        <v>44916</v>
      </c>
      <c r="B261" s="13">
        <f t="shared" si="53"/>
        <v>12</v>
      </c>
      <c r="C261" s="13">
        <f t="shared" si="54"/>
        <v>2022</v>
      </c>
      <c r="D261">
        <f t="shared" si="55"/>
        <v>202212</v>
      </c>
      <c r="E261">
        <f t="shared" si="56"/>
        <v>4</v>
      </c>
      <c r="F261">
        <f t="shared" si="57"/>
        <v>202204</v>
      </c>
      <c r="G261" t="s">
        <v>446</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78.241500000000002</v>
      </c>
      <c r="FP261" s="7">
        <v>80.25</v>
      </c>
      <c r="FQ261" s="9">
        <v>1.2109000000000001</v>
      </c>
      <c r="FR261" s="7">
        <f t="shared" si="58"/>
        <v>66.273020067718221</v>
      </c>
      <c r="FT261" s="7">
        <v>3.66</v>
      </c>
      <c r="FU261" s="7">
        <v>3.57</v>
      </c>
      <c r="FV261" s="9">
        <v>78.462900000000005</v>
      </c>
      <c r="FX261" s="9">
        <v>82.2</v>
      </c>
      <c r="FY261" s="9">
        <v>82.39</v>
      </c>
      <c r="FZ261" s="9">
        <v>81.400000000000006</v>
      </c>
      <c r="GA261" s="9">
        <v>78.8</v>
      </c>
      <c r="GB261" s="9">
        <v>74.84</v>
      </c>
      <c r="GD261" s="9">
        <v>82.2</v>
      </c>
      <c r="GE261" s="9">
        <v>82.58</v>
      </c>
      <c r="GF261" s="9">
        <v>82.39</v>
      </c>
      <c r="GG261" s="9">
        <v>82.14</v>
      </c>
      <c r="GH261" s="9">
        <v>81.78</v>
      </c>
      <c r="GI261" s="9">
        <v>81.400000000000006</v>
      </c>
      <c r="GJ261" s="9">
        <v>80.95</v>
      </c>
      <c r="GK261" s="9">
        <v>80.489999999999995</v>
      </c>
      <c r="GL261" s="9">
        <v>80.03</v>
      </c>
      <c r="GM261" s="9">
        <v>79.599999999999994</v>
      </c>
      <c r="GN261" s="9">
        <v>79.22</v>
      </c>
      <c r="GO261" s="9">
        <v>78.8</v>
      </c>
      <c r="GP261" s="9">
        <v>78.38</v>
      </c>
      <c r="GQ261" s="9">
        <v>77.989999999999995</v>
      </c>
      <c r="GR261" s="9">
        <v>77.64</v>
      </c>
      <c r="GS261" s="9">
        <v>77.290000000000006</v>
      </c>
      <c r="GT261" s="9">
        <v>76.94</v>
      </c>
      <c r="GU261" s="9">
        <v>76.58</v>
      </c>
      <c r="GV261" s="9">
        <v>76.27</v>
      </c>
      <c r="GW261" s="9">
        <v>76</v>
      </c>
      <c r="GX261" s="9">
        <v>75.75</v>
      </c>
      <c r="GY261" s="9">
        <v>75.47</v>
      </c>
      <c r="GZ261" s="9">
        <v>75.17</v>
      </c>
      <c r="HA261" s="9">
        <v>74.84</v>
      </c>
      <c r="HB261" s="9">
        <v>74.53</v>
      </c>
      <c r="HC261" s="9">
        <v>74.25</v>
      </c>
      <c r="HD261" s="9">
        <v>74.02</v>
      </c>
      <c r="HE261" s="9">
        <v>73.790000000000006</v>
      </c>
      <c r="HF261" s="9">
        <v>73.55</v>
      </c>
      <c r="HG261" s="9">
        <v>73.33</v>
      </c>
      <c r="HH261" s="9">
        <v>73.11</v>
      </c>
      <c r="HI261" s="9">
        <v>72.87</v>
      </c>
      <c r="HJ261" s="9">
        <v>72.64</v>
      </c>
      <c r="HK261" s="9">
        <v>72.42</v>
      </c>
      <c r="HL261" s="9">
        <v>72.2</v>
      </c>
      <c r="HM261" s="9">
        <v>71.989999999999995</v>
      </c>
      <c r="HN261" s="9">
        <v>71.78</v>
      </c>
      <c r="HO261" s="9">
        <v>71.569999999999993</v>
      </c>
      <c r="HP261" s="9">
        <v>71.36</v>
      </c>
      <c r="HQ261" s="9">
        <v>71.150000000000006</v>
      </c>
      <c r="HR261" s="9">
        <v>70.95</v>
      </c>
      <c r="HS261" s="9">
        <v>70.77</v>
      </c>
      <c r="HT261" s="9">
        <v>70.59</v>
      </c>
      <c r="HU261" s="9">
        <v>70.400000000000006</v>
      </c>
      <c r="HV261" s="9">
        <v>70.209999999999994</v>
      </c>
      <c r="HW261" s="9">
        <v>70.03</v>
      </c>
      <c r="HX261" s="9">
        <v>69.849999999999994</v>
      </c>
      <c r="HY261" s="9">
        <v>69.7</v>
      </c>
      <c r="ID261" s="14">
        <v>84.838099999999997</v>
      </c>
      <c r="IE261" s="14">
        <v>84.747900000000001</v>
      </c>
      <c r="IF261" s="14">
        <v>-0.10641399999999999</v>
      </c>
      <c r="IH261" s="7">
        <v>82.28</v>
      </c>
      <c r="II261" s="9">
        <v>241.95</v>
      </c>
    </row>
    <row r="262" spans="1:243" x14ac:dyDescent="0.35">
      <c r="A262" s="6">
        <f t="shared" si="59"/>
        <v>44917</v>
      </c>
      <c r="B262" s="13">
        <f t="shared" si="53"/>
        <v>12</v>
      </c>
      <c r="C262" s="13">
        <f t="shared" si="54"/>
        <v>2022</v>
      </c>
      <c r="D262">
        <f t="shared" si="55"/>
        <v>202212</v>
      </c>
      <c r="E262">
        <f t="shared" si="56"/>
        <v>4</v>
      </c>
      <c r="F262">
        <f t="shared" si="57"/>
        <v>202204</v>
      </c>
      <c r="G262" t="s">
        <v>447</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77.785600000000002</v>
      </c>
      <c r="FP262" s="7">
        <v>79.58</v>
      </c>
      <c r="FQ262" s="9">
        <v>1.2030000000000001</v>
      </c>
      <c r="FR262" s="7">
        <f t="shared" si="58"/>
        <v>66.15128844555278</v>
      </c>
      <c r="FT262" s="7">
        <v>3.62</v>
      </c>
      <c r="FU262" s="7">
        <v>3.6</v>
      </c>
      <c r="FV262" s="9">
        <v>78.029300000000006</v>
      </c>
      <c r="FX262" s="9">
        <v>80.98</v>
      </c>
      <c r="FY262" s="9">
        <v>81.459999999999994</v>
      </c>
      <c r="FZ262" s="9">
        <v>80.44</v>
      </c>
      <c r="GA262" s="9">
        <v>77.91</v>
      </c>
      <c r="GB262" s="9">
        <v>74.099999999999994</v>
      </c>
      <c r="GD262" s="9">
        <v>80.98</v>
      </c>
      <c r="GE262" s="9">
        <v>81.67</v>
      </c>
      <c r="GF262" s="9">
        <v>81.459999999999994</v>
      </c>
      <c r="GG262" s="9">
        <v>81.19</v>
      </c>
      <c r="GH262" s="9">
        <v>80.84</v>
      </c>
      <c r="GI262" s="9">
        <v>80.44</v>
      </c>
      <c r="GJ262" s="9">
        <v>79.989999999999995</v>
      </c>
      <c r="GK262" s="9">
        <v>79.55</v>
      </c>
      <c r="GL262" s="9">
        <v>79.11</v>
      </c>
      <c r="GM262" s="9">
        <v>78.69</v>
      </c>
      <c r="GN262" s="9">
        <v>78.319999999999993</v>
      </c>
      <c r="GO262" s="9">
        <v>77.91</v>
      </c>
      <c r="GP262" s="9">
        <v>77.5</v>
      </c>
      <c r="GQ262" s="9">
        <v>77.13</v>
      </c>
      <c r="GR262" s="9">
        <v>76.77</v>
      </c>
      <c r="GS262" s="9">
        <v>76.430000000000007</v>
      </c>
      <c r="GT262" s="9">
        <v>76.11</v>
      </c>
      <c r="GU262" s="9">
        <v>75.75</v>
      </c>
      <c r="GV262" s="9">
        <v>75.45</v>
      </c>
      <c r="GW262" s="9">
        <v>75.2</v>
      </c>
      <c r="GX262" s="9">
        <v>74.97</v>
      </c>
      <c r="GY262" s="9">
        <v>74.709999999999994</v>
      </c>
      <c r="GZ262" s="9">
        <v>74.42</v>
      </c>
      <c r="HA262" s="9">
        <v>74.099999999999994</v>
      </c>
      <c r="HB262" s="9">
        <v>73.8</v>
      </c>
      <c r="HC262" s="9">
        <v>73.53</v>
      </c>
      <c r="HD262" s="9">
        <v>73.31</v>
      </c>
      <c r="HE262" s="9">
        <v>73.08</v>
      </c>
      <c r="HF262" s="9">
        <v>72.849999999999994</v>
      </c>
      <c r="HG262" s="9">
        <v>72.64</v>
      </c>
      <c r="HH262" s="9">
        <v>72.42</v>
      </c>
      <c r="HI262" s="9">
        <v>72.2</v>
      </c>
      <c r="HJ262" s="9">
        <v>71.98</v>
      </c>
      <c r="HK262" s="9">
        <v>71.760000000000005</v>
      </c>
      <c r="HL262" s="9">
        <v>71.540000000000006</v>
      </c>
      <c r="HM262" s="9">
        <v>71.33</v>
      </c>
      <c r="HN262" s="9">
        <v>71.12</v>
      </c>
      <c r="HO262" s="9">
        <v>70.91</v>
      </c>
      <c r="HP262" s="9">
        <v>70.709999999999994</v>
      </c>
      <c r="HQ262" s="9">
        <v>70.510000000000005</v>
      </c>
      <c r="HR262" s="9">
        <v>70.319999999999993</v>
      </c>
      <c r="HS262" s="9">
        <v>70.14</v>
      </c>
      <c r="HT262" s="9">
        <v>69.959999999999994</v>
      </c>
      <c r="HU262" s="9">
        <v>69.78</v>
      </c>
      <c r="HV262" s="9">
        <v>69.599999999999994</v>
      </c>
      <c r="HW262" s="9">
        <v>69.42</v>
      </c>
      <c r="HX262" s="9">
        <v>69.239999999999995</v>
      </c>
      <c r="HY262" s="9">
        <v>69.09</v>
      </c>
      <c r="ID262" s="14">
        <v>84.838099999999997</v>
      </c>
      <c r="IE262" s="14">
        <v>84.747900000000001</v>
      </c>
      <c r="IF262" s="14">
        <v>-0.10641399999999999</v>
      </c>
      <c r="IH262" s="7">
        <v>81.7</v>
      </c>
      <c r="II262" s="9">
        <v>226.9</v>
      </c>
    </row>
    <row r="263" spans="1:243" x14ac:dyDescent="0.35">
      <c r="A263" s="6">
        <f t="shared" si="59"/>
        <v>44918</v>
      </c>
      <c r="B263" s="13">
        <f t="shared" si="53"/>
        <v>12</v>
      </c>
      <c r="C263" s="13">
        <f t="shared" si="54"/>
        <v>2022</v>
      </c>
      <c r="D263">
        <f t="shared" si="55"/>
        <v>202212</v>
      </c>
      <c r="E263">
        <f t="shared" si="56"/>
        <v>4</v>
      </c>
      <c r="F263">
        <f t="shared" si="57"/>
        <v>202204</v>
      </c>
      <c r="G263" t="s">
        <v>448</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78.002899999999997</v>
      </c>
      <c r="FP263" s="7">
        <v>82.45</v>
      </c>
      <c r="FQ263" s="9">
        <v>1.2070000000000001</v>
      </c>
      <c r="FR263" s="7">
        <f t="shared" si="58"/>
        <v>68.309859154929569</v>
      </c>
      <c r="FT263" s="7">
        <v>3.64</v>
      </c>
      <c r="FU263" s="7">
        <v>3.63</v>
      </c>
      <c r="FV263" s="9">
        <v>78.251599999999996</v>
      </c>
      <c r="FX263" s="9">
        <v>83.92</v>
      </c>
      <c r="FY263" s="9">
        <v>84.34</v>
      </c>
      <c r="FZ263" s="9">
        <v>83.21</v>
      </c>
      <c r="GA263" s="9">
        <v>80.53</v>
      </c>
      <c r="GB263" s="9">
        <v>76.209999999999994</v>
      </c>
      <c r="GD263" s="9">
        <v>83.92</v>
      </c>
      <c r="GE263" s="9">
        <v>84.5</v>
      </c>
      <c r="GF263" s="9">
        <v>84.34</v>
      </c>
      <c r="GG263" s="9">
        <v>84.06</v>
      </c>
      <c r="GH263" s="9">
        <v>83.65</v>
      </c>
      <c r="GI263" s="9">
        <v>83.21</v>
      </c>
      <c r="GJ263" s="9">
        <v>82.74</v>
      </c>
      <c r="GK263" s="9">
        <v>82.28</v>
      </c>
      <c r="GL263" s="9">
        <v>81.81</v>
      </c>
      <c r="GM263" s="9">
        <v>81.37</v>
      </c>
      <c r="GN263" s="9">
        <v>80.959999999999994</v>
      </c>
      <c r="GO263" s="9">
        <v>80.53</v>
      </c>
      <c r="GP263" s="9">
        <v>80.11</v>
      </c>
      <c r="GQ263" s="9">
        <v>79.709999999999994</v>
      </c>
      <c r="GR263" s="9">
        <v>79.319999999999993</v>
      </c>
      <c r="GS263" s="9">
        <v>78.930000000000007</v>
      </c>
      <c r="GT263" s="9">
        <v>78.58</v>
      </c>
      <c r="GU263" s="9">
        <v>78.19</v>
      </c>
      <c r="GV263" s="9">
        <v>77.83</v>
      </c>
      <c r="GW263" s="9">
        <v>77.540000000000006</v>
      </c>
      <c r="GX263" s="9">
        <v>77.25</v>
      </c>
      <c r="GY263" s="9">
        <v>76.930000000000007</v>
      </c>
      <c r="GZ263" s="9">
        <v>76.569999999999993</v>
      </c>
      <c r="HA263" s="9">
        <v>76.209999999999994</v>
      </c>
      <c r="HB263" s="9">
        <v>75.849999999999994</v>
      </c>
      <c r="HC263" s="9">
        <v>75.53</v>
      </c>
      <c r="HD263" s="9">
        <v>75.260000000000005</v>
      </c>
      <c r="HE263" s="9">
        <v>74.989999999999995</v>
      </c>
      <c r="HF263" s="9">
        <v>74.72</v>
      </c>
      <c r="HG263" s="9">
        <v>74.48</v>
      </c>
      <c r="HH263" s="9">
        <v>74.22</v>
      </c>
      <c r="HI263" s="9">
        <v>73.959999999999994</v>
      </c>
      <c r="HJ263" s="9">
        <v>73.709999999999994</v>
      </c>
      <c r="HK263" s="9">
        <v>73.45</v>
      </c>
      <c r="HL263" s="9">
        <v>73.19</v>
      </c>
      <c r="HM263" s="9">
        <v>72.95</v>
      </c>
      <c r="HN263" s="9">
        <v>72.709999999999994</v>
      </c>
      <c r="HO263" s="9">
        <v>72.47</v>
      </c>
      <c r="HP263" s="9">
        <v>72.239999999999995</v>
      </c>
      <c r="HQ263" s="9">
        <v>72.010000000000005</v>
      </c>
      <c r="HR263" s="9">
        <v>71.790000000000006</v>
      </c>
      <c r="HS263" s="9">
        <v>71.58</v>
      </c>
      <c r="HT263" s="9">
        <v>71.37</v>
      </c>
      <c r="HU263" s="9">
        <v>71.16</v>
      </c>
      <c r="HV263" s="9">
        <v>70.95</v>
      </c>
      <c r="HW263" s="9">
        <v>70.739999999999995</v>
      </c>
      <c r="HX263" s="9">
        <v>70.52</v>
      </c>
      <c r="HY263" s="9">
        <v>70.36</v>
      </c>
      <c r="ID263" s="14">
        <v>84.838099999999997</v>
      </c>
      <c r="IE263" s="14">
        <v>84.747900000000001</v>
      </c>
      <c r="IF263" s="14">
        <v>-0.10641399999999999</v>
      </c>
      <c r="IH263" s="7">
        <v>84.31</v>
      </c>
      <c r="II263" s="9">
        <v>200.11</v>
      </c>
    </row>
    <row r="264" spans="1:243" x14ac:dyDescent="0.35">
      <c r="A264" s="6">
        <f t="shared" si="59"/>
        <v>44921</v>
      </c>
      <c r="B264" s="13">
        <f t="shared" si="53"/>
        <v>12</v>
      </c>
      <c r="C264" s="13">
        <f t="shared" si="54"/>
        <v>2022</v>
      </c>
      <c r="D264">
        <f t="shared" si="55"/>
        <v>202212</v>
      </c>
      <c r="E264">
        <f t="shared" si="56"/>
        <v>4</v>
      </c>
      <c r="F264">
        <f t="shared" si="57"/>
        <v>202204</v>
      </c>
      <c r="G264" t="s">
        <v>449</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58"/>
        <v>#N/A</v>
      </c>
      <c r="FT264" s="7">
        <v>3.65</v>
      </c>
      <c r="FU264" s="7">
        <v>3.64</v>
      </c>
      <c r="FV264" s="9" t="e">
        <v>#N/A</v>
      </c>
      <c r="FX264" s="9" t="e">
        <v>#N/A</v>
      </c>
      <c r="FY264" s="9" t="e">
        <v>#N/A</v>
      </c>
      <c r="FZ264" s="9" t="e">
        <v>#N/A</v>
      </c>
      <c r="GA264" s="9" t="e">
        <v>#N/A</v>
      </c>
      <c r="GB264" s="9" t="e">
        <v>#N/A</v>
      </c>
      <c r="GD264" s="9" t="e">
        <v>#N/A</v>
      </c>
      <c r="GE264" s="9" t="e">
        <v>#N/A</v>
      </c>
      <c r="GF264" s="9" t="e">
        <v>#N/A</v>
      </c>
      <c r="GG264" s="9" t="e">
        <v>#N/A</v>
      </c>
      <c r="GH264" s="9" t="e">
        <v>#N/A</v>
      </c>
      <c r="GI264" s="9" t="e">
        <v>#N/A</v>
      </c>
      <c r="GJ264" s="9" t="e">
        <v>#N/A</v>
      </c>
      <c r="GK264" s="9" t="e">
        <v>#N/A</v>
      </c>
      <c r="GL264" s="9" t="e">
        <v>#N/A</v>
      </c>
      <c r="GM264" s="9" t="e">
        <v>#N/A</v>
      </c>
      <c r="GN264" s="9" t="e">
        <v>#N/A</v>
      </c>
      <c r="GO264" s="9" t="e">
        <v>#N/A</v>
      </c>
      <c r="GP264" s="9" t="e">
        <v>#N/A</v>
      </c>
      <c r="GQ264" s="9" t="e">
        <v>#N/A</v>
      </c>
      <c r="GR264" s="9" t="e">
        <v>#N/A</v>
      </c>
      <c r="GS264" s="9" t="e">
        <v>#N/A</v>
      </c>
      <c r="GT264" s="9" t="e">
        <v>#N/A</v>
      </c>
      <c r="GU264" s="9" t="e">
        <v>#N/A</v>
      </c>
      <c r="GV264" s="9" t="e">
        <v>#N/A</v>
      </c>
      <c r="GW264" s="9" t="e">
        <v>#N/A</v>
      </c>
      <c r="GX264" s="9" t="e">
        <v>#N/A</v>
      </c>
      <c r="GY264" s="9" t="e">
        <v>#N/A</v>
      </c>
      <c r="GZ264" s="9" t="e">
        <v>#N/A</v>
      </c>
      <c r="HA264" s="9" t="e">
        <v>#N/A</v>
      </c>
      <c r="HB264" s="9" t="e">
        <v>#N/A</v>
      </c>
      <c r="HC264" s="9" t="e">
        <v>#N/A</v>
      </c>
      <c r="HD264" s="9" t="e">
        <v>#N/A</v>
      </c>
      <c r="HE264" s="9" t="e">
        <v>#N/A</v>
      </c>
      <c r="HF264" s="9" t="e">
        <v>#N/A</v>
      </c>
      <c r="HG264" s="9" t="e">
        <v>#N/A</v>
      </c>
      <c r="HH264" s="9" t="e">
        <v>#N/A</v>
      </c>
      <c r="HI264" s="9" t="e">
        <v>#N/A</v>
      </c>
      <c r="HJ264" s="9" t="e">
        <v>#N/A</v>
      </c>
      <c r="HK264" s="9" t="e">
        <v>#N/A</v>
      </c>
      <c r="HL264" s="9" t="e">
        <v>#N/A</v>
      </c>
      <c r="HM264" s="9" t="e">
        <v>#N/A</v>
      </c>
      <c r="HN264" s="9" t="e">
        <v>#N/A</v>
      </c>
      <c r="HO264" s="9" t="e">
        <v>#N/A</v>
      </c>
      <c r="HP264" s="9" t="e">
        <v>#N/A</v>
      </c>
      <c r="HQ264" s="9" t="e">
        <v>#N/A</v>
      </c>
      <c r="HR264" s="9" t="e">
        <v>#N/A</v>
      </c>
      <c r="HS264" s="9" t="e">
        <v>#N/A</v>
      </c>
      <c r="HT264" s="9" t="e">
        <v>#N/A</v>
      </c>
      <c r="HU264" s="9" t="e">
        <v>#N/A</v>
      </c>
      <c r="HV264" s="9" t="e">
        <v>#N/A</v>
      </c>
      <c r="HW264" s="9" t="e">
        <v>#N/A</v>
      </c>
      <c r="HX264" s="9" t="e">
        <v>#N/A</v>
      </c>
      <c r="HY264" s="9" t="e">
        <v>#N/A</v>
      </c>
      <c r="ID264" s="14">
        <v>84.838099999999997</v>
      </c>
      <c r="IE264" s="14">
        <v>84.747900000000001</v>
      </c>
      <c r="IF264" s="14">
        <v>-0.10641399999999999</v>
      </c>
      <c r="IH264" s="7">
        <v>83.92</v>
      </c>
      <c r="II264" s="9" t="e">
        <v>#N/A</v>
      </c>
    </row>
    <row r="265" spans="1:243" x14ac:dyDescent="0.35">
      <c r="A265" s="6">
        <f t="shared" si="59"/>
        <v>44922</v>
      </c>
      <c r="B265" s="13">
        <f t="shared" si="53"/>
        <v>12</v>
      </c>
      <c r="C265" s="13">
        <f t="shared" si="54"/>
        <v>2022</v>
      </c>
      <c r="D265">
        <f t="shared" si="55"/>
        <v>202212</v>
      </c>
      <c r="E265">
        <f t="shared" si="56"/>
        <v>4</v>
      </c>
      <c r="F265">
        <f t="shared" si="57"/>
        <v>202204</v>
      </c>
      <c r="G265" t="s">
        <v>450</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58"/>
        <v>#N/A</v>
      </c>
      <c r="FT265" s="7" t="e">
        <v>#N/A</v>
      </c>
      <c r="FU265" s="7">
        <v>3.64</v>
      </c>
      <c r="FV265" s="9" t="e">
        <v>#N/A</v>
      </c>
      <c r="FX265" s="9">
        <v>84.33</v>
      </c>
      <c r="FY265" s="9">
        <v>84.58</v>
      </c>
      <c r="FZ265" s="9">
        <v>83.47</v>
      </c>
      <c r="GA265" s="9">
        <v>80.8</v>
      </c>
      <c r="GB265" s="9">
        <v>76.41</v>
      </c>
      <c r="GD265" s="9">
        <v>84.33</v>
      </c>
      <c r="GE265" s="9">
        <v>84.68</v>
      </c>
      <c r="GF265" s="9">
        <v>84.58</v>
      </c>
      <c r="GG265" s="9">
        <v>84.33</v>
      </c>
      <c r="GH265" s="9">
        <v>83.92</v>
      </c>
      <c r="GI265" s="9">
        <v>83.47</v>
      </c>
      <c r="GJ265" s="9">
        <v>83</v>
      </c>
      <c r="GK265" s="9">
        <v>82.54</v>
      </c>
      <c r="GL265" s="9">
        <v>82.08</v>
      </c>
      <c r="GM265" s="9">
        <v>81.64</v>
      </c>
      <c r="GN265" s="9">
        <v>81.23</v>
      </c>
      <c r="GO265" s="9">
        <v>80.8</v>
      </c>
      <c r="GP265" s="9">
        <v>80.37</v>
      </c>
      <c r="GQ265" s="9">
        <v>79.959999999999994</v>
      </c>
      <c r="GR265" s="9">
        <v>79.569999999999993</v>
      </c>
      <c r="GS265" s="9">
        <v>79.17</v>
      </c>
      <c r="GT265" s="9">
        <v>78.81</v>
      </c>
      <c r="GU265" s="9">
        <v>78.400000000000006</v>
      </c>
      <c r="GV265" s="9">
        <v>78.040000000000006</v>
      </c>
      <c r="GW265" s="9">
        <v>77.75</v>
      </c>
      <c r="GX265" s="9">
        <v>77.459999999999994</v>
      </c>
      <c r="GY265" s="9">
        <v>77.14</v>
      </c>
      <c r="GZ265" s="9">
        <v>76.790000000000006</v>
      </c>
      <c r="HA265" s="9">
        <v>76.41</v>
      </c>
      <c r="HB265" s="9">
        <v>76.05</v>
      </c>
      <c r="HC265" s="9">
        <v>75.73</v>
      </c>
      <c r="HD265" s="9">
        <v>75.459999999999994</v>
      </c>
      <c r="HE265" s="9">
        <v>75.19</v>
      </c>
      <c r="HF265" s="9">
        <v>74.92</v>
      </c>
      <c r="HG265" s="9">
        <v>74.680000000000007</v>
      </c>
      <c r="HH265" s="9">
        <v>74.42</v>
      </c>
      <c r="HI265" s="9">
        <v>74.16</v>
      </c>
      <c r="HJ265" s="9">
        <v>73.91</v>
      </c>
      <c r="HK265" s="9">
        <v>73.64</v>
      </c>
      <c r="HL265" s="9">
        <v>73.37</v>
      </c>
      <c r="HM265" s="9">
        <v>73.13</v>
      </c>
      <c r="HN265" s="9">
        <v>72.89</v>
      </c>
      <c r="HO265" s="9">
        <v>72.650000000000006</v>
      </c>
      <c r="HP265" s="9">
        <v>72.42</v>
      </c>
      <c r="HQ265" s="9">
        <v>72.19</v>
      </c>
      <c r="HR265" s="9">
        <v>71.97</v>
      </c>
      <c r="HS265" s="9">
        <v>71.760000000000005</v>
      </c>
      <c r="HT265" s="9">
        <v>71.55</v>
      </c>
      <c r="HU265" s="9">
        <v>71.34</v>
      </c>
      <c r="HV265" s="9">
        <v>71.13</v>
      </c>
      <c r="HW265" s="9">
        <v>70.92</v>
      </c>
      <c r="HX265" s="9">
        <v>70.7</v>
      </c>
      <c r="HY265" s="9">
        <v>70.540000000000006</v>
      </c>
      <c r="ID265" s="14">
        <v>84.838099999999997</v>
      </c>
      <c r="IE265" s="14">
        <v>84.747900000000001</v>
      </c>
      <c r="IF265" s="14">
        <v>-0.10641399999999999</v>
      </c>
      <c r="IH265" s="7">
        <v>85.34</v>
      </c>
      <c r="II265" s="9">
        <v>200.11</v>
      </c>
    </row>
    <row r="266" spans="1:243" x14ac:dyDescent="0.35">
      <c r="A266" s="6">
        <f t="shared" si="59"/>
        <v>44923</v>
      </c>
      <c r="B266" s="13">
        <f t="shared" ref="B266:B329" si="60">MONTH(A266)</f>
        <v>12</v>
      </c>
      <c r="C266" s="13">
        <f t="shared" ref="C266:C329" si="61">YEAR(A266)</f>
        <v>2022</v>
      </c>
      <c r="D266">
        <f t="shared" ref="D266:D329" si="62">C266*100+B266</f>
        <v>202212</v>
      </c>
      <c r="E266">
        <f t="shared" ref="E266:E329" si="63">IF(B266&lt;4,1,IF(B266&lt;7,2,IF(B266&lt;10,3,4)))</f>
        <v>4</v>
      </c>
      <c r="F266">
        <f t="shared" ref="F266:F329" si="64">C266*100+E266</f>
        <v>202204</v>
      </c>
      <c r="G266" t="s">
        <v>451</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77.817999999999998</v>
      </c>
      <c r="FP266" s="7">
        <v>81.7</v>
      </c>
      <c r="FQ266" s="9">
        <v>1.2037</v>
      </c>
      <c r="FR266" s="7">
        <f t="shared" ref="FR266:FR329" si="65">FP266/FQ266</f>
        <v>67.874054997092301</v>
      </c>
      <c r="FT266" s="7">
        <v>3.58</v>
      </c>
      <c r="FU266" s="7">
        <v>3.65</v>
      </c>
      <c r="FV266" s="9">
        <v>78.024199999999993</v>
      </c>
      <c r="FX266" s="9">
        <v>83.26</v>
      </c>
      <c r="FY266" s="9">
        <v>83.93</v>
      </c>
      <c r="FZ266" s="9">
        <v>82.86</v>
      </c>
      <c r="GA266" s="9">
        <v>80.28</v>
      </c>
      <c r="GB266" s="9">
        <v>76.28</v>
      </c>
      <c r="GD266" s="9">
        <v>83.26</v>
      </c>
      <c r="GE266" s="9">
        <v>83.99</v>
      </c>
      <c r="GF266" s="9">
        <v>83.93</v>
      </c>
      <c r="GG266" s="9">
        <v>83.68</v>
      </c>
      <c r="GH266" s="9">
        <v>83.3</v>
      </c>
      <c r="GI266" s="9">
        <v>82.86</v>
      </c>
      <c r="GJ266" s="9">
        <v>82.39</v>
      </c>
      <c r="GK266" s="9">
        <v>81.92</v>
      </c>
      <c r="GL266" s="9">
        <v>81.47</v>
      </c>
      <c r="GM266" s="9">
        <v>81.06</v>
      </c>
      <c r="GN266" s="9">
        <v>80.680000000000007</v>
      </c>
      <c r="GO266" s="9">
        <v>80.28</v>
      </c>
      <c r="GP266" s="9">
        <v>79.89</v>
      </c>
      <c r="GQ266" s="9">
        <v>79.52</v>
      </c>
      <c r="GR266" s="9">
        <v>79.16</v>
      </c>
      <c r="GS266" s="9">
        <v>78.8</v>
      </c>
      <c r="GT266" s="9">
        <v>78.459999999999994</v>
      </c>
      <c r="GU266" s="9">
        <v>78.09</v>
      </c>
      <c r="GV266" s="9">
        <v>77.77</v>
      </c>
      <c r="GW266" s="9">
        <v>77.510000000000005</v>
      </c>
      <c r="GX266" s="9">
        <v>77.25</v>
      </c>
      <c r="GY266" s="9">
        <v>76.95</v>
      </c>
      <c r="GZ266" s="9">
        <v>76.63</v>
      </c>
      <c r="HA266" s="9">
        <v>76.28</v>
      </c>
      <c r="HB266" s="9">
        <v>75.95</v>
      </c>
      <c r="HC266" s="9">
        <v>75.66</v>
      </c>
      <c r="HD266" s="9">
        <v>75.42</v>
      </c>
      <c r="HE266" s="9">
        <v>75.17</v>
      </c>
      <c r="HF266" s="9">
        <v>74.92</v>
      </c>
      <c r="HG266" s="9">
        <v>74.7</v>
      </c>
      <c r="HH266" s="9">
        <v>74.459999999999994</v>
      </c>
      <c r="HI266" s="9">
        <v>74.22</v>
      </c>
      <c r="HJ266" s="9">
        <v>73.989999999999995</v>
      </c>
      <c r="HK266" s="9">
        <v>73.739999999999995</v>
      </c>
      <c r="HL266" s="9">
        <v>73.489999999999995</v>
      </c>
      <c r="HM266" s="9">
        <v>73.27</v>
      </c>
      <c r="HN266" s="9">
        <v>73.05</v>
      </c>
      <c r="HO266" s="9">
        <v>72.83</v>
      </c>
      <c r="HP266" s="9">
        <v>72.61</v>
      </c>
      <c r="HQ266" s="9">
        <v>72.39</v>
      </c>
      <c r="HR266" s="9">
        <v>72.180000000000007</v>
      </c>
      <c r="HS266" s="9">
        <v>71.989999999999995</v>
      </c>
      <c r="HT266" s="9">
        <v>71.8</v>
      </c>
      <c r="HU266" s="9">
        <v>71.599999999999994</v>
      </c>
      <c r="HV266" s="9">
        <v>71.400000000000006</v>
      </c>
      <c r="HW266" s="9">
        <v>71.2</v>
      </c>
      <c r="HX266" s="9">
        <v>70.989999999999995</v>
      </c>
      <c r="HY266" s="9">
        <v>70.81</v>
      </c>
      <c r="ID266" s="14">
        <v>84.838099999999997</v>
      </c>
      <c r="IE266" s="14">
        <v>84.747900000000001</v>
      </c>
      <c r="IF266" s="14">
        <v>-0.10641399999999999</v>
      </c>
      <c r="IH266" s="7">
        <v>83.46</v>
      </c>
      <c r="II266" s="9">
        <v>188.5</v>
      </c>
    </row>
    <row r="267" spans="1:243" x14ac:dyDescent="0.35">
      <c r="A267" s="6">
        <f t="shared" si="59"/>
        <v>44924</v>
      </c>
      <c r="B267" s="13">
        <f t="shared" si="60"/>
        <v>12</v>
      </c>
      <c r="C267" s="13">
        <f t="shared" si="61"/>
        <v>2022</v>
      </c>
      <c r="D267">
        <f t="shared" si="62"/>
        <v>202212</v>
      </c>
      <c r="E267">
        <f t="shared" si="63"/>
        <v>4</v>
      </c>
      <c r="F267">
        <f t="shared" si="64"/>
        <v>202204</v>
      </c>
      <c r="G267" t="s">
        <v>452</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77.722099999999998</v>
      </c>
      <c r="FP267" s="7">
        <v>80.959999999999994</v>
      </c>
      <c r="FQ267" s="9">
        <v>1.2055</v>
      </c>
      <c r="FR267" s="7">
        <f t="shared" si="65"/>
        <v>67.158855246785564</v>
      </c>
      <c r="FT267" s="7">
        <v>3.62</v>
      </c>
      <c r="FU267" s="7">
        <v>3.66</v>
      </c>
      <c r="FV267" s="9">
        <v>77.924899999999994</v>
      </c>
      <c r="FX267" s="9">
        <v>82.26</v>
      </c>
      <c r="FY267" s="9">
        <v>83.31</v>
      </c>
      <c r="FZ267" s="9">
        <v>82.09</v>
      </c>
      <c r="GA267" s="9">
        <v>79.400000000000006</v>
      </c>
      <c r="GB267" s="9">
        <v>75.260000000000005</v>
      </c>
      <c r="GD267" s="9">
        <v>82.26</v>
      </c>
      <c r="GE267" s="9">
        <v>83.46</v>
      </c>
      <c r="GF267" s="9">
        <v>83.31</v>
      </c>
      <c r="GG267" s="9">
        <v>83.01</v>
      </c>
      <c r="GH267" s="9">
        <v>82.58</v>
      </c>
      <c r="GI267" s="9">
        <v>82.09</v>
      </c>
      <c r="GJ267" s="9">
        <v>81.59</v>
      </c>
      <c r="GK267" s="9">
        <v>81.099999999999994</v>
      </c>
      <c r="GL267" s="9">
        <v>80.62</v>
      </c>
      <c r="GM267" s="9">
        <v>80.2</v>
      </c>
      <c r="GN267" s="9">
        <v>79.81</v>
      </c>
      <c r="GO267" s="9">
        <v>79.400000000000006</v>
      </c>
      <c r="GP267" s="9">
        <v>78.98</v>
      </c>
      <c r="GQ267" s="9">
        <v>78.58</v>
      </c>
      <c r="GR267" s="9">
        <v>78.209999999999994</v>
      </c>
      <c r="GS267" s="9">
        <v>77.849999999999994</v>
      </c>
      <c r="GT267" s="9">
        <v>77.5</v>
      </c>
      <c r="GU267" s="9">
        <v>77.12</v>
      </c>
      <c r="GV267" s="9">
        <v>76.8</v>
      </c>
      <c r="GW267" s="9">
        <v>76.53</v>
      </c>
      <c r="GX267" s="9">
        <v>76.260000000000005</v>
      </c>
      <c r="GY267" s="9">
        <v>75.94</v>
      </c>
      <c r="GZ267" s="9">
        <v>75.61</v>
      </c>
      <c r="HA267" s="9">
        <v>75.260000000000005</v>
      </c>
      <c r="HB267" s="9">
        <v>74.930000000000007</v>
      </c>
      <c r="HC267" s="9">
        <v>74.64</v>
      </c>
      <c r="HD267" s="9">
        <v>74.400000000000006</v>
      </c>
      <c r="HE267" s="9">
        <v>74.150000000000006</v>
      </c>
      <c r="HF267" s="9">
        <v>73.89</v>
      </c>
      <c r="HG267" s="9">
        <v>73.650000000000006</v>
      </c>
      <c r="HH267" s="9">
        <v>73.41</v>
      </c>
      <c r="HI267" s="9">
        <v>73.17</v>
      </c>
      <c r="HJ267" s="9">
        <v>72.94</v>
      </c>
      <c r="HK267" s="9">
        <v>72.7</v>
      </c>
      <c r="HL267" s="9">
        <v>72.45</v>
      </c>
      <c r="HM267" s="9">
        <v>72.239999999999995</v>
      </c>
      <c r="HN267" s="9">
        <v>72.02</v>
      </c>
      <c r="HO267" s="9">
        <v>71.8</v>
      </c>
      <c r="HP267" s="9">
        <v>71.58</v>
      </c>
      <c r="HQ267" s="9">
        <v>71.36</v>
      </c>
      <c r="HR267" s="9">
        <v>71.150000000000006</v>
      </c>
      <c r="HS267" s="9">
        <v>70.959999999999994</v>
      </c>
      <c r="HT267" s="9">
        <v>70.77</v>
      </c>
      <c r="HU267" s="9">
        <v>70.569999999999993</v>
      </c>
      <c r="HV267" s="9">
        <v>70.37</v>
      </c>
      <c r="HW267" s="9">
        <v>70.17</v>
      </c>
      <c r="HX267" s="9">
        <v>69.959999999999994</v>
      </c>
      <c r="HY267" s="9">
        <v>69.78</v>
      </c>
      <c r="ID267" s="14">
        <v>84.838099999999997</v>
      </c>
      <c r="IE267" s="14">
        <v>84.747900000000001</v>
      </c>
      <c r="IF267" s="14">
        <v>-0.10641399999999999</v>
      </c>
      <c r="IH267" s="7">
        <v>82.93</v>
      </c>
      <c r="II267" s="9">
        <v>194.21</v>
      </c>
    </row>
    <row r="268" spans="1:243" x14ac:dyDescent="0.35">
      <c r="A268" s="6">
        <f t="shared" si="59"/>
        <v>44925</v>
      </c>
      <c r="B268" s="13">
        <f t="shared" si="60"/>
        <v>12</v>
      </c>
      <c r="C268" s="13">
        <f t="shared" si="61"/>
        <v>2022</v>
      </c>
      <c r="D268">
        <f t="shared" si="62"/>
        <v>202212</v>
      </c>
      <c r="E268">
        <f t="shared" si="63"/>
        <v>4</v>
      </c>
      <c r="F268">
        <f t="shared" si="64"/>
        <v>202204</v>
      </c>
      <c r="G268" t="s">
        <v>453</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77.505799999999994</v>
      </c>
      <c r="FP268" s="7">
        <v>82.82</v>
      </c>
      <c r="FQ268" s="9">
        <v>1.2039</v>
      </c>
      <c r="FR268" s="7">
        <f t="shared" si="65"/>
        <v>68.793089127003896</v>
      </c>
      <c r="FT268" s="7">
        <v>3.71</v>
      </c>
      <c r="FU268" s="7">
        <v>3.67</v>
      </c>
      <c r="FV268" s="9">
        <v>77.705500000000001</v>
      </c>
      <c r="FX268" s="9">
        <v>85.91</v>
      </c>
      <c r="FY268" s="9">
        <v>85.27</v>
      </c>
      <c r="FZ268" s="9">
        <v>83.63</v>
      </c>
      <c r="GA268" s="9">
        <v>80.72</v>
      </c>
      <c r="GB268" s="9">
        <v>76.290000000000006</v>
      </c>
      <c r="GD268" s="9">
        <v>85.91</v>
      </c>
      <c r="GE268" s="9">
        <v>85.65</v>
      </c>
      <c r="GF268" s="9">
        <v>85.27</v>
      </c>
      <c r="GG268" s="9">
        <v>84.76</v>
      </c>
      <c r="GH268" s="9">
        <v>84.2</v>
      </c>
      <c r="GI268" s="9">
        <v>83.63</v>
      </c>
      <c r="GJ268" s="9">
        <v>83.1</v>
      </c>
      <c r="GK268" s="9">
        <v>82.57</v>
      </c>
      <c r="GL268" s="9">
        <v>82.09</v>
      </c>
      <c r="GM268" s="9">
        <v>81.650000000000006</v>
      </c>
      <c r="GN268" s="9">
        <v>81.19</v>
      </c>
      <c r="GO268" s="9">
        <v>80.72</v>
      </c>
      <c r="GP268" s="9">
        <v>80.3</v>
      </c>
      <c r="GQ268" s="9">
        <v>79.89</v>
      </c>
      <c r="GR268" s="9">
        <v>79.48</v>
      </c>
      <c r="GS268" s="9">
        <v>79.099999999999994</v>
      </c>
      <c r="GT268" s="9">
        <v>78.7</v>
      </c>
      <c r="GU268" s="9">
        <v>78.36</v>
      </c>
      <c r="GV268" s="9">
        <v>78.05</v>
      </c>
      <c r="GW268" s="9">
        <v>77.739999999999995</v>
      </c>
      <c r="GX268" s="9">
        <v>77.38</v>
      </c>
      <c r="GY268" s="9">
        <v>77.010000000000005</v>
      </c>
      <c r="GZ268" s="9">
        <v>76.64</v>
      </c>
      <c r="HA268" s="9">
        <v>76.290000000000006</v>
      </c>
      <c r="HB268" s="9">
        <v>75.97</v>
      </c>
      <c r="HC268" s="9">
        <v>75.7</v>
      </c>
      <c r="HD268" s="9">
        <v>75.42</v>
      </c>
      <c r="HE268" s="9">
        <v>75.13</v>
      </c>
      <c r="HF268" s="9">
        <v>74.87</v>
      </c>
      <c r="HG268" s="9">
        <v>74.61</v>
      </c>
      <c r="HH268" s="9">
        <v>74.349999999999994</v>
      </c>
      <c r="HI268" s="9">
        <v>74.099999999999994</v>
      </c>
      <c r="HJ268" s="9">
        <v>73.84</v>
      </c>
      <c r="HK268" s="9">
        <v>73.569999999999993</v>
      </c>
      <c r="HL268" s="9">
        <v>73.349999999999994</v>
      </c>
      <c r="HM268" s="9">
        <v>73.12</v>
      </c>
      <c r="HN268" s="9">
        <v>72.89</v>
      </c>
      <c r="HO268" s="9">
        <v>72.66</v>
      </c>
      <c r="HP268" s="9">
        <v>72.42</v>
      </c>
      <c r="HQ268" s="9">
        <v>72.19</v>
      </c>
      <c r="HR268" s="9">
        <v>71.989999999999995</v>
      </c>
      <c r="HS268" s="9">
        <v>71.790000000000006</v>
      </c>
      <c r="HT268" s="9">
        <v>71.58</v>
      </c>
      <c r="HU268" s="9">
        <v>71.37</v>
      </c>
      <c r="HV268" s="9">
        <v>71.150000000000006</v>
      </c>
      <c r="HW268" s="9">
        <v>70.930000000000007</v>
      </c>
      <c r="HX268" s="9">
        <v>70.75</v>
      </c>
      <c r="HY268" s="9">
        <v>70.59</v>
      </c>
      <c r="ID268" s="14">
        <v>84.838099999999997</v>
      </c>
      <c r="IE268" s="14">
        <v>84.747900000000001</v>
      </c>
      <c r="IF268" s="14">
        <v>-0.10641399999999999</v>
      </c>
      <c r="IH268" s="7">
        <v>84.37</v>
      </c>
      <c r="II268" s="9">
        <v>186.05</v>
      </c>
    </row>
    <row r="269" spans="1:243" x14ac:dyDescent="0.35">
      <c r="A269" s="6">
        <f t="shared" si="59"/>
        <v>44928</v>
      </c>
      <c r="B269" s="13">
        <f t="shared" si="60"/>
        <v>1</v>
      </c>
      <c r="C269" s="13">
        <f t="shared" si="61"/>
        <v>2023</v>
      </c>
      <c r="D269">
        <f t="shared" si="62"/>
        <v>202301</v>
      </c>
      <c r="E269">
        <f t="shared" si="63"/>
        <v>1</v>
      </c>
      <c r="F269">
        <f t="shared" si="64"/>
        <v>202301</v>
      </c>
      <c r="G269" t="s">
        <v>454</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65"/>
        <v>#N/A</v>
      </c>
      <c r="FT269" s="7" t="e">
        <v>#N/A</v>
      </c>
      <c r="FU269" s="7">
        <v>3.67</v>
      </c>
      <c r="FV269" s="9" t="e">
        <v>#N/A</v>
      </c>
      <c r="FX269" s="9" t="e">
        <v>#N/A</v>
      </c>
      <c r="FY269" s="9" t="e">
        <v>#N/A</v>
      </c>
      <c r="FZ269" s="9" t="e">
        <v>#N/A</v>
      </c>
      <c r="GA269" s="9" t="e">
        <v>#N/A</v>
      </c>
      <c r="GB269" s="9" t="e">
        <v>#N/A</v>
      </c>
      <c r="GD269" s="9" t="e">
        <v>#N/A</v>
      </c>
      <c r="GE269" s="9" t="e">
        <v>#N/A</v>
      </c>
      <c r="GF269" s="9" t="e">
        <v>#N/A</v>
      </c>
      <c r="GG269" s="9" t="e">
        <v>#N/A</v>
      </c>
      <c r="GH269" s="9" t="e">
        <v>#N/A</v>
      </c>
      <c r="GI269" s="9" t="e">
        <v>#N/A</v>
      </c>
      <c r="GJ269" s="9" t="e">
        <v>#N/A</v>
      </c>
      <c r="GK269" s="9" t="e">
        <v>#N/A</v>
      </c>
      <c r="GL269" s="9" t="e">
        <v>#N/A</v>
      </c>
      <c r="GM269" s="9" t="e">
        <v>#N/A</v>
      </c>
      <c r="GN269" s="9" t="e">
        <v>#N/A</v>
      </c>
      <c r="GO269" s="9" t="e">
        <v>#N/A</v>
      </c>
      <c r="GP269" s="9" t="e">
        <v>#N/A</v>
      </c>
      <c r="GQ269" s="9" t="e">
        <v>#N/A</v>
      </c>
      <c r="GR269" s="9" t="e">
        <v>#N/A</v>
      </c>
      <c r="GS269" s="9" t="e">
        <v>#N/A</v>
      </c>
      <c r="GT269" s="9" t="e">
        <v>#N/A</v>
      </c>
      <c r="GU269" s="9" t="e">
        <v>#N/A</v>
      </c>
      <c r="GV269" s="9" t="e">
        <v>#N/A</v>
      </c>
      <c r="GW269" s="9" t="e">
        <v>#N/A</v>
      </c>
      <c r="GX269" s="9" t="e">
        <v>#N/A</v>
      </c>
      <c r="GY269" s="9" t="e">
        <v>#N/A</v>
      </c>
      <c r="GZ269" s="9" t="e">
        <v>#N/A</v>
      </c>
      <c r="HA269" s="9" t="e">
        <v>#N/A</v>
      </c>
      <c r="HB269" s="9" t="e">
        <v>#N/A</v>
      </c>
      <c r="HC269" s="9" t="e">
        <v>#N/A</v>
      </c>
      <c r="HD269" s="9" t="e">
        <v>#N/A</v>
      </c>
      <c r="HE269" s="9" t="e">
        <v>#N/A</v>
      </c>
      <c r="HF269" s="9" t="e">
        <v>#N/A</v>
      </c>
      <c r="HG269" s="9" t="e">
        <v>#N/A</v>
      </c>
      <c r="HH269" s="9" t="e">
        <v>#N/A</v>
      </c>
      <c r="HI269" s="9" t="e">
        <v>#N/A</v>
      </c>
      <c r="HJ269" s="9" t="e">
        <v>#N/A</v>
      </c>
      <c r="HK269" s="9" t="e">
        <v>#N/A</v>
      </c>
      <c r="HL269" s="9" t="e">
        <v>#N/A</v>
      </c>
      <c r="HM269" s="9" t="e">
        <v>#N/A</v>
      </c>
      <c r="HN269" s="9" t="e">
        <v>#N/A</v>
      </c>
      <c r="HO269" s="9" t="e">
        <v>#N/A</v>
      </c>
      <c r="HP269" s="9" t="e">
        <v>#N/A</v>
      </c>
      <c r="HQ269" s="9" t="e">
        <v>#N/A</v>
      </c>
      <c r="HR269" s="9" t="e">
        <v>#N/A</v>
      </c>
      <c r="HS269" s="9" t="e">
        <v>#N/A</v>
      </c>
      <c r="HT269" s="9" t="e">
        <v>#N/A</v>
      </c>
      <c r="HU269" s="9" t="e">
        <v>#N/A</v>
      </c>
      <c r="HV269" s="9" t="e">
        <v>#N/A</v>
      </c>
      <c r="HW269" s="9" t="e">
        <v>#N/A</v>
      </c>
      <c r="HX269" s="9" t="e">
        <v>#N/A</v>
      </c>
      <c r="HY269" s="9" t="e">
        <v>#N/A</v>
      </c>
      <c r="ID269" s="14">
        <v>84.838099999999997</v>
      </c>
      <c r="IE269" s="14">
        <v>84.747900000000001</v>
      </c>
      <c r="IF269" s="14">
        <v>-0.10641399999999999</v>
      </c>
      <c r="IH269" s="7">
        <v>85.99</v>
      </c>
      <c r="II269" s="9" t="e">
        <v>#N/A</v>
      </c>
    </row>
    <row r="270" spans="1:243" x14ac:dyDescent="0.35">
      <c r="A270" s="6">
        <f t="shared" si="59"/>
        <v>44929</v>
      </c>
      <c r="B270" s="13">
        <f t="shared" si="60"/>
        <v>1</v>
      </c>
      <c r="C270" s="13">
        <f t="shared" si="61"/>
        <v>2023</v>
      </c>
      <c r="D270">
        <f t="shared" si="62"/>
        <v>202301</v>
      </c>
      <c r="E270">
        <f t="shared" si="63"/>
        <v>1</v>
      </c>
      <c r="F270">
        <f t="shared" si="64"/>
        <v>202301</v>
      </c>
      <c r="G270" t="s">
        <v>455</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77.746099999999998</v>
      </c>
      <c r="FP270" s="7">
        <v>80.36</v>
      </c>
      <c r="FQ270" s="9">
        <v>1.2008000000000001</v>
      </c>
      <c r="FR270" s="7">
        <f t="shared" si="65"/>
        <v>66.922051965356417</v>
      </c>
      <c r="FT270" s="7">
        <v>3.57</v>
      </c>
      <c r="FU270" s="7">
        <v>3.65</v>
      </c>
      <c r="FV270" s="9">
        <v>77.942999999999998</v>
      </c>
      <c r="FX270" s="9">
        <v>82.1</v>
      </c>
      <c r="FY270" s="9">
        <v>81.95</v>
      </c>
      <c r="FZ270" s="9">
        <v>80.78</v>
      </c>
      <c r="GA270" s="9">
        <v>78.2</v>
      </c>
      <c r="GB270" s="9">
        <v>74.260000000000005</v>
      </c>
      <c r="GD270" s="9">
        <v>82.1</v>
      </c>
      <c r="GE270" s="9">
        <v>82.12</v>
      </c>
      <c r="GF270" s="9">
        <v>81.95</v>
      </c>
      <c r="GG270" s="9">
        <v>81.63</v>
      </c>
      <c r="GH270" s="9">
        <v>81.23</v>
      </c>
      <c r="GI270" s="9">
        <v>80.78</v>
      </c>
      <c r="GJ270" s="9">
        <v>80.34</v>
      </c>
      <c r="GK270" s="9">
        <v>79.88</v>
      </c>
      <c r="GL270" s="9">
        <v>79.45</v>
      </c>
      <c r="GM270" s="9">
        <v>79.05</v>
      </c>
      <c r="GN270" s="9">
        <v>78.62</v>
      </c>
      <c r="GO270" s="9">
        <v>78.2</v>
      </c>
      <c r="GP270" s="9">
        <v>77.83</v>
      </c>
      <c r="GQ270" s="9">
        <v>77.459999999999994</v>
      </c>
      <c r="GR270" s="9">
        <v>77.099999999999994</v>
      </c>
      <c r="GS270" s="9">
        <v>76.77</v>
      </c>
      <c r="GT270" s="9">
        <v>76.41</v>
      </c>
      <c r="GU270" s="9">
        <v>76.11</v>
      </c>
      <c r="GV270" s="9">
        <v>75.84</v>
      </c>
      <c r="GW270" s="9">
        <v>75.58</v>
      </c>
      <c r="GX270" s="9">
        <v>75.25</v>
      </c>
      <c r="GY270" s="9">
        <v>74.91</v>
      </c>
      <c r="GZ270" s="9">
        <v>74.569999999999993</v>
      </c>
      <c r="HA270" s="9">
        <v>74.260000000000005</v>
      </c>
      <c r="HB270" s="9">
        <v>73.97</v>
      </c>
      <c r="HC270" s="9">
        <v>73.73</v>
      </c>
      <c r="HD270" s="9">
        <v>73.48</v>
      </c>
      <c r="HE270" s="9">
        <v>73.23</v>
      </c>
      <c r="HF270" s="9">
        <v>73</v>
      </c>
      <c r="HG270" s="9">
        <v>72.77</v>
      </c>
      <c r="HH270" s="9">
        <v>72.540000000000006</v>
      </c>
      <c r="HI270" s="9">
        <v>72.31</v>
      </c>
      <c r="HJ270" s="9">
        <v>72.08</v>
      </c>
      <c r="HK270" s="9">
        <v>71.83</v>
      </c>
      <c r="HL270" s="9">
        <v>71.63</v>
      </c>
      <c r="HM270" s="9">
        <v>71.42</v>
      </c>
      <c r="HN270" s="9">
        <v>71.209999999999994</v>
      </c>
      <c r="HO270" s="9">
        <v>71</v>
      </c>
      <c r="HP270" s="9">
        <v>70.78</v>
      </c>
      <c r="HQ270" s="9">
        <v>70.569999999999993</v>
      </c>
      <c r="HR270" s="9">
        <v>70.38</v>
      </c>
      <c r="HS270" s="9">
        <v>70.19</v>
      </c>
      <c r="HT270" s="9">
        <v>70</v>
      </c>
      <c r="HU270" s="9">
        <v>69.81</v>
      </c>
      <c r="HV270" s="9">
        <v>69.61</v>
      </c>
      <c r="HW270" s="9">
        <v>69.41</v>
      </c>
      <c r="HX270" s="9">
        <v>69.23</v>
      </c>
      <c r="HY270" s="9">
        <v>69.069999999999993</v>
      </c>
      <c r="ID270" s="14">
        <v>84.838099999999997</v>
      </c>
      <c r="IE270" s="14">
        <v>84.747900000000001</v>
      </c>
      <c r="IF270" s="14">
        <v>-0.10641399999999999</v>
      </c>
      <c r="IH270" s="7">
        <v>83.3</v>
      </c>
      <c r="II270" s="9">
        <v>171.18</v>
      </c>
    </row>
    <row r="271" spans="1:243" x14ac:dyDescent="0.35">
      <c r="A271" s="6">
        <f t="shared" ref="A271:A334" si="66">+A266+7</f>
        <v>44930</v>
      </c>
      <c r="B271" s="13">
        <f t="shared" si="60"/>
        <v>1</v>
      </c>
      <c r="C271" s="13">
        <f t="shared" si="61"/>
        <v>2023</v>
      </c>
      <c r="D271">
        <f t="shared" si="62"/>
        <v>202301</v>
      </c>
      <c r="E271">
        <f t="shared" si="63"/>
        <v>1</v>
      </c>
      <c r="F271">
        <f t="shared" si="64"/>
        <v>202301</v>
      </c>
      <c r="G271" t="s">
        <v>456</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77.743300000000005</v>
      </c>
      <c r="FP271" s="7">
        <v>75.31</v>
      </c>
      <c r="FQ271" s="9">
        <v>1.2040999999999999</v>
      </c>
      <c r="FR271" s="7">
        <f t="shared" si="65"/>
        <v>62.544639149572298</v>
      </c>
      <c r="FT271" s="7">
        <v>3.44</v>
      </c>
      <c r="FU271" s="7">
        <v>3.5</v>
      </c>
      <c r="FV271" s="9">
        <v>77.951499999999996</v>
      </c>
      <c r="FX271" s="9">
        <v>77.84</v>
      </c>
      <c r="FY271" s="9">
        <v>78.010000000000005</v>
      </c>
      <c r="FZ271" s="9">
        <v>77.39</v>
      </c>
      <c r="GA271" s="9">
        <v>75.650000000000006</v>
      </c>
      <c r="GB271" s="9">
        <v>72.73</v>
      </c>
      <c r="GD271" s="9">
        <v>77.84</v>
      </c>
      <c r="GE271" s="9">
        <v>78.010000000000005</v>
      </c>
      <c r="GF271" s="9">
        <v>78.010000000000005</v>
      </c>
      <c r="GG271" s="9">
        <v>77.88</v>
      </c>
      <c r="GH271" s="9">
        <v>77.67</v>
      </c>
      <c r="GI271" s="9">
        <v>77.39</v>
      </c>
      <c r="GJ271" s="9">
        <v>77.099999999999994</v>
      </c>
      <c r="GK271" s="9">
        <v>76.8</v>
      </c>
      <c r="GL271" s="9">
        <v>76.52</v>
      </c>
      <c r="GM271" s="9">
        <v>76.25</v>
      </c>
      <c r="GN271" s="9">
        <v>75.95</v>
      </c>
      <c r="GO271" s="9">
        <v>75.650000000000006</v>
      </c>
      <c r="GP271" s="9">
        <v>75.38</v>
      </c>
      <c r="GQ271" s="9">
        <v>75.11</v>
      </c>
      <c r="GR271" s="9">
        <v>74.849999999999994</v>
      </c>
      <c r="GS271" s="9">
        <v>74.63</v>
      </c>
      <c r="GT271" s="9">
        <v>74.36</v>
      </c>
      <c r="GU271" s="9">
        <v>74.14</v>
      </c>
      <c r="GV271" s="9">
        <v>73.95</v>
      </c>
      <c r="GW271" s="9">
        <v>73.760000000000005</v>
      </c>
      <c r="GX271" s="9">
        <v>73.53</v>
      </c>
      <c r="GY271" s="9">
        <v>73.25</v>
      </c>
      <c r="GZ271" s="9">
        <v>72.98</v>
      </c>
      <c r="HA271" s="9">
        <v>72.73</v>
      </c>
      <c r="HB271" s="9">
        <v>72.5</v>
      </c>
      <c r="HC271" s="9">
        <v>72.33</v>
      </c>
      <c r="HD271" s="9">
        <v>72.150000000000006</v>
      </c>
      <c r="HE271" s="9">
        <v>71.97</v>
      </c>
      <c r="HF271" s="9">
        <v>71.790000000000006</v>
      </c>
      <c r="HG271" s="9">
        <v>71.599999999999994</v>
      </c>
      <c r="HH271" s="9">
        <v>71.42</v>
      </c>
      <c r="HI271" s="9">
        <v>71.239999999999995</v>
      </c>
      <c r="HJ271" s="9">
        <v>71.06</v>
      </c>
      <c r="HK271" s="9">
        <v>70.89</v>
      </c>
      <c r="HL271" s="9">
        <v>70.72</v>
      </c>
      <c r="HM271" s="9">
        <v>70.540000000000006</v>
      </c>
      <c r="HN271" s="9">
        <v>70.36</v>
      </c>
      <c r="HO271" s="9">
        <v>70.19</v>
      </c>
      <c r="HP271" s="9">
        <v>70.02</v>
      </c>
      <c r="HQ271" s="9">
        <v>69.849999999999994</v>
      </c>
      <c r="HR271" s="9">
        <v>69.69</v>
      </c>
      <c r="HS271" s="9">
        <v>69.53</v>
      </c>
      <c r="HT271" s="9">
        <v>69.37</v>
      </c>
      <c r="HU271" s="9">
        <v>69.22</v>
      </c>
      <c r="HV271" s="9">
        <v>69.069999999999993</v>
      </c>
      <c r="HW271" s="9">
        <v>68.92</v>
      </c>
      <c r="HX271" s="9">
        <v>68.75</v>
      </c>
      <c r="HY271" s="9">
        <v>68.599999999999994</v>
      </c>
      <c r="ID271" s="14">
        <v>84.838099999999997</v>
      </c>
      <c r="IE271" s="14">
        <v>84.747900000000001</v>
      </c>
      <c r="IF271" s="14">
        <v>-0.10641399999999999</v>
      </c>
      <c r="IH271" s="7">
        <v>78.72</v>
      </c>
      <c r="II271" s="9">
        <v>153.08000000000001</v>
      </c>
    </row>
    <row r="272" spans="1:243" x14ac:dyDescent="0.35">
      <c r="A272" s="6">
        <f t="shared" si="66"/>
        <v>44931</v>
      </c>
      <c r="B272" s="13">
        <f t="shared" si="60"/>
        <v>1</v>
      </c>
      <c r="C272" s="13">
        <f t="shared" si="61"/>
        <v>2023</v>
      </c>
      <c r="D272">
        <f t="shared" si="62"/>
        <v>202301</v>
      </c>
      <c r="E272">
        <f t="shared" si="63"/>
        <v>1</v>
      </c>
      <c r="F272">
        <f t="shared" si="64"/>
        <v>202301</v>
      </c>
      <c r="G272" t="s">
        <v>457</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77.072800000000001</v>
      </c>
      <c r="FP272" s="7">
        <v>76.73</v>
      </c>
      <c r="FQ272" s="9">
        <v>1.1879</v>
      </c>
      <c r="FR272" s="7">
        <f t="shared" si="65"/>
        <v>64.592979207003964</v>
      </c>
      <c r="FT272" s="7">
        <v>3.5</v>
      </c>
      <c r="FU272" s="7">
        <v>3.55</v>
      </c>
      <c r="FV272" s="9">
        <v>77.281199999999998</v>
      </c>
      <c r="FX272" s="9">
        <v>78.69</v>
      </c>
      <c r="FY272" s="9">
        <v>78.8</v>
      </c>
      <c r="FZ272" s="9">
        <v>78.150000000000006</v>
      </c>
      <c r="GA272" s="9">
        <v>76.25</v>
      </c>
      <c r="GB272" s="9">
        <v>73.099999999999994</v>
      </c>
      <c r="GD272" s="9">
        <v>78.69</v>
      </c>
      <c r="GE272" s="9">
        <v>78.819999999999993</v>
      </c>
      <c r="GF272" s="9">
        <v>78.8</v>
      </c>
      <c r="GG272" s="9">
        <v>78.66</v>
      </c>
      <c r="GH272" s="9">
        <v>78.430000000000007</v>
      </c>
      <c r="GI272" s="9">
        <v>78.150000000000006</v>
      </c>
      <c r="GJ272" s="9">
        <v>77.849999999999994</v>
      </c>
      <c r="GK272" s="9">
        <v>77.53</v>
      </c>
      <c r="GL272" s="9">
        <v>77.22</v>
      </c>
      <c r="GM272" s="9">
        <v>76.91</v>
      </c>
      <c r="GN272" s="9">
        <v>76.58</v>
      </c>
      <c r="GO272" s="9">
        <v>76.25</v>
      </c>
      <c r="GP272" s="9">
        <v>75.95</v>
      </c>
      <c r="GQ272" s="9">
        <v>75.66</v>
      </c>
      <c r="GR272" s="9">
        <v>75.38</v>
      </c>
      <c r="GS272" s="9">
        <v>75.12</v>
      </c>
      <c r="GT272" s="9">
        <v>74.84</v>
      </c>
      <c r="GU272" s="9">
        <v>74.599999999999994</v>
      </c>
      <c r="GV272" s="9">
        <v>74.39</v>
      </c>
      <c r="GW272" s="9">
        <v>74.19</v>
      </c>
      <c r="GX272" s="9">
        <v>73.95</v>
      </c>
      <c r="GY272" s="9">
        <v>73.66</v>
      </c>
      <c r="GZ272" s="9">
        <v>73.37</v>
      </c>
      <c r="HA272" s="9">
        <v>73.099999999999994</v>
      </c>
      <c r="HB272" s="9">
        <v>72.849999999999994</v>
      </c>
      <c r="HC272" s="9">
        <v>72.66</v>
      </c>
      <c r="HD272" s="9">
        <v>72.47</v>
      </c>
      <c r="HE272" s="9">
        <v>72.27</v>
      </c>
      <c r="HF272" s="9">
        <v>72.069999999999993</v>
      </c>
      <c r="HG272" s="9">
        <v>71.86</v>
      </c>
      <c r="HH272" s="9">
        <v>71.66</v>
      </c>
      <c r="HI272" s="9">
        <v>71.459999999999994</v>
      </c>
      <c r="HJ272" s="9">
        <v>71.260000000000005</v>
      </c>
      <c r="HK272" s="9">
        <v>71.069999999999993</v>
      </c>
      <c r="HL272" s="9">
        <v>70.89</v>
      </c>
      <c r="HM272" s="9">
        <v>70.7</v>
      </c>
      <c r="HN272" s="9">
        <v>70.510000000000005</v>
      </c>
      <c r="HO272" s="9">
        <v>70.33</v>
      </c>
      <c r="HP272" s="9">
        <v>70.150000000000006</v>
      </c>
      <c r="HQ272" s="9">
        <v>69.97</v>
      </c>
      <c r="HR272" s="9">
        <v>69.8</v>
      </c>
      <c r="HS272" s="9">
        <v>69.63</v>
      </c>
      <c r="HT272" s="9">
        <v>69.459999999999994</v>
      </c>
      <c r="HU272" s="9">
        <v>69.3</v>
      </c>
      <c r="HV272" s="9">
        <v>69.14</v>
      </c>
      <c r="HW272" s="9">
        <v>68.98</v>
      </c>
      <c r="HX272" s="9">
        <v>68.81</v>
      </c>
      <c r="HY272" s="9">
        <v>68.66</v>
      </c>
      <c r="ID272" s="14">
        <v>84.838099999999997</v>
      </c>
      <c r="IE272" s="14">
        <v>84.747900000000001</v>
      </c>
      <c r="IF272" s="14">
        <v>-0.10641399999999999</v>
      </c>
      <c r="IH272" s="7">
        <v>79.02</v>
      </c>
      <c r="II272" s="9">
        <v>182.73</v>
      </c>
    </row>
    <row r="273" spans="1:243" x14ac:dyDescent="0.35">
      <c r="A273" s="6">
        <f t="shared" si="66"/>
        <v>44932</v>
      </c>
      <c r="B273" s="13">
        <f t="shared" si="60"/>
        <v>1</v>
      </c>
      <c r="C273" s="13">
        <f t="shared" si="61"/>
        <v>2023</v>
      </c>
      <c r="D273">
        <f t="shared" si="62"/>
        <v>202301</v>
      </c>
      <c r="E273">
        <f t="shared" si="63"/>
        <v>1</v>
      </c>
      <c r="F273">
        <f t="shared" si="64"/>
        <v>202301</v>
      </c>
      <c r="G273" t="s">
        <v>458</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77.736599999999996</v>
      </c>
      <c r="FP273" s="7">
        <v>76.41</v>
      </c>
      <c r="FQ273" s="9">
        <v>1.2047000000000001</v>
      </c>
      <c r="FR273" s="7">
        <f t="shared" si="65"/>
        <v>63.426579231343894</v>
      </c>
      <c r="FT273" s="7">
        <v>3.41</v>
      </c>
      <c r="FU273" s="7">
        <v>3.47</v>
      </c>
      <c r="FV273" s="9">
        <v>77.962100000000007</v>
      </c>
      <c r="FX273" s="9">
        <v>78.569999999999993</v>
      </c>
      <c r="FY273" s="9">
        <v>78.739999999999995</v>
      </c>
      <c r="FZ273" s="9">
        <v>78.17</v>
      </c>
      <c r="GA273" s="9">
        <v>76.44</v>
      </c>
      <c r="GB273" s="9">
        <v>73.38</v>
      </c>
      <c r="GD273" s="9">
        <v>78.569999999999993</v>
      </c>
      <c r="GE273" s="9">
        <v>78.75</v>
      </c>
      <c r="GF273" s="9">
        <v>78.739999999999995</v>
      </c>
      <c r="GG273" s="9">
        <v>78.62</v>
      </c>
      <c r="GH273" s="9">
        <v>78.42</v>
      </c>
      <c r="GI273" s="9">
        <v>78.17</v>
      </c>
      <c r="GJ273" s="9">
        <v>77.87</v>
      </c>
      <c r="GK273" s="9">
        <v>77.58</v>
      </c>
      <c r="GL273" s="9">
        <v>77.3</v>
      </c>
      <c r="GM273" s="9">
        <v>77.02</v>
      </c>
      <c r="GN273" s="9">
        <v>76.739999999999995</v>
      </c>
      <c r="GO273" s="9">
        <v>76.44</v>
      </c>
      <c r="GP273" s="9">
        <v>76.150000000000006</v>
      </c>
      <c r="GQ273" s="9">
        <v>75.88</v>
      </c>
      <c r="GR273" s="9">
        <v>75.61</v>
      </c>
      <c r="GS273" s="9">
        <v>75.36</v>
      </c>
      <c r="GT273" s="9">
        <v>75.09</v>
      </c>
      <c r="GU273" s="9">
        <v>74.849999999999994</v>
      </c>
      <c r="GV273" s="9">
        <v>74.64</v>
      </c>
      <c r="GW273" s="9">
        <v>74.44</v>
      </c>
      <c r="GX273" s="9">
        <v>74.2</v>
      </c>
      <c r="GY273" s="9">
        <v>73.92</v>
      </c>
      <c r="GZ273" s="9">
        <v>73.64</v>
      </c>
      <c r="HA273" s="9">
        <v>73.38</v>
      </c>
      <c r="HB273" s="9">
        <v>73.14</v>
      </c>
      <c r="HC273" s="9">
        <v>72.95</v>
      </c>
      <c r="HD273" s="9">
        <v>72.760000000000005</v>
      </c>
      <c r="HE273" s="9">
        <v>72.569999999999993</v>
      </c>
      <c r="HF273" s="9">
        <v>72.37</v>
      </c>
      <c r="HG273" s="9">
        <v>72.17</v>
      </c>
      <c r="HH273" s="9">
        <v>71.98</v>
      </c>
      <c r="HI273" s="9">
        <v>71.78</v>
      </c>
      <c r="HJ273" s="9">
        <v>71.58</v>
      </c>
      <c r="HK273" s="9">
        <v>71.39</v>
      </c>
      <c r="HL273" s="9">
        <v>71.209999999999994</v>
      </c>
      <c r="HM273" s="9">
        <v>71.02</v>
      </c>
      <c r="HN273" s="9">
        <v>70.83</v>
      </c>
      <c r="HO273" s="9">
        <v>70.66</v>
      </c>
      <c r="HP273" s="9">
        <v>70.48</v>
      </c>
      <c r="HQ273" s="9">
        <v>70.3</v>
      </c>
      <c r="HR273" s="9">
        <v>70.13</v>
      </c>
      <c r="HS273" s="9">
        <v>69.959999999999994</v>
      </c>
      <c r="HT273" s="9">
        <v>69.790000000000006</v>
      </c>
      <c r="HU273" s="9">
        <v>69.63</v>
      </c>
      <c r="HV273" s="9">
        <v>69.47</v>
      </c>
      <c r="HW273" s="9">
        <v>69.319999999999993</v>
      </c>
      <c r="HX273" s="9">
        <v>69.150000000000006</v>
      </c>
      <c r="HY273" s="9">
        <v>69</v>
      </c>
      <c r="ID273" s="14">
        <v>84.838099999999997</v>
      </c>
      <c r="IE273" s="14">
        <v>84.747900000000001</v>
      </c>
      <c r="IF273" s="14">
        <v>-0.10641399999999999</v>
      </c>
      <c r="IH273" s="7">
        <v>79.040000000000006</v>
      </c>
      <c r="II273" s="9">
        <v>170</v>
      </c>
    </row>
    <row r="274" spans="1:243" x14ac:dyDescent="0.35">
      <c r="A274" s="6">
        <f t="shared" si="66"/>
        <v>44935</v>
      </c>
      <c r="B274" s="13">
        <f t="shared" si="60"/>
        <v>1</v>
      </c>
      <c r="C274" s="13">
        <f t="shared" si="61"/>
        <v>2023</v>
      </c>
      <c r="D274">
        <f t="shared" si="62"/>
        <v>202301</v>
      </c>
      <c r="E274">
        <f t="shared" si="63"/>
        <v>1</v>
      </c>
      <c r="F274">
        <f t="shared" si="64"/>
        <v>202301</v>
      </c>
      <c r="G274" t="s">
        <v>459</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77.947599999999994</v>
      </c>
      <c r="FP274" s="7">
        <v>77.5</v>
      </c>
      <c r="FQ274" s="9">
        <v>1.2193000000000001</v>
      </c>
      <c r="FR274" s="7">
        <f t="shared" si="65"/>
        <v>63.561059624374636</v>
      </c>
      <c r="FT274" s="7">
        <v>3.44</v>
      </c>
      <c r="FU274" s="7">
        <v>3.53</v>
      </c>
      <c r="FV274" s="9">
        <v>78.175200000000004</v>
      </c>
      <c r="FX274" s="9">
        <v>79.650000000000006</v>
      </c>
      <c r="FY274" s="9">
        <v>79.89</v>
      </c>
      <c r="FZ274" s="9">
        <v>79.34</v>
      </c>
      <c r="GA274" s="9">
        <v>77.62</v>
      </c>
      <c r="GB274" s="9">
        <v>74.52</v>
      </c>
      <c r="GD274" s="9">
        <v>79.650000000000006</v>
      </c>
      <c r="GE274" s="9">
        <v>79.89</v>
      </c>
      <c r="GF274" s="9">
        <v>79.89</v>
      </c>
      <c r="GG274" s="9">
        <v>79.78</v>
      </c>
      <c r="GH274" s="9">
        <v>79.59</v>
      </c>
      <c r="GI274" s="9">
        <v>79.34</v>
      </c>
      <c r="GJ274" s="9">
        <v>79.05</v>
      </c>
      <c r="GK274" s="9">
        <v>78.760000000000005</v>
      </c>
      <c r="GL274" s="9">
        <v>78.48</v>
      </c>
      <c r="GM274" s="9">
        <v>78.2</v>
      </c>
      <c r="GN274" s="9">
        <v>77.91</v>
      </c>
      <c r="GO274" s="9">
        <v>77.62</v>
      </c>
      <c r="GP274" s="9">
        <v>77.319999999999993</v>
      </c>
      <c r="GQ274" s="9">
        <v>77.040000000000006</v>
      </c>
      <c r="GR274" s="9">
        <v>76.77</v>
      </c>
      <c r="GS274" s="9">
        <v>76.540000000000006</v>
      </c>
      <c r="GT274" s="9">
        <v>76.260000000000005</v>
      </c>
      <c r="GU274" s="9">
        <v>76.010000000000005</v>
      </c>
      <c r="GV274" s="9">
        <v>75.8</v>
      </c>
      <c r="GW274" s="9">
        <v>75.599999999999994</v>
      </c>
      <c r="GX274" s="9">
        <v>75.349999999999994</v>
      </c>
      <c r="GY274" s="9">
        <v>75.069999999999993</v>
      </c>
      <c r="GZ274" s="9">
        <v>74.78</v>
      </c>
      <c r="HA274" s="9">
        <v>74.52</v>
      </c>
      <c r="HB274" s="9">
        <v>74.28</v>
      </c>
      <c r="HC274" s="9">
        <v>74.09</v>
      </c>
      <c r="HD274" s="9">
        <v>73.900000000000006</v>
      </c>
      <c r="HE274" s="9">
        <v>73.7</v>
      </c>
      <c r="HF274" s="9">
        <v>73.489999999999995</v>
      </c>
      <c r="HG274" s="9">
        <v>73.290000000000006</v>
      </c>
      <c r="HH274" s="9">
        <v>73.099999999999994</v>
      </c>
      <c r="HI274" s="9">
        <v>72.900000000000006</v>
      </c>
      <c r="HJ274" s="9">
        <v>72.7</v>
      </c>
      <c r="HK274" s="9">
        <v>72.510000000000005</v>
      </c>
      <c r="HL274" s="9">
        <v>72.319999999999993</v>
      </c>
      <c r="HM274" s="9">
        <v>72.12</v>
      </c>
      <c r="HN274" s="9">
        <v>71.930000000000007</v>
      </c>
      <c r="HO274" s="9">
        <v>71.760000000000005</v>
      </c>
      <c r="HP274" s="9">
        <v>71.569999999999993</v>
      </c>
      <c r="HQ274" s="9">
        <v>71.39</v>
      </c>
      <c r="HR274" s="9">
        <v>71.209999999999994</v>
      </c>
      <c r="HS274" s="9">
        <v>71.040000000000006</v>
      </c>
      <c r="HT274" s="9">
        <v>70.86</v>
      </c>
      <c r="HU274" s="9">
        <v>70.7</v>
      </c>
      <c r="HV274" s="9">
        <v>70.53</v>
      </c>
      <c r="HW274" s="9">
        <v>70.38</v>
      </c>
      <c r="HX274" s="9">
        <v>70.2</v>
      </c>
      <c r="HY274" s="9">
        <v>70.040000000000006</v>
      </c>
      <c r="ID274" s="14">
        <v>84.838099999999997</v>
      </c>
      <c r="IE274" s="14">
        <v>84.747900000000001</v>
      </c>
      <c r="IF274" s="14">
        <v>-0.10641399999999999</v>
      </c>
      <c r="IH274" s="7">
        <v>79.75</v>
      </c>
      <c r="II274" s="9">
        <v>183.64</v>
      </c>
    </row>
    <row r="275" spans="1:243" x14ac:dyDescent="0.35">
      <c r="A275" s="6">
        <f t="shared" si="66"/>
        <v>44936</v>
      </c>
      <c r="B275" s="13">
        <f t="shared" si="60"/>
        <v>1</v>
      </c>
      <c r="C275" s="13">
        <f t="shared" si="61"/>
        <v>2023</v>
      </c>
      <c r="D275">
        <f t="shared" si="62"/>
        <v>202301</v>
      </c>
      <c r="E275">
        <f t="shared" si="63"/>
        <v>1</v>
      </c>
      <c r="F275">
        <f t="shared" si="64"/>
        <v>202301</v>
      </c>
      <c r="G275" t="s">
        <v>460</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77.742000000000004</v>
      </c>
      <c r="FP275" s="7">
        <v>78.400000000000006</v>
      </c>
      <c r="FQ275" s="9">
        <v>1.2148000000000001</v>
      </c>
      <c r="FR275" s="7">
        <f t="shared" si="65"/>
        <v>64.537372406980566</v>
      </c>
      <c r="FT275" s="7">
        <v>3.46</v>
      </c>
      <c r="FU275" s="7">
        <v>3.56</v>
      </c>
      <c r="FV275" s="9">
        <v>77.972499999999997</v>
      </c>
      <c r="FX275" s="9">
        <v>80.099999999999994</v>
      </c>
      <c r="FY275" s="9">
        <v>80.25</v>
      </c>
      <c r="FZ275" s="9">
        <v>79.540000000000006</v>
      </c>
      <c r="GA275" s="9">
        <v>77.59</v>
      </c>
      <c r="GB275" s="9">
        <v>74.37</v>
      </c>
      <c r="GD275" s="9">
        <v>80.099999999999994</v>
      </c>
      <c r="GE275" s="9">
        <v>80.28</v>
      </c>
      <c r="GF275" s="9">
        <v>80.25</v>
      </c>
      <c r="GG275" s="9">
        <v>80.08</v>
      </c>
      <c r="GH275" s="9">
        <v>79.83</v>
      </c>
      <c r="GI275" s="9">
        <v>79.540000000000006</v>
      </c>
      <c r="GJ275" s="9">
        <v>79.209999999999994</v>
      </c>
      <c r="GK275" s="9">
        <v>78.88</v>
      </c>
      <c r="GL275" s="9">
        <v>78.569999999999993</v>
      </c>
      <c r="GM275" s="9">
        <v>78.25</v>
      </c>
      <c r="GN275" s="9">
        <v>77.92</v>
      </c>
      <c r="GO275" s="9">
        <v>77.59</v>
      </c>
      <c r="GP275" s="9">
        <v>77.27</v>
      </c>
      <c r="GQ275" s="9">
        <v>76.97</v>
      </c>
      <c r="GR275" s="9">
        <v>76.69</v>
      </c>
      <c r="GS275" s="9">
        <v>76.44</v>
      </c>
      <c r="GT275" s="9">
        <v>76.150000000000006</v>
      </c>
      <c r="GU275" s="9">
        <v>75.89</v>
      </c>
      <c r="GV275" s="9">
        <v>75.67</v>
      </c>
      <c r="GW275" s="9">
        <v>75.47</v>
      </c>
      <c r="GX275" s="9">
        <v>75.22</v>
      </c>
      <c r="GY275" s="9">
        <v>74.94</v>
      </c>
      <c r="GZ275" s="9">
        <v>74.64</v>
      </c>
      <c r="HA275" s="9">
        <v>74.37</v>
      </c>
      <c r="HB275" s="9">
        <v>74.12</v>
      </c>
      <c r="HC275" s="9">
        <v>73.92</v>
      </c>
      <c r="HD275" s="9">
        <v>73.72</v>
      </c>
      <c r="HE275" s="9">
        <v>73.52</v>
      </c>
      <c r="HF275" s="9">
        <v>73.3</v>
      </c>
      <c r="HG275" s="9">
        <v>73.09</v>
      </c>
      <c r="HH275" s="9">
        <v>72.89</v>
      </c>
      <c r="HI275" s="9">
        <v>72.680000000000007</v>
      </c>
      <c r="HJ275" s="9">
        <v>72.47</v>
      </c>
      <c r="HK275" s="9">
        <v>72.28</v>
      </c>
      <c r="HL275" s="9">
        <v>72.08</v>
      </c>
      <c r="HM275" s="9">
        <v>71.87</v>
      </c>
      <c r="HN275" s="9">
        <v>71.67</v>
      </c>
      <c r="HO275" s="9">
        <v>71.5</v>
      </c>
      <c r="HP275" s="9">
        <v>71.31</v>
      </c>
      <c r="HQ275" s="9">
        <v>71.13</v>
      </c>
      <c r="HR275" s="9">
        <v>70.94</v>
      </c>
      <c r="HS275" s="9">
        <v>70.760000000000005</v>
      </c>
      <c r="HT275" s="9">
        <v>70.569999999999993</v>
      </c>
      <c r="HU275" s="9">
        <v>70.41</v>
      </c>
      <c r="HV275" s="9">
        <v>70.239999999999995</v>
      </c>
      <c r="HW275" s="9">
        <v>70.09</v>
      </c>
      <c r="HX275" s="9">
        <v>69.91</v>
      </c>
      <c r="HY275" s="9">
        <v>69.75</v>
      </c>
      <c r="ID275" s="14">
        <v>84.838099999999997</v>
      </c>
      <c r="IE275" s="14">
        <v>84.747900000000001</v>
      </c>
      <c r="IF275" s="14">
        <v>-0.10641399999999999</v>
      </c>
      <c r="IH275" s="7">
        <v>80.31</v>
      </c>
      <c r="II275" s="9">
        <v>171.3</v>
      </c>
    </row>
    <row r="276" spans="1:243" x14ac:dyDescent="0.35">
      <c r="A276" s="6">
        <f t="shared" si="66"/>
        <v>44937</v>
      </c>
      <c r="B276" s="13">
        <f t="shared" si="60"/>
        <v>1</v>
      </c>
      <c r="C276" s="13">
        <f t="shared" si="61"/>
        <v>2023</v>
      </c>
      <c r="D276">
        <f t="shared" si="62"/>
        <v>202301</v>
      </c>
      <c r="E276">
        <f t="shared" si="63"/>
        <v>1</v>
      </c>
      <c r="F276">
        <f t="shared" si="64"/>
        <v>202301</v>
      </c>
      <c r="G276" t="s">
        <v>461</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77.542000000000002</v>
      </c>
      <c r="FP276" s="7">
        <v>81.11</v>
      </c>
      <c r="FQ276" s="9">
        <v>1.2130000000000001</v>
      </c>
      <c r="FR276" s="7">
        <f t="shared" si="65"/>
        <v>66.867271228359428</v>
      </c>
      <c r="FT276" s="7">
        <v>3.52</v>
      </c>
      <c r="FU276" s="7">
        <v>3.41</v>
      </c>
      <c r="FV276" s="9">
        <v>77.780799999999999</v>
      </c>
      <c r="FX276" s="9">
        <v>82.67</v>
      </c>
      <c r="FY276" s="9">
        <v>82.71</v>
      </c>
      <c r="FZ276" s="9">
        <v>81.7</v>
      </c>
      <c r="GA276" s="9">
        <v>79.400000000000006</v>
      </c>
      <c r="GB276" s="9">
        <v>75.69</v>
      </c>
      <c r="GD276" s="9">
        <v>82.67</v>
      </c>
      <c r="GE276" s="9">
        <v>82.86</v>
      </c>
      <c r="GF276" s="9">
        <v>82.71</v>
      </c>
      <c r="GG276" s="9">
        <v>82.43</v>
      </c>
      <c r="GH276" s="9">
        <v>82.08</v>
      </c>
      <c r="GI276" s="9">
        <v>81.7</v>
      </c>
      <c r="GJ276" s="9">
        <v>81.3</v>
      </c>
      <c r="GK276" s="9">
        <v>80.900000000000006</v>
      </c>
      <c r="GL276" s="9">
        <v>80.540000000000006</v>
      </c>
      <c r="GM276" s="9">
        <v>80.16</v>
      </c>
      <c r="GN276" s="9">
        <v>79.77</v>
      </c>
      <c r="GO276" s="9">
        <v>79.400000000000006</v>
      </c>
      <c r="GP276" s="9">
        <v>79.03</v>
      </c>
      <c r="GQ276" s="9">
        <v>78.69</v>
      </c>
      <c r="GR276" s="9">
        <v>78.37</v>
      </c>
      <c r="GS276" s="9">
        <v>78.069999999999993</v>
      </c>
      <c r="GT276" s="9">
        <v>77.739999999999995</v>
      </c>
      <c r="GU276" s="9">
        <v>77.44</v>
      </c>
      <c r="GV276" s="9">
        <v>77.180000000000007</v>
      </c>
      <c r="GW276" s="9">
        <v>76.94</v>
      </c>
      <c r="GX276" s="9">
        <v>76.650000000000006</v>
      </c>
      <c r="GY276" s="9">
        <v>76.319999999999993</v>
      </c>
      <c r="GZ276" s="9">
        <v>75.989999999999995</v>
      </c>
      <c r="HA276" s="9">
        <v>75.69</v>
      </c>
      <c r="HB276" s="9">
        <v>75.41</v>
      </c>
      <c r="HC276" s="9">
        <v>75.180000000000007</v>
      </c>
      <c r="HD276" s="9">
        <v>74.94</v>
      </c>
      <c r="HE276" s="9">
        <v>74.7</v>
      </c>
      <c r="HF276" s="9">
        <v>74.459999999999994</v>
      </c>
      <c r="HG276" s="9">
        <v>74.23</v>
      </c>
      <c r="HH276" s="9">
        <v>74.010000000000005</v>
      </c>
      <c r="HI276" s="9">
        <v>73.78</v>
      </c>
      <c r="HJ276" s="9">
        <v>73.540000000000006</v>
      </c>
      <c r="HK276" s="9">
        <v>73.319999999999993</v>
      </c>
      <c r="HL276" s="9">
        <v>73.099999999999994</v>
      </c>
      <c r="HM276" s="9">
        <v>72.87</v>
      </c>
      <c r="HN276" s="9">
        <v>72.66</v>
      </c>
      <c r="HO276" s="9">
        <v>72.48</v>
      </c>
      <c r="HP276" s="9">
        <v>72.28</v>
      </c>
      <c r="HQ276" s="9">
        <v>72.08</v>
      </c>
      <c r="HR276" s="9">
        <v>71.87</v>
      </c>
      <c r="HS276" s="9">
        <v>71.67</v>
      </c>
      <c r="HT276" s="9">
        <v>71.47</v>
      </c>
      <c r="HU276" s="9">
        <v>71.3</v>
      </c>
      <c r="HV276" s="9">
        <v>71.11</v>
      </c>
      <c r="HW276" s="9">
        <v>70.94</v>
      </c>
      <c r="HX276" s="9">
        <v>70.760000000000005</v>
      </c>
      <c r="HY276" s="9">
        <v>70.59</v>
      </c>
      <c r="ID276" s="14">
        <v>84.838099999999997</v>
      </c>
      <c r="IE276" s="14">
        <v>84.747900000000001</v>
      </c>
      <c r="IF276" s="14">
        <v>-0.10641399999999999</v>
      </c>
      <c r="IH276" s="7">
        <v>82.43</v>
      </c>
      <c r="II276" s="9">
        <v>160.63</v>
      </c>
    </row>
    <row r="277" spans="1:243" x14ac:dyDescent="0.35">
      <c r="A277" s="6">
        <f t="shared" si="66"/>
        <v>44938</v>
      </c>
      <c r="B277" s="13">
        <f t="shared" si="60"/>
        <v>1</v>
      </c>
      <c r="C277" s="13">
        <f t="shared" si="61"/>
        <v>2023</v>
      </c>
      <c r="D277">
        <f t="shared" si="62"/>
        <v>202301</v>
      </c>
      <c r="E277">
        <f t="shared" si="63"/>
        <v>1</v>
      </c>
      <c r="F277">
        <f t="shared" si="64"/>
        <v>202301</v>
      </c>
      <c r="G277" t="s">
        <v>462</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77.484800000000007</v>
      </c>
      <c r="FP277" s="7">
        <v>82.59</v>
      </c>
      <c r="FQ277" s="9">
        <v>1.2177</v>
      </c>
      <c r="FR277" s="7">
        <f t="shared" si="65"/>
        <v>67.824587336782457</v>
      </c>
      <c r="FT277" s="7">
        <v>3.41</v>
      </c>
      <c r="FU277" s="7">
        <v>3.32</v>
      </c>
      <c r="FV277" s="9">
        <v>77.729600000000005</v>
      </c>
      <c r="FX277" s="9">
        <v>84.03</v>
      </c>
      <c r="FY277" s="9">
        <v>83.97</v>
      </c>
      <c r="FZ277" s="9">
        <v>82.83</v>
      </c>
      <c r="GA277" s="9">
        <v>80.33</v>
      </c>
      <c r="GB277" s="9">
        <v>76.23</v>
      </c>
      <c r="GD277" s="9">
        <v>84.03</v>
      </c>
      <c r="GE277" s="9">
        <v>84.19</v>
      </c>
      <c r="GF277" s="9">
        <v>83.97</v>
      </c>
      <c r="GG277" s="9">
        <v>83.62</v>
      </c>
      <c r="GH277" s="9">
        <v>83.24</v>
      </c>
      <c r="GI277" s="9">
        <v>82.83</v>
      </c>
      <c r="GJ277" s="9">
        <v>82.4</v>
      </c>
      <c r="GK277" s="9">
        <v>81.99</v>
      </c>
      <c r="GL277" s="9">
        <v>81.59</v>
      </c>
      <c r="GM277" s="9">
        <v>81.17</v>
      </c>
      <c r="GN277" s="9">
        <v>80.75</v>
      </c>
      <c r="GO277" s="9">
        <v>80.33</v>
      </c>
      <c r="GP277" s="9">
        <v>79.930000000000007</v>
      </c>
      <c r="GQ277" s="9">
        <v>79.55</v>
      </c>
      <c r="GR277" s="9">
        <v>79.2</v>
      </c>
      <c r="GS277" s="9">
        <v>78.86</v>
      </c>
      <c r="GT277" s="9">
        <v>78.5</v>
      </c>
      <c r="GU277" s="9">
        <v>78.16</v>
      </c>
      <c r="GV277" s="9">
        <v>77.87</v>
      </c>
      <c r="GW277" s="9">
        <v>77.599999999999994</v>
      </c>
      <c r="GX277" s="9">
        <v>77.28</v>
      </c>
      <c r="GY277" s="9">
        <v>76.92</v>
      </c>
      <c r="GZ277" s="9">
        <v>76.56</v>
      </c>
      <c r="HA277" s="9">
        <v>76.23</v>
      </c>
      <c r="HB277" s="9">
        <v>75.92</v>
      </c>
      <c r="HC277" s="9">
        <v>75.66</v>
      </c>
      <c r="HD277" s="9">
        <v>75.400000000000006</v>
      </c>
      <c r="HE277" s="9">
        <v>75.14</v>
      </c>
      <c r="HF277" s="9">
        <v>74.87</v>
      </c>
      <c r="HG277" s="9">
        <v>74.61</v>
      </c>
      <c r="HH277" s="9">
        <v>74.37</v>
      </c>
      <c r="HI277" s="9">
        <v>74.12</v>
      </c>
      <c r="HJ277" s="9">
        <v>73.86</v>
      </c>
      <c r="HK277" s="9">
        <v>73.62</v>
      </c>
      <c r="HL277" s="9">
        <v>73.38</v>
      </c>
      <c r="HM277" s="9">
        <v>73.13</v>
      </c>
      <c r="HN277" s="9">
        <v>72.900000000000006</v>
      </c>
      <c r="HO277" s="9">
        <v>72.7</v>
      </c>
      <c r="HP277" s="9">
        <v>72.48</v>
      </c>
      <c r="HQ277" s="9">
        <v>72.27</v>
      </c>
      <c r="HR277" s="9">
        <v>72.040000000000006</v>
      </c>
      <c r="HS277" s="9">
        <v>71.819999999999993</v>
      </c>
      <c r="HT277" s="9">
        <v>71.599999999999994</v>
      </c>
      <c r="HU277" s="9">
        <v>71.41</v>
      </c>
      <c r="HV277" s="9">
        <v>71.209999999999994</v>
      </c>
      <c r="HW277" s="9">
        <v>71.03</v>
      </c>
      <c r="HX277" s="9">
        <v>70.84</v>
      </c>
      <c r="HY277" s="9">
        <v>70.66</v>
      </c>
      <c r="ID277" s="14">
        <v>84.838099999999997</v>
      </c>
      <c r="IE277" s="14">
        <v>84.747900000000001</v>
      </c>
      <c r="IF277" s="14">
        <v>-0.10641399999999999</v>
      </c>
      <c r="IH277" s="7">
        <v>84.12</v>
      </c>
      <c r="II277" s="9">
        <v>167.42</v>
      </c>
    </row>
    <row r="278" spans="1:243" x14ac:dyDescent="0.35">
      <c r="A278" s="6">
        <f t="shared" si="66"/>
        <v>44939</v>
      </c>
      <c r="B278" s="13">
        <f t="shared" si="60"/>
        <v>1</v>
      </c>
      <c r="C278" s="13">
        <f t="shared" si="61"/>
        <v>2023</v>
      </c>
      <c r="D278">
        <f t="shared" si="62"/>
        <v>202301</v>
      </c>
      <c r="E278">
        <f t="shared" si="63"/>
        <v>1</v>
      </c>
      <c r="F278">
        <f t="shared" si="64"/>
        <v>202301</v>
      </c>
      <c r="G278" t="s">
        <v>463</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77.622399999999999</v>
      </c>
      <c r="FP278" s="7">
        <v>83.43</v>
      </c>
      <c r="FQ278" s="9">
        <v>1.2215</v>
      </c>
      <c r="FR278" s="7">
        <f t="shared" si="65"/>
        <v>68.301268931641431</v>
      </c>
      <c r="FT278" s="7">
        <v>3.48</v>
      </c>
      <c r="FU278" s="7">
        <v>3.37</v>
      </c>
      <c r="FV278" s="9">
        <v>77.870500000000007</v>
      </c>
      <c r="FX278" s="9">
        <v>85.28</v>
      </c>
      <c r="FY278" s="9">
        <v>85.34</v>
      </c>
      <c r="FZ278" s="9">
        <v>84.11</v>
      </c>
      <c r="GA278" s="9">
        <v>81.319999999999993</v>
      </c>
      <c r="GB278" s="9">
        <v>76.900000000000006</v>
      </c>
      <c r="GD278" s="9">
        <v>85.28</v>
      </c>
      <c r="GE278" s="9">
        <v>85.55</v>
      </c>
      <c r="GF278" s="9">
        <v>85.34</v>
      </c>
      <c r="GG278" s="9">
        <v>84.98</v>
      </c>
      <c r="GH278" s="9">
        <v>84.57</v>
      </c>
      <c r="GI278" s="9">
        <v>84.11</v>
      </c>
      <c r="GJ278" s="9">
        <v>83.64</v>
      </c>
      <c r="GK278" s="9">
        <v>83.17</v>
      </c>
      <c r="GL278" s="9">
        <v>82.72</v>
      </c>
      <c r="GM278" s="9">
        <v>82.25</v>
      </c>
      <c r="GN278" s="9">
        <v>81.77</v>
      </c>
      <c r="GO278" s="9">
        <v>81.319999999999993</v>
      </c>
      <c r="GP278" s="9">
        <v>80.87</v>
      </c>
      <c r="GQ278" s="9">
        <v>80.45</v>
      </c>
      <c r="GR278" s="9">
        <v>80.06</v>
      </c>
      <c r="GS278" s="9">
        <v>79.709999999999994</v>
      </c>
      <c r="GT278" s="9">
        <v>79.33</v>
      </c>
      <c r="GU278" s="9">
        <v>78.97</v>
      </c>
      <c r="GV278" s="9">
        <v>78.650000000000006</v>
      </c>
      <c r="GW278" s="9">
        <v>78.349999999999994</v>
      </c>
      <c r="GX278" s="9">
        <v>78.010000000000005</v>
      </c>
      <c r="GY278" s="9">
        <v>77.63</v>
      </c>
      <c r="GZ278" s="9">
        <v>77.25</v>
      </c>
      <c r="HA278" s="9">
        <v>76.900000000000006</v>
      </c>
      <c r="HB278" s="9">
        <v>76.569999999999993</v>
      </c>
      <c r="HC278" s="9">
        <v>76.290000000000006</v>
      </c>
      <c r="HD278" s="9">
        <v>76.010000000000005</v>
      </c>
      <c r="HE278" s="9">
        <v>75.73</v>
      </c>
      <c r="HF278" s="9">
        <v>75.44</v>
      </c>
      <c r="HG278" s="9">
        <v>75.16</v>
      </c>
      <c r="HH278" s="9">
        <v>74.900000000000006</v>
      </c>
      <c r="HI278" s="9">
        <v>74.63</v>
      </c>
      <c r="HJ278" s="9">
        <v>74.349999999999994</v>
      </c>
      <c r="HK278" s="9">
        <v>74.099999999999994</v>
      </c>
      <c r="HL278" s="9">
        <v>73.849999999999994</v>
      </c>
      <c r="HM278" s="9">
        <v>73.59</v>
      </c>
      <c r="HN278" s="9">
        <v>73.349999999999994</v>
      </c>
      <c r="HO278" s="9">
        <v>73.14</v>
      </c>
      <c r="HP278" s="9">
        <v>72.900000000000006</v>
      </c>
      <c r="HQ278" s="9">
        <v>72.67</v>
      </c>
      <c r="HR278" s="9">
        <v>72.430000000000007</v>
      </c>
      <c r="HS278" s="9">
        <v>72.2</v>
      </c>
      <c r="HT278" s="9">
        <v>71.97</v>
      </c>
      <c r="HU278" s="9">
        <v>71.760000000000005</v>
      </c>
      <c r="HV278" s="9">
        <v>71.540000000000006</v>
      </c>
      <c r="HW278" s="9">
        <v>71.34</v>
      </c>
      <c r="HX278" s="9">
        <v>71.14</v>
      </c>
      <c r="HY278" s="9">
        <v>70.959999999999994</v>
      </c>
      <c r="ID278" s="14">
        <v>84.838099999999997</v>
      </c>
      <c r="IE278" s="14">
        <v>84.747900000000001</v>
      </c>
      <c r="IF278" s="14">
        <v>-0.10641399999999999</v>
      </c>
      <c r="IH278" s="7">
        <v>84.71</v>
      </c>
      <c r="II278" s="9">
        <v>162.54</v>
      </c>
    </row>
    <row r="279" spans="1:243" x14ac:dyDescent="0.35">
      <c r="A279" s="6">
        <f t="shared" si="66"/>
        <v>44942</v>
      </c>
      <c r="B279" s="13">
        <f t="shared" si="60"/>
        <v>1</v>
      </c>
      <c r="C279" s="13">
        <f t="shared" si="61"/>
        <v>2023</v>
      </c>
      <c r="D279">
        <f t="shared" si="62"/>
        <v>202301</v>
      </c>
      <c r="E279">
        <f t="shared" si="63"/>
        <v>1</v>
      </c>
      <c r="F279">
        <f t="shared" si="64"/>
        <v>202301</v>
      </c>
      <c r="G279" t="s">
        <v>464</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77.644000000000005</v>
      </c>
      <c r="FP279" s="7">
        <v>82.65</v>
      </c>
      <c r="FQ279" s="9">
        <v>1.2205999999999999</v>
      </c>
      <c r="FR279" s="7">
        <f t="shared" si="65"/>
        <v>67.712600360478461</v>
      </c>
      <c r="FT279" s="7">
        <v>3.5</v>
      </c>
      <c r="FU279" s="7">
        <v>3.39</v>
      </c>
      <c r="FV279" s="9">
        <v>77.880899999999997</v>
      </c>
      <c r="FX279" s="9">
        <v>84.46</v>
      </c>
      <c r="FY279" s="9">
        <v>84.45</v>
      </c>
      <c r="FZ279" s="9">
        <v>83.21</v>
      </c>
      <c r="GA279" s="9">
        <v>80.63</v>
      </c>
      <c r="GB279" s="9">
        <v>76.349999999999994</v>
      </c>
      <c r="GD279" s="9">
        <v>84.46</v>
      </c>
      <c r="GE279" s="9">
        <v>84.66</v>
      </c>
      <c r="GF279" s="9">
        <v>84.45</v>
      </c>
      <c r="GG279" s="9">
        <v>84.08</v>
      </c>
      <c r="GH279" s="9">
        <v>83.67</v>
      </c>
      <c r="GI279" s="9">
        <v>83.21</v>
      </c>
      <c r="GJ279" s="9">
        <v>82.77</v>
      </c>
      <c r="GK279" s="9">
        <v>82.34</v>
      </c>
      <c r="GL279" s="9">
        <v>81.92</v>
      </c>
      <c r="GM279" s="9">
        <v>81.489999999999995</v>
      </c>
      <c r="GN279" s="9">
        <v>81.06</v>
      </c>
      <c r="GO279" s="9">
        <v>80.63</v>
      </c>
      <c r="GP279" s="9">
        <v>80.2</v>
      </c>
      <c r="GQ279" s="9">
        <v>79.8</v>
      </c>
      <c r="GR279" s="9">
        <v>79.42</v>
      </c>
      <c r="GS279" s="9">
        <v>79.069999999999993</v>
      </c>
      <c r="GT279" s="9">
        <v>78.709999999999994</v>
      </c>
      <c r="GU279" s="9">
        <v>78.36</v>
      </c>
      <c r="GV279" s="9">
        <v>78.05</v>
      </c>
      <c r="GW279" s="9">
        <v>77.760000000000005</v>
      </c>
      <c r="GX279" s="9">
        <v>77.430000000000007</v>
      </c>
      <c r="GY279" s="9">
        <v>77.06</v>
      </c>
      <c r="GZ279" s="9">
        <v>76.69</v>
      </c>
      <c r="HA279" s="9">
        <v>76.349999999999994</v>
      </c>
      <c r="HB279" s="9">
        <v>76.02</v>
      </c>
      <c r="HC279" s="9">
        <v>75.760000000000005</v>
      </c>
      <c r="HD279" s="9">
        <v>75.489999999999995</v>
      </c>
      <c r="HE279" s="9">
        <v>75.209999999999994</v>
      </c>
      <c r="HF279" s="9">
        <v>74.930000000000007</v>
      </c>
      <c r="HG279" s="9">
        <v>74.66</v>
      </c>
      <c r="HH279" s="9">
        <v>74.400000000000006</v>
      </c>
      <c r="HI279" s="9">
        <v>74.14</v>
      </c>
      <c r="HJ279" s="9">
        <v>73.86</v>
      </c>
      <c r="HK279" s="9">
        <v>73.63</v>
      </c>
      <c r="HL279" s="9">
        <v>73.39</v>
      </c>
      <c r="HM279" s="9">
        <v>73.14</v>
      </c>
      <c r="HN279" s="9">
        <v>72.91</v>
      </c>
      <c r="HO279" s="9">
        <v>72.69</v>
      </c>
      <c r="HP279" s="9">
        <v>72.459999999999994</v>
      </c>
      <c r="HQ279" s="9">
        <v>72.239999999999995</v>
      </c>
      <c r="HR279" s="9">
        <v>72.02</v>
      </c>
      <c r="HS279" s="9">
        <v>71.790000000000006</v>
      </c>
      <c r="HT279" s="9">
        <v>71.569999999999993</v>
      </c>
      <c r="HU279" s="9">
        <v>71.38</v>
      </c>
      <c r="HV279" s="9">
        <v>71.17</v>
      </c>
      <c r="HW279" s="9">
        <v>70.98</v>
      </c>
      <c r="HX279" s="9">
        <v>70.78</v>
      </c>
      <c r="HY279" s="9">
        <v>70.599999999999994</v>
      </c>
      <c r="ID279" s="14">
        <v>84.838099999999997</v>
      </c>
      <c r="IE279" s="14">
        <v>84.747900000000001</v>
      </c>
      <c r="IF279" s="14">
        <v>-0.10641399999999999</v>
      </c>
      <c r="IH279" s="7">
        <v>84.51</v>
      </c>
      <c r="II279" s="9">
        <v>136.76</v>
      </c>
    </row>
    <row r="280" spans="1:243" x14ac:dyDescent="0.35">
      <c r="A280" s="6">
        <f t="shared" si="66"/>
        <v>44943</v>
      </c>
      <c r="B280" s="13">
        <f t="shared" si="60"/>
        <v>1</v>
      </c>
      <c r="C280" s="13">
        <f t="shared" si="61"/>
        <v>2023</v>
      </c>
      <c r="D280">
        <f t="shared" si="62"/>
        <v>202301</v>
      </c>
      <c r="E280">
        <f t="shared" si="63"/>
        <v>1</v>
      </c>
      <c r="F280">
        <f t="shared" si="64"/>
        <v>202301</v>
      </c>
      <c r="G280" t="s">
        <v>465</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78.194400000000002</v>
      </c>
      <c r="FP280" s="7">
        <v>84.38</v>
      </c>
      <c r="FQ280" s="9">
        <v>1.228</v>
      </c>
      <c r="FR280" s="7">
        <f t="shared" si="65"/>
        <v>68.713355048859938</v>
      </c>
      <c r="FT280" s="7">
        <v>3.46</v>
      </c>
      <c r="FU280" s="7">
        <v>3.33</v>
      </c>
      <c r="FV280" s="9">
        <v>78.441599999999994</v>
      </c>
      <c r="FX280" s="9">
        <v>85.92</v>
      </c>
      <c r="FY280" s="9">
        <v>85.88</v>
      </c>
      <c r="FZ280" s="9">
        <v>84.53</v>
      </c>
      <c r="GA280" s="9">
        <v>81.459999999999994</v>
      </c>
      <c r="GB280" s="9">
        <v>76.47</v>
      </c>
      <c r="GD280" s="9">
        <v>85.92</v>
      </c>
      <c r="GE280" s="9">
        <v>86.09</v>
      </c>
      <c r="GF280" s="9">
        <v>85.88</v>
      </c>
      <c r="GG280" s="9">
        <v>85.49</v>
      </c>
      <c r="GH280" s="9">
        <v>85.04</v>
      </c>
      <c r="GI280" s="9">
        <v>84.53</v>
      </c>
      <c r="GJ280" s="9">
        <v>84.01</v>
      </c>
      <c r="GK280" s="9">
        <v>83.49</v>
      </c>
      <c r="GL280" s="9">
        <v>82.97</v>
      </c>
      <c r="GM280" s="9">
        <v>82.48</v>
      </c>
      <c r="GN280" s="9">
        <v>81.97</v>
      </c>
      <c r="GO280" s="9">
        <v>81.459999999999994</v>
      </c>
      <c r="GP280" s="9">
        <v>80.959999999999994</v>
      </c>
      <c r="GQ280" s="9">
        <v>80.489999999999995</v>
      </c>
      <c r="GR280" s="9">
        <v>80.06</v>
      </c>
      <c r="GS280" s="9">
        <v>79.64</v>
      </c>
      <c r="GT280" s="9">
        <v>79.23</v>
      </c>
      <c r="GU280" s="9">
        <v>78.83</v>
      </c>
      <c r="GV280" s="9">
        <v>78.459999999999994</v>
      </c>
      <c r="GW280" s="9">
        <v>78.099999999999994</v>
      </c>
      <c r="GX280" s="9">
        <v>77.7</v>
      </c>
      <c r="GY280" s="9">
        <v>77.27</v>
      </c>
      <c r="GZ280" s="9">
        <v>76.849999999999994</v>
      </c>
      <c r="HA280" s="9">
        <v>76.47</v>
      </c>
      <c r="HB280" s="9">
        <v>76.099999999999994</v>
      </c>
      <c r="HC280" s="9">
        <v>75.8</v>
      </c>
      <c r="HD280" s="9">
        <v>75.48</v>
      </c>
      <c r="HE280" s="9">
        <v>75.16</v>
      </c>
      <c r="HF280" s="9">
        <v>74.84</v>
      </c>
      <c r="HG280" s="9">
        <v>74.53</v>
      </c>
      <c r="HH280" s="9">
        <v>74.23</v>
      </c>
      <c r="HI280" s="9">
        <v>73.94</v>
      </c>
      <c r="HJ280" s="9">
        <v>73.66</v>
      </c>
      <c r="HK280" s="9">
        <v>73.38</v>
      </c>
      <c r="HL280" s="9">
        <v>73.11</v>
      </c>
      <c r="HM280" s="9">
        <v>72.83</v>
      </c>
      <c r="HN280" s="9">
        <v>72.569999999999993</v>
      </c>
      <c r="HO280" s="9">
        <v>72.319999999999993</v>
      </c>
      <c r="HP280" s="9">
        <v>72.05</v>
      </c>
      <c r="HQ280" s="9">
        <v>71.790000000000006</v>
      </c>
      <c r="HR280" s="9">
        <v>71.540000000000006</v>
      </c>
      <c r="HS280" s="9">
        <v>71.28</v>
      </c>
      <c r="HT280" s="9">
        <v>71.03</v>
      </c>
      <c r="HU280" s="9">
        <v>70.81</v>
      </c>
      <c r="HV280" s="9">
        <v>70.56</v>
      </c>
      <c r="HW280" s="9">
        <v>70.36</v>
      </c>
      <c r="HX280" s="9">
        <v>70.150000000000006</v>
      </c>
      <c r="HY280" s="9">
        <v>69.94</v>
      </c>
      <c r="ID280" s="14">
        <v>84.838099999999997</v>
      </c>
      <c r="IE280" s="14">
        <v>84.747900000000001</v>
      </c>
      <c r="IF280" s="14">
        <v>-0.10641399999999999</v>
      </c>
      <c r="IH280" s="7">
        <v>85.52</v>
      </c>
      <c r="II280" s="9">
        <v>150.74</v>
      </c>
    </row>
    <row r="281" spans="1:243" x14ac:dyDescent="0.35">
      <c r="A281" s="6">
        <f t="shared" si="66"/>
        <v>44944</v>
      </c>
      <c r="B281" s="13">
        <f t="shared" si="60"/>
        <v>1</v>
      </c>
      <c r="C281" s="13">
        <f t="shared" si="61"/>
        <v>2023</v>
      </c>
      <c r="D281">
        <f t="shared" si="62"/>
        <v>202301</v>
      </c>
      <c r="E281">
        <f t="shared" si="63"/>
        <v>1</v>
      </c>
      <c r="F281">
        <f t="shared" si="64"/>
        <v>202301</v>
      </c>
      <c r="G281" t="s">
        <v>466</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78.760900000000007</v>
      </c>
      <c r="FP281" s="7">
        <v>83.78</v>
      </c>
      <c r="FQ281" s="9">
        <v>1.2394000000000001</v>
      </c>
      <c r="FR281" s="7">
        <f t="shared" si="65"/>
        <v>67.597224463450061</v>
      </c>
      <c r="FT281" s="7">
        <v>3.48</v>
      </c>
      <c r="FU281" s="7">
        <v>3.31</v>
      </c>
      <c r="FV281" s="9">
        <v>79.008600000000001</v>
      </c>
      <c r="FX281" s="9">
        <v>84.98</v>
      </c>
      <c r="FY281" s="9">
        <v>85.19</v>
      </c>
      <c r="FZ281" s="9">
        <v>84.03</v>
      </c>
      <c r="GA281" s="9">
        <v>81.11</v>
      </c>
      <c r="GB281" s="9">
        <v>76.31</v>
      </c>
      <c r="GD281" s="9">
        <v>84.98</v>
      </c>
      <c r="GE281" s="9">
        <v>85.25</v>
      </c>
      <c r="GF281" s="9">
        <v>85.19</v>
      </c>
      <c r="GG281" s="9">
        <v>84.89</v>
      </c>
      <c r="GH281" s="9">
        <v>84.5</v>
      </c>
      <c r="GI281" s="9">
        <v>84.03</v>
      </c>
      <c r="GJ281" s="9">
        <v>83.54</v>
      </c>
      <c r="GK281" s="9">
        <v>83.03</v>
      </c>
      <c r="GL281" s="9">
        <v>82.54</v>
      </c>
      <c r="GM281" s="9">
        <v>82.06</v>
      </c>
      <c r="GN281" s="9">
        <v>81.58</v>
      </c>
      <c r="GO281" s="9">
        <v>81.11</v>
      </c>
      <c r="GP281" s="9">
        <v>80.63</v>
      </c>
      <c r="GQ281" s="9">
        <v>80.180000000000007</v>
      </c>
      <c r="GR281" s="9">
        <v>79.78</v>
      </c>
      <c r="GS281" s="9">
        <v>79.39</v>
      </c>
      <c r="GT281" s="9">
        <v>78.989999999999995</v>
      </c>
      <c r="GU281" s="9">
        <v>78.61</v>
      </c>
      <c r="GV281" s="9">
        <v>78.25</v>
      </c>
      <c r="GW281" s="9">
        <v>77.91</v>
      </c>
      <c r="GX281" s="9">
        <v>77.52</v>
      </c>
      <c r="GY281" s="9">
        <v>77.099999999999994</v>
      </c>
      <c r="GZ281" s="9">
        <v>76.69</v>
      </c>
      <c r="HA281" s="9">
        <v>76.31</v>
      </c>
      <c r="HB281" s="9">
        <v>75.94</v>
      </c>
      <c r="HC281" s="9">
        <v>75.64</v>
      </c>
      <c r="HD281" s="9">
        <v>75.31</v>
      </c>
      <c r="HE281" s="9">
        <v>74.98</v>
      </c>
      <c r="HF281" s="9">
        <v>74.66</v>
      </c>
      <c r="HG281" s="9">
        <v>74.349999999999994</v>
      </c>
      <c r="HH281" s="9">
        <v>74.05</v>
      </c>
      <c r="HI281" s="9">
        <v>73.760000000000005</v>
      </c>
      <c r="HJ281" s="9">
        <v>73.47</v>
      </c>
      <c r="HK281" s="9">
        <v>73.180000000000007</v>
      </c>
      <c r="HL281" s="9">
        <v>72.900000000000006</v>
      </c>
      <c r="HM281" s="9">
        <v>72.61</v>
      </c>
      <c r="HN281" s="9">
        <v>72.349999999999994</v>
      </c>
      <c r="HO281" s="9">
        <v>72.099999999999994</v>
      </c>
      <c r="HP281" s="9">
        <v>71.84</v>
      </c>
      <c r="HQ281" s="9">
        <v>71.58</v>
      </c>
      <c r="HR281" s="9">
        <v>71.33</v>
      </c>
      <c r="HS281" s="9">
        <v>71.069999999999993</v>
      </c>
      <c r="HT281" s="9">
        <v>70.819999999999993</v>
      </c>
      <c r="HU281" s="9">
        <v>70.599999999999994</v>
      </c>
      <c r="HV281" s="9">
        <v>70.349999999999994</v>
      </c>
      <c r="HW281" s="9">
        <v>70.150000000000006</v>
      </c>
      <c r="HX281" s="9">
        <v>69.94</v>
      </c>
      <c r="HY281" s="9">
        <v>69.73</v>
      </c>
      <c r="ID281" s="14">
        <v>84.838099999999997</v>
      </c>
      <c r="IE281" s="14">
        <v>84.747900000000001</v>
      </c>
      <c r="IF281" s="14">
        <v>-0.10641399999999999</v>
      </c>
      <c r="IH281" s="7">
        <v>85.32</v>
      </c>
      <c r="II281" s="9">
        <v>153.88</v>
      </c>
    </row>
    <row r="282" spans="1:243" x14ac:dyDescent="0.35">
      <c r="A282" s="6">
        <f t="shared" si="66"/>
        <v>44945</v>
      </c>
      <c r="B282" s="13">
        <f t="shared" si="60"/>
        <v>1</v>
      </c>
      <c r="C282" s="13">
        <f t="shared" si="61"/>
        <v>2023</v>
      </c>
      <c r="D282">
        <f t="shared" si="62"/>
        <v>202301</v>
      </c>
      <c r="E282">
        <f t="shared" si="63"/>
        <v>1</v>
      </c>
      <c r="F282">
        <f t="shared" si="64"/>
        <v>202301</v>
      </c>
      <c r="G282" t="s">
        <v>467</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78.787499999999994</v>
      </c>
      <c r="FP282" s="7">
        <v>85.08</v>
      </c>
      <c r="FQ282" s="9">
        <v>1.2359</v>
      </c>
      <c r="FR282" s="7">
        <f t="shared" si="65"/>
        <v>68.840521077757103</v>
      </c>
      <c r="FT282" s="7">
        <v>3.49</v>
      </c>
      <c r="FU282" s="7">
        <v>3.32</v>
      </c>
      <c r="FV282" s="9">
        <v>79.023799999999994</v>
      </c>
      <c r="FX282" s="9">
        <v>86.16</v>
      </c>
      <c r="FY282" s="9">
        <v>86.18</v>
      </c>
      <c r="FZ282" s="9">
        <v>84.94</v>
      </c>
      <c r="GA282" s="9">
        <v>81.92</v>
      </c>
      <c r="GB282" s="9">
        <v>76.989999999999995</v>
      </c>
      <c r="GD282" s="9">
        <v>86.16</v>
      </c>
      <c r="GE282" s="9">
        <v>86.31</v>
      </c>
      <c r="GF282" s="9">
        <v>86.18</v>
      </c>
      <c r="GG282" s="9">
        <v>85.85</v>
      </c>
      <c r="GH282" s="9">
        <v>85.42</v>
      </c>
      <c r="GI282" s="9">
        <v>84.94</v>
      </c>
      <c r="GJ282" s="9">
        <v>84.44</v>
      </c>
      <c r="GK282" s="9">
        <v>83.92</v>
      </c>
      <c r="GL282" s="9">
        <v>83.43</v>
      </c>
      <c r="GM282" s="9">
        <v>82.93</v>
      </c>
      <c r="GN282" s="9">
        <v>82.42</v>
      </c>
      <c r="GO282" s="9">
        <v>81.92</v>
      </c>
      <c r="GP282" s="9">
        <v>81.430000000000007</v>
      </c>
      <c r="GQ282" s="9">
        <v>80.959999999999994</v>
      </c>
      <c r="GR282" s="9">
        <v>80.540000000000006</v>
      </c>
      <c r="GS282" s="9">
        <v>80.13</v>
      </c>
      <c r="GT282" s="9">
        <v>79.72</v>
      </c>
      <c r="GU282" s="9">
        <v>79.33</v>
      </c>
      <c r="GV282" s="9">
        <v>78.959999999999994</v>
      </c>
      <c r="GW282" s="9">
        <v>78.61</v>
      </c>
      <c r="GX282" s="9">
        <v>78.209999999999994</v>
      </c>
      <c r="GY282" s="9">
        <v>77.790000000000006</v>
      </c>
      <c r="GZ282" s="9">
        <v>77.38</v>
      </c>
      <c r="HA282" s="9">
        <v>76.989999999999995</v>
      </c>
      <c r="HB282" s="9">
        <v>76.62</v>
      </c>
      <c r="HC282" s="9">
        <v>76.319999999999993</v>
      </c>
      <c r="HD282" s="9">
        <v>75.989999999999995</v>
      </c>
      <c r="HE282" s="9">
        <v>75.66</v>
      </c>
      <c r="HF282" s="9">
        <v>75.33</v>
      </c>
      <c r="HG282" s="9">
        <v>75.010000000000005</v>
      </c>
      <c r="HH282" s="9">
        <v>74.709999999999994</v>
      </c>
      <c r="HI282" s="9">
        <v>74.42</v>
      </c>
      <c r="HJ282" s="9">
        <v>74.12</v>
      </c>
      <c r="HK282" s="9">
        <v>73.83</v>
      </c>
      <c r="HL282" s="9">
        <v>73.540000000000006</v>
      </c>
      <c r="HM282" s="9">
        <v>73.25</v>
      </c>
      <c r="HN282" s="9">
        <v>72.989999999999995</v>
      </c>
      <c r="HO282" s="9">
        <v>72.739999999999995</v>
      </c>
      <c r="HP282" s="9">
        <v>72.48</v>
      </c>
      <c r="HQ282" s="9">
        <v>72.209999999999994</v>
      </c>
      <c r="HR282" s="9">
        <v>71.95</v>
      </c>
      <c r="HS282" s="9">
        <v>71.69</v>
      </c>
      <c r="HT282" s="9">
        <v>71.44</v>
      </c>
      <c r="HU282" s="9">
        <v>71.22</v>
      </c>
      <c r="HV282" s="9">
        <v>70.959999999999994</v>
      </c>
      <c r="HW282" s="9">
        <v>70.760000000000005</v>
      </c>
      <c r="HX282" s="9">
        <v>70.55</v>
      </c>
      <c r="HY282" s="9">
        <v>70.34</v>
      </c>
      <c r="ID282" s="14">
        <v>84.838099999999997</v>
      </c>
      <c r="IE282" s="14">
        <v>84.747900000000001</v>
      </c>
      <c r="IF282" s="14">
        <v>-0.10641399999999999</v>
      </c>
      <c r="IH282" s="7">
        <v>86.31</v>
      </c>
      <c r="II282" s="9">
        <v>152.52000000000001</v>
      </c>
    </row>
    <row r="283" spans="1:243" x14ac:dyDescent="0.35">
      <c r="A283" s="6">
        <f t="shared" si="66"/>
        <v>44946</v>
      </c>
      <c r="B283" s="13">
        <f t="shared" si="60"/>
        <v>1</v>
      </c>
      <c r="C283" s="13">
        <f t="shared" si="61"/>
        <v>2023</v>
      </c>
      <c r="D283">
        <f t="shared" si="62"/>
        <v>202301</v>
      </c>
      <c r="E283">
        <f t="shared" si="63"/>
        <v>1</v>
      </c>
      <c r="F283">
        <f t="shared" si="64"/>
        <v>202301</v>
      </c>
      <c r="G283" t="s">
        <v>468</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78.698400000000007</v>
      </c>
      <c r="FP283" s="7">
        <v>86.96</v>
      </c>
      <c r="FQ283" s="9">
        <v>1.2369000000000001</v>
      </c>
      <c r="FR283" s="7">
        <f t="shared" si="65"/>
        <v>70.304794243673683</v>
      </c>
      <c r="FT283" s="7">
        <v>3.48</v>
      </c>
      <c r="FU283" s="7">
        <v>3.37</v>
      </c>
      <c r="FV283" s="9">
        <v>78.9422</v>
      </c>
      <c r="FX283" s="9">
        <v>87.63</v>
      </c>
      <c r="FY283" s="9">
        <v>87.51</v>
      </c>
      <c r="FZ283" s="9">
        <v>86.13</v>
      </c>
      <c r="GA283" s="9">
        <v>82.96</v>
      </c>
      <c r="GB283" s="9">
        <v>77.67</v>
      </c>
      <c r="GD283" s="9">
        <v>87.63</v>
      </c>
      <c r="GE283" s="9">
        <v>87.68</v>
      </c>
      <c r="GF283" s="9">
        <v>87.51</v>
      </c>
      <c r="GG283" s="9">
        <v>87.12</v>
      </c>
      <c r="GH283" s="9">
        <v>86.65</v>
      </c>
      <c r="GI283" s="9">
        <v>86.13</v>
      </c>
      <c r="GJ283" s="9">
        <v>85.59</v>
      </c>
      <c r="GK283" s="9">
        <v>85.05</v>
      </c>
      <c r="GL283" s="9">
        <v>84.53</v>
      </c>
      <c r="GM283" s="9">
        <v>84.01</v>
      </c>
      <c r="GN283" s="9">
        <v>83.48</v>
      </c>
      <c r="GO283" s="9">
        <v>82.96</v>
      </c>
      <c r="GP283" s="9">
        <v>82.43</v>
      </c>
      <c r="GQ283" s="9">
        <v>81.93</v>
      </c>
      <c r="GR283" s="9">
        <v>81.47</v>
      </c>
      <c r="GS283" s="9">
        <v>81.03</v>
      </c>
      <c r="GT283" s="9">
        <v>80.599999999999994</v>
      </c>
      <c r="GU283" s="9">
        <v>80.180000000000007</v>
      </c>
      <c r="GV283" s="9">
        <v>79.78</v>
      </c>
      <c r="GW283" s="9">
        <v>79.400000000000006</v>
      </c>
      <c r="GX283" s="9">
        <v>78.97</v>
      </c>
      <c r="GY283" s="9">
        <v>78.52</v>
      </c>
      <c r="GZ283" s="9">
        <v>78.09</v>
      </c>
      <c r="HA283" s="9">
        <v>77.67</v>
      </c>
      <c r="HB283" s="9">
        <v>77.28</v>
      </c>
      <c r="HC283" s="9">
        <v>76.959999999999994</v>
      </c>
      <c r="HD283" s="9">
        <v>76.62</v>
      </c>
      <c r="HE283" s="9">
        <v>76.27</v>
      </c>
      <c r="HF283" s="9">
        <v>75.930000000000007</v>
      </c>
      <c r="HG283" s="9">
        <v>75.599999999999994</v>
      </c>
      <c r="HH283" s="9">
        <v>75.290000000000006</v>
      </c>
      <c r="HI283" s="9">
        <v>74.989999999999995</v>
      </c>
      <c r="HJ283" s="9">
        <v>74.680000000000007</v>
      </c>
      <c r="HK283" s="9">
        <v>74.37</v>
      </c>
      <c r="HL283" s="9">
        <v>74.069999999999993</v>
      </c>
      <c r="HM283" s="9">
        <v>73.77</v>
      </c>
      <c r="HN283" s="9">
        <v>73.5</v>
      </c>
      <c r="HO283" s="9">
        <v>73.239999999999995</v>
      </c>
      <c r="HP283" s="9">
        <v>72.97</v>
      </c>
      <c r="HQ283" s="9">
        <v>72.69</v>
      </c>
      <c r="HR283" s="9">
        <v>72.42</v>
      </c>
      <c r="HS283" s="9">
        <v>72.150000000000006</v>
      </c>
      <c r="HT283" s="9">
        <v>71.89</v>
      </c>
      <c r="HU283" s="9">
        <v>71.66</v>
      </c>
      <c r="HV283" s="9">
        <v>71.39</v>
      </c>
      <c r="HW283" s="9">
        <v>71.17</v>
      </c>
      <c r="HX283" s="9">
        <v>70.959999999999994</v>
      </c>
      <c r="HY283" s="9">
        <v>70.739999999999995</v>
      </c>
      <c r="ID283" s="14">
        <v>84.838099999999997</v>
      </c>
      <c r="IE283" s="14">
        <v>84.747900000000001</v>
      </c>
      <c r="IF283" s="14">
        <v>-0.10641399999999999</v>
      </c>
      <c r="IH283" s="7">
        <v>87.46</v>
      </c>
      <c r="II283" s="9">
        <v>168.9</v>
      </c>
    </row>
    <row r="284" spans="1:243" x14ac:dyDescent="0.35">
      <c r="A284" s="6">
        <f t="shared" si="66"/>
        <v>44949</v>
      </c>
      <c r="B284" s="13">
        <f t="shared" si="60"/>
        <v>1</v>
      </c>
      <c r="C284" s="13">
        <f t="shared" si="61"/>
        <v>2023</v>
      </c>
      <c r="D284">
        <f t="shared" si="62"/>
        <v>202301</v>
      </c>
      <c r="E284">
        <f t="shared" si="63"/>
        <v>1</v>
      </c>
      <c r="F284">
        <f t="shared" si="64"/>
        <v>202301</v>
      </c>
      <c r="G284" t="s">
        <v>469</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78.600300000000004</v>
      </c>
      <c r="FP284" s="7">
        <v>87.54</v>
      </c>
      <c r="FQ284" s="9">
        <v>1.2367999999999999</v>
      </c>
      <c r="FR284" s="7">
        <f t="shared" si="65"/>
        <v>70.779430789133258</v>
      </c>
      <c r="FT284" s="7">
        <v>3.45</v>
      </c>
      <c r="FU284" s="7">
        <v>3.36</v>
      </c>
      <c r="FV284" s="9">
        <v>78.837199999999996</v>
      </c>
      <c r="FX284" s="9">
        <v>88.19</v>
      </c>
      <c r="FY284" s="9">
        <v>87.97</v>
      </c>
      <c r="FZ284" s="9">
        <v>86.64</v>
      </c>
      <c r="GA284" s="9">
        <v>83.52</v>
      </c>
      <c r="GB284" s="9">
        <v>78.3</v>
      </c>
      <c r="GD284" s="9">
        <v>88.19</v>
      </c>
      <c r="GE284" s="9">
        <v>88.16</v>
      </c>
      <c r="GF284" s="9">
        <v>87.97</v>
      </c>
      <c r="GG284" s="9">
        <v>87.59</v>
      </c>
      <c r="GH284" s="9">
        <v>87.14</v>
      </c>
      <c r="GI284" s="9">
        <v>86.64</v>
      </c>
      <c r="GJ284" s="9">
        <v>86.13</v>
      </c>
      <c r="GK284" s="9">
        <v>85.6</v>
      </c>
      <c r="GL284" s="9">
        <v>85.08</v>
      </c>
      <c r="GM284" s="9">
        <v>84.55</v>
      </c>
      <c r="GN284" s="9">
        <v>84.03</v>
      </c>
      <c r="GO284" s="9">
        <v>83.52</v>
      </c>
      <c r="GP284" s="9">
        <v>83</v>
      </c>
      <c r="GQ284" s="9">
        <v>82.52</v>
      </c>
      <c r="GR284" s="9">
        <v>82.08</v>
      </c>
      <c r="GS284" s="9">
        <v>81.66</v>
      </c>
      <c r="GT284" s="9">
        <v>81.22</v>
      </c>
      <c r="GU284" s="9">
        <v>80.81</v>
      </c>
      <c r="GV284" s="9">
        <v>80.41</v>
      </c>
      <c r="GW284" s="9">
        <v>80.040000000000006</v>
      </c>
      <c r="GX284" s="9">
        <v>79.61</v>
      </c>
      <c r="GY284" s="9">
        <v>79.16</v>
      </c>
      <c r="GZ284" s="9">
        <v>78.72</v>
      </c>
      <c r="HA284" s="9">
        <v>78.3</v>
      </c>
      <c r="HB284" s="9">
        <v>77.91</v>
      </c>
      <c r="HC284" s="9">
        <v>77.59</v>
      </c>
      <c r="HD284" s="9">
        <v>77.25</v>
      </c>
      <c r="HE284" s="9">
        <v>76.900000000000006</v>
      </c>
      <c r="HF284" s="9">
        <v>76.55</v>
      </c>
      <c r="HG284" s="9">
        <v>76.209999999999994</v>
      </c>
      <c r="HH284" s="9">
        <v>75.89</v>
      </c>
      <c r="HI284" s="9">
        <v>75.569999999999993</v>
      </c>
      <c r="HJ284" s="9">
        <v>75.260000000000005</v>
      </c>
      <c r="HK284" s="9">
        <v>74.95</v>
      </c>
      <c r="HL284" s="9">
        <v>74.64</v>
      </c>
      <c r="HM284" s="9">
        <v>74.33</v>
      </c>
      <c r="HN284" s="9">
        <v>74.05</v>
      </c>
      <c r="HO284" s="9">
        <v>73.78</v>
      </c>
      <c r="HP284" s="9">
        <v>73.5</v>
      </c>
      <c r="HQ284" s="9">
        <v>73.22</v>
      </c>
      <c r="HR284" s="9">
        <v>72.94</v>
      </c>
      <c r="HS284" s="9">
        <v>72.66</v>
      </c>
      <c r="HT284" s="9">
        <v>72.39</v>
      </c>
      <c r="HU284" s="9">
        <v>72.150000000000006</v>
      </c>
      <c r="HV284" s="9">
        <v>71.88</v>
      </c>
      <c r="HW284" s="9">
        <v>71.66</v>
      </c>
      <c r="HX284" s="9">
        <v>71.45</v>
      </c>
      <c r="HY284" s="9">
        <v>71.23</v>
      </c>
      <c r="ID284" s="14">
        <v>84.838099999999997</v>
      </c>
      <c r="IE284" s="14">
        <v>84.747900000000001</v>
      </c>
      <c r="IF284" s="14">
        <v>-0.10641399999999999</v>
      </c>
      <c r="IH284" s="7">
        <v>88.6</v>
      </c>
      <c r="II284" s="9">
        <v>166.72</v>
      </c>
    </row>
    <row r="285" spans="1:243" x14ac:dyDescent="0.35">
      <c r="A285" s="6">
        <f t="shared" si="66"/>
        <v>44950</v>
      </c>
      <c r="B285" s="13">
        <f t="shared" si="60"/>
        <v>1</v>
      </c>
      <c r="C285" s="13">
        <f t="shared" si="61"/>
        <v>2023</v>
      </c>
      <c r="D285">
        <f t="shared" si="62"/>
        <v>202301</v>
      </c>
      <c r="E285">
        <f t="shared" si="63"/>
        <v>1</v>
      </c>
      <c r="F285">
        <f t="shared" si="64"/>
        <v>202301</v>
      </c>
      <c r="G285" t="s">
        <v>470</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78.201599999999999</v>
      </c>
      <c r="FP285" s="7">
        <v>85.25</v>
      </c>
      <c r="FQ285" s="9">
        <v>1.2315</v>
      </c>
      <c r="FR285" s="7">
        <f t="shared" si="65"/>
        <v>69.224522939504666</v>
      </c>
      <c r="FT285" s="7">
        <v>3.36</v>
      </c>
      <c r="FU285" s="7">
        <v>3.28</v>
      </c>
      <c r="FV285" s="9">
        <v>78.447199999999995</v>
      </c>
      <c r="FX285" s="9">
        <v>86.13</v>
      </c>
      <c r="FY285" s="9">
        <v>86.14</v>
      </c>
      <c r="FZ285" s="9">
        <v>85.01</v>
      </c>
      <c r="GA285" s="9">
        <v>82.02</v>
      </c>
      <c r="GB285" s="9">
        <v>77.06</v>
      </c>
      <c r="GD285" s="9">
        <v>86.13</v>
      </c>
      <c r="GE285" s="9">
        <v>86.25</v>
      </c>
      <c r="GF285" s="9">
        <v>86.14</v>
      </c>
      <c r="GG285" s="9">
        <v>85.83</v>
      </c>
      <c r="GH285" s="9">
        <v>85.45</v>
      </c>
      <c r="GI285" s="9">
        <v>85.01</v>
      </c>
      <c r="GJ285" s="9">
        <v>84.54</v>
      </c>
      <c r="GK285" s="9">
        <v>84.05</v>
      </c>
      <c r="GL285" s="9">
        <v>83.55</v>
      </c>
      <c r="GM285" s="9">
        <v>83.04</v>
      </c>
      <c r="GN285" s="9">
        <v>82.53</v>
      </c>
      <c r="GO285" s="9">
        <v>82.02</v>
      </c>
      <c r="GP285" s="9">
        <v>81.540000000000006</v>
      </c>
      <c r="GQ285" s="9">
        <v>81.08</v>
      </c>
      <c r="GR285" s="9">
        <v>80.66</v>
      </c>
      <c r="GS285" s="9">
        <v>80.25</v>
      </c>
      <c r="GT285" s="9">
        <v>79.83</v>
      </c>
      <c r="GU285" s="9">
        <v>79.44</v>
      </c>
      <c r="GV285" s="9">
        <v>79.06</v>
      </c>
      <c r="GW285" s="9">
        <v>78.709999999999994</v>
      </c>
      <c r="GX285" s="9">
        <v>78.31</v>
      </c>
      <c r="GY285" s="9">
        <v>77.88</v>
      </c>
      <c r="GZ285" s="9">
        <v>77.459999999999994</v>
      </c>
      <c r="HA285" s="9">
        <v>77.06</v>
      </c>
      <c r="HB285" s="9">
        <v>76.69</v>
      </c>
      <c r="HC285" s="9">
        <v>76.38</v>
      </c>
      <c r="HD285" s="9">
        <v>76.05</v>
      </c>
      <c r="HE285" s="9">
        <v>75.72</v>
      </c>
      <c r="HF285" s="9">
        <v>75.39</v>
      </c>
      <c r="HG285" s="9">
        <v>75.069999999999993</v>
      </c>
      <c r="HH285" s="9">
        <v>74.760000000000005</v>
      </c>
      <c r="HI285" s="9">
        <v>74.45</v>
      </c>
      <c r="HJ285" s="9">
        <v>74.17</v>
      </c>
      <c r="HK285" s="9">
        <v>73.87</v>
      </c>
      <c r="HL285" s="9">
        <v>73.58</v>
      </c>
      <c r="HM285" s="9">
        <v>73.28</v>
      </c>
      <c r="HN285" s="9">
        <v>73.010000000000005</v>
      </c>
      <c r="HO285" s="9">
        <v>72.760000000000005</v>
      </c>
      <c r="HP285" s="9">
        <v>72.489999999999995</v>
      </c>
      <c r="HQ285" s="9">
        <v>72.23</v>
      </c>
      <c r="HR285" s="9">
        <v>71.959999999999994</v>
      </c>
      <c r="HS285" s="9">
        <v>71.69</v>
      </c>
      <c r="HT285" s="9">
        <v>71.430000000000007</v>
      </c>
      <c r="HU285" s="9">
        <v>71.2</v>
      </c>
      <c r="HV285" s="9">
        <v>70.95</v>
      </c>
      <c r="HW285" s="9">
        <v>70.739999999999995</v>
      </c>
      <c r="HX285" s="9">
        <v>70.55</v>
      </c>
      <c r="HY285" s="9">
        <v>70.34</v>
      </c>
      <c r="ID285" s="14">
        <v>84.838099999999997</v>
      </c>
      <c r="IE285" s="14">
        <v>84.747900000000001</v>
      </c>
      <c r="IF285" s="14">
        <v>-0.10641399999999999</v>
      </c>
      <c r="IH285" s="7">
        <v>86.41</v>
      </c>
      <c r="II285" s="9">
        <v>147.66</v>
      </c>
    </row>
    <row r="286" spans="1:243" x14ac:dyDescent="0.35">
      <c r="A286" s="6">
        <f t="shared" si="66"/>
        <v>44951</v>
      </c>
      <c r="B286" s="13">
        <f t="shared" si="60"/>
        <v>1</v>
      </c>
      <c r="C286" s="13">
        <f t="shared" si="61"/>
        <v>2023</v>
      </c>
      <c r="D286">
        <f t="shared" si="62"/>
        <v>202301</v>
      </c>
      <c r="E286">
        <f t="shared" si="63"/>
        <v>1</v>
      </c>
      <c r="F286">
        <f t="shared" si="64"/>
        <v>202301</v>
      </c>
      <c r="G286" t="s">
        <v>471</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78.372200000000007</v>
      </c>
      <c r="FP286" s="7">
        <v>85.08</v>
      </c>
      <c r="FQ286" s="9">
        <v>1.2358</v>
      </c>
      <c r="FR286" s="7">
        <f t="shared" si="65"/>
        <v>68.846091600582611</v>
      </c>
      <c r="FT286" s="7">
        <v>3.41</v>
      </c>
      <c r="FU286" s="7">
        <v>3.24</v>
      </c>
      <c r="FV286" s="9">
        <v>78.630799999999994</v>
      </c>
      <c r="FX286" s="9">
        <v>86.12</v>
      </c>
      <c r="FY286" s="9">
        <v>86.04</v>
      </c>
      <c r="FZ286" s="9">
        <v>84.84</v>
      </c>
      <c r="GA286" s="9">
        <v>81.760000000000005</v>
      </c>
      <c r="GB286" s="9">
        <v>76.739999999999995</v>
      </c>
      <c r="GD286" s="9">
        <v>86.12</v>
      </c>
      <c r="GE286" s="9">
        <v>86.19</v>
      </c>
      <c r="GF286" s="9">
        <v>86.04</v>
      </c>
      <c r="GG286" s="9">
        <v>85.7</v>
      </c>
      <c r="GH286" s="9">
        <v>85.3</v>
      </c>
      <c r="GI286" s="9">
        <v>84.84</v>
      </c>
      <c r="GJ286" s="9">
        <v>84.35</v>
      </c>
      <c r="GK286" s="9">
        <v>83.83</v>
      </c>
      <c r="GL286" s="9">
        <v>83.32</v>
      </c>
      <c r="GM286" s="9">
        <v>82.79</v>
      </c>
      <c r="GN286" s="9">
        <v>82.27</v>
      </c>
      <c r="GO286" s="9">
        <v>81.760000000000005</v>
      </c>
      <c r="GP286" s="9">
        <v>81.27</v>
      </c>
      <c r="GQ286" s="9">
        <v>80.81</v>
      </c>
      <c r="GR286" s="9">
        <v>80.38</v>
      </c>
      <c r="GS286" s="9">
        <v>79.97</v>
      </c>
      <c r="GT286" s="9">
        <v>79.540000000000006</v>
      </c>
      <c r="GU286" s="9">
        <v>79.14</v>
      </c>
      <c r="GV286" s="9">
        <v>78.760000000000005</v>
      </c>
      <c r="GW286" s="9">
        <v>78.400000000000006</v>
      </c>
      <c r="GX286" s="9">
        <v>78</v>
      </c>
      <c r="GY286" s="9">
        <v>77.56</v>
      </c>
      <c r="GZ286" s="9">
        <v>77.14</v>
      </c>
      <c r="HA286" s="9">
        <v>76.739999999999995</v>
      </c>
      <c r="HB286" s="9">
        <v>76.36</v>
      </c>
      <c r="HC286" s="9">
        <v>76.040000000000006</v>
      </c>
      <c r="HD286" s="9">
        <v>75.709999999999994</v>
      </c>
      <c r="HE286" s="9">
        <v>75.38</v>
      </c>
      <c r="HF286" s="9">
        <v>75.05</v>
      </c>
      <c r="HG286" s="9">
        <v>74.73</v>
      </c>
      <c r="HH286" s="9">
        <v>74.42</v>
      </c>
      <c r="HI286" s="9">
        <v>74.11</v>
      </c>
      <c r="HJ286" s="9">
        <v>73.83</v>
      </c>
      <c r="HK286" s="9">
        <v>73.53</v>
      </c>
      <c r="HL286" s="9">
        <v>73.239999999999995</v>
      </c>
      <c r="HM286" s="9">
        <v>72.94</v>
      </c>
      <c r="HN286" s="9">
        <v>72.67</v>
      </c>
      <c r="HO286" s="9">
        <v>72.42</v>
      </c>
      <c r="HP286" s="9">
        <v>72.150000000000006</v>
      </c>
      <c r="HQ286" s="9">
        <v>71.88</v>
      </c>
      <c r="HR286" s="9">
        <v>71.61</v>
      </c>
      <c r="HS286" s="9">
        <v>71.34</v>
      </c>
      <c r="HT286" s="9">
        <v>71.08</v>
      </c>
      <c r="HU286" s="9">
        <v>70.849999999999994</v>
      </c>
      <c r="HV286" s="9">
        <v>70.599999999999994</v>
      </c>
      <c r="HW286" s="9">
        <v>70.39</v>
      </c>
      <c r="HX286" s="9">
        <v>70.2</v>
      </c>
      <c r="HY286" s="9">
        <v>69.989999999999995</v>
      </c>
      <c r="ID286" s="14">
        <v>84.838099999999997</v>
      </c>
      <c r="IE286" s="14">
        <v>84.747900000000001</v>
      </c>
      <c r="IF286" s="14">
        <v>-0.10641399999999999</v>
      </c>
      <c r="IH286" s="7">
        <v>85.95</v>
      </c>
      <c r="II286" s="9">
        <v>143.22999999999999</v>
      </c>
    </row>
    <row r="287" spans="1:243" x14ac:dyDescent="0.35">
      <c r="A287" s="6">
        <f t="shared" si="66"/>
        <v>44952</v>
      </c>
      <c r="B287" s="13">
        <f t="shared" si="60"/>
        <v>1</v>
      </c>
      <c r="C287" s="13">
        <f t="shared" si="61"/>
        <v>2023</v>
      </c>
      <c r="D287">
        <f t="shared" si="62"/>
        <v>202301</v>
      </c>
      <c r="E287">
        <f t="shared" si="63"/>
        <v>1</v>
      </c>
      <c r="F287">
        <f t="shared" si="64"/>
        <v>202301</v>
      </c>
      <c r="G287" t="s">
        <v>472</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78.515299999999996</v>
      </c>
      <c r="FP287" s="7">
        <v>86.29</v>
      </c>
      <c r="FQ287" s="9">
        <v>1.2356</v>
      </c>
      <c r="FR287" s="7">
        <f t="shared" si="65"/>
        <v>69.83651667206216</v>
      </c>
      <c r="FT287" s="7">
        <v>3.43</v>
      </c>
      <c r="FU287" s="7">
        <v>3.3</v>
      </c>
      <c r="FV287" s="9">
        <v>78.778199999999998</v>
      </c>
      <c r="FX287" s="9">
        <v>87.47</v>
      </c>
      <c r="FY287" s="9">
        <v>87.06</v>
      </c>
      <c r="FZ287" s="9">
        <v>85.64</v>
      </c>
      <c r="GA287" s="9">
        <v>82.31</v>
      </c>
      <c r="GB287" s="9">
        <v>76.95</v>
      </c>
      <c r="GD287" s="9">
        <v>87.47</v>
      </c>
      <c r="GE287" s="9">
        <v>87.28</v>
      </c>
      <c r="GF287" s="9">
        <v>87.06</v>
      </c>
      <c r="GG287" s="9">
        <v>86.65</v>
      </c>
      <c r="GH287" s="9">
        <v>86.17</v>
      </c>
      <c r="GI287" s="9">
        <v>85.64</v>
      </c>
      <c r="GJ287" s="9">
        <v>85.1</v>
      </c>
      <c r="GK287" s="9">
        <v>84.54</v>
      </c>
      <c r="GL287" s="9">
        <v>83.98</v>
      </c>
      <c r="GM287" s="9">
        <v>83.42</v>
      </c>
      <c r="GN287" s="9">
        <v>82.86</v>
      </c>
      <c r="GO287" s="9">
        <v>82.31</v>
      </c>
      <c r="GP287" s="9">
        <v>81.790000000000006</v>
      </c>
      <c r="GQ287" s="9">
        <v>81.290000000000006</v>
      </c>
      <c r="GR287" s="9">
        <v>80.83</v>
      </c>
      <c r="GS287" s="9">
        <v>80.38</v>
      </c>
      <c r="GT287" s="9">
        <v>79.92</v>
      </c>
      <c r="GU287" s="9">
        <v>79.489999999999995</v>
      </c>
      <c r="GV287" s="9">
        <v>79.08</v>
      </c>
      <c r="GW287" s="9">
        <v>78.7</v>
      </c>
      <c r="GX287" s="9">
        <v>78.27</v>
      </c>
      <c r="GY287" s="9">
        <v>77.81</v>
      </c>
      <c r="GZ287" s="9">
        <v>77.37</v>
      </c>
      <c r="HA287" s="9">
        <v>76.95</v>
      </c>
      <c r="HB287" s="9">
        <v>76.55</v>
      </c>
      <c r="HC287" s="9">
        <v>76.209999999999994</v>
      </c>
      <c r="HD287" s="9">
        <v>75.86</v>
      </c>
      <c r="HE287" s="9">
        <v>75.510000000000005</v>
      </c>
      <c r="HF287" s="9">
        <v>75.17</v>
      </c>
      <c r="HG287" s="9">
        <v>74.84</v>
      </c>
      <c r="HH287" s="9">
        <v>74.510000000000005</v>
      </c>
      <c r="HI287" s="9">
        <v>74.19</v>
      </c>
      <c r="HJ287" s="9">
        <v>73.900000000000006</v>
      </c>
      <c r="HK287" s="9">
        <v>73.59</v>
      </c>
      <c r="HL287" s="9">
        <v>73.290000000000006</v>
      </c>
      <c r="HM287" s="9">
        <v>72.98</v>
      </c>
      <c r="HN287" s="9">
        <v>72.7</v>
      </c>
      <c r="HO287" s="9">
        <v>72.44</v>
      </c>
      <c r="HP287" s="9">
        <v>72.16</v>
      </c>
      <c r="HQ287" s="9">
        <v>71.89</v>
      </c>
      <c r="HR287" s="9">
        <v>71.61</v>
      </c>
      <c r="HS287" s="9">
        <v>71.33</v>
      </c>
      <c r="HT287" s="9">
        <v>71.06</v>
      </c>
      <c r="HU287" s="9">
        <v>70.819999999999993</v>
      </c>
      <c r="HV287" s="9">
        <v>70.56</v>
      </c>
      <c r="HW287" s="9">
        <v>70.349999999999994</v>
      </c>
      <c r="HX287" s="9">
        <v>70.16</v>
      </c>
      <c r="HY287" s="9">
        <v>69.95</v>
      </c>
      <c r="ID287" s="14">
        <v>84.838099999999997</v>
      </c>
      <c r="IE287" s="14">
        <v>84.747900000000001</v>
      </c>
      <c r="IF287" s="14">
        <v>-0.10641399999999999</v>
      </c>
      <c r="IH287" s="7">
        <v>87.45</v>
      </c>
      <c r="II287" s="9">
        <v>139.22</v>
      </c>
    </row>
    <row r="288" spans="1:243" x14ac:dyDescent="0.35">
      <c r="A288" s="6">
        <f t="shared" si="66"/>
        <v>44953</v>
      </c>
      <c r="B288" s="13">
        <f t="shared" si="60"/>
        <v>1</v>
      </c>
      <c r="C288" s="13">
        <f t="shared" si="61"/>
        <v>2023</v>
      </c>
      <c r="D288">
        <f t="shared" si="62"/>
        <v>202301</v>
      </c>
      <c r="E288">
        <f t="shared" si="63"/>
        <v>1</v>
      </c>
      <c r="F288">
        <f t="shared" si="64"/>
        <v>202301</v>
      </c>
      <c r="G288" t="s">
        <v>473</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78.576400000000007</v>
      </c>
      <c r="FP288" s="7">
        <v>85.36</v>
      </c>
      <c r="FQ288" s="9">
        <v>1.2358</v>
      </c>
      <c r="FR288" s="7">
        <f t="shared" si="65"/>
        <v>69.072665479851111</v>
      </c>
      <c r="FT288" s="7">
        <v>3.48</v>
      </c>
      <c r="FU288" s="7">
        <v>3.33</v>
      </c>
      <c r="FV288" s="9">
        <v>78.8279</v>
      </c>
      <c r="FX288" s="9">
        <v>86.66</v>
      </c>
      <c r="FY288" s="9">
        <v>86.04</v>
      </c>
      <c r="FZ288" s="9">
        <v>84.47</v>
      </c>
      <c r="GA288" s="9">
        <v>81.02</v>
      </c>
      <c r="GB288" s="9">
        <v>75.989999999999995</v>
      </c>
      <c r="GD288" s="9">
        <v>86.66</v>
      </c>
      <c r="GE288" s="9">
        <v>86.4</v>
      </c>
      <c r="GF288" s="9">
        <v>86.04</v>
      </c>
      <c r="GG288" s="9">
        <v>85.56</v>
      </c>
      <c r="GH288" s="9">
        <v>85.04</v>
      </c>
      <c r="GI288" s="9">
        <v>84.47</v>
      </c>
      <c r="GJ288" s="9">
        <v>83.9</v>
      </c>
      <c r="GK288" s="9">
        <v>83.31</v>
      </c>
      <c r="GL288" s="9">
        <v>82.74</v>
      </c>
      <c r="GM288" s="9">
        <v>82.16</v>
      </c>
      <c r="GN288" s="9">
        <v>81.58</v>
      </c>
      <c r="GO288" s="9">
        <v>81.02</v>
      </c>
      <c r="GP288" s="9">
        <v>80.510000000000005</v>
      </c>
      <c r="GQ288" s="9">
        <v>80.040000000000006</v>
      </c>
      <c r="GR288" s="9">
        <v>79.599999999999994</v>
      </c>
      <c r="GS288" s="9">
        <v>79.180000000000007</v>
      </c>
      <c r="GT288" s="9">
        <v>78.75</v>
      </c>
      <c r="GU288" s="9">
        <v>78.349999999999994</v>
      </c>
      <c r="GV288" s="9">
        <v>77.97</v>
      </c>
      <c r="GW288" s="9">
        <v>77.62</v>
      </c>
      <c r="GX288" s="9">
        <v>77.22</v>
      </c>
      <c r="GY288" s="9">
        <v>76.790000000000006</v>
      </c>
      <c r="GZ288" s="9">
        <v>76.38</v>
      </c>
      <c r="HA288" s="9">
        <v>75.989999999999995</v>
      </c>
      <c r="HB288" s="9">
        <v>75.62</v>
      </c>
      <c r="HC288" s="9">
        <v>75.31</v>
      </c>
      <c r="HD288" s="9">
        <v>74.989999999999995</v>
      </c>
      <c r="HE288" s="9">
        <v>74.67</v>
      </c>
      <c r="HF288" s="9">
        <v>74.349999999999994</v>
      </c>
      <c r="HG288" s="9">
        <v>74.040000000000006</v>
      </c>
      <c r="HH288" s="9">
        <v>73.73</v>
      </c>
      <c r="HI288" s="9">
        <v>73.430000000000007</v>
      </c>
      <c r="HJ288" s="9">
        <v>73.16</v>
      </c>
      <c r="HK288" s="9">
        <v>72.87</v>
      </c>
      <c r="HL288" s="9">
        <v>72.59</v>
      </c>
      <c r="HM288" s="9">
        <v>72.3</v>
      </c>
      <c r="HN288" s="9">
        <v>72.040000000000006</v>
      </c>
      <c r="HO288" s="9">
        <v>71.8</v>
      </c>
      <c r="HP288" s="9">
        <v>71.53</v>
      </c>
      <c r="HQ288" s="9">
        <v>71.28</v>
      </c>
      <c r="HR288" s="9">
        <v>71.02</v>
      </c>
      <c r="HS288" s="9">
        <v>70.760000000000005</v>
      </c>
      <c r="HT288" s="9">
        <v>70.510000000000005</v>
      </c>
      <c r="HU288" s="9">
        <v>70.290000000000006</v>
      </c>
      <c r="HV288" s="9">
        <v>70.040000000000006</v>
      </c>
      <c r="HW288" s="9">
        <v>69.849999999999994</v>
      </c>
      <c r="HX288" s="9">
        <v>69.650000000000006</v>
      </c>
      <c r="HY288" s="9">
        <v>69.45</v>
      </c>
      <c r="ID288" s="14">
        <v>84.838099999999997</v>
      </c>
      <c r="IE288" s="14">
        <v>84.747900000000001</v>
      </c>
      <c r="IF288" s="14">
        <v>-0.10641399999999999</v>
      </c>
      <c r="IH288" s="7">
        <v>86.28</v>
      </c>
      <c r="II288" s="9">
        <v>140.88999999999999</v>
      </c>
    </row>
    <row r="289" spans="1:243" x14ac:dyDescent="0.35">
      <c r="A289" s="6">
        <f t="shared" si="66"/>
        <v>44956</v>
      </c>
      <c r="B289" s="13">
        <f t="shared" si="60"/>
        <v>1</v>
      </c>
      <c r="C289" s="13">
        <f t="shared" si="61"/>
        <v>2023</v>
      </c>
      <c r="D289">
        <f t="shared" si="62"/>
        <v>202301</v>
      </c>
      <c r="E289">
        <f t="shared" si="63"/>
        <v>1</v>
      </c>
      <c r="F289">
        <f t="shared" si="64"/>
        <v>202301</v>
      </c>
      <c r="G289" t="s">
        <v>474</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78.599999999999994</v>
      </c>
      <c r="FP289" s="7">
        <v>84.9</v>
      </c>
      <c r="FQ289" s="9">
        <v>1.2379</v>
      </c>
      <c r="FR289" s="7">
        <f t="shared" si="65"/>
        <v>68.583892075288801</v>
      </c>
      <c r="FT289" s="7">
        <v>3.47</v>
      </c>
      <c r="FU289" s="7">
        <v>3.35</v>
      </c>
      <c r="FV289" s="9">
        <v>78.849900000000005</v>
      </c>
      <c r="FX289" s="9">
        <v>84.9</v>
      </c>
      <c r="FY289" s="9">
        <v>84.14</v>
      </c>
      <c r="FZ289" s="9">
        <v>82.7</v>
      </c>
      <c r="GA289" s="9">
        <v>79.58</v>
      </c>
      <c r="GB289" s="9">
        <v>75.180000000000007</v>
      </c>
      <c r="GD289" s="9">
        <v>84.9</v>
      </c>
      <c r="GE289" s="9">
        <v>84.5</v>
      </c>
      <c r="GF289" s="9">
        <v>84.14</v>
      </c>
      <c r="GG289" s="9">
        <v>83.68</v>
      </c>
      <c r="GH289" s="9">
        <v>83.2</v>
      </c>
      <c r="GI289" s="9">
        <v>82.7</v>
      </c>
      <c r="GJ289" s="9">
        <v>82.18</v>
      </c>
      <c r="GK289" s="9">
        <v>81.650000000000006</v>
      </c>
      <c r="GL289" s="9">
        <v>81.12</v>
      </c>
      <c r="GM289" s="9">
        <v>80.599999999999994</v>
      </c>
      <c r="GN289" s="9">
        <v>80.069999999999993</v>
      </c>
      <c r="GO289" s="9">
        <v>79.58</v>
      </c>
      <c r="GP289" s="9">
        <v>79.14</v>
      </c>
      <c r="GQ289" s="9">
        <v>78.73</v>
      </c>
      <c r="GR289" s="9">
        <v>78.349999999999994</v>
      </c>
      <c r="GS289" s="9">
        <v>77.989999999999995</v>
      </c>
      <c r="GT289" s="9">
        <v>77.61</v>
      </c>
      <c r="GU289" s="9">
        <v>77.260000000000005</v>
      </c>
      <c r="GV289" s="9">
        <v>76.930000000000007</v>
      </c>
      <c r="GW289" s="9">
        <v>76.62</v>
      </c>
      <c r="GX289" s="9">
        <v>76.28</v>
      </c>
      <c r="GY289" s="9">
        <v>75.91</v>
      </c>
      <c r="GZ289" s="9">
        <v>75.53</v>
      </c>
      <c r="HA289" s="9">
        <v>75.180000000000007</v>
      </c>
      <c r="HB289" s="9">
        <v>74.849999999999994</v>
      </c>
      <c r="HC289" s="9">
        <v>74.58</v>
      </c>
      <c r="HD289" s="9">
        <v>74.3</v>
      </c>
      <c r="HE289" s="9">
        <v>74.02</v>
      </c>
      <c r="HF289" s="9">
        <v>73.73</v>
      </c>
      <c r="HG289" s="9">
        <v>73.45</v>
      </c>
      <c r="HH289" s="9">
        <v>73.180000000000007</v>
      </c>
      <c r="HI289" s="9">
        <v>72.92</v>
      </c>
      <c r="HJ289" s="9">
        <v>72.680000000000007</v>
      </c>
      <c r="HK289" s="9">
        <v>72.42</v>
      </c>
      <c r="HL289" s="9">
        <v>72.16</v>
      </c>
      <c r="HM289" s="9">
        <v>71.900000000000006</v>
      </c>
      <c r="HN289" s="9">
        <v>71.67</v>
      </c>
      <c r="HO289" s="9">
        <v>71.459999999999994</v>
      </c>
      <c r="HP289" s="9">
        <v>71.22</v>
      </c>
      <c r="HQ289" s="9">
        <v>71</v>
      </c>
      <c r="HR289" s="9">
        <v>70.760000000000005</v>
      </c>
      <c r="HS289" s="9">
        <v>70.53</v>
      </c>
      <c r="HT289" s="9">
        <v>70.31</v>
      </c>
      <c r="HU289" s="9">
        <v>70.12</v>
      </c>
      <c r="HV289" s="9">
        <v>69.900000000000006</v>
      </c>
      <c r="HW289" s="9">
        <v>69.739999999999995</v>
      </c>
      <c r="HX289" s="9">
        <v>69.55</v>
      </c>
      <c r="HY289" s="9">
        <v>69.36</v>
      </c>
      <c r="ID289" s="14">
        <v>84.838099999999997</v>
      </c>
      <c r="IE289" s="14">
        <v>84.747900000000001</v>
      </c>
      <c r="IF289" s="14">
        <v>-0.10641399999999999</v>
      </c>
      <c r="IH289" s="7">
        <v>85.19</v>
      </c>
      <c r="II289" s="9">
        <v>139.81</v>
      </c>
    </row>
    <row r="290" spans="1:243" x14ac:dyDescent="0.35">
      <c r="A290" s="6">
        <f t="shared" si="66"/>
        <v>44957</v>
      </c>
      <c r="B290" s="13">
        <f t="shared" si="60"/>
        <v>1</v>
      </c>
      <c r="C290" s="13">
        <f t="shared" si="61"/>
        <v>2023</v>
      </c>
      <c r="D290">
        <f t="shared" si="62"/>
        <v>202301</v>
      </c>
      <c r="E290">
        <f t="shared" si="63"/>
        <v>1</v>
      </c>
      <c r="F290">
        <f t="shared" si="64"/>
        <v>202301</v>
      </c>
      <c r="G290" t="s">
        <v>475</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78.212000000000003</v>
      </c>
      <c r="FP290" s="7">
        <v>83.42</v>
      </c>
      <c r="FQ290" s="9">
        <v>1.2306999999999999</v>
      </c>
      <c r="FR290" s="7">
        <f t="shared" si="65"/>
        <v>67.782562769155774</v>
      </c>
      <c r="FT290" s="7">
        <v>3.46</v>
      </c>
      <c r="FU290" s="7">
        <v>3.34</v>
      </c>
      <c r="FV290" s="9">
        <v>78.456999999999994</v>
      </c>
      <c r="FX290" s="9">
        <v>84.49</v>
      </c>
      <c r="FY290" s="9">
        <v>85.17</v>
      </c>
      <c r="FZ290" s="9">
        <v>83.83</v>
      </c>
      <c r="GA290" s="9">
        <v>80.77</v>
      </c>
      <c r="GB290" s="9">
        <v>76.3</v>
      </c>
      <c r="GD290" s="9">
        <v>84.49</v>
      </c>
      <c r="GE290" s="9">
        <v>85.46</v>
      </c>
      <c r="GF290" s="9">
        <v>85.17</v>
      </c>
      <c r="GG290" s="9">
        <v>84.75</v>
      </c>
      <c r="GH290" s="9">
        <v>84.31</v>
      </c>
      <c r="GI290" s="9">
        <v>83.83</v>
      </c>
      <c r="GJ290" s="9">
        <v>83.33</v>
      </c>
      <c r="GK290" s="9">
        <v>82.81</v>
      </c>
      <c r="GL290" s="9">
        <v>82.3</v>
      </c>
      <c r="GM290" s="9">
        <v>81.790000000000006</v>
      </c>
      <c r="GN290" s="9">
        <v>81.27</v>
      </c>
      <c r="GO290" s="9">
        <v>80.77</v>
      </c>
      <c r="GP290" s="9">
        <v>80.33</v>
      </c>
      <c r="GQ290" s="9">
        <v>79.930000000000007</v>
      </c>
      <c r="GR290" s="9">
        <v>79.540000000000006</v>
      </c>
      <c r="GS290" s="9">
        <v>79.180000000000007</v>
      </c>
      <c r="GT290" s="9">
        <v>78.8</v>
      </c>
      <c r="GU290" s="9">
        <v>78.44</v>
      </c>
      <c r="GV290" s="9">
        <v>78.099999999999994</v>
      </c>
      <c r="GW290" s="9">
        <v>77.78</v>
      </c>
      <c r="GX290" s="9">
        <v>77.430000000000007</v>
      </c>
      <c r="GY290" s="9">
        <v>77.05</v>
      </c>
      <c r="GZ290" s="9">
        <v>76.66</v>
      </c>
      <c r="HA290" s="9">
        <v>76.3</v>
      </c>
      <c r="HB290" s="9">
        <v>75.959999999999994</v>
      </c>
      <c r="HC290" s="9">
        <v>75.680000000000007</v>
      </c>
      <c r="HD290" s="9">
        <v>75.39</v>
      </c>
      <c r="HE290" s="9">
        <v>75.099999999999994</v>
      </c>
      <c r="HF290" s="9">
        <v>74.81</v>
      </c>
      <c r="HG290" s="9">
        <v>74.52</v>
      </c>
      <c r="HH290" s="9">
        <v>74.239999999999995</v>
      </c>
      <c r="HI290" s="9">
        <v>73.97</v>
      </c>
      <c r="HJ290" s="9">
        <v>73.72</v>
      </c>
      <c r="HK290" s="9">
        <v>73.44</v>
      </c>
      <c r="HL290" s="9">
        <v>73.180000000000007</v>
      </c>
      <c r="HM290" s="9">
        <v>72.92</v>
      </c>
      <c r="HN290" s="9">
        <v>72.69</v>
      </c>
      <c r="HO290" s="9">
        <v>72.47</v>
      </c>
      <c r="HP290" s="9">
        <v>72.22</v>
      </c>
      <c r="HQ290" s="9">
        <v>71.989999999999995</v>
      </c>
      <c r="HR290" s="9">
        <v>71.75</v>
      </c>
      <c r="HS290" s="9">
        <v>71.52</v>
      </c>
      <c r="HT290" s="9">
        <v>71.290000000000006</v>
      </c>
      <c r="HU290" s="9">
        <v>71.09</v>
      </c>
      <c r="HV290" s="9">
        <v>70.86</v>
      </c>
      <c r="HW290" s="9">
        <v>70.69</v>
      </c>
      <c r="HX290" s="9">
        <v>70.5</v>
      </c>
      <c r="HY290" s="9">
        <v>70.31</v>
      </c>
      <c r="ID290" s="14">
        <v>84.838099999999997</v>
      </c>
      <c r="IE290" s="14">
        <v>84.747900000000001</v>
      </c>
      <c r="IF290" s="14">
        <v>-0.10641399999999999</v>
      </c>
      <c r="IH290" s="7">
        <v>85.46</v>
      </c>
      <c r="II290" s="9">
        <v>145.51</v>
      </c>
    </row>
    <row r="291" spans="1:243" x14ac:dyDescent="0.35">
      <c r="A291" s="6">
        <f t="shared" si="66"/>
        <v>44958</v>
      </c>
      <c r="B291" s="13">
        <f t="shared" si="60"/>
        <v>2</v>
      </c>
      <c r="C291" s="13">
        <f t="shared" si="61"/>
        <v>2023</v>
      </c>
      <c r="D291">
        <f t="shared" si="62"/>
        <v>202302</v>
      </c>
      <c r="E291">
        <f t="shared" si="63"/>
        <v>1</v>
      </c>
      <c r="F291">
        <f t="shared" si="64"/>
        <v>202301</v>
      </c>
      <c r="G291" t="s">
        <v>476</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78.054699999999997</v>
      </c>
      <c r="FP291" s="7">
        <v>81.61</v>
      </c>
      <c r="FQ291" s="9">
        <v>1.2325999999999999</v>
      </c>
      <c r="FR291" s="7">
        <f t="shared" si="65"/>
        <v>66.209638163232199</v>
      </c>
      <c r="FT291" s="7">
        <v>3.41</v>
      </c>
      <c r="FU291" s="7">
        <v>3.3</v>
      </c>
      <c r="FV291" s="9">
        <v>78.307199999999995</v>
      </c>
      <c r="FX291" s="9">
        <v>82.84</v>
      </c>
      <c r="FY291" s="9">
        <v>82.16</v>
      </c>
      <c r="FZ291" s="9">
        <v>80.89</v>
      </c>
      <c r="GA291" s="9">
        <v>78.27</v>
      </c>
      <c r="GB291" s="9">
        <v>74.400000000000006</v>
      </c>
      <c r="GD291" s="9">
        <v>82.84</v>
      </c>
      <c r="GE291" s="9">
        <v>82.58</v>
      </c>
      <c r="GF291" s="9">
        <v>82.16</v>
      </c>
      <c r="GG291" s="9">
        <v>81.75</v>
      </c>
      <c r="GH291" s="9">
        <v>81.319999999999993</v>
      </c>
      <c r="GI291" s="9">
        <v>80.89</v>
      </c>
      <c r="GJ291" s="9">
        <v>80.45</v>
      </c>
      <c r="GK291" s="9">
        <v>80.010000000000005</v>
      </c>
      <c r="GL291" s="9">
        <v>79.56</v>
      </c>
      <c r="GM291" s="9">
        <v>79.09</v>
      </c>
      <c r="GN291" s="9">
        <v>78.650000000000006</v>
      </c>
      <c r="GO291" s="9">
        <v>78.27</v>
      </c>
      <c r="GP291" s="9">
        <v>77.92</v>
      </c>
      <c r="GQ291" s="9">
        <v>77.58</v>
      </c>
      <c r="GR291" s="9">
        <v>77.27</v>
      </c>
      <c r="GS291" s="9">
        <v>76.94</v>
      </c>
      <c r="GT291" s="9">
        <v>76.63</v>
      </c>
      <c r="GU291" s="9">
        <v>76.33</v>
      </c>
      <c r="GV291" s="9">
        <v>76.05</v>
      </c>
      <c r="GW291" s="9">
        <v>75.739999999999995</v>
      </c>
      <c r="GX291" s="9">
        <v>75.39</v>
      </c>
      <c r="GY291" s="9">
        <v>75.040000000000006</v>
      </c>
      <c r="GZ291" s="9">
        <v>74.709999999999994</v>
      </c>
      <c r="HA291" s="9">
        <v>74.400000000000006</v>
      </c>
      <c r="HB291" s="9">
        <v>74.16</v>
      </c>
      <c r="HC291" s="9">
        <v>73.91</v>
      </c>
      <c r="HD291" s="9">
        <v>73.650000000000006</v>
      </c>
      <c r="HE291" s="9">
        <v>73.39</v>
      </c>
      <c r="HF291" s="9">
        <v>73.13</v>
      </c>
      <c r="HG291" s="9">
        <v>72.88</v>
      </c>
      <c r="HH291" s="9">
        <v>72.64</v>
      </c>
      <c r="HI291" s="9">
        <v>72.42</v>
      </c>
      <c r="HJ291" s="9">
        <v>72.16</v>
      </c>
      <c r="HK291" s="9">
        <v>71.92</v>
      </c>
      <c r="HL291" s="9">
        <v>71.680000000000007</v>
      </c>
      <c r="HM291" s="9">
        <v>71.47</v>
      </c>
      <c r="HN291" s="9">
        <v>71.27</v>
      </c>
      <c r="HO291" s="9">
        <v>71.03</v>
      </c>
      <c r="HP291" s="9">
        <v>70.819999999999993</v>
      </c>
      <c r="HQ291" s="9">
        <v>70.599999999999994</v>
      </c>
      <c r="HR291" s="9">
        <v>70.39</v>
      </c>
      <c r="HS291" s="9">
        <v>70.180000000000007</v>
      </c>
      <c r="HT291" s="9">
        <v>70</v>
      </c>
      <c r="HU291" s="9">
        <v>69.790000000000006</v>
      </c>
      <c r="HV291" s="9">
        <v>69.64</v>
      </c>
      <c r="HW291" s="9">
        <v>69.47</v>
      </c>
      <c r="HX291" s="9">
        <v>69.290000000000006</v>
      </c>
      <c r="HY291" s="9">
        <v>69.12</v>
      </c>
      <c r="ID291" s="14">
        <v>84.838099999999997</v>
      </c>
      <c r="IE291" s="14">
        <v>84.747900000000001</v>
      </c>
      <c r="IF291" s="14">
        <v>-0.10641399999999999</v>
      </c>
      <c r="IH291" s="7">
        <v>82.75</v>
      </c>
      <c r="II291" s="9">
        <v>152.07</v>
      </c>
    </row>
    <row r="292" spans="1:243" x14ac:dyDescent="0.35">
      <c r="A292" s="6">
        <f t="shared" si="66"/>
        <v>44959</v>
      </c>
      <c r="B292" s="13">
        <f t="shared" si="60"/>
        <v>2</v>
      </c>
      <c r="C292" s="13">
        <f t="shared" si="61"/>
        <v>2023</v>
      </c>
      <c r="D292">
        <f t="shared" si="62"/>
        <v>202302</v>
      </c>
      <c r="E292">
        <f t="shared" si="63"/>
        <v>1</v>
      </c>
      <c r="F292">
        <f t="shared" si="64"/>
        <v>202301</v>
      </c>
      <c r="G292" t="s">
        <v>477</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77.676900000000003</v>
      </c>
      <c r="FP292" s="7">
        <v>80.569999999999993</v>
      </c>
      <c r="FQ292" s="9">
        <v>1.2298</v>
      </c>
      <c r="FR292" s="7">
        <f t="shared" si="65"/>
        <v>65.514717840299227</v>
      </c>
      <c r="FT292" s="7">
        <v>3.15</v>
      </c>
      <c r="FU292" s="7">
        <v>2.99</v>
      </c>
      <c r="FV292" s="9">
        <v>77.942300000000003</v>
      </c>
      <c r="FX292" s="9">
        <v>82.17</v>
      </c>
      <c r="FY292" s="9">
        <v>81.7</v>
      </c>
      <c r="FZ292" s="9">
        <v>80.56</v>
      </c>
      <c r="GA292" s="9">
        <v>78.11</v>
      </c>
      <c r="GB292" s="9">
        <v>74.3</v>
      </c>
      <c r="GD292" s="9">
        <v>82.17</v>
      </c>
      <c r="GE292" s="9">
        <v>82.03</v>
      </c>
      <c r="GF292" s="9">
        <v>81.7</v>
      </c>
      <c r="GG292" s="9">
        <v>81.36</v>
      </c>
      <c r="GH292" s="9">
        <v>80.959999999999994</v>
      </c>
      <c r="GI292" s="9">
        <v>80.56</v>
      </c>
      <c r="GJ292" s="9">
        <v>80.150000000000006</v>
      </c>
      <c r="GK292" s="9">
        <v>79.75</v>
      </c>
      <c r="GL292" s="9">
        <v>79.33</v>
      </c>
      <c r="GM292" s="9">
        <v>78.900000000000006</v>
      </c>
      <c r="GN292" s="9">
        <v>78.48</v>
      </c>
      <c r="GO292" s="9">
        <v>78.11</v>
      </c>
      <c r="GP292" s="9">
        <v>77.78</v>
      </c>
      <c r="GQ292" s="9">
        <v>77.459999999999994</v>
      </c>
      <c r="GR292" s="9">
        <v>77.150000000000006</v>
      </c>
      <c r="GS292" s="9">
        <v>76.83</v>
      </c>
      <c r="GT292" s="9">
        <v>76.52</v>
      </c>
      <c r="GU292" s="9">
        <v>76.22</v>
      </c>
      <c r="GV292" s="9">
        <v>75.95</v>
      </c>
      <c r="GW292" s="9">
        <v>75.64</v>
      </c>
      <c r="GX292" s="9">
        <v>75.290000000000006</v>
      </c>
      <c r="GY292" s="9">
        <v>74.94</v>
      </c>
      <c r="GZ292" s="9">
        <v>74.61</v>
      </c>
      <c r="HA292" s="9">
        <v>74.3</v>
      </c>
      <c r="HB292" s="9">
        <v>74.069999999999993</v>
      </c>
      <c r="HC292" s="9">
        <v>73.83</v>
      </c>
      <c r="HD292" s="9">
        <v>73.58</v>
      </c>
      <c r="HE292" s="9">
        <v>73.319999999999993</v>
      </c>
      <c r="HF292" s="9">
        <v>73.06</v>
      </c>
      <c r="HG292" s="9">
        <v>72.81</v>
      </c>
      <c r="HH292" s="9">
        <v>72.58</v>
      </c>
      <c r="HI292" s="9">
        <v>72.37</v>
      </c>
      <c r="HJ292" s="9">
        <v>72.12</v>
      </c>
      <c r="HK292" s="9">
        <v>71.88</v>
      </c>
      <c r="HL292" s="9">
        <v>71.66</v>
      </c>
      <c r="HM292" s="9">
        <v>71.44</v>
      </c>
      <c r="HN292" s="9">
        <v>71.22</v>
      </c>
      <c r="HO292" s="9">
        <v>71</v>
      </c>
      <c r="HP292" s="9">
        <v>70.78</v>
      </c>
      <c r="HQ292" s="9">
        <v>70.58</v>
      </c>
      <c r="HR292" s="9">
        <v>70.38</v>
      </c>
      <c r="HS292" s="9">
        <v>70.19</v>
      </c>
      <c r="HT292" s="9">
        <v>70</v>
      </c>
      <c r="HU292" s="9">
        <v>69.81</v>
      </c>
      <c r="HV292" s="9">
        <v>69.62</v>
      </c>
      <c r="HW292" s="9">
        <v>69.45</v>
      </c>
      <c r="HX292" s="9">
        <v>69.27</v>
      </c>
      <c r="HY292" s="9">
        <v>69.099999999999994</v>
      </c>
      <c r="ID292" s="14">
        <v>84.838099999999997</v>
      </c>
      <c r="IE292" s="14">
        <v>84.747900000000001</v>
      </c>
      <c r="IF292" s="14">
        <v>-0.10641399999999999</v>
      </c>
      <c r="IH292" s="7">
        <v>82.93</v>
      </c>
      <c r="II292" s="9">
        <v>143.97</v>
      </c>
    </row>
    <row r="293" spans="1:243" x14ac:dyDescent="0.35">
      <c r="A293" s="6">
        <f t="shared" si="66"/>
        <v>44960</v>
      </c>
      <c r="B293" s="13">
        <f t="shared" si="60"/>
        <v>2</v>
      </c>
      <c r="C293" s="13">
        <f t="shared" si="61"/>
        <v>2023</v>
      </c>
      <c r="D293">
        <f t="shared" si="62"/>
        <v>202302</v>
      </c>
      <c r="E293">
        <f t="shared" si="63"/>
        <v>1</v>
      </c>
      <c r="F293">
        <f t="shared" si="64"/>
        <v>202301</v>
      </c>
      <c r="G293" t="s">
        <v>478</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76.977699999999999</v>
      </c>
      <c r="FP293" s="7">
        <v>78.849999999999994</v>
      </c>
      <c r="FQ293" s="9">
        <v>1.2104999999999999</v>
      </c>
      <c r="FR293" s="7">
        <f t="shared" si="65"/>
        <v>65.138372573316815</v>
      </c>
      <c r="FT293" s="7">
        <v>3.22</v>
      </c>
      <c r="FU293" s="7">
        <v>3.05</v>
      </c>
      <c r="FV293" s="9">
        <v>77.218800000000002</v>
      </c>
      <c r="FX293" s="9">
        <v>79.94</v>
      </c>
      <c r="FY293" s="9">
        <v>79.33</v>
      </c>
      <c r="FZ293" s="9">
        <v>78.19</v>
      </c>
      <c r="GA293" s="9">
        <v>75.900000000000006</v>
      </c>
      <c r="GB293" s="9">
        <v>72.44</v>
      </c>
      <c r="GD293" s="9">
        <v>79.94</v>
      </c>
      <c r="GE293" s="9">
        <v>79.709999999999994</v>
      </c>
      <c r="GF293" s="9">
        <v>79.33</v>
      </c>
      <c r="GG293" s="9">
        <v>78.97</v>
      </c>
      <c r="GH293" s="9">
        <v>78.58</v>
      </c>
      <c r="GI293" s="9">
        <v>78.19</v>
      </c>
      <c r="GJ293" s="9">
        <v>77.8</v>
      </c>
      <c r="GK293" s="9">
        <v>77.41</v>
      </c>
      <c r="GL293" s="9">
        <v>77.03</v>
      </c>
      <c r="GM293" s="9">
        <v>76.63</v>
      </c>
      <c r="GN293" s="9">
        <v>76.239999999999995</v>
      </c>
      <c r="GO293" s="9">
        <v>75.900000000000006</v>
      </c>
      <c r="GP293" s="9">
        <v>75.599999999999994</v>
      </c>
      <c r="GQ293" s="9">
        <v>75.31</v>
      </c>
      <c r="GR293" s="9">
        <v>75.02</v>
      </c>
      <c r="GS293" s="9">
        <v>74.73</v>
      </c>
      <c r="GT293" s="9">
        <v>74.459999999999994</v>
      </c>
      <c r="GU293" s="9">
        <v>74.19</v>
      </c>
      <c r="GV293" s="9">
        <v>73.95</v>
      </c>
      <c r="GW293" s="9">
        <v>73.67</v>
      </c>
      <c r="GX293" s="9">
        <v>73.34</v>
      </c>
      <c r="GY293" s="9">
        <v>73.02</v>
      </c>
      <c r="GZ293" s="9">
        <v>72.72</v>
      </c>
      <c r="HA293" s="9">
        <v>72.44</v>
      </c>
      <c r="HB293" s="9">
        <v>72.239999999999995</v>
      </c>
      <c r="HC293" s="9">
        <v>72.03</v>
      </c>
      <c r="HD293" s="9">
        <v>71.81</v>
      </c>
      <c r="HE293" s="9">
        <v>71.569999999999993</v>
      </c>
      <c r="HF293" s="9">
        <v>71.33</v>
      </c>
      <c r="HG293" s="9">
        <v>71.099999999999994</v>
      </c>
      <c r="HH293" s="9">
        <v>70.900000000000006</v>
      </c>
      <c r="HI293" s="9">
        <v>70.72</v>
      </c>
      <c r="HJ293" s="9">
        <v>70.5</v>
      </c>
      <c r="HK293" s="9">
        <v>70.28</v>
      </c>
      <c r="HL293" s="9">
        <v>70.08</v>
      </c>
      <c r="HM293" s="9">
        <v>69.88</v>
      </c>
      <c r="HN293" s="9">
        <v>69.680000000000007</v>
      </c>
      <c r="HO293" s="9">
        <v>69.48</v>
      </c>
      <c r="HP293" s="9">
        <v>69.290000000000006</v>
      </c>
      <c r="HQ293" s="9">
        <v>69.11</v>
      </c>
      <c r="HR293" s="9">
        <v>68.930000000000007</v>
      </c>
      <c r="HS293" s="9">
        <v>68.760000000000005</v>
      </c>
      <c r="HT293" s="9">
        <v>68.59</v>
      </c>
      <c r="HU293" s="9">
        <v>68.42</v>
      </c>
      <c r="HV293" s="9">
        <v>68.260000000000005</v>
      </c>
      <c r="HW293" s="9">
        <v>68.09</v>
      </c>
      <c r="HX293" s="9">
        <v>67.92</v>
      </c>
      <c r="HY293" s="9">
        <v>67.760000000000005</v>
      </c>
      <c r="ID293" s="14">
        <v>84.838099999999997</v>
      </c>
      <c r="IE293" s="14">
        <v>84.747900000000001</v>
      </c>
      <c r="IF293" s="14">
        <v>-0.10641399999999999</v>
      </c>
      <c r="IH293" s="7">
        <v>80.28</v>
      </c>
      <c r="II293" s="9">
        <v>147.88999999999999</v>
      </c>
    </row>
    <row r="294" spans="1:243" x14ac:dyDescent="0.35">
      <c r="A294" s="6">
        <f t="shared" si="66"/>
        <v>44963</v>
      </c>
      <c r="B294" s="13">
        <f t="shared" si="60"/>
        <v>2</v>
      </c>
      <c r="C294" s="13">
        <f t="shared" si="61"/>
        <v>2023</v>
      </c>
      <c r="D294">
        <f t="shared" si="62"/>
        <v>202302</v>
      </c>
      <c r="E294">
        <f t="shared" si="63"/>
        <v>1</v>
      </c>
      <c r="F294">
        <f t="shared" si="64"/>
        <v>202301</v>
      </c>
      <c r="G294" t="s">
        <v>479</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77.011300000000006</v>
      </c>
      <c r="FP294" s="7">
        <v>80.48</v>
      </c>
      <c r="FQ294" s="9">
        <v>1.2013</v>
      </c>
      <c r="FR294" s="7">
        <f t="shared" si="65"/>
        <v>66.994089736119207</v>
      </c>
      <c r="FT294" s="7">
        <v>3.45</v>
      </c>
      <c r="FU294" s="7">
        <v>3.26</v>
      </c>
      <c r="FV294" s="9">
        <v>77.240399999999994</v>
      </c>
      <c r="FX294" s="9">
        <v>80.989999999999995</v>
      </c>
      <c r="FY294" s="9">
        <v>80.290000000000006</v>
      </c>
      <c r="FZ294" s="9">
        <v>79.14</v>
      </c>
      <c r="GA294" s="9">
        <v>76.819999999999993</v>
      </c>
      <c r="GB294" s="9">
        <v>73.150000000000006</v>
      </c>
      <c r="GD294" s="9">
        <v>80.989999999999995</v>
      </c>
      <c r="GE294" s="9">
        <v>80.709999999999994</v>
      </c>
      <c r="GF294" s="9">
        <v>80.290000000000006</v>
      </c>
      <c r="GG294" s="9">
        <v>79.91</v>
      </c>
      <c r="GH294" s="9">
        <v>79.53</v>
      </c>
      <c r="GI294" s="9">
        <v>79.14</v>
      </c>
      <c r="GJ294" s="9">
        <v>78.75</v>
      </c>
      <c r="GK294" s="9">
        <v>78.36</v>
      </c>
      <c r="GL294" s="9">
        <v>77.97</v>
      </c>
      <c r="GM294" s="9">
        <v>77.56</v>
      </c>
      <c r="GN294" s="9">
        <v>77.17</v>
      </c>
      <c r="GO294" s="9">
        <v>76.819999999999993</v>
      </c>
      <c r="GP294" s="9">
        <v>76.5</v>
      </c>
      <c r="GQ294" s="9">
        <v>76.180000000000007</v>
      </c>
      <c r="GR294" s="9">
        <v>75.88</v>
      </c>
      <c r="GS294" s="9">
        <v>75.569999999999993</v>
      </c>
      <c r="GT294" s="9">
        <v>75.28</v>
      </c>
      <c r="GU294" s="9">
        <v>74.989999999999995</v>
      </c>
      <c r="GV294" s="9">
        <v>74.73</v>
      </c>
      <c r="GW294" s="9">
        <v>74.430000000000007</v>
      </c>
      <c r="GX294" s="9">
        <v>74.09</v>
      </c>
      <c r="GY294" s="9">
        <v>73.760000000000005</v>
      </c>
      <c r="GZ294" s="9">
        <v>73.45</v>
      </c>
      <c r="HA294" s="9">
        <v>73.150000000000006</v>
      </c>
      <c r="HB294" s="9">
        <v>72.930000000000007</v>
      </c>
      <c r="HC294" s="9">
        <v>72.7</v>
      </c>
      <c r="HD294" s="9">
        <v>72.459999999999994</v>
      </c>
      <c r="HE294" s="9">
        <v>72.209999999999994</v>
      </c>
      <c r="HF294" s="9">
        <v>71.959999999999994</v>
      </c>
      <c r="HG294" s="9">
        <v>71.72</v>
      </c>
      <c r="HH294" s="9">
        <v>71.5</v>
      </c>
      <c r="HI294" s="9">
        <v>71.3</v>
      </c>
      <c r="HJ294" s="9">
        <v>71.06</v>
      </c>
      <c r="HK294" s="9">
        <v>70.83</v>
      </c>
      <c r="HL294" s="9">
        <v>70.62</v>
      </c>
      <c r="HM294" s="9">
        <v>70.41</v>
      </c>
      <c r="HN294" s="9">
        <v>70.2</v>
      </c>
      <c r="HO294" s="9">
        <v>69.989999999999995</v>
      </c>
      <c r="HP294" s="9">
        <v>69.790000000000006</v>
      </c>
      <c r="HQ294" s="9">
        <v>69.599999999999994</v>
      </c>
      <c r="HR294" s="9">
        <v>69.41</v>
      </c>
      <c r="HS294" s="9">
        <v>69.23</v>
      </c>
      <c r="HT294" s="9">
        <v>69.05</v>
      </c>
      <c r="HU294" s="9">
        <v>68.87</v>
      </c>
      <c r="HV294" s="9">
        <v>68.7</v>
      </c>
      <c r="HW294" s="9">
        <v>68.53</v>
      </c>
      <c r="HX294" s="9">
        <v>68.36</v>
      </c>
      <c r="HY294" s="9">
        <v>68.2</v>
      </c>
      <c r="ID294" s="14">
        <v>84.838099999999997</v>
      </c>
      <c r="IE294" s="14">
        <v>84.747900000000001</v>
      </c>
      <c r="IF294" s="14">
        <v>-0.10641399999999999</v>
      </c>
      <c r="IH294" s="7">
        <v>80.599999999999994</v>
      </c>
      <c r="II294" s="9">
        <v>146.97999999999999</v>
      </c>
    </row>
    <row r="295" spans="1:243" x14ac:dyDescent="0.35">
      <c r="A295" s="6">
        <f t="shared" si="66"/>
        <v>44964</v>
      </c>
      <c r="B295" s="13">
        <f t="shared" si="60"/>
        <v>2</v>
      </c>
      <c r="C295" s="13">
        <f t="shared" si="61"/>
        <v>2023</v>
      </c>
      <c r="D295">
        <f t="shared" si="62"/>
        <v>202302</v>
      </c>
      <c r="E295">
        <f t="shared" si="63"/>
        <v>1</v>
      </c>
      <c r="F295">
        <f t="shared" si="64"/>
        <v>202301</v>
      </c>
      <c r="G295" t="s">
        <v>480</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77.079400000000007</v>
      </c>
      <c r="FP295" s="7">
        <v>82.92</v>
      </c>
      <c r="FQ295" s="9">
        <v>1.2015</v>
      </c>
      <c r="FR295" s="7">
        <f t="shared" si="65"/>
        <v>69.013732833957548</v>
      </c>
      <c r="FT295" s="7">
        <v>3.48</v>
      </c>
      <c r="FU295" s="7">
        <v>3.29</v>
      </c>
      <c r="FV295" s="9">
        <v>77.307100000000005</v>
      </c>
      <c r="FX295" s="9">
        <v>83.69</v>
      </c>
      <c r="FY295" s="9">
        <v>82.89</v>
      </c>
      <c r="FZ295" s="9">
        <v>81.52</v>
      </c>
      <c r="GA295" s="9">
        <v>78.77</v>
      </c>
      <c r="GB295" s="9">
        <v>74.48</v>
      </c>
      <c r="GD295" s="9">
        <v>83.69</v>
      </c>
      <c r="GE295" s="9">
        <v>83.37</v>
      </c>
      <c r="GF295" s="9">
        <v>82.89</v>
      </c>
      <c r="GG295" s="9">
        <v>82.44</v>
      </c>
      <c r="GH295" s="9">
        <v>81.97</v>
      </c>
      <c r="GI295" s="9">
        <v>81.52</v>
      </c>
      <c r="GJ295" s="9">
        <v>81.06</v>
      </c>
      <c r="GK295" s="9">
        <v>80.599999999999994</v>
      </c>
      <c r="GL295" s="9">
        <v>80.13</v>
      </c>
      <c r="GM295" s="9">
        <v>79.650000000000006</v>
      </c>
      <c r="GN295" s="9">
        <v>79.19</v>
      </c>
      <c r="GO295" s="9">
        <v>78.77</v>
      </c>
      <c r="GP295" s="9">
        <v>78.38</v>
      </c>
      <c r="GQ295" s="9">
        <v>78</v>
      </c>
      <c r="GR295" s="9">
        <v>77.63</v>
      </c>
      <c r="GS295" s="9">
        <v>77.27</v>
      </c>
      <c r="GT295" s="9">
        <v>76.930000000000007</v>
      </c>
      <c r="GU295" s="9">
        <v>76.59</v>
      </c>
      <c r="GV295" s="9">
        <v>76.28</v>
      </c>
      <c r="GW295" s="9">
        <v>75.92</v>
      </c>
      <c r="GX295" s="9">
        <v>75.53</v>
      </c>
      <c r="GY295" s="9">
        <v>75.16</v>
      </c>
      <c r="GZ295" s="9">
        <v>74.819999999999993</v>
      </c>
      <c r="HA295" s="9">
        <v>74.48</v>
      </c>
      <c r="HB295" s="9">
        <v>74.209999999999994</v>
      </c>
      <c r="HC295" s="9">
        <v>73.930000000000007</v>
      </c>
      <c r="HD295" s="9">
        <v>73.64</v>
      </c>
      <c r="HE295" s="9">
        <v>73.36</v>
      </c>
      <c r="HF295" s="9">
        <v>73.069999999999993</v>
      </c>
      <c r="HG295" s="9">
        <v>72.790000000000006</v>
      </c>
      <c r="HH295" s="9">
        <v>72.53</v>
      </c>
      <c r="HI295" s="9">
        <v>72.290000000000006</v>
      </c>
      <c r="HJ295" s="9">
        <v>72.010000000000005</v>
      </c>
      <c r="HK295" s="9">
        <v>71.75</v>
      </c>
      <c r="HL295" s="9">
        <v>71.510000000000005</v>
      </c>
      <c r="HM295" s="9">
        <v>71.27</v>
      </c>
      <c r="HN295" s="9">
        <v>71.02</v>
      </c>
      <c r="HO295" s="9">
        <v>70.77</v>
      </c>
      <c r="HP295" s="9">
        <v>70.53</v>
      </c>
      <c r="HQ295" s="9">
        <v>70.31</v>
      </c>
      <c r="HR295" s="9">
        <v>70.09</v>
      </c>
      <c r="HS295" s="9">
        <v>69.88</v>
      </c>
      <c r="HT295" s="9">
        <v>69.66</v>
      </c>
      <c r="HU295" s="9">
        <v>69.44</v>
      </c>
      <c r="HV295" s="9">
        <v>69.23</v>
      </c>
      <c r="HW295" s="9">
        <v>69.05</v>
      </c>
      <c r="HX295" s="9">
        <v>68.87</v>
      </c>
      <c r="HY295" s="9">
        <v>68.69</v>
      </c>
      <c r="ID295" s="14">
        <v>84.838099999999997</v>
      </c>
      <c r="IE295" s="14">
        <v>84.747900000000001</v>
      </c>
      <c r="IF295" s="14">
        <v>-0.10641399999999999</v>
      </c>
      <c r="IH295" s="7">
        <v>83.26</v>
      </c>
      <c r="II295" s="9">
        <v>140.04</v>
      </c>
    </row>
    <row r="296" spans="1:243" x14ac:dyDescent="0.35">
      <c r="A296" s="6">
        <f t="shared" si="66"/>
        <v>44965</v>
      </c>
      <c r="B296" s="13">
        <f t="shared" si="60"/>
        <v>2</v>
      </c>
      <c r="C296" s="13">
        <f t="shared" si="61"/>
        <v>2023</v>
      </c>
      <c r="D296">
        <f t="shared" si="62"/>
        <v>202302</v>
      </c>
      <c r="E296">
        <f t="shared" si="63"/>
        <v>1</v>
      </c>
      <c r="F296">
        <f t="shared" si="64"/>
        <v>202301</v>
      </c>
      <c r="G296" t="s">
        <v>481</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77.389499999999998</v>
      </c>
      <c r="FP296" s="7">
        <v>84.17</v>
      </c>
      <c r="FQ296" s="9">
        <v>1.2077</v>
      </c>
      <c r="FR296" s="7">
        <f t="shared" si="65"/>
        <v>69.694460544837298</v>
      </c>
      <c r="FT296" s="7">
        <v>3.44</v>
      </c>
      <c r="FU296" s="7">
        <v>3.29</v>
      </c>
      <c r="FV296" s="9">
        <v>77.616399999999999</v>
      </c>
      <c r="FX296" s="9">
        <v>85.09</v>
      </c>
      <c r="FY296" s="9">
        <v>84.16</v>
      </c>
      <c r="FZ296" s="9">
        <v>82.68</v>
      </c>
      <c r="GA296" s="9">
        <v>79.760000000000005</v>
      </c>
      <c r="GB296" s="9">
        <v>75.290000000000006</v>
      </c>
      <c r="GD296" s="9">
        <v>85.09</v>
      </c>
      <c r="GE296" s="9">
        <v>84.7</v>
      </c>
      <c r="GF296" s="9">
        <v>84.16</v>
      </c>
      <c r="GG296" s="9">
        <v>83.67</v>
      </c>
      <c r="GH296" s="9">
        <v>83.17</v>
      </c>
      <c r="GI296" s="9">
        <v>82.68</v>
      </c>
      <c r="GJ296" s="9">
        <v>82.19</v>
      </c>
      <c r="GK296" s="9">
        <v>81.7</v>
      </c>
      <c r="GL296" s="9">
        <v>81.2</v>
      </c>
      <c r="GM296" s="9">
        <v>80.7</v>
      </c>
      <c r="GN296" s="9">
        <v>80.209999999999994</v>
      </c>
      <c r="GO296" s="9">
        <v>79.760000000000005</v>
      </c>
      <c r="GP296" s="9">
        <v>79.349999999999994</v>
      </c>
      <c r="GQ296" s="9">
        <v>78.95</v>
      </c>
      <c r="GR296" s="9">
        <v>78.56</v>
      </c>
      <c r="GS296" s="9">
        <v>78.19</v>
      </c>
      <c r="GT296" s="9">
        <v>77.83</v>
      </c>
      <c r="GU296" s="9">
        <v>77.48</v>
      </c>
      <c r="GV296" s="9">
        <v>77.150000000000006</v>
      </c>
      <c r="GW296" s="9">
        <v>76.78</v>
      </c>
      <c r="GX296" s="9">
        <v>76.38</v>
      </c>
      <c r="GY296" s="9">
        <v>76</v>
      </c>
      <c r="GZ296" s="9">
        <v>75.64</v>
      </c>
      <c r="HA296" s="9">
        <v>75.290000000000006</v>
      </c>
      <c r="HB296" s="9">
        <v>75.010000000000005</v>
      </c>
      <c r="HC296" s="9">
        <v>74.72</v>
      </c>
      <c r="HD296" s="9">
        <v>74.42</v>
      </c>
      <c r="HE296" s="9">
        <v>74.13</v>
      </c>
      <c r="HF296" s="9">
        <v>73.83</v>
      </c>
      <c r="HG296" s="9">
        <v>73.540000000000006</v>
      </c>
      <c r="HH296" s="9">
        <v>73.27</v>
      </c>
      <c r="HI296" s="9">
        <v>73.02</v>
      </c>
      <c r="HJ296" s="9">
        <v>72.72</v>
      </c>
      <c r="HK296" s="9">
        <v>72.459999999999994</v>
      </c>
      <c r="HL296" s="9">
        <v>72.22</v>
      </c>
      <c r="HM296" s="9">
        <v>71.98</v>
      </c>
      <c r="HN296" s="9">
        <v>71.72</v>
      </c>
      <c r="HO296" s="9">
        <v>71.459999999999994</v>
      </c>
      <c r="HP296" s="9">
        <v>71.209999999999994</v>
      </c>
      <c r="HQ296" s="9">
        <v>70.989999999999995</v>
      </c>
      <c r="HR296" s="9">
        <v>70.77</v>
      </c>
      <c r="HS296" s="9">
        <v>70.56</v>
      </c>
      <c r="HT296" s="9">
        <v>70.33</v>
      </c>
      <c r="HU296" s="9">
        <v>70.099999999999994</v>
      </c>
      <c r="HV296" s="9">
        <v>69.88</v>
      </c>
      <c r="HW296" s="9">
        <v>69.7</v>
      </c>
      <c r="HX296" s="9">
        <v>69.52</v>
      </c>
      <c r="HY296" s="9">
        <v>69.33</v>
      </c>
      <c r="ID296" s="14">
        <v>84.838099999999997</v>
      </c>
      <c r="IE296" s="14">
        <v>84.747900000000001</v>
      </c>
      <c r="IF296" s="14">
        <v>-0.10641399999999999</v>
      </c>
      <c r="IH296" s="7">
        <v>84.7</v>
      </c>
      <c r="II296" s="9">
        <v>134.61000000000001</v>
      </c>
    </row>
    <row r="297" spans="1:243" x14ac:dyDescent="0.35">
      <c r="A297" s="6">
        <f t="shared" si="66"/>
        <v>44966</v>
      </c>
      <c r="B297" s="13">
        <f t="shared" si="60"/>
        <v>2</v>
      </c>
      <c r="C297" s="13">
        <f t="shared" si="61"/>
        <v>2023</v>
      </c>
      <c r="D297">
        <f t="shared" si="62"/>
        <v>202302</v>
      </c>
      <c r="E297">
        <f t="shared" si="63"/>
        <v>1</v>
      </c>
      <c r="F297">
        <f t="shared" si="64"/>
        <v>202301</v>
      </c>
      <c r="G297" t="s">
        <v>482</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77.782200000000003</v>
      </c>
      <c r="FP297" s="7">
        <v>83.46</v>
      </c>
      <c r="FQ297" s="9">
        <v>1.2169000000000001</v>
      </c>
      <c r="FR297" s="7">
        <f t="shared" si="65"/>
        <v>68.58410715753142</v>
      </c>
      <c r="FT297" s="7">
        <v>3.5</v>
      </c>
      <c r="FU297" s="7">
        <v>3.29</v>
      </c>
      <c r="FV297" s="9">
        <v>78.000500000000002</v>
      </c>
      <c r="FX297" s="9">
        <v>84.5</v>
      </c>
      <c r="FY297" s="9">
        <v>83.52</v>
      </c>
      <c r="FZ297" s="9">
        <v>82.03</v>
      </c>
      <c r="GA297" s="9">
        <v>79.180000000000007</v>
      </c>
      <c r="GB297" s="9">
        <v>74.75</v>
      </c>
      <c r="GD297" s="9">
        <v>84.5</v>
      </c>
      <c r="GE297" s="9">
        <v>84.06</v>
      </c>
      <c r="GF297" s="9">
        <v>83.52</v>
      </c>
      <c r="GG297" s="9">
        <v>83.03</v>
      </c>
      <c r="GH297" s="9">
        <v>82.53</v>
      </c>
      <c r="GI297" s="9">
        <v>82.03</v>
      </c>
      <c r="GJ297" s="9">
        <v>81.540000000000006</v>
      </c>
      <c r="GK297" s="9">
        <v>81.06</v>
      </c>
      <c r="GL297" s="9">
        <v>80.569999999999993</v>
      </c>
      <c r="GM297" s="9">
        <v>80.09</v>
      </c>
      <c r="GN297" s="9">
        <v>79.61</v>
      </c>
      <c r="GO297" s="9">
        <v>79.180000000000007</v>
      </c>
      <c r="GP297" s="9">
        <v>78.78</v>
      </c>
      <c r="GQ297" s="9">
        <v>78.38</v>
      </c>
      <c r="GR297" s="9">
        <v>78</v>
      </c>
      <c r="GS297" s="9">
        <v>77.63</v>
      </c>
      <c r="GT297" s="9">
        <v>77.27</v>
      </c>
      <c r="GU297" s="9">
        <v>76.92</v>
      </c>
      <c r="GV297" s="9">
        <v>76.599999999999994</v>
      </c>
      <c r="GW297" s="9">
        <v>76.23</v>
      </c>
      <c r="GX297" s="9">
        <v>75.83</v>
      </c>
      <c r="GY297" s="9">
        <v>75.45</v>
      </c>
      <c r="GZ297" s="9">
        <v>75.099999999999994</v>
      </c>
      <c r="HA297" s="9">
        <v>74.75</v>
      </c>
      <c r="HB297" s="9">
        <v>74.47</v>
      </c>
      <c r="HC297" s="9">
        <v>74.19</v>
      </c>
      <c r="HD297" s="9">
        <v>73.900000000000006</v>
      </c>
      <c r="HE297" s="9">
        <v>73.62</v>
      </c>
      <c r="HF297" s="9">
        <v>73.33</v>
      </c>
      <c r="HG297" s="9">
        <v>73.05</v>
      </c>
      <c r="HH297" s="9">
        <v>72.790000000000006</v>
      </c>
      <c r="HI297" s="9">
        <v>72.55</v>
      </c>
      <c r="HJ297" s="9">
        <v>72.260000000000005</v>
      </c>
      <c r="HK297" s="9">
        <v>72.010000000000005</v>
      </c>
      <c r="HL297" s="9">
        <v>71.78</v>
      </c>
      <c r="HM297" s="9">
        <v>71.540000000000006</v>
      </c>
      <c r="HN297" s="9">
        <v>71.28</v>
      </c>
      <c r="HO297" s="9">
        <v>71.03</v>
      </c>
      <c r="HP297" s="9">
        <v>70.790000000000006</v>
      </c>
      <c r="HQ297" s="9">
        <v>70.58</v>
      </c>
      <c r="HR297" s="9">
        <v>70.36</v>
      </c>
      <c r="HS297" s="9">
        <v>70.150000000000006</v>
      </c>
      <c r="HT297" s="9">
        <v>69.930000000000007</v>
      </c>
      <c r="HU297" s="9">
        <v>69.709999999999994</v>
      </c>
      <c r="HV297" s="9">
        <v>69.5</v>
      </c>
      <c r="HW297" s="9">
        <v>69.319999999999993</v>
      </c>
      <c r="HX297" s="9">
        <v>69.150000000000006</v>
      </c>
      <c r="HY297" s="9">
        <v>68.959999999999994</v>
      </c>
      <c r="ID297" s="14">
        <v>84.838099999999997</v>
      </c>
      <c r="IE297" s="14">
        <v>84.747900000000001</v>
      </c>
      <c r="IF297" s="14">
        <v>-0.10641399999999999</v>
      </c>
      <c r="IH297" s="7">
        <v>84.49</v>
      </c>
      <c r="II297" s="9">
        <v>131.53</v>
      </c>
    </row>
    <row r="298" spans="1:243" x14ac:dyDescent="0.35">
      <c r="A298" s="6">
        <f t="shared" si="66"/>
        <v>44967</v>
      </c>
      <c r="B298" s="13">
        <f t="shared" si="60"/>
        <v>2</v>
      </c>
      <c r="C298" s="13">
        <f t="shared" si="61"/>
        <v>2023</v>
      </c>
      <c r="D298">
        <f t="shared" si="62"/>
        <v>202302</v>
      </c>
      <c r="E298">
        <f t="shared" si="63"/>
        <v>1</v>
      </c>
      <c r="F298">
        <f t="shared" si="64"/>
        <v>202301</v>
      </c>
      <c r="G298" t="s">
        <v>483</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77.55</v>
      </c>
      <c r="FP298" s="7">
        <v>85.46</v>
      </c>
      <c r="FQ298" s="9">
        <v>1.2074</v>
      </c>
      <c r="FR298" s="7">
        <f t="shared" si="65"/>
        <v>70.780188835514323</v>
      </c>
      <c r="FT298" s="7">
        <v>3.61</v>
      </c>
      <c r="FU298" s="7">
        <v>3.39</v>
      </c>
      <c r="FV298" s="9">
        <v>77.765000000000001</v>
      </c>
      <c r="FX298" s="9">
        <v>86.39</v>
      </c>
      <c r="FY298" s="9">
        <v>85.35</v>
      </c>
      <c r="FZ298" s="9">
        <v>83.74</v>
      </c>
      <c r="GA298" s="9">
        <v>80.64</v>
      </c>
      <c r="GB298" s="9">
        <v>75.790000000000006</v>
      </c>
      <c r="GD298" s="9">
        <v>86.39</v>
      </c>
      <c r="GE298" s="9">
        <v>85.99</v>
      </c>
      <c r="GF298" s="9">
        <v>85.35</v>
      </c>
      <c r="GG298" s="9">
        <v>84.82</v>
      </c>
      <c r="GH298" s="9">
        <v>84.28</v>
      </c>
      <c r="GI298" s="9">
        <v>83.74</v>
      </c>
      <c r="GJ298" s="9">
        <v>83.2</v>
      </c>
      <c r="GK298" s="9">
        <v>82.68</v>
      </c>
      <c r="GL298" s="9">
        <v>82.17</v>
      </c>
      <c r="GM298" s="9">
        <v>81.650000000000006</v>
      </c>
      <c r="GN298" s="9">
        <v>81.12</v>
      </c>
      <c r="GO298" s="9">
        <v>80.64</v>
      </c>
      <c r="GP298" s="9">
        <v>80.19</v>
      </c>
      <c r="GQ298" s="9">
        <v>79.75</v>
      </c>
      <c r="GR298" s="9">
        <v>79.33</v>
      </c>
      <c r="GS298" s="9">
        <v>78.92</v>
      </c>
      <c r="GT298" s="9">
        <v>78.52</v>
      </c>
      <c r="GU298" s="9">
        <v>78.14</v>
      </c>
      <c r="GV298" s="9">
        <v>77.790000000000006</v>
      </c>
      <c r="GW298" s="9">
        <v>77.39</v>
      </c>
      <c r="GX298" s="9">
        <v>76.959999999999994</v>
      </c>
      <c r="GY298" s="9">
        <v>76.55</v>
      </c>
      <c r="GZ298" s="9">
        <v>76.17</v>
      </c>
      <c r="HA298" s="9">
        <v>75.790000000000006</v>
      </c>
      <c r="HB298" s="9">
        <v>75.48</v>
      </c>
      <c r="HC298" s="9">
        <v>75.17</v>
      </c>
      <c r="HD298" s="9">
        <v>74.86</v>
      </c>
      <c r="HE298" s="9">
        <v>74.56</v>
      </c>
      <c r="HF298" s="9">
        <v>74.25</v>
      </c>
      <c r="HG298" s="9">
        <v>73.95</v>
      </c>
      <c r="HH298" s="9">
        <v>73.67</v>
      </c>
      <c r="HI298" s="9">
        <v>73.400000000000006</v>
      </c>
      <c r="HJ298" s="9">
        <v>73.09</v>
      </c>
      <c r="HK298" s="9">
        <v>72.83</v>
      </c>
      <c r="HL298" s="9">
        <v>72.59</v>
      </c>
      <c r="HM298" s="9">
        <v>72.34</v>
      </c>
      <c r="HN298" s="9">
        <v>72.06</v>
      </c>
      <c r="HO298" s="9">
        <v>71.8</v>
      </c>
      <c r="HP298" s="9">
        <v>71.540000000000006</v>
      </c>
      <c r="HQ298" s="9">
        <v>71.319999999999993</v>
      </c>
      <c r="HR298" s="9">
        <v>71.09</v>
      </c>
      <c r="HS298" s="9">
        <v>70.87</v>
      </c>
      <c r="HT298" s="9">
        <v>70.63</v>
      </c>
      <c r="HU298" s="9">
        <v>70.39</v>
      </c>
      <c r="HV298" s="9">
        <v>70.16</v>
      </c>
      <c r="HW298" s="9">
        <v>69.98</v>
      </c>
      <c r="HX298" s="9">
        <v>69.81</v>
      </c>
      <c r="HY298" s="9">
        <v>69.62</v>
      </c>
      <c r="ID298" s="14">
        <v>84.838099999999997</v>
      </c>
      <c r="IE298" s="14">
        <v>84.747900000000001</v>
      </c>
      <c r="IF298" s="14">
        <v>-0.10641399999999999</v>
      </c>
      <c r="IH298" s="7">
        <v>86.09</v>
      </c>
      <c r="II298" s="9">
        <v>134.51</v>
      </c>
    </row>
    <row r="299" spans="1:243" x14ac:dyDescent="0.35">
      <c r="A299" s="6">
        <f t="shared" si="66"/>
        <v>44970</v>
      </c>
      <c r="B299" s="13">
        <f t="shared" si="60"/>
        <v>2</v>
      </c>
      <c r="C299" s="13">
        <f t="shared" si="61"/>
        <v>2023</v>
      </c>
      <c r="D299">
        <f t="shared" si="62"/>
        <v>202302</v>
      </c>
      <c r="E299">
        <f t="shared" si="63"/>
        <v>1</v>
      </c>
      <c r="F299">
        <f t="shared" si="64"/>
        <v>202301</v>
      </c>
      <c r="G299" t="s">
        <v>484</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77.843100000000007</v>
      </c>
      <c r="FP299" s="7">
        <v>85.98</v>
      </c>
      <c r="FQ299" s="9">
        <v>1.2137</v>
      </c>
      <c r="FR299" s="7">
        <f t="shared" si="65"/>
        <v>70.841229298838272</v>
      </c>
      <c r="FT299" s="7">
        <v>3.63</v>
      </c>
      <c r="FU299" s="7">
        <v>3.4</v>
      </c>
      <c r="FV299" s="9">
        <v>78.072999999999993</v>
      </c>
      <c r="FX299" s="9">
        <v>86.61</v>
      </c>
      <c r="FY299" s="9">
        <v>85.63</v>
      </c>
      <c r="FZ299" s="9">
        <v>84.08</v>
      </c>
      <c r="GA299" s="9">
        <v>81.040000000000006</v>
      </c>
      <c r="GB299" s="9">
        <v>76.260000000000005</v>
      </c>
      <c r="GD299" s="9">
        <v>86.61</v>
      </c>
      <c r="GE299" s="9">
        <v>86.23</v>
      </c>
      <c r="GF299" s="9">
        <v>85.63</v>
      </c>
      <c r="GG299" s="9">
        <v>85.13</v>
      </c>
      <c r="GH299" s="9">
        <v>84.61</v>
      </c>
      <c r="GI299" s="9">
        <v>84.08</v>
      </c>
      <c r="GJ299" s="9">
        <v>83.54</v>
      </c>
      <c r="GK299" s="9">
        <v>83.03</v>
      </c>
      <c r="GL299" s="9">
        <v>82.53</v>
      </c>
      <c r="GM299" s="9">
        <v>82.02</v>
      </c>
      <c r="GN299" s="9">
        <v>81.5</v>
      </c>
      <c r="GO299" s="9">
        <v>81.040000000000006</v>
      </c>
      <c r="GP299" s="9">
        <v>80.599999999999994</v>
      </c>
      <c r="GQ299" s="9">
        <v>80.180000000000007</v>
      </c>
      <c r="GR299" s="9">
        <v>79.77</v>
      </c>
      <c r="GS299" s="9">
        <v>79.36</v>
      </c>
      <c r="GT299" s="9">
        <v>78.97</v>
      </c>
      <c r="GU299" s="9">
        <v>78.59</v>
      </c>
      <c r="GV299" s="9">
        <v>78.239999999999995</v>
      </c>
      <c r="GW299" s="9">
        <v>77.849999999999994</v>
      </c>
      <c r="GX299" s="9">
        <v>77.430000000000007</v>
      </c>
      <c r="GY299" s="9">
        <v>77.02</v>
      </c>
      <c r="GZ299" s="9">
        <v>76.64</v>
      </c>
      <c r="HA299" s="9">
        <v>76.260000000000005</v>
      </c>
      <c r="HB299" s="9">
        <v>75.959999999999994</v>
      </c>
      <c r="HC299" s="9">
        <v>75.66</v>
      </c>
      <c r="HD299" s="9">
        <v>75.36</v>
      </c>
      <c r="HE299" s="9">
        <v>75.06</v>
      </c>
      <c r="HF299" s="9">
        <v>74.75</v>
      </c>
      <c r="HG299" s="9">
        <v>74.45</v>
      </c>
      <c r="HH299" s="9">
        <v>74.180000000000007</v>
      </c>
      <c r="HI299" s="9">
        <v>73.92</v>
      </c>
      <c r="HJ299" s="9">
        <v>73.62</v>
      </c>
      <c r="HK299" s="9">
        <v>73.36</v>
      </c>
      <c r="HL299" s="9">
        <v>73.12</v>
      </c>
      <c r="HM299" s="9">
        <v>72.87</v>
      </c>
      <c r="HN299" s="9">
        <v>72.59</v>
      </c>
      <c r="HO299" s="9">
        <v>72.33</v>
      </c>
      <c r="HP299" s="9">
        <v>72.069999999999993</v>
      </c>
      <c r="HQ299" s="9">
        <v>71.849999999999994</v>
      </c>
      <c r="HR299" s="9">
        <v>71.62</v>
      </c>
      <c r="HS299" s="9">
        <v>71.400000000000006</v>
      </c>
      <c r="HT299" s="9">
        <v>71.16</v>
      </c>
      <c r="HU299" s="9">
        <v>70.92</v>
      </c>
      <c r="HV299" s="9">
        <v>70.69</v>
      </c>
      <c r="HW299" s="9">
        <v>70.510000000000005</v>
      </c>
      <c r="HX299" s="9">
        <v>70.34</v>
      </c>
      <c r="HY299" s="9">
        <v>70.150000000000006</v>
      </c>
      <c r="ID299" s="14">
        <v>84.838099999999997</v>
      </c>
      <c r="IE299" s="14">
        <v>84.747900000000001</v>
      </c>
      <c r="IF299" s="14">
        <v>-0.10641399999999999</v>
      </c>
      <c r="IH299" s="7">
        <v>86.7</v>
      </c>
      <c r="II299" s="9">
        <v>128.94</v>
      </c>
    </row>
    <row r="300" spans="1:243" x14ac:dyDescent="0.35">
      <c r="A300" s="6">
        <f t="shared" si="66"/>
        <v>44971</v>
      </c>
      <c r="B300" s="13">
        <f t="shared" si="60"/>
        <v>2</v>
      </c>
      <c r="C300" s="13">
        <f t="shared" si="61"/>
        <v>2023</v>
      </c>
      <c r="D300">
        <f t="shared" si="62"/>
        <v>202302</v>
      </c>
      <c r="E300">
        <f t="shared" si="63"/>
        <v>1</v>
      </c>
      <c r="F300">
        <f t="shared" si="64"/>
        <v>202301</v>
      </c>
      <c r="G300" t="s">
        <v>485</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77.972700000000003</v>
      </c>
      <c r="FP300" s="7">
        <v>84.96</v>
      </c>
      <c r="FQ300" s="9">
        <v>1.2156</v>
      </c>
      <c r="FR300" s="7">
        <f t="shared" si="65"/>
        <v>69.891411648568607</v>
      </c>
      <c r="FT300" s="7">
        <v>3.81</v>
      </c>
      <c r="FU300" s="7">
        <v>3.53</v>
      </c>
      <c r="FV300" s="9">
        <v>78.202500000000001</v>
      </c>
      <c r="FX300" s="9">
        <v>85.58</v>
      </c>
      <c r="FY300" s="9">
        <v>84.77</v>
      </c>
      <c r="FZ300" s="9">
        <v>83.36</v>
      </c>
      <c r="GA300" s="9">
        <v>80.55</v>
      </c>
      <c r="GB300" s="9">
        <v>76</v>
      </c>
      <c r="GD300" s="9">
        <v>85.58</v>
      </c>
      <c r="GE300" s="9">
        <v>85.3</v>
      </c>
      <c r="GF300" s="9">
        <v>84.77</v>
      </c>
      <c r="GG300" s="9">
        <v>84.33</v>
      </c>
      <c r="GH300" s="9">
        <v>83.85</v>
      </c>
      <c r="GI300" s="9">
        <v>83.36</v>
      </c>
      <c r="GJ300" s="9">
        <v>82.87</v>
      </c>
      <c r="GK300" s="9">
        <v>82.4</v>
      </c>
      <c r="GL300" s="9">
        <v>81.94</v>
      </c>
      <c r="GM300" s="9">
        <v>81.47</v>
      </c>
      <c r="GN300" s="9">
        <v>80.989999999999995</v>
      </c>
      <c r="GO300" s="9">
        <v>80.55</v>
      </c>
      <c r="GP300" s="9">
        <v>80.14</v>
      </c>
      <c r="GQ300" s="9">
        <v>79.73</v>
      </c>
      <c r="GR300" s="9">
        <v>79.34</v>
      </c>
      <c r="GS300" s="9">
        <v>78.95</v>
      </c>
      <c r="GT300" s="9">
        <v>78.58</v>
      </c>
      <c r="GU300" s="9">
        <v>78.22</v>
      </c>
      <c r="GV300" s="9">
        <v>77.89</v>
      </c>
      <c r="GW300" s="9">
        <v>77.52</v>
      </c>
      <c r="GX300" s="9">
        <v>77.12</v>
      </c>
      <c r="GY300" s="9">
        <v>76.73</v>
      </c>
      <c r="GZ300" s="9">
        <v>76.36</v>
      </c>
      <c r="HA300" s="9">
        <v>76</v>
      </c>
      <c r="HB300" s="9">
        <v>75.709999999999994</v>
      </c>
      <c r="HC300" s="9">
        <v>75.42</v>
      </c>
      <c r="HD300" s="9">
        <v>75.14</v>
      </c>
      <c r="HE300" s="9">
        <v>74.849999999999994</v>
      </c>
      <c r="HF300" s="9">
        <v>74.55</v>
      </c>
      <c r="HG300" s="9">
        <v>74.260000000000005</v>
      </c>
      <c r="HH300" s="9">
        <v>74</v>
      </c>
      <c r="HI300" s="9">
        <v>73.75</v>
      </c>
      <c r="HJ300" s="9">
        <v>73.459999999999994</v>
      </c>
      <c r="HK300" s="9">
        <v>73.209999999999994</v>
      </c>
      <c r="HL300" s="9">
        <v>72.98</v>
      </c>
      <c r="HM300" s="9">
        <v>72.739999999999995</v>
      </c>
      <c r="HN300" s="9">
        <v>72.47</v>
      </c>
      <c r="HO300" s="9">
        <v>72.209999999999994</v>
      </c>
      <c r="HP300" s="9">
        <v>71.95</v>
      </c>
      <c r="HQ300" s="9">
        <v>71.739999999999995</v>
      </c>
      <c r="HR300" s="9">
        <v>71.52</v>
      </c>
      <c r="HS300" s="9">
        <v>71.31</v>
      </c>
      <c r="HT300" s="9">
        <v>71.08</v>
      </c>
      <c r="HU300" s="9">
        <v>70.84</v>
      </c>
      <c r="HV300" s="9">
        <v>70.62</v>
      </c>
      <c r="HW300" s="9">
        <v>70.44</v>
      </c>
      <c r="HX300" s="9">
        <v>70.27</v>
      </c>
      <c r="HY300" s="9">
        <v>70.08</v>
      </c>
      <c r="ID300" s="14">
        <v>84.838099999999997</v>
      </c>
      <c r="IE300" s="14">
        <v>84.747900000000001</v>
      </c>
      <c r="IF300" s="14">
        <v>-0.10641399999999999</v>
      </c>
      <c r="IH300" s="7">
        <v>85.68</v>
      </c>
      <c r="II300" s="9">
        <v>129.59</v>
      </c>
    </row>
    <row r="301" spans="1:243" x14ac:dyDescent="0.35">
      <c r="A301" s="6">
        <f t="shared" si="66"/>
        <v>44972</v>
      </c>
      <c r="B301" s="13">
        <f t="shared" si="60"/>
        <v>2</v>
      </c>
      <c r="C301" s="13">
        <f t="shared" si="61"/>
        <v>2023</v>
      </c>
      <c r="D301">
        <f t="shared" si="62"/>
        <v>202302</v>
      </c>
      <c r="E301">
        <f t="shared" si="63"/>
        <v>1</v>
      </c>
      <c r="F301">
        <f t="shared" si="64"/>
        <v>202301</v>
      </c>
      <c r="G301" t="s">
        <v>486</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77.240899999999996</v>
      </c>
      <c r="FP301" s="7">
        <v>84.11</v>
      </c>
      <c r="FQ301" s="9">
        <v>1.2002999999999999</v>
      </c>
      <c r="FR301" s="7">
        <f t="shared" si="65"/>
        <v>70.074148129634267</v>
      </c>
      <c r="FT301" s="7">
        <v>3.77</v>
      </c>
      <c r="FU301" s="7">
        <v>3.48</v>
      </c>
      <c r="FV301" s="9">
        <v>77.450599999999994</v>
      </c>
      <c r="FX301" s="9">
        <v>85.38</v>
      </c>
      <c r="FY301" s="9">
        <v>84.5</v>
      </c>
      <c r="FZ301" s="9">
        <v>83.09</v>
      </c>
      <c r="GA301" s="9">
        <v>80.349999999999994</v>
      </c>
      <c r="GB301" s="9">
        <v>76.05</v>
      </c>
      <c r="GD301" s="9">
        <v>85.38</v>
      </c>
      <c r="GE301" s="9">
        <v>85.05</v>
      </c>
      <c r="GF301" s="9">
        <v>84.5</v>
      </c>
      <c r="GG301" s="9">
        <v>84.04</v>
      </c>
      <c r="GH301" s="9">
        <v>83.57</v>
      </c>
      <c r="GI301" s="9">
        <v>83.09</v>
      </c>
      <c r="GJ301" s="9">
        <v>82.6</v>
      </c>
      <c r="GK301" s="9">
        <v>82.15</v>
      </c>
      <c r="GL301" s="9">
        <v>81.7</v>
      </c>
      <c r="GM301" s="9">
        <v>81.23</v>
      </c>
      <c r="GN301" s="9">
        <v>80.77</v>
      </c>
      <c r="GO301" s="9">
        <v>80.349999999999994</v>
      </c>
      <c r="GP301" s="9">
        <v>79.97</v>
      </c>
      <c r="GQ301" s="9">
        <v>79.58</v>
      </c>
      <c r="GR301" s="9">
        <v>79.209999999999994</v>
      </c>
      <c r="GS301" s="9">
        <v>78.84</v>
      </c>
      <c r="GT301" s="9">
        <v>78.489999999999995</v>
      </c>
      <c r="GU301" s="9">
        <v>78.150000000000006</v>
      </c>
      <c r="GV301" s="9">
        <v>77.84</v>
      </c>
      <c r="GW301" s="9">
        <v>77.489999999999995</v>
      </c>
      <c r="GX301" s="9">
        <v>77.12</v>
      </c>
      <c r="GY301" s="9">
        <v>76.739999999999995</v>
      </c>
      <c r="GZ301" s="9">
        <v>76.38</v>
      </c>
      <c r="HA301" s="9">
        <v>76.05</v>
      </c>
      <c r="HB301" s="9">
        <v>75.77</v>
      </c>
      <c r="HC301" s="9">
        <v>75.5</v>
      </c>
      <c r="HD301" s="9">
        <v>75.23</v>
      </c>
      <c r="HE301" s="9">
        <v>74.94</v>
      </c>
      <c r="HF301" s="9">
        <v>74.650000000000006</v>
      </c>
      <c r="HG301" s="9">
        <v>74.38</v>
      </c>
      <c r="HH301" s="9">
        <v>74.14</v>
      </c>
      <c r="HI301" s="9">
        <v>73.91</v>
      </c>
      <c r="HJ301" s="9">
        <v>73.64</v>
      </c>
      <c r="HK301" s="9">
        <v>73.400000000000006</v>
      </c>
      <c r="HL301" s="9">
        <v>73.180000000000007</v>
      </c>
      <c r="HM301" s="9">
        <v>72.95</v>
      </c>
      <c r="HN301" s="9">
        <v>72.69</v>
      </c>
      <c r="HO301" s="9">
        <v>72.44</v>
      </c>
      <c r="HP301" s="9">
        <v>72.19</v>
      </c>
      <c r="HQ301" s="9">
        <v>71.989999999999995</v>
      </c>
      <c r="HR301" s="9">
        <v>71.78</v>
      </c>
      <c r="HS301" s="9">
        <v>71.58</v>
      </c>
      <c r="HT301" s="9">
        <v>71.36</v>
      </c>
      <c r="HU301" s="9">
        <v>71.13</v>
      </c>
      <c r="HV301" s="9">
        <v>70.92</v>
      </c>
      <c r="HW301" s="9">
        <v>70.739999999999995</v>
      </c>
      <c r="HX301" s="9">
        <v>70.58</v>
      </c>
      <c r="HY301" s="9">
        <v>70.39</v>
      </c>
      <c r="ID301" s="14">
        <v>84.838099999999997</v>
      </c>
      <c r="IE301" s="14">
        <v>84.747900000000001</v>
      </c>
      <c r="IF301" s="14">
        <v>-0.10641399999999999</v>
      </c>
      <c r="IH301" s="7">
        <v>85.03</v>
      </c>
      <c r="II301" s="9">
        <v>137.25</v>
      </c>
    </row>
    <row r="302" spans="1:243" x14ac:dyDescent="0.35">
      <c r="A302" s="6">
        <f t="shared" si="66"/>
        <v>44973</v>
      </c>
      <c r="B302" s="13">
        <f t="shared" si="60"/>
        <v>2</v>
      </c>
      <c r="C302" s="13">
        <f t="shared" si="61"/>
        <v>2023</v>
      </c>
      <c r="D302">
        <f t="shared" si="62"/>
        <v>202302</v>
      </c>
      <c r="E302">
        <f t="shared" si="63"/>
        <v>1</v>
      </c>
      <c r="F302">
        <f t="shared" si="64"/>
        <v>202301</v>
      </c>
      <c r="G302" t="s">
        <v>487</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77.332899999999995</v>
      </c>
      <c r="FP302" s="7">
        <v>83.84</v>
      </c>
      <c r="FQ302" s="9">
        <v>1.2011000000000001</v>
      </c>
      <c r="FR302" s="7">
        <f t="shared" si="65"/>
        <v>69.802680875863786</v>
      </c>
      <c r="FT302" s="7">
        <v>3.79</v>
      </c>
      <c r="FU302" s="7">
        <v>3.5</v>
      </c>
      <c r="FV302" s="9">
        <v>77.537000000000006</v>
      </c>
      <c r="FX302" s="9">
        <v>85.14</v>
      </c>
      <c r="FY302" s="9">
        <v>84.25</v>
      </c>
      <c r="FZ302" s="9">
        <v>82.89</v>
      </c>
      <c r="GA302" s="9">
        <v>80.23</v>
      </c>
      <c r="GB302" s="9">
        <v>76.06</v>
      </c>
      <c r="GD302" s="9">
        <v>85.14</v>
      </c>
      <c r="GE302" s="9">
        <v>84.8</v>
      </c>
      <c r="GF302" s="9">
        <v>84.25</v>
      </c>
      <c r="GG302" s="9">
        <v>83.81</v>
      </c>
      <c r="GH302" s="9">
        <v>83.35</v>
      </c>
      <c r="GI302" s="9">
        <v>82.89</v>
      </c>
      <c r="GJ302" s="9">
        <v>82.43</v>
      </c>
      <c r="GK302" s="9">
        <v>81.98</v>
      </c>
      <c r="GL302" s="9">
        <v>81.55</v>
      </c>
      <c r="GM302" s="9">
        <v>81.09</v>
      </c>
      <c r="GN302" s="9">
        <v>80.64</v>
      </c>
      <c r="GO302" s="9">
        <v>80.23</v>
      </c>
      <c r="GP302" s="9">
        <v>79.849999999999994</v>
      </c>
      <c r="GQ302" s="9">
        <v>79.48</v>
      </c>
      <c r="GR302" s="9">
        <v>79.12</v>
      </c>
      <c r="GS302" s="9">
        <v>78.760000000000005</v>
      </c>
      <c r="GT302" s="9">
        <v>78.42</v>
      </c>
      <c r="GU302" s="9">
        <v>78.09</v>
      </c>
      <c r="GV302" s="9">
        <v>77.790000000000006</v>
      </c>
      <c r="GW302" s="9">
        <v>77.45</v>
      </c>
      <c r="GX302" s="9">
        <v>77.09</v>
      </c>
      <c r="GY302" s="9">
        <v>76.73</v>
      </c>
      <c r="GZ302" s="9">
        <v>76.38</v>
      </c>
      <c r="HA302" s="9">
        <v>76.06</v>
      </c>
      <c r="HB302" s="9">
        <v>75.790000000000006</v>
      </c>
      <c r="HC302" s="9">
        <v>75.53</v>
      </c>
      <c r="HD302" s="9">
        <v>75.28</v>
      </c>
      <c r="HE302" s="9">
        <v>75.010000000000005</v>
      </c>
      <c r="HF302" s="9">
        <v>74.739999999999995</v>
      </c>
      <c r="HG302" s="9">
        <v>74.48</v>
      </c>
      <c r="HH302" s="9">
        <v>74.23</v>
      </c>
      <c r="HI302" s="9">
        <v>74</v>
      </c>
      <c r="HJ302" s="9">
        <v>73.739999999999995</v>
      </c>
      <c r="HK302" s="9">
        <v>73.510000000000005</v>
      </c>
      <c r="HL302" s="9">
        <v>73.3</v>
      </c>
      <c r="HM302" s="9">
        <v>73.08</v>
      </c>
      <c r="HN302" s="9">
        <v>72.83</v>
      </c>
      <c r="HO302" s="9">
        <v>72.58</v>
      </c>
      <c r="HP302" s="9">
        <v>72.33</v>
      </c>
      <c r="HQ302" s="9">
        <v>72.13</v>
      </c>
      <c r="HR302" s="9">
        <v>71.92</v>
      </c>
      <c r="HS302" s="9">
        <v>71.72</v>
      </c>
      <c r="HT302" s="9">
        <v>71.510000000000005</v>
      </c>
      <c r="HU302" s="9">
        <v>71.3</v>
      </c>
      <c r="HV302" s="9">
        <v>71.09</v>
      </c>
      <c r="HW302" s="9">
        <v>70.91</v>
      </c>
      <c r="HX302" s="9">
        <v>70.739999999999995</v>
      </c>
      <c r="HY302" s="9">
        <v>70.56</v>
      </c>
      <c r="ID302" s="14">
        <v>84.838099999999997</v>
      </c>
      <c r="IE302" s="14">
        <v>84.747900000000001</v>
      </c>
      <c r="IF302" s="14">
        <v>-0.10641399999999999</v>
      </c>
      <c r="IH302" s="7">
        <v>84.84</v>
      </c>
      <c r="II302" s="9">
        <v>129.51</v>
      </c>
    </row>
    <row r="303" spans="1:243" x14ac:dyDescent="0.35">
      <c r="A303" s="6">
        <f t="shared" si="66"/>
        <v>44974</v>
      </c>
      <c r="B303" s="13">
        <f t="shared" si="60"/>
        <v>2</v>
      </c>
      <c r="C303" s="13">
        <f t="shared" si="61"/>
        <v>2023</v>
      </c>
      <c r="D303">
        <f t="shared" si="62"/>
        <v>202302</v>
      </c>
      <c r="E303">
        <f t="shared" si="63"/>
        <v>1</v>
      </c>
      <c r="F303">
        <f t="shared" si="64"/>
        <v>202301</v>
      </c>
      <c r="G303" t="s">
        <v>488</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77.335400000000007</v>
      </c>
      <c r="FP303" s="7">
        <v>81.97</v>
      </c>
      <c r="FQ303" s="9">
        <v>1.1998</v>
      </c>
      <c r="FR303" s="7">
        <f t="shared" si="65"/>
        <v>68.31971995332556</v>
      </c>
      <c r="FT303" s="7">
        <v>3.79</v>
      </c>
      <c r="FU303" s="7">
        <v>3.51</v>
      </c>
      <c r="FV303" s="9">
        <v>77.549000000000007</v>
      </c>
      <c r="FX303" s="9">
        <v>83</v>
      </c>
      <c r="FY303" s="9">
        <v>82.17</v>
      </c>
      <c r="FZ303" s="9">
        <v>80.95</v>
      </c>
      <c r="GA303" s="9">
        <v>78.55</v>
      </c>
      <c r="GB303" s="9">
        <v>74.72</v>
      </c>
      <c r="GD303" s="9">
        <v>83</v>
      </c>
      <c r="GE303" s="9">
        <v>82.67</v>
      </c>
      <c r="GF303" s="9">
        <v>82.17</v>
      </c>
      <c r="GG303" s="9">
        <v>81.77</v>
      </c>
      <c r="GH303" s="9">
        <v>81.36</v>
      </c>
      <c r="GI303" s="9">
        <v>80.95</v>
      </c>
      <c r="GJ303" s="9">
        <v>80.53</v>
      </c>
      <c r="GK303" s="9">
        <v>80.13</v>
      </c>
      <c r="GL303" s="9">
        <v>79.739999999999995</v>
      </c>
      <c r="GM303" s="9">
        <v>79.34</v>
      </c>
      <c r="GN303" s="9">
        <v>78.92</v>
      </c>
      <c r="GO303" s="9">
        <v>78.55</v>
      </c>
      <c r="GP303" s="9">
        <v>78.2</v>
      </c>
      <c r="GQ303" s="9">
        <v>77.87</v>
      </c>
      <c r="GR303" s="9">
        <v>77.540000000000006</v>
      </c>
      <c r="GS303" s="9">
        <v>77.209999999999994</v>
      </c>
      <c r="GT303" s="9">
        <v>76.900000000000006</v>
      </c>
      <c r="GU303" s="9">
        <v>76.599999999999994</v>
      </c>
      <c r="GV303" s="9">
        <v>76.319999999999993</v>
      </c>
      <c r="GW303" s="9">
        <v>76.010000000000005</v>
      </c>
      <c r="GX303" s="9">
        <v>75.680000000000007</v>
      </c>
      <c r="GY303" s="9">
        <v>75.34</v>
      </c>
      <c r="GZ303" s="9">
        <v>75.02</v>
      </c>
      <c r="HA303" s="9">
        <v>74.72</v>
      </c>
      <c r="HB303" s="9">
        <v>74.47</v>
      </c>
      <c r="HC303" s="9">
        <v>74.23</v>
      </c>
      <c r="HD303" s="9">
        <v>74.010000000000005</v>
      </c>
      <c r="HE303" s="9">
        <v>73.760000000000005</v>
      </c>
      <c r="HF303" s="9">
        <v>73.510000000000005</v>
      </c>
      <c r="HG303" s="9">
        <v>73.27</v>
      </c>
      <c r="HH303" s="9">
        <v>73.040000000000006</v>
      </c>
      <c r="HI303" s="9">
        <v>72.84</v>
      </c>
      <c r="HJ303" s="9">
        <v>72.599999999999994</v>
      </c>
      <c r="HK303" s="9">
        <v>72.38</v>
      </c>
      <c r="HL303" s="9">
        <v>72.19</v>
      </c>
      <c r="HM303" s="9">
        <v>71.989999999999995</v>
      </c>
      <c r="HN303" s="9">
        <v>71.760000000000005</v>
      </c>
      <c r="HO303" s="9">
        <v>71.53</v>
      </c>
      <c r="HP303" s="9">
        <v>71.290000000000006</v>
      </c>
      <c r="HQ303" s="9">
        <v>71.11</v>
      </c>
      <c r="HR303" s="9">
        <v>70.92</v>
      </c>
      <c r="HS303" s="9">
        <v>70.739999999999995</v>
      </c>
      <c r="HT303" s="9">
        <v>70.540000000000006</v>
      </c>
      <c r="HU303" s="9">
        <v>70.34</v>
      </c>
      <c r="HV303" s="9">
        <v>70.150000000000006</v>
      </c>
      <c r="HW303" s="9">
        <v>69.98</v>
      </c>
      <c r="HX303" s="9">
        <v>69.819999999999993</v>
      </c>
      <c r="HY303" s="9">
        <v>69.650000000000006</v>
      </c>
      <c r="ID303" s="14">
        <v>84.838099999999997</v>
      </c>
      <c r="IE303" s="14">
        <v>84.747900000000001</v>
      </c>
      <c r="IF303" s="14">
        <v>-0.10641399999999999</v>
      </c>
      <c r="IH303" s="7">
        <v>81.86</v>
      </c>
      <c r="II303" s="9">
        <v>120.96</v>
      </c>
    </row>
    <row r="304" spans="1:243" x14ac:dyDescent="0.35">
      <c r="A304" s="6">
        <f t="shared" si="66"/>
        <v>44977</v>
      </c>
      <c r="B304" s="13">
        <f t="shared" si="60"/>
        <v>2</v>
      </c>
      <c r="C304" s="13">
        <f t="shared" si="61"/>
        <v>2023</v>
      </c>
      <c r="D304">
        <f t="shared" si="62"/>
        <v>202302</v>
      </c>
      <c r="E304">
        <f t="shared" si="63"/>
        <v>1</v>
      </c>
      <c r="F304">
        <f t="shared" si="64"/>
        <v>202301</v>
      </c>
      <c r="G304" t="s">
        <v>489</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77.371700000000004</v>
      </c>
      <c r="FP304" s="7">
        <v>82.79</v>
      </c>
      <c r="FQ304" s="9">
        <v>1.2028000000000001</v>
      </c>
      <c r="FR304" s="7">
        <f t="shared" si="65"/>
        <v>68.831060857998011</v>
      </c>
      <c r="FT304" s="7">
        <v>3.75</v>
      </c>
      <c r="FU304" s="7">
        <v>3.48</v>
      </c>
      <c r="FV304" s="9">
        <v>77.580100000000002</v>
      </c>
      <c r="FX304" s="9">
        <v>84.07</v>
      </c>
      <c r="FY304" s="9">
        <v>83.28</v>
      </c>
      <c r="FZ304" s="9">
        <v>82.04</v>
      </c>
      <c r="GA304" s="9">
        <v>79.569999999999993</v>
      </c>
      <c r="GB304" s="9">
        <v>75.7</v>
      </c>
      <c r="GD304" s="9">
        <v>84.07</v>
      </c>
      <c r="GE304" s="9">
        <v>83.78</v>
      </c>
      <c r="GF304" s="9">
        <v>83.28</v>
      </c>
      <c r="GG304" s="9">
        <v>82.88</v>
      </c>
      <c r="GH304" s="9">
        <v>82.46</v>
      </c>
      <c r="GI304" s="9">
        <v>82.04</v>
      </c>
      <c r="GJ304" s="9">
        <v>81.61</v>
      </c>
      <c r="GK304" s="9">
        <v>81.2</v>
      </c>
      <c r="GL304" s="9">
        <v>80.8</v>
      </c>
      <c r="GM304" s="9">
        <v>80.37</v>
      </c>
      <c r="GN304" s="9">
        <v>79.94</v>
      </c>
      <c r="GO304" s="9">
        <v>79.569999999999993</v>
      </c>
      <c r="GP304" s="9">
        <v>79.22</v>
      </c>
      <c r="GQ304" s="9">
        <v>78.89</v>
      </c>
      <c r="GR304" s="9">
        <v>78.55</v>
      </c>
      <c r="GS304" s="9">
        <v>78.22</v>
      </c>
      <c r="GT304" s="9">
        <v>77.900000000000006</v>
      </c>
      <c r="GU304" s="9">
        <v>77.599999999999994</v>
      </c>
      <c r="GV304" s="9">
        <v>77.319999999999993</v>
      </c>
      <c r="GW304" s="9">
        <v>77</v>
      </c>
      <c r="GX304" s="9">
        <v>76.66</v>
      </c>
      <c r="GY304" s="9">
        <v>76.319999999999993</v>
      </c>
      <c r="GZ304" s="9">
        <v>76.010000000000005</v>
      </c>
      <c r="HA304" s="9">
        <v>75.7</v>
      </c>
      <c r="HB304" s="9">
        <v>75.44</v>
      </c>
      <c r="HC304" s="9">
        <v>75.19</v>
      </c>
      <c r="HD304" s="9">
        <v>74.959999999999994</v>
      </c>
      <c r="HE304" s="9">
        <v>74.709999999999994</v>
      </c>
      <c r="HF304" s="9">
        <v>74.45</v>
      </c>
      <c r="HG304" s="9">
        <v>74.2</v>
      </c>
      <c r="HH304" s="9">
        <v>73.959999999999994</v>
      </c>
      <c r="HI304" s="9">
        <v>73.75</v>
      </c>
      <c r="HJ304" s="9">
        <v>73.5</v>
      </c>
      <c r="HK304" s="9">
        <v>73.28</v>
      </c>
      <c r="HL304" s="9">
        <v>73.09</v>
      </c>
      <c r="HM304" s="9">
        <v>72.89</v>
      </c>
      <c r="HN304" s="9">
        <v>72.66</v>
      </c>
      <c r="HO304" s="9">
        <v>72.430000000000007</v>
      </c>
      <c r="HP304" s="9">
        <v>72.19</v>
      </c>
      <c r="HQ304" s="9">
        <v>72.010000000000005</v>
      </c>
      <c r="HR304" s="9">
        <v>71.819999999999993</v>
      </c>
      <c r="HS304" s="9">
        <v>71.64</v>
      </c>
      <c r="HT304" s="9">
        <v>71.44</v>
      </c>
      <c r="HU304" s="9">
        <v>71.239999999999995</v>
      </c>
      <c r="HV304" s="9">
        <v>71.040000000000006</v>
      </c>
      <c r="HW304" s="9">
        <v>70.87</v>
      </c>
      <c r="HX304" s="9">
        <v>70.709999999999994</v>
      </c>
      <c r="HY304" s="9">
        <v>70.540000000000006</v>
      </c>
      <c r="ID304" s="14">
        <v>84.838099999999997</v>
      </c>
      <c r="IE304" s="14">
        <v>84.747900000000001</v>
      </c>
      <c r="IF304" s="14">
        <v>-0.10641399999999999</v>
      </c>
      <c r="IH304" s="7">
        <v>83.77</v>
      </c>
      <c r="II304" s="9">
        <v>123.9</v>
      </c>
    </row>
    <row r="305" spans="1:243" x14ac:dyDescent="0.35">
      <c r="A305" s="6">
        <f t="shared" si="66"/>
        <v>44978</v>
      </c>
      <c r="B305" s="13">
        <f t="shared" si="60"/>
        <v>2</v>
      </c>
      <c r="C305" s="13">
        <f t="shared" si="61"/>
        <v>2023</v>
      </c>
      <c r="D305">
        <f t="shared" si="62"/>
        <v>202302</v>
      </c>
      <c r="E305">
        <f t="shared" si="63"/>
        <v>1</v>
      </c>
      <c r="F305">
        <f t="shared" si="64"/>
        <v>202301</v>
      </c>
      <c r="G305" t="s">
        <v>490</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78.147800000000004</v>
      </c>
      <c r="FP305" s="7">
        <v>82.14</v>
      </c>
      <c r="FQ305" s="9">
        <v>1.2139</v>
      </c>
      <c r="FR305" s="7">
        <f t="shared" si="65"/>
        <v>67.666199851717607</v>
      </c>
      <c r="FT305" s="7">
        <v>3.93</v>
      </c>
      <c r="FU305" s="7">
        <v>3.63</v>
      </c>
      <c r="FV305" s="9">
        <v>78.353700000000003</v>
      </c>
      <c r="FX305" s="9">
        <v>83.05</v>
      </c>
      <c r="FY305" s="9">
        <v>82.29</v>
      </c>
      <c r="FZ305" s="9">
        <v>81.09</v>
      </c>
      <c r="GA305" s="9">
        <v>78.69</v>
      </c>
      <c r="GB305" s="9">
        <v>74.95</v>
      </c>
      <c r="GD305" s="9">
        <v>83.05</v>
      </c>
      <c r="GE305" s="9">
        <v>82.77</v>
      </c>
      <c r="GF305" s="9">
        <v>82.29</v>
      </c>
      <c r="GG305" s="9">
        <v>81.900000000000006</v>
      </c>
      <c r="GH305" s="9">
        <v>81.5</v>
      </c>
      <c r="GI305" s="9">
        <v>81.09</v>
      </c>
      <c r="GJ305" s="9">
        <v>80.67</v>
      </c>
      <c r="GK305" s="9">
        <v>80.27</v>
      </c>
      <c r="GL305" s="9">
        <v>79.87</v>
      </c>
      <c r="GM305" s="9">
        <v>79.459999999999994</v>
      </c>
      <c r="GN305" s="9">
        <v>79.05</v>
      </c>
      <c r="GO305" s="9">
        <v>78.69</v>
      </c>
      <c r="GP305" s="9">
        <v>78.36</v>
      </c>
      <c r="GQ305" s="9">
        <v>78.040000000000006</v>
      </c>
      <c r="GR305" s="9">
        <v>77.709999999999994</v>
      </c>
      <c r="GS305" s="9">
        <v>77.39</v>
      </c>
      <c r="GT305" s="9">
        <v>77.08</v>
      </c>
      <c r="GU305" s="9">
        <v>76.78</v>
      </c>
      <c r="GV305" s="9">
        <v>76.510000000000005</v>
      </c>
      <c r="GW305" s="9">
        <v>76.209999999999994</v>
      </c>
      <c r="GX305" s="9">
        <v>75.88</v>
      </c>
      <c r="GY305" s="9">
        <v>75.55</v>
      </c>
      <c r="GZ305" s="9">
        <v>75.25</v>
      </c>
      <c r="HA305" s="9">
        <v>74.95</v>
      </c>
      <c r="HB305" s="9">
        <v>74.7</v>
      </c>
      <c r="HC305" s="9">
        <v>74.459999999999994</v>
      </c>
      <c r="HD305" s="9">
        <v>74.25</v>
      </c>
      <c r="HE305" s="9">
        <v>74.010000000000005</v>
      </c>
      <c r="HF305" s="9">
        <v>73.760000000000005</v>
      </c>
      <c r="HG305" s="9">
        <v>73.52</v>
      </c>
      <c r="HH305" s="9">
        <v>73.290000000000006</v>
      </c>
      <c r="HI305" s="9">
        <v>73.099999999999994</v>
      </c>
      <c r="HJ305" s="9">
        <v>72.87</v>
      </c>
      <c r="HK305" s="9">
        <v>72.66</v>
      </c>
      <c r="HL305" s="9">
        <v>72.48</v>
      </c>
      <c r="HM305" s="9">
        <v>72.290000000000006</v>
      </c>
      <c r="HN305" s="9">
        <v>72.069999999999993</v>
      </c>
      <c r="HO305" s="9">
        <v>71.84</v>
      </c>
      <c r="HP305" s="9">
        <v>71.599999999999994</v>
      </c>
      <c r="HQ305" s="9">
        <v>71.430000000000007</v>
      </c>
      <c r="HR305" s="9">
        <v>71.25</v>
      </c>
      <c r="HS305" s="9">
        <v>71.08</v>
      </c>
      <c r="HT305" s="9">
        <v>70.88</v>
      </c>
      <c r="HU305" s="9">
        <v>70.680000000000007</v>
      </c>
      <c r="HV305" s="9">
        <v>70.489999999999995</v>
      </c>
      <c r="HW305" s="9">
        <v>70.33</v>
      </c>
      <c r="HX305" s="9">
        <v>70.180000000000007</v>
      </c>
      <c r="HY305" s="9">
        <v>70.02</v>
      </c>
      <c r="ID305" s="14">
        <v>84.838099999999997</v>
      </c>
      <c r="IE305" s="14">
        <v>84.747900000000001</v>
      </c>
      <c r="IF305" s="14">
        <v>-0.10641399999999999</v>
      </c>
      <c r="IH305" s="7">
        <v>82.96</v>
      </c>
      <c r="II305" s="9">
        <v>120.06</v>
      </c>
    </row>
    <row r="306" spans="1:243" x14ac:dyDescent="0.35">
      <c r="A306" s="6">
        <f t="shared" si="66"/>
        <v>44979</v>
      </c>
      <c r="B306" s="13">
        <f t="shared" si="60"/>
        <v>2</v>
      </c>
      <c r="C306" s="13">
        <f t="shared" si="61"/>
        <v>2023</v>
      </c>
      <c r="D306">
        <f t="shared" si="62"/>
        <v>202302</v>
      </c>
      <c r="E306">
        <f t="shared" si="63"/>
        <v>1</v>
      </c>
      <c r="F306">
        <f t="shared" si="64"/>
        <v>202301</v>
      </c>
      <c r="G306" t="s">
        <v>491</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77.936000000000007</v>
      </c>
      <c r="FP306" s="7">
        <v>79.55</v>
      </c>
      <c r="FQ306" s="9">
        <v>1.2067000000000001</v>
      </c>
      <c r="FR306" s="7">
        <f t="shared" si="65"/>
        <v>65.923593270904107</v>
      </c>
      <c r="FT306" s="7">
        <v>3.92</v>
      </c>
      <c r="FU306" s="7">
        <v>3.61</v>
      </c>
      <c r="FV306" s="9">
        <v>78.146100000000004</v>
      </c>
      <c r="FX306" s="9">
        <v>80.599999999999994</v>
      </c>
      <c r="FY306" s="9">
        <v>80.08</v>
      </c>
      <c r="FZ306" s="9">
        <v>79.11</v>
      </c>
      <c r="GA306" s="9">
        <v>77.12</v>
      </c>
      <c r="GB306" s="9">
        <v>74.069999999999993</v>
      </c>
      <c r="GD306" s="9">
        <v>80.599999999999994</v>
      </c>
      <c r="GE306" s="9">
        <v>80.45</v>
      </c>
      <c r="GF306" s="9">
        <v>80.08</v>
      </c>
      <c r="GG306" s="9">
        <v>79.78</v>
      </c>
      <c r="GH306" s="9">
        <v>79.44</v>
      </c>
      <c r="GI306" s="9">
        <v>79.11</v>
      </c>
      <c r="GJ306" s="9">
        <v>78.77</v>
      </c>
      <c r="GK306" s="9">
        <v>78.430000000000007</v>
      </c>
      <c r="GL306" s="9">
        <v>78.099999999999994</v>
      </c>
      <c r="GM306" s="9">
        <v>77.75</v>
      </c>
      <c r="GN306" s="9">
        <v>77.41</v>
      </c>
      <c r="GO306" s="9">
        <v>77.12</v>
      </c>
      <c r="GP306" s="9">
        <v>76.86</v>
      </c>
      <c r="GQ306" s="9">
        <v>76.61</v>
      </c>
      <c r="GR306" s="9">
        <v>76.36</v>
      </c>
      <c r="GS306" s="9">
        <v>76.099999999999994</v>
      </c>
      <c r="GT306" s="9">
        <v>75.849999999999994</v>
      </c>
      <c r="GU306" s="9">
        <v>75.62</v>
      </c>
      <c r="GV306" s="9">
        <v>75.41</v>
      </c>
      <c r="GW306" s="9">
        <v>75.16</v>
      </c>
      <c r="GX306" s="9">
        <v>74.88</v>
      </c>
      <c r="GY306" s="9">
        <v>74.59</v>
      </c>
      <c r="GZ306" s="9">
        <v>74.33</v>
      </c>
      <c r="HA306" s="9">
        <v>74.069999999999993</v>
      </c>
      <c r="HB306" s="9">
        <v>73.86</v>
      </c>
      <c r="HC306" s="9">
        <v>73.66</v>
      </c>
      <c r="HD306" s="9">
        <v>73.5</v>
      </c>
      <c r="HE306" s="9">
        <v>73.290000000000006</v>
      </c>
      <c r="HF306" s="9">
        <v>73.069999999999993</v>
      </c>
      <c r="HG306" s="9">
        <v>72.86</v>
      </c>
      <c r="HH306" s="9">
        <v>72.66</v>
      </c>
      <c r="HI306" s="9">
        <v>72.5</v>
      </c>
      <c r="HJ306" s="9">
        <v>72.31</v>
      </c>
      <c r="HK306" s="9">
        <v>72.11</v>
      </c>
      <c r="HL306" s="9">
        <v>71.959999999999994</v>
      </c>
      <c r="HM306" s="9">
        <v>71.78</v>
      </c>
      <c r="HN306" s="9">
        <v>71.599999999999994</v>
      </c>
      <c r="HO306" s="9">
        <v>71.39</v>
      </c>
      <c r="HP306" s="9">
        <v>71.19</v>
      </c>
      <c r="HQ306" s="9">
        <v>71.03</v>
      </c>
      <c r="HR306" s="9">
        <v>70.88</v>
      </c>
      <c r="HS306" s="9">
        <v>70.72</v>
      </c>
      <c r="HT306" s="9">
        <v>70.56</v>
      </c>
      <c r="HU306" s="9">
        <v>70.39</v>
      </c>
      <c r="HV306" s="9">
        <v>70.22</v>
      </c>
      <c r="HW306" s="9">
        <v>70.069999999999993</v>
      </c>
      <c r="HX306" s="9">
        <v>69.930000000000007</v>
      </c>
      <c r="HY306" s="9">
        <v>69.78</v>
      </c>
      <c r="ID306" s="14">
        <v>84.838099999999997</v>
      </c>
      <c r="IE306" s="14">
        <v>84.747900000000001</v>
      </c>
      <c r="IF306" s="14">
        <v>-0.10641399999999999</v>
      </c>
      <c r="IH306" s="7">
        <v>80.73</v>
      </c>
      <c r="II306" s="9">
        <v>125.4</v>
      </c>
    </row>
    <row r="307" spans="1:243" x14ac:dyDescent="0.35">
      <c r="A307" s="6">
        <f t="shared" si="66"/>
        <v>44980</v>
      </c>
      <c r="B307" s="13">
        <f t="shared" si="60"/>
        <v>2</v>
      </c>
      <c r="C307" s="13">
        <f t="shared" si="61"/>
        <v>2023</v>
      </c>
      <c r="D307">
        <f t="shared" si="62"/>
        <v>202302</v>
      </c>
      <c r="E307">
        <f t="shared" si="63"/>
        <v>1</v>
      </c>
      <c r="F307">
        <f t="shared" si="64"/>
        <v>202301</v>
      </c>
      <c r="G307" t="s">
        <v>492</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77.757099999999994</v>
      </c>
      <c r="FP307" s="7">
        <v>82.08</v>
      </c>
      <c r="FQ307" s="9">
        <v>1.2022999999999999</v>
      </c>
      <c r="FR307" s="7">
        <f t="shared" si="65"/>
        <v>68.269150794310903</v>
      </c>
      <c r="FT307" s="7">
        <v>3.9</v>
      </c>
      <c r="FU307" s="7">
        <v>3.58</v>
      </c>
      <c r="FV307" s="9">
        <v>77.971699999999998</v>
      </c>
      <c r="FX307" s="9">
        <v>82.21</v>
      </c>
      <c r="FY307" s="9">
        <v>81.48</v>
      </c>
      <c r="FZ307" s="9">
        <v>80.33</v>
      </c>
      <c r="GA307" s="9">
        <v>78.13</v>
      </c>
      <c r="GB307" s="9">
        <v>74.63</v>
      </c>
      <c r="GD307" s="9">
        <v>82.21</v>
      </c>
      <c r="GE307" s="9">
        <v>81.95</v>
      </c>
      <c r="GF307" s="9">
        <v>81.48</v>
      </c>
      <c r="GG307" s="9">
        <v>81.11</v>
      </c>
      <c r="GH307" s="9">
        <v>80.72</v>
      </c>
      <c r="GI307" s="9">
        <v>80.33</v>
      </c>
      <c r="GJ307" s="9">
        <v>79.95</v>
      </c>
      <c r="GK307" s="9">
        <v>79.569999999999993</v>
      </c>
      <c r="GL307" s="9">
        <v>79.2</v>
      </c>
      <c r="GM307" s="9">
        <v>78.83</v>
      </c>
      <c r="GN307" s="9">
        <v>78.45</v>
      </c>
      <c r="GO307" s="9">
        <v>78.13</v>
      </c>
      <c r="GP307" s="9">
        <v>77.819999999999993</v>
      </c>
      <c r="GQ307" s="9">
        <v>77.53</v>
      </c>
      <c r="GR307" s="9">
        <v>77.25</v>
      </c>
      <c r="GS307" s="9">
        <v>76.959999999999994</v>
      </c>
      <c r="GT307" s="9">
        <v>76.67</v>
      </c>
      <c r="GU307" s="9">
        <v>76.400000000000006</v>
      </c>
      <c r="GV307" s="9">
        <v>76.150000000000006</v>
      </c>
      <c r="GW307" s="9">
        <v>75.86</v>
      </c>
      <c r="GX307" s="9">
        <v>75.540000000000006</v>
      </c>
      <c r="GY307" s="9">
        <v>75.22</v>
      </c>
      <c r="GZ307" s="9">
        <v>74.92</v>
      </c>
      <c r="HA307" s="9">
        <v>74.63</v>
      </c>
      <c r="HB307" s="9">
        <v>74.38</v>
      </c>
      <c r="HC307" s="9">
        <v>74.14</v>
      </c>
      <c r="HD307" s="9">
        <v>73.94</v>
      </c>
      <c r="HE307" s="9">
        <v>73.7</v>
      </c>
      <c r="HF307" s="9">
        <v>73.44</v>
      </c>
      <c r="HG307" s="9">
        <v>73.19</v>
      </c>
      <c r="HH307" s="9">
        <v>72.95</v>
      </c>
      <c r="HI307" s="9">
        <v>72.75</v>
      </c>
      <c r="HJ307" s="9">
        <v>72.52</v>
      </c>
      <c r="HK307" s="9">
        <v>72.290000000000006</v>
      </c>
      <c r="HL307" s="9">
        <v>72.11</v>
      </c>
      <c r="HM307" s="9">
        <v>71.900000000000006</v>
      </c>
      <c r="HN307" s="9">
        <v>71.69</v>
      </c>
      <c r="HO307" s="9">
        <v>71.45</v>
      </c>
      <c r="HP307" s="9">
        <v>71.22</v>
      </c>
      <c r="HQ307" s="9">
        <v>71.03</v>
      </c>
      <c r="HR307" s="9">
        <v>70.849999999999994</v>
      </c>
      <c r="HS307" s="9">
        <v>70.66</v>
      </c>
      <c r="HT307" s="9">
        <v>70.47</v>
      </c>
      <c r="HU307" s="9">
        <v>70.27</v>
      </c>
      <c r="HV307" s="9">
        <v>70.069999999999993</v>
      </c>
      <c r="HW307" s="9">
        <v>69.900000000000006</v>
      </c>
      <c r="HX307" s="9">
        <v>69.760000000000005</v>
      </c>
      <c r="HY307" s="9">
        <v>69.599999999999994</v>
      </c>
      <c r="ID307" s="14">
        <v>84.838099999999997</v>
      </c>
      <c r="IE307" s="14">
        <v>84.747900000000001</v>
      </c>
      <c r="IF307" s="14">
        <v>-0.10641399999999999</v>
      </c>
      <c r="IH307" s="7">
        <v>81.78</v>
      </c>
      <c r="II307" s="9">
        <v>126.22</v>
      </c>
    </row>
    <row r="308" spans="1:243" x14ac:dyDescent="0.35">
      <c r="A308" s="6">
        <f t="shared" si="66"/>
        <v>44981</v>
      </c>
      <c r="B308" s="13">
        <f t="shared" si="60"/>
        <v>2</v>
      </c>
      <c r="C308" s="13">
        <f t="shared" si="61"/>
        <v>2023</v>
      </c>
      <c r="D308">
        <f t="shared" si="62"/>
        <v>202302</v>
      </c>
      <c r="E308">
        <f t="shared" si="63"/>
        <v>1</v>
      </c>
      <c r="F308">
        <f t="shared" si="64"/>
        <v>202301</v>
      </c>
      <c r="G308" t="s">
        <v>493</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77.573499999999996</v>
      </c>
      <c r="FP308" s="7">
        <v>82.31</v>
      </c>
      <c r="FQ308" s="9">
        <v>1.1940999999999999</v>
      </c>
      <c r="FR308" s="7">
        <f t="shared" si="65"/>
        <v>68.930575328699447</v>
      </c>
      <c r="FT308" s="7">
        <v>3.62</v>
      </c>
      <c r="FU308" s="7">
        <v>3.75</v>
      </c>
      <c r="FV308" s="9">
        <v>77.777299999999997</v>
      </c>
      <c r="FX308" s="9">
        <v>83.16</v>
      </c>
      <c r="FY308" s="9">
        <v>82.29</v>
      </c>
      <c r="FZ308" s="9">
        <v>81.03</v>
      </c>
      <c r="GA308" s="9">
        <v>78.63</v>
      </c>
      <c r="GB308" s="9">
        <v>74.73</v>
      </c>
      <c r="GD308" s="9">
        <v>83.16</v>
      </c>
      <c r="GE308" s="9">
        <v>82.82</v>
      </c>
      <c r="GF308" s="9">
        <v>82.29</v>
      </c>
      <c r="GG308" s="9">
        <v>81.87</v>
      </c>
      <c r="GH308" s="9">
        <v>81.44</v>
      </c>
      <c r="GI308" s="9">
        <v>81.03</v>
      </c>
      <c r="GJ308" s="9">
        <v>80.62</v>
      </c>
      <c r="GK308" s="9">
        <v>80.209999999999994</v>
      </c>
      <c r="GL308" s="9">
        <v>79.819999999999993</v>
      </c>
      <c r="GM308" s="9">
        <v>79.41</v>
      </c>
      <c r="GN308" s="9">
        <v>78.989999999999995</v>
      </c>
      <c r="GO308" s="9">
        <v>78.63</v>
      </c>
      <c r="GP308" s="9">
        <v>78.3</v>
      </c>
      <c r="GQ308" s="9">
        <v>77.959999999999994</v>
      </c>
      <c r="GR308" s="9">
        <v>77.64</v>
      </c>
      <c r="GS308" s="9">
        <v>77.319999999999993</v>
      </c>
      <c r="GT308" s="9">
        <v>76.989999999999995</v>
      </c>
      <c r="GU308" s="9">
        <v>76.680000000000007</v>
      </c>
      <c r="GV308" s="9">
        <v>76.39</v>
      </c>
      <c r="GW308" s="9">
        <v>76.06</v>
      </c>
      <c r="GX308" s="9">
        <v>75.709999999999994</v>
      </c>
      <c r="GY308" s="9">
        <v>75.37</v>
      </c>
      <c r="GZ308" s="9">
        <v>75.05</v>
      </c>
      <c r="HA308" s="9">
        <v>74.73</v>
      </c>
      <c r="HB308" s="9">
        <v>74.45</v>
      </c>
      <c r="HC308" s="9">
        <v>74.180000000000007</v>
      </c>
      <c r="HD308" s="9">
        <v>73.95</v>
      </c>
      <c r="HE308" s="9">
        <v>73.7</v>
      </c>
      <c r="HF308" s="9">
        <v>73.42</v>
      </c>
      <c r="HG308" s="9">
        <v>73.150000000000006</v>
      </c>
      <c r="HH308" s="9">
        <v>72.89</v>
      </c>
      <c r="HI308" s="9">
        <v>72.66</v>
      </c>
      <c r="HJ308" s="9">
        <v>72.41</v>
      </c>
      <c r="HK308" s="9">
        <v>72.17</v>
      </c>
      <c r="HL308" s="9">
        <v>71.98</v>
      </c>
      <c r="HM308" s="9">
        <v>71.760000000000005</v>
      </c>
      <c r="HN308" s="9">
        <v>71.540000000000006</v>
      </c>
      <c r="HO308" s="9">
        <v>71.290000000000006</v>
      </c>
      <c r="HP308" s="9">
        <v>71.040000000000006</v>
      </c>
      <c r="HQ308" s="9">
        <v>70.84</v>
      </c>
      <c r="HR308" s="9">
        <v>70.650000000000006</v>
      </c>
      <c r="HS308" s="9">
        <v>70.45</v>
      </c>
      <c r="HT308" s="9">
        <v>70.25</v>
      </c>
      <c r="HU308" s="9">
        <v>70.03</v>
      </c>
      <c r="HV308" s="9">
        <v>69.81</v>
      </c>
      <c r="HW308" s="9">
        <v>69.63</v>
      </c>
      <c r="HX308" s="9">
        <v>69.48</v>
      </c>
      <c r="HY308" s="9">
        <v>69.31</v>
      </c>
      <c r="ID308" s="14">
        <v>84.838099999999997</v>
      </c>
      <c r="IE308" s="14">
        <v>84.747900000000001</v>
      </c>
      <c r="IF308" s="14">
        <v>-0.10641399999999999</v>
      </c>
      <c r="IH308" s="7">
        <v>82.65</v>
      </c>
      <c r="II308" s="9">
        <v>127.69</v>
      </c>
    </row>
    <row r="309" spans="1:243" x14ac:dyDescent="0.35">
      <c r="A309" s="6">
        <f t="shared" si="66"/>
        <v>44984</v>
      </c>
      <c r="B309" s="13">
        <f t="shared" si="60"/>
        <v>2</v>
      </c>
      <c r="C309" s="13">
        <f t="shared" si="61"/>
        <v>2023</v>
      </c>
      <c r="D309">
        <f t="shared" si="62"/>
        <v>202302</v>
      </c>
      <c r="E309">
        <f t="shared" si="63"/>
        <v>1</v>
      </c>
      <c r="F309">
        <f t="shared" si="64"/>
        <v>202301</v>
      </c>
      <c r="G309" t="s">
        <v>494</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77.927700000000002</v>
      </c>
      <c r="FP309" s="7">
        <v>81.239999999999995</v>
      </c>
      <c r="FQ309" s="9">
        <v>1.2031000000000001</v>
      </c>
      <c r="FR309" s="7">
        <f t="shared" si="65"/>
        <v>67.525558972653968</v>
      </c>
      <c r="FT309" s="7">
        <v>3.68</v>
      </c>
      <c r="FU309" s="7">
        <v>3.8</v>
      </c>
      <c r="FV309" s="9">
        <v>78.142300000000006</v>
      </c>
      <c r="FX309" s="9">
        <v>82.45</v>
      </c>
      <c r="FY309" s="9">
        <v>81.510000000000005</v>
      </c>
      <c r="FZ309" s="9">
        <v>80.23</v>
      </c>
      <c r="GA309" s="9">
        <v>77.790000000000006</v>
      </c>
      <c r="GB309" s="9">
        <v>73.87</v>
      </c>
      <c r="GD309" s="9">
        <v>82.45</v>
      </c>
      <c r="GE309" s="9">
        <v>82.04</v>
      </c>
      <c r="GF309" s="9">
        <v>81.510000000000005</v>
      </c>
      <c r="GG309" s="9">
        <v>81.08</v>
      </c>
      <c r="GH309" s="9">
        <v>80.650000000000006</v>
      </c>
      <c r="GI309" s="9">
        <v>80.23</v>
      </c>
      <c r="GJ309" s="9">
        <v>79.81</v>
      </c>
      <c r="GK309" s="9">
        <v>79.39</v>
      </c>
      <c r="GL309" s="9">
        <v>78.98</v>
      </c>
      <c r="GM309" s="9">
        <v>78.569999999999993</v>
      </c>
      <c r="GN309" s="9">
        <v>78.150000000000006</v>
      </c>
      <c r="GO309" s="9">
        <v>77.790000000000006</v>
      </c>
      <c r="GP309" s="9">
        <v>77.45</v>
      </c>
      <c r="GQ309" s="9">
        <v>77.11</v>
      </c>
      <c r="GR309" s="9">
        <v>76.78</v>
      </c>
      <c r="GS309" s="9">
        <v>76.45</v>
      </c>
      <c r="GT309" s="9">
        <v>76.12</v>
      </c>
      <c r="GU309" s="9">
        <v>75.81</v>
      </c>
      <c r="GV309" s="9">
        <v>75.52</v>
      </c>
      <c r="GW309" s="9">
        <v>75.19</v>
      </c>
      <c r="GX309" s="9">
        <v>74.84</v>
      </c>
      <c r="GY309" s="9">
        <v>74.5</v>
      </c>
      <c r="GZ309" s="9">
        <v>74.19</v>
      </c>
      <c r="HA309" s="9">
        <v>73.87</v>
      </c>
      <c r="HB309" s="9">
        <v>73.59</v>
      </c>
      <c r="HC309" s="9">
        <v>73.319999999999993</v>
      </c>
      <c r="HD309" s="9">
        <v>73.069999999999993</v>
      </c>
      <c r="HE309" s="9">
        <v>72.81</v>
      </c>
      <c r="HF309" s="9">
        <v>72.55</v>
      </c>
      <c r="HG309" s="9">
        <v>72.28</v>
      </c>
      <c r="HH309" s="9">
        <v>72.02</v>
      </c>
      <c r="HI309" s="9">
        <v>71.77</v>
      </c>
      <c r="HJ309" s="9">
        <v>71.52</v>
      </c>
      <c r="HK309" s="9">
        <v>71.28</v>
      </c>
      <c r="HL309" s="9">
        <v>71.06</v>
      </c>
      <c r="HM309" s="9">
        <v>70.84</v>
      </c>
      <c r="HN309" s="9">
        <v>70.62</v>
      </c>
      <c r="HO309" s="9">
        <v>70.39</v>
      </c>
      <c r="HP309" s="9">
        <v>70.150000000000006</v>
      </c>
      <c r="HQ309" s="9">
        <v>69.95</v>
      </c>
      <c r="HR309" s="9">
        <v>69.739999999999995</v>
      </c>
      <c r="HS309" s="9">
        <v>69.540000000000006</v>
      </c>
      <c r="HT309" s="9">
        <v>69.34</v>
      </c>
      <c r="HU309" s="9">
        <v>69.12</v>
      </c>
      <c r="HV309" s="9">
        <v>68.89</v>
      </c>
      <c r="HW309" s="9">
        <v>68.72</v>
      </c>
      <c r="HX309" s="9">
        <v>68.55</v>
      </c>
      <c r="HY309" s="9">
        <v>68.38</v>
      </c>
      <c r="ID309" s="14">
        <v>84.838099999999997</v>
      </c>
      <c r="IE309" s="14">
        <v>84.747900000000001</v>
      </c>
      <c r="IF309" s="14">
        <v>-0.10641399999999999</v>
      </c>
      <c r="IH309" s="7">
        <v>81.89</v>
      </c>
      <c r="II309" s="9">
        <v>118.19</v>
      </c>
    </row>
    <row r="310" spans="1:243" x14ac:dyDescent="0.35">
      <c r="A310" s="6">
        <f t="shared" si="66"/>
        <v>44985</v>
      </c>
      <c r="B310" s="13">
        <f t="shared" si="60"/>
        <v>2</v>
      </c>
      <c r="C310" s="13">
        <f t="shared" si="61"/>
        <v>2023</v>
      </c>
      <c r="D310">
        <f t="shared" si="62"/>
        <v>202302</v>
      </c>
      <c r="E310">
        <f t="shared" si="63"/>
        <v>1</v>
      </c>
      <c r="F310">
        <f t="shared" si="64"/>
        <v>202301</v>
      </c>
      <c r="G310" t="s">
        <v>495</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78.397499999999994</v>
      </c>
      <c r="FP310" s="7">
        <v>83.21</v>
      </c>
      <c r="FQ310" s="9">
        <v>1.2107000000000001</v>
      </c>
      <c r="FR310" s="7">
        <f t="shared" si="65"/>
        <v>68.72883455851985</v>
      </c>
      <c r="FT310" s="7">
        <v>3.66</v>
      </c>
      <c r="FU310" s="7">
        <v>3.84</v>
      </c>
      <c r="FV310" s="9">
        <v>78.602599999999995</v>
      </c>
      <c r="FX310" s="9">
        <v>83.89</v>
      </c>
      <c r="FY310" s="9">
        <v>82.83</v>
      </c>
      <c r="FZ310" s="9">
        <v>81.37</v>
      </c>
      <c r="GA310" s="9">
        <v>78.59</v>
      </c>
      <c r="GB310" s="9">
        <v>74.11</v>
      </c>
      <c r="GD310" s="9">
        <v>83.89</v>
      </c>
      <c r="GE310" s="9">
        <v>83.45</v>
      </c>
      <c r="GF310" s="9">
        <v>82.83</v>
      </c>
      <c r="GG310" s="9">
        <v>82.33</v>
      </c>
      <c r="GH310" s="9">
        <v>81.84</v>
      </c>
      <c r="GI310" s="9">
        <v>81.37</v>
      </c>
      <c r="GJ310" s="9">
        <v>80.89</v>
      </c>
      <c r="GK310" s="9">
        <v>80.41</v>
      </c>
      <c r="GL310" s="9">
        <v>79.95</v>
      </c>
      <c r="GM310" s="9">
        <v>79.489999999999995</v>
      </c>
      <c r="GN310" s="9">
        <v>79.02</v>
      </c>
      <c r="GO310" s="9">
        <v>78.59</v>
      </c>
      <c r="GP310" s="9">
        <v>78.2</v>
      </c>
      <c r="GQ310" s="9">
        <v>77.81</v>
      </c>
      <c r="GR310" s="9">
        <v>77.430000000000007</v>
      </c>
      <c r="GS310" s="9">
        <v>77.05</v>
      </c>
      <c r="GT310" s="9">
        <v>76.67</v>
      </c>
      <c r="GU310" s="9">
        <v>76.319999999999993</v>
      </c>
      <c r="GV310" s="9">
        <v>75.98</v>
      </c>
      <c r="GW310" s="9">
        <v>75.599999999999994</v>
      </c>
      <c r="GX310" s="9">
        <v>75.22</v>
      </c>
      <c r="GY310" s="9">
        <v>74.83</v>
      </c>
      <c r="GZ310" s="9">
        <v>74.47</v>
      </c>
      <c r="HA310" s="9">
        <v>74.11</v>
      </c>
      <c r="HB310" s="9">
        <v>73.790000000000006</v>
      </c>
      <c r="HC310" s="9">
        <v>73.47</v>
      </c>
      <c r="HD310" s="9">
        <v>73.17</v>
      </c>
      <c r="HE310" s="9">
        <v>72.87</v>
      </c>
      <c r="HF310" s="9">
        <v>72.569999999999993</v>
      </c>
      <c r="HG310" s="9">
        <v>72.260000000000005</v>
      </c>
      <c r="HH310" s="9">
        <v>71.959999999999994</v>
      </c>
      <c r="HI310" s="9">
        <v>71.680000000000007</v>
      </c>
      <c r="HJ310" s="9">
        <v>71.400000000000006</v>
      </c>
      <c r="HK310" s="9">
        <v>71.13</v>
      </c>
      <c r="HL310" s="9">
        <v>70.87</v>
      </c>
      <c r="HM310" s="9">
        <v>70.61</v>
      </c>
      <c r="HN310" s="9">
        <v>70.349999999999994</v>
      </c>
      <c r="HO310" s="9">
        <v>70.09</v>
      </c>
      <c r="HP310" s="9">
        <v>69.819999999999993</v>
      </c>
      <c r="HQ310" s="9">
        <v>69.599999999999994</v>
      </c>
      <c r="HR310" s="9">
        <v>69.37</v>
      </c>
      <c r="HS310" s="9">
        <v>69.150000000000006</v>
      </c>
      <c r="HT310" s="9">
        <v>68.92</v>
      </c>
      <c r="HU310" s="9">
        <v>68.680000000000007</v>
      </c>
      <c r="HV310" s="9">
        <v>68.42</v>
      </c>
      <c r="HW310" s="9">
        <v>68.239999999999995</v>
      </c>
      <c r="HX310" s="9">
        <v>68.06</v>
      </c>
      <c r="HY310" s="9">
        <v>67.88</v>
      </c>
      <c r="ID310" s="14">
        <v>84.838099999999997</v>
      </c>
      <c r="IE310" s="14">
        <v>84.747900000000001</v>
      </c>
      <c r="IF310" s="14">
        <v>-0.10641399999999999</v>
      </c>
      <c r="IH310" s="7">
        <v>83.57</v>
      </c>
      <c r="II310" s="9">
        <v>115.54</v>
      </c>
    </row>
    <row r="311" spans="1:243" x14ac:dyDescent="0.35">
      <c r="A311" s="6">
        <f t="shared" si="66"/>
        <v>44986</v>
      </c>
      <c r="B311" s="13">
        <f t="shared" si="60"/>
        <v>3</v>
      </c>
      <c r="C311" s="13">
        <f t="shared" si="61"/>
        <v>2023</v>
      </c>
      <c r="D311">
        <f t="shared" si="62"/>
        <v>202303</v>
      </c>
      <c r="E311">
        <f t="shared" si="63"/>
        <v>1</v>
      </c>
      <c r="F311">
        <f t="shared" si="64"/>
        <v>202301</v>
      </c>
      <c r="G311" t="s">
        <v>496</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77.433400000000006</v>
      </c>
      <c r="FP311" s="7">
        <v>83.68</v>
      </c>
      <c r="FQ311" s="9">
        <v>1.2007000000000001</v>
      </c>
      <c r="FR311" s="7">
        <f t="shared" si="65"/>
        <v>69.692679270425586</v>
      </c>
      <c r="FT311" s="7">
        <v>3.68</v>
      </c>
      <c r="FU311" s="7">
        <v>3.83</v>
      </c>
      <c r="FV311" s="9">
        <v>77.649900000000002</v>
      </c>
      <c r="FX311" s="9">
        <v>84.31</v>
      </c>
      <c r="FY311" s="9">
        <v>83.17</v>
      </c>
      <c r="FZ311" s="9">
        <v>81.69</v>
      </c>
      <c r="GA311" s="9">
        <v>78.930000000000007</v>
      </c>
      <c r="GB311" s="9">
        <v>74.38</v>
      </c>
      <c r="GD311" s="9">
        <v>84.31</v>
      </c>
      <c r="GE311" s="9">
        <v>83.69</v>
      </c>
      <c r="GF311" s="9">
        <v>83.17</v>
      </c>
      <c r="GG311" s="9">
        <v>82.67</v>
      </c>
      <c r="GH311" s="9">
        <v>82.18</v>
      </c>
      <c r="GI311" s="9">
        <v>81.69</v>
      </c>
      <c r="GJ311" s="9">
        <v>81.22</v>
      </c>
      <c r="GK311" s="9">
        <v>80.75</v>
      </c>
      <c r="GL311" s="9">
        <v>80.27</v>
      </c>
      <c r="GM311" s="9">
        <v>79.790000000000006</v>
      </c>
      <c r="GN311" s="9">
        <v>79.34</v>
      </c>
      <c r="GO311" s="9">
        <v>78.930000000000007</v>
      </c>
      <c r="GP311" s="9">
        <v>78.540000000000006</v>
      </c>
      <c r="GQ311" s="9">
        <v>78.14</v>
      </c>
      <c r="GR311" s="9">
        <v>77.75</v>
      </c>
      <c r="GS311" s="9">
        <v>77.36</v>
      </c>
      <c r="GT311" s="9">
        <v>76.98</v>
      </c>
      <c r="GU311" s="9">
        <v>76.62</v>
      </c>
      <c r="GV311" s="9">
        <v>76.239999999999995</v>
      </c>
      <c r="GW311" s="9">
        <v>75.849999999999994</v>
      </c>
      <c r="GX311" s="9">
        <v>75.45</v>
      </c>
      <c r="GY311" s="9">
        <v>75.08</v>
      </c>
      <c r="GZ311" s="9">
        <v>74.709999999999994</v>
      </c>
      <c r="HA311" s="9">
        <v>74.38</v>
      </c>
      <c r="HB311" s="9">
        <v>74.040000000000006</v>
      </c>
      <c r="HC311" s="9">
        <v>73.72</v>
      </c>
      <c r="HD311" s="9">
        <v>73.41</v>
      </c>
      <c r="HE311" s="9">
        <v>73.099999999999994</v>
      </c>
      <c r="HF311" s="9">
        <v>72.78</v>
      </c>
      <c r="HG311" s="9">
        <v>72.48</v>
      </c>
      <c r="HH311" s="9">
        <v>72.2</v>
      </c>
      <c r="HI311" s="9">
        <v>71.91</v>
      </c>
      <c r="HJ311" s="9">
        <v>71.64</v>
      </c>
      <c r="HK311" s="9">
        <v>71.37</v>
      </c>
      <c r="HL311" s="9">
        <v>71.099999999999994</v>
      </c>
      <c r="HM311" s="9">
        <v>70.83</v>
      </c>
      <c r="HN311" s="9">
        <v>70.569999999999993</v>
      </c>
      <c r="HO311" s="9">
        <v>70.290000000000006</v>
      </c>
      <c r="HP311" s="9">
        <v>70.069999999999993</v>
      </c>
      <c r="HQ311" s="9">
        <v>69.83</v>
      </c>
      <c r="HR311" s="9">
        <v>69.599999999999994</v>
      </c>
      <c r="HS311" s="9">
        <v>69.36</v>
      </c>
      <c r="HT311" s="9">
        <v>69.12</v>
      </c>
      <c r="HU311" s="9">
        <v>68.849999999999994</v>
      </c>
      <c r="HV311" s="9">
        <v>68.67</v>
      </c>
      <c r="HW311" s="9">
        <v>68.489999999999995</v>
      </c>
      <c r="HX311" s="9">
        <v>68.31</v>
      </c>
      <c r="HY311" s="9">
        <v>68.14</v>
      </c>
      <c r="ID311" s="14">
        <v>84.838099999999997</v>
      </c>
      <c r="IE311" s="14">
        <v>84.747900000000001</v>
      </c>
      <c r="IF311" s="14">
        <v>-0.10641399999999999</v>
      </c>
      <c r="IH311" s="7">
        <v>83.66</v>
      </c>
      <c r="II311" s="9">
        <v>118.69</v>
      </c>
    </row>
    <row r="312" spans="1:243" x14ac:dyDescent="0.35">
      <c r="A312" s="6">
        <f t="shared" si="66"/>
        <v>44987</v>
      </c>
      <c r="B312" s="13">
        <f t="shared" si="60"/>
        <v>3</v>
      </c>
      <c r="C312" s="13">
        <f t="shared" si="61"/>
        <v>2023</v>
      </c>
      <c r="D312">
        <f t="shared" si="62"/>
        <v>202303</v>
      </c>
      <c r="E312">
        <f t="shared" si="63"/>
        <v>1</v>
      </c>
      <c r="F312">
        <f t="shared" si="64"/>
        <v>202301</v>
      </c>
      <c r="G312" t="s">
        <v>497</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77.370500000000007</v>
      </c>
      <c r="FP312" s="7">
        <v>84.15</v>
      </c>
      <c r="FQ312" s="9">
        <v>1.1954</v>
      </c>
      <c r="FR312" s="7">
        <f t="shared" si="65"/>
        <v>70.394846913167143</v>
      </c>
      <c r="FT312" s="7">
        <v>3.69</v>
      </c>
      <c r="FU312" s="7">
        <v>3.91</v>
      </c>
      <c r="FV312" s="9">
        <v>77.5839</v>
      </c>
      <c r="FX312" s="9">
        <v>84.75</v>
      </c>
      <c r="FY312" s="9">
        <v>83.57</v>
      </c>
      <c r="FZ312" s="9">
        <v>82.1</v>
      </c>
      <c r="GA312" s="9">
        <v>79.37</v>
      </c>
      <c r="GB312" s="9">
        <v>74.72</v>
      </c>
      <c r="GD312" s="9">
        <v>84.75</v>
      </c>
      <c r="GE312" s="9">
        <v>84.09</v>
      </c>
      <c r="GF312" s="9">
        <v>83.57</v>
      </c>
      <c r="GG312" s="9">
        <v>83.07</v>
      </c>
      <c r="GH312" s="9">
        <v>82.59</v>
      </c>
      <c r="GI312" s="9">
        <v>82.1</v>
      </c>
      <c r="GJ312" s="9">
        <v>81.64</v>
      </c>
      <c r="GK312" s="9">
        <v>81.19</v>
      </c>
      <c r="GL312" s="9">
        <v>80.73</v>
      </c>
      <c r="GM312" s="9">
        <v>80.239999999999995</v>
      </c>
      <c r="GN312" s="9">
        <v>79.790000000000006</v>
      </c>
      <c r="GO312" s="9">
        <v>79.37</v>
      </c>
      <c r="GP312" s="9">
        <v>78.97</v>
      </c>
      <c r="GQ312" s="9">
        <v>78.569999999999993</v>
      </c>
      <c r="GR312" s="9">
        <v>78.17</v>
      </c>
      <c r="GS312" s="9">
        <v>77.77</v>
      </c>
      <c r="GT312" s="9">
        <v>77.38</v>
      </c>
      <c r="GU312" s="9">
        <v>77.010000000000005</v>
      </c>
      <c r="GV312" s="9">
        <v>76.63</v>
      </c>
      <c r="GW312" s="9">
        <v>76.239999999999995</v>
      </c>
      <c r="GX312" s="9">
        <v>75.83</v>
      </c>
      <c r="GY312" s="9">
        <v>75.44</v>
      </c>
      <c r="GZ312" s="9">
        <v>75.06</v>
      </c>
      <c r="HA312" s="9">
        <v>74.72</v>
      </c>
      <c r="HB312" s="9">
        <v>74.37</v>
      </c>
      <c r="HC312" s="9">
        <v>74.05</v>
      </c>
      <c r="HD312" s="9">
        <v>73.73</v>
      </c>
      <c r="HE312" s="9">
        <v>73.41</v>
      </c>
      <c r="HF312" s="9">
        <v>73.08</v>
      </c>
      <c r="HG312" s="9">
        <v>72.760000000000005</v>
      </c>
      <c r="HH312" s="9">
        <v>72.47</v>
      </c>
      <c r="HI312" s="9">
        <v>72.17</v>
      </c>
      <c r="HJ312" s="9">
        <v>71.89</v>
      </c>
      <c r="HK312" s="9">
        <v>71.61</v>
      </c>
      <c r="HL312" s="9">
        <v>71.33</v>
      </c>
      <c r="HM312" s="9">
        <v>71.040000000000006</v>
      </c>
      <c r="HN312" s="9">
        <v>70.760000000000005</v>
      </c>
      <c r="HO312" s="9">
        <v>70.459999999999994</v>
      </c>
      <c r="HP312" s="9">
        <v>70.23</v>
      </c>
      <c r="HQ312" s="9">
        <v>69.98</v>
      </c>
      <c r="HR312" s="9">
        <v>69.739999999999995</v>
      </c>
      <c r="HS312" s="9">
        <v>69.48</v>
      </c>
      <c r="HT312" s="9">
        <v>69.22</v>
      </c>
      <c r="HU312" s="9">
        <v>68.91</v>
      </c>
      <c r="HV312" s="9">
        <v>68.72</v>
      </c>
      <c r="HW312" s="9">
        <v>68.53</v>
      </c>
      <c r="HX312" s="9">
        <v>68.34</v>
      </c>
      <c r="HY312" s="9">
        <v>68.150000000000006</v>
      </c>
      <c r="ID312" s="14">
        <v>84.838099999999997</v>
      </c>
      <c r="IE312" s="14">
        <v>84.747900000000001</v>
      </c>
      <c r="IF312" s="14">
        <v>-0.10641399999999999</v>
      </c>
      <c r="IH312" s="7">
        <v>84.47</v>
      </c>
      <c r="II312" s="9">
        <v>118.1</v>
      </c>
    </row>
    <row r="313" spans="1:243" x14ac:dyDescent="0.35">
      <c r="A313" s="6">
        <f t="shared" si="66"/>
        <v>44988</v>
      </c>
      <c r="B313" s="13">
        <f t="shared" si="60"/>
        <v>3</v>
      </c>
      <c r="C313" s="13">
        <f t="shared" si="61"/>
        <v>2023</v>
      </c>
      <c r="D313">
        <f t="shared" si="62"/>
        <v>202303</v>
      </c>
      <c r="E313">
        <f t="shared" si="63"/>
        <v>1</v>
      </c>
      <c r="F313">
        <f t="shared" si="64"/>
        <v>202301</v>
      </c>
      <c r="G313" t="s">
        <v>498</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77.508399999999995</v>
      </c>
      <c r="FP313" s="7">
        <v>85.74</v>
      </c>
      <c r="FQ313" s="9">
        <v>1.1977</v>
      </c>
      <c r="FR313" s="7">
        <f t="shared" si="65"/>
        <v>71.58720881689905</v>
      </c>
      <c r="FT313" s="7">
        <v>3.69</v>
      </c>
      <c r="FU313" s="7">
        <v>3.8</v>
      </c>
      <c r="FV313" s="9">
        <v>77.717699999999994</v>
      </c>
      <c r="FX313" s="9">
        <v>85.83</v>
      </c>
      <c r="FY313" s="9">
        <v>84.78</v>
      </c>
      <c r="FZ313" s="9">
        <v>83.31</v>
      </c>
      <c r="GA313" s="9">
        <v>80.489999999999995</v>
      </c>
      <c r="GB313" s="9">
        <v>75.73</v>
      </c>
      <c r="GD313" s="9">
        <v>85.83</v>
      </c>
      <c r="GE313" s="9">
        <v>85.26</v>
      </c>
      <c r="GF313" s="9">
        <v>84.78</v>
      </c>
      <c r="GG313" s="9">
        <v>84.29</v>
      </c>
      <c r="GH313" s="9">
        <v>83.81</v>
      </c>
      <c r="GI313" s="9">
        <v>83.31</v>
      </c>
      <c r="GJ313" s="9">
        <v>82.83</v>
      </c>
      <c r="GK313" s="9">
        <v>82.36</v>
      </c>
      <c r="GL313" s="9">
        <v>81.89</v>
      </c>
      <c r="GM313" s="9">
        <v>81.39</v>
      </c>
      <c r="GN313" s="9">
        <v>80.92</v>
      </c>
      <c r="GO313" s="9">
        <v>80.489999999999995</v>
      </c>
      <c r="GP313" s="9">
        <v>80.08</v>
      </c>
      <c r="GQ313" s="9">
        <v>79.680000000000007</v>
      </c>
      <c r="GR313" s="9">
        <v>79.27</v>
      </c>
      <c r="GS313" s="9">
        <v>78.86</v>
      </c>
      <c r="GT313" s="9">
        <v>78.459999999999994</v>
      </c>
      <c r="GU313" s="9">
        <v>78.08</v>
      </c>
      <c r="GV313" s="9">
        <v>77.680000000000007</v>
      </c>
      <c r="GW313" s="9">
        <v>77.28</v>
      </c>
      <c r="GX313" s="9">
        <v>76.87</v>
      </c>
      <c r="GY313" s="9">
        <v>76.47</v>
      </c>
      <c r="GZ313" s="9">
        <v>76.08</v>
      </c>
      <c r="HA313" s="9">
        <v>75.73</v>
      </c>
      <c r="HB313" s="9">
        <v>75.38</v>
      </c>
      <c r="HC313" s="9">
        <v>75.05</v>
      </c>
      <c r="HD313" s="9">
        <v>74.72</v>
      </c>
      <c r="HE313" s="9">
        <v>74.39</v>
      </c>
      <c r="HF313" s="9">
        <v>74.06</v>
      </c>
      <c r="HG313" s="9">
        <v>73.73</v>
      </c>
      <c r="HH313" s="9">
        <v>73.430000000000007</v>
      </c>
      <c r="HI313" s="9">
        <v>73.11</v>
      </c>
      <c r="HJ313" s="9">
        <v>72.819999999999993</v>
      </c>
      <c r="HK313" s="9">
        <v>72.52</v>
      </c>
      <c r="HL313" s="9">
        <v>72.22</v>
      </c>
      <c r="HM313" s="9">
        <v>71.92</v>
      </c>
      <c r="HN313" s="9">
        <v>71.62</v>
      </c>
      <c r="HO313" s="9">
        <v>71.3</v>
      </c>
      <c r="HP313" s="9">
        <v>71.06</v>
      </c>
      <c r="HQ313" s="9">
        <v>70.819999999999993</v>
      </c>
      <c r="HR313" s="9">
        <v>70.569999999999993</v>
      </c>
      <c r="HS313" s="9">
        <v>70.3</v>
      </c>
      <c r="HT313" s="9">
        <v>70.03</v>
      </c>
      <c r="HU313" s="9">
        <v>69.72</v>
      </c>
      <c r="HV313" s="9">
        <v>69.52</v>
      </c>
      <c r="HW313" s="9">
        <v>69.319999999999993</v>
      </c>
      <c r="HX313" s="9">
        <v>69.12</v>
      </c>
      <c r="HY313" s="9">
        <v>68.92</v>
      </c>
      <c r="ID313" s="14">
        <v>84.838099999999997</v>
      </c>
      <c r="IE313" s="14">
        <v>84.747900000000001</v>
      </c>
      <c r="IF313" s="14">
        <v>-0.10641399999999999</v>
      </c>
      <c r="IH313" s="7">
        <v>85.8</v>
      </c>
      <c r="II313" s="9">
        <v>113.18</v>
      </c>
    </row>
    <row r="314" spans="1:243" x14ac:dyDescent="0.35">
      <c r="A314" s="6">
        <f t="shared" si="66"/>
        <v>44991</v>
      </c>
      <c r="B314" s="13">
        <f t="shared" si="60"/>
        <v>3</v>
      </c>
      <c r="C314" s="13">
        <f t="shared" si="61"/>
        <v>2023</v>
      </c>
      <c r="D314">
        <f t="shared" si="62"/>
        <v>202303</v>
      </c>
      <c r="E314">
        <f t="shared" si="63"/>
        <v>1</v>
      </c>
      <c r="F314">
        <f t="shared" si="64"/>
        <v>202301</v>
      </c>
      <c r="G314" t="s">
        <v>499</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77.596400000000003</v>
      </c>
      <c r="FP314" s="7">
        <v>85.86</v>
      </c>
      <c r="FQ314" s="9">
        <v>1.2001999999999999</v>
      </c>
      <c r="FR314" s="7">
        <f t="shared" si="65"/>
        <v>71.538076987168807</v>
      </c>
      <c r="FT314" s="7">
        <v>3.76</v>
      </c>
      <c r="FU314" s="7">
        <v>3.88</v>
      </c>
      <c r="FV314" s="9">
        <v>77.8142</v>
      </c>
      <c r="FX314" s="9">
        <v>86.18</v>
      </c>
      <c r="FY314" s="9">
        <v>85.16</v>
      </c>
      <c r="FZ314" s="9">
        <v>83.73</v>
      </c>
      <c r="GA314" s="9">
        <v>80.89</v>
      </c>
      <c r="GB314" s="9">
        <v>76.03</v>
      </c>
      <c r="GD314" s="9">
        <v>86.18</v>
      </c>
      <c r="GE314" s="9">
        <v>85.62</v>
      </c>
      <c r="GF314" s="9">
        <v>85.16</v>
      </c>
      <c r="GG314" s="9">
        <v>84.69</v>
      </c>
      <c r="GH314" s="9">
        <v>84.23</v>
      </c>
      <c r="GI314" s="9">
        <v>83.73</v>
      </c>
      <c r="GJ314" s="9">
        <v>83.25</v>
      </c>
      <c r="GK314" s="9">
        <v>82.79</v>
      </c>
      <c r="GL314" s="9">
        <v>82.3</v>
      </c>
      <c r="GM314" s="9">
        <v>81.81</v>
      </c>
      <c r="GN314" s="9">
        <v>81.33</v>
      </c>
      <c r="GO314" s="9">
        <v>80.89</v>
      </c>
      <c r="GP314" s="9">
        <v>80.48</v>
      </c>
      <c r="GQ314" s="9">
        <v>80.069999999999993</v>
      </c>
      <c r="GR314" s="9">
        <v>79.67</v>
      </c>
      <c r="GS314" s="9">
        <v>79.25</v>
      </c>
      <c r="GT314" s="9">
        <v>78.84</v>
      </c>
      <c r="GU314" s="9">
        <v>78.459999999999994</v>
      </c>
      <c r="GV314" s="9">
        <v>78.05</v>
      </c>
      <c r="GW314" s="9">
        <v>77.63</v>
      </c>
      <c r="GX314" s="9">
        <v>77.209999999999994</v>
      </c>
      <c r="GY314" s="9">
        <v>76.8</v>
      </c>
      <c r="GZ314" s="9">
        <v>76.39</v>
      </c>
      <c r="HA314" s="9">
        <v>76.03</v>
      </c>
      <c r="HB314" s="9">
        <v>75.66</v>
      </c>
      <c r="HC314" s="9">
        <v>75.319999999999993</v>
      </c>
      <c r="HD314" s="9">
        <v>75</v>
      </c>
      <c r="HE314" s="9">
        <v>74.67</v>
      </c>
      <c r="HF314" s="9">
        <v>74.33</v>
      </c>
      <c r="HG314" s="9">
        <v>73.989999999999995</v>
      </c>
      <c r="HH314" s="9">
        <v>73.680000000000007</v>
      </c>
      <c r="HI314" s="9">
        <v>73.349999999999994</v>
      </c>
      <c r="HJ314" s="9">
        <v>73.06</v>
      </c>
      <c r="HK314" s="9">
        <v>72.760000000000005</v>
      </c>
      <c r="HL314" s="9">
        <v>72.459999999999994</v>
      </c>
      <c r="HM314" s="9">
        <v>72.150000000000006</v>
      </c>
      <c r="HN314" s="9">
        <v>71.84</v>
      </c>
      <c r="HO314" s="9">
        <v>71.52</v>
      </c>
      <c r="HP314" s="9">
        <v>71.28</v>
      </c>
      <c r="HQ314" s="9">
        <v>71.040000000000006</v>
      </c>
      <c r="HR314" s="9">
        <v>70.790000000000006</v>
      </c>
      <c r="HS314" s="9">
        <v>70.510000000000005</v>
      </c>
      <c r="HT314" s="9">
        <v>70.23</v>
      </c>
      <c r="HU314" s="9">
        <v>69.92</v>
      </c>
      <c r="HV314" s="9">
        <v>69.709999999999994</v>
      </c>
      <c r="HW314" s="9">
        <v>69.5</v>
      </c>
      <c r="HX314" s="9">
        <v>69.290000000000006</v>
      </c>
      <c r="HY314" s="9">
        <v>69.08</v>
      </c>
      <c r="ID314" s="14">
        <v>84.838099999999997</v>
      </c>
      <c r="IE314" s="14">
        <v>84.747900000000001</v>
      </c>
      <c r="IF314" s="14">
        <v>-0.10641399999999999</v>
      </c>
      <c r="IH314" s="7">
        <v>85.92</v>
      </c>
      <c r="II314" s="9">
        <v>105.66</v>
      </c>
    </row>
    <row r="315" spans="1:243" x14ac:dyDescent="0.35">
      <c r="A315" s="6">
        <f t="shared" si="66"/>
        <v>44992</v>
      </c>
      <c r="B315" s="13">
        <f t="shared" si="60"/>
        <v>3</v>
      </c>
      <c r="C315" s="13">
        <f t="shared" si="61"/>
        <v>2023</v>
      </c>
      <c r="D315">
        <f t="shared" si="62"/>
        <v>202303</v>
      </c>
      <c r="E315">
        <f t="shared" si="63"/>
        <v>1</v>
      </c>
      <c r="F315">
        <f t="shared" si="64"/>
        <v>202301</v>
      </c>
      <c r="G315" t="s">
        <v>500</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77.0124</v>
      </c>
      <c r="FP315" s="7">
        <v>83.03</v>
      </c>
      <c r="FQ315" s="9">
        <v>1.1872</v>
      </c>
      <c r="FR315" s="7">
        <f t="shared" si="65"/>
        <v>69.937668463611857</v>
      </c>
      <c r="FT315" s="7">
        <v>3.79</v>
      </c>
      <c r="FU315" s="7">
        <v>3.85</v>
      </c>
      <c r="FV315" s="9">
        <v>77.210400000000007</v>
      </c>
      <c r="FX315" s="9">
        <v>83.29</v>
      </c>
      <c r="FY315" s="9">
        <v>82.43</v>
      </c>
      <c r="FZ315" s="9">
        <v>81.19</v>
      </c>
      <c r="GA315" s="9">
        <v>78.61</v>
      </c>
      <c r="GB315" s="9">
        <v>74.209999999999994</v>
      </c>
      <c r="GD315" s="9">
        <v>83.29</v>
      </c>
      <c r="GE315" s="9">
        <v>82.8</v>
      </c>
      <c r="GF315" s="9">
        <v>82.43</v>
      </c>
      <c r="GG315" s="9">
        <v>82.03</v>
      </c>
      <c r="GH315" s="9">
        <v>81.63</v>
      </c>
      <c r="GI315" s="9">
        <v>81.19</v>
      </c>
      <c r="GJ315" s="9">
        <v>80.760000000000005</v>
      </c>
      <c r="GK315" s="9">
        <v>80.34</v>
      </c>
      <c r="GL315" s="9">
        <v>79.89</v>
      </c>
      <c r="GM315" s="9">
        <v>79.430000000000007</v>
      </c>
      <c r="GN315" s="9">
        <v>79</v>
      </c>
      <c r="GO315" s="9">
        <v>78.61</v>
      </c>
      <c r="GP315" s="9">
        <v>78.239999999999995</v>
      </c>
      <c r="GQ315" s="9">
        <v>77.87</v>
      </c>
      <c r="GR315" s="9">
        <v>77.5</v>
      </c>
      <c r="GS315" s="9">
        <v>77.12</v>
      </c>
      <c r="GT315" s="9">
        <v>76.75</v>
      </c>
      <c r="GU315" s="9">
        <v>76.41</v>
      </c>
      <c r="GV315" s="9">
        <v>76.040000000000006</v>
      </c>
      <c r="GW315" s="9">
        <v>75.650000000000006</v>
      </c>
      <c r="GX315" s="9">
        <v>75.27</v>
      </c>
      <c r="GY315" s="9">
        <v>74.900000000000006</v>
      </c>
      <c r="GZ315" s="9">
        <v>74.53</v>
      </c>
      <c r="HA315" s="9">
        <v>74.209999999999994</v>
      </c>
      <c r="HB315" s="9">
        <v>73.88</v>
      </c>
      <c r="HC315" s="9">
        <v>73.58</v>
      </c>
      <c r="HD315" s="9">
        <v>73.290000000000006</v>
      </c>
      <c r="HE315" s="9">
        <v>72.989999999999995</v>
      </c>
      <c r="HF315" s="9">
        <v>72.680000000000007</v>
      </c>
      <c r="HG315" s="9">
        <v>72.37</v>
      </c>
      <c r="HH315" s="9">
        <v>72.09</v>
      </c>
      <c r="HI315" s="9">
        <v>71.8</v>
      </c>
      <c r="HJ315" s="9">
        <v>71.53</v>
      </c>
      <c r="HK315" s="9">
        <v>71.25</v>
      </c>
      <c r="HL315" s="9">
        <v>70.98</v>
      </c>
      <c r="HM315" s="9">
        <v>70.7</v>
      </c>
      <c r="HN315" s="9">
        <v>70.42</v>
      </c>
      <c r="HO315" s="9">
        <v>70.13</v>
      </c>
      <c r="HP315" s="9">
        <v>69.91</v>
      </c>
      <c r="HQ315" s="9">
        <v>69.69</v>
      </c>
      <c r="HR315" s="9">
        <v>69.47</v>
      </c>
      <c r="HS315" s="9">
        <v>69.22</v>
      </c>
      <c r="HT315" s="9">
        <v>68.97</v>
      </c>
      <c r="HU315" s="9">
        <v>68.69</v>
      </c>
      <c r="HV315" s="9">
        <v>68.5</v>
      </c>
      <c r="HW315" s="9">
        <v>68.31</v>
      </c>
      <c r="HX315" s="9">
        <v>68.12</v>
      </c>
      <c r="HY315" s="9">
        <v>67.92</v>
      </c>
      <c r="ID315" s="14">
        <v>84.838099999999997</v>
      </c>
      <c r="IE315" s="14">
        <v>84.747900000000001</v>
      </c>
      <c r="IF315" s="14">
        <v>-0.10641399999999999</v>
      </c>
      <c r="IH315" s="7">
        <v>83.81</v>
      </c>
      <c r="II315" s="9">
        <v>108.75</v>
      </c>
    </row>
    <row r="316" spans="1:243" x14ac:dyDescent="0.35">
      <c r="A316" s="6">
        <f t="shared" si="66"/>
        <v>44993</v>
      </c>
      <c r="B316" s="13">
        <f t="shared" si="60"/>
        <v>3</v>
      </c>
      <c r="C316" s="13">
        <f t="shared" si="61"/>
        <v>2023</v>
      </c>
      <c r="D316">
        <f t="shared" si="62"/>
        <v>202303</v>
      </c>
      <c r="E316">
        <f t="shared" si="63"/>
        <v>1</v>
      </c>
      <c r="F316">
        <f t="shared" si="64"/>
        <v>202301</v>
      </c>
      <c r="G316" t="s">
        <v>501</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76.946899999999999</v>
      </c>
      <c r="FP316" s="7">
        <v>82.1</v>
      </c>
      <c r="FQ316" s="9">
        <v>1.1837</v>
      </c>
      <c r="FR316" s="7">
        <f t="shared" si="65"/>
        <v>69.358790234011991</v>
      </c>
      <c r="FT316" s="7">
        <v>3.79</v>
      </c>
      <c r="FU316" s="7">
        <v>3.79</v>
      </c>
      <c r="FV316" s="9">
        <v>77.151499999999999</v>
      </c>
      <c r="FX316" s="9">
        <v>82.66</v>
      </c>
      <c r="FY316" s="9">
        <v>81.819999999999993</v>
      </c>
      <c r="FZ316" s="9">
        <v>80.58</v>
      </c>
      <c r="GA316" s="9">
        <v>78.06</v>
      </c>
      <c r="GB316" s="9">
        <v>73.88</v>
      </c>
      <c r="GD316" s="9">
        <v>82.66</v>
      </c>
      <c r="GE316" s="9">
        <v>82.19</v>
      </c>
      <c r="GF316" s="9">
        <v>81.819999999999993</v>
      </c>
      <c r="GG316" s="9">
        <v>81.42</v>
      </c>
      <c r="GH316" s="9">
        <v>81.010000000000005</v>
      </c>
      <c r="GI316" s="9">
        <v>80.58</v>
      </c>
      <c r="GJ316" s="9">
        <v>80.16</v>
      </c>
      <c r="GK316" s="9">
        <v>79.73</v>
      </c>
      <c r="GL316" s="9">
        <v>79.290000000000006</v>
      </c>
      <c r="GM316" s="9">
        <v>78.849999999999994</v>
      </c>
      <c r="GN316" s="9">
        <v>78.45</v>
      </c>
      <c r="GO316" s="9">
        <v>78.06</v>
      </c>
      <c r="GP316" s="9">
        <v>77.709999999999994</v>
      </c>
      <c r="GQ316" s="9">
        <v>77.349999999999994</v>
      </c>
      <c r="GR316" s="9">
        <v>77</v>
      </c>
      <c r="GS316" s="9">
        <v>76.63</v>
      </c>
      <c r="GT316" s="9">
        <v>76.28</v>
      </c>
      <c r="GU316" s="9">
        <v>75.959999999999994</v>
      </c>
      <c r="GV316" s="9">
        <v>75.61</v>
      </c>
      <c r="GW316" s="9">
        <v>75.239999999999995</v>
      </c>
      <c r="GX316" s="9">
        <v>74.88</v>
      </c>
      <c r="GY316" s="9">
        <v>74.53</v>
      </c>
      <c r="GZ316" s="9">
        <v>74.180000000000007</v>
      </c>
      <c r="HA316" s="9">
        <v>73.88</v>
      </c>
      <c r="HB316" s="9">
        <v>73.569999999999993</v>
      </c>
      <c r="HC316" s="9">
        <v>73.3</v>
      </c>
      <c r="HD316" s="9">
        <v>73.03</v>
      </c>
      <c r="HE316" s="9">
        <v>72.75</v>
      </c>
      <c r="HF316" s="9">
        <v>72.459999999999994</v>
      </c>
      <c r="HG316" s="9">
        <v>72.17</v>
      </c>
      <c r="HH316" s="9">
        <v>71.91</v>
      </c>
      <c r="HI316" s="9">
        <v>71.650000000000006</v>
      </c>
      <c r="HJ316" s="9">
        <v>71.400000000000006</v>
      </c>
      <c r="HK316" s="9">
        <v>71.14</v>
      </c>
      <c r="HL316" s="9">
        <v>70.88</v>
      </c>
      <c r="HM316" s="9">
        <v>70.62</v>
      </c>
      <c r="HN316" s="9">
        <v>70.36</v>
      </c>
      <c r="HO316" s="9">
        <v>70.09</v>
      </c>
      <c r="HP316" s="9">
        <v>69.87</v>
      </c>
      <c r="HQ316" s="9">
        <v>69.66</v>
      </c>
      <c r="HR316" s="9">
        <v>69.45</v>
      </c>
      <c r="HS316" s="9">
        <v>69.23</v>
      </c>
      <c r="HT316" s="9">
        <v>69.010000000000005</v>
      </c>
      <c r="HU316" s="9">
        <v>68.760000000000005</v>
      </c>
      <c r="HV316" s="9">
        <v>68.59</v>
      </c>
      <c r="HW316" s="9">
        <v>68.41</v>
      </c>
      <c r="HX316" s="9">
        <v>68.23</v>
      </c>
      <c r="HY316" s="9">
        <v>68.05</v>
      </c>
      <c r="ID316" s="14">
        <v>84.838099999999997</v>
      </c>
      <c r="IE316" s="14">
        <v>84.747900000000001</v>
      </c>
      <c r="IF316" s="14">
        <v>-0.10641399999999999</v>
      </c>
      <c r="IH316" s="7">
        <v>82.83</v>
      </c>
      <c r="II316" s="9">
        <v>106.85</v>
      </c>
    </row>
    <row r="317" spans="1:243" x14ac:dyDescent="0.35">
      <c r="A317" s="6">
        <f t="shared" si="66"/>
        <v>44994</v>
      </c>
      <c r="B317" s="13">
        <f t="shared" si="60"/>
        <v>3</v>
      </c>
      <c r="C317" s="13">
        <f t="shared" si="61"/>
        <v>2023</v>
      </c>
      <c r="D317">
        <f t="shared" si="62"/>
        <v>202303</v>
      </c>
      <c r="E317">
        <f t="shared" si="63"/>
        <v>1</v>
      </c>
      <c r="F317">
        <f t="shared" si="64"/>
        <v>202301</v>
      </c>
      <c r="G317" t="s">
        <v>502</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77.304599999999994</v>
      </c>
      <c r="FP317" s="7">
        <v>81</v>
      </c>
      <c r="FQ317" s="9">
        <v>1.1892</v>
      </c>
      <c r="FR317" s="7">
        <f t="shared" si="65"/>
        <v>68.11301715438951</v>
      </c>
      <c r="FT317" s="7">
        <v>3.8</v>
      </c>
      <c r="FU317" s="7">
        <v>3.83</v>
      </c>
      <c r="FV317" s="9">
        <v>77.507099999999994</v>
      </c>
      <c r="FX317" s="9">
        <v>81.59</v>
      </c>
      <c r="FY317" s="9">
        <v>80.709999999999994</v>
      </c>
      <c r="FZ317" s="9">
        <v>79.489999999999995</v>
      </c>
      <c r="GA317" s="9">
        <v>77.099999999999994</v>
      </c>
      <c r="GB317" s="9">
        <v>73.180000000000007</v>
      </c>
      <c r="GD317" s="9">
        <v>81.59</v>
      </c>
      <c r="GE317" s="9">
        <v>81.09</v>
      </c>
      <c r="GF317" s="9">
        <v>80.709999999999994</v>
      </c>
      <c r="GG317" s="9">
        <v>80.31</v>
      </c>
      <c r="GH317" s="9">
        <v>79.91</v>
      </c>
      <c r="GI317" s="9">
        <v>79.489999999999995</v>
      </c>
      <c r="GJ317" s="9">
        <v>79.08</v>
      </c>
      <c r="GK317" s="9">
        <v>78.67</v>
      </c>
      <c r="GL317" s="9">
        <v>78.25</v>
      </c>
      <c r="GM317" s="9">
        <v>77.83</v>
      </c>
      <c r="GN317" s="9">
        <v>77.45</v>
      </c>
      <c r="GO317" s="9">
        <v>77.099999999999994</v>
      </c>
      <c r="GP317" s="9">
        <v>76.77</v>
      </c>
      <c r="GQ317" s="9">
        <v>76.430000000000007</v>
      </c>
      <c r="GR317" s="9">
        <v>76.11</v>
      </c>
      <c r="GS317" s="9">
        <v>75.760000000000005</v>
      </c>
      <c r="GT317" s="9">
        <v>75.430000000000007</v>
      </c>
      <c r="GU317" s="9">
        <v>75.13</v>
      </c>
      <c r="GV317" s="9">
        <v>74.8</v>
      </c>
      <c r="GW317" s="9">
        <v>74.459999999999994</v>
      </c>
      <c r="GX317" s="9">
        <v>74.12</v>
      </c>
      <c r="GY317" s="9">
        <v>73.790000000000006</v>
      </c>
      <c r="GZ317" s="9">
        <v>73.459999999999994</v>
      </c>
      <c r="HA317" s="9">
        <v>73.180000000000007</v>
      </c>
      <c r="HB317" s="9">
        <v>72.900000000000006</v>
      </c>
      <c r="HC317" s="9">
        <v>72.66</v>
      </c>
      <c r="HD317" s="9">
        <v>72.41</v>
      </c>
      <c r="HE317" s="9">
        <v>72.150000000000006</v>
      </c>
      <c r="HF317" s="9">
        <v>71.88</v>
      </c>
      <c r="HG317" s="9">
        <v>71.61</v>
      </c>
      <c r="HH317" s="9">
        <v>71.37</v>
      </c>
      <c r="HI317" s="9">
        <v>71.14</v>
      </c>
      <c r="HJ317" s="9">
        <v>70.91</v>
      </c>
      <c r="HK317" s="9">
        <v>70.67</v>
      </c>
      <c r="HL317" s="9">
        <v>70.430000000000007</v>
      </c>
      <c r="HM317" s="9">
        <v>70.19</v>
      </c>
      <c r="HN317" s="9">
        <v>69.95</v>
      </c>
      <c r="HO317" s="9">
        <v>69.709999999999994</v>
      </c>
      <c r="HP317" s="9">
        <v>69.510000000000005</v>
      </c>
      <c r="HQ317" s="9">
        <v>69.319999999999993</v>
      </c>
      <c r="HR317" s="9">
        <v>69.13</v>
      </c>
      <c r="HS317" s="9">
        <v>68.930000000000007</v>
      </c>
      <c r="HT317" s="9">
        <v>68.73</v>
      </c>
      <c r="HU317" s="9">
        <v>68.510000000000005</v>
      </c>
      <c r="HV317" s="9">
        <v>68.349999999999994</v>
      </c>
      <c r="HW317" s="9">
        <v>68.19</v>
      </c>
      <c r="HX317" s="9">
        <v>68.03</v>
      </c>
      <c r="HY317" s="9">
        <v>67.87</v>
      </c>
      <c r="ID317" s="14">
        <v>84.838099999999997</v>
      </c>
      <c r="IE317" s="14">
        <v>84.747900000000001</v>
      </c>
      <c r="IF317" s="14">
        <v>-0.10641399999999999</v>
      </c>
      <c r="IH317" s="7">
        <v>82.21</v>
      </c>
      <c r="II317" s="9">
        <v>109.59</v>
      </c>
    </row>
    <row r="318" spans="1:243" x14ac:dyDescent="0.35">
      <c r="A318" s="6">
        <f t="shared" si="66"/>
        <v>44995</v>
      </c>
      <c r="B318" s="13">
        <f t="shared" si="60"/>
        <v>3</v>
      </c>
      <c r="C318" s="13">
        <f t="shared" si="61"/>
        <v>2023</v>
      </c>
      <c r="D318">
        <f t="shared" si="62"/>
        <v>202303</v>
      </c>
      <c r="E318">
        <f t="shared" si="63"/>
        <v>1</v>
      </c>
      <c r="F318">
        <f t="shared" si="64"/>
        <v>202301</v>
      </c>
      <c r="G318" t="s">
        <v>503</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78.112799999999993</v>
      </c>
      <c r="FP318" s="7">
        <v>82.3</v>
      </c>
      <c r="FQ318" s="9">
        <v>1.2101999999999999</v>
      </c>
      <c r="FR318" s="7">
        <f t="shared" si="65"/>
        <v>68.00528838208561</v>
      </c>
      <c r="FT318" s="7">
        <v>3.61</v>
      </c>
      <c r="FU318" s="7">
        <v>3.62</v>
      </c>
      <c r="FV318" s="9">
        <v>78.309299999999993</v>
      </c>
      <c r="FX318" s="9">
        <v>82.78</v>
      </c>
      <c r="FY318" s="9">
        <v>81.760000000000005</v>
      </c>
      <c r="FZ318" s="9">
        <v>80.47</v>
      </c>
      <c r="GA318" s="9">
        <v>77.88</v>
      </c>
      <c r="GB318" s="9">
        <v>73.62</v>
      </c>
      <c r="GD318" s="9">
        <v>82.78</v>
      </c>
      <c r="GE318" s="9">
        <v>82.16</v>
      </c>
      <c r="GF318" s="9">
        <v>81.760000000000005</v>
      </c>
      <c r="GG318" s="9">
        <v>81.34</v>
      </c>
      <c r="GH318" s="9">
        <v>80.92</v>
      </c>
      <c r="GI318" s="9">
        <v>80.47</v>
      </c>
      <c r="GJ318" s="9">
        <v>80.040000000000006</v>
      </c>
      <c r="GK318" s="9">
        <v>79.61</v>
      </c>
      <c r="GL318" s="9">
        <v>79.17</v>
      </c>
      <c r="GM318" s="9">
        <v>78.709999999999994</v>
      </c>
      <c r="GN318" s="9">
        <v>78.28</v>
      </c>
      <c r="GO318" s="9">
        <v>77.88</v>
      </c>
      <c r="GP318" s="9">
        <v>77.52</v>
      </c>
      <c r="GQ318" s="9">
        <v>77.16</v>
      </c>
      <c r="GR318" s="9">
        <v>76.81</v>
      </c>
      <c r="GS318" s="9">
        <v>76.44</v>
      </c>
      <c r="GT318" s="9">
        <v>76.08</v>
      </c>
      <c r="GU318" s="9">
        <v>75.75</v>
      </c>
      <c r="GV318" s="9">
        <v>75.39</v>
      </c>
      <c r="GW318" s="9">
        <v>75.010000000000005</v>
      </c>
      <c r="GX318" s="9">
        <v>74.650000000000006</v>
      </c>
      <c r="GY318" s="9">
        <v>74.290000000000006</v>
      </c>
      <c r="GZ318" s="9">
        <v>73.930000000000007</v>
      </c>
      <c r="HA318" s="9">
        <v>73.62</v>
      </c>
      <c r="HB318" s="9">
        <v>73.31</v>
      </c>
      <c r="HC318" s="9">
        <v>73.040000000000006</v>
      </c>
      <c r="HD318" s="9">
        <v>72.77</v>
      </c>
      <c r="HE318" s="9">
        <v>72.489999999999995</v>
      </c>
      <c r="HF318" s="9">
        <v>72.2</v>
      </c>
      <c r="HG318" s="9">
        <v>71.91</v>
      </c>
      <c r="HH318" s="9">
        <v>71.64</v>
      </c>
      <c r="HI318" s="9">
        <v>71.39</v>
      </c>
      <c r="HJ318" s="9">
        <v>71.150000000000006</v>
      </c>
      <c r="HK318" s="9">
        <v>70.900000000000006</v>
      </c>
      <c r="HL318" s="9">
        <v>70.650000000000006</v>
      </c>
      <c r="HM318" s="9">
        <v>70.41</v>
      </c>
      <c r="HN318" s="9">
        <v>70.17</v>
      </c>
      <c r="HO318" s="9">
        <v>69.92</v>
      </c>
      <c r="HP318" s="9">
        <v>69.680000000000007</v>
      </c>
      <c r="HQ318" s="9">
        <v>69.459999999999994</v>
      </c>
      <c r="HR318" s="9">
        <v>69.239999999999995</v>
      </c>
      <c r="HS318" s="9">
        <v>69.02</v>
      </c>
      <c r="HT318" s="9">
        <v>68.8</v>
      </c>
      <c r="HU318" s="9">
        <v>68.58</v>
      </c>
      <c r="HV318" s="9">
        <v>68.42</v>
      </c>
      <c r="HW318" s="9">
        <v>68.25</v>
      </c>
      <c r="HX318" s="9">
        <v>68.09</v>
      </c>
      <c r="HY318" s="9">
        <v>67.930000000000007</v>
      </c>
      <c r="ID318" s="14">
        <v>84.838099999999997</v>
      </c>
      <c r="IE318" s="14">
        <v>84.747900000000001</v>
      </c>
      <c r="IF318" s="14">
        <v>-0.10641399999999999</v>
      </c>
      <c r="IH318" s="7">
        <v>82.07</v>
      </c>
      <c r="II318" s="9">
        <v>133.56</v>
      </c>
    </row>
    <row r="319" spans="1:243" x14ac:dyDescent="0.35">
      <c r="A319" s="6">
        <f t="shared" si="66"/>
        <v>44998</v>
      </c>
      <c r="B319" s="13">
        <f t="shared" si="60"/>
        <v>3</v>
      </c>
      <c r="C319" s="13">
        <f t="shared" si="61"/>
        <v>2023</v>
      </c>
      <c r="D319">
        <f t="shared" si="62"/>
        <v>202303</v>
      </c>
      <c r="E319">
        <f t="shared" si="63"/>
        <v>1</v>
      </c>
      <c r="F319">
        <f t="shared" si="64"/>
        <v>202301</v>
      </c>
      <c r="G319" t="s">
        <v>504</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78.199600000000004</v>
      </c>
      <c r="FP319" s="7">
        <v>79.67</v>
      </c>
      <c r="FQ319" s="9">
        <v>1.2159</v>
      </c>
      <c r="FR319" s="7">
        <f t="shared" si="65"/>
        <v>65.523480549387287</v>
      </c>
      <c r="FT319" s="7">
        <v>3.36</v>
      </c>
      <c r="FU319" s="7">
        <v>3.38</v>
      </c>
      <c r="FV319" s="9">
        <v>78.381</v>
      </c>
      <c r="FX319" s="9">
        <v>80.77</v>
      </c>
      <c r="FY319" s="9">
        <v>79.87</v>
      </c>
      <c r="FZ319" s="9">
        <v>78.739999999999995</v>
      </c>
      <c r="GA319" s="9">
        <v>76.459999999999994</v>
      </c>
      <c r="GB319" s="9">
        <v>72.66</v>
      </c>
      <c r="GD319" s="9">
        <v>80.77</v>
      </c>
      <c r="GE319" s="9">
        <v>80.23</v>
      </c>
      <c r="GF319" s="9">
        <v>79.87</v>
      </c>
      <c r="GG319" s="9">
        <v>79.5</v>
      </c>
      <c r="GH319" s="9">
        <v>79.13</v>
      </c>
      <c r="GI319" s="9">
        <v>78.739999999999995</v>
      </c>
      <c r="GJ319" s="9">
        <v>78.36</v>
      </c>
      <c r="GK319" s="9">
        <v>77.98</v>
      </c>
      <c r="GL319" s="9">
        <v>77.59</v>
      </c>
      <c r="GM319" s="9">
        <v>77.19</v>
      </c>
      <c r="GN319" s="9">
        <v>76.81</v>
      </c>
      <c r="GO319" s="9">
        <v>76.459999999999994</v>
      </c>
      <c r="GP319" s="9">
        <v>76.150000000000006</v>
      </c>
      <c r="GQ319" s="9">
        <v>75.83</v>
      </c>
      <c r="GR319" s="9">
        <v>75.53</v>
      </c>
      <c r="GS319" s="9">
        <v>75.2</v>
      </c>
      <c r="GT319" s="9">
        <v>74.88</v>
      </c>
      <c r="GU319" s="9">
        <v>74.58</v>
      </c>
      <c r="GV319" s="9">
        <v>74.260000000000005</v>
      </c>
      <c r="GW319" s="9">
        <v>73.930000000000007</v>
      </c>
      <c r="GX319" s="9">
        <v>73.599999999999994</v>
      </c>
      <c r="GY319" s="9">
        <v>73.27</v>
      </c>
      <c r="GZ319" s="9">
        <v>72.94</v>
      </c>
      <c r="HA319" s="9">
        <v>72.66</v>
      </c>
      <c r="HB319" s="9">
        <v>72.39</v>
      </c>
      <c r="HC319" s="9">
        <v>72.150000000000006</v>
      </c>
      <c r="HD319" s="9">
        <v>71.900000000000006</v>
      </c>
      <c r="HE319" s="9">
        <v>71.64</v>
      </c>
      <c r="HF319" s="9">
        <v>71.37</v>
      </c>
      <c r="HG319" s="9">
        <v>71.11</v>
      </c>
      <c r="HH319" s="9">
        <v>70.87</v>
      </c>
      <c r="HI319" s="9">
        <v>70.64</v>
      </c>
      <c r="HJ319" s="9">
        <v>70.42</v>
      </c>
      <c r="HK319" s="9">
        <v>70.180000000000007</v>
      </c>
      <c r="HL319" s="9">
        <v>69.94</v>
      </c>
      <c r="HM319" s="9">
        <v>69.709999999999994</v>
      </c>
      <c r="HN319" s="9">
        <v>69.489999999999995</v>
      </c>
      <c r="HO319" s="9">
        <v>69.260000000000005</v>
      </c>
      <c r="HP319" s="9">
        <v>69.040000000000006</v>
      </c>
      <c r="HQ319" s="9">
        <v>68.83</v>
      </c>
      <c r="HR319" s="9">
        <v>68.62</v>
      </c>
      <c r="HS319" s="9">
        <v>68.42</v>
      </c>
      <c r="HT319" s="9">
        <v>68.22</v>
      </c>
      <c r="HU319" s="9">
        <v>68</v>
      </c>
      <c r="HV319" s="9">
        <v>67.84</v>
      </c>
      <c r="HW319" s="9">
        <v>67.680000000000007</v>
      </c>
      <c r="HX319" s="9">
        <v>67.52</v>
      </c>
      <c r="HY319" s="9">
        <v>67.36</v>
      </c>
      <c r="ID319" s="14">
        <v>84.838099999999997</v>
      </c>
      <c r="IE319" s="14">
        <v>84.747900000000001</v>
      </c>
      <c r="IF319" s="14">
        <v>-0.10641399999999999</v>
      </c>
      <c r="IH319" s="7">
        <v>80.14</v>
      </c>
      <c r="II319" s="9">
        <v>125.08</v>
      </c>
    </row>
    <row r="320" spans="1:243" x14ac:dyDescent="0.35">
      <c r="A320" s="6">
        <f t="shared" si="66"/>
        <v>44999</v>
      </c>
      <c r="B320" s="13">
        <f t="shared" si="60"/>
        <v>3</v>
      </c>
      <c r="C320" s="13">
        <f t="shared" si="61"/>
        <v>2023</v>
      </c>
      <c r="D320">
        <f t="shared" si="62"/>
        <v>202303</v>
      </c>
      <c r="E320">
        <f t="shared" si="63"/>
        <v>1</v>
      </c>
      <c r="F320">
        <f t="shared" si="64"/>
        <v>202301</v>
      </c>
      <c r="G320" t="s">
        <v>505</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78.147199999999998</v>
      </c>
      <c r="FP320" s="7">
        <v>76.77</v>
      </c>
      <c r="FQ320" s="9">
        <v>1.2145999999999999</v>
      </c>
      <c r="FR320" s="7">
        <f t="shared" si="65"/>
        <v>63.205993742795982</v>
      </c>
      <c r="FT320" s="7">
        <v>3.47</v>
      </c>
      <c r="FU320" s="7">
        <v>3.5</v>
      </c>
      <c r="FV320" s="9">
        <v>78.326599999999999</v>
      </c>
      <c r="FX320" s="9">
        <v>77.45</v>
      </c>
      <c r="FY320" s="9">
        <v>76.72</v>
      </c>
      <c r="FZ320" s="9">
        <v>75.75</v>
      </c>
      <c r="GA320" s="9">
        <v>73.84</v>
      </c>
      <c r="GB320" s="9">
        <v>70.89</v>
      </c>
      <c r="GD320" s="9">
        <v>77.45</v>
      </c>
      <c r="GE320" s="9">
        <v>77</v>
      </c>
      <c r="GF320" s="9">
        <v>76.72</v>
      </c>
      <c r="GG320" s="9">
        <v>76.400000000000006</v>
      </c>
      <c r="GH320" s="9">
        <v>76.09</v>
      </c>
      <c r="GI320" s="9">
        <v>75.75</v>
      </c>
      <c r="GJ320" s="9">
        <v>75.430000000000007</v>
      </c>
      <c r="GK320" s="9">
        <v>75.12</v>
      </c>
      <c r="GL320" s="9">
        <v>74.790000000000006</v>
      </c>
      <c r="GM320" s="9">
        <v>74.44</v>
      </c>
      <c r="GN320" s="9">
        <v>74.13</v>
      </c>
      <c r="GO320" s="9">
        <v>73.84</v>
      </c>
      <c r="GP320" s="9">
        <v>73.599999999999994</v>
      </c>
      <c r="GQ320" s="9">
        <v>73.349999999999994</v>
      </c>
      <c r="GR320" s="9">
        <v>73.09</v>
      </c>
      <c r="GS320" s="9">
        <v>72.84</v>
      </c>
      <c r="GT320" s="9">
        <v>72.599999999999994</v>
      </c>
      <c r="GU320" s="9">
        <v>72.37</v>
      </c>
      <c r="GV320" s="9">
        <v>72.12</v>
      </c>
      <c r="GW320" s="9">
        <v>71.87</v>
      </c>
      <c r="GX320" s="9">
        <v>71.61</v>
      </c>
      <c r="GY320" s="9">
        <v>71.349999999999994</v>
      </c>
      <c r="GZ320" s="9">
        <v>71.099999999999994</v>
      </c>
      <c r="HA320" s="9">
        <v>70.89</v>
      </c>
      <c r="HB320" s="9">
        <v>70.7</v>
      </c>
      <c r="HC320" s="9">
        <v>70.540000000000006</v>
      </c>
      <c r="HD320" s="9">
        <v>70.349999999999994</v>
      </c>
      <c r="HE320" s="9">
        <v>70.150000000000006</v>
      </c>
      <c r="HF320" s="9">
        <v>69.95</v>
      </c>
      <c r="HG320" s="9">
        <v>69.760000000000005</v>
      </c>
      <c r="HH320" s="9">
        <v>69.59</v>
      </c>
      <c r="HI320" s="9">
        <v>69.42</v>
      </c>
      <c r="HJ320" s="9">
        <v>69.25</v>
      </c>
      <c r="HK320" s="9">
        <v>69.06</v>
      </c>
      <c r="HL320" s="9">
        <v>68.87</v>
      </c>
      <c r="HM320" s="9">
        <v>68.69</v>
      </c>
      <c r="HN320" s="9">
        <v>68.52</v>
      </c>
      <c r="HO320" s="9">
        <v>68.349999999999994</v>
      </c>
      <c r="HP320" s="9">
        <v>68.180000000000007</v>
      </c>
      <c r="HQ320" s="9">
        <v>68.02</v>
      </c>
      <c r="HR320" s="9">
        <v>67.86</v>
      </c>
      <c r="HS320" s="9">
        <v>67.709999999999994</v>
      </c>
      <c r="HT320" s="9">
        <v>67.56</v>
      </c>
      <c r="HU320" s="9">
        <v>67.400000000000006</v>
      </c>
      <c r="HV320" s="9">
        <v>67.260000000000005</v>
      </c>
      <c r="HW320" s="9">
        <v>67.12</v>
      </c>
      <c r="HX320" s="9">
        <v>66.98</v>
      </c>
      <c r="HY320" s="9">
        <v>66.849999999999994</v>
      </c>
      <c r="ID320" s="14">
        <v>84.838099999999997</v>
      </c>
      <c r="IE320" s="14">
        <v>84.747900000000001</v>
      </c>
      <c r="IF320" s="14">
        <v>-0.10641399999999999</v>
      </c>
      <c r="IH320" s="7">
        <v>77.209999999999994</v>
      </c>
      <c r="II320" s="9">
        <v>110.52</v>
      </c>
    </row>
    <row r="321" spans="1:243" x14ac:dyDescent="0.35">
      <c r="A321" s="6">
        <f t="shared" si="66"/>
        <v>45000</v>
      </c>
      <c r="B321" s="13">
        <f t="shared" si="60"/>
        <v>3</v>
      </c>
      <c r="C321" s="13">
        <f t="shared" si="61"/>
        <v>2023</v>
      </c>
      <c r="D321">
        <f t="shared" si="62"/>
        <v>202303</v>
      </c>
      <c r="E321">
        <f t="shared" si="63"/>
        <v>1</v>
      </c>
      <c r="F321">
        <f t="shared" si="64"/>
        <v>202301</v>
      </c>
      <c r="G321" t="s">
        <v>506</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78.139600000000002</v>
      </c>
      <c r="FP321" s="7">
        <v>74.3</v>
      </c>
      <c r="FQ321" s="9">
        <v>1.2028000000000001</v>
      </c>
      <c r="FR321" s="7">
        <f t="shared" si="65"/>
        <v>61.772530761556361</v>
      </c>
      <c r="FT321" s="7">
        <v>3.31</v>
      </c>
      <c r="FU321" s="7">
        <v>3.33</v>
      </c>
      <c r="FV321" s="9">
        <v>78.310199999999995</v>
      </c>
      <c r="FX321" s="9">
        <v>73.69</v>
      </c>
      <c r="FY321" s="9">
        <v>73.05</v>
      </c>
      <c r="FZ321" s="9">
        <v>72.31</v>
      </c>
      <c r="GA321" s="9">
        <v>70.91</v>
      </c>
      <c r="GB321" s="9">
        <v>68.95</v>
      </c>
      <c r="GD321" s="9">
        <v>73.69</v>
      </c>
      <c r="GE321" s="9">
        <v>73.28</v>
      </c>
      <c r="GF321" s="9">
        <v>73.05</v>
      </c>
      <c r="GG321" s="9">
        <v>72.81</v>
      </c>
      <c r="GH321" s="9">
        <v>72.569999999999993</v>
      </c>
      <c r="GI321" s="9">
        <v>72.31</v>
      </c>
      <c r="GJ321" s="9">
        <v>72.06</v>
      </c>
      <c r="GK321" s="9">
        <v>71.81</v>
      </c>
      <c r="GL321" s="9">
        <v>71.569999999999993</v>
      </c>
      <c r="GM321" s="9">
        <v>71.319999999999993</v>
      </c>
      <c r="GN321" s="9">
        <v>71.11</v>
      </c>
      <c r="GO321" s="9">
        <v>70.91</v>
      </c>
      <c r="GP321" s="9">
        <v>70.75</v>
      </c>
      <c r="GQ321" s="9">
        <v>70.59</v>
      </c>
      <c r="GR321" s="9">
        <v>70.400000000000006</v>
      </c>
      <c r="GS321" s="9">
        <v>70.239999999999995</v>
      </c>
      <c r="GT321" s="9">
        <v>70.09</v>
      </c>
      <c r="GU321" s="9">
        <v>69.95</v>
      </c>
      <c r="GV321" s="9">
        <v>69.78</v>
      </c>
      <c r="GW321" s="9">
        <v>69.62</v>
      </c>
      <c r="GX321" s="9">
        <v>69.44</v>
      </c>
      <c r="GY321" s="9">
        <v>69.260000000000005</v>
      </c>
      <c r="GZ321" s="9">
        <v>69.09</v>
      </c>
      <c r="HA321" s="9">
        <v>68.95</v>
      </c>
      <c r="HB321" s="9">
        <v>68.83</v>
      </c>
      <c r="HC321" s="9">
        <v>68.760000000000005</v>
      </c>
      <c r="HD321" s="9">
        <v>68.62</v>
      </c>
      <c r="HE321" s="9">
        <v>68.48</v>
      </c>
      <c r="HF321" s="9">
        <v>68.34</v>
      </c>
      <c r="HG321" s="9">
        <v>68.209999999999994</v>
      </c>
      <c r="HH321" s="9">
        <v>68.09</v>
      </c>
      <c r="HI321" s="9">
        <v>67.98</v>
      </c>
      <c r="HJ321" s="9">
        <v>67.819999999999993</v>
      </c>
      <c r="HK321" s="9">
        <v>67.69</v>
      </c>
      <c r="HL321" s="9">
        <v>67.56</v>
      </c>
      <c r="HM321" s="9">
        <v>67.45</v>
      </c>
      <c r="HN321" s="9">
        <v>67.34</v>
      </c>
      <c r="HO321" s="9">
        <v>67.23</v>
      </c>
      <c r="HP321" s="9">
        <v>67.12</v>
      </c>
      <c r="HQ321" s="9">
        <v>67.010000000000005</v>
      </c>
      <c r="HR321" s="9">
        <v>66.900000000000006</v>
      </c>
      <c r="HS321" s="9">
        <v>66.8</v>
      </c>
      <c r="HT321" s="9">
        <v>66.7</v>
      </c>
      <c r="HU321" s="9">
        <v>66.599999999999994</v>
      </c>
      <c r="HV321" s="9">
        <v>66.5</v>
      </c>
      <c r="HW321" s="9">
        <v>66.400000000000006</v>
      </c>
      <c r="HX321" s="9">
        <v>66.3</v>
      </c>
      <c r="HY321" s="9">
        <v>66.209999999999994</v>
      </c>
      <c r="ID321" s="14">
        <v>84.838099999999997</v>
      </c>
      <c r="IE321" s="14">
        <v>84.747900000000001</v>
      </c>
      <c r="IF321" s="14">
        <v>-0.10641399999999999</v>
      </c>
      <c r="IH321" s="7">
        <v>74.3</v>
      </c>
      <c r="II321" s="9">
        <v>106.3</v>
      </c>
    </row>
    <row r="322" spans="1:243" x14ac:dyDescent="0.35">
      <c r="A322" s="6">
        <f t="shared" si="66"/>
        <v>45001</v>
      </c>
      <c r="B322" s="13">
        <f t="shared" si="60"/>
        <v>3</v>
      </c>
      <c r="C322" s="13">
        <f t="shared" si="61"/>
        <v>2023</v>
      </c>
      <c r="D322">
        <f t="shared" si="62"/>
        <v>202303</v>
      </c>
      <c r="E322">
        <f t="shared" si="63"/>
        <v>1</v>
      </c>
      <c r="F322">
        <f t="shared" si="64"/>
        <v>202301</v>
      </c>
      <c r="G322" t="s">
        <v>507</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78.370099999999994</v>
      </c>
      <c r="FP322" s="7">
        <v>73.12</v>
      </c>
      <c r="FQ322" s="9">
        <v>1.2109000000000001</v>
      </c>
      <c r="FR322" s="7">
        <f t="shared" si="65"/>
        <v>60.384837724006935</v>
      </c>
      <c r="FT322" s="7">
        <v>3.42</v>
      </c>
      <c r="FU322" s="7">
        <v>3.41</v>
      </c>
      <c r="FV322" s="9">
        <v>78.545699999999997</v>
      </c>
      <c r="FX322" s="9">
        <v>74.7</v>
      </c>
      <c r="FY322" s="9">
        <v>74.069999999999993</v>
      </c>
      <c r="FZ322" s="9">
        <v>73.290000000000006</v>
      </c>
      <c r="GA322" s="9">
        <v>71.8</v>
      </c>
      <c r="GB322" s="9">
        <v>69.72</v>
      </c>
      <c r="GD322" s="9">
        <v>74.7</v>
      </c>
      <c r="GE322" s="9">
        <v>74.290000000000006</v>
      </c>
      <c r="GF322" s="9">
        <v>74.069999999999993</v>
      </c>
      <c r="GG322" s="9">
        <v>73.819999999999993</v>
      </c>
      <c r="GH322" s="9">
        <v>73.56</v>
      </c>
      <c r="GI322" s="9">
        <v>73.290000000000006</v>
      </c>
      <c r="GJ322" s="9">
        <v>73.03</v>
      </c>
      <c r="GK322" s="9">
        <v>72.77</v>
      </c>
      <c r="GL322" s="9">
        <v>72.5</v>
      </c>
      <c r="GM322" s="9">
        <v>72.23</v>
      </c>
      <c r="GN322" s="9">
        <v>72.010000000000005</v>
      </c>
      <c r="GO322" s="9">
        <v>71.8</v>
      </c>
      <c r="GP322" s="9">
        <v>71.62</v>
      </c>
      <c r="GQ322" s="9">
        <v>71.45</v>
      </c>
      <c r="GR322" s="9">
        <v>71.27</v>
      </c>
      <c r="GS322" s="9">
        <v>71.08</v>
      </c>
      <c r="GT322" s="9">
        <v>70.91</v>
      </c>
      <c r="GU322" s="9">
        <v>70.75</v>
      </c>
      <c r="GV322" s="9">
        <v>70.569999999999993</v>
      </c>
      <c r="GW322" s="9">
        <v>70.400000000000006</v>
      </c>
      <c r="GX322" s="9">
        <v>70.209999999999994</v>
      </c>
      <c r="GY322" s="9">
        <v>70.03</v>
      </c>
      <c r="GZ322" s="9">
        <v>69.86</v>
      </c>
      <c r="HA322" s="9">
        <v>69.72</v>
      </c>
      <c r="HB322" s="9">
        <v>69.599999999999994</v>
      </c>
      <c r="HC322" s="9">
        <v>69.53</v>
      </c>
      <c r="HD322" s="9">
        <v>69.39</v>
      </c>
      <c r="HE322" s="9">
        <v>69.25</v>
      </c>
      <c r="HF322" s="9">
        <v>69.12</v>
      </c>
      <c r="HG322" s="9">
        <v>69</v>
      </c>
      <c r="HH322" s="9">
        <v>68.88</v>
      </c>
      <c r="HI322" s="9">
        <v>68.77</v>
      </c>
      <c r="HJ322" s="9">
        <v>68.62</v>
      </c>
      <c r="HK322" s="9">
        <v>68.5</v>
      </c>
      <c r="HL322" s="9">
        <v>68.38</v>
      </c>
      <c r="HM322" s="9">
        <v>68.290000000000006</v>
      </c>
      <c r="HN322" s="9">
        <v>68.2</v>
      </c>
      <c r="HO322" s="9">
        <v>68.11</v>
      </c>
      <c r="HP322" s="9">
        <v>68</v>
      </c>
      <c r="HQ322" s="9">
        <v>67.89</v>
      </c>
      <c r="HR322" s="9">
        <v>67.78</v>
      </c>
      <c r="HS322" s="9">
        <v>67.67</v>
      </c>
      <c r="HT322" s="9">
        <v>67.56</v>
      </c>
      <c r="HU322" s="9">
        <v>67.45</v>
      </c>
      <c r="HV322" s="9">
        <v>67.36</v>
      </c>
      <c r="HW322" s="9">
        <v>67.27</v>
      </c>
      <c r="HX322" s="9">
        <v>67.17</v>
      </c>
      <c r="HY322" s="9">
        <v>67.08</v>
      </c>
      <c r="ID322" s="14">
        <v>84.838099999999997</v>
      </c>
      <c r="IE322" s="14">
        <v>84.747900000000001</v>
      </c>
      <c r="IF322" s="14">
        <v>-0.10641399999999999</v>
      </c>
      <c r="IH322" s="7">
        <v>73.12</v>
      </c>
      <c r="II322" s="9">
        <v>109.19</v>
      </c>
    </row>
    <row r="323" spans="1:243" x14ac:dyDescent="0.35">
      <c r="A323" s="6">
        <f t="shared" si="66"/>
        <v>45002</v>
      </c>
      <c r="B323" s="13">
        <f t="shared" si="60"/>
        <v>3</v>
      </c>
      <c r="C323" s="13">
        <f t="shared" si="61"/>
        <v>2023</v>
      </c>
      <c r="D323">
        <f t="shared" si="62"/>
        <v>202303</v>
      </c>
      <c r="E323">
        <f t="shared" si="63"/>
        <v>1</v>
      </c>
      <c r="F323">
        <f t="shared" si="64"/>
        <v>202301</v>
      </c>
      <c r="G323" t="s">
        <v>508</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78.405500000000004</v>
      </c>
      <c r="FP323" s="7">
        <v>71.03</v>
      </c>
      <c r="FQ323" s="9">
        <v>1.214</v>
      </c>
      <c r="FR323" s="7">
        <f t="shared" si="65"/>
        <v>58.509060955518947</v>
      </c>
      <c r="FT323" s="7">
        <v>3.24</v>
      </c>
      <c r="FU323" s="7">
        <v>3.28</v>
      </c>
      <c r="FV323" s="9">
        <v>78.572999999999993</v>
      </c>
      <c r="FX323" s="9">
        <v>72.97</v>
      </c>
      <c r="FY323" s="9">
        <v>72.680000000000007</v>
      </c>
      <c r="FZ323" s="9">
        <v>72.03</v>
      </c>
      <c r="GA323" s="9">
        <v>70.8</v>
      </c>
      <c r="GB323" s="9">
        <v>69.28</v>
      </c>
      <c r="GD323" s="9">
        <v>72.97</v>
      </c>
      <c r="GE323" s="9">
        <v>72.77</v>
      </c>
      <c r="GF323" s="9">
        <v>72.680000000000007</v>
      </c>
      <c r="GG323" s="9">
        <v>72.5</v>
      </c>
      <c r="GH323" s="9">
        <v>72.27</v>
      </c>
      <c r="GI323" s="9">
        <v>72.03</v>
      </c>
      <c r="GJ323" s="9">
        <v>71.81</v>
      </c>
      <c r="GK323" s="9">
        <v>71.599999999999994</v>
      </c>
      <c r="GL323" s="9">
        <v>71.37</v>
      </c>
      <c r="GM323" s="9">
        <v>71.14</v>
      </c>
      <c r="GN323" s="9">
        <v>70.97</v>
      </c>
      <c r="GO323" s="9">
        <v>70.8</v>
      </c>
      <c r="GP323" s="9">
        <v>70.67</v>
      </c>
      <c r="GQ323" s="9">
        <v>70.540000000000006</v>
      </c>
      <c r="GR323" s="9">
        <v>70.400000000000006</v>
      </c>
      <c r="GS323" s="9">
        <v>70.260000000000005</v>
      </c>
      <c r="GT323" s="9">
        <v>70.14</v>
      </c>
      <c r="GU323" s="9">
        <v>70.03</v>
      </c>
      <c r="GV323" s="9">
        <v>69.89</v>
      </c>
      <c r="GW323" s="9">
        <v>69.760000000000005</v>
      </c>
      <c r="GX323" s="9">
        <v>69.62</v>
      </c>
      <c r="GY323" s="9">
        <v>69.489999999999995</v>
      </c>
      <c r="GZ323" s="9">
        <v>69.37</v>
      </c>
      <c r="HA323" s="9">
        <v>69.28</v>
      </c>
      <c r="HB323" s="9">
        <v>69.2</v>
      </c>
      <c r="HC323" s="9">
        <v>69.17</v>
      </c>
      <c r="HD323" s="9">
        <v>69.05</v>
      </c>
      <c r="HE323" s="9">
        <v>68.930000000000007</v>
      </c>
      <c r="HF323" s="9">
        <v>68.83</v>
      </c>
      <c r="HG323" s="9">
        <v>68.739999999999995</v>
      </c>
      <c r="HH323" s="9">
        <v>68.650000000000006</v>
      </c>
      <c r="HI323" s="9">
        <v>68.56</v>
      </c>
      <c r="HJ323" s="9">
        <v>68.45</v>
      </c>
      <c r="HK323" s="9">
        <v>68.349999999999994</v>
      </c>
      <c r="HL323" s="9">
        <v>68.25</v>
      </c>
      <c r="HM323" s="9">
        <v>68.17</v>
      </c>
      <c r="HN323" s="9">
        <v>68.099999999999994</v>
      </c>
      <c r="HO323" s="9">
        <v>68.03</v>
      </c>
      <c r="HP323" s="9">
        <v>67.94</v>
      </c>
      <c r="HQ323" s="9">
        <v>67.849999999999994</v>
      </c>
      <c r="HR323" s="9">
        <v>67.760000000000005</v>
      </c>
      <c r="HS323" s="9">
        <v>67.67</v>
      </c>
      <c r="HT323" s="9">
        <v>67.58</v>
      </c>
      <c r="HU323" s="9">
        <v>67.489999999999995</v>
      </c>
      <c r="HV323" s="9">
        <v>67.41</v>
      </c>
      <c r="HW323" s="9">
        <v>67.33</v>
      </c>
      <c r="HX323" s="9">
        <v>67.239999999999995</v>
      </c>
      <c r="HY323" s="9">
        <v>67.16</v>
      </c>
      <c r="ID323" s="14">
        <v>84.838099999999997</v>
      </c>
      <c r="IE323" s="14">
        <v>84.747900000000001</v>
      </c>
      <c r="IF323" s="14">
        <v>-0.10641399999999999</v>
      </c>
      <c r="IH323" s="7">
        <v>71.03</v>
      </c>
      <c r="II323" s="9">
        <v>103.97</v>
      </c>
    </row>
    <row r="324" spans="1:243" x14ac:dyDescent="0.35">
      <c r="A324" s="6">
        <f t="shared" si="66"/>
        <v>45005</v>
      </c>
      <c r="B324" s="13">
        <f t="shared" si="60"/>
        <v>3</v>
      </c>
      <c r="C324" s="13">
        <f t="shared" si="61"/>
        <v>2023</v>
      </c>
      <c r="D324">
        <f t="shared" si="62"/>
        <v>202303</v>
      </c>
      <c r="E324">
        <f t="shared" si="63"/>
        <v>1</v>
      </c>
      <c r="F324">
        <f t="shared" si="64"/>
        <v>202301</v>
      </c>
      <c r="G324" t="s">
        <v>509</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78.883499999999998</v>
      </c>
      <c r="FP324" s="7">
        <v>72.42</v>
      </c>
      <c r="FQ324" s="9">
        <v>1.2255</v>
      </c>
      <c r="FR324" s="7">
        <f t="shared" si="65"/>
        <v>59.094247246022029</v>
      </c>
      <c r="FT324" s="7">
        <v>3.23</v>
      </c>
      <c r="FU324" s="7">
        <v>3.31</v>
      </c>
      <c r="FV324" s="9">
        <v>79.052000000000007</v>
      </c>
      <c r="FX324" s="9">
        <v>73.790000000000006</v>
      </c>
      <c r="FY324" s="9">
        <v>73.48</v>
      </c>
      <c r="FZ324" s="9">
        <v>72.88</v>
      </c>
      <c r="GA324" s="9">
        <v>71.58</v>
      </c>
      <c r="GB324" s="9">
        <v>69.92</v>
      </c>
      <c r="GD324" s="9">
        <v>73.790000000000006</v>
      </c>
      <c r="GE324" s="9">
        <v>73.540000000000006</v>
      </c>
      <c r="GF324" s="9">
        <v>73.48</v>
      </c>
      <c r="GG324" s="9">
        <v>73.33</v>
      </c>
      <c r="GH324" s="9">
        <v>73.11</v>
      </c>
      <c r="GI324" s="9">
        <v>72.88</v>
      </c>
      <c r="GJ324" s="9">
        <v>72.66</v>
      </c>
      <c r="GK324" s="9">
        <v>72.430000000000007</v>
      </c>
      <c r="GL324" s="9">
        <v>72.19</v>
      </c>
      <c r="GM324" s="9">
        <v>71.959999999999994</v>
      </c>
      <c r="GN324" s="9">
        <v>71.77</v>
      </c>
      <c r="GO324" s="9">
        <v>71.58</v>
      </c>
      <c r="GP324" s="9">
        <v>71.44</v>
      </c>
      <c r="GQ324" s="9">
        <v>71.290000000000006</v>
      </c>
      <c r="GR324" s="9">
        <v>71.13</v>
      </c>
      <c r="GS324" s="9">
        <v>70.98</v>
      </c>
      <c r="GT324" s="9">
        <v>70.84</v>
      </c>
      <c r="GU324" s="9">
        <v>70.72</v>
      </c>
      <c r="GV324" s="9">
        <v>70.569999999999993</v>
      </c>
      <c r="GW324" s="9">
        <v>70.430000000000007</v>
      </c>
      <c r="GX324" s="9">
        <v>70.28</v>
      </c>
      <c r="GY324" s="9">
        <v>70.150000000000006</v>
      </c>
      <c r="GZ324" s="9">
        <v>70.02</v>
      </c>
      <c r="HA324" s="9">
        <v>69.92</v>
      </c>
      <c r="HB324" s="9">
        <v>69.83</v>
      </c>
      <c r="HC324" s="9">
        <v>69.790000000000006</v>
      </c>
      <c r="HD324" s="9">
        <v>69.650000000000006</v>
      </c>
      <c r="HE324" s="9">
        <v>69.510000000000005</v>
      </c>
      <c r="HF324" s="9">
        <v>69.39</v>
      </c>
      <c r="HG324" s="9">
        <v>69.28</v>
      </c>
      <c r="HH324" s="9">
        <v>69.17</v>
      </c>
      <c r="HI324" s="9">
        <v>69.06</v>
      </c>
      <c r="HJ324" s="9">
        <v>68.94</v>
      </c>
      <c r="HK324" s="9">
        <v>68.83</v>
      </c>
      <c r="HL324" s="9">
        <v>68.72</v>
      </c>
      <c r="HM324" s="9">
        <v>68.63</v>
      </c>
      <c r="HN324" s="9">
        <v>68.53</v>
      </c>
      <c r="HO324" s="9">
        <v>68.430000000000007</v>
      </c>
      <c r="HP324" s="9">
        <v>68.33</v>
      </c>
      <c r="HQ324" s="9">
        <v>68.23</v>
      </c>
      <c r="HR324" s="9">
        <v>68.13</v>
      </c>
      <c r="HS324" s="9">
        <v>68.03</v>
      </c>
      <c r="HT324" s="9">
        <v>67.930000000000007</v>
      </c>
      <c r="HU324" s="9">
        <v>67.819999999999993</v>
      </c>
      <c r="HV324" s="9">
        <v>67.73</v>
      </c>
      <c r="HW324" s="9">
        <v>67.64</v>
      </c>
      <c r="HX324" s="9">
        <v>67.540000000000006</v>
      </c>
      <c r="HY324" s="9">
        <v>67.45</v>
      </c>
      <c r="ID324" s="14">
        <v>84.838099999999997</v>
      </c>
      <c r="IE324" s="14">
        <v>84.747900000000001</v>
      </c>
      <c r="IF324" s="14">
        <v>-0.10641399999999999</v>
      </c>
      <c r="IH324" s="7">
        <v>72.42</v>
      </c>
      <c r="II324" s="9">
        <v>94.28</v>
      </c>
    </row>
    <row r="325" spans="1:243" x14ac:dyDescent="0.35">
      <c r="A325" s="6">
        <f t="shared" si="66"/>
        <v>45006</v>
      </c>
      <c r="B325" s="13">
        <f t="shared" si="60"/>
        <v>3</v>
      </c>
      <c r="C325" s="13">
        <f t="shared" si="61"/>
        <v>2023</v>
      </c>
      <c r="D325">
        <f t="shared" si="62"/>
        <v>202303</v>
      </c>
      <c r="E325">
        <f t="shared" si="63"/>
        <v>1</v>
      </c>
      <c r="F325">
        <f t="shared" si="64"/>
        <v>202301</v>
      </c>
      <c r="G325" t="s">
        <v>510</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78.320300000000003</v>
      </c>
      <c r="FP325" s="7">
        <v>74.78</v>
      </c>
      <c r="FQ325" s="9">
        <v>1.2196</v>
      </c>
      <c r="FR325" s="7">
        <f t="shared" si="65"/>
        <v>61.315185306657924</v>
      </c>
      <c r="FT325" s="7">
        <v>3.29</v>
      </c>
      <c r="FU325" s="7">
        <v>3.36</v>
      </c>
      <c r="FV325" s="9">
        <v>78.483800000000002</v>
      </c>
      <c r="FX325" s="9">
        <v>75.319999999999993</v>
      </c>
      <c r="FY325" s="9">
        <v>74.91</v>
      </c>
      <c r="FZ325" s="9">
        <v>74.11</v>
      </c>
      <c r="GA325" s="9">
        <v>72.459999999999994</v>
      </c>
      <c r="GB325" s="9">
        <v>70.349999999999994</v>
      </c>
      <c r="GD325" s="9">
        <v>75.319999999999993</v>
      </c>
      <c r="GE325" s="9">
        <v>75.03</v>
      </c>
      <c r="GF325" s="9">
        <v>74.91</v>
      </c>
      <c r="GG325" s="9">
        <v>74.709999999999994</v>
      </c>
      <c r="GH325" s="9">
        <v>74.430000000000007</v>
      </c>
      <c r="GI325" s="9">
        <v>74.11</v>
      </c>
      <c r="GJ325" s="9">
        <v>73.81</v>
      </c>
      <c r="GK325" s="9">
        <v>73.510000000000005</v>
      </c>
      <c r="GL325" s="9">
        <v>73.2</v>
      </c>
      <c r="GM325" s="9">
        <v>72.92</v>
      </c>
      <c r="GN325" s="9">
        <v>72.69</v>
      </c>
      <c r="GO325" s="9">
        <v>72.459999999999994</v>
      </c>
      <c r="GP325" s="9">
        <v>72.27</v>
      </c>
      <c r="GQ325" s="9">
        <v>72.069999999999993</v>
      </c>
      <c r="GR325" s="9">
        <v>71.87</v>
      </c>
      <c r="GS325" s="9">
        <v>71.680000000000007</v>
      </c>
      <c r="GT325" s="9">
        <v>71.5</v>
      </c>
      <c r="GU325" s="9">
        <v>71.34</v>
      </c>
      <c r="GV325" s="9">
        <v>71.16</v>
      </c>
      <c r="GW325" s="9">
        <v>70.98</v>
      </c>
      <c r="GX325" s="9">
        <v>70.790000000000006</v>
      </c>
      <c r="GY325" s="9">
        <v>70.63</v>
      </c>
      <c r="GZ325" s="9">
        <v>70.47</v>
      </c>
      <c r="HA325" s="9">
        <v>70.349999999999994</v>
      </c>
      <c r="HB325" s="9">
        <v>70.22</v>
      </c>
      <c r="HC325" s="9">
        <v>70.13</v>
      </c>
      <c r="HD325" s="9">
        <v>69.97</v>
      </c>
      <c r="HE325" s="9">
        <v>69.81</v>
      </c>
      <c r="HF325" s="9">
        <v>69.66</v>
      </c>
      <c r="HG325" s="9">
        <v>69.52</v>
      </c>
      <c r="HH325" s="9">
        <v>69.39</v>
      </c>
      <c r="HI325" s="9">
        <v>69.260000000000005</v>
      </c>
      <c r="HJ325" s="9">
        <v>69.12</v>
      </c>
      <c r="HK325" s="9">
        <v>68.98</v>
      </c>
      <c r="HL325" s="9">
        <v>68.84</v>
      </c>
      <c r="HM325" s="9">
        <v>68.72</v>
      </c>
      <c r="HN325" s="9">
        <v>68.599999999999994</v>
      </c>
      <c r="HO325" s="9">
        <v>68.48</v>
      </c>
      <c r="HP325" s="9">
        <v>68.36</v>
      </c>
      <c r="HQ325" s="9">
        <v>68.239999999999995</v>
      </c>
      <c r="HR325" s="9">
        <v>68.12</v>
      </c>
      <c r="HS325" s="9">
        <v>68.010000000000005</v>
      </c>
      <c r="HT325" s="9">
        <v>67.900000000000006</v>
      </c>
      <c r="HU325" s="9">
        <v>67.77</v>
      </c>
      <c r="HV325" s="9">
        <v>67.67</v>
      </c>
      <c r="HW325" s="9">
        <v>67.569999999999993</v>
      </c>
      <c r="HX325" s="9">
        <v>67.459999999999994</v>
      </c>
      <c r="HY325" s="9">
        <v>67.36</v>
      </c>
      <c r="ID325" s="14">
        <v>84.838099999999997</v>
      </c>
      <c r="IE325" s="14">
        <v>84.747900000000001</v>
      </c>
      <c r="IF325" s="14">
        <v>-0.10641399999999999</v>
      </c>
      <c r="IH325" s="7">
        <v>74.78</v>
      </c>
      <c r="II325" s="9">
        <v>103.37</v>
      </c>
    </row>
    <row r="326" spans="1:243" x14ac:dyDescent="0.35">
      <c r="A326" s="6">
        <f t="shared" si="66"/>
        <v>45007</v>
      </c>
      <c r="B326" s="13">
        <f t="shared" si="60"/>
        <v>3</v>
      </c>
      <c r="C326" s="13">
        <f t="shared" si="61"/>
        <v>2023</v>
      </c>
      <c r="D326">
        <f t="shared" si="62"/>
        <v>202303</v>
      </c>
      <c r="E326">
        <f t="shared" si="63"/>
        <v>1</v>
      </c>
      <c r="F326">
        <f t="shared" si="64"/>
        <v>202301</v>
      </c>
      <c r="G326" t="s">
        <v>511</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78.468199999999996</v>
      </c>
      <c r="FP326" s="7">
        <v>76.08</v>
      </c>
      <c r="FQ326" s="9">
        <v>1.2232000000000001</v>
      </c>
      <c r="FR326" s="7">
        <f t="shared" si="65"/>
        <v>62.197514715500326</v>
      </c>
      <c r="FT326" s="7">
        <v>3.48</v>
      </c>
      <c r="FU326" s="7">
        <v>3.44</v>
      </c>
      <c r="FV326" s="9">
        <v>78.642700000000005</v>
      </c>
      <c r="FX326" s="9">
        <v>76.69</v>
      </c>
      <c r="FY326" s="9">
        <v>76.25</v>
      </c>
      <c r="FZ326" s="9">
        <v>75.36</v>
      </c>
      <c r="GA326" s="9">
        <v>73.48</v>
      </c>
      <c r="GB326" s="9">
        <v>70.98</v>
      </c>
      <c r="GD326" s="9">
        <v>76.69</v>
      </c>
      <c r="GE326" s="9">
        <v>76.38</v>
      </c>
      <c r="GF326" s="9">
        <v>76.25</v>
      </c>
      <c r="GG326" s="9">
        <v>76.02</v>
      </c>
      <c r="GH326" s="9">
        <v>75.709999999999994</v>
      </c>
      <c r="GI326" s="9">
        <v>75.36</v>
      </c>
      <c r="GJ326" s="9">
        <v>75.03</v>
      </c>
      <c r="GK326" s="9">
        <v>74.69</v>
      </c>
      <c r="GL326" s="9">
        <v>74.349999999999994</v>
      </c>
      <c r="GM326" s="9">
        <v>74.03</v>
      </c>
      <c r="GN326" s="9">
        <v>73.75</v>
      </c>
      <c r="GO326" s="9">
        <v>73.48</v>
      </c>
      <c r="GP326" s="9">
        <v>73.25</v>
      </c>
      <c r="GQ326" s="9">
        <v>73</v>
      </c>
      <c r="GR326" s="9">
        <v>72.760000000000005</v>
      </c>
      <c r="GS326" s="9">
        <v>72.540000000000006</v>
      </c>
      <c r="GT326" s="9">
        <v>72.33</v>
      </c>
      <c r="GU326" s="9">
        <v>72.14</v>
      </c>
      <c r="GV326" s="9">
        <v>71.930000000000007</v>
      </c>
      <c r="GW326" s="9">
        <v>71.72</v>
      </c>
      <c r="GX326" s="9">
        <v>71.510000000000005</v>
      </c>
      <c r="GY326" s="9">
        <v>71.319999999999993</v>
      </c>
      <c r="GZ326" s="9">
        <v>71.13</v>
      </c>
      <c r="HA326" s="9">
        <v>70.98</v>
      </c>
      <c r="HB326" s="9">
        <v>70.819999999999993</v>
      </c>
      <c r="HC326" s="9">
        <v>70.7</v>
      </c>
      <c r="HD326" s="9">
        <v>70.53</v>
      </c>
      <c r="HE326" s="9">
        <v>70.349999999999994</v>
      </c>
      <c r="HF326" s="9">
        <v>70.180000000000007</v>
      </c>
      <c r="HG326" s="9">
        <v>70.02</v>
      </c>
      <c r="HH326" s="9">
        <v>69.87</v>
      </c>
      <c r="HI326" s="9">
        <v>69.73</v>
      </c>
      <c r="HJ326" s="9">
        <v>69.59</v>
      </c>
      <c r="HK326" s="9">
        <v>69.44</v>
      </c>
      <c r="HL326" s="9">
        <v>69.290000000000006</v>
      </c>
      <c r="HM326" s="9">
        <v>69.16</v>
      </c>
      <c r="HN326" s="9">
        <v>69.03</v>
      </c>
      <c r="HO326" s="9">
        <v>68.900000000000006</v>
      </c>
      <c r="HP326" s="9">
        <v>68.77</v>
      </c>
      <c r="HQ326" s="9">
        <v>68.64</v>
      </c>
      <c r="HR326" s="9">
        <v>68.510000000000005</v>
      </c>
      <c r="HS326" s="9">
        <v>68.38</v>
      </c>
      <c r="HT326" s="9">
        <v>68.260000000000005</v>
      </c>
      <c r="HU326" s="9">
        <v>68.14</v>
      </c>
      <c r="HV326" s="9">
        <v>68.040000000000006</v>
      </c>
      <c r="HW326" s="9">
        <v>67.94</v>
      </c>
      <c r="HX326" s="9">
        <v>67.83</v>
      </c>
      <c r="HY326" s="9">
        <v>67.73</v>
      </c>
      <c r="ID326" s="14">
        <v>84.838099999999997</v>
      </c>
      <c r="IE326" s="14">
        <v>84.747900000000001</v>
      </c>
      <c r="IF326" s="14">
        <v>-0.10641399999999999</v>
      </c>
      <c r="IH326" s="7">
        <v>76.08</v>
      </c>
      <c r="II326" s="9">
        <v>97.72</v>
      </c>
    </row>
    <row r="327" spans="1:243" x14ac:dyDescent="0.35">
      <c r="A327" s="6">
        <f t="shared" si="66"/>
        <v>45008</v>
      </c>
      <c r="B327" s="13">
        <f t="shared" si="60"/>
        <v>3</v>
      </c>
      <c r="C327" s="13">
        <f t="shared" si="61"/>
        <v>2023</v>
      </c>
      <c r="D327">
        <f t="shared" si="62"/>
        <v>202303</v>
      </c>
      <c r="E327">
        <f t="shared" si="63"/>
        <v>1</v>
      </c>
      <c r="F327">
        <f t="shared" si="64"/>
        <v>202301</v>
      </c>
      <c r="G327" t="s">
        <v>512</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78.499700000000004</v>
      </c>
      <c r="FP327" s="7">
        <v>74.31</v>
      </c>
      <c r="FQ327" s="9">
        <v>1.2316</v>
      </c>
      <c r="FR327" s="7">
        <f t="shared" si="65"/>
        <v>60.336148100032482</v>
      </c>
      <c r="FT327" s="7">
        <v>3.28</v>
      </c>
      <c r="FU327" s="7">
        <v>3.36</v>
      </c>
      <c r="FV327" s="9">
        <v>78.6845</v>
      </c>
      <c r="FX327" s="9">
        <v>75.91</v>
      </c>
      <c r="FY327" s="9">
        <v>75.400000000000006</v>
      </c>
      <c r="FZ327" s="9">
        <v>74.61</v>
      </c>
      <c r="GA327" s="9">
        <v>72.95</v>
      </c>
      <c r="GB327" s="9">
        <v>70.709999999999994</v>
      </c>
      <c r="GD327" s="9">
        <v>75.91</v>
      </c>
      <c r="GE327" s="9">
        <v>75.5</v>
      </c>
      <c r="GF327" s="9">
        <v>75.400000000000006</v>
      </c>
      <c r="GG327" s="9">
        <v>75.2</v>
      </c>
      <c r="GH327" s="9">
        <v>74.92</v>
      </c>
      <c r="GI327" s="9">
        <v>74.61</v>
      </c>
      <c r="GJ327" s="9">
        <v>74.319999999999993</v>
      </c>
      <c r="GK327" s="9">
        <v>74.02</v>
      </c>
      <c r="GL327" s="9">
        <v>73.72</v>
      </c>
      <c r="GM327" s="9">
        <v>73.430000000000007</v>
      </c>
      <c r="GN327" s="9">
        <v>73.19</v>
      </c>
      <c r="GO327" s="9">
        <v>72.95</v>
      </c>
      <c r="GP327" s="9">
        <v>72.739999999999995</v>
      </c>
      <c r="GQ327" s="9">
        <v>72.510000000000005</v>
      </c>
      <c r="GR327" s="9">
        <v>72.290000000000006</v>
      </c>
      <c r="GS327" s="9">
        <v>72.08</v>
      </c>
      <c r="GT327" s="9">
        <v>71.900000000000006</v>
      </c>
      <c r="GU327" s="9">
        <v>71.73</v>
      </c>
      <c r="GV327" s="9">
        <v>71.540000000000006</v>
      </c>
      <c r="GW327" s="9">
        <v>71.36</v>
      </c>
      <c r="GX327" s="9">
        <v>71.17</v>
      </c>
      <c r="GY327" s="9">
        <v>71</v>
      </c>
      <c r="GZ327" s="9">
        <v>70.83</v>
      </c>
      <c r="HA327" s="9">
        <v>70.709999999999994</v>
      </c>
      <c r="HB327" s="9">
        <v>70.59</v>
      </c>
      <c r="HC327" s="9">
        <v>70.489999999999995</v>
      </c>
      <c r="HD327" s="9">
        <v>70.319999999999993</v>
      </c>
      <c r="HE327" s="9">
        <v>70.16</v>
      </c>
      <c r="HF327" s="9">
        <v>69.989999999999995</v>
      </c>
      <c r="HG327" s="9">
        <v>69.849999999999994</v>
      </c>
      <c r="HH327" s="9">
        <v>69.72</v>
      </c>
      <c r="HI327" s="9">
        <v>69.59</v>
      </c>
      <c r="HJ327" s="9">
        <v>69.47</v>
      </c>
      <c r="HK327" s="9">
        <v>69.34</v>
      </c>
      <c r="HL327" s="9">
        <v>69.2</v>
      </c>
      <c r="HM327" s="9">
        <v>69.08</v>
      </c>
      <c r="HN327" s="9">
        <v>68.95</v>
      </c>
      <c r="HO327" s="9">
        <v>68.81</v>
      </c>
      <c r="HP327" s="9">
        <v>68.7</v>
      </c>
      <c r="HQ327" s="9">
        <v>68.58</v>
      </c>
      <c r="HR327" s="9">
        <v>68.45</v>
      </c>
      <c r="HS327" s="9">
        <v>68.34</v>
      </c>
      <c r="HT327" s="9">
        <v>68.22</v>
      </c>
      <c r="HU327" s="9">
        <v>68.099999999999994</v>
      </c>
      <c r="HV327" s="9">
        <v>68</v>
      </c>
      <c r="HW327" s="9">
        <v>67.900000000000006</v>
      </c>
      <c r="HX327" s="9">
        <v>67.790000000000006</v>
      </c>
      <c r="HY327" s="9">
        <v>67.69</v>
      </c>
      <c r="ID327" s="14">
        <v>84.838099999999997</v>
      </c>
      <c r="IE327" s="14">
        <v>84.747900000000001</v>
      </c>
      <c r="IF327" s="14">
        <v>-0.10641399999999999</v>
      </c>
      <c r="IH327" s="7">
        <v>74.31</v>
      </c>
      <c r="II327" s="9">
        <v>106.54</v>
      </c>
    </row>
    <row r="328" spans="1:243" x14ac:dyDescent="0.35">
      <c r="A328" s="6">
        <f t="shared" si="66"/>
        <v>45009</v>
      </c>
      <c r="B328" s="13">
        <f t="shared" si="60"/>
        <v>3</v>
      </c>
      <c r="C328" s="13">
        <f t="shared" si="61"/>
        <v>2023</v>
      </c>
      <c r="D328">
        <f t="shared" si="62"/>
        <v>202303</v>
      </c>
      <c r="E328">
        <f t="shared" si="63"/>
        <v>1</v>
      </c>
      <c r="F328">
        <f t="shared" si="64"/>
        <v>202301</v>
      </c>
      <c r="G328" t="s">
        <v>513</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78.45</v>
      </c>
      <c r="FP328" s="7">
        <v>73.63</v>
      </c>
      <c r="FQ328" s="9">
        <v>1.2223999999999999</v>
      </c>
      <c r="FR328" s="7">
        <f t="shared" si="65"/>
        <v>60.233965968586389</v>
      </c>
      <c r="FT328" s="7">
        <v>3.21</v>
      </c>
      <c r="FU328" s="7">
        <v>3.28</v>
      </c>
      <c r="FV328" s="9">
        <v>78.636600000000001</v>
      </c>
      <c r="FX328" s="9">
        <v>74.989999999999995</v>
      </c>
      <c r="FY328" s="9">
        <v>74.52</v>
      </c>
      <c r="FZ328" s="9">
        <v>73.81</v>
      </c>
      <c r="GA328" s="9">
        <v>72.3</v>
      </c>
      <c r="GB328" s="9">
        <v>70.349999999999994</v>
      </c>
      <c r="GD328" s="9">
        <v>74.989999999999995</v>
      </c>
      <c r="GE328" s="9">
        <v>74.59</v>
      </c>
      <c r="GF328" s="9">
        <v>74.52</v>
      </c>
      <c r="GG328" s="9">
        <v>74.349999999999994</v>
      </c>
      <c r="GH328" s="9">
        <v>74.099999999999994</v>
      </c>
      <c r="GI328" s="9">
        <v>73.81</v>
      </c>
      <c r="GJ328" s="9">
        <v>73.540000000000006</v>
      </c>
      <c r="GK328" s="9">
        <v>73.260000000000005</v>
      </c>
      <c r="GL328" s="9">
        <v>72.98</v>
      </c>
      <c r="GM328" s="9">
        <v>72.72</v>
      </c>
      <c r="GN328" s="9">
        <v>72.5</v>
      </c>
      <c r="GO328" s="9">
        <v>72.3</v>
      </c>
      <c r="GP328" s="9">
        <v>72.11</v>
      </c>
      <c r="GQ328" s="9">
        <v>71.91</v>
      </c>
      <c r="GR328" s="9">
        <v>71.709999999999994</v>
      </c>
      <c r="GS328" s="9">
        <v>71.52</v>
      </c>
      <c r="GT328" s="9">
        <v>71.36</v>
      </c>
      <c r="GU328" s="9">
        <v>71.22</v>
      </c>
      <c r="GV328" s="9">
        <v>71.06</v>
      </c>
      <c r="GW328" s="9">
        <v>70.91</v>
      </c>
      <c r="GX328" s="9">
        <v>70.739999999999995</v>
      </c>
      <c r="GY328" s="9">
        <v>70.59</v>
      </c>
      <c r="GZ328" s="9">
        <v>70.459999999999994</v>
      </c>
      <c r="HA328" s="9">
        <v>70.349999999999994</v>
      </c>
      <c r="HB328" s="9">
        <v>70.239999999999995</v>
      </c>
      <c r="HC328" s="9">
        <v>70.13</v>
      </c>
      <c r="HD328" s="9">
        <v>69.989999999999995</v>
      </c>
      <c r="HE328" s="9">
        <v>69.84</v>
      </c>
      <c r="HF328" s="9">
        <v>69.7</v>
      </c>
      <c r="HG328" s="9">
        <v>69.569999999999993</v>
      </c>
      <c r="HH328" s="9">
        <v>69.44</v>
      </c>
      <c r="HI328" s="9">
        <v>69.319999999999993</v>
      </c>
      <c r="HJ328" s="9">
        <v>69.209999999999994</v>
      </c>
      <c r="HK328" s="9">
        <v>69.09</v>
      </c>
      <c r="HL328" s="9">
        <v>68.959999999999994</v>
      </c>
      <c r="HM328" s="9">
        <v>68.84</v>
      </c>
      <c r="HN328" s="9">
        <v>68.709999999999994</v>
      </c>
      <c r="HO328" s="9">
        <v>68.58</v>
      </c>
      <c r="HP328" s="9">
        <v>68.47</v>
      </c>
      <c r="HQ328" s="9">
        <v>68.36</v>
      </c>
      <c r="HR328" s="9">
        <v>68.25</v>
      </c>
      <c r="HS328" s="9">
        <v>68.14</v>
      </c>
      <c r="HT328" s="9">
        <v>68.03</v>
      </c>
      <c r="HU328" s="9">
        <v>67.92</v>
      </c>
      <c r="HV328" s="9">
        <v>67.819999999999993</v>
      </c>
      <c r="HW328" s="9">
        <v>67.72</v>
      </c>
      <c r="HX328" s="9">
        <v>67.61</v>
      </c>
      <c r="HY328" s="9">
        <v>67.5</v>
      </c>
      <c r="ID328" s="14">
        <v>84.838099999999997</v>
      </c>
      <c r="IE328" s="14">
        <v>84.747900000000001</v>
      </c>
      <c r="IF328" s="14">
        <v>-0.10641399999999999</v>
      </c>
      <c r="IH328" s="7">
        <v>73.63</v>
      </c>
      <c r="II328" s="9">
        <v>100.71</v>
      </c>
    </row>
    <row r="329" spans="1:243" x14ac:dyDescent="0.35">
      <c r="A329" s="6">
        <f t="shared" si="66"/>
        <v>45012</v>
      </c>
      <c r="B329" s="13">
        <f t="shared" si="60"/>
        <v>3</v>
      </c>
      <c r="C329" s="13">
        <f t="shared" si="61"/>
        <v>2023</v>
      </c>
      <c r="D329">
        <f t="shared" si="62"/>
        <v>202303</v>
      </c>
      <c r="E329">
        <f t="shared" si="63"/>
        <v>1</v>
      </c>
      <c r="F329">
        <f t="shared" si="64"/>
        <v>202301</v>
      </c>
      <c r="G329" t="s">
        <v>514</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78.718800000000002</v>
      </c>
      <c r="FP329" s="7">
        <v>76.8</v>
      </c>
      <c r="FQ329" s="9">
        <v>1.2274</v>
      </c>
      <c r="FR329" s="7">
        <f t="shared" si="65"/>
        <v>62.571288903372981</v>
      </c>
      <c r="FT329" s="7">
        <v>3.34</v>
      </c>
      <c r="FU329" s="7">
        <v>3.38</v>
      </c>
      <c r="FV329" s="9">
        <v>78.904200000000003</v>
      </c>
      <c r="FX329" s="9">
        <v>78.12</v>
      </c>
      <c r="FY329" s="9">
        <v>77.680000000000007</v>
      </c>
      <c r="FZ329" s="9">
        <v>76.87</v>
      </c>
      <c r="GA329" s="9">
        <v>75.040000000000006</v>
      </c>
      <c r="GB329" s="9">
        <v>72.39</v>
      </c>
      <c r="GD329" s="9">
        <v>78.12</v>
      </c>
      <c r="GE329" s="9">
        <v>77.760000000000005</v>
      </c>
      <c r="GF329" s="9">
        <v>77.680000000000007</v>
      </c>
      <c r="GG329" s="9">
        <v>77.489999999999995</v>
      </c>
      <c r="GH329" s="9">
        <v>77.2</v>
      </c>
      <c r="GI329" s="9">
        <v>76.87</v>
      </c>
      <c r="GJ329" s="9">
        <v>76.540000000000006</v>
      </c>
      <c r="GK329" s="9">
        <v>76.209999999999994</v>
      </c>
      <c r="GL329" s="9">
        <v>75.89</v>
      </c>
      <c r="GM329" s="9">
        <v>75.58</v>
      </c>
      <c r="GN329" s="9">
        <v>75.3</v>
      </c>
      <c r="GO329" s="9">
        <v>75.040000000000006</v>
      </c>
      <c r="GP329" s="9">
        <v>74.8</v>
      </c>
      <c r="GQ329" s="9">
        <v>74.55</v>
      </c>
      <c r="GR329" s="9">
        <v>74.290000000000006</v>
      </c>
      <c r="GS329" s="9">
        <v>74.040000000000006</v>
      </c>
      <c r="GT329" s="9">
        <v>73.83</v>
      </c>
      <c r="GU329" s="9">
        <v>73.63</v>
      </c>
      <c r="GV329" s="9">
        <v>73.41</v>
      </c>
      <c r="GW329" s="9">
        <v>73.2</v>
      </c>
      <c r="GX329" s="9">
        <v>72.959999999999994</v>
      </c>
      <c r="GY329" s="9">
        <v>72.75</v>
      </c>
      <c r="GZ329" s="9">
        <v>72.55</v>
      </c>
      <c r="HA329" s="9">
        <v>72.39</v>
      </c>
      <c r="HB329" s="9">
        <v>72.23</v>
      </c>
      <c r="HC329" s="9">
        <v>72.06</v>
      </c>
      <c r="HD329" s="9">
        <v>71.87</v>
      </c>
      <c r="HE329" s="9">
        <v>71.66</v>
      </c>
      <c r="HF329" s="9">
        <v>71.47</v>
      </c>
      <c r="HG329" s="9">
        <v>71.290000000000006</v>
      </c>
      <c r="HH329" s="9">
        <v>71.11</v>
      </c>
      <c r="HI329" s="9">
        <v>70.94</v>
      </c>
      <c r="HJ329" s="9">
        <v>70.790000000000006</v>
      </c>
      <c r="HK329" s="9">
        <v>70.63</v>
      </c>
      <c r="HL329" s="9">
        <v>70.459999999999994</v>
      </c>
      <c r="HM329" s="9">
        <v>70.3</v>
      </c>
      <c r="HN329" s="9">
        <v>70.13</v>
      </c>
      <c r="HO329" s="9">
        <v>69.959999999999994</v>
      </c>
      <c r="HP329" s="9">
        <v>69.81</v>
      </c>
      <c r="HQ329" s="9">
        <v>69.66</v>
      </c>
      <c r="HR329" s="9">
        <v>69.510000000000005</v>
      </c>
      <c r="HS329" s="9">
        <v>69.36</v>
      </c>
      <c r="HT329" s="9">
        <v>69.209999999999994</v>
      </c>
      <c r="HU329" s="9">
        <v>69.06</v>
      </c>
      <c r="HV329" s="9">
        <v>68.94</v>
      </c>
      <c r="HW329" s="9">
        <v>68.81</v>
      </c>
      <c r="HX329" s="9">
        <v>68.67</v>
      </c>
      <c r="HY329" s="9">
        <v>68.53</v>
      </c>
      <c r="ID329" s="14">
        <v>84.838099999999997</v>
      </c>
      <c r="IE329" s="14">
        <v>84.747900000000001</v>
      </c>
      <c r="IF329" s="14">
        <v>-0.10641399999999999</v>
      </c>
      <c r="IH329" s="7">
        <v>76.8</v>
      </c>
      <c r="II329" s="9">
        <v>104.75</v>
      </c>
    </row>
    <row r="330" spans="1:243" x14ac:dyDescent="0.35">
      <c r="A330" s="6">
        <f t="shared" si="66"/>
        <v>45013</v>
      </c>
      <c r="B330" s="13">
        <f t="shared" ref="B330:B393" si="67">MONTH(A330)</f>
        <v>3</v>
      </c>
      <c r="C330" s="13">
        <f t="shared" ref="C330:C393" si="68">YEAR(A330)</f>
        <v>2023</v>
      </c>
      <c r="D330">
        <f t="shared" ref="D330:D393" si="69">C330*100+B330</f>
        <v>202303</v>
      </c>
      <c r="E330">
        <f t="shared" ref="E330:E393" si="70">IF(B330&lt;4,1,IF(B330&lt;7,2,IF(B330&lt;10,3,4)))</f>
        <v>1</v>
      </c>
      <c r="F330">
        <f t="shared" ref="F330:F393" si="71">C330*100+E330</f>
        <v>202301</v>
      </c>
      <c r="G330" t="s">
        <v>515</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78.843199999999996</v>
      </c>
      <c r="FP330" s="7">
        <v>78.069999999999993</v>
      </c>
      <c r="FQ330" s="9">
        <v>1.2326999999999999</v>
      </c>
      <c r="FR330" s="7">
        <f t="shared" ref="FR330:FR393" si="72">FP330/FQ330</f>
        <v>63.332522105946296</v>
      </c>
      <c r="FT330" s="7">
        <v>3.38</v>
      </c>
      <c r="FU330" s="7">
        <v>3.46</v>
      </c>
      <c r="FV330" s="9">
        <v>79.043000000000006</v>
      </c>
      <c r="FX330" s="9">
        <v>78.650000000000006</v>
      </c>
      <c r="FY330" s="9">
        <v>77.98</v>
      </c>
      <c r="FZ330" s="9">
        <v>77.069999999999993</v>
      </c>
      <c r="GA330" s="9">
        <v>75.209999999999994</v>
      </c>
      <c r="GB330" s="9">
        <v>72.47</v>
      </c>
      <c r="GD330" s="9">
        <v>78.650000000000006</v>
      </c>
      <c r="GE330" s="9">
        <v>78.14</v>
      </c>
      <c r="GF330" s="9">
        <v>77.98</v>
      </c>
      <c r="GG330" s="9">
        <v>77.739999999999995</v>
      </c>
      <c r="GH330" s="9">
        <v>77.42</v>
      </c>
      <c r="GI330" s="9">
        <v>77.069999999999993</v>
      </c>
      <c r="GJ330" s="9">
        <v>76.739999999999995</v>
      </c>
      <c r="GK330" s="9">
        <v>76.41</v>
      </c>
      <c r="GL330" s="9">
        <v>76.08</v>
      </c>
      <c r="GM330" s="9">
        <v>75.760000000000005</v>
      </c>
      <c r="GN330" s="9">
        <v>75.48</v>
      </c>
      <c r="GO330" s="9">
        <v>75.209999999999994</v>
      </c>
      <c r="GP330" s="9">
        <v>74.959999999999994</v>
      </c>
      <c r="GQ330" s="9">
        <v>74.709999999999994</v>
      </c>
      <c r="GR330" s="9">
        <v>74.44</v>
      </c>
      <c r="GS330" s="9">
        <v>74.19</v>
      </c>
      <c r="GT330" s="9">
        <v>73.97</v>
      </c>
      <c r="GU330" s="9">
        <v>73.760000000000005</v>
      </c>
      <c r="GV330" s="9">
        <v>73.53</v>
      </c>
      <c r="GW330" s="9">
        <v>73.31</v>
      </c>
      <c r="GX330" s="9">
        <v>73.069999999999993</v>
      </c>
      <c r="GY330" s="9">
        <v>72.849999999999994</v>
      </c>
      <c r="GZ330" s="9">
        <v>72.64</v>
      </c>
      <c r="HA330" s="9">
        <v>72.47</v>
      </c>
      <c r="HB330" s="9">
        <v>72.3</v>
      </c>
      <c r="HC330" s="9">
        <v>72.13</v>
      </c>
      <c r="HD330" s="9">
        <v>71.94</v>
      </c>
      <c r="HE330" s="9">
        <v>71.73</v>
      </c>
      <c r="HF330" s="9">
        <v>71.540000000000006</v>
      </c>
      <c r="HG330" s="9">
        <v>71.349999999999994</v>
      </c>
      <c r="HH330" s="9">
        <v>71.16</v>
      </c>
      <c r="HI330" s="9">
        <v>70.989999999999995</v>
      </c>
      <c r="HJ330" s="9">
        <v>70.84</v>
      </c>
      <c r="HK330" s="9">
        <v>70.680000000000007</v>
      </c>
      <c r="HL330" s="9">
        <v>70.510000000000005</v>
      </c>
      <c r="HM330" s="9">
        <v>70.349999999999994</v>
      </c>
      <c r="HN330" s="9">
        <v>70.180000000000007</v>
      </c>
      <c r="HO330" s="9">
        <v>70.010000000000005</v>
      </c>
      <c r="HP330" s="9">
        <v>69.86</v>
      </c>
      <c r="HQ330" s="9">
        <v>69.709999999999994</v>
      </c>
      <c r="HR330" s="9">
        <v>69.56</v>
      </c>
      <c r="HS330" s="9">
        <v>69.41</v>
      </c>
      <c r="HT330" s="9">
        <v>69.260000000000005</v>
      </c>
      <c r="HU330" s="9">
        <v>69.11</v>
      </c>
      <c r="HV330" s="9">
        <v>68.989999999999995</v>
      </c>
      <c r="HW330" s="9">
        <v>68.86</v>
      </c>
      <c r="HX330" s="9">
        <v>68.73</v>
      </c>
      <c r="HY330" s="9">
        <v>68.59</v>
      </c>
      <c r="ID330" s="14">
        <v>84.838099999999997</v>
      </c>
      <c r="IE330" s="14">
        <v>84.747900000000001</v>
      </c>
      <c r="IF330" s="14">
        <v>-0.10641399999999999</v>
      </c>
      <c r="IH330" s="7">
        <v>78.069999999999993</v>
      </c>
      <c r="II330" s="9">
        <v>105.88</v>
      </c>
    </row>
    <row r="331" spans="1:243" x14ac:dyDescent="0.35">
      <c r="A331" s="6">
        <f t="shared" si="66"/>
        <v>45014</v>
      </c>
      <c r="B331" s="13">
        <f t="shared" si="67"/>
        <v>3</v>
      </c>
      <c r="C331" s="13">
        <f t="shared" si="68"/>
        <v>2023</v>
      </c>
      <c r="D331">
        <f t="shared" si="69"/>
        <v>202303</v>
      </c>
      <c r="E331">
        <f t="shared" si="70"/>
        <v>1</v>
      </c>
      <c r="F331">
        <f t="shared" si="71"/>
        <v>202301</v>
      </c>
      <c r="G331" t="s">
        <v>516</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78.786000000000001</v>
      </c>
      <c r="FP331" s="7">
        <v>77.510000000000005</v>
      </c>
      <c r="FQ331" s="9">
        <v>1.2311000000000001</v>
      </c>
      <c r="FR331" s="7">
        <f t="shared" si="72"/>
        <v>62.95995451222484</v>
      </c>
      <c r="FT331" s="7">
        <v>3.4</v>
      </c>
      <c r="FU331" s="7">
        <v>3.46</v>
      </c>
      <c r="FV331" s="9">
        <v>78.989500000000007</v>
      </c>
      <c r="FX331" s="9">
        <v>78.28</v>
      </c>
      <c r="FY331" s="9">
        <v>77.44</v>
      </c>
      <c r="FZ331" s="9">
        <v>76.569999999999993</v>
      </c>
      <c r="GA331" s="9">
        <v>74.73</v>
      </c>
      <c r="GB331" s="9">
        <v>72.09</v>
      </c>
      <c r="GD331" s="9">
        <v>78.28</v>
      </c>
      <c r="GE331" s="9">
        <v>77.59</v>
      </c>
      <c r="GF331" s="9">
        <v>77.44</v>
      </c>
      <c r="GG331" s="9">
        <v>77.209999999999994</v>
      </c>
      <c r="GH331" s="9">
        <v>76.91</v>
      </c>
      <c r="GI331" s="9">
        <v>76.569999999999993</v>
      </c>
      <c r="GJ331" s="9">
        <v>76.239999999999995</v>
      </c>
      <c r="GK331" s="9">
        <v>75.900000000000006</v>
      </c>
      <c r="GL331" s="9">
        <v>75.58</v>
      </c>
      <c r="GM331" s="9">
        <v>75.27</v>
      </c>
      <c r="GN331" s="9">
        <v>75</v>
      </c>
      <c r="GO331" s="9">
        <v>74.73</v>
      </c>
      <c r="GP331" s="9">
        <v>74.48</v>
      </c>
      <c r="GQ331" s="9">
        <v>74.23</v>
      </c>
      <c r="GR331" s="9">
        <v>73.959999999999994</v>
      </c>
      <c r="GS331" s="9">
        <v>73.72</v>
      </c>
      <c r="GT331" s="9">
        <v>73.510000000000005</v>
      </c>
      <c r="GU331" s="9">
        <v>73.3</v>
      </c>
      <c r="GV331" s="9">
        <v>73.08</v>
      </c>
      <c r="GW331" s="9">
        <v>72.88</v>
      </c>
      <c r="GX331" s="9">
        <v>72.650000000000006</v>
      </c>
      <c r="GY331" s="9">
        <v>72.44</v>
      </c>
      <c r="GZ331" s="9">
        <v>72.239999999999995</v>
      </c>
      <c r="HA331" s="9">
        <v>72.09</v>
      </c>
      <c r="HB331" s="9">
        <v>71.930000000000007</v>
      </c>
      <c r="HC331" s="9">
        <v>71.78</v>
      </c>
      <c r="HD331" s="9">
        <v>71.599999999999994</v>
      </c>
      <c r="HE331" s="9">
        <v>71.400000000000006</v>
      </c>
      <c r="HF331" s="9">
        <v>71.22</v>
      </c>
      <c r="HG331" s="9">
        <v>71.040000000000006</v>
      </c>
      <c r="HH331" s="9">
        <v>70.87</v>
      </c>
      <c r="HI331" s="9">
        <v>70.72</v>
      </c>
      <c r="HJ331" s="9">
        <v>70.58</v>
      </c>
      <c r="HK331" s="9">
        <v>70.430000000000007</v>
      </c>
      <c r="HL331" s="9">
        <v>70.27</v>
      </c>
      <c r="HM331" s="9">
        <v>70.12</v>
      </c>
      <c r="HN331" s="9">
        <v>69.959999999999994</v>
      </c>
      <c r="HO331" s="9">
        <v>69.8</v>
      </c>
      <c r="HP331" s="9">
        <v>69.66</v>
      </c>
      <c r="HQ331" s="9">
        <v>69.52</v>
      </c>
      <c r="HR331" s="9">
        <v>69.38</v>
      </c>
      <c r="HS331" s="9">
        <v>69.239999999999995</v>
      </c>
      <c r="HT331" s="9">
        <v>69.099999999999994</v>
      </c>
      <c r="HU331" s="9">
        <v>68.95</v>
      </c>
      <c r="HV331" s="9">
        <v>68.83</v>
      </c>
      <c r="HW331" s="9">
        <v>68.7</v>
      </c>
      <c r="HX331" s="9">
        <v>68.58</v>
      </c>
      <c r="HY331" s="9">
        <v>68.45</v>
      </c>
      <c r="ID331" s="14">
        <v>84.838099999999997</v>
      </c>
      <c r="IE331" s="14">
        <v>84.747900000000001</v>
      </c>
      <c r="IF331" s="14">
        <v>-0.10641399999999999</v>
      </c>
      <c r="IH331" s="7">
        <v>77.510000000000005</v>
      </c>
      <c r="II331" s="9">
        <v>105.63</v>
      </c>
    </row>
    <row r="332" spans="1:243" x14ac:dyDescent="0.35">
      <c r="A332" s="6">
        <f t="shared" si="66"/>
        <v>45015</v>
      </c>
      <c r="B332" s="13">
        <f t="shared" si="67"/>
        <v>3</v>
      </c>
      <c r="C332" s="13">
        <f t="shared" si="68"/>
        <v>2023</v>
      </c>
      <c r="D332">
        <f t="shared" si="69"/>
        <v>202303</v>
      </c>
      <c r="E332">
        <f t="shared" si="70"/>
        <v>1</v>
      </c>
      <c r="F332">
        <f t="shared" si="71"/>
        <v>202301</v>
      </c>
      <c r="G332" t="s">
        <v>517</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78.905600000000007</v>
      </c>
      <c r="FP332" s="7">
        <v>78.45</v>
      </c>
      <c r="FQ332" s="9">
        <v>1.238</v>
      </c>
      <c r="FR332" s="7">
        <f t="shared" si="72"/>
        <v>63.368336025848144</v>
      </c>
      <c r="FT332" s="7">
        <v>3.45</v>
      </c>
      <c r="FU332" s="7">
        <v>3.5</v>
      </c>
      <c r="FV332" s="9">
        <v>79.113299999999995</v>
      </c>
      <c r="FX332" s="9">
        <v>79.27</v>
      </c>
      <c r="FY332" s="9">
        <v>78.459999999999994</v>
      </c>
      <c r="FZ332" s="9">
        <v>77.510000000000005</v>
      </c>
      <c r="GA332" s="9">
        <v>75.489999999999995</v>
      </c>
      <c r="GB332" s="9">
        <v>72.459999999999994</v>
      </c>
      <c r="GD332" s="9">
        <v>79.27</v>
      </c>
      <c r="GE332" s="9">
        <v>78.599999999999994</v>
      </c>
      <c r="GF332" s="9">
        <v>78.459999999999994</v>
      </c>
      <c r="GG332" s="9">
        <v>78.209999999999994</v>
      </c>
      <c r="GH332" s="9">
        <v>77.89</v>
      </c>
      <c r="GI332" s="9">
        <v>77.510000000000005</v>
      </c>
      <c r="GJ332" s="9">
        <v>77.150000000000006</v>
      </c>
      <c r="GK332" s="9">
        <v>76.790000000000006</v>
      </c>
      <c r="GL332" s="9">
        <v>76.430000000000007</v>
      </c>
      <c r="GM332" s="9">
        <v>76.09</v>
      </c>
      <c r="GN332" s="9">
        <v>75.790000000000006</v>
      </c>
      <c r="GO332" s="9">
        <v>75.489999999999995</v>
      </c>
      <c r="GP332" s="9">
        <v>75.209999999999994</v>
      </c>
      <c r="GQ332" s="9">
        <v>74.930000000000007</v>
      </c>
      <c r="GR332" s="9">
        <v>74.63</v>
      </c>
      <c r="GS332" s="9">
        <v>74.36</v>
      </c>
      <c r="GT332" s="9">
        <v>74.12</v>
      </c>
      <c r="GU332" s="9">
        <v>73.89</v>
      </c>
      <c r="GV332" s="9">
        <v>73.64</v>
      </c>
      <c r="GW332" s="9">
        <v>73.400000000000006</v>
      </c>
      <c r="GX332" s="9">
        <v>73.14</v>
      </c>
      <c r="GY332" s="9">
        <v>72.89</v>
      </c>
      <c r="GZ332" s="9">
        <v>72.650000000000006</v>
      </c>
      <c r="HA332" s="9">
        <v>72.459999999999994</v>
      </c>
      <c r="HB332" s="9">
        <v>72.260000000000005</v>
      </c>
      <c r="HC332" s="9">
        <v>72.069999999999993</v>
      </c>
      <c r="HD332" s="9">
        <v>71.849999999999994</v>
      </c>
      <c r="HE332" s="9">
        <v>71.61</v>
      </c>
      <c r="HF332" s="9">
        <v>71.39</v>
      </c>
      <c r="HG332" s="9">
        <v>71.17</v>
      </c>
      <c r="HH332" s="9">
        <v>70.97</v>
      </c>
      <c r="HI332" s="9">
        <v>70.78</v>
      </c>
      <c r="HJ332" s="9">
        <v>70.61</v>
      </c>
      <c r="HK332" s="9">
        <v>70.430000000000007</v>
      </c>
      <c r="HL332" s="9">
        <v>70.239999999999995</v>
      </c>
      <c r="HM332" s="9">
        <v>70.05</v>
      </c>
      <c r="HN332" s="9">
        <v>69.849999999999994</v>
      </c>
      <c r="HO332" s="9">
        <v>69.650000000000006</v>
      </c>
      <c r="HP332" s="9">
        <v>69.48</v>
      </c>
      <c r="HQ332" s="9">
        <v>69.31</v>
      </c>
      <c r="HR332" s="9">
        <v>69.13</v>
      </c>
      <c r="HS332" s="9">
        <v>68.95</v>
      </c>
      <c r="HT332" s="9">
        <v>68.77</v>
      </c>
      <c r="HU332" s="9">
        <v>68.59</v>
      </c>
      <c r="HV332" s="9">
        <v>68.45</v>
      </c>
      <c r="HW332" s="9">
        <v>68.3</v>
      </c>
      <c r="HX332" s="9">
        <v>68.16</v>
      </c>
      <c r="HY332" s="9">
        <v>68.010000000000005</v>
      </c>
      <c r="ID332" s="14">
        <v>84.838099999999997</v>
      </c>
      <c r="IE332" s="14">
        <v>84.747900000000001</v>
      </c>
      <c r="IF332" s="14">
        <v>-0.10641399999999999</v>
      </c>
      <c r="IH332" s="7">
        <v>78.45</v>
      </c>
      <c r="II332" s="9">
        <v>107.41</v>
      </c>
    </row>
    <row r="333" spans="1:243" x14ac:dyDescent="0.35">
      <c r="A333" s="6">
        <f t="shared" si="66"/>
        <v>45016</v>
      </c>
      <c r="B333" s="13">
        <f t="shared" si="67"/>
        <v>3</v>
      </c>
      <c r="C333" s="13">
        <f t="shared" si="68"/>
        <v>2023</v>
      </c>
      <c r="D333">
        <f t="shared" si="69"/>
        <v>202303</v>
      </c>
      <c r="E333">
        <f t="shared" si="70"/>
        <v>1</v>
      </c>
      <c r="F333">
        <f t="shared" si="71"/>
        <v>202301</v>
      </c>
      <c r="G333" t="s">
        <v>518</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78.947000000000003</v>
      </c>
      <c r="FP333" s="7">
        <v>79.19</v>
      </c>
      <c r="FQ333" s="9">
        <v>1.2363999999999999</v>
      </c>
      <c r="FR333" s="7">
        <f t="shared" si="72"/>
        <v>64.048851504367519</v>
      </c>
      <c r="FT333" s="7">
        <v>3.42</v>
      </c>
      <c r="FU333" s="7">
        <v>3.47</v>
      </c>
      <c r="FV333" s="9">
        <v>79.164199999999994</v>
      </c>
      <c r="FX333" s="9">
        <v>79.77</v>
      </c>
      <c r="FY333" s="9">
        <v>79.73</v>
      </c>
      <c r="FZ333" s="9">
        <v>78.709999999999994</v>
      </c>
      <c r="GA333" s="9">
        <v>76.48</v>
      </c>
      <c r="GB333" s="9">
        <v>73.069999999999993</v>
      </c>
      <c r="GD333" s="9">
        <v>79.77</v>
      </c>
      <c r="GE333" s="9">
        <v>79.89</v>
      </c>
      <c r="GF333" s="9">
        <v>79.73</v>
      </c>
      <c r="GG333" s="9">
        <v>79.45</v>
      </c>
      <c r="GH333" s="9">
        <v>79.11</v>
      </c>
      <c r="GI333" s="9">
        <v>78.709999999999994</v>
      </c>
      <c r="GJ333" s="9">
        <v>78.31</v>
      </c>
      <c r="GK333" s="9">
        <v>77.91</v>
      </c>
      <c r="GL333" s="9">
        <v>77.53</v>
      </c>
      <c r="GM333" s="9">
        <v>77.150000000000006</v>
      </c>
      <c r="GN333" s="9">
        <v>76.81</v>
      </c>
      <c r="GO333" s="9">
        <v>76.48</v>
      </c>
      <c r="GP333" s="9">
        <v>76.16</v>
      </c>
      <c r="GQ333" s="9">
        <v>75.83</v>
      </c>
      <c r="GR333" s="9">
        <v>75.5</v>
      </c>
      <c r="GS333" s="9">
        <v>75.2</v>
      </c>
      <c r="GT333" s="9">
        <v>74.930000000000007</v>
      </c>
      <c r="GU333" s="9">
        <v>74.66</v>
      </c>
      <c r="GV333" s="9">
        <v>74.38</v>
      </c>
      <c r="GW333" s="9">
        <v>74.11</v>
      </c>
      <c r="GX333" s="9">
        <v>73.83</v>
      </c>
      <c r="GY333" s="9">
        <v>73.56</v>
      </c>
      <c r="GZ333" s="9">
        <v>73.290000000000006</v>
      </c>
      <c r="HA333" s="9">
        <v>73.069999999999993</v>
      </c>
      <c r="HB333" s="9">
        <v>72.84</v>
      </c>
      <c r="HC333" s="9">
        <v>72.62</v>
      </c>
      <c r="HD333" s="9">
        <v>72.38</v>
      </c>
      <c r="HE333" s="9">
        <v>72.12</v>
      </c>
      <c r="HF333" s="9">
        <v>71.87</v>
      </c>
      <c r="HG333" s="9">
        <v>71.62</v>
      </c>
      <c r="HH333" s="9">
        <v>71.39</v>
      </c>
      <c r="HI333" s="9">
        <v>71.180000000000007</v>
      </c>
      <c r="HJ333" s="9">
        <v>70.989999999999995</v>
      </c>
      <c r="HK333" s="9">
        <v>70.790000000000006</v>
      </c>
      <c r="HL333" s="9">
        <v>70.58</v>
      </c>
      <c r="HM333" s="9">
        <v>70.37</v>
      </c>
      <c r="HN333" s="9">
        <v>70.150000000000006</v>
      </c>
      <c r="HO333" s="9">
        <v>69.92</v>
      </c>
      <c r="HP333" s="9">
        <v>69.73</v>
      </c>
      <c r="HQ333" s="9">
        <v>69.540000000000006</v>
      </c>
      <c r="HR333" s="9">
        <v>69.34</v>
      </c>
      <c r="HS333" s="9">
        <v>69.14</v>
      </c>
      <c r="HT333" s="9">
        <v>68.94</v>
      </c>
      <c r="HU333" s="9">
        <v>68.73</v>
      </c>
      <c r="HV333" s="9">
        <v>68.58</v>
      </c>
      <c r="HW333" s="9">
        <v>68.42</v>
      </c>
      <c r="HX333" s="9">
        <v>68.260000000000005</v>
      </c>
      <c r="HY333" s="9">
        <v>68.099999999999994</v>
      </c>
      <c r="ID333" s="14">
        <v>84.838099999999997</v>
      </c>
      <c r="IE333" s="14">
        <v>84.747900000000001</v>
      </c>
      <c r="IF333" s="14">
        <v>-0.10641399999999999</v>
      </c>
      <c r="IH333" s="7">
        <v>79.19</v>
      </c>
      <c r="II333" s="9">
        <v>118.03</v>
      </c>
    </row>
    <row r="334" spans="1:243" x14ac:dyDescent="0.35">
      <c r="A334" s="6">
        <f t="shared" si="66"/>
        <v>45019</v>
      </c>
      <c r="B334" s="13">
        <f t="shared" si="67"/>
        <v>4</v>
      </c>
      <c r="C334" s="13">
        <f t="shared" si="68"/>
        <v>2023</v>
      </c>
      <c r="D334">
        <f t="shared" si="69"/>
        <v>202304</v>
      </c>
      <c r="E334">
        <f t="shared" si="70"/>
        <v>2</v>
      </c>
      <c r="F334">
        <f t="shared" si="71"/>
        <v>202302</v>
      </c>
      <c r="G334" t="s">
        <v>519</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79.087000000000003</v>
      </c>
      <c r="FP334" s="7">
        <v>85.81</v>
      </c>
      <c r="FQ334" s="9">
        <v>1.2397</v>
      </c>
      <c r="FR334" s="7">
        <f t="shared" si="72"/>
        <v>69.218359280471077</v>
      </c>
      <c r="FT334" s="7">
        <v>3.39</v>
      </c>
      <c r="FU334" s="7">
        <v>3.43</v>
      </c>
      <c r="FV334" s="9">
        <v>79.302000000000007</v>
      </c>
      <c r="FX334" s="9">
        <v>84.93</v>
      </c>
      <c r="FY334" s="9">
        <v>83.97</v>
      </c>
      <c r="FZ334" s="9">
        <v>82.08</v>
      </c>
      <c r="GA334" s="9">
        <v>78.92</v>
      </c>
      <c r="GB334" s="9">
        <v>74.16</v>
      </c>
      <c r="GD334" s="9">
        <v>84.93</v>
      </c>
      <c r="GE334" s="9">
        <v>84.55</v>
      </c>
      <c r="GF334" s="9">
        <v>83.97</v>
      </c>
      <c r="GG334" s="9">
        <v>83.34</v>
      </c>
      <c r="GH334" s="9">
        <v>82.69</v>
      </c>
      <c r="GI334" s="9">
        <v>82.08</v>
      </c>
      <c r="GJ334" s="9">
        <v>81.5</v>
      </c>
      <c r="GK334" s="9">
        <v>80.930000000000007</v>
      </c>
      <c r="GL334" s="9">
        <v>80.38</v>
      </c>
      <c r="GM334" s="9">
        <v>79.88</v>
      </c>
      <c r="GN334" s="9">
        <v>79.39</v>
      </c>
      <c r="GO334" s="9">
        <v>78.92</v>
      </c>
      <c r="GP334" s="9">
        <v>78.45</v>
      </c>
      <c r="GQ334" s="9">
        <v>77.989999999999995</v>
      </c>
      <c r="GR334" s="9">
        <v>77.55</v>
      </c>
      <c r="GS334" s="9">
        <v>77.14</v>
      </c>
      <c r="GT334" s="9">
        <v>76.739999999999995</v>
      </c>
      <c r="GU334" s="9">
        <v>76.33</v>
      </c>
      <c r="GV334" s="9">
        <v>75.94</v>
      </c>
      <c r="GW334" s="9">
        <v>75.540000000000006</v>
      </c>
      <c r="GX334" s="9">
        <v>75.16</v>
      </c>
      <c r="GY334" s="9">
        <v>74.78</v>
      </c>
      <c r="GZ334" s="9">
        <v>74.47</v>
      </c>
      <c r="HA334" s="9">
        <v>74.16</v>
      </c>
      <c r="HB334" s="9">
        <v>73.849999999999994</v>
      </c>
      <c r="HC334" s="9">
        <v>73.55</v>
      </c>
      <c r="HD334" s="9">
        <v>73.23</v>
      </c>
      <c r="HE334" s="9">
        <v>72.92</v>
      </c>
      <c r="HF334" s="9">
        <v>72.61</v>
      </c>
      <c r="HG334" s="9">
        <v>72.31</v>
      </c>
      <c r="HH334" s="9">
        <v>72.03</v>
      </c>
      <c r="HI334" s="9">
        <v>71.790000000000006</v>
      </c>
      <c r="HJ334" s="9">
        <v>71.540000000000006</v>
      </c>
      <c r="HK334" s="9">
        <v>71.28</v>
      </c>
      <c r="HL334" s="9">
        <v>71.03</v>
      </c>
      <c r="HM334" s="9">
        <v>70.760000000000005</v>
      </c>
      <c r="HN334" s="9">
        <v>70.48</v>
      </c>
      <c r="HO334" s="9">
        <v>70.239999999999995</v>
      </c>
      <c r="HP334" s="9">
        <v>70</v>
      </c>
      <c r="HQ334" s="9">
        <v>69.75</v>
      </c>
      <c r="HR334" s="9">
        <v>69.5</v>
      </c>
      <c r="HS334" s="9">
        <v>69.25</v>
      </c>
      <c r="HT334" s="9">
        <v>68.989999999999995</v>
      </c>
      <c r="HU334" s="9">
        <v>68.81</v>
      </c>
      <c r="HV334" s="9">
        <v>68.62</v>
      </c>
      <c r="HW334" s="9">
        <v>68.430000000000007</v>
      </c>
      <c r="HX334" s="9">
        <v>68.239999999999995</v>
      </c>
      <c r="HY334" s="9">
        <v>68.040000000000006</v>
      </c>
      <c r="ID334" s="14">
        <v>84.838099999999997</v>
      </c>
      <c r="IE334" s="14">
        <v>84.747900000000001</v>
      </c>
      <c r="IF334" s="14">
        <v>-0.10641399999999999</v>
      </c>
      <c r="IH334" s="7">
        <v>84.8</v>
      </c>
      <c r="II334" s="9">
        <v>128.27000000000001</v>
      </c>
    </row>
    <row r="335" spans="1:243" x14ac:dyDescent="0.35">
      <c r="A335" s="6">
        <f t="shared" ref="A335:A398" si="73">+A330+7</f>
        <v>45020</v>
      </c>
      <c r="B335" s="13">
        <f t="shared" si="67"/>
        <v>4</v>
      </c>
      <c r="C335" s="13">
        <f t="shared" si="68"/>
        <v>2023</v>
      </c>
      <c r="D335">
        <f t="shared" si="69"/>
        <v>202304</v>
      </c>
      <c r="E335">
        <f t="shared" si="70"/>
        <v>2</v>
      </c>
      <c r="F335">
        <f t="shared" si="71"/>
        <v>202302</v>
      </c>
      <c r="G335" t="s">
        <v>520</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79.543899999999994</v>
      </c>
      <c r="FP335" s="7">
        <v>85.7</v>
      </c>
      <c r="FQ335" s="9">
        <v>1.2516</v>
      </c>
      <c r="FR335" s="7">
        <f t="shared" si="72"/>
        <v>68.472355385107065</v>
      </c>
      <c r="FT335" s="7">
        <v>3.34</v>
      </c>
      <c r="FU335" s="7">
        <v>3.42</v>
      </c>
      <c r="FV335" s="9">
        <v>79.749200000000002</v>
      </c>
      <c r="FX335" s="9">
        <v>84.94</v>
      </c>
      <c r="FY335" s="9">
        <v>83.97</v>
      </c>
      <c r="FZ335" s="9">
        <v>82.07</v>
      </c>
      <c r="GA335" s="9">
        <v>78.83</v>
      </c>
      <c r="GB335" s="9">
        <v>74.069999999999993</v>
      </c>
      <c r="GD335" s="9">
        <v>84.94</v>
      </c>
      <c r="GE335" s="9">
        <v>84.55</v>
      </c>
      <c r="GF335" s="9">
        <v>83.97</v>
      </c>
      <c r="GG335" s="9">
        <v>83.34</v>
      </c>
      <c r="GH335" s="9">
        <v>82.69</v>
      </c>
      <c r="GI335" s="9">
        <v>82.07</v>
      </c>
      <c r="GJ335" s="9">
        <v>81.47</v>
      </c>
      <c r="GK335" s="9">
        <v>80.88</v>
      </c>
      <c r="GL335" s="9">
        <v>80.319999999999993</v>
      </c>
      <c r="GM335" s="9">
        <v>79.8</v>
      </c>
      <c r="GN335" s="9">
        <v>79.3</v>
      </c>
      <c r="GO335" s="9">
        <v>78.83</v>
      </c>
      <c r="GP335" s="9">
        <v>78.37</v>
      </c>
      <c r="GQ335" s="9">
        <v>77.900000000000006</v>
      </c>
      <c r="GR335" s="9">
        <v>77.459999999999994</v>
      </c>
      <c r="GS335" s="9">
        <v>77.05</v>
      </c>
      <c r="GT335" s="9">
        <v>76.650000000000006</v>
      </c>
      <c r="GU335" s="9">
        <v>76.239999999999995</v>
      </c>
      <c r="GV335" s="9">
        <v>75.84</v>
      </c>
      <c r="GW335" s="9">
        <v>75.44</v>
      </c>
      <c r="GX335" s="9">
        <v>75.06</v>
      </c>
      <c r="GY335" s="9">
        <v>74.680000000000007</v>
      </c>
      <c r="GZ335" s="9">
        <v>74.37</v>
      </c>
      <c r="HA335" s="9">
        <v>74.069999999999993</v>
      </c>
      <c r="HB335" s="9">
        <v>73.77</v>
      </c>
      <c r="HC335" s="9">
        <v>73.47</v>
      </c>
      <c r="HD335" s="9">
        <v>73.150000000000006</v>
      </c>
      <c r="HE335" s="9">
        <v>72.84</v>
      </c>
      <c r="HF335" s="9">
        <v>72.53</v>
      </c>
      <c r="HG335" s="9">
        <v>72.239999999999995</v>
      </c>
      <c r="HH335" s="9">
        <v>71.959999999999994</v>
      </c>
      <c r="HI335" s="9">
        <v>71.72</v>
      </c>
      <c r="HJ335" s="9">
        <v>71.47</v>
      </c>
      <c r="HK335" s="9">
        <v>71.209999999999994</v>
      </c>
      <c r="HL335" s="9">
        <v>70.959999999999994</v>
      </c>
      <c r="HM335" s="9">
        <v>70.69</v>
      </c>
      <c r="HN335" s="9">
        <v>70.42</v>
      </c>
      <c r="HO335" s="9">
        <v>70.180000000000007</v>
      </c>
      <c r="HP335" s="9">
        <v>69.94</v>
      </c>
      <c r="HQ335" s="9">
        <v>69.7</v>
      </c>
      <c r="HR335" s="9">
        <v>69.45</v>
      </c>
      <c r="HS335" s="9">
        <v>69.2</v>
      </c>
      <c r="HT335" s="9">
        <v>68.95</v>
      </c>
      <c r="HU335" s="9">
        <v>68.77</v>
      </c>
      <c r="HV335" s="9">
        <v>68.58</v>
      </c>
      <c r="HW335" s="9">
        <v>68.38</v>
      </c>
      <c r="HX335" s="9">
        <v>68.180000000000007</v>
      </c>
      <c r="HY335" s="9">
        <v>67.97</v>
      </c>
      <c r="ID335" s="14">
        <v>84.838099999999997</v>
      </c>
      <c r="IE335" s="14">
        <v>84.747900000000001</v>
      </c>
      <c r="IF335" s="14">
        <v>-0.10641399999999999</v>
      </c>
      <c r="IH335" s="7">
        <v>84.62</v>
      </c>
      <c r="II335" s="9">
        <v>114.86</v>
      </c>
    </row>
    <row r="336" spans="1:243" x14ac:dyDescent="0.35">
      <c r="A336" s="6">
        <f t="shared" si="73"/>
        <v>45021</v>
      </c>
      <c r="B336" s="13">
        <f t="shared" si="67"/>
        <v>4</v>
      </c>
      <c r="C336" s="13">
        <f t="shared" si="68"/>
        <v>2023</v>
      </c>
      <c r="D336">
        <f t="shared" si="69"/>
        <v>202304</v>
      </c>
      <c r="E336">
        <f t="shared" si="70"/>
        <v>2</v>
      </c>
      <c r="F336">
        <f t="shared" si="71"/>
        <v>202302</v>
      </c>
      <c r="G336" t="s">
        <v>521</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79.327799999999996</v>
      </c>
      <c r="FP336" s="7">
        <v>85.89</v>
      </c>
      <c r="FQ336" s="9">
        <v>1.2450000000000001</v>
      </c>
      <c r="FR336" s="7">
        <f t="shared" si="72"/>
        <v>68.98795180722891</v>
      </c>
      <c r="FT336" s="7">
        <v>3.32</v>
      </c>
      <c r="FU336" s="7">
        <v>3.42</v>
      </c>
      <c r="FV336" s="9">
        <v>79.537800000000004</v>
      </c>
      <c r="FX336" s="9">
        <v>84.99</v>
      </c>
      <c r="FY336" s="9">
        <v>84.04</v>
      </c>
      <c r="FZ336" s="9">
        <v>82.15</v>
      </c>
      <c r="GA336" s="9">
        <v>78.91</v>
      </c>
      <c r="GB336" s="9">
        <v>74.27</v>
      </c>
      <c r="GD336" s="9">
        <v>84.99</v>
      </c>
      <c r="GE336" s="9">
        <v>84.62</v>
      </c>
      <c r="GF336" s="9">
        <v>84.04</v>
      </c>
      <c r="GG336" s="9">
        <v>83.42</v>
      </c>
      <c r="GH336" s="9">
        <v>82.77</v>
      </c>
      <c r="GI336" s="9">
        <v>82.15</v>
      </c>
      <c r="GJ336" s="9">
        <v>81.55</v>
      </c>
      <c r="GK336" s="9">
        <v>80.97</v>
      </c>
      <c r="GL336" s="9">
        <v>80.41</v>
      </c>
      <c r="GM336" s="9">
        <v>79.89</v>
      </c>
      <c r="GN336" s="9">
        <v>79.39</v>
      </c>
      <c r="GO336" s="9">
        <v>78.91</v>
      </c>
      <c r="GP336" s="9">
        <v>78.459999999999994</v>
      </c>
      <c r="GQ336" s="9">
        <v>77.989999999999995</v>
      </c>
      <c r="GR336" s="9">
        <v>77.56</v>
      </c>
      <c r="GS336" s="9">
        <v>77.150000000000006</v>
      </c>
      <c r="GT336" s="9">
        <v>76.78</v>
      </c>
      <c r="GU336" s="9">
        <v>76.39</v>
      </c>
      <c r="GV336" s="9">
        <v>76</v>
      </c>
      <c r="GW336" s="9">
        <v>75.62</v>
      </c>
      <c r="GX336" s="9">
        <v>75.25</v>
      </c>
      <c r="GY336" s="9">
        <v>74.88</v>
      </c>
      <c r="GZ336" s="9">
        <v>74.569999999999993</v>
      </c>
      <c r="HA336" s="9">
        <v>74.27</v>
      </c>
      <c r="HB336" s="9">
        <v>73.98</v>
      </c>
      <c r="HC336" s="9">
        <v>73.69</v>
      </c>
      <c r="HD336" s="9">
        <v>73.38</v>
      </c>
      <c r="HE336" s="9">
        <v>73.08</v>
      </c>
      <c r="HF336" s="9">
        <v>72.78</v>
      </c>
      <c r="HG336" s="9">
        <v>72.5</v>
      </c>
      <c r="HH336" s="9">
        <v>72.22</v>
      </c>
      <c r="HI336" s="9">
        <v>71.989999999999995</v>
      </c>
      <c r="HJ336" s="9">
        <v>71.739999999999995</v>
      </c>
      <c r="HK336" s="9">
        <v>71.48</v>
      </c>
      <c r="HL336" s="9">
        <v>71.239999999999995</v>
      </c>
      <c r="HM336" s="9">
        <v>70.98</v>
      </c>
      <c r="HN336" s="9">
        <v>70.72</v>
      </c>
      <c r="HO336" s="9">
        <v>70.489999999999995</v>
      </c>
      <c r="HP336" s="9">
        <v>70.260000000000005</v>
      </c>
      <c r="HQ336" s="9">
        <v>70.02</v>
      </c>
      <c r="HR336" s="9">
        <v>69.78</v>
      </c>
      <c r="HS336" s="9">
        <v>69.53</v>
      </c>
      <c r="HT336" s="9">
        <v>69.3</v>
      </c>
      <c r="HU336" s="9">
        <v>69.12</v>
      </c>
      <c r="HV336" s="9">
        <v>68.930000000000007</v>
      </c>
      <c r="HW336" s="9">
        <v>68.73</v>
      </c>
      <c r="HX336" s="9">
        <v>68.53</v>
      </c>
      <c r="HY336" s="9">
        <v>68.319999999999993</v>
      </c>
      <c r="ID336" s="14">
        <v>84.838099999999997</v>
      </c>
      <c r="IE336" s="14">
        <v>84.747900000000001</v>
      </c>
      <c r="IF336" s="14">
        <v>-0.10641399999999999</v>
      </c>
      <c r="IH336" s="7">
        <v>85.01</v>
      </c>
      <c r="II336" s="9">
        <v>106.64</v>
      </c>
    </row>
    <row r="337" spans="1:243" x14ac:dyDescent="0.35">
      <c r="A337" s="6">
        <f t="shared" si="73"/>
        <v>45022</v>
      </c>
      <c r="B337" s="13">
        <f t="shared" si="67"/>
        <v>4</v>
      </c>
      <c r="C337" s="13">
        <f t="shared" si="68"/>
        <v>2023</v>
      </c>
      <c r="D337">
        <f t="shared" si="69"/>
        <v>202304</v>
      </c>
      <c r="E337">
        <f t="shared" si="70"/>
        <v>2</v>
      </c>
      <c r="F337">
        <f t="shared" si="71"/>
        <v>202302</v>
      </c>
      <c r="G337" t="s">
        <v>522</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79.231800000000007</v>
      </c>
      <c r="FP337" s="7">
        <v>86.56</v>
      </c>
      <c r="FQ337" s="9">
        <v>1.2434000000000001</v>
      </c>
      <c r="FR337" s="7">
        <f t="shared" si="72"/>
        <v>69.615570210712562</v>
      </c>
      <c r="FT337" s="7">
        <v>3.33</v>
      </c>
      <c r="FU337" s="7">
        <v>3.41</v>
      </c>
      <c r="FV337" s="9">
        <v>79.423500000000004</v>
      </c>
      <c r="FX337" s="9">
        <v>85.12</v>
      </c>
      <c r="FY337" s="9">
        <v>84.04</v>
      </c>
      <c r="FZ337" s="9">
        <v>82.1</v>
      </c>
      <c r="GA337" s="9">
        <v>78.78</v>
      </c>
      <c r="GB337" s="9">
        <v>74.16</v>
      </c>
      <c r="GD337" s="9">
        <v>85.12</v>
      </c>
      <c r="GE337" s="9">
        <v>84.67</v>
      </c>
      <c r="GF337" s="9">
        <v>84.04</v>
      </c>
      <c r="GG337" s="9">
        <v>83.39</v>
      </c>
      <c r="GH337" s="9">
        <v>82.73</v>
      </c>
      <c r="GI337" s="9">
        <v>82.1</v>
      </c>
      <c r="GJ337" s="9">
        <v>81.48</v>
      </c>
      <c r="GK337" s="9">
        <v>80.88</v>
      </c>
      <c r="GL337" s="9">
        <v>80.31</v>
      </c>
      <c r="GM337" s="9">
        <v>79.78</v>
      </c>
      <c r="GN337" s="9">
        <v>79.27</v>
      </c>
      <c r="GO337" s="9">
        <v>78.78</v>
      </c>
      <c r="GP337" s="9">
        <v>78.33</v>
      </c>
      <c r="GQ337" s="9">
        <v>77.86</v>
      </c>
      <c r="GR337" s="9">
        <v>77.430000000000007</v>
      </c>
      <c r="GS337" s="9">
        <v>77.03</v>
      </c>
      <c r="GT337" s="9">
        <v>76.66</v>
      </c>
      <c r="GU337" s="9">
        <v>76.27</v>
      </c>
      <c r="GV337" s="9">
        <v>75.89</v>
      </c>
      <c r="GW337" s="9">
        <v>75.510000000000005</v>
      </c>
      <c r="GX337" s="9">
        <v>75.14</v>
      </c>
      <c r="GY337" s="9">
        <v>74.77</v>
      </c>
      <c r="GZ337" s="9">
        <v>74.459999999999994</v>
      </c>
      <c r="HA337" s="9">
        <v>74.16</v>
      </c>
      <c r="HB337" s="9">
        <v>73.87</v>
      </c>
      <c r="HC337" s="9">
        <v>73.58</v>
      </c>
      <c r="HD337" s="9">
        <v>73.27</v>
      </c>
      <c r="HE337" s="9">
        <v>72.97</v>
      </c>
      <c r="HF337" s="9">
        <v>72.67</v>
      </c>
      <c r="HG337" s="9">
        <v>72.39</v>
      </c>
      <c r="HH337" s="9">
        <v>72.099999999999994</v>
      </c>
      <c r="HI337" s="9">
        <v>71.87</v>
      </c>
      <c r="HJ337" s="9">
        <v>71.62</v>
      </c>
      <c r="HK337" s="9">
        <v>71.36</v>
      </c>
      <c r="HL337" s="9">
        <v>71.12</v>
      </c>
      <c r="HM337" s="9">
        <v>70.86</v>
      </c>
      <c r="HN337" s="9">
        <v>70.59</v>
      </c>
      <c r="HO337" s="9">
        <v>70.36</v>
      </c>
      <c r="HP337" s="9">
        <v>70.13</v>
      </c>
      <c r="HQ337" s="9">
        <v>69.89</v>
      </c>
      <c r="HR337" s="9">
        <v>69.650000000000006</v>
      </c>
      <c r="HS337" s="9">
        <v>69.400000000000006</v>
      </c>
      <c r="HT337" s="9">
        <v>69.16</v>
      </c>
      <c r="HU337" s="9">
        <v>68.98</v>
      </c>
      <c r="HV337" s="9">
        <v>68.790000000000006</v>
      </c>
      <c r="HW337" s="9">
        <v>68.59</v>
      </c>
      <c r="HX337" s="9">
        <v>68.39</v>
      </c>
      <c r="HY337" s="9">
        <v>68.180000000000007</v>
      </c>
      <c r="ID337" s="14">
        <v>84.838099999999997</v>
      </c>
      <c r="IE337" s="14">
        <v>84.747900000000001</v>
      </c>
      <c r="IF337" s="14">
        <v>-0.10641399999999999</v>
      </c>
      <c r="IH337" s="7">
        <v>84.93</v>
      </c>
      <c r="II337" s="9">
        <v>102.31</v>
      </c>
    </row>
    <row r="338" spans="1:243" x14ac:dyDescent="0.35">
      <c r="A338" s="6">
        <f t="shared" si="73"/>
        <v>45023</v>
      </c>
      <c r="B338" s="13">
        <f t="shared" si="67"/>
        <v>4</v>
      </c>
      <c r="C338" s="13">
        <f t="shared" si="68"/>
        <v>2023</v>
      </c>
      <c r="D338">
        <f t="shared" si="69"/>
        <v>202304</v>
      </c>
      <c r="E338">
        <f t="shared" si="70"/>
        <v>2</v>
      </c>
      <c r="F338">
        <f t="shared" si="71"/>
        <v>202302</v>
      </c>
      <c r="G338" t="s">
        <v>523</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72"/>
        <v>#N/A</v>
      </c>
      <c r="FT338" s="7" t="e">
        <v>#N/A</v>
      </c>
      <c r="FU338" s="7" t="e">
        <v>#N/A</v>
      </c>
      <c r="FV338" s="9" t="e">
        <v>#N/A</v>
      </c>
      <c r="FX338" s="9" t="e">
        <v>#N/A</v>
      </c>
      <c r="FY338" s="9" t="e">
        <v>#N/A</v>
      </c>
      <c r="FZ338" s="9" t="e">
        <v>#N/A</v>
      </c>
      <c r="GA338" s="9" t="e">
        <v>#N/A</v>
      </c>
      <c r="GB338" s="9" t="e">
        <v>#N/A</v>
      </c>
      <c r="GD338" s="9" t="e">
        <v>#N/A</v>
      </c>
      <c r="GE338" s="9" t="e">
        <v>#N/A</v>
      </c>
      <c r="GF338" s="9" t="e">
        <v>#N/A</v>
      </c>
      <c r="GG338" s="9" t="e">
        <v>#N/A</v>
      </c>
      <c r="GH338" s="9" t="e">
        <v>#N/A</v>
      </c>
      <c r="GI338" s="9" t="e">
        <v>#N/A</v>
      </c>
      <c r="GJ338" s="9" t="e">
        <v>#N/A</v>
      </c>
      <c r="GK338" s="9" t="e">
        <v>#N/A</v>
      </c>
      <c r="GL338" s="9" t="e">
        <v>#N/A</v>
      </c>
      <c r="GM338" s="9" t="e">
        <v>#N/A</v>
      </c>
      <c r="GN338" s="9" t="e">
        <v>#N/A</v>
      </c>
      <c r="GO338" s="9" t="e">
        <v>#N/A</v>
      </c>
      <c r="GP338" s="9" t="e">
        <v>#N/A</v>
      </c>
      <c r="GQ338" s="9" t="e">
        <v>#N/A</v>
      </c>
      <c r="GR338" s="9" t="e">
        <v>#N/A</v>
      </c>
      <c r="GS338" s="9" t="e">
        <v>#N/A</v>
      </c>
      <c r="GT338" s="9" t="e">
        <v>#N/A</v>
      </c>
      <c r="GU338" s="9" t="e">
        <v>#N/A</v>
      </c>
      <c r="GV338" s="9" t="e">
        <v>#N/A</v>
      </c>
      <c r="GW338" s="9" t="e">
        <v>#N/A</v>
      </c>
      <c r="GX338" s="9" t="e">
        <v>#N/A</v>
      </c>
      <c r="GY338" s="9" t="e">
        <v>#N/A</v>
      </c>
      <c r="GZ338" s="9" t="e">
        <v>#N/A</v>
      </c>
      <c r="HA338" s="9" t="e">
        <v>#N/A</v>
      </c>
      <c r="HB338" s="9" t="e">
        <v>#N/A</v>
      </c>
      <c r="HC338" s="9" t="e">
        <v>#N/A</v>
      </c>
      <c r="HD338" s="9" t="e">
        <v>#N/A</v>
      </c>
      <c r="HE338" s="9" t="e">
        <v>#N/A</v>
      </c>
      <c r="HF338" s="9" t="e">
        <v>#N/A</v>
      </c>
      <c r="HG338" s="9" t="e">
        <v>#N/A</v>
      </c>
      <c r="HH338" s="9" t="e">
        <v>#N/A</v>
      </c>
      <c r="HI338" s="9" t="e">
        <v>#N/A</v>
      </c>
      <c r="HJ338" s="9" t="e">
        <v>#N/A</v>
      </c>
      <c r="HK338" s="9" t="e">
        <v>#N/A</v>
      </c>
      <c r="HL338" s="9" t="e">
        <v>#N/A</v>
      </c>
      <c r="HM338" s="9" t="e">
        <v>#N/A</v>
      </c>
      <c r="HN338" s="9" t="e">
        <v>#N/A</v>
      </c>
      <c r="HO338" s="9" t="e">
        <v>#N/A</v>
      </c>
      <c r="HP338" s="9" t="e">
        <v>#N/A</v>
      </c>
      <c r="HQ338" s="9" t="e">
        <v>#N/A</v>
      </c>
      <c r="HR338" s="9" t="e">
        <v>#N/A</v>
      </c>
      <c r="HS338" s="9" t="e">
        <v>#N/A</v>
      </c>
      <c r="HT338" s="9" t="e">
        <v>#N/A</v>
      </c>
      <c r="HU338" s="9" t="e">
        <v>#N/A</v>
      </c>
      <c r="HV338" s="9" t="e">
        <v>#N/A</v>
      </c>
      <c r="HW338" s="9" t="e">
        <v>#N/A</v>
      </c>
      <c r="HX338" s="9" t="e">
        <v>#N/A</v>
      </c>
      <c r="HY338" s="9" t="e">
        <v>#N/A</v>
      </c>
      <c r="ID338" s="14">
        <v>84.838099999999997</v>
      </c>
      <c r="IE338" s="14">
        <v>84.747900000000001</v>
      </c>
      <c r="IF338" s="14">
        <v>-0.10641399999999999</v>
      </c>
      <c r="IH338" s="7">
        <v>84.77</v>
      </c>
      <c r="II338" s="9" t="e">
        <v>#N/A</v>
      </c>
    </row>
    <row r="339" spans="1:243" x14ac:dyDescent="0.35">
      <c r="A339" s="6">
        <f t="shared" si="73"/>
        <v>45026</v>
      </c>
      <c r="B339" s="13">
        <f t="shared" si="67"/>
        <v>4</v>
      </c>
      <c r="C339" s="13">
        <f t="shared" si="68"/>
        <v>2023</v>
      </c>
      <c r="D339">
        <f t="shared" si="69"/>
        <v>202304</v>
      </c>
      <c r="E339">
        <f t="shared" si="70"/>
        <v>2</v>
      </c>
      <c r="F339">
        <f t="shared" si="71"/>
        <v>202302</v>
      </c>
      <c r="G339" t="s">
        <v>524</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72"/>
        <v>#N/A</v>
      </c>
      <c r="FT339" s="7">
        <v>3.36</v>
      </c>
      <c r="FU339" s="7" t="e">
        <v>#N/A</v>
      </c>
      <c r="FV339" s="9" t="e">
        <v>#N/A</v>
      </c>
      <c r="FX339" s="9">
        <v>84.18</v>
      </c>
      <c r="FY339" s="9">
        <v>83.21</v>
      </c>
      <c r="FZ339" s="9">
        <v>81.400000000000006</v>
      </c>
      <c r="GA339" s="9">
        <v>78.209999999999994</v>
      </c>
      <c r="GB339" s="9">
        <v>73.73</v>
      </c>
      <c r="GD339" s="9">
        <v>84.18</v>
      </c>
      <c r="GE339" s="9">
        <v>83.79</v>
      </c>
      <c r="GF339" s="9">
        <v>83.21</v>
      </c>
      <c r="GG339" s="9">
        <v>82.61</v>
      </c>
      <c r="GH339" s="9">
        <v>82</v>
      </c>
      <c r="GI339" s="9">
        <v>81.400000000000006</v>
      </c>
      <c r="GJ339" s="9">
        <v>80.81</v>
      </c>
      <c r="GK339" s="9">
        <v>80.23</v>
      </c>
      <c r="GL339" s="9">
        <v>79.67</v>
      </c>
      <c r="GM339" s="9">
        <v>79.17</v>
      </c>
      <c r="GN339" s="9">
        <v>78.67</v>
      </c>
      <c r="GO339" s="9">
        <v>78.209999999999994</v>
      </c>
      <c r="GP339" s="9">
        <v>77.78</v>
      </c>
      <c r="GQ339" s="9">
        <v>77.33</v>
      </c>
      <c r="GR339" s="9">
        <v>76.92</v>
      </c>
      <c r="GS339" s="9">
        <v>76.53</v>
      </c>
      <c r="GT339" s="9">
        <v>76.17</v>
      </c>
      <c r="GU339" s="9">
        <v>75.8</v>
      </c>
      <c r="GV339" s="9">
        <v>75.430000000000007</v>
      </c>
      <c r="GW339" s="9">
        <v>75.05</v>
      </c>
      <c r="GX339" s="9">
        <v>74.69</v>
      </c>
      <c r="GY339" s="9">
        <v>74.33</v>
      </c>
      <c r="GZ339" s="9">
        <v>74.03</v>
      </c>
      <c r="HA339" s="9">
        <v>73.73</v>
      </c>
      <c r="HB339" s="9">
        <v>73.45</v>
      </c>
      <c r="HC339" s="9">
        <v>73.16</v>
      </c>
      <c r="HD339" s="9">
        <v>72.849999999999994</v>
      </c>
      <c r="HE339" s="9">
        <v>72.55</v>
      </c>
      <c r="HF339" s="9">
        <v>72.25</v>
      </c>
      <c r="HG339" s="9">
        <v>71.98</v>
      </c>
      <c r="HH339" s="9">
        <v>71.7</v>
      </c>
      <c r="HI339" s="9">
        <v>71.459999999999994</v>
      </c>
      <c r="HJ339" s="9">
        <v>71.2</v>
      </c>
      <c r="HK339" s="9">
        <v>70.930000000000007</v>
      </c>
      <c r="HL339" s="9">
        <v>70.69</v>
      </c>
      <c r="HM339" s="9">
        <v>70.430000000000007</v>
      </c>
      <c r="HN339" s="9">
        <v>70.16</v>
      </c>
      <c r="HO339" s="9">
        <v>69.92</v>
      </c>
      <c r="HP339" s="9">
        <v>69.680000000000007</v>
      </c>
      <c r="HQ339" s="9">
        <v>69.44</v>
      </c>
      <c r="HR339" s="9">
        <v>69.2</v>
      </c>
      <c r="HS339" s="9">
        <v>68.95</v>
      </c>
      <c r="HT339" s="9">
        <v>68.709999999999994</v>
      </c>
      <c r="HU339" s="9">
        <v>68.52</v>
      </c>
      <c r="HV339" s="9">
        <v>68.319999999999993</v>
      </c>
      <c r="HW339" s="9">
        <v>68.11</v>
      </c>
      <c r="HX339" s="9">
        <v>67.89</v>
      </c>
      <c r="HY339" s="9">
        <v>67.67</v>
      </c>
      <c r="ID339" s="14">
        <v>84.838099999999997</v>
      </c>
      <c r="IE339" s="14">
        <v>84.747900000000001</v>
      </c>
      <c r="IF339" s="14">
        <v>-0.10641399999999999</v>
      </c>
      <c r="IH339" s="7">
        <v>84.32</v>
      </c>
      <c r="II339" s="9">
        <v>102.31</v>
      </c>
    </row>
    <row r="340" spans="1:243" x14ac:dyDescent="0.35">
      <c r="A340" s="6">
        <f t="shared" si="73"/>
        <v>45027</v>
      </c>
      <c r="B340" s="13">
        <f t="shared" si="67"/>
        <v>4</v>
      </c>
      <c r="C340" s="13">
        <f t="shared" si="68"/>
        <v>2023</v>
      </c>
      <c r="D340">
        <f t="shared" si="69"/>
        <v>202304</v>
      </c>
      <c r="E340">
        <f t="shared" si="70"/>
        <v>2</v>
      </c>
      <c r="F340">
        <f t="shared" si="71"/>
        <v>202302</v>
      </c>
      <c r="G340" t="s">
        <v>525</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79.307100000000005</v>
      </c>
      <c r="FP340" s="7">
        <v>87.32</v>
      </c>
      <c r="FQ340" s="9">
        <v>1.2431000000000001</v>
      </c>
      <c r="FR340" s="7">
        <f t="shared" si="72"/>
        <v>70.243745475022109</v>
      </c>
      <c r="FT340" s="7">
        <v>3.48</v>
      </c>
      <c r="FU340" s="7">
        <v>3.54</v>
      </c>
      <c r="FV340" s="9">
        <v>79.502600000000001</v>
      </c>
      <c r="FX340" s="9">
        <v>85.61</v>
      </c>
      <c r="FY340" s="9">
        <v>84.54</v>
      </c>
      <c r="FZ340" s="9">
        <v>82.64</v>
      </c>
      <c r="GA340" s="9">
        <v>79.290000000000006</v>
      </c>
      <c r="GB340" s="9">
        <v>74.489999999999995</v>
      </c>
      <c r="GD340" s="9">
        <v>85.61</v>
      </c>
      <c r="GE340" s="9">
        <v>85.17</v>
      </c>
      <c r="GF340" s="9">
        <v>84.54</v>
      </c>
      <c r="GG340" s="9">
        <v>83.91</v>
      </c>
      <c r="GH340" s="9">
        <v>83.27</v>
      </c>
      <c r="GI340" s="9">
        <v>82.64</v>
      </c>
      <c r="GJ340" s="9">
        <v>82.02</v>
      </c>
      <c r="GK340" s="9">
        <v>81.41</v>
      </c>
      <c r="GL340" s="9">
        <v>80.83</v>
      </c>
      <c r="GM340" s="9">
        <v>80.3</v>
      </c>
      <c r="GN340" s="9">
        <v>79.78</v>
      </c>
      <c r="GO340" s="9">
        <v>79.290000000000006</v>
      </c>
      <c r="GP340" s="9">
        <v>78.84</v>
      </c>
      <c r="GQ340" s="9">
        <v>78.36</v>
      </c>
      <c r="GR340" s="9">
        <v>77.91</v>
      </c>
      <c r="GS340" s="9">
        <v>77.489999999999995</v>
      </c>
      <c r="GT340" s="9">
        <v>77.11</v>
      </c>
      <c r="GU340" s="9">
        <v>76.709999999999994</v>
      </c>
      <c r="GV340" s="9">
        <v>76.31</v>
      </c>
      <c r="GW340" s="9">
        <v>75.92</v>
      </c>
      <c r="GX340" s="9">
        <v>75.540000000000006</v>
      </c>
      <c r="GY340" s="9">
        <v>75.150000000000006</v>
      </c>
      <c r="GZ340" s="9">
        <v>74.819999999999993</v>
      </c>
      <c r="HA340" s="9">
        <v>74.489999999999995</v>
      </c>
      <c r="HB340" s="9">
        <v>74.19</v>
      </c>
      <c r="HC340" s="9">
        <v>73.88</v>
      </c>
      <c r="HD340" s="9">
        <v>73.56</v>
      </c>
      <c r="HE340" s="9">
        <v>73.239999999999995</v>
      </c>
      <c r="HF340" s="9">
        <v>72.92</v>
      </c>
      <c r="HG340" s="9">
        <v>72.62</v>
      </c>
      <c r="HH340" s="9">
        <v>72.31</v>
      </c>
      <c r="HI340" s="9">
        <v>72.06</v>
      </c>
      <c r="HJ340" s="9">
        <v>71.790000000000006</v>
      </c>
      <c r="HK340" s="9">
        <v>71.5</v>
      </c>
      <c r="HL340" s="9">
        <v>71.239999999999995</v>
      </c>
      <c r="HM340" s="9">
        <v>70.959999999999994</v>
      </c>
      <c r="HN340" s="9">
        <v>70.67</v>
      </c>
      <c r="HO340" s="9">
        <v>70.42</v>
      </c>
      <c r="HP340" s="9">
        <v>70.16</v>
      </c>
      <c r="HQ340" s="9">
        <v>69.900000000000006</v>
      </c>
      <c r="HR340" s="9">
        <v>69.64</v>
      </c>
      <c r="HS340" s="9">
        <v>69.37</v>
      </c>
      <c r="HT340" s="9">
        <v>69.12</v>
      </c>
      <c r="HU340" s="9">
        <v>68.92</v>
      </c>
      <c r="HV340" s="9">
        <v>68.709999999999994</v>
      </c>
      <c r="HW340" s="9">
        <v>68.489999999999995</v>
      </c>
      <c r="HX340" s="9">
        <v>68.260000000000005</v>
      </c>
      <c r="HY340" s="9">
        <v>68.03</v>
      </c>
      <c r="ID340" s="14">
        <v>84.838099999999997</v>
      </c>
      <c r="IE340" s="14">
        <v>84.747900000000001</v>
      </c>
      <c r="IF340" s="14">
        <v>-0.10641399999999999</v>
      </c>
      <c r="IH340" s="7">
        <v>85.32</v>
      </c>
      <c r="II340" s="9">
        <v>102.63</v>
      </c>
    </row>
    <row r="341" spans="1:243" x14ac:dyDescent="0.35">
      <c r="A341" s="6">
        <f t="shared" si="73"/>
        <v>45028</v>
      </c>
      <c r="B341" s="13">
        <f t="shared" si="67"/>
        <v>4</v>
      </c>
      <c r="C341" s="13">
        <f t="shared" si="68"/>
        <v>2023</v>
      </c>
      <c r="D341">
        <f t="shared" si="69"/>
        <v>202304</v>
      </c>
      <c r="E341">
        <f t="shared" si="70"/>
        <v>2</v>
      </c>
      <c r="F341">
        <f t="shared" si="71"/>
        <v>202302</v>
      </c>
      <c r="G341" t="s">
        <v>526</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79.238100000000003</v>
      </c>
      <c r="FP341" s="7">
        <v>88.31</v>
      </c>
      <c r="FQ341" s="9">
        <v>1.2465999999999999</v>
      </c>
      <c r="FR341" s="7">
        <f t="shared" si="72"/>
        <v>70.84068666773625</v>
      </c>
      <c r="FT341" s="7">
        <v>3.52</v>
      </c>
      <c r="FU341" s="7">
        <v>3.57</v>
      </c>
      <c r="FV341" s="9">
        <v>79.436199999999999</v>
      </c>
      <c r="FX341" s="9">
        <v>87.33</v>
      </c>
      <c r="FY341" s="9">
        <v>86.04</v>
      </c>
      <c r="FZ341" s="9">
        <v>83.99</v>
      </c>
      <c r="GA341" s="9">
        <v>80.540000000000006</v>
      </c>
      <c r="GB341" s="9">
        <v>75.52</v>
      </c>
      <c r="GD341" s="9">
        <v>87.33</v>
      </c>
      <c r="GE341" s="9">
        <v>86.75</v>
      </c>
      <c r="GF341" s="9">
        <v>86.04</v>
      </c>
      <c r="GG341" s="9">
        <v>85.34</v>
      </c>
      <c r="GH341" s="9">
        <v>84.65</v>
      </c>
      <c r="GI341" s="9">
        <v>83.99</v>
      </c>
      <c r="GJ341" s="9">
        <v>83.34</v>
      </c>
      <c r="GK341" s="9">
        <v>82.72</v>
      </c>
      <c r="GL341" s="9">
        <v>82.13</v>
      </c>
      <c r="GM341" s="9">
        <v>81.58</v>
      </c>
      <c r="GN341" s="9">
        <v>81.040000000000006</v>
      </c>
      <c r="GO341" s="9">
        <v>80.540000000000006</v>
      </c>
      <c r="GP341" s="9">
        <v>80.069999999999993</v>
      </c>
      <c r="GQ341" s="9">
        <v>79.58</v>
      </c>
      <c r="GR341" s="9">
        <v>79.12</v>
      </c>
      <c r="GS341" s="9">
        <v>78.69</v>
      </c>
      <c r="GT341" s="9">
        <v>78.28</v>
      </c>
      <c r="GU341" s="9">
        <v>77.87</v>
      </c>
      <c r="GV341" s="9">
        <v>77.459999999999994</v>
      </c>
      <c r="GW341" s="9">
        <v>77.040000000000006</v>
      </c>
      <c r="GX341" s="9">
        <v>76.63</v>
      </c>
      <c r="GY341" s="9">
        <v>76.22</v>
      </c>
      <c r="GZ341" s="9">
        <v>75.87</v>
      </c>
      <c r="HA341" s="9">
        <v>75.52</v>
      </c>
      <c r="HB341" s="9">
        <v>75.2</v>
      </c>
      <c r="HC341" s="9">
        <v>74.87</v>
      </c>
      <c r="HD341" s="9">
        <v>74.53</v>
      </c>
      <c r="HE341" s="9">
        <v>74.19</v>
      </c>
      <c r="HF341" s="9">
        <v>73.849999999999994</v>
      </c>
      <c r="HG341" s="9">
        <v>73.53</v>
      </c>
      <c r="HH341" s="9">
        <v>73.19</v>
      </c>
      <c r="HI341" s="9">
        <v>72.92</v>
      </c>
      <c r="HJ341" s="9">
        <v>72.63</v>
      </c>
      <c r="HK341" s="9">
        <v>72.319999999999993</v>
      </c>
      <c r="HL341" s="9">
        <v>72.040000000000006</v>
      </c>
      <c r="HM341" s="9">
        <v>71.739999999999995</v>
      </c>
      <c r="HN341" s="9">
        <v>71.430000000000007</v>
      </c>
      <c r="HO341" s="9">
        <v>71.16</v>
      </c>
      <c r="HP341" s="9">
        <v>70.88</v>
      </c>
      <c r="HQ341" s="9">
        <v>70.599999999999994</v>
      </c>
      <c r="HR341" s="9">
        <v>70.319999999999993</v>
      </c>
      <c r="HS341" s="9">
        <v>70.03</v>
      </c>
      <c r="HT341" s="9">
        <v>69.760000000000005</v>
      </c>
      <c r="HU341" s="9">
        <v>69.56</v>
      </c>
      <c r="HV341" s="9">
        <v>69.34</v>
      </c>
      <c r="HW341" s="9">
        <v>69.11</v>
      </c>
      <c r="HX341" s="9">
        <v>68.87</v>
      </c>
      <c r="HY341" s="9">
        <v>68.63</v>
      </c>
      <c r="ID341" s="14">
        <v>84.838099999999997</v>
      </c>
      <c r="IE341" s="14">
        <v>84.747900000000001</v>
      </c>
      <c r="IF341" s="14">
        <v>-0.10641399999999999</v>
      </c>
      <c r="IH341" s="7">
        <v>87.31</v>
      </c>
      <c r="II341" s="9">
        <v>100.8</v>
      </c>
    </row>
    <row r="342" spans="1:243" x14ac:dyDescent="0.35">
      <c r="A342" s="6">
        <f t="shared" si="73"/>
        <v>45029</v>
      </c>
      <c r="B342" s="13">
        <f t="shared" si="67"/>
        <v>4</v>
      </c>
      <c r="C342" s="13">
        <f t="shared" si="68"/>
        <v>2023</v>
      </c>
      <c r="D342">
        <f t="shared" si="69"/>
        <v>202304</v>
      </c>
      <c r="E342">
        <f t="shared" si="70"/>
        <v>2</v>
      </c>
      <c r="F342">
        <f t="shared" si="71"/>
        <v>202302</v>
      </c>
      <c r="G342" t="s">
        <v>527</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79.166499999999999</v>
      </c>
      <c r="FP342" s="7">
        <v>86.51</v>
      </c>
      <c r="FQ342" s="9">
        <v>1.2509999999999999</v>
      </c>
      <c r="FR342" s="7">
        <f t="shared" si="72"/>
        <v>69.15267785771384</v>
      </c>
      <c r="FT342" s="7">
        <v>3.5</v>
      </c>
      <c r="FU342" s="7">
        <v>3.56</v>
      </c>
      <c r="FV342" s="9">
        <v>79.367400000000004</v>
      </c>
      <c r="FX342" s="9">
        <v>86.09</v>
      </c>
      <c r="FY342" s="9">
        <v>85.09</v>
      </c>
      <c r="FZ342" s="9">
        <v>83.22</v>
      </c>
      <c r="GA342" s="9">
        <v>80.040000000000006</v>
      </c>
      <c r="GB342" s="9">
        <v>75.31</v>
      </c>
      <c r="GD342" s="9">
        <v>86.09</v>
      </c>
      <c r="GE342" s="9">
        <v>85.68</v>
      </c>
      <c r="GF342" s="9">
        <v>85.09</v>
      </c>
      <c r="GG342" s="9">
        <v>84.47</v>
      </c>
      <c r="GH342" s="9">
        <v>83.84</v>
      </c>
      <c r="GI342" s="9">
        <v>83.22</v>
      </c>
      <c r="GJ342" s="9">
        <v>82.62</v>
      </c>
      <c r="GK342" s="9">
        <v>82.05</v>
      </c>
      <c r="GL342" s="9">
        <v>81.489999999999995</v>
      </c>
      <c r="GM342" s="9">
        <v>80.989999999999995</v>
      </c>
      <c r="GN342" s="9">
        <v>80.489999999999995</v>
      </c>
      <c r="GO342" s="9">
        <v>80.040000000000006</v>
      </c>
      <c r="GP342" s="9">
        <v>79.599999999999994</v>
      </c>
      <c r="GQ342" s="9">
        <v>79.14</v>
      </c>
      <c r="GR342" s="9">
        <v>78.709999999999994</v>
      </c>
      <c r="GS342" s="9">
        <v>78.31</v>
      </c>
      <c r="GT342" s="9">
        <v>77.930000000000007</v>
      </c>
      <c r="GU342" s="9">
        <v>77.53</v>
      </c>
      <c r="GV342" s="9">
        <v>77.14</v>
      </c>
      <c r="GW342" s="9">
        <v>76.739999999999995</v>
      </c>
      <c r="GX342" s="9">
        <v>76.36</v>
      </c>
      <c r="GY342" s="9">
        <v>75.97</v>
      </c>
      <c r="GZ342" s="9">
        <v>75.64</v>
      </c>
      <c r="HA342" s="9">
        <v>75.31</v>
      </c>
      <c r="HB342" s="9">
        <v>75</v>
      </c>
      <c r="HC342" s="9">
        <v>74.680000000000007</v>
      </c>
      <c r="HD342" s="9">
        <v>74.349999999999994</v>
      </c>
      <c r="HE342" s="9">
        <v>74.02</v>
      </c>
      <c r="HF342" s="9">
        <v>73.69</v>
      </c>
      <c r="HG342" s="9">
        <v>73.38</v>
      </c>
      <c r="HH342" s="9">
        <v>73.06</v>
      </c>
      <c r="HI342" s="9">
        <v>72.8</v>
      </c>
      <c r="HJ342" s="9">
        <v>72.510000000000005</v>
      </c>
      <c r="HK342" s="9">
        <v>72.2</v>
      </c>
      <c r="HL342" s="9">
        <v>71.930000000000007</v>
      </c>
      <c r="HM342" s="9">
        <v>71.64</v>
      </c>
      <c r="HN342" s="9">
        <v>71.34</v>
      </c>
      <c r="HO342" s="9">
        <v>71.069999999999993</v>
      </c>
      <c r="HP342" s="9">
        <v>70.790000000000006</v>
      </c>
      <c r="HQ342" s="9">
        <v>70.52</v>
      </c>
      <c r="HR342" s="9">
        <v>70.25</v>
      </c>
      <c r="HS342" s="9">
        <v>69.97</v>
      </c>
      <c r="HT342" s="9">
        <v>69.72</v>
      </c>
      <c r="HU342" s="9">
        <v>69.510000000000005</v>
      </c>
      <c r="HV342" s="9">
        <v>69.28</v>
      </c>
      <c r="HW342" s="9">
        <v>69.05</v>
      </c>
      <c r="HX342" s="9">
        <v>68.819999999999993</v>
      </c>
      <c r="HY342" s="9">
        <v>68.58</v>
      </c>
      <c r="ID342" s="14">
        <v>84.838099999999997</v>
      </c>
      <c r="IE342" s="14">
        <v>84.747900000000001</v>
      </c>
      <c r="IF342" s="14">
        <v>-0.10641399999999999</v>
      </c>
      <c r="IH342" s="7">
        <v>86.54</v>
      </c>
      <c r="II342" s="9">
        <v>99.88</v>
      </c>
    </row>
    <row r="343" spans="1:243" x14ac:dyDescent="0.35">
      <c r="A343" s="6">
        <f t="shared" si="73"/>
        <v>45030</v>
      </c>
      <c r="B343" s="13">
        <f t="shared" si="67"/>
        <v>4</v>
      </c>
      <c r="C343" s="13">
        <f t="shared" si="68"/>
        <v>2023</v>
      </c>
      <c r="D343">
        <f t="shared" si="69"/>
        <v>202304</v>
      </c>
      <c r="E343">
        <f t="shared" si="70"/>
        <v>2</v>
      </c>
      <c r="F343">
        <f t="shared" si="71"/>
        <v>202302</v>
      </c>
      <c r="G343" t="s">
        <v>528</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78.894199999999998</v>
      </c>
      <c r="FP343" s="7">
        <v>87.31</v>
      </c>
      <c r="FQ343" s="9">
        <v>1.2444</v>
      </c>
      <c r="FR343" s="7">
        <f t="shared" si="72"/>
        <v>70.162327225972362</v>
      </c>
      <c r="FT343" s="7">
        <v>3.6</v>
      </c>
      <c r="FU343" s="7">
        <v>3.65</v>
      </c>
      <c r="FV343" s="9">
        <v>79.092200000000005</v>
      </c>
      <c r="FX343" s="9">
        <v>86.31</v>
      </c>
      <c r="FY343" s="9">
        <v>85.28</v>
      </c>
      <c r="FZ343" s="9">
        <v>83.46</v>
      </c>
      <c r="GA343" s="9">
        <v>80.27</v>
      </c>
      <c r="GB343" s="9">
        <v>75.5</v>
      </c>
      <c r="GD343" s="9">
        <v>86.31</v>
      </c>
      <c r="GE343" s="9">
        <v>85.87</v>
      </c>
      <c r="GF343" s="9">
        <v>85.28</v>
      </c>
      <c r="GG343" s="9">
        <v>84.68</v>
      </c>
      <c r="GH343" s="9">
        <v>84.06</v>
      </c>
      <c r="GI343" s="9">
        <v>83.46</v>
      </c>
      <c r="GJ343" s="9">
        <v>82.86</v>
      </c>
      <c r="GK343" s="9">
        <v>82.29</v>
      </c>
      <c r="GL343" s="9">
        <v>81.73</v>
      </c>
      <c r="GM343" s="9">
        <v>81.23</v>
      </c>
      <c r="GN343" s="9">
        <v>80.73</v>
      </c>
      <c r="GO343" s="9">
        <v>80.27</v>
      </c>
      <c r="GP343" s="9">
        <v>79.819999999999993</v>
      </c>
      <c r="GQ343" s="9">
        <v>79.36</v>
      </c>
      <c r="GR343" s="9">
        <v>78.930000000000007</v>
      </c>
      <c r="GS343" s="9">
        <v>78.53</v>
      </c>
      <c r="GT343" s="9">
        <v>78.14</v>
      </c>
      <c r="GU343" s="9">
        <v>77.739999999999995</v>
      </c>
      <c r="GV343" s="9">
        <v>77.34</v>
      </c>
      <c r="GW343" s="9">
        <v>76.94</v>
      </c>
      <c r="GX343" s="9">
        <v>76.56</v>
      </c>
      <c r="GY343" s="9">
        <v>76.17</v>
      </c>
      <c r="GZ343" s="9">
        <v>75.84</v>
      </c>
      <c r="HA343" s="9">
        <v>75.5</v>
      </c>
      <c r="HB343" s="9">
        <v>75.180000000000007</v>
      </c>
      <c r="HC343" s="9">
        <v>74.86</v>
      </c>
      <c r="HD343" s="9">
        <v>74.53</v>
      </c>
      <c r="HE343" s="9">
        <v>74.2</v>
      </c>
      <c r="HF343" s="9">
        <v>73.87</v>
      </c>
      <c r="HG343" s="9">
        <v>73.56</v>
      </c>
      <c r="HH343" s="9">
        <v>73.23</v>
      </c>
      <c r="HI343" s="9">
        <v>72.97</v>
      </c>
      <c r="HJ343" s="9">
        <v>72.680000000000007</v>
      </c>
      <c r="HK343" s="9">
        <v>72.37</v>
      </c>
      <c r="HL343" s="9">
        <v>72.099999999999994</v>
      </c>
      <c r="HM343" s="9">
        <v>71.81</v>
      </c>
      <c r="HN343" s="9">
        <v>71.5</v>
      </c>
      <c r="HO343" s="9">
        <v>71.23</v>
      </c>
      <c r="HP343" s="9">
        <v>70.95</v>
      </c>
      <c r="HQ343" s="9">
        <v>70.680000000000007</v>
      </c>
      <c r="HR343" s="9">
        <v>70.41</v>
      </c>
      <c r="HS343" s="9">
        <v>70.13</v>
      </c>
      <c r="HT343" s="9">
        <v>69.87</v>
      </c>
      <c r="HU343" s="9">
        <v>69.66</v>
      </c>
      <c r="HV343" s="9">
        <v>69.430000000000007</v>
      </c>
      <c r="HW343" s="9">
        <v>69.2</v>
      </c>
      <c r="HX343" s="9">
        <v>68.97</v>
      </c>
      <c r="HY343" s="9">
        <v>68.73</v>
      </c>
      <c r="ID343" s="14">
        <v>84.838099999999997</v>
      </c>
      <c r="IE343" s="14">
        <v>84.747900000000001</v>
      </c>
      <c r="IF343" s="14">
        <v>-0.10641399999999999</v>
      </c>
      <c r="IH343" s="7">
        <v>86.39</v>
      </c>
      <c r="II343" s="9">
        <v>98.46</v>
      </c>
    </row>
    <row r="344" spans="1:243" x14ac:dyDescent="0.35">
      <c r="A344" s="6">
        <f t="shared" si="73"/>
        <v>45033</v>
      </c>
      <c r="B344" s="13">
        <f t="shared" si="67"/>
        <v>4</v>
      </c>
      <c r="C344" s="13">
        <f t="shared" si="68"/>
        <v>2023</v>
      </c>
      <c r="D344">
        <f t="shared" si="69"/>
        <v>202304</v>
      </c>
      <c r="E344">
        <f t="shared" si="70"/>
        <v>2</v>
      </c>
      <c r="F344">
        <f t="shared" si="71"/>
        <v>202302</v>
      </c>
      <c r="G344" t="s">
        <v>529</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78.783900000000003</v>
      </c>
      <c r="FP344" s="7">
        <v>85.63</v>
      </c>
      <c r="FQ344" s="9">
        <v>1.2364999999999999</v>
      </c>
      <c r="FR344" s="7">
        <f t="shared" si="72"/>
        <v>69.251920744035587</v>
      </c>
      <c r="FT344" s="7">
        <v>3.62</v>
      </c>
      <c r="FU344" s="7">
        <v>3.7</v>
      </c>
      <c r="FV344" s="9">
        <v>78.982100000000003</v>
      </c>
      <c r="FX344" s="9">
        <v>84.76</v>
      </c>
      <c r="FY344" s="9">
        <v>83.93</v>
      </c>
      <c r="FZ344" s="9">
        <v>82.27</v>
      </c>
      <c r="GA344" s="9">
        <v>79.319999999999993</v>
      </c>
      <c r="GB344" s="9">
        <v>74.89</v>
      </c>
      <c r="GD344" s="9">
        <v>84.76</v>
      </c>
      <c r="GE344" s="9">
        <v>84.45</v>
      </c>
      <c r="GF344" s="9">
        <v>83.93</v>
      </c>
      <c r="GG344" s="9">
        <v>83.39</v>
      </c>
      <c r="GH344" s="9">
        <v>82.82</v>
      </c>
      <c r="GI344" s="9">
        <v>82.27</v>
      </c>
      <c r="GJ344" s="9">
        <v>81.72</v>
      </c>
      <c r="GK344" s="9">
        <v>81.19</v>
      </c>
      <c r="GL344" s="9">
        <v>80.680000000000007</v>
      </c>
      <c r="GM344" s="9">
        <v>80.209999999999994</v>
      </c>
      <c r="GN344" s="9">
        <v>79.760000000000005</v>
      </c>
      <c r="GO344" s="9">
        <v>79.319999999999993</v>
      </c>
      <c r="GP344" s="9">
        <v>78.91</v>
      </c>
      <c r="GQ344" s="9">
        <v>78.48</v>
      </c>
      <c r="GR344" s="9">
        <v>78.08</v>
      </c>
      <c r="GS344" s="9">
        <v>77.7</v>
      </c>
      <c r="GT344" s="9">
        <v>77.349999999999994</v>
      </c>
      <c r="GU344" s="9">
        <v>76.97</v>
      </c>
      <c r="GV344" s="9">
        <v>76.59</v>
      </c>
      <c r="GW344" s="9">
        <v>76.22</v>
      </c>
      <c r="GX344" s="9">
        <v>75.87</v>
      </c>
      <c r="GY344" s="9">
        <v>75.510000000000005</v>
      </c>
      <c r="GZ344" s="9">
        <v>75.2</v>
      </c>
      <c r="HA344" s="9">
        <v>74.89</v>
      </c>
      <c r="HB344" s="9">
        <v>74.59</v>
      </c>
      <c r="HC344" s="9">
        <v>74.3</v>
      </c>
      <c r="HD344" s="9">
        <v>74</v>
      </c>
      <c r="HE344" s="9">
        <v>73.7</v>
      </c>
      <c r="HF344" s="9">
        <v>73.400000000000006</v>
      </c>
      <c r="HG344" s="9">
        <v>73.11</v>
      </c>
      <c r="HH344" s="9">
        <v>72.8</v>
      </c>
      <c r="HI344" s="9">
        <v>72.56</v>
      </c>
      <c r="HJ344" s="9">
        <v>72.290000000000006</v>
      </c>
      <c r="HK344" s="9">
        <v>72.010000000000005</v>
      </c>
      <c r="HL344" s="9">
        <v>71.760000000000005</v>
      </c>
      <c r="HM344" s="9">
        <v>71.489999999999995</v>
      </c>
      <c r="HN344" s="9">
        <v>71.2</v>
      </c>
      <c r="HO344" s="9">
        <v>70.95</v>
      </c>
      <c r="HP344" s="9">
        <v>70.69</v>
      </c>
      <c r="HQ344" s="9">
        <v>70.45</v>
      </c>
      <c r="HR344" s="9">
        <v>70.2</v>
      </c>
      <c r="HS344" s="9">
        <v>69.94</v>
      </c>
      <c r="HT344" s="9">
        <v>69.7</v>
      </c>
      <c r="HU344" s="9">
        <v>69.5</v>
      </c>
      <c r="HV344" s="9">
        <v>69.28</v>
      </c>
      <c r="HW344" s="9">
        <v>69.06</v>
      </c>
      <c r="HX344" s="9">
        <v>68.849999999999994</v>
      </c>
      <c r="HY344" s="9">
        <v>68.63</v>
      </c>
      <c r="ID344" s="14">
        <v>84.838099999999997</v>
      </c>
      <c r="IE344" s="14">
        <v>84.747900000000001</v>
      </c>
      <c r="IF344" s="14">
        <v>-0.10641399999999999</v>
      </c>
      <c r="IH344" s="7" t="e">
        <v>#N/A</v>
      </c>
      <c r="II344" s="9">
        <v>98.76</v>
      </c>
    </row>
    <row r="345" spans="1:243" x14ac:dyDescent="0.35">
      <c r="A345" s="6">
        <f t="shared" si="73"/>
        <v>45034</v>
      </c>
      <c r="B345" s="13">
        <f t="shared" si="67"/>
        <v>4</v>
      </c>
      <c r="C345" s="13">
        <f t="shared" si="68"/>
        <v>2023</v>
      </c>
      <c r="D345">
        <f t="shared" si="69"/>
        <v>202304</v>
      </c>
      <c r="E345">
        <f t="shared" si="70"/>
        <v>2</v>
      </c>
      <c r="F345">
        <f t="shared" si="71"/>
        <v>202302</v>
      </c>
      <c r="G345" t="s">
        <v>530</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79.017499999999998</v>
      </c>
      <c r="FP345" s="7">
        <v>85.48</v>
      </c>
      <c r="FQ345" s="9">
        <v>1.2427999999999999</v>
      </c>
      <c r="FR345" s="7">
        <f t="shared" si="72"/>
        <v>68.780173801094307</v>
      </c>
      <c r="FT345" s="7">
        <v>3.69</v>
      </c>
      <c r="FU345" s="7">
        <v>3.75</v>
      </c>
      <c r="FV345" s="9">
        <v>79.220500000000001</v>
      </c>
      <c r="FX345" s="9">
        <v>84.77</v>
      </c>
      <c r="FY345" s="9">
        <v>83.96</v>
      </c>
      <c r="FZ345" s="9">
        <v>82.33</v>
      </c>
      <c r="GA345" s="9">
        <v>79.48</v>
      </c>
      <c r="GB345" s="9">
        <v>75.14</v>
      </c>
      <c r="GD345" s="9">
        <v>84.77</v>
      </c>
      <c r="GE345" s="9">
        <v>84.45</v>
      </c>
      <c r="GF345" s="9">
        <v>83.96</v>
      </c>
      <c r="GG345" s="9">
        <v>83.43</v>
      </c>
      <c r="GH345" s="9">
        <v>82.87</v>
      </c>
      <c r="GI345" s="9">
        <v>82.33</v>
      </c>
      <c r="GJ345" s="9">
        <v>81.790000000000006</v>
      </c>
      <c r="GK345" s="9">
        <v>81.28</v>
      </c>
      <c r="GL345" s="9">
        <v>80.790000000000006</v>
      </c>
      <c r="GM345" s="9">
        <v>80.34</v>
      </c>
      <c r="GN345" s="9">
        <v>79.91</v>
      </c>
      <c r="GO345" s="9">
        <v>79.48</v>
      </c>
      <c r="GP345" s="9">
        <v>79.08</v>
      </c>
      <c r="GQ345" s="9">
        <v>78.66</v>
      </c>
      <c r="GR345" s="9">
        <v>78.27</v>
      </c>
      <c r="GS345" s="9">
        <v>77.900000000000006</v>
      </c>
      <c r="GT345" s="9">
        <v>77.540000000000006</v>
      </c>
      <c r="GU345" s="9">
        <v>77.17</v>
      </c>
      <c r="GV345" s="9">
        <v>76.790000000000006</v>
      </c>
      <c r="GW345" s="9">
        <v>76.42</v>
      </c>
      <c r="GX345" s="9">
        <v>76.08</v>
      </c>
      <c r="GY345" s="9">
        <v>75.73</v>
      </c>
      <c r="GZ345" s="9">
        <v>75.430000000000007</v>
      </c>
      <c r="HA345" s="9">
        <v>75.14</v>
      </c>
      <c r="HB345" s="9">
        <v>74.849999999999994</v>
      </c>
      <c r="HC345" s="9">
        <v>74.569999999999993</v>
      </c>
      <c r="HD345" s="9">
        <v>74.28</v>
      </c>
      <c r="HE345" s="9">
        <v>73.989999999999995</v>
      </c>
      <c r="HF345" s="9">
        <v>73.7</v>
      </c>
      <c r="HG345" s="9">
        <v>73.42</v>
      </c>
      <c r="HH345" s="9">
        <v>73.12</v>
      </c>
      <c r="HI345" s="9">
        <v>72.88</v>
      </c>
      <c r="HJ345" s="9">
        <v>72.61</v>
      </c>
      <c r="HK345" s="9">
        <v>72.33</v>
      </c>
      <c r="HL345" s="9">
        <v>72.09</v>
      </c>
      <c r="HM345" s="9">
        <v>71.83</v>
      </c>
      <c r="HN345" s="9">
        <v>71.569999999999993</v>
      </c>
      <c r="HO345" s="9">
        <v>71.319999999999993</v>
      </c>
      <c r="HP345" s="9">
        <v>71.06</v>
      </c>
      <c r="HQ345" s="9">
        <v>70.819999999999993</v>
      </c>
      <c r="HR345" s="9">
        <v>70.58</v>
      </c>
      <c r="HS345" s="9">
        <v>70.349999999999994</v>
      </c>
      <c r="HT345" s="9">
        <v>70.12</v>
      </c>
      <c r="HU345" s="9">
        <v>69.91</v>
      </c>
      <c r="HV345" s="9">
        <v>69.7</v>
      </c>
      <c r="HW345" s="9">
        <v>69.489999999999995</v>
      </c>
      <c r="HX345" s="9">
        <v>69.28</v>
      </c>
      <c r="HY345" s="9">
        <v>69.069999999999993</v>
      </c>
      <c r="ID345" s="14">
        <v>84.838099999999997</v>
      </c>
      <c r="IE345" s="14">
        <v>84.747900000000001</v>
      </c>
      <c r="IF345" s="14">
        <v>-0.10641399999999999</v>
      </c>
      <c r="IH345" s="7" t="e">
        <v>#N/A</v>
      </c>
      <c r="II345" s="9">
        <v>101.92</v>
      </c>
    </row>
    <row r="346" spans="1:243" x14ac:dyDescent="0.35">
      <c r="A346" s="6">
        <f t="shared" si="73"/>
        <v>45035</v>
      </c>
      <c r="B346" s="13">
        <f t="shared" si="67"/>
        <v>4</v>
      </c>
      <c r="C346" s="13">
        <f t="shared" si="68"/>
        <v>2023</v>
      </c>
      <c r="D346">
        <f t="shared" si="69"/>
        <v>202304</v>
      </c>
      <c r="E346">
        <f t="shared" si="70"/>
        <v>2</v>
      </c>
      <c r="F346">
        <f t="shared" si="71"/>
        <v>202302</v>
      </c>
      <c r="G346" t="s">
        <v>531</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79.253900000000002</v>
      </c>
      <c r="FP346" s="7">
        <v>85.34</v>
      </c>
      <c r="FQ346" s="9">
        <v>1.2450000000000001</v>
      </c>
      <c r="FR346" s="7">
        <f t="shared" si="72"/>
        <v>68.546184738955816</v>
      </c>
      <c r="FT346" s="7">
        <v>3.82</v>
      </c>
      <c r="FU346" s="7">
        <v>3.85</v>
      </c>
      <c r="FV346" s="9">
        <v>79.438500000000005</v>
      </c>
      <c r="FX346" s="9">
        <v>83.12</v>
      </c>
      <c r="FY346" s="9">
        <v>82.35</v>
      </c>
      <c r="FZ346" s="9">
        <v>80.819999999999993</v>
      </c>
      <c r="GA346" s="9">
        <v>78.17</v>
      </c>
      <c r="GB346" s="9">
        <v>74.19</v>
      </c>
      <c r="GD346" s="9">
        <v>83.12</v>
      </c>
      <c r="GE346" s="9">
        <v>82.79</v>
      </c>
      <c r="GF346" s="9">
        <v>82.35</v>
      </c>
      <c r="GG346" s="9">
        <v>81.87</v>
      </c>
      <c r="GH346" s="9">
        <v>81.34</v>
      </c>
      <c r="GI346" s="9">
        <v>80.819999999999993</v>
      </c>
      <c r="GJ346" s="9">
        <v>80.31</v>
      </c>
      <c r="GK346" s="9">
        <v>79.819999999999993</v>
      </c>
      <c r="GL346" s="9">
        <v>79.36</v>
      </c>
      <c r="GM346" s="9">
        <v>78.959999999999994</v>
      </c>
      <c r="GN346" s="9">
        <v>78.55</v>
      </c>
      <c r="GO346" s="9">
        <v>78.17</v>
      </c>
      <c r="GP346" s="9">
        <v>77.8</v>
      </c>
      <c r="GQ346" s="9">
        <v>77.41</v>
      </c>
      <c r="GR346" s="9">
        <v>77.05</v>
      </c>
      <c r="GS346" s="9">
        <v>76.709999999999994</v>
      </c>
      <c r="GT346" s="9">
        <v>76.38</v>
      </c>
      <c r="GU346" s="9">
        <v>76.05</v>
      </c>
      <c r="GV346" s="9">
        <v>75.7</v>
      </c>
      <c r="GW346" s="9">
        <v>75.36</v>
      </c>
      <c r="GX346" s="9">
        <v>75.040000000000006</v>
      </c>
      <c r="GY346" s="9">
        <v>74.72</v>
      </c>
      <c r="GZ346" s="9">
        <v>74.45</v>
      </c>
      <c r="HA346" s="9">
        <v>74.19</v>
      </c>
      <c r="HB346" s="9">
        <v>73.94</v>
      </c>
      <c r="HC346" s="9">
        <v>73.680000000000007</v>
      </c>
      <c r="HD346" s="9">
        <v>73.41</v>
      </c>
      <c r="HE346" s="9">
        <v>73.150000000000006</v>
      </c>
      <c r="HF346" s="9">
        <v>72.89</v>
      </c>
      <c r="HG346" s="9">
        <v>72.64</v>
      </c>
      <c r="HH346" s="9">
        <v>72.37</v>
      </c>
      <c r="HI346" s="9">
        <v>72.150000000000006</v>
      </c>
      <c r="HJ346" s="9">
        <v>71.900000000000006</v>
      </c>
      <c r="HK346" s="9">
        <v>71.64</v>
      </c>
      <c r="HL346" s="9">
        <v>71.42</v>
      </c>
      <c r="HM346" s="9">
        <v>71.180000000000007</v>
      </c>
      <c r="HN346" s="9">
        <v>70.95</v>
      </c>
      <c r="HO346" s="9">
        <v>70.72</v>
      </c>
      <c r="HP346" s="9">
        <v>70.48</v>
      </c>
      <c r="HQ346" s="9">
        <v>70.260000000000005</v>
      </c>
      <c r="HR346" s="9">
        <v>70.040000000000006</v>
      </c>
      <c r="HS346" s="9">
        <v>69.83</v>
      </c>
      <c r="HT346" s="9">
        <v>69.63</v>
      </c>
      <c r="HU346" s="9">
        <v>69.44</v>
      </c>
      <c r="HV346" s="9">
        <v>69.239999999999995</v>
      </c>
      <c r="HW346" s="9">
        <v>69.05</v>
      </c>
      <c r="HX346" s="9">
        <v>68.86</v>
      </c>
      <c r="HY346" s="9">
        <v>68.67</v>
      </c>
      <c r="ID346" s="14">
        <v>84.838099999999997</v>
      </c>
      <c r="IE346" s="14">
        <v>84.747900000000001</v>
      </c>
      <c r="IF346" s="14">
        <v>-0.10641399999999999</v>
      </c>
      <c r="IH346" s="7" t="e">
        <v>#N/A</v>
      </c>
      <c r="II346" s="9">
        <v>96.11</v>
      </c>
    </row>
    <row r="347" spans="1:243" x14ac:dyDescent="0.35">
      <c r="A347" s="6">
        <f t="shared" si="73"/>
        <v>45036</v>
      </c>
      <c r="B347" s="13">
        <f t="shared" si="67"/>
        <v>4</v>
      </c>
      <c r="C347" s="13">
        <f t="shared" si="68"/>
        <v>2023</v>
      </c>
      <c r="D347">
        <f t="shared" si="69"/>
        <v>202304</v>
      </c>
      <c r="E347">
        <f t="shared" si="70"/>
        <v>2</v>
      </c>
      <c r="F347">
        <f t="shared" si="71"/>
        <v>202302</v>
      </c>
      <c r="G347" t="s">
        <v>532</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79.159599999999998</v>
      </c>
      <c r="FP347" s="7">
        <v>83.29</v>
      </c>
      <c r="FQ347" s="9">
        <v>1.2458</v>
      </c>
      <c r="FR347" s="7">
        <f t="shared" si="72"/>
        <v>66.856638304703807</v>
      </c>
      <c r="FT347" s="7">
        <v>3.71</v>
      </c>
      <c r="FU347" s="7">
        <v>3.75</v>
      </c>
      <c r="FV347" s="9">
        <v>79.351500000000001</v>
      </c>
      <c r="FX347" s="9">
        <v>81.099999999999994</v>
      </c>
      <c r="FY347" s="9">
        <v>80.400000000000006</v>
      </c>
      <c r="FZ347" s="9">
        <v>78.989999999999995</v>
      </c>
      <c r="GA347" s="9">
        <v>76.61</v>
      </c>
      <c r="GB347" s="9">
        <v>73.03</v>
      </c>
      <c r="GD347" s="9">
        <v>81.099999999999994</v>
      </c>
      <c r="GE347" s="9">
        <v>80.81</v>
      </c>
      <c r="GF347" s="9">
        <v>80.400000000000006</v>
      </c>
      <c r="GG347" s="9">
        <v>79.959999999999994</v>
      </c>
      <c r="GH347" s="9">
        <v>79.459999999999994</v>
      </c>
      <c r="GI347" s="9">
        <v>78.989999999999995</v>
      </c>
      <c r="GJ347" s="9">
        <v>78.52</v>
      </c>
      <c r="GK347" s="9">
        <v>78.08</v>
      </c>
      <c r="GL347" s="9">
        <v>77.66</v>
      </c>
      <c r="GM347" s="9">
        <v>77.31</v>
      </c>
      <c r="GN347" s="9">
        <v>76.95</v>
      </c>
      <c r="GO347" s="9">
        <v>76.61</v>
      </c>
      <c r="GP347" s="9">
        <v>76.290000000000006</v>
      </c>
      <c r="GQ347" s="9">
        <v>75.94</v>
      </c>
      <c r="GR347" s="9">
        <v>75.61</v>
      </c>
      <c r="GS347" s="9">
        <v>75.3</v>
      </c>
      <c r="GT347" s="9">
        <v>75.010000000000005</v>
      </c>
      <c r="GU347" s="9">
        <v>74.709999999999994</v>
      </c>
      <c r="GV347" s="9">
        <v>74.400000000000006</v>
      </c>
      <c r="GW347" s="9">
        <v>74.09</v>
      </c>
      <c r="GX347" s="9">
        <v>73.790000000000006</v>
      </c>
      <c r="GY347" s="9">
        <v>73.5</v>
      </c>
      <c r="GZ347" s="9">
        <v>73.260000000000005</v>
      </c>
      <c r="HA347" s="9">
        <v>73.03</v>
      </c>
      <c r="HB347" s="9">
        <v>72.81</v>
      </c>
      <c r="HC347" s="9">
        <v>72.569999999999993</v>
      </c>
      <c r="HD347" s="9">
        <v>72.33</v>
      </c>
      <c r="HE347" s="9">
        <v>72.099999999999994</v>
      </c>
      <c r="HF347" s="9">
        <v>71.87</v>
      </c>
      <c r="HG347" s="9">
        <v>71.64</v>
      </c>
      <c r="HH347" s="9">
        <v>71.38</v>
      </c>
      <c r="HI347" s="9">
        <v>71.180000000000007</v>
      </c>
      <c r="HJ347" s="9">
        <v>70.95</v>
      </c>
      <c r="HK347" s="9">
        <v>70.709999999999994</v>
      </c>
      <c r="HL347" s="9">
        <v>70.510000000000005</v>
      </c>
      <c r="HM347" s="9">
        <v>70.290000000000006</v>
      </c>
      <c r="HN347" s="9">
        <v>70.08</v>
      </c>
      <c r="HO347" s="9">
        <v>69.87</v>
      </c>
      <c r="HP347" s="9">
        <v>69.650000000000006</v>
      </c>
      <c r="HQ347" s="9">
        <v>69.45</v>
      </c>
      <c r="HR347" s="9">
        <v>69.25</v>
      </c>
      <c r="HS347" s="9">
        <v>69.06</v>
      </c>
      <c r="HT347" s="9">
        <v>68.87</v>
      </c>
      <c r="HU347" s="9">
        <v>68.7</v>
      </c>
      <c r="HV347" s="9">
        <v>68.52</v>
      </c>
      <c r="HW347" s="9">
        <v>68.349999999999994</v>
      </c>
      <c r="HX347" s="9">
        <v>68.180000000000007</v>
      </c>
      <c r="HY347" s="9">
        <v>68.010000000000005</v>
      </c>
      <c r="ID347" s="14">
        <v>84.838099999999997</v>
      </c>
      <c r="IE347" s="14">
        <v>84.747900000000001</v>
      </c>
      <c r="IF347" s="14">
        <v>-0.10641399999999999</v>
      </c>
      <c r="IH347" s="7" t="e">
        <v>#N/A</v>
      </c>
      <c r="II347" s="9">
        <v>95.6</v>
      </c>
    </row>
    <row r="348" spans="1:243" x14ac:dyDescent="0.35">
      <c r="A348" s="6">
        <f t="shared" si="73"/>
        <v>45037</v>
      </c>
      <c r="B348" s="13">
        <f t="shared" si="67"/>
        <v>4</v>
      </c>
      <c r="C348" s="13">
        <f t="shared" si="68"/>
        <v>2023</v>
      </c>
      <c r="D348">
        <f t="shared" si="69"/>
        <v>202304</v>
      </c>
      <c r="E348">
        <f t="shared" si="70"/>
        <v>2</v>
      </c>
      <c r="F348">
        <f t="shared" si="71"/>
        <v>202302</v>
      </c>
      <c r="G348" t="s">
        <v>533</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78.868499999999997</v>
      </c>
      <c r="FP348" s="7">
        <v>83.36</v>
      </c>
      <c r="FQ348" s="9">
        <v>1.2398</v>
      </c>
      <c r="FR348" s="7">
        <f t="shared" si="72"/>
        <v>67.236651072753673</v>
      </c>
      <c r="FT348" s="7">
        <v>3.74</v>
      </c>
      <c r="FU348" s="7">
        <v>3.75</v>
      </c>
      <c r="FV348" s="9">
        <v>79.056299999999993</v>
      </c>
      <c r="FX348" s="9">
        <v>81.66</v>
      </c>
      <c r="FY348" s="9">
        <v>81.099999999999994</v>
      </c>
      <c r="FZ348" s="9">
        <v>79.790000000000006</v>
      </c>
      <c r="GA348" s="9">
        <v>77.510000000000005</v>
      </c>
      <c r="GB348" s="9">
        <v>74.040000000000006</v>
      </c>
      <c r="GD348" s="9">
        <v>81.66</v>
      </c>
      <c r="GE348" s="9">
        <v>81.459999999999994</v>
      </c>
      <c r="GF348" s="9">
        <v>81.099999999999994</v>
      </c>
      <c r="GG348" s="9">
        <v>80.7</v>
      </c>
      <c r="GH348" s="9">
        <v>80.239999999999995</v>
      </c>
      <c r="GI348" s="9">
        <v>79.790000000000006</v>
      </c>
      <c r="GJ348" s="9">
        <v>79.34</v>
      </c>
      <c r="GK348" s="9">
        <v>78.91</v>
      </c>
      <c r="GL348" s="9">
        <v>78.510000000000005</v>
      </c>
      <c r="GM348" s="9">
        <v>78.17</v>
      </c>
      <c r="GN348" s="9">
        <v>77.83</v>
      </c>
      <c r="GO348" s="9">
        <v>77.510000000000005</v>
      </c>
      <c r="GP348" s="9">
        <v>77.19</v>
      </c>
      <c r="GQ348" s="9">
        <v>76.849999999999994</v>
      </c>
      <c r="GR348" s="9">
        <v>76.53</v>
      </c>
      <c r="GS348" s="9">
        <v>76.23</v>
      </c>
      <c r="GT348" s="9">
        <v>75.95</v>
      </c>
      <c r="GU348" s="9">
        <v>75.650000000000006</v>
      </c>
      <c r="GV348" s="9">
        <v>75.349999999999994</v>
      </c>
      <c r="GW348" s="9">
        <v>75.05</v>
      </c>
      <c r="GX348" s="9">
        <v>74.77</v>
      </c>
      <c r="GY348" s="9">
        <v>74.489999999999995</v>
      </c>
      <c r="GZ348" s="9">
        <v>74.260000000000005</v>
      </c>
      <c r="HA348" s="9">
        <v>74.040000000000006</v>
      </c>
      <c r="HB348" s="9">
        <v>73.83</v>
      </c>
      <c r="HC348" s="9">
        <v>73.59</v>
      </c>
      <c r="HD348" s="9">
        <v>73.36</v>
      </c>
      <c r="HE348" s="9">
        <v>73.14</v>
      </c>
      <c r="HF348" s="9">
        <v>72.92</v>
      </c>
      <c r="HG348" s="9">
        <v>72.7</v>
      </c>
      <c r="HH348" s="9">
        <v>72.459999999999994</v>
      </c>
      <c r="HI348" s="9">
        <v>72.27</v>
      </c>
      <c r="HJ348" s="9">
        <v>72.05</v>
      </c>
      <c r="HK348" s="9">
        <v>71.819999999999993</v>
      </c>
      <c r="HL348" s="9">
        <v>71.63</v>
      </c>
      <c r="HM348" s="9">
        <v>71.430000000000007</v>
      </c>
      <c r="HN348" s="9">
        <v>71.23</v>
      </c>
      <c r="HO348" s="9">
        <v>71.03</v>
      </c>
      <c r="HP348" s="9">
        <v>70.83</v>
      </c>
      <c r="HQ348" s="9">
        <v>70.64</v>
      </c>
      <c r="HR348" s="9">
        <v>70.45</v>
      </c>
      <c r="HS348" s="9">
        <v>70.27</v>
      </c>
      <c r="HT348" s="9">
        <v>70.09</v>
      </c>
      <c r="HU348" s="9">
        <v>69.92</v>
      </c>
      <c r="HV348" s="9">
        <v>69.75</v>
      </c>
      <c r="HW348" s="9">
        <v>69.58</v>
      </c>
      <c r="HX348" s="9">
        <v>69.41</v>
      </c>
      <c r="HY348" s="9">
        <v>69.25</v>
      </c>
      <c r="ID348" s="14">
        <v>84.838099999999997</v>
      </c>
      <c r="IE348" s="14">
        <v>84.747900000000001</v>
      </c>
      <c r="IF348" s="14">
        <v>-0.10641399999999999</v>
      </c>
      <c r="IH348" s="7" t="e">
        <v>#N/A</v>
      </c>
      <c r="II348" s="9">
        <v>96.09</v>
      </c>
    </row>
    <row r="349" spans="1:243" x14ac:dyDescent="0.35">
      <c r="A349" s="6">
        <f t="shared" si="73"/>
        <v>45040</v>
      </c>
      <c r="B349" s="13">
        <f t="shared" si="67"/>
        <v>4</v>
      </c>
      <c r="C349" s="13">
        <f t="shared" si="68"/>
        <v>2023</v>
      </c>
      <c r="D349">
        <f t="shared" si="69"/>
        <v>202304</v>
      </c>
      <c r="E349">
        <f t="shared" si="70"/>
        <v>2</v>
      </c>
      <c r="F349">
        <f t="shared" si="71"/>
        <v>202302</v>
      </c>
      <c r="G349" t="s">
        <v>534</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79.0779</v>
      </c>
      <c r="FP349" s="7">
        <v>84.23</v>
      </c>
      <c r="FQ349" s="9">
        <v>1.2456</v>
      </c>
      <c r="FR349" s="7">
        <f t="shared" si="72"/>
        <v>67.62202954399487</v>
      </c>
      <c r="FT349" s="7">
        <v>3.81</v>
      </c>
      <c r="FU349" s="7">
        <v>3.78</v>
      </c>
      <c r="FV349" s="9">
        <v>79.267099999999999</v>
      </c>
      <c r="FX349" s="9">
        <v>82.73</v>
      </c>
      <c r="FY349" s="9">
        <v>82.17</v>
      </c>
      <c r="FZ349" s="9">
        <v>80.819999999999993</v>
      </c>
      <c r="GA349" s="9">
        <v>78.430000000000007</v>
      </c>
      <c r="GB349" s="9">
        <v>74.739999999999995</v>
      </c>
      <c r="GD349" s="9">
        <v>82.73</v>
      </c>
      <c r="GE349" s="9">
        <v>82.54</v>
      </c>
      <c r="GF349" s="9">
        <v>82.17</v>
      </c>
      <c r="GG349" s="9">
        <v>81.760000000000005</v>
      </c>
      <c r="GH349" s="9">
        <v>81.28</v>
      </c>
      <c r="GI349" s="9">
        <v>80.819999999999993</v>
      </c>
      <c r="GJ349" s="9">
        <v>80.36</v>
      </c>
      <c r="GK349" s="9">
        <v>79.92</v>
      </c>
      <c r="GL349" s="9">
        <v>79.5</v>
      </c>
      <c r="GM349" s="9">
        <v>79.13</v>
      </c>
      <c r="GN349" s="9">
        <v>78.77</v>
      </c>
      <c r="GO349" s="9">
        <v>78.430000000000007</v>
      </c>
      <c r="GP349" s="9">
        <v>78.099999999999994</v>
      </c>
      <c r="GQ349" s="9">
        <v>77.739999999999995</v>
      </c>
      <c r="GR349" s="9">
        <v>77.41</v>
      </c>
      <c r="GS349" s="9">
        <v>77.09</v>
      </c>
      <c r="GT349" s="9">
        <v>76.78</v>
      </c>
      <c r="GU349" s="9">
        <v>76.47</v>
      </c>
      <c r="GV349" s="9">
        <v>76.14</v>
      </c>
      <c r="GW349" s="9">
        <v>75.819999999999993</v>
      </c>
      <c r="GX349" s="9">
        <v>75.52</v>
      </c>
      <c r="GY349" s="9">
        <v>75.22</v>
      </c>
      <c r="GZ349" s="9">
        <v>74.98</v>
      </c>
      <c r="HA349" s="9">
        <v>74.739999999999995</v>
      </c>
      <c r="HB349" s="9">
        <v>74.510000000000005</v>
      </c>
      <c r="HC349" s="9">
        <v>74.25</v>
      </c>
      <c r="HD349" s="9">
        <v>74</v>
      </c>
      <c r="HE349" s="9">
        <v>73.760000000000005</v>
      </c>
      <c r="HF349" s="9">
        <v>73.53</v>
      </c>
      <c r="HG349" s="9">
        <v>73.3</v>
      </c>
      <c r="HH349" s="9">
        <v>73.040000000000006</v>
      </c>
      <c r="HI349" s="9">
        <v>72.819999999999993</v>
      </c>
      <c r="HJ349" s="9">
        <v>72.599999999999994</v>
      </c>
      <c r="HK349" s="9">
        <v>72.37</v>
      </c>
      <c r="HL349" s="9">
        <v>72.16</v>
      </c>
      <c r="HM349" s="9">
        <v>71.94</v>
      </c>
      <c r="HN349" s="9">
        <v>71.73</v>
      </c>
      <c r="HO349" s="9">
        <v>71.52</v>
      </c>
      <c r="HP349" s="9">
        <v>71.31</v>
      </c>
      <c r="HQ349" s="9">
        <v>71.099999999999994</v>
      </c>
      <c r="HR349" s="9">
        <v>70.900000000000006</v>
      </c>
      <c r="HS349" s="9">
        <v>70.7</v>
      </c>
      <c r="HT349" s="9">
        <v>70.510000000000005</v>
      </c>
      <c r="HU349" s="9">
        <v>70.34</v>
      </c>
      <c r="HV349" s="9">
        <v>70.17</v>
      </c>
      <c r="HW349" s="9">
        <v>69.989999999999995</v>
      </c>
      <c r="HX349" s="9">
        <v>69.81</v>
      </c>
      <c r="HY349" s="9">
        <v>69.64</v>
      </c>
      <c r="ID349" s="14">
        <v>84.838099999999997</v>
      </c>
      <c r="IE349" s="14">
        <v>84.747900000000001</v>
      </c>
      <c r="IF349" s="14">
        <v>-0.10641399999999999</v>
      </c>
      <c r="IH349" s="7">
        <v>82.4</v>
      </c>
      <c r="II349" s="9">
        <v>95.3</v>
      </c>
    </row>
    <row r="350" spans="1:243" x14ac:dyDescent="0.35">
      <c r="A350" s="6">
        <f t="shared" si="73"/>
        <v>45041</v>
      </c>
      <c r="B350" s="13">
        <f t="shared" si="67"/>
        <v>4</v>
      </c>
      <c r="C350" s="13">
        <f t="shared" si="68"/>
        <v>2023</v>
      </c>
      <c r="D350">
        <f t="shared" si="69"/>
        <v>202304</v>
      </c>
      <c r="E350">
        <f t="shared" si="70"/>
        <v>2</v>
      </c>
      <c r="F350">
        <f t="shared" si="71"/>
        <v>202302</v>
      </c>
      <c r="G350" t="s">
        <v>535</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78.925899999999999</v>
      </c>
      <c r="FP350" s="7">
        <v>82.13</v>
      </c>
      <c r="FQ350" s="9">
        <v>1.2402</v>
      </c>
      <c r="FR350" s="7">
        <f t="shared" si="72"/>
        <v>66.223189808095469</v>
      </c>
      <c r="FT350" s="7">
        <v>3.73</v>
      </c>
      <c r="FU350" s="7">
        <v>3.69</v>
      </c>
      <c r="FV350" s="9">
        <v>79.105900000000005</v>
      </c>
      <c r="FX350" s="9">
        <v>80.77</v>
      </c>
      <c r="FY350" s="9">
        <v>80.23</v>
      </c>
      <c r="FZ350" s="9">
        <v>78.849999999999994</v>
      </c>
      <c r="GA350" s="9">
        <v>76.510000000000005</v>
      </c>
      <c r="GB350" s="9">
        <v>73.09</v>
      </c>
      <c r="GD350" s="9">
        <v>80.77</v>
      </c>
      <c r="GE350" s="9">
        <v>80.599999999999994</v>
      </c>
      <c r="GF350" s="9">
        <v>80.23</v>
      </c>
      <c r="GG350" s="9">
        <v>79.81</v>
      </c>
      <c r="GH350" s="9">
        <v>79.319999999999993</v>
      </c>
      <c r="GI350" s="9">
        <v>78.849999999999994</v>
      </c>
      <c r="GJ350" s="9">
        <v>78.38</v>
      </c>
      <c r="GK350" s="9">
        <v>77.94</v>
      </c>
      <c r="GL350" s="9">
        <v>77.53</v>
      </c>
      <c r="GM350" s="9">
        <v>77.17</v>
      </c>
      <c r="GN350" s="9">
        <v>76.83</v>
      </c>
      <c r="GO350" s="9">
        <v>76.510000000000005</v>
      </c>
      <c r="GP350" s="9">
        <v>76.19</v>
      </c>
      <c r="GQ350" s="9">
        <v>75.849999999999994</v>
      </c>
      <c r="GR350" s="9">
        <v>75.540000000000006</v>
      </c>
      <c r="GS350" s="9">
        <v>75.239999999999995</v>
      </c>
      <c r="GT350" s="9">
        <v>74.959999999999994</v>
      </c>
      <c r="GU350" s="9">
        <v>74.67</v>
      </c>
      <c r="GV350" s="9">
        <v>74.37</v>
      </c>
      <c r="GW350" s="9">
        <v>74.08</v>
      </c>
      <c r="GX350" s="9">
        <v>73.8</v>
      </c>
      <c r="GY350" s="9">
        <v>73.53</v>
      </c>
      <c r="GZ350" s="9">
        <v>73.31</v>
      </c>
      <c r="HA350" s="9">
        <v>73.09</v>
      </c>
      <c r="HB350" s="9">
        <v>72.88</v>
      </c>
      <c r="HC350" s="9">
        <v>72.650000000000006</v>
      </c>
      <c r="HD350" s="9">
        <v>72.42</v>
      </c>
      <c r="HE350" s="9">
        <v>72.2</v>
      </c>
      <c r="HF350" s="9">
        <v>71.989999999999995</v>
      </c>
      <c r="HG350" s="9">
        <v>71.78</v>
      </c>
      <c r="HH350" s="9">
        <v>71.540000000000006</v>
      </c>
      <c r="HI350" s="9">
        <v>71.34</v>
      </c>
      <c r="HJ350" s="9">
        <v>71.14</v>
      </c>
      <c r="HK350" s="9">
        <v>70.94</v>
      </c>
      <c r="HL350" s="9">
        <v>70.75</v>
      </c>
      <c r="HM350" s="9">
        <v>70.56</v>
      </c>
      <c r="HN350" s="9">
        <v>70.37</v>
      </c>
      <c r="HO350" s="9">
        <v>70.180000000000007</v>
      </c>
      <c r="HP350" s="9">
        <v>69.989999999999995</v>
      </c>
      <c r="HQ350" s="9">
        <v>69.8</v>
      </c>
      <c r="HR350" s="9">
        <v>69.62</v>
      </c>
      <c r="HS350" s="9">
        <v>69.44</v>
      </c>
      <c r="HT350" s="9">
        <v>69.260000000000005</v>
      </c>
      <c r="HU350" s="9">
        <v>69.099999999999994</v>
      </c>
      <c r="HV350" s="9">
        <v>68.94</v>
      </c>
      <c r="HW350" s="9">
        <v>68.78</v>
      </c>
      <c r="HX350" s="9">
        <v>68.61</v>
      </c>
      <c r="HY350" s="9">
        <v>68.45</v>
      </c>
      <c r="ID350" s="14">
        <v>84.838099999999997</v>
      </c>
      <c r="IE350" s="14">
        <v>84.747900000000001</v>
      </c>
      <c r="IF350" s="14">
        <v>-0.10641399999999999</v>
      </c>
      <c r="IH350" s="7">
        <v>80.430000000000007</v>
      </c>
      <c r="II350" s="9">
        <v>94.84</v>
      </c>
    </row>
    <row r="351" spans="1:243" x14ac:dyDescent="0.35">
      <c r="A351" s="6">
        <f t="shared" si="73"/>
        <v>45042</v>
      </c>
      <c r="B351" s="13">
        <f t="shared" si="67"/>
        <v>4</v>
      </c>
      <c r="C351" s="13">
        <f t="shared" si="68"/>
        <v>2023</v>
      </c>
      <c r="D351">
        <f t="shared" si="69"/>
        <v>202304</v>
      </c>
      <c r="E351">
        <f t="shared" si="70"/>
        <v>2</v>
      </c>
      <c r="F351">
        <f t="shared" si="71"/>
        <v>202302</v>
      </c>
      <c r="G351" t="s">
        <v>536</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79.130300000000005</v>
      </c>
      <c r="FP351" s="7">
        <v>79.19</v>
      </c>
      <c r="FQ351" s="9">
        <v>1.2472000000000001</v>
      </c>
      <c r="FR351" s="7">
        <f t="shared" si="72"/>
        <v>63.494227068633734</v>
      </c>
      <c r="FT351" s="7">
        <v>3.77</v>
      </c>
      <c r="FU351" s="7">
        <v>3.74</v>
      </c>
      <c r="FV351" s="9">
        <v>79.310500000000005</v>
      </c>
      <c r="FX351" s="9">
        <v>77.69</v>
      </c>
      <c r="FY351" s="9">
        <v>77.489999999999995</v>
      </c>
      <c r="FZ351" s="9">
        <v>76.42</v>
      </c>
      <c r="GA351" s="9">
        <v>74.569999999999993</v>
      </c>
      <c r="GB351" s="9">
        <v>71.95</v>
      </c>
      <c r="GD351" s="9">
        <v>77.69</v>
      </c>
      <c r="GE351" s="9">
        <v>77.72</v>
      </c>
      <c r="GF351" s="9">
        <v>77.489999999999995</v>
      </c>
      <c r="GG351" s="9">
        <v>77.180000000000007</v>
      </c>
      <c r="GH351" s="9">
        <v>76.790000000000006</v>
      </c>
      <c r="GI351" s="9">
        <v>76.42</v>
      </c>
      <c r="GJ351" s="9">
        <v>76.03</v>
      </c>
      <c r="GK351" s="9">
        <v>75.67</v>
      </c>
      <c r="GL351" s="9">
        <v>75.349999999999994</v>
      </c>
      <c r="GM351" s="9">
        <v>75.08</v>
      </c>
      <c r="GN351" s="9">
        <v>74.81</v>
      </c>
      <c r="GO351" s="9">
        <v>74.569999999999993</v>
      </c>
      <c r="GP351" s="9">
        <v>74.34</v>
      </c>
      <c r="GQ351" s="9">
        <v>74.08</v>
      </c>
      <c r="GR351" s="9">
        <v>73.84</v>
      </c>
      <c r="GS351" s="9">
        <v>73.62</v>
      </c>
      <c r="GT351" s="9">
        <v>73.400000000000006</v>
      </c>
      <c r="GU351" s="9">
        <v>73.17</v>
      </c>
      <c r="GV351" s="9">
        <v>72.94</v>
      </c>
      <c r="GW351" s="9">
        <v>72.709999999999994</v>
      </c>
      <c r="GX351" s="9">
        <v>72.48</v>
      </c>
      <c r="GY351" s="9">
        <v>72.27</v>
      </c>
      <c r="GZ351" s="9">
        <v>72.11</v>
      </c>
      <c r="HA351" s="9">
        <v>71.95</v>
      </c>
      <c r="HB351" s="9">
        <v>71.790000000000006</v>
      </c>
      <c r="HC351" s="9">
        <v>71.599999999999994</v>
      </c>
      <c r="HD351" s="9">
        <v>71.41</v>
      </c>
      <c r="HE351" s="9">
        <v>71.239999999999995</v>
      </c>
      <c r="HF351" s="9">
        <v>71.08</v>
      </c>
      <c r="HG351" s="9">
        <v>70.91</v>
      </c>
      <c r="HH351" s="9">
        <v>70.72</v>
      </c>
      <c r="HI351" s="9">
        <v>70.55</v>
      </c>
      <c r="HJ351" s="9">
        <v>70.38</v>
      </c>
      <c r="HK351" s="9">
        <v>70.209999999999994</v>
      </c>
      <c r="HL351" s="9">
        <v>70.05</v>
      </c>
      <c r="HM351" s="9">
        <v>69.900000000000006</v>
      </c>
      <c r="HN351" s="9">
        <v>69.75</v>
      </c>
      <c r="HO351" s="9">
        <v>69.59</v>
      </c>
      <c r="HP351" s="9">
        <v>69.430000000000007</v>
      </c>
      <c r="HQ351" s="9">
        <v>69.27</v>
      </c>
      <c r="HR351" s="9">
        <v>69.12</v>
      </c>
      <c r="HS351" s="9">
        <v>68.98</v>
      </c>
      <c r="HT351" s="9">
        <v>68.84</v>
      </c>
      <c r="HU351" s="9">
        <v>68.7</v>
      </c>
      <c r="HV351" s="9">
        <v>68.569999999999993</v>
      </c>
      <c r="HW351" s="9">
        <v>68.44</v>
      </c>
      <c r="HX351" s="9">
        <v>68.3</v>
      </c>
      <c r="HY351" s="9">
        <v>68.17</v>
      </c>
      <c r="ID351" s="14">
        <v>84.838099999999997</v>
      </c>
      <c r="IE351" s="14">
        <v>84.747900000000001</v>
      </c>
      <c r="IF351" s="14">
        <v>-0.10641399999999999</v>
      </c>
      <c r="IH351" s="7">
        <v>79.760000000000005</v>
      </c>
      <c r="II351" s="9">
        <v>90.41</v>
      </c>
    </row>
    <row r="352" spans="1:243" x14ac:dyDescent="0.35">
      <c r="A352" s="6">
        <f t="shared" si="73"/>
        <v>45043</v>
      </c>
      <c r="B352" s="13">
        <f t="shared" si="67"/>
        <v>4</v>
      </c>
      <c r="C352" s="13">
        <f t="shared" si="68"/>
        <v>2023</v>
      </c>
      <c r="D352">
        <f t="shared" si="69"/>
        <v>202304</v>
      </c>
      <c r="E352">
        <f t="shared" si="70"/>
        <v>2</v>
      </c>
      <c r="F352">
        <f t="shared" si="71"/>
        <v>202302</v>
      </c>
      <c r="G352" t="s">
        <v>537</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79.268600000000006</v>
      </c>
      <c r="FP352" s="7">
        <v>80.11</v>
      </c>
      <c r="FQ352" s="9">
        <v>1.2494000000000001</v>
      </c>
      <c r="FR352" s="7">
        <f t="shared" si="72"/>
        <v>64.11877701296622</v>
      </c>
      <c r="FT352" s="7">
        <v>3.81</v>
      </c>
      <c r="FU352" s="7">
        <v>3.8</v>
      </c>
      <c r="FV352" s="9">
        <v>79.470799999999997</v>
      </c>
      <c r="FX352" s="9">
        <v>78.37</v>
      </c>
      <c r="FY352" s="9">
        <v>77.89</v>
      </c>
      <c r="FZ352" s="9">
        <v>76.64</v>
      </c>
      <c r="GA352" s="9">
        <v>74.61</v>
      </c>
      <c r="GB352" s="9">
        <v>71.739999999999995</v>
      </c>
      <c r="GD352" s="9">
        <v>78.37</v>
      </c>
      <c r="GE352" s="9">
        <v>78.22</v>
      </c>
      <c r="GF352" s="9">
        <v>77.89</v>
      </c>
      <c r="GG352" s="9">
        <v>77.5</v>
      </c>
      <c r="GH352" s="9">
        <v>77.06</v>
      </c>
      <c r="GI352" s="9">
        <v>76.64</v>
      </c>
      <c r="GJ352" s="9">
        <v>76.22</v>
      </c>
      <c r="GK352" s="9">
        <v>75.83</v>
      </c>
      <c r="GL352" s="9">
        <v>75.48</v>
      </c>
      <c r="GM352" s="9">
        <v>75.17</v>
      </c>
      <c r="GN352" s="9">
        <v>74.88</v>
      </c>
      <c r="GO352" s="9">
        <v>74.61</v>
      </c>
      <c r="GP352" s="9">
        <v>74.349999999999994</v>
      </c>
      <c r="GQ352" s="9">
        <v>74.069999999999993</v>
      </c>
      <c r="GR352" s="9">
        <v>73.8</v>
      </c>
      <c r="GS352" s="9">
        <v>73.55</v>
      </c>
      <c r="GT352" s="9">
        <v>73.31</v>
      </c>
      <c r="GU352" s="9">
        <v>73.06</v>
      </c>
      <c r="GV352" s="9">
        <v>72.81</v>
      </c>
      <c r="GW352" s="9">
        <v>72.56</v>
      </c>
      <c r="GX352" s="9">
        <v>72.33</v>
      </c>
      <c r="GY352" s="9">
        <v>72.099999999999994</v>
      </c>
      <c r="GZ352" s="9">
        <v>71.92</v>
      </c>
      <c r="HA352" s="9">
        <v>71.739999999999995</v>
      </c>
      <c r="HB352" s="9">
        <v>71.56</v>
      </c>
      <c r="HC352" s="9">
        <v>71.36</v>
      </c>
      <c r="HD352" s="9">
        <v>71.16</v>
      </c>
      <c r="HE352" s="9">
        <v>70.97</v>
      </c>
      <c r="HF352" s="9">
        <v>70.790000000000006</v>
      </c>
      <c r="HG352" s="9">
        <v>70.599999999999994</v>
      </c>
      <c r="HH352" s="9">
        <v>70.39</v>
      </c>
      <c r="HI352" s="9">
        <v>70.22</v>
      </c>
      <c r="HJ352" s="9">
        <v>70.05</v>
      </c>
      <c r="HK352" s="9">
        <v>69.88</v>
      </c>
      <c r="HL352" s="9">
        <v>69.709999999999994</v>
      </c>
      <c r="HM352" s="9">
        <v>69.55</v>
      </c>
      <c r="HN352" s="9">
        <v>69.39</v>
      </c>
      <c r="HO352" s="9">
        <v>69.23</v>
      </c>
      <c r="HP352" s="9">
        <v>69.069999999999993</v>
      </c>
      <c r="HQ352" s="9">
        <v>68.900000000000006</v>
      </c>
      <c r="HR352" s="9">
        <v>68.739999999999995</v>
      </c>
      <c r="HS352" s="9">
        <v>68.59</v>
      </c>
      <c r="HT352" s="9">
        <v>68.44</v>
      </c>
      <c r="HU352" s="9">
        <v>68.3</v>
      </c>
      <c r="HV352" s="9">
        <v>68.17</v>
      </c>
      <c r="HW352" s="9">
        <v>68.040000000000006</v>
      </c>
      <c r="HX352" s="9">
        <v>67.900000000000006</v>
      </c>
      <c r="HY352" s="9">
        <v>67.77</v>
      </c>
      <c r="ID352" s="14">
        <v>84.838099999999997</v>
      </c>
      <c r="IE352" s="14">
        <v>84.747900000000001</v>
      </c>
      <c r="IF352" s="14">
        <v>-0.10641399999999999</v>
      </c>
      <c r="IH352" s="7">
        <v>78.3</v>
      </c>
      <c r="II352" s="9">
        <v>90.53</v>
      </c>
    </row>
    <row r="353" spans="1:243" x14ac:dyDescent="0.35">
      <c r="A353" s="6">
        <f t="shared" si="73"/>
        <v>45044</v>
      </c>
      <c r="B353" s="13">
        <f t="shared" si="67"/>
        <v>4</v>
      </c>
      <c r="C353" s="13">
        <f t="shared" si="68"/>
        <v>2023</v>
      </c>
      <c r="D353">
        <f t="shared" si="69"/>
        <v>202304</v>
      </c>
      <c r="E353">
        <f t="shared" si="70"/>
        <v>2</v>
      </c>
      <c r="F353">
        <f t="shared" si="71"/>
        <v>202302</v>
      </c>
      <c r="G353" t="s">
        <v>538</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79.790899999999993</v>
      </c>
      <c r="FP353" s="7">
        <v>81.319999999999993</v>
      </c>
      <c r="FQ353" s="9">
        <v>1.2565999999999999</v>
      </c>
      <c r="FR353" s="7">
        <f t="shared" si="72"/>
        <v>64.714308451376723</v>
      </c>
      <c r="FT353" s="7">
        <v>3.78</v>
      </c>
      <c r="FU353" s="7">
        <v>3.72</v>
      </c>
      <c r="FV353" s="9">
        <v>79.997799999999998</v>
      </c>
      <c r="FX353" s="9">
        <v>79.540000000000006</v>
      </c>
      <c r="FY353" s="9">
        <v>79.92</v>
      </c>
      <c r="FZ353" s="9">
        <v>78.53</v>
      </c>
      <c r="GA353" s="9">
        <v>76.33</v>
      </c>
      <c r="GB353" s="9">
        <v>73.239999999999995</v>
      </c>
      <c r="GD353" s="9">
        <v>79.540000000000006</v>
      </c>
      <c r="GE353" s="9">
        <v>80.33</v>
      </c>
      <c r="GF353" s="9">
        <v>79.92</v>
      </c>
      <c r="GG353" s="9">
        <v>79.459999999999994</v>
      </c>
      <c r="GH353" s="9">
        <v>78.98</v>
      </c>
      <c r="GI353" s="9">
        <v>78.53</v>
      </c>
      <c r="GJ353" s="9">
        <v>78.08</v>
      </c>
      <c r="GK353" s="9">
        <v>77.66</v>
      </c>
      <c r="GL353" s="9">
        <v>77.28</v>
      </c>
      <c r="GM353" s="9">
        <v>76.95</v>
      </c>
      <c r="GN353" s="9">
        <v>76.63</v>
      </c>
      <c r="GO353" s="9">
        <v>76.33</v>
      </c>
      <c r="GP353" s="9">
        <v>76.05</v>
      </c>
      <c r="GQ353" s="9">
        <v>75.739999999999995</v>
      </c>
      <c r="GR353" s="9">
        <v>75.459999999999994</v>
      </c>
      <c r="GS353" s="9">
        <v>75.19</v>
      </c>
      <c r="GT353" s="9">
        <v>74.930000000000007</v>
      </c>
      <c r="GU353" s="9">
        <v>74.67</v>
      </c>
      <c r="GV353" s="9">
        <v>74.400000000000006</v>
      </c>
      <c r="GW353" s="9">
        <v>74.13</v>
      </c>
      <c r="GX353" s="9">
        <v>73.88</v>
      </c>
      <c r="GY353" s="9">
        <v>73.64</v>
      </c>
      <c r="GZ353" s="9">
        <v>73.44</v>
      </c>
      <c r="HA353" s="9">
        <v>73.239999999999995</v>
      </c>
      <c r="HB353" s="9">
        <v>73.05</v>
      </c>
      <c r="HC353" s="9">
        <v>72.83</v>
      </c>
      <c r="HD353" s="9">
        <v>72.61</v>
      </c>
      <c r="HE353" s="9">
        <v>72.400000000000006</v>
      </c>
      <c r="HF353" s="9">
        <v>72.2</v>
      </c>
      <c r="HG353" s="9">
        <v>72</v>
      </c>
      <c r="HH353" s="9">
        <v>71.790000000000006</v>
      </c>
      <c r="HI353" s="9">
        <v>71.599999999999994</v>
      </c>
      <c r="HJ353" s="9">
        <v>71.41</v>
      </c>
      <c r="HK353" s="9">
        <v>71.22</v>
      </c>
      <c r="HL353" s="9">
        <v>71.03</v>
      </c>
      <c r="HM353" s="9">
        <v>70.86</v>
      </c>
      <c r="HN353" s="9">
        <v>70.69</v>
      </c>
      <c r="HO353" s="9">
        <v>70.510000000000005</v>
      </c>
      <c r="HP353" s="9">
        <v>70.33</v>
      </c>
      <c r="HQ353" s="9">
        <v>70.150000000000006</v>
      </c>
      <c r="HR353" s="9">
        <v>69.98</v>
      </c>
      <c r="HS353" s="9">
        <v>69.819999999999993</v>
      </c>
      <c r="HT353" s="9">
        <v>69.66</v>
      </c>
      <c r="HU353" s="9">
        <v>69.510000000000005</v>
      </c>
      <c r="HV353" s="9">
        <v>69.37</v>
      </c>
      <c r="HW353" s="9">
        <v>69.23</v>
      </c>
      <c r="HX353" s="9">
        <v>69.08</v>
      </c>
      <c r="HY353" s="9">
        <v>68.930000000000007</v>
      </c>
      <c r="ID353" s="14">
        <v>84.838099999999997</v>
      </c>
      <c r="IE353" s="14">
        <v>84.747900000000001</v>
      </c>
      <c r="IF353" s="14">
        <v>-0.10641399999999999</v>
      </c>
      <c r="IH353" s="7">
        <v>79.95</v>
      </c>
      <c r="II353" s="9">
        <v>88.53</v>
      </c>
    </row>
    <row r="354" spans="1:243" x14ac:dyDescent="0.35">
      <c r="A354" s="6">
        <f t="shared" si="73"/>
        <v>45047</v>
      </c>
      <c r="B354" s="13">
        <f t="shared" si="67"/>
        <v>5</v>
      </c>
      <c r="C354" s="13">
        <f t="shared" si="68"/>
        <v>2023</v>
      </c>
      <c r="D354">
        <f t="shared" si="69"/>
        <v>202305</v>
      </c>
      <c r="E354">
        <f t="shared" si="70"/>
        <v>2</v>
      </c>
      <c r="F354">
        <f t="shared" si="71"/>
        <v>202302</v>
      </c>
      <c r="G354" t="s">
        <v>539</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72"/>
        <v>#N/A</v>
      </c>
      <c r="FT354" s="7">
        <v>3.78</v>
      </c>
      <c r="FU354" s="7" t="e">
        <v>#N/A</v>
      </c>
      <c r="FV354" s="9" t="e">
        <v>#N/A</v>
      </c>
      <c r="FX354" s="9">
        <v>79.31</v>
      </c>
      <c r="FY354" s="9">
        <v>78.489999999999995</v>
      </c>
      <c r="FZ354" s="9">
        <v>77.09</v>
      </c>
      <c r="GA354" s="9">
        <v>75.08</v>
      </c>
      <c r="GB354" s="9">
        <v>72.17</v>
      </c>
      <c r="GD354" s="9">
        <v>79.31</v>
      </c>
      <c r="GE354" s="9">
        <v>78.94</v>
      </c>
      <c r="GF354" s="9">
        <v>78.489999999999995</v>
      </c>
      <c r="GG354" s="9">
        <v>78.010000000000005</v>
      </c>
      <c r="GH354" s="9">
        <v>77.55</v>
      </c>
      <c r="GI354" s="9">
        <v>77.09</v>
      </c>
      <c r="GJ354" s="9">
        <v>76.67</v>
      </c>
      <c r="GK354" s="9">
        <v>76.3</v>
      </c>
      <c r="GL354" s="9">
        <v>75.97</v>
      </c>
      <c r="GM354" s="9">
        <v>75.66</v>
      </c>
      <c r="GN354" s="9">
        <v>75.36</v>
      </c>
      <c r="GO354" s="9">
        <v>75.08</v>
      </c>
      <c r="GP354" s="9">
        <v>74.78</v>
      </c>
      <c r="GQ354" s="9">
        <v>74.5</v>
      </c>
      <c r="GR354" s="9">
        <v>74.23</v>
      </c>
      <c r="GS354" s="9">
        <v>73.98</v>
      </c>
      <c r="GT354" s="9">
        <v>73.73</v>
      </c>
      <c r="GU354" s="9">
        <v>73.47</v>
      </c>
      <c r="GV354" s="9">
        <v>73.209999999999994</v>
      </c>
      <c r="GW354" s="9">
        <v>72.97</v>
      </c>
      <c r="GX354" s="9">
        <v>72.739999999999995</v>
      </c>
      <c r="GY354" s="9">
        <v>72.55</v>
      </c>
      <c r="GZ354" s="9">
        <v>72.36</v>
      </c>
      <c r="HA354" s="9">
        <v>72.17</v>
      </c>
      <c r="HB354" s="9">
        <v>71.959999999999994</v>
      </c>
      <c r="HC354" s="9">
        <v>71.75</v>
      </c>
      <c r="HD354" s="9">
        <v>71.55</v>
      </c>
      <c r="HE354" s="9">
        <v>71.36</v>
      </c>
      <c r="HF354" s="9">
        <v>71.17</v>
      </c>
      <c r="HG354" s="9">
        <v>70.97</v>
      </c>
      <c r="HH354" s="9">
        <v>70.790000000000006</v>
      </c>
      <c r="HI354" s="9">
        <v>70.61</v>
      </c>
      <c r="HJ354" s="9">
        <v>70.430000000000007</v>
      </c>
      <c r="HK354" s="9">
        <v>70.25</v>
      </c>
      <c r="HL354" s="9">
        <v>70.09</v>
      </c>
      <c r="HM354" s="9">
        <v>69.930000000000007</v>
      </c>
      <c r="HN354" s="9">
        <v>69.760000000000005</v>
      </c>
      <c r="HO354" s="9">
        <v>69.59</v>
      </c>
      <c r="HP354" s="9">
        <v>69.42</v>
      </c>
      <c r="HQ354" s="9">
        <v>69.260000000000005</v>
      </c>
      <c r="HR354" s="9">
        <v>69.11</v>
      </c>
      <c r="HS354" s="9">
        <v>68.959999999999994</v>
      </c>
      <c r="HT354" s="9">
        <v>68.819999999999993</v>
      </c>
      <c r="HU354" s="9">
        <v>68.680000000000007</v>
      </c>
      <c r="HV354" s="9">
        <v>68.540000000000006</v>
      </c>
      <c r="HW354" s="9">
        <v>68.400000000000006</v>
      </c>
      <c r="HX354" s="9">
        <v>68.25</v>
      </c>
      <c r="HY354" s="9">
        <v>68.11</v>
      </c>
      <c r="ID354" s="14">
        <v>84.838099999999997</v>
      </c>
      <c r="IE354" s="14">
        <v>84.747900000000001</v>
      </c>
      <c r="IF354" s="14">
        <v>-0.10641399999999999</v>
      </c>
      <c r="IH354" s="7">
        <v>78.78</v>
      </c>
      <c r="II354" s="9">
        <v>88.53</v>
      </c>
    </row>
    <row r="355" spans="1:243" x14ac:dyDescent="0.35">
      <c r="A355" s="6">
        <f t="shared" si="73"/>
        <v>45048</v>
      </c>
      <c r="B355" s="13">
        <f t="shared" si="67"/>
        <v>5</v>
      </c>
      <c r="C355" s="13">
        <f t="shared" si="68"/>
        <v>2023</v>
      </c>
      <c r="D355">
        <f t="shared" si="69"/>
        <v>202305</v>
      </c>
      <c r="E355">
        <f t="shared" si="70"/>
        <v>2</v>
      </c>
      <c r="F355">
        <f t="shared" si="71"/>
        <v>202302</v>
      </c>
      <c r="G355" t="s">
        <v>540</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79.389499999999998</v>
      </c>
      <c r="FP355" s="7">
        <v>76.709999999999994</v>
      </c>
      <c r="FQ355" s="9">
        <v>1.2472000000000001</v>
      </c>
      <c r="FR355" s="7">
        <f t="shared" si="72"/>
        <v>61.505772931366252</v>
      </c>
      <c r="FT355" s="7">
        <v>3.73</v>
      </c>
      <c r="FU355" s="7">
        <v>3.66</v>
      </c>
      <c r="FV355" s="9">
        <v>79.585099999999997</v>
      </c>
      <c r="FX355" s="9">
        <v>75.319999999999993</v>
      </c>
      <c r="FY355" s="9">
        <v>74.680000000000007</v>
      </c>
      <c r="FZ355" s="9">
        <v>73.58</v>
      </c>
      <c r="GA355" s="9">
        <v>72.12</v>
      </c>
      <c r="GB355" s="9">
        <v>70.2</v>
      </c>
      <c r="GD355" s="9">
        <v>75.319999999999993</v>
      </c>
      <c r="GE355" s="9">
        <v>75.040000000000006</v>
      </c>
      <c r="GF355" s="9">
        <v>74.680000000000007</v>
      </c>
      <c r="GG355" s="9">
        <v>74.290000000000006</v>
      </c>
      <c r="GH355" s="9">
        <v>73.930000000000007</v>
      </c>
      <c r="GI355" s="9">
        <v>73.58</v>
      </c>
      <c r="GJ355" s="9">
        <v>73.27</v>
      </c>
      <c r="GK355" s="9">
        <v>72.989999999999995</v>
      </c>
      <c r="GL355" s="9">
        <v>72.75</v>
      </c>
      <c r="GM355" s="9">
        <v>72.52</v>
      </c>
      <c r="GN355" s="9">
        <v>72.31</v>
      </c>
      <c r="GO355" s="9">
        <v>72.12</v>
      </c>
      <c r="GP355" s="9">
        <v>71.91</v>
      </c>
      <c r="GQ355" s="9">
        <v>71.72</v>
      </c>
      <c r="GR355" s="9">
        <v>71.540000000000006</v>
      </c>
      <c r="GS355" s="9">
        <v>71.38</v>
      </c>
      <c r="GT355" s="9">
        <v>71.209999999999994</v>
      </c>
      <c r="GU355" s="9">
        <v>71.040000000000006</v>
      </c>
      <c r="GV355" s="9">
        <v>70.86</v>
      </c>
      <c r="GW355" s="9">
        <v>70.7</v>
      </c>
      <c r="GX355" s="9">
        <v>70.55</v>
      </c>
      <c r="GY355" s="9">
        <v>70.430000000000007</v>
      </c>
      <c r="GZ355" s="9">
        <v>70.31</v>
      </c>
      <c r="HA355" s="9">
        <v>70.2</v>
      </c>
      <c r="HB355" s="9">
        <v>70.06</v>
      </c>
      <c r="HC355" s="9">
        <v>69.92</v>
      </c>
      <c r="HD355" s="9">
        <v>69.78</v>
      </c>
      <c r="HE355" s="9">
        <v>69.650000000000006</v>
      </c>
      <c r="HF355" s="9">
        <v>69.52</v>
      </c>
      <c r="HG355" s="9">
        <v>69.38</v>
      </c>
      <c r="HH355" s="9">
        <v>69.260000000000005</v>
      </c>
      <c r="HI355" s="9">
        <v>69.150000000000006</v>
      </c>
      <c r="HJ355" s="9">
        <v>69.040000000000006</v>
      </c>
      <c r="HK355" s="9">
        <v>68.92</v>
      </c>
      <c r="HL355" s="9">
        <v>68.819999999999993</v>
      </c>
      <c r="HM355" s="9">
        <v>68.72</v>
      </c>
      <c r="HN355" s="9">
        <v>68.599999999999994</v>
      </c>
      <c r="HO355" s="9">
        <v>68.48</v>
      </c>
      <c r="HP355" s="9">
        <v>68.36</v>
      </c>
      <c r="HQ355" s="9">
        <v>68.25</v>
      </c>
      <c r="HR355" s="9">
        <v>68.150000000000006</v>
      </c>
      <c r="HS355" s="9">
        <v>68.040000000000006</v>
      </c>
      <c r="HT355" s="9">
        <v>67.94</v>
      </c>
      <c r="HU355" s="9">
        <v>67.84</v>
      </c>
      <c r="HV355" s="9">
        <v>67.75</v>
      </c>
      <c r="HW355" s="9">
        <v>67.66</v>
      </c>
      <c r="HX355" s="9">
        <v>67.56</v>
      </c>
      <c r="HY355" s="9">
        <v>67.47</v>
      </c>
      <c r="ID355" s="14">
        <v>84.838099999999997</v>
      </c>
      <c r="IE355" s="14">
        <v>84.747900000000001</v>
      </c>
      <c r="IF355" s="14">
        <v>-0.10641399999999999</v>
      </c>
      <c r="IH355" s="7">
        <v>75.56</v>
      </c>
      <c r="II355" s="9">
        <v>85.36</v>
      </c>
    </row>
    <row r="356" spans="1:243" x14ac:dyDescent="0.35">
      <c r="A356" s="6">
        <f t="shared" si="73"/>
        <v>45049</v>
      </c>
      <c r="B356" s="13">
        <f t="shared" si="67"/>
        <v>5</v>
      </c>
      <c r="C356" s="13">
        <f t="shared" si="68"/>
        <v>2023</v>
      </c>
      <c r="D356">
        <f t="shared" si="69"/>
        <v>202305</v>
      </c>
      <c r="E356">
        <f t="shared" si="70"/>
        <v>2</v>
      </c>
      <c r="F356">
        <f t="shared" si="71"/>
        <v>202302</v>
      </c>
      <c r="G356" t="s">
        <v>541</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79.502200000000002</v>
      </c>
      <c r="FP356" s="7">
        <v>72.91</v>
      </c>
      <c r="FQ356" s="9">
        <v>1.2533000000000001</v>
      </c>
      <c r="FR356" s="7">
        <f t="shared" si="72"/>
        <v>58.174419532434364</v>
      </c>
      <c r="FT356" s="7">
        <v>3.76</v>
      </c>
      <c r="FU356" s="7">
        <v>3.69</v>
      </c>
      <c r="FV356" s="9">
        <v>79.704700000000003</v>
      </c>
      <c r="FX356" s="9">
        <v>72.33</v>
      </c>
      <c r="FY356" s="9">
        <v>71.930000000000007</v>
      </c>
      <c r="FZ356" s="9">
        <v>71.150000000000006</v>
      </c>
      <c r="GA356" s="9">
        <v>70.02</v>
      </c>
      <c r="GB356" s="9">
        <v>68.55</v>
      </c>
      <c r="GD356" s="9">
        <v>72.33</v>
      </c>
      <c r="GE356" s="9">
        <v>72.180000000000007</v>
      </c>
      <c r="GF356" s="9">
        <v>71.930000000000007</v>
      </c>
      <c r="GG356" s="9">
        <v>71.650000000000006</v>
      </c>
      <c r="GH356" s="9">
        <v>71.400000000000006</v>
      </c>
      <c r="GI356" s="9">
        <v>71.150000000000006</v>
      </c>
      <c r="GJ356" s="9">
        <v>70.92</v>
      </c>
      <c r="GK356" s="9">
        <v>70.7</v>
      </c>
      <c r="GL356" s="9">
        <v>70.52</v>
      </c>
      <c r="GM356" s="9">
        <v>70.33</v>
      </c>
      <c r="GN356" s="9">
        <v>70.16</v>
      </c>
      <c r="GO356" s="9">
        <v>70.02</v>
      </c>
      <c r="GP356" s="9">
        <v>69.84</v>
      </c>
      <c r="GQ356" s="9">
        <v>69.69</v>
      </c>
      <c r="GR356" s="9">
        <v>69.55</v>
      </c>
      <c r="GS356" s="9">
        <v>69.430000000000007</v>
      </c>
      <c r="GT356" s="9">
        <v>69.3</v>
      </c>
      <c r="GU356" s="9">
        <v>69.17</v>
      </c>
      <c r="GV356" s="9">
        <v>69.03</v>
      </c>
      <c r="GW356" s="9">
        <v>68.91</v>
      </c>
      <c r="GX356" s="9">
        <v>68.8</v>
      </c>
      <c r="GY356" s="9">
        <v>68.709999999999994</v>
      </c>
      <c r="GZ356" s="9">
        <v>68.63</v>
      </c>
      <c r="HA356" s="9">
        <v>68.55</v>
      </c>
      <c r="HB356" s="9">
        <v>68.430000000000007</v>
      </c>
      <c r="HC356" s="9">
        <v>68.319999999999993</v>
      </c>
      <c r="HD356" s="9">
        <v>68.22</v>
      </c>
      <c r="HE356" s="9">
        <v>68.13</v>
      </c>
      <c r="HF356" s="9">
        <v>68.03</v>
      </c>
      <c r="HG356" s="9">
        <v>67.930000000000007</v>
      </c>
      <c r="HH356" s="9">
        <v>67.849999999999994</v>
      </c>
      <c r="HI356" s="9">
        <v>67.78</v>
      </c>
      <c r="HJ356" s="9">
        <v>67.709999999999994</v>
      </c>
      <c r="HK356" s="9">
        <v>67.63</v>
      </c>
      <c r="HL356" s="9">
        <v>67.569999999999993</v>
      </c>
      <c r="HM356" s="9">
        <v>67.52</v>
      </c>
      <c r="HN356" s="9">
        <v>67.42</v>
      </c>
      <c r="HO356" s="9">
        <v>67.319999999999993</v>
      </c>
      <c r="HP356" s="9">
        <v>67.209999999999994</v>
      </c>
      <c r="HQ356" s="9">
        <v>67.11</v>
      </c>
      <c r="HR356" s="9">
        <v>67.02</v>
      </c>
      <c r="HS356" s="9">
        <v>66.930000000000007</v>
      </c>
      <c r="HT356" s="9">
        <v>66.849999999999994</v>
      </c>
      <c r="HU356" s="9">
        <v>66.77</v>
      </c>
      <c r="HV356" s="9">
        <v>66.7</v>
      </c>
      <c r="HW356" s="9">
        <v>66.63</v>
      </c>
      <c r="HX356" s="9">
        <v>66.540000000000006</v>
      </c>
      <c r="HY356" s="9">
        <v>66.47</v>
      </c>
      <c r="ID356" s="14">
        <v>84.838099999999997</v>
      </c>
      <c r="IE356" s="14">
        <v>84.747900000000001</v>
      </c>
      <c r="IF356" s="14">
        <v>-0.10641399999999999</v>
      </c>
      <c r="IH356" s="7">
        <v>72.540000000000006</v>
      </c>
      <c r="II356" s="9">
        <v>83.6</v>
      </c>
    </row>
    <row r="357" spans="1:243" x14ac:dyDescent="0.35">
      <c r="A357" s="6">
        <f t="shared" si="73"/>
        <v>45050</v>
      </c>
      <c r="B357" s="13">
        <f t="shared" si="67"/>
        <v>5</v>
      </c>
      <c r="C357" s="13">
        <f t="shared" si="68"/>
        <v>2023</v>
      </c>
      <c r="D357">
        <f t="shared" si="69"/>
        <v>202305</v>
      </c>
      <c r="E357">
        <f t="shared" si="70"/>
        <v>2</v>
      </c>
      <c r="F357">
        <f t="shared" si="71"/>
        <v>202302</v>
      </c>
      <c r="G357" t="s">
        <v>542</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79.840400000000002</v>
      </c>
      <c r="FP357" s="7">
        <v>73</v>
      </c>
      <c r="FQ357" s="9">
        <v>1.2572000000000001</v>
      </c>
      <c r="FR357" s="7">
        <f t="shared" si="72"/>
        <v>58.065542475342028</v>
      </c>
      <c r="FT357" s="7">
        <v>3.68</v>
      </c>
      <c r="FU357" s="7">
        <v>3.66</v>
      </c>
      <c r="FV357" s="9">
        <v>80.059200000000004</v>
      </c>
      <c r="FX357" s="9">
        <v>72.5</v>
      </c>
      <c r="FY357" s="9">
        <v>72.03</v>
      </c>
      <c r="FZ357" s="9">
        <v>71.12</v>
      </c>
      <c r="GA357" s="9">
        <v>69.75</v>
      </c>
      <c r="GB357" s="9">
        <v>68.010000000000005</v>
      </c>
      <c r="GD357" s="9">
        <v>72.5</v>
      </c>
      <c r="GE357" s="9">
        <v>72.319999999999993</v>
      </c>
      <c r="GF357" s="9">
        <v>72.03</v>
      </c>
      <c r="GG357" s="9">
        <v>71.709999999999994</v>
      </c>
      <c r="GH357" s="9">
        <v>71.41</v>
      </c>
      <c r="GI357" s="9">
        <v>71.12</v>
      </c>
      <c r="GJ357" s="9">
        <v>70.84</v>
      </c>
      <c r="GK357" s="9">
        <v>70.569999999999993</v>
      </c>
      <c r="GL357" s="9">
        <v>70.34</v>
      </c>
      <c r="GM357" s="9">
        <v>70.12</v>
      </c>
      <c r="GN357" s="9">
        <v>69.92</v>
      </c>
      <c r="GO357" s="9">
        <v>69.75</v>
      </c>
      <c r="GP357" s="9">
        <v>69.55</v>
      </c>
      <c r="GQ357" s="9">
        <v>69.38</v>
      </c>
      <c r="GR357" s="9">
        <v>69.22</v>
      </c>
      <c r="GS357" s="9">
        <v>69.069999999999993</v>
      </c>
      <c r="GT357" s="9">
        <v>68.91</v>
      </c>
      <c r="GU357" s="9">
        <v>68.75</v>
      </c>
      <c r="GV357" s="9">
        <v>68.59</v>
      </c>
      <c r="GW357" s="9">
        <v>68.459999999999994</v>
      </c>
      <c r="GX357" s="9">
        <v>68.33</v>
      </c>
      <c r="GY357" s="9">
        <v>68.22</v>
      </c>
      <c r="GZ357" s="9">
        <v>68.12</v>
      </c>
      <c r="HA357" s="9">
        <v>68.010000000000005</v>
      </c>
      <c r="HB357" s="9">
        <v>67.88</v>
      </c>
      <c r="HC357" s="9">
        <v>67.760000000000005</v>
      </c>
      <c r="HD357" s="9">
        <v>67.650000000000006</v>
      </c>
      <c r="HE357" s="9">
        <v>67.55</v>
      </c>
      <c r="HF357" s="9">
        <v>67.44</v>
      </c>
      <c r="HG357" s="9">
        <v>67.319999999999993</v>
      </c>
      <c r="HH357" s="9">
        <v>67.23</v>
      </c>
      <c r="HI357" s="9">
        <v>67.150000000000006</v>
      </c>
      <c r="HJ357" s="9">
        <v>67.069999999999993</v>
      </c>
      <c r="HK357" s="9">
        <v>66.989999999999995</v>
      </c>
      <c r="HL357" s="9">
        <v>66.91</v>
      </c>
      <c r="HM357" s="9">
        <v>66.84</v>
      </c>
      <c r="HN357" s="9">
        <v>66.739999999999995</v>
      </c>
      <c r="HO357" s="9">
        <v>66.63</v>
      </c>
      <c r="HP357" s="9">
        <v>66.52</v>
      </c>
      <c r="HQ357" s="9">
        <v>66.42</v>
      </c>
      <c r="HR357" s="9">
        <v>66.33</v>
      </c>
      <c r="HS357" s="9">
        <v>66.239999999999995</v>
      </c>
      <c r="HT357" s="9">
        <v>66.150000000000006</v>
      </c>
      <c r="HU357" s="9">
        <v>66.06</v>
      </c>
      <c r="HV357" s="9">
        <v>65.989999999999995</v>
      </c>
      <c r="HW357" s="9">
        <v>65.92</v>
      </c>
      <c r="HX357" s="9">
        <v>65.84</v>
      </c>
      <c r="HY357" s="9">
        <v>65.77</v>
      </c>
      <c r="ID357" s="14">
        <v>84.838099999999997</v>
      </c>
      <c r="IE357" s="14">
        <v>84.747900000000001</v>
      </c>
      <c r="IF357" s="14">
        <v>-0.10641399999999999</v>
      </c>
      <c r="IH357" s="7" t="e">
        <v>#N/A</v>
      </c>
      <c r="II357" s="9">
        <v>80.510000000000005</v>
      </c>
    </row>
    <row r="358" spans="1:243" x14ac:dyDescent="0.35">
      <c r="A358" s="6">
        <f t="shared" si="73"/>
        <v>45051</v>
      </c>
      <c r="B358" s="13">
        <f t="shared" si="67"/>
        <v>5</v>
      </c>
      <c r="C358" s="13">
        <f t="shared" si="68"/>
        <v>2023</v>
      </c>
      <c r="D358">
        <f t="shared" si="69"/>
        <v>202305</v>
      </c>
      <c r="E358">
        <f t="shared" si="70"/>
        <v>2</v>
      </c>
      <c r="F358">
        <f t="shared" si="71"/>
        <v>202302</v>
      </c>
      <c r="G358" t="s">
        <v>543</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80.077600000000004</v>
      </c>
      <c r="FP358" s="7">
        <v>75.849999999999994</v>
      </c>
      <c r="FQ358" s="9">
        <v>1.2626999999999999</v>
      </c>
      <c r="FR358" s="7">
        <f t="shared" si="72"/>
        <v>60.069691929991286</v>
      </c>
      <c r="FT358" s="7">
        <v>3.77</v>
      </c>
      <c r="FU358" s="7">
        <v>3.77</v>
      </c>
      <c r="FV358" s="9">
        <v>80.300200000000004</v>
      </c>
      <c r="FX358" s="9">
        <v>75.3</v>
      </c>
      <c r="FY358" s="9">
        <v>74.760000000000005</v>
      </c>
      <c r="FZ358" s="9">
        <v>73.69</v>
      </c>
      <c r="GA358" s="9">
        <v>72.010000000000005</v>
      </c>
      <c r="GB358" s="9">
        <v>69.75</v>
      </c>
      <c r="GD358" s="9">
        <v>75.3</v>
      </c>
      <c r="GE358" s="9">
        <v>75.09</v>
      </c>
      <c r="GF358" s="9">
        <v>74.760000000000005</v>
      </c>
      <c r="GG358" s="9">
        <v>74.38</v>
      </c>
      <c r="GH358" s="9">
        <v>74.040000000000006</v>
      </c>
      <c r="GI358" s="9">
        <v>73.69</v>
      </c>
      <c r="GJ358" s="9">
        <v>73.349999999999994</v>
      </c>
      <c r="GK358" s="9">
        <v>73.03</v>
      </c>
      <c r="GL358" s="9">
        <v>72.75</v>
      </c>
      <c r="GM358" s="9">
        <v>72.48</v>
      </c>
      <c r="GN358" s="9">
        <v>72.23</v>
      </c>
      <c r="GO358" s="9">
        <v>72.010000000000005</v>
      </c>
      <c r="GP358" s="9">
        <v>71.760000000000005</v>
      </c>
      <c r="GQ358" s="9">
        <v>71.540000000000006</v>
      </c>
      <c r="GR358" s="9">
        <v>71.33</v>
      </c>
      <c r="GS358" s="9">
        <v>71.13</v>
      </c>
      <c r="GT358" s="9">
        <v>70.930000000000007</v>
      </c>
      <c r="GU358" s="9">
        <v>70.73</v>
      </c>
      <c r="GV358" s="9">
        <v>70.53</v>
      </c>
      <c r="GW358" s="9">
        <v>70.36</v>
      </c>
      <c r="GX358" s="9">
        <v>70.19</v>
      </c>
      <c r="GY358" s="9">
        <v>70.040000000000006</v>
      </c>
      <c r="GZ358" s="9">
        <v>69.900000000000006</v>
      </c>
      <c r="HA358" s="9">
        <v>69.75</v>
      </c>
      <c r="HB358" s="9">
        <v>69.569999999999993</v>
      </c>
      <c r="HC358" s="9">
        <v>69.41</v>
      </c>
      <c r="HD358" s="9">
        <v>69.27</v>
      </c>
      <c r="HE358" s="9">
        <v>69.14</v>
      </c>
      <c r="HF358" s="9">
        <v>69</v>
      </c>
      <c r="HG358" s="9">
        <v>68.849999999999994</v>
      </c>
      <c r="HH358" s="9">
        <v>68.73</v>
      </c>
      <c r="HI358" s="9">
        <v>68.62</v>
      </c>
      <c r="HJ358" s="9">
        <v>68.52</v>
      </c>
      <c r="HK358" s="9">
        <v>68.42</v>
      </c>
      <c r="HL358" s="9">
        <v>68.319999999999993</v>
      </c>
      <c r="HM358" s="9">
        <v>68.22</v>
      </c>
      <c r="HN358" s="9">
        <v>68.09</v>
      </c>
      <c r="HO358" s="9">
        <v>67.95</v>
      </c>
      <c r="HP358" s="9">
        <v>67.819999999999993</v>
      </c>
      <c r="HQ358" s="9">
        <v>67.7</v>
      </c>
      <c r="HR358" s="9">
        <v>67.58</v>
      </c>
      <c r="HS358" s="9">
        <v>67.47</v>
      </c>
      <c r="HT358" s="9">
        <v>67.36</v>
      </c>
      <c r="HU358" s="9">
        <v>67.25</v>
      </c>
      <c r="HV358" s="9">
        <v>67.16</v>
      </c>
      <c r="HW358" s="9">
        <v>67.069999999999993</v>
      </c>
      <c r="HX358" s="9">
        <v>66.97</v>
      </c>
      <c r="HY358" s="9">
        <v>66.89</v>
      </c>
      <c r="ID358" s="14">
        <v>84.838099999999997</v>
      </c>
      <c r="IE358" s="14">
        <v>84.747900000000001</v>
      </c>
      <c r="IF358" s="14">
        <v>-0.10641399999999999</v>
      </c>
      <c r="IH358" s="7">
        <v>75.38</v>
      </c>
      <c r="II358" s="9">
        <v>83.35</v>
      </c>
    </row>
    <row r="359" spans="1:243" x14ac:dyDescent="0.35">
      <c r="A359" s="6">
        <f t="shared" si="73"/>
        <v>45054</v>
      </c>
      <c r="B359" s="13">
        <f t="shared" si="67"/>
        <v>5</v>
      </c>
      <c r="C359" s="13">
        <f t="shared" si="68"/>
        <v>2023</v>
      </c>
      <c r="D359">
        <f t="shared" si="69"/>
        <v>202305</v>
      </c>
      <c r="E359">
        <f t="shared" si="70"/>
        <v>2</v>
      </c>
      <c r="F359">
        <f t="shared" si="71"/>
        <v>202302</v>
      </c>
      <c r="G359" t="s">
        <v>544</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72"/>
        <v>#N/A</v>
      </c>
      <c r="FT359" s="7">
        <v>3.78</v>
      </c>
      <c r="FU359" s="7" t="e">
        <v>#N/A</v>
      </c>
      <c r="FV359" s="9" t="e">
        <v>#N/A</v>
      </c>
      <c r="FX359" s="9">
        <v>77.010000000000005</v>
      </c>
      <c r="FY359" s="9">
        <v>76.47</v>
      </c>
      <c r="FZ359" s="9">
        <v>75.36</v>
      </c>
      <c r="GA359" s="9">
        <v>73.55</v>
      </c>
      <c r="GB359" s="9">
        <v>71.06</v>
      </c>
      <c r="GD359" s="9">
        <v>77.010000000000005</v>
      </c>
      <c r="GE359" s="9">
        <v>76.81</v>
      </c>
      <c r="GF359" s="9">
        <v>76.47</v>
      </c>
      <c r="GG359" s="9">
        <v>76.08</v>
      </c>
      <c r="GH359" s="9">
        <v>75.72</v>
      </c>
      <c r="GI359" s="9">
        <v>75.36</v>
      </c>
      <c r="GJ359" s="9">
        <v>75</v>
      </c>
      <c r="GK359" s="9">
        <v>74.66</v>
      </c>
      <c r="GL359" s="9">
        <v>74.37</v>
      </c>
      <c r="GM359" s="9">
        <v>74.069999999999993</v>
      </c>
      <c r="GN359" s="9">
        <v>73.790000000000006</v>
      </c>
      <c r="GO359" s="9">
        <v>73.55</v>
      </c>
      <c r="GP359" s="9">
        <v>73.290000000000006</v>
      </c>
      <c r="GQ359" s="9">
        <v>73.05</v>
      </c>
      <c r="GR359" s="9">
        <v>72.819999999999993</v>
      </c>
      <c r="GS359" s="9">
        <v>72.599999999999994</v>
      </c>
      <c r="GT359" s="9">
        <v>72.38</v>
      </c>
      <c r="GU359" s="9">
        <v>72.16</v>
      </c>
      <c r="GV359" s="9">
        <v>71.95</v>
      </c>
      <c r="GW359" s="9">
        <v>71.760000000000005</v>
      </c>
      <c r="GX359" s="9">
        <v>71.569999999999993</v>
      </c>
      <c r="GY359" s="9">
        <v>71.400000000000006</v>
      </c>
      <c r="GZ359" s="9">
        <v>71.23</v>
      </c>
      <c r="HA359" s="9">
        <v>71.06</v>
      </c>
      <c r="HB359" s="9">
        <v>70.86</v>
      </c>
      <c r="HC359" s="9">
        <v>70.680000000000007</v>
      </c>
      <c r="HD359" s="9">
        <v>70.52</v>
      </c>
      <c r="HE359" s="9">
        <v>70.37</v>
      </c>
      <c r="HF359" s="9">
        <v>70.209999999999994</v>
      </c>
      <c r="HG359" s="9">
        <v>70.05</v>
      </c>
      <c r="HH359" s="9">
        <v>69.91</v>
      </c>
      <c r="HI359" s="9">
        <v>69.78</v>
      </c>
      <c r="HJ359" s="9">
        <v>69.67</v>
      </c>
      <c r="HK359" s="9">
        <v>69.55</v>
      </c>
      <c r="HL359" s="9">
        <v>69.44</v>
      </c>
      <c r="HM359" s="9">
        <v>69.33</v>
      </c>
      <c r="HN359" s="9">
        <v>69.19</v>
      </c>
      <c r="HO359" s="9">
        <v>69.040000000000006</v>
      </c>
      <c r="HP359" s="9">
        <v>68.89</v>
      </c>
      <c r="HQ359" s="9">
        <v>68.75</v>
      </c>
      <c r="HR359" s="9">
        <v>68.62</v>
      </c>
      <c r="HS359" s="9">
        <v>68.5</v>
      </c>
      <c r="HT359" s="9">
        <v>68.38</v>
      </c>
      <c r="HU359" s="9">
        <v>68.260000000000005</v>
      </c>
      <c r="HV359" s="9">
        <v>68.16</v>
      </c>
      <c r="HW359" s="9">
        <v>68.06</v>
      </c>
      <c r="HX359" s="9">
        <v>67.95</v>
      </c>
      <c r="HY359" s="9">
        <v>67.86</v>
      </c>
      <c r="ID359" s="14">
        <v>84.838099999999997</v>
      </c>
      <c r="IE359" s="14">
        <v>84.747900000000001</v>
      </c>
      <c r="IF359" s="14">
        <v>-0.10641399999999999</v>
      </c>
      <c r="IH359" s="7">
        <v>76.92</v>
      </c>
      <c r="II359" s="9">
        <v>83.35</v>
      </c>
    </row>
    <row r="360" spans="1:243" x14ac:dyDescent="0.35">
      <c r="A360" s="6">
        <f t="shared" si="73"/>
        <v>45055</v>
      </c>
      <c r="B360" s="13">
        <f t="shared" si="67"/>
        <v>5</v>
      </c>
      <c r="C360" s="13">
        <f t="shared" si="68"/>
        <v>2023</v>
      </c>
      <c r="D360">
        <f t="shared" si="69"/>
        <v>202305</v>
      </c>
      <c r="E360">
        <f t="shared" si="70"/>
        <v>2</v>
      </c>
      <c r="F360">
        <f t="shared" si="71"/>
        <v>202302</v>
      </c>
      <c r="G360" t="s">
        <v>545</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80.246700000000004</v>
      </c>
      <c r="FP360" s="7">
        <v>77.760000000000005</v>
      </c>
      <c r="FQ360" s="9">
        <v>1.2612000000000001</v>
      </c>
      <c r="FR360" s="7">
        <f t="shared" si="72"/>
        <v>61.655566127497622</v>
      </c>
      <c r="FT360" s="7">
        <v>3.87</v>
      </c>
      <c r="FU360" s="7">
        <v>3.86</v>
      </c>
      <c r="FV360" s="9">
        <v>80.465900000000005</v>
      </c>
      <c r="FX360" s="9">
        <v>77.44</v>
      </c>
      <c r="FY360" s="9">
        <v>76.959999999999994</v>
      </c>
      <c r="FZ360" s="9">
        <v>75.88</v>
      </c>
      <c r="GA360" s="9">
        <v>74.12</v>
      </c>
      <c r="GB360" s="9">
        <v>71.61</v>
      </c>
      <c r="GD360" s="9">
        <v>77.44</v>
      </c>
      <c r="GE360" s="9">
        <v>77.27</v>
      </c>
      <c r="GF360" s="9">
        <v>76.959999999999994</v>
      </c>
      <c r="GG360" s="9">
        <v>76.59</v>
      </c>
      <c r="GH360" s="9">
        <v>76.23</v>
      </c>
      <c r="GI360" s="9">
        <v>75.88</v>
      </c>
      <c r="GJ360" s="9">
        <v>75.53</v>
      </c>
      <c r="GK360" s="9">
        <v>75.2</v>
      </c>
      <c r="GL360" s="9">
        <v>74.91</v>
      </c>
      <c r="GM360" s="9">
        <v>74.62</v>
      </c>
      <c r="GN360" s="9">
        <v>74.349999999999994</v>
      </c>
      <c r="GO360" s="9">
        <v>74.12</v>
      </c>
      <c r="GP360" s="9">
        <v>73.86</v>
      </c>
      <c r="GQ360" s="9">
        <v>73.62</v>
      </c>
      <c r="GR360" s="9">
        <v>73.39</v>
      </c>
      <c r="GS360" s="9">
        <v>73.17</v>
      </c>
      <c r="GT360" s="9">
        <v>72.94</v>
      </c>
      <c r="GU360" s="9">
        <v>72.72</v>
      </c>
      <c r="GV360" s="9">
        <v>72.510000000000005</v>
      </c>
      <c r="GW360" s="9">
        <v>72.319999999999993</v>
      </c>
      <c r="GX360" s="9">
        <v>72.13</v>
      </c>
      <c r="GY360" s="9">
        <v>71.959999999999994</v>
      </c>
      <c r="GZ360" s="9">
        <v>71.78</v>
      </c>
      <c r="HA360" s="9">
        <v>71.61</v>
      </c>
      <c r="HB360" s="9">
        <v>71.41</v>
      </c>
      <c r="HC360" s="9">
        <v>71.23</v>
      </c>
      <c r="HD360" s="9">
        <v>71.069999999999993</v>
      </c>
      <c r="HE360" s="9">
        <v>70.91</v>
      </c>
      <c r="HF360" s="9">
        <v>70.760000000000005</v>
      </c>
      <c r="HG360" s="9">
        <v>70.61</v>
      </c>
      <c r="HH360" s="9">
        <v>70.47</v>
      </c>
      <c r="HI360" s="9">
        <v>70.34</v>
      </c>
      <c r="HJ360" s="9">
        <v>70.22</v>
      </c>
      <c r="HK360" s="9">
        <v>70.099999999999994</v>
      </c>
      <c r="HL360" s="9">
        <v>69.989999999999995</v>
      </c>
      <c r="HM360" s="9">
        <v>69.88</v>
      </c>
      <c r="HN360" s="9">
        <v>69.739999999999995</v>
      </c>
      <c r="HO360" s="9">
        <v>69.59</v>
      </c>
      <c r="HP360" s="9">
        <v>69.44</v>
      </c>
      <c r="HQ360" s="9">
        <v>69.3</v>
      </c>
      <c r="HR360" s="9">
        <v>69.17</v>
      </c>
      <c r="HS360" s="9">
        <v>69.040000000000006</v>
      </c>
      <c r="HT360" s="9">
        <v>68.92</v>
      </c>
      <c r="HU360" s="9">
        <v>68.8</v>
      </c>
      <c r="HV360" s="9">
        <v>68.7</v>
      </c>
      <c r="HW360" s="9">
        <v>68.59</v>
      </c>
      <c r="HX360" s="9">
        <v>68.47</v>
      </c>
      <c r="HY360" s="9">
        <v>68.37</v>
      </c>
      <c r="ID360" s="14">
        <v>84.838099999999997</v>
      </c>
      <c r="IE360" s="14">
        <v>84.747900000000001</v>
      </c>
      <c r="IF360" s="14">
        <v>-0.10641399999999999</v>
      </c>
      <c r="IH360" s="7">
        <v>76.239999999999995</v>
      </c>
      <c r="II360" s="9">
        <v>82.23</v>
      </c>
    </row>
    <row r="361" spans="1:243" x14ac:dyDescent="0.35">
      <c r="A361" s="6">
        <f t="shared" si="73"/>
        <v>45056</v>
      </c>
      <c r="B361" s="13">
        <f t="shared" si="67"/>
        <v>5</v>
      </c>
      <c r="C361" s="13">
        <f t="shared" si="68"/>
        <v>2023</v>
      </c>
      <c r="D361">
        <f t="shared" si="69"/>
        <v>202305</v>
      </c>
      <c r="E361">
        <f t="shared" si="70"/>
        <v>2</v>
      </c>
      <c r="F361">
        <f t="shared" si="71"/>
        <v>202302</v>
      </c>
      <c r="G361" t="s">
        <v>546</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80.174899999999994</v>
      </c>
      <c r="FP361" s="7">
        <v>76.7</v>
      </c>
      <c r="FQ361" s="9">
        <v>1.2618</v>
      </c>
      <c r="FR361" s="7">
        <f t="shared" si="72"/>
        <v>60.78617847519417</v>
      </c>
      <c r="FT361" s="7">
        <v>3.83</v>
      </c>
      <c r="FU361" s="7">
        <v>3.8</v>
      </c>
      <c r="FV361" s="9">
        <v>80.396699999999996</v>
      </c>
      <c r="FX361" s="9">
        <v>76.41</v>
      </c>
      <c r="FY361" s="9">
        <v>75.989999999999995</v>
      </c>
      <c r="FZ361" s="9">
        <v>75</v>
      </c>
      <c r="GA361" s="9">
        <v>73.42</v>
      </c>
      <c r="GB361" s="9">
        <v>71.17</v>
      </c>
      <c r="GD361" s="9">
        <v>76.41</v>
      </c>
      <c r="GE361" s="9">
        <v>76.27</v>
      </c>
      <c r="GF361" s="9">
        <v>75.989999999999995</v>
      </c>
      <c r="GG361" s="9">
        <v>75.650000000000006</v>
      </c>
      <c r="GH361" s="9">
        <v>75.33</v>
      </c>
      <c r="GI361" s="9">
        <v>75</v>
      </c>
      <c r="GJ361" s="9">
        <v>74.69</v>
      </c>
      <c r="GK361" s="9">
        <v>74.39</v>
      </c>
      <c r="GL361" s="9">
        <v>74.13</v>
      </c>
      <c r="GM361" s="9">
        <v>73.87</v>
      </c>
      <c r="GN361" s="9">
        <v>73.63</v>
      </c>
      <c r="GO361" s="9">
        <v>73.42</v>
      </c>
      <c r="GP361" s="9">
        <v>73.19</v>
      </c>
      <c r="GQ361" s="9">
        <v>72.97</v>
      </c>
      <c r="GR361" s="9">
        <v>72.77</v>
      </c>
      <c r="GS361" s="9">
        <v>72.58</v>
      </c>
      <c r="GT361" s="9">
        <v>72.38</v>
      </c>
      <c r="GU361" s="9">
        <v>72.17</v>
      </c>
      <c r="GV361" s="9">
        <v>71.98</v>
      </c>
      <c r="GW361" s="9">
        <v>71.8</v>
      </c>
      <c r="GX361" s="9">
        <v>71.63</v>
      </c>
      <c r="GY361" s="9">
        <v>71.48</v>
      </c>
      <c r="GZ361" s="9">
        <v>71.319999999999993</v>
      </c>
      <c r="HA361" s="9">
        <v>71.17</v>
      </c>
      <c r="HB361" s="9">
        <v>70.989999999999995</v>
      </c>
      <c r="HC361" s="9">
        <v>70.83</v>
      </c>
      <c r="HD361" s="9">
        <v>70.680000000000007</v>
      </c>
      <c r="HE361" s="9">
        <v>70.540000000000006</v>
      </c>
      <c r="HF361" s="9">
        <v>70.400000000000006</v>
      </c>
      <c r="HG361" s="9">
        <v>70.260000000000005</v>
      </c>
      <c r="HH361" s="9">
        <v>70.13</v>
      </c>
      <c r="HI361" s="9">
        <v>70.010000000000005</v>
      </c>
      <c r="HJ361" s="9">
        <v>69.89</v>
      </c>
      <c r="HK361" s="9">
        <v>69.77</v>
      </c>
      <c r="HL361" s="9">
        <v>69.66</v>
      </c>
      <c r="HM361" s="9">
        <v>69.56</v>
      </c>
      <c r="HN361" s="9">
        <v>69.430000000000007</v>
      </c>
      <c r="HO361" s="9">
        <v>69.290000000000006</v>
      </c>
      <c r="HP361" s="9">
        <v>69.150000000000006</v>
      </c>
      <c r="HQ361" s="9">
        <v>69.02</v>
      </c>
      <c r="HR361" s="9">
        <v>68.900000000000006</v>
      </c>
      <c r="HS361" s="9">
        <v>68.77</v>
      </c>
      <c r="HT361" s="9">
        <v>68.66</v>
      </c>
      <c r="HU361" s="9">
        <v>68.540000000000006</v>
      </c>
      <c r="HV361" s="9">
        <v>68.44</v>
      </c>
      <c r="HW361" s="9">
        <v>68.34</v>
      </c>
      <c r="HX361" s="9">
        <v>68.23</v>
      </c>
      <c r="HY361" s="9">
        <v>68.13</v>
      </c>
      <c r="ID361" s="14">
        <v>84.838099999999997</v>
      </c>
      <c r="IE361" s="14">
        <v>84.747900000000001</v>
      </c>
      <c r="IF361" s="14">
        <v>-0.10641399999999999</v>
      </c>
      <c r="IH361" s="7">
        <v>76.34</v>
      </c>
      <c r="II361" s="9">
        <v>80.56</v>
      </c>
    </row>
    <row r="362" spans="1:243" x14ac:dyDescent="0.35">
      <c r="A362" s="6">
        <f t="shared" si="73"/>
        <v>45057</v>
      </c>
      <c r="B362" s="13">
        <f t="shared" si="67"/>
        <v>5</v>
      </c>
      <c r="C362" s="13">
        <f t="shared" si="68"/>
        <v>2023</v>
      </c>
      <c r="D362">
        <f t="shared" si="69"/>
        <v>202305</v>
      </c>
      <c r="E362">
        <f t="shared" si="70"/>
        <v>2</v>
      </c>
      <c r="F362">
        <f t="shared" si="71"/>
        <v>202302</v>
      </c>
      <c r="G362" t="s">
        <v>547</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79.865200000000002</v>
      </c>
      <c r="FP362" s="7">
        <v>75.319999999999993</v>
      </c>
      <c r="FQ362" s="9">
        <v>1.2523</v>
      </c>
      <c r="FR362" s="7">
        <f t="shared" si="72"/>
        <v>60.145332588038009</v>
      </c>
      <c r="FT362" s="7">
        <v>3.73</v>
      </c>
      <c r="FU362" s="7">
        <v>3.71</v>
      </c>
      <c r="FV362" s="9">
        <v>80.0762</v>
      </c>
      <c r="FX362" s="9">
        <v>74.98</v>
      </c>
      <c r="FY362" s="9">
        <v>74.44</v>
      </c>
      <c r="FZ362" s="9">
        <v>73.41</v>
      </c>
      <c r="GA362" s="9">
        <v>71.94</v>
      </c>
      <c r="GB362" s="9">
        <v>69.92</v>
      </c>
      <c r="GD362" s="9">
        <v>74.98</v>
      </c>
      <c r="GE362" s="9">
        <v>74.760000000000005</v>
      </c>
      <c r="GF362" s="9">
        <v>74.44</v>
      </c>
      <c r="GG362" s="9">
        <v>74.08</v>
      </c>
      <c r="GH362" s="9">
        <v>73.75</v>
      </c>
      <c r="GI362" s="9">
        <v>73.41</v>
      </c>
      <c r="GJ362" s="9">
        <v>73.099999999999994</v>
      </c>
      <c r="GK362" s="9">
        <v>72.819999999999993</v>
      </c>
      <c r="GL362" s="9">
        <v>72.58</v>
      </c>
      <c r="GM362" s="9">
        <v>72.34</v>
      </c>
      <c r="GN362" s="9">
        <v>72.12</v>
      </c>
      <c r="GO362" s="9">
        <v>71.94</v>
      </c>
      <c r="GP362" s="9">
        <v>71.72</v>
      </c>
      <c r="GQ362" s="9">
        <v>71.53</v>
      </c>
      <c r="GR362" s="9">
        <v>71.349999999999994</v>
      </c>
      <c r="GS362" s="9">
        <v>71.180000000000007</v>
      </c>
      <c r="GT362" s="9">
        <v>71</v>
      </c>
      <c r="GU362" s="9">
        <v>70.819999999999993</v>
      </c>
      <c r="GV362" s="9">
        <v>70.650000000000006</v>
      </c>
      <c r="GW362" s="9">
        <v>70.489999999999995</v>
      </c>
      <c r="GX362" s="9">
        <v>70.33</v>
      </c>
      <c r="GY362" s="9">
        <v>70.19</v>
      </c>
      <c r="GZ362" s="9">
        <v>70.05</v>
      </c>
      <c r="HA362" s="9">
        <v>69.92</v>
      </c>
      <c r="HB362" s="9">
        <v>69.739999999999995</v>
      </c>
      <c r="HC362" s="9">
        <v>69.59</v>
      </c>
      <c r="HD362" s="9">
        <v>69.44</v>
      </c>
      <c r="HE362" s="9">
        <v>69.3</v>
      </c>
      <c r="HF362" s="9">
        <v>69.17</v>
      </c>
      <c r="HG362" s="9">
        <v>69.040000000000006</v>
      </c>
      <c r="HH362" s="9">
        <v>68.92</v>
      </c>
      <c r="HI362" s="9">
        <v>68.81</v>
      </c>
      <c r="HJ362" s="9">
        <v>68.7</v>
      </c>
      <c r="HK362" s="9">
        <v>68.58</v>
      </c>
      <c r="HL362" s="9">
        <v>68.48</v>
      </c>
      <c r="HM362" s="9">
        <v>68.39</v>
      </c>
      <c r="HN362" s="9">
        <v>68.260000000000005</v>
      </c>
      <c r="HO362" s="9">
        <v>68.12</v>
      </c>
      <c r="HP362" s="9">
        <v>67.98</v>
      </c>
      <c r="HQ362" s="9">
        <v>67.849999999999994</v>
      </c>
      <c r="HR362" s="9">
        <v>67.739999999999995</v>
      </c>
      <c r="HS362" s="9">
        <v>67.62</v>
      </c>
      <c r="HT362" s="9">
        <v>67.510000000000005</v>
      </c>
      <c r="HU362" s="9">
        <v>67.39</v>
      </c>
      <c r="HV362" s="9">
        <v>67.290000000000006</v>
      </c>
      <c r="HW362" s="9">
        <v>67.19</v>
      </c>
      <c r="HX362" s="9">
        <v>67.08</v>
      </c>
      <c r="HY362" s="9">
        <v>66.97</v>
      </c>
      <c r="ID362" s="14">
        <v>84.838099999999997</v>
      </c>
      <c r="IE362" s="14">
        <v>84.747900000000001</v>
      </c>
      <c r="IF362" s="14">
        <v>-0.10641399999999999</v>
      </c>
      <c r="IH362" s="7">
        <v>75.400000000000006</v>
      </c>
      <c r="II362" s="9">
        <v>80.75</v>
      </c>
    </row>
    <row r="363" spans="1:243" x14ac:dyDescent="0.35">
      <c r="A363" s="6">
        <f t="shared" si="73"/>
        <v>45058</v>
      </c>
      <c r="B363" s="13">
        <f t="shared" si="67"/>
        <v>5</v>
      </c>
      <c r="C363" s="13">
        <f t="shared" si="68"/>
        <v>2023</v>
      </c>
      <c r="D363">
        <f t="shared" si="69"/>
        <v>202305</v>
      </c>
      <c r="E363">
        <f t="shared" si="70"/>
        <v>2</v>
      </c>
      <c r="F363">
        <f t="shared" si="71"/>
        <v>202302</v>
      </c>
      <c r="G363" t="s">
        <v>548</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79.797700000000006</v>
      </c>
      <c r="FP363" s="7">
        <v>74.540000000000006</v>
      </c>
      <c r="FQ363" s="9">
        <v>1.2477</v>
      </c>
      <c r="FR363" s="7">
        <f t="shared" si="72"/>
        <v>59.741925142261763</v>
      </c>
      <c r="FT363" s="7">
        <v>3.8</v>
      </c>
      <c r="FU363" s="7">
        <v>3.78</v>
      </c>
      <c r="FV363" s="9">
        <v>80.007499999999993</v>
      </c>
      <c r="FX363" s="9">
        <v>74.17</v>
      </c>
      <c r="FY363" s="9">
        <v>73.55</v>
      </c>
      <c r="FZ363" s="9">
        <v>72.510000000000005</v>
      </c>
      <c r="GA363" s="9">
        <v>71.11</v>
      </c>
      <c r="GB363" s="9">
        <v>69.33</v>
      </c>
      <c r="GD363" s="9">
        <v>74.17</v>
      </c>
      <c r="GE363" s="9">
        <v>73.900000000000006</v>
      </c>
      <c r="GF363" s="9">
        <v>73.55</v>
      </c>
      <c r="GG363" s="9">
        <v>73.180000000000007</v>
      </c>
      <c r="GH363" s="9">
        <v>72.849999999999994</v>
      </c>
      <c r="GI363" s="9">
        <v>72.510000000000005</v>
      </c>
      <c r="GJ363" s="9">
        <v>72.209999999999994</v>
      </c>
      <c r="GK363" s="9">
        <v>71.930000000000007</v>
      </c>
      <c r="GL363" s="9">
        <v>71.7</v>
      </c>
      <c r="GM363" s="9">
        <v>71.48</v>
      </c>
      <c r="GN363" s="9">
        <v>71.28</v>
      </c>
      <c r="GO363" s="9">
        <v>71.11</v>
      </c>
      <c r="GP363" s="9">
        <v>70.92</v>
      </c>
      <c r="GQ363" s="9">
        <v>70.739999999999995</v>
      </c>
      <c r="GR363" s="9">
        <v>70.58</v>
      </c>
      <c r="GS363" s="9">
        <v>70.430000000000007</v>
      </c>
      <c r="GT363" s="9">
        <v>70.27</v>
      </c>
      <c r="GU363" s="9">
        <v>70.11</v>
      </c>
      <c r="GV363" s="9">
        <v>69.959999999999994</v>
      </c>
      <c r="GW363" s="9">
        <v>69.819999999999993</v>
      </c>
      <c r="GX363" s="9">
        <v>69.69</v>
      </c>
      <c r="GY363" s="9">
        <v>69.569999999999993</v>
      </c>
      <c r="GZ363" s="9">
        <v>69.45</v>
      </c>
      <c r="HA363" s="9">
        <v>69.33</v>
      </c>
      <c r="HB363" s="9">
        <v>69.17</v>
      </c>
      <c r="HC363" s="9">
        <v>69.040000000000006</v>
      </c>
      <c r="HD363" s="9">
        <v>68.91</v>
      </c>
      <c r="HE363" s="9">
        <v>68.790000000000006</v>
      </c>
      <c r="HF363" s="9">
        <v>68.67</v>
      </c>
      <c r="HG363" s="9">
        <v>68.56</v>
      </c>
      <c r="HH363" s="9">
        <v>68.47</v>
      </c>
      <c r="HI363" s="9">
        <v>68.38</v>
      </c>
      <c r="HJ363" s="9">
        <v>68.290000000000006</v>
      </c>
      <c r="HK363" s="9">
        <v>68.2</v>
      </c>
      <c r="HL363" s="9">
        <v>68.12</v>
      </c>
      <c r="HM363" s="9">
        <v>68.05</v>
      </c>
      <c r="HN363" s="9">
        <v>67.94</v>
      </c>
      <c r="HO363" s="9">
        <v>67.819999999999993</v>
      </c>
      <c r="HP363" s="9">
        <v>67.69</v>
      </c>
      <c r="HQ363" s="9">
        <v>67.569999999999993</v>
      </c>
      <c r="HR363" s="9">
        <v>67.459999999999994</v>
      </c>
      <c r="HS363" s="9">
        <v>67.349999999999994</v>
      </c>
      <c r="HT363" s="9">
        <v>67.25</v>
      </c>
      <c r="HU363" s="9">
        <v>67.14</v>
      </c>
      <c r="HV363" s="9">
        <v>67.05</v>
      </c>
      <c r="HW363" s="9">
        <v>66.959999999999994</v>
      </c>
      <c r="HX363" s="9">
        <v>66.86</v>
      </c>
      <c r="HY363" s="9">
        <v>66.77</v>
      </c>
      <c r="ID363" s="14">
        <v>84.838099999999997</v>
      </c>
      <c r="IE363" s="14">
        <v>84.747900000000001</v>
      </c>
      <c r="IF363" s="14">
        <v>-0.10641399999999999</v>
      </c>
      <c r="IH363" s="7">
        <v>74.19</v>
      </c>
      <c r="II363" s="9">
        <v>75.930000000000007</v>
      </c>
    </row>
    <row r="364" spans="1:243" x14ac:dyDescent="0.35">
      <c r="A364" s="6">
        <f t="shared" si="73"/>
        <v>45061</v>
      </c>
      <c r="B364" s="13">
        <f t="shared" si="67"/>
        <v>5</v>
      </c>
      <c r="C364" s="13">
        <f t="shared" si="68"/>
        <v>2023</v>
      </c>
      <c r="D364">
        <f t="shared" si="69"/>
        <v>202305</v>
      </c>
      <c r="E364">
        <f t="shared" si="70"/>
        <v>2</v>
      </c>
      <c r="F364">
        <f t="shared" si="71"/>
        <v>202302</v>
      </c>
      <c r="G364" t="s">
        <v>549</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80.025400000000005</v>
      </c>
      <c r="FP364" s="7">
        <v>75.459999999999994</v>
      </c>
      <c r="FQ364" s="9">
        <v>1.2509999999999999</v>
      </c>
      <c r="FR364" s="7">
        <f t="shared" si="72"/>
        <v>60.319744204636294</v>
      </c>
      <c r="FT364" s="7">
        <v>3.83</v>
      </c>
      <c r="FU364" s="7">
        <v>3.82</v>
      </c>
      <c r="FV364" s="9">
        <v>80.242500000000007</v>
      </c>
      <c r="FX364" s="9">
        <v>75.23</v>
      </c>
      <c r="FY364" s="9">
        <v>74.69</v>
      </c>
      <c r="FZ364" s="9">
        <v>73.64</v>
      </c>
      <c r="GA364" s="9">
        <v>72.14</v>
      </c>
      <c r="GB364" s="9">
        <v>70.12</v>
      </c>
      <c r="GD364" s="9">
        <v>75.23</v>
      </c>
      <c r="GE364" s="9">
        <v>75.02</v>
      </c>
      <c r="GF364" s="9">
        <v>74.69</v>
      </c>
      <c r="GG364" s="9">
        <v>74.319999999999993</v>
      </c>
      <c r="GH364" s="9">
        <v>73.98</v>
      </c>
      <c r="GI364" s="9">
        <v>73.64</v>
      </c>
      <c r="GJ364" s="9">
        <v>73.319999999999993</v>
      </c>
      <c r="GK364" s="9">
        <v>73.03</v>
      </c>
      <c r="GL364" s="9">
        <v>72.78</v>
      </c>
      <c r="GM364" s="9">
        <v>72.53</v>
      </c>
      <c r="GN364" s="9">
        <v>72.319999999999993</v>
      </c>
      <c r="GO364" s="9">
        <v>72.14</v>
      </c>
      <c r="GP364" s="9">
        <v>71.930000000000007</v>
      </c>
      <c r="GQ364" s="9">
        <v>71.73</v>
      </c>
      <c r="GR364" s="9">
        <v>71.55</v>
      </c>
      <c r="GS364" s="9">
        <v>71.38</v>
      </c>
      <c r="GT364" s="9">
        <v>71.2</v>
      </c>
      <c r="GU364" s="9">
        <v>71.02</v>
      </c>
      <c r="GV364" s="9">
        <v>70.849999999999994</v>
      </c>
      <c r="GW364" s="9">
        <v>70.69</v>
      </c>
      <c r="GX364" s="9">
        <v>70.540000000000006</v>
      </c>
      <c r="GY364" s="9">
        <v>70.400000000000006</v>
      </c>
      <c r="GZ364" s="9">
        <v>70.260000000000005</v>
      </c>
      <c r="HA364" s="9">
        <v>70.12</v>
      </c>
      <c r="HB364" s="9">
        <v>69.94</v>
      </c>
      <c r="HC364" s="9">
        <v>69.8</v>
      </c>
      <c r="HD364" s="9">
        <v>69.66</v>
      </c>
      <c r="HE364" s="9">
        <v>69.53</v>
      </c>
      <c r="HF364" s="9">
        <v>69.39</v>
      </c>
      <c r="HG364" s="9">
        <v>69.27</v>
      </c>
      <c r="HH364" s="9">
        <v>69.17</v>
      </c>
      <c r="HI364" s="9">
        <v>69.06</v>
      </c>
      <c r="HJ364" s="9">
        <v>68.959999999999994</v>
      </c>
      <c r="HK364" s="9">
        <v>68.86</v>
      </c>
      <c r="HL364" s="9">
        <v>68.760000000000005</v>
      </c>
      <c r="HM364" s="9">
        <v>68.680000000000007</v>
      </c>
      <c r="HN364" s="9">
        <v>68.56</v>
      </c>
      <c r="HO364" s="9">
        <v>68.430000000000007</v>
      </c>
      <c r="HP364" s="9">
        <v>68.290000000000006</v>
      </c>
      <c r="HQ364" s="9">
        <v>68.16</v>
      </c>
      <c r="HR364" s="9">
        <v>68.040000000000006</v>
      </c>
      <c r="HS364" s="9">
        <v>67.92</v>
      </c>
      <c r="HT364" s="9">
        <v>67.81</v>
      </c>
      <c r="HU364" s="9">
        <v>67.69</v>
      </c>
      <c r="HV364" s="9">
        <v>67.59</v>
      </c>
      <c r="HW364" s="9">
        <v>67.489999999999995</v>
      </c>
      <c r="HX364" s="9">
        <v>67.38</v>
      </c>
      <c r="HY364" s="9">
        <v>67.28</v>
      </c>
      <c r="ID364" s="14">
        <v>84.838099999999997</v>
      </c>
      <c r="IE364" s="14">
        <v>84.747900000000001</v>
      </c>
      <c r="IF364" s="14">
        <v>-0.10641399999999999</v>
      </c>
      <c r="IH364" s="7">
        <v>75.44</v>
      </c>
      <c r="II364" s="9">
        <v>74.45</v>
      </c>
    </row>
    <row r="365" spans="1:243" x14ac:dyDescent="0.35">
      <c r="A365" s="6">
        <f t="shared" si="73"/>
        <v>45062</v>
      </c>
      <c r="B365" s="13">
        <f t="shared" si="67"/>
        <v>5</v>
      </c>
      <c r="C365" s="13">
        <f t="shared" si="68"/>
        <v>2023</v>
      </c>
      <c r="D365">
        <f t="shared" si="69"/>
        <v>202305</v>
      </c>
      <c r="E365">
        <f t="shared" si="70"/>
        <v>2</v>
      </c>
      <c r="F365">
        <f t="shared" si="71"/>
        <v>202302</v>
      </c>
      <c r="G365" t="s">
        <v>550</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79.975300000000004</v>
      </c>
      <c r="FP365" s="7">
        <v>75.150000000000006</v>
      </c>
      <c r="FQ365" s="9">
        <v>1.2494000000000001</v>
      </c>
      <c r="FR365" s="7">
        <f t="shared" si="72"/>
        <v>60.148871458299986</v>
      </c>
      <c r="FT365" s="7">
        <v>3.8</v>
      </c>
      <c r="FU365" s="7">
        <v>3.8</v>
      </c>
      <c r="FV365" s="9">
        <v>80.180899999999994</v>
      </c>
      <c r="FX365" s="9">
        <v>74.91</v>
      </c>
      <c r="FY365" s="9">
        <v>74.400000000000006</v>
      </c>
      <c r="FZ365" s="9">
        <v>73.349999999999994</v>
      </c>
      <c r="GA365" s="9">
        <v>71.89</v>
      </c>
      <c r="GB365" s="9">
        <v>69.959999999999994</v>
      </c>
      <c r="GD365" s="9">
        <v>74.91</v>
      </c>
      <c r="GE365" s="9">
        <v>74.72</v>
      </c>
      <c r="GF365" s="9">
        <v>74.400000000000006</v>
      </c>
      <c r="GG365" s="9">
        <v>74.03</v>
      </c>
      <c r="GH365" s="9">
        <v>73.69</v>
      </c>
      <c r="GI365" s="9">
        <v>73.349999999999994</v>
      </c>
      <c r="GJ365" s="9">
        <v>73.03</v>
      </c>
      <c r="GK365" s="9">
        <v>72.739999999999995</v>
      </c>
      <c r="GL365" s="9">
        <v>72.510000000000005</v>
      </c>
      <c r="GM365" s="9">
        <v>72.27</v>
      </c>
      <c r="GN365" s="9">
        <v>72.06</v>
      </c>
      <c r="GO365" s="9">
        <v>71.89</v>
      </c>
      <c r="GP365" s="9">
        <v>71.69</v>
      </c>
      <c r="GQ365" s="9">
        <v>71.5</v>
      </c>
      <c r="GR365" s="9">
        <v>71.319999999999993</v>
      </c>
      <c r="GS365" s="9">
        <v>71.16</v>
      </c>
      <c r="GT365" s="9">
        <v>70.989999999999995</v>
      </c>
      <c r="GU365" s="9">
        <v>70.819999999999993</v>
      </c>
      <c r="GV365" s="9">
        <v>70.66</v>
      </c>
      <c r="GW365" s="9">
        <v>70.5</v>
      </c>
      <c r="GX365" s="9">
        <v>70.349999999999994</v>
      </c>
      <c r="GY365" s="9">
        <v>70.22</v>
      </c>
      <c r="GZ365" s="9">
        <v>70.09</v>
      </c>
      <c r="HA365" s="9">
        <v>69.959999999999994</v>
      </c>
      <c r="HB365" s="9">
        <v>69.78</v>
      </c>
      <c r="HC365" s="9">
        <v>69.64</v>
      </c>
      <c r="HD365" s="9">
        <v>69.5</v>
      </c>
      <c r="HE365" s="9">
        <v>69.37</v>
      </c>
      <c r="HF365" s="9">
        <v>69.239999999999995</v>
      </c>
      <c r="HG365" s="9">
        <v>69.11</v>
      </c>
      <c r="HH365" s="9">
        <v>69.010000000000005</v>
      </c>
      <c r="HI365" s="9">
        <v>68.900000000000006</v>
      </c>
      <c r="HJ365" s="9">
        <v>68.8</v>
      </c>
      <c r="HK365" s="9">
        <v>68.7</v>
      </c>
      <c r="HL365" s="9">
        <v>68.599999999999994</v>
      </c>
      <c r="HM365" s="9">
        <v>68.53</v>
      </c>
      <c r="HN365" s="9">
        <v>68.41</v>
      </c>
      <c r="HO365" s="9">
        <v>68.28</v>
      </c>
      <c r="HP365" s="9">
        <v>68.14</v>
      </c>
      <c r="HQ365" s="9">
        <v>68.010000000000005</v>
      </c>
      <c r="HR365" s="9">
        <v>67.89</v>
      </c>
      <c r="HS365" s="9">
        <v>67.77</v>
      </c>
      <c r="HT365" s="9">
        <v>67.66</v>
      </c>
      <c r="HU365" s="9">
        <v>67.540000000000006</v>
      </c>
      <c r="HV365" s="9">
        <v>67.44</v>
      </c>
      <c r="HW365" s="9">
        <v>67.34</v>
      </c>
      <c r="HX365" s="9">
        <v>67.23</v>
      </c>
      <c r="HY365" s="9">
        <v>67.13</v>
      </c>
      <c r="ID365" s="14">
        <v>84.838099999999997</v>
      </c>
      <c r="IE365" s="14">
        <v>84.747900000000001</v>
      </c>
      <c r="IF365" s="14">
        <v>-0.10641399999999999</v>
      </c>
      <c r="IH365" s="7">
        <v>74.89</v>
      </c>
      <c r="II365" s="9">
        <v>73.650000000000006</v>
      </c>
    </row>
    <row r="366" spans="1:243" x14ac:dyDescent="0.35">
      <c r="A366" s="6">
        <f t="shared" si="73"/>
        <v>45063</v>
      </c>
      <c r="B366" s="13">
        <f t="shared" si="67"/>
        <v>5</v>
      </c>
      <c r="C366" s="13">
        <f t="shared" si="68"/>
        <v>2023</v>
      </c>
      <c r="D366">
        <f t="shared" si="69"/>
        <v>202305</v>
      </c>
      <c r="E366">
        <f t="shared" si="70"/>
        <v>2</v>
      </c>
      <c r="F366">
        <f t="shared" si="71"/>
        <v>202302</v>
      </c>
      <c r="G366" t="s">
        <v>551</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80.055499999999995</v>
      </c>
      <c r="FP366" s="7">
        <v>76.98</v>
      </c>
      <c r="FQ366" s="9">
        <v>1.2465999999999999</v>
      </c>
      <c r="FR366" s="7">
        <f t="shared" si="72"/>
        <v>61.751965345740423</v>
      </c>
      <c r="FT366" s="7">
        <v>3.87</v>
      </c>
      <c r="FU366" s="7">
        <v>3.84</v>
      </c>
      <c r="FV366" s="9">
        <v>80.255899999999997</v>
      </c>
      <c r="FX366" s="9">
        <v>76.959999999999994</v>
      </c>
      <c r="FY366" s="9">
        <v>76.510000000000005</v>
      </c>
      <c r="FZ366" s="9">
        <v>75.459999999999994</v>
      </c>
      <c r="GA366" s="9">
        <v>73.819999999999993</v>
      </c>
      <c r="GB366" s="9">
        <v>71.52</v>
      </c>
      <c r="GD366" s="9">
        <v>76.959999999999994</v>
      </c>
      <c r="GE366" s="9">
        <v>76.81</v>
      </c>
      <c r="GF366" s="9">
        <v>76.510000000000005</v>
      </c>
      <c r="GG366" s="9">
        <v>76.150000000000006</v>
      </c>
      <c r="GH366" s="9">
        <v>75.81</v>
      </c>
      <c r="GI366" s="9">
        <v>75.459999999999994</v>
      </c>
      <c r="GJ366" s="9">
        <v>75.11</v>
      </c>
      <c r="GK366" s="9">
        <v>74.8</v>
      </c>
      <c r="GL366" s="9">
        <v>74.53</v>
      </c>
      <c r="GM366" s="9">
        <v>74.260000000000005</v>
      </c>
      <c r="GN366" s="9">
        <v>74.02</v>
      </c>
      <c r="GO366" s="9">
        <v>73.819999999999993</v>
      </c>
      <c r="GP366" s="9">
        <v>73.58</v>
      </c>
      <c r="GQ366" s="9">
        <v>73.36</v>
      </c>
      <c r="GR366" s="9">
        <v>73.150000000000006</v>
      </c>
      <c r="GS366" s="9">
        <v>72.95</v>
      </c>
      <c r="GT366" s="9">
        <v>72.75</v>
      </c>
      <c r="GU366" s="9">
        <v>72.55</v>
      </c>
      <c r="GV366" s="9">
        <v>72.36</v>
      </c>
      <c r="GW366" s="9">
        <v>72.17</v>
      </c>
      <c r="GX366" s="9">
        <v>71.989999999999995</v>
      </c>
      <c r="GY366" s="9">
        <v>71.83</v>
      </c>
      <c r="GZ366" s="9">
        <v>71.67</v>
      </c>
      <c r="HA366" s="9">
        <v>71.52</v>
      </c>
      <c r="HB366" s="9">
        <v>71.319999999999993</v>
      </c>
      <c r="HC366" s="9">
        <v>71.16</v>
      </c>
      <c r="HD366" s="9">
        <v>71</v>
      </c>
      <c r="HE366" s="9">
        <v>70.849999999999994</v>
      </c>
      <c r="HF366" s="9">
        <v>70.709999999999994</v>
      </c>
      <c r="HG366" s="9">
        <v>70.56</v>
      </c>
      <c r="HH366" s="9">
        <v>70.44</v>
      </c>
      <c r="HI366" s="9">
        <v>70.31</v>
      </c>
      <c r="HJ366" s="9">
        <v>70.19</v>
      </c>
      <c r="HK366" s="9">
        <v>70.069999999999993</v>
      </c>
      <c r="HL366" s="9">
        <v>69.959999999999994</v>
      </c>
      <c r="HM366" s="9">
        <v>69.87</v>
      </c>
      <c r="HN366" s="9">
        <v>69.73</v>
      </c>
      <c r="HO366" s="9">
        <v>69.58</v>
      </c>
      <c r="HP366" s="9">
        <v>69.430000000000007</v>
      </c>
      <c r="HQ366" s="9">
        <v>69.28</v>
      </c>
      <c r="HR366" s="9">
        <v>69.150000000000006</v>
      </c>
      <c r="HS366" s="9">
        <v>69.02</v>
      </c>
      <c r="HT366" s="9">
        <v>68.89</v>
      </c>
      <c r="HU366" s="9">
        <v>68.760000000000005</v>
      </c>
      <c r="HV366" s="9">
        <v>68.650000000000006</v>
      </c>
      <c r="HW366" s="9">
        <v>68.540000000000006</v>
      </c>
      <c r="HX366" s="9">
        <v>68.430000000000007</v>
      </c>
      <c r="HY366" s="9">
        <v>68.319999999999993</v>
      </c>
      <c r="ID366" s="14">
        <v>84.838099999999997</v>
      </c>
      <c r="IE366" s="14">
        <v>84.747900000000001</v>
      </c>
      <c r="IF366" s="14">
        <v>-0.10641399999999999</v>
      </c>
      <c r="IH366" s="7">
        <v>76.92</v>
      </c>
      <c r="II366" s="9">
        <v>72.95</v>
      </c>
    </row>
    <row r="367" spans="1:243" x14ac:dyDescent="0.35">
      <c r="A367" s="6">
        <f t="shared" si="73"/>
        <v>45064</v>
      </c>
      <c r="B367" s="13">
        <f t="shared" si="67"/>
        <v>5</v>
      </c>
      <c r="C367" s="13">
        <f t="shared" si="68"/>
        <v>2023</v>
      </c>
      <c r="D367">
        <f t="shared" si="69"/>
        <v>202305</v>
      </c>
      <c r="E367">
        <f t="shared" si="70"/>
        <v>2</v>
      </c>
      <c r="F367">
        <f t="shared" si="71"/>
        <v>202302</v>
      </c>
      <c r="G367" t="s">
        <v>552</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79.994</v>
      </c>
      <c r="FP367" s="7">
        <v>75.75</v>
      </c>
      <c r="FQ367" s="9">
        <v>1.2408999999999999</v>
      </c>
      <c r="FR367" s="7">
        <f t="shared" si="72"/>
        <v>61.044403255701511</v>
      </c>
      <c r="FT367" s="7">
        <v>3.97</v>
      </c>
      <c r="FU367" s="7">
        <v>3.97</v>
      </c>
      <c r="FV367" s="9">
        <v>80.186300000000003</v>
      </c>
      <c r="FX367" s="9">
        <v>75.86</v>
      </c>
      <c r="FY367" s="9">
        <v>75.58</v>
      </c>
      <c r="FZ367" s="9">
        <v>74.66</v>
      </c>
      <c r="GA367" s="9">
        <v>73.180000000000007</v>
      </c>
      <c r="GB367" s="9">
        <v>71.150000000000006</v>
      </c>
      <c r="GD367" s="9">
        <v>75.86</v>
      </c>
      <c r="GE367" s="9">
        <v>75.8</v>
      </c>
      <c r="GF367" s="9">
        <v>75.58</v>
      </c>
      <c r="GG367" s="9">
        <v>75.28</v>
      </c>
      <c r="GH367" s="9">
        <v>74.97</v>
      </c>
      <c r="GI367" s="9">
        <v>74.66</v>
      </c>
      <c r="GJ367" s="9">
        <v>74.349999999999994</v>
      </c>
      <c r="GK367" s="9">
        <v>74.06</v>
      </c>
      <c r="GL367" s="9">
        <v>73.819999999999993</v>
      </c>
      <c r="GM367" s="9">
        <v>73.569999999999993</v>
      </c>
      <c r="GN367" s="9">
        <v>73.36</v>
      </c>
      <c r="GO367" s="9">
        <v>73.180000000000007</v>
      </c>
      <c r="GP367" s="9">
        <v>72.98</v>
      </c>
      <c r="GQ367" s="9">
        <v>72.78</v>
      </c>
      <c r="GR367" s="9">
        <v>72.59</v>
      </c>
      <c r="GS367" s="9">
        <v>72.42</v>
      </c>
      <c r="GT367" s="9">
        <v>72.25</v>
      </c>
      <c r="GU367" s="9">
        <v>72.069999999999993</v>
      </c>
      <c r="GV367" s="9">
        <v>71.900000000000006</v>
      </c>
      <c r="GW367" s="9">
        <v>71.73</v>
      </c>
      <c r="GX367" s="9">
        <v>71.569999999999993</v>
      </c>
      <c r="GY367" s="9">
        <v>71.430000000000007</v>
      </c>
      <c r="GZ367" s="9">
        <v>71.290000000000006</v>
      </c>
      <c r="HA367" s="9">
        <v>71.150000000000006</v>
      </c>
      <c r="HB367" s="9">
        <v>70.97</v>
      </c>
      <c r="HC367" s="9">
        <v>70.83</v>
      </c>
      <c r="HD367" s="9">
        <v>70.69</v>
      </c>
      <c r="HE367" s="9">
        <v>70.56</v>
      </c>
      <c r="HF367" s="9">
        <v>70.430000000000007</v>
      </c>
      <c r="HG367" s="9">
        <v>70.290000000000006</v>
      </c>
      <c r="HH367" s="9">
        <v>70.180000000000007</v>
      </c>
      <c r="HI367" s="9">
        <v>70.06</v>
      </c>
      <c r="HJ367" s="9">
        <v>69.95</v>
      </c>
      <c r="HK367" s="9">
        <v>69.84</v>
      </c>
      <c r="HL367" s="9">
        <v>69.739999999999995</v>
      </c>
      <c r="HM367" s="9">
        <v>69.66</v>
      </c>
      <c r="HN367" s="9">
        <v>69.53</v>
      </c>
      <c r="HO367" s="9">
        <v>69.39</v>
      </c>
      <c r="HP367" s="9">
        <v>69.25</v>
      </c>
      <c r="HQ367" s="9">
        <v>69.11</v>
      </c>
      <c r="HR367" s="9">
        <v>68.989999999999995</v>
      </c>
      <c r="HS367" s="9">
        <v>68.86</v>
      </c>
      <c r="HT367" s="9">
        <v>68.739999999999995</v>
      </c>
      <c r="HU367" s="9">
        <v>68.62</v>
      </c>
      <c r="HV367" s="9">
        <v>68.510000000000005</v>
      </c>
      <c r="HW367" s="9">
        <v>68.41</v>
      </c>
      <c r="HX367" s="9">
        <v>68.31</v>
      </c>
      <c r="HY367" s="9">
        <v>68.209999999999994</v>
      </c>
      <c r="ID367" s="14">
        <v>84.838099999999997</v>
      </c>
      <c r="IE367" s="14">
        <v>84.747900000000001</v>
      </c>
      <c r="IF367" s="14">
        <v>-0.10641399999999999</v>
      </c>
      <c r="IH367" s="7">
        <v>75.73</v>
      </c>
      <c r="II367" s="9">
        <v>67.78</v>
      </c>
    </row>
    <row r="368" spans="1:243" x14ac:dyDescent="0.35">
      <c r="A368" s="6">
        <f t="shared" si="73"/>
        <v>45065</v>
      </c>
      <c r="B368" s="13">
        <f t="shared" si="67"/>
        <v>5</v>
      </c>
      <c r="C368" s="13">
        <f t="shared" si="68"/>
        <v>2023</v>
      </c>
      <c r="D368">
        <f t="shared" si="69"/>
        <v>202305</v>
      </c>
      <c r="E368">
        <f t="shared" si="70"/>
        <v>2</v>
      </c>
      <c r="F368">
        <f t="shared" si="71"/>
        <v>202302</v>
      </c>
      <c r="G368" t="s">
        <v>553</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80.089200000000005</v>
      </c>
      <c r="FP368" s="7">
        <v>75.42</v>
      </c>
      <c r="FQ368" s="9">
        <v>1.2436</v>
      </c>
      <c r="FR368" s="7">
        <f t="shared" si="72"/>
        <v>60.646510131875203</v>
      </c>
      <c r="FT368" s="7">
        <v>3.96</v>
      </c>
      <c r="FU368" s="7">
        <v>4.01</v>
      </c>
      <c r="FV368" s="9">
        <v>80.2761</v>
      </c>
      <c r="FX368" s="9">
        <v>75.58</v>
      </c>
      <c r="FY368" s="9">
        <v>75.19</v>
      </c>
      <c r="FZ368" s="9">
        <v>74.17</v>
      </c>
      <c r="GA368" s="9">
        <v>72.510000000000005</v>
      </c>
      <c r="GB368" s="9">
        <v>70.2</v>
      </c>
      <c r="GD368" s="9">
        <v>75.58</v>
      </c>
      <c r="GE368" s="9">
        <v>75.47</v>
      </c>
      <c r="GF368" s="9">
        <v>75.19</v>
      </c>
      <c r="GG368" s="9">
        <v>74.849999999999994</v>
      </c>
      <c r="GH368" s="9">
        <v>74.510000000000005</v>
      </c>
      <c r="GI368" s="9">
        <v>74.17</v>
      </c>
      <c r="GJ368" s="9">
        <v>73.83</v>
      </c>
      <c r="GK368" s="9">
        <v>73.510000000000005</v>
      </c>
      <c r="GL368" s="9">
        <v>73.239999999999995</v>
      </c>
      <c r="GM368" s="9">
        <v>72.97</v>
      </c>
      <c r="GN368" s="9">
        <v>72.73</v>
      </c>
      <c r="GO368" s="9">
        <v>72.510000000000005</v>
      </c>
      <c r="GP368" s="9">
        <v>72.28</v>
      </c>
      <c r="GQ368" s="9">
        <v>72.06</v>
      </c>
      <c r="GR368" s="9">
        <v>71.84</v>
      </c>
      <c r="GS368" s="9">
        <v>71.650000000000006</v>
      </c>
      <c r="GT368" s="9">
        <v>71.45</v>
      </c>
      <c r="GU368" s="9">
        <v>71.239999999999995</v>
      </c>
      <c r="GV368" s="9">
        <v>71.05</v>
      </c>
      <c r="GW368" s="9">
        <v>70.86</v>
      </c>
      <c r="GX368" s="9">
        <v>70.680000000000007</v>
      </c>
      <c r="GY368" s="9">
        <v>70.52</v>
      </c>
      <c r="GZ368" s="9">
        <v>70.36</v>
      </c>
      <c r="HA368" s="9">
        <v>70.2</v>
      </c>
      <c r="HB368" s="9">
        <v>70</v>
      </c>
      <c r="HC368" s="9">
        <v>69.849999999999994</v>
      </c>
      <c r="HD368" s="9">
        <v>69.69</v>
      </c>
      <c r="HE368" s="9">
        <v>69.540000000000006</v>
      </c>
      <c r="HF368" s="9">
        <v>69.39</v>
      </c>
      <c r="HG368" s="9">
        <v>69.239999999999995</v>
      </c>
      <c r="HH368" s="9">
        <v>69.12</v>
      </c>
      <c r="HI368" s="9">
        <v>69</v>
      </c>
      <c r="HJ368" s="9">
        <v>68.88</v>
      </c>
      <c r="HK368" s="9">
        <v>68.760000000000005</v>
      </c>
      <c r="HL368" s="9">
        <v>68.650000000000006</v>
      </c>
      <c r="HM368" s="9">
        <v>68.55</v>
      </c>
      <c r="HN368" s="9">
        <v>68.41</v>
      </c>
      <c r="HO368" s="9">
        <v>68.260000000000005</v>
      </c>
      <c r="HP368" s="9">
        <v>68.11</v>
      </c>
      <c r="HQ368" s="9">
        <v>67.959999999999994</v>
      </c>
      <c r="HR368" s="9">
        <v>67.83</v>
      </c>
      <c r="HS368" s="9">
        <v>67.680000000000007</v>
      </c>
      <c r="HT368" s="9">
        <v>67.56</v>
      </c>
      <c r="HU368" s="9">
        <v>67.430000000000007</v>
      </c>
      <c r="HV368" s="9">
        <v>67.31</v>
      </c>
      <c r="HW368" s="9">
        <v>67.2</v>
      </c>
      <c r="HX368" s="9">
        <v>67.09</v>
      </c>
      <c r="HY368" s="9">
        <v>66.98</v>
      </c>
      <c r="ID368" s="14">
        <v>84.838099999999997</v>
      </c>
      <c r="IE368" s="14">
        <v>84.747900000000001</v>
      </c>
      <c r="IF368" s="14">
        <v>-0.10641399999999999</v>
      </c>
      <c r="IH368" s="7">
        <v>75.55</v>
      </c>
      <c r="II368" s="9">
        <v>68.36</v>
      </c>
    </row>
    <row r="369" spans="1:243" x14ac:dyDescent="0.35">
      <c r="A369" s="6">
        <f t="shared" si="73"/>
        <v>45068</v>
      </c>
      <c r="B369" s="13">
        <f t="shared" si="67"/>
        <v>5</v>
      </c>
      <c r="C369" s="13">
        <f t="shared" si="68"/>
        <v>2023</v>
      </c>
      <c r="D369">
        <f t="shared" si="69"/>
        <v>202305</v>
      </c>
      <c r="E369">
        <f t="shared" si="70"/>
        <v>2</v>
      </c>
      <c r="F369">
        <f t="shared" si="71"/>
        <v>202302</v>
      </c>
      <c r="G369" t="s">
        <v>554</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79.919499999999999</v>
      </c>
      <c r="FP369" s="7">
        <v>75.77</v>
      </c>
      <c r="FQ369" s="9">
        <v>1.2423</v>
      </c>
      <c r="FR369" s="7">
        <f t="shared" si="72"/>
        <v>60.991708926990256</v>
      </c>
      <c r="FT369" s="7">
        <v>4.04</v>
      </c>
      <c r="FU369" s="7">
        <v>4.05</v>
      </c>
      <c r="FV369" s="9">
        <v>80.115600000000001</v>
      </c>
      <c r="FX369" s="9">
        <v>75.989999999999995</v>
      </c>
      <c r="FY369" s="9">
        <v>75.569999999999993</v>
      </c>
      <c r="FZ369" s="9">
        <v>74.47</v>
      </c>
      <c r="GA369" s="9">
        <v>72.73</v>
      </c>
      <c r="GB369" s="9">
        <v>70.25</v>
      </c>
      <c r="GD369" s="9">
        <v>75.989999999999995</v>
      </c>
      <c r="GE369" s="9">
        <v>75.87</v>
      </c>
      <c r="GF369" s="9">
        <v>75.569999999999993</v>
      </c>
      <c r="GG369" s="9">
        <v>75.2</v>
      </c>
      <c r="GH369" s="9">
        <v>74.84</v>
      </c>
      <c r="GI369" s="9">
        <v>74.47</v>
      </c>
      <c r="GJ369" s="9">
        <v>74.11</v>
      </c>
      <c r="GK369" s="9">
        <v>73.78</v>
      </c>
      <c r="GL369" s="9">
        <v>73.5</v>
      </c>
      <c r="GM369" s="9">
        <v>73.209999999999994</v>
      </c>
      <c r="GN369" s="9">
        <v>72.95</v>
      </c>
      <c r="GO369" s="9">
        <v>72.73</v>
      </c>
      <c r="GP369" s="9">
        <v>72.489999999999995</v>
      </c>
      <c r="GQ369" s="9">
        <v>72.25</v>
      </c>
      <c r="GR369" s="9">
        <v>72.02</v>
      </c>
      <c r="GS369" s="9">
        <v>71.81</v>
      </c>
      <c r="GT369" s="9">
        <v>71.599999999999994</v>
      </c>
      <c r="GU369" s="9">
        <v>71.38</v>
      </c>
      <c r="GV369" s="9">
        <v>71.17</v>
      </c>
      <c r="GW369" s="9">
        <v>70.97</v>
      </c>
      <c r="GX369" s="9">
        <v>70.78</v>
      </c>
      <c r="GY369" s="9">
        <v>70.61</v>
      </c>
      <c r="GZ369" s="9">
        <v>70.430000000000007</v>
      </c>
      <c r="HA369" s="9">
        <v>70.25</v>
      </c>
      <c r="HB369" s="9">
        <v>70.069999999999993</v>
      </c>
      <c r="HC369" s="9">
        <v>69.900000000000006</v>
      </c>
      <c r="HD369" s="9">
        <v>69.73</v>
      </c>
      <c r="HE369" s="9">
        <v>69.569999999999993</v>
      </c>
      <c r="HF369" s="9">
        <v>69.41</v>
      </c>
      <c r="HG369" s="9">
        <v>69.25</v>
      </c>
      <c r="HH369" s="9">
        <v>69.12</v>
      </c>
      <c r="HI369" s="9">
        <v>68.989999999999995</v>
      </c>
      <c r="HJ369" s="9">
        <v>68.849999999999994</v>
      </c>
      <c r="HK369" s="9">
        <v>68.709999999999994</v>
      </c>
      <c r="HL369" s="9">
        <v>68.59</v>
      </c>
      <c r="HM369" s="9">
        <v>68.48</v>
      </c>
      <c r="HN369" s="9">
        <v>68.34</v>
      </c>
      <c r="HO369" s="9">
        <v>68.180000000000007</v>
      </c>
      <c r="HP369" s="9">
        <v>68.02</v>
      </c>
      <c r="HQ369" s="9">
        <v>67.87</v>
      </c>
      <c r="HR369" s="9">
        <v>67.739999999999995</v>
      </c>
      <c r="HS369" s="9">
        <v>67.58</v>
      </c>
      <c r="HT369" s="9">
        <v>67.459999999999994</v>
      </c>
      <c r="HU369" s="9">
        <v>67.319999999999993</v>
      </c>
      <c r="HV369" s="9">
        <v>67.19</v>
      </c>
      <c r="HW369" s="9">
        <v>67.069999999999993</v>
      </c>
      <c r="HX369" s="9">
        <v>66.95</v>
      </c>
      <c r="HY369" s="9">
        <v>66.83</v>
      </c>
      <c r="ID369" s="14">
        <v>84.838099999999997</v>
      </c>
      <c r="IE369" s="14">
        <v>84.747900000000001</v>
      </c>
      <c r="IF369" s="14">
        <v>-0.10641399999999999</v>
      </c>
      <c r="IH369" s="7">
        <v>76.19</v>
      </c>
      <c r="II369" s="9">
        <v>66.36</v>
      </c>
    </row>
    <row r="370" spans="1:243" x14ac:dyDescent="0.35">
      <c r="A370" s="6">
        <f t="shared" si="73"/>
        <v>45069</v>
      </c>
      <c r="B370" s="13">
        <f t="shared" si="67"/>
        <v>5</v>
      </c>
      <c r="C370" s="13">
        <f t="shared" si="68"/>
        <v>2023</v>
      </c>
      <c r="D370">
        <f t="shared" si="69"/>
        <v>202305</v>
      </c>
      <c r="E370">
        <f t="shared" si="70"/>
        <v>2</v>
      </c>
      <c r="F370">
        <f t="shared" si="71"/>
        <v>202302</v>
      </c>
      <c r="G370" t="s">
        <v>555</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80.026899999999998</v>
      </c>
      <c r="FP370" s="7">
        <v>76.66</v>
      </c>
      <c r="FQ370" s="9">
        <v>1.242</v>
      </c>
      <c r="FR370" s="7">
        <f t="shared" si="72"/>
        <v>61.723027375201283</v>
      </c>
      <c r="FT370" s="7">
        <v>4.13</v>
      </c>
      <c r="FU370" s="7">
        <v>4.16</v>
      </c>
      <c r="FV370" s="9">
        <v>80.220799999999997</v>
      </c>
      <c r="FX370" s="9">
        <v>76.84</v>
      </c>
      <c r="FY370" s="9">
        <v>76.459999999999994</v>
      </c>
      <c r="FZ370" s="9">
        <v>75.33</v>
      </c>
      <c r="GA370" s="9">
        <v>73.53</v>
      </c>
      <c r="GB370" s="9">
        <v>70.89</v>
      </c>
      <c r="GD370" s="9">
        <v>76.84</v>
      </c>
      <c r="GE370" s="9">
        <v>76.739999999999995</v>
      </c>
      <c r="GF370" s="9">
        <v>76.459999999999994</v>
      </c>
      <c r="GG370" s="9">
        <v>76.08</v>
      </c>
      <c r="GH370" s="9">
        <v>75.7</v>
      </c>
      <c r="GI370" s="9">
        <v>75.33</v>
      </c>
      <c r="GJ370" s="9">
        <v>74.959999999999994</v>
      </c>
      <c r="GK370" s="9">
        <v>74.62</v>
      </c>
      <c r="GL370" s="9">
        <v>74.33</v>
      </c>
      <c r="GM370" s="9">
        <v>74.03</v>
      </c>
      <c r="GN370" s="9">
        <v>73.760000000000005</v>
      </c>
      <c r="GO370" s="9">
        <v>73.53</v>
      </c>
      <c r="GP370" s="9">
        <v>73.27</v>
      </c>
      <c r="GQ370" s="9">
        <v>73.010000000000005</v>
      </c>
      <c r="GR370" s="9">
        <v>72.77</v>
      </c>
      <c r="GS370" s="9">
        <v>72.55</v>
      </c>
      <c r="GT370" s="9">
        <v>72.319999999999993</v>
      </c>
      <c r="GU370" s="9">
        <v>72.08</v>
      </c>
      <c r="GV370" s="9">
        <v>71.86</v>
      </c>
      <c r="GW370" s="9">
        <v>71.650000000000006</v>
      </c>
      <c r="GX370" s="9">
        <v>71.45</v>
      </c>
      <c r="GY370" s="9">
        <v>71.27</v>
      </c>
      <c r="GZ370" s="9">
        <v>71.08</v>
      </c>
      <c r="HA370" s="9">
        <v>70.89</v>
      </c>
      <c r="HB370" s="9">
        <v>70.69</v>
      </c>
      <c r="HC370" s="9">
        <v>70.510000000000005</v>
      </c>
      <c r="HD370" s="9">
        <v>70.33</v>
      </c>
      <c r="HE370" s="9">
        <v>70.16</v>
      </c>
      <c r="HF370" s="9">
        <v>69.989999999999995</v>
      </c>
      <c r="HG370" s="9">
        <v>69.819999999999993</v>
      </c>
      <c r="HH370" s="9">
        <v>69.680000000000007</v>
      </c>
      <c r="HI370" s="9">
        <v>69.540000000000006</v>
      </c>
      <c r="HJ370" s="9">
        <v>69.39</v>
      </c>
      <c r="HK370" s="9">
        <v>69.239999999999995</v>
      </c>
      <c r="HL370" s="9">
        <v>69.11</v>
      </c>
      <c r="HM370" s="9">
        <v>68.98</v>
      </c>
      <c r="HN370" s="9">
        <v>68.83</v>
      </c>
      <c r="HO370" s="9">
        <v>68.67</v>
      </c>
      <c r="HP370" s="9">
        <v>68.510000000000005</v>
      </c>
      <c r="HQ370" s="9">
        <v>68.36</v>
      </c>
      <c r="HR370" s="9">
        <v>68.23</v>
      </c>
      <c r="HS370" s="9">
        <v>68.069999999999993</v>
      </c>
      <c r="HT370" s="9">
        <v>67.94</v>
      </c>
      <c r="HU370" s="9">
        <v>67.790000000000006</v>
      </c>
      <c r="HV370" s="9">
        <v>67.650000000000006</v>
      </c>
      <c r="HW370" s="9">
        <v>67.52</v>
      </c>
      <c r="HX370" s="9">
        <v>67.400000000000006</v>
      </c>
      <c r="HY370" s="9">
        <v>67.28</v>
      </c>
      <c r="ID370" s="14">
        <v>84.838099999999997</v>
      </c>
      <c r="IE370" s="14">
        <v>84.747900000000001</v>
      </c>
      <c r="IF370" s="14">
        <v>-0.10641399999999999</v>
      </c>
      <c r="IH370" s="7">
        <v>77.25</v>
      </c>
      <c r="II370" s="9">
        <v>66.19</v>
      </c>
    </row>
    <row r="371" spans="1:243" x14ac:dyDescent="0.35">
      <c r="A371" s="6">
        <f t="shared" si="73"/>
        <v>45070</v>
      </c>
      <c r="B371" s="13">
        <f t="shared" si="67"/>
        <v>5</v>
      </c>
      <c r="C371" s="13">
        <f t="shared" si="68"/>
        <v>2023</v>
      </c>
      <c r="D371">
        <f t="shared" si="69"/>
        <v>202305</v>
      </c>
      <c r="E371">
        <f t="shared" si="70"/>
        <v>2</v>
      </c>
      <c r="F371">
        <f t="shared" si="71"/>
        <v>202302</v>
      </c>
      <c r="G371" t="s">
        <v>556</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79.766000000000005</v>
      </c>
      <c r="FP371" s="7">
        <v>77.989999999999995</v>
      </c>
      <c r="FQ371" s="9">
        <v>1.2366999999999999</v>
      </c>
      <c r="FR371" s="7">
        <f t="shared" si="72"/>
        <v>63.062990215897145</v>
      </c>
      <c r="FT371" s="7">
        <v>4.38</v>
      </c>
      <c r="FU371" s="7">
        <v>4.22</v>
      </c>
      <c r="FV371" s="9">
        <v>79.968299999999999</v>
      </c>
      <c r="FX371" s="9">
        <v>78.36</v>
      </c>
      <c r="FY371" s="9">
        <v>77.930000000000007</v>
      </c>
      <c r="FZ371" s="9">
        <v>76.73</v>
      </c>
      <c r="GA371" s="9">
        <v>74.78</v>
      </c>
      <c r="GB371" s="9">
        <v>71.89</v>
      </c>
      <c r="GD371" s="9">
        <v>78.36</v>
      </c>
      <c r="GE371" s="9">
        <v>78.23</v>
      </c>
      <c r="GF371" s="9">
        <v>77.930000000000007</v>
      </c>
      <c r="GG371" s="9">
        <v>77.52</v>
      </c>
      <c r="GH371" s="9">
        <v>77.12</v>
      </c>
      <c r="GI371" s="9">
        <v>76.73</v>
      </c>
      <c r="GJ371" s="9">
        <v>76.34</v>
      </c>
      <c r="GK371" s="9">
        <v>75.97</v>
      </c>
      <c r="GL371" s="9">
        <v>75.650000000000006</v>
      </c>
      <c r="GM371" s="9">
        <v>75.33</v>
      </c>
      <c r="GN371" s="9">
        <v>75.040000000000006</v>
      </c>
      <c r="GO371" s="9">
        <v>74.78</v>
      </c>
      <c r="GP371" s="9">
        <v>74.5</v>
      </c>
      <c r="GQ371" s="9">
        <v>74.22</v>
      </c>
      <c r="GR371" s="9">
        <v>73.959999999999994</v>
      </c>
      <c r="GS371" s="9">
        <v>73.72</v>
      </c>
      <c r="GT371" s="9">
        <v>73.459999999999994</v>
      </c>
      <c r="GU371" s="9">
        <v>73.2</v>
      </c>
      <c r="GV371" s="9">
        <v>72.959999999999994</v>
      </c>
      <c r="GW371" s="9">
        <v>72.73</v>
      </c>
      <c r="GX371" s="9">
        <v>72.510000000000005</v>
      </c>
      <c r="GY371" s="9">
        <v>72.31</v>
      </c>
      <c r="GZ371" s="9">
        <v>72.099999999999994</v>
      </c>
      <c r="HA371" s="9">
        <v>71.89</v>
      </c>
      <c r="HB371" s="9">
        <v>71.66</v>
      </c>
      <c r="HC371" s="9">
        <v>71.459999999999994</v>
      </c>
      <c r="HD371" s="9">
        <v>71.260000000000005</v>
      </c>
      <c r="HE371" s="9">
        <v>71.069999999999993</v>
      </c>
      <c r="HF371" s="9">
        <v>70.88</v>
      </c>
      <c r="HG371" s="9">
        <v>70.7</v>
      </c>
      <c r="HH371" s="9">
        <v>70.540000000000006</v>
      </c>
      <c r="HI371" s="9">
        <v>70.38</v>
      </c>
      <c r="HJ371" s="9">
        <v>70.209999999999994</v>
      </c>
      <c r="HK371" s="9">
        <v>70.040000000000006</v>
      </c>
      <c r="HL371" s="9">
        <v>69.89</v>
      </c>
      <c r="HM371" s="9">
        <v>69.739999999999995</v>
      </c>
      <c r="HN371" s="9">
        <v>69.569999999999993</v>
      </c>
      <c r="HO371" s="9">
        <v>69.39</v>
      </c>
      <c r="HP371" s="9">
        <v>69.209999999999994</v>
      </c>
      <c r="HQ371" s="9">
        <v>69.040000000000006</v>
      </c>
      <c r="HR371" s="9">
        <v>68.89</v>
      </c>
      <c r="HS371" s="9">
        <v>68.7</v>
      </c>
      <c r="HT371" s="9">
        <v>68.56</v>
      </c>
      <c r="HU371" s="9">
        <v>68.400000000000006</v>
      </c>
      <c r="HV371" s="9">
        <v>68.25</v>
      </c>
      <c r="HW371" s="9">
        <v>68.11</v>
      </c>
      <c r="HX371" s="9">
        <v>67.97</v>
      </c>
      <c r="HY371" s="9">
        <v>67.83</v>
      </c>
      <c r="ID371" s="14">
        <v>84.838099999999997</v>
      </c>
      <c r="IE371" s="14">
        <v>84.747900000000001</v>
      </c>
      <c r="IF371" s="14">
        <v>-0.10641399999999999</v>
      </c>
      <c r="IH371" s="7">
        <v>77.27</v>
      </c>
      <c r="II371" s="9">
        <v>64.37</v>
      </c>
    </row>
    <row r="372" spans="1:243" x14ac:dyDescent="0.35">
      <c r="A372" s="6">
        <f t="shared" si="73"/>
        <v>45071</v>
      </c>
      <c r="B372" s="13">
        <f t="shared" si="67"/>
        <v>5</v>
      </c>
      <c r="C372" s="13">
        <f t="shared" si="68"/>
        <v>2023</v>
      </c>
      <c r="D372">
        <f t="shared" si="69"/>
        <v>202305</v>
      </c>
      <c r="E372">
        <f t="shared" si="70"/>
        <v>2</v>
      </c>
      <c r="F372">
        <f t="shared" si="71"/>
        <v>202302</v>
      </c>
      <c r="G372" t="s">
        <v>557</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79.862899999999996</v>
      </c>
      <c r="FP372" s="7">
        <v>75.66</v>
      </c>
      <c r="FQ372" s="9">
        <v>1.2357</v>
      </c>
      <c r="FR372" s="7">
        <f t="shared" si="72"/>
        <v>61.228453508133036</v>
      </c>
      <c r="FT372" s="7">
        <v>4.55</v>
      </c>
      <c r="FU372" s="7">
        <v>4.38</v>
      </c>
      <c r="FV372" s="9">
        <v>80.052099999999996</v>
      </c>
      <c r="FX372" s="9">
        <v>76.260000000000005</v>
      </c>
      <c r="FY372" s="9">
        <v>75.91</v>
      </c>
      <c r="FZ372" s="9">
        <v>74.739999999999995</v>
      </c>
      <c r="GA372" s="9">
        <v>72.91</v>
      </c>
      <c r="GB372" s="9">
        <v>70.319999999999993</v>
      </c>
      <c r="GD372" s="9">
        <v>76.260000000000005</v>
      </c>
      <c r="GE372" s="9">
        <v>76.180000000000007</v>
      </c>
      <c r="GF372" s="9">
        <v>75.91</v>
      </c>
      <c r="GG372" s="9">
        <v>75.510000000000005</v>
      </c>
      <c r="GH372" s="9">
        <v>75.13</v>
      </c>
      <c r="GI372" s="9">
        <v>74.739999999999995</v>
      </c>
      <c r="GJ372" s="9">
        <v>74.36</v>
      </c>
      <c r="GK372" s="9">
        <v>74.02</v>
      </c>
      <c r="GL372" s="9">
        <v>73.72</v>
      </c>
      <c r="GM372" s="9">
        <v>73.42</v>
      </c>
      <c r="GN372" s="9">
        <v>73.150000000000006</v>
      </c>
      <c r="GO372" s="9">
        <v>72.91</v>
      </c>
      <c r="GP372" s="9">
        <v>72.650000000000006</v>
      </c>
      <c r="GQ372" s="9">
        <v>72.39</v>
      </c>
      <c r="GR372" s="9">
        <v>72.16</v>
      </c>
      <c r="GS372" s="9">
        <v>71.94</v>
      </c>
      <c r="GT372" s="9">
        <v>71.709999999999994</v>
      </c>
      <c r="GU372" s="9">
        <v>71.48</v>
      </c>
      <c r="GV372" s="9">
        <v>71.27</v>
      </c>
      <c r="GW372" s="9">
        <v>71.069999999999993</v>
      </c>
      <c r="GX372" s="9">
        <v>70.87</v>
      </c>
      <c r="GY372" s="9">
        <v>70.69</v>
      </c>
      <c r="GZ372" s="9">
        <v>70.5</v>
      </c>
      <c r="HA372" s="9">
        <v>70.319999999999993</v>
      </c>
      <c r="HB372" s="9">
        <v>70.12</v>
      </c>
      <c r="HC372" s="9">
        <v>69.95</v>
      </c>
      <c r="HD372" s="9">
        <v>69.77</v>
      </c>
      <c r="HE372" s="9">
        <v>69.599999999999994</v>
      </c>
      <c r="HF372" s="9">
        <v>69.430000000000007</v>
      </c>
      <c r="HG372" s="9">
        <v>69.27</v>
      </c>
      <c r="HH372" s="9">
        <v>69.13</v>
      </c>
      <c r="HI372" s="9">
        <v>68.989999999999995</v>
      </c>
      <c r="HJ372" s="9">
        <v>68.84</v>
      </c>
      <c r="HK372" s="9">
        <v>68.69</v>
      </c>
      <c r="HL372" s="9">
        <v>68.56</v>
      </c>
      <c r="HM372" s="9">
        <v>68.42</v>
      </c>
      <c r="HN372" s="9">
        <v>68.27</v>
      </c>
      <c r="HO372" s="9">
        <v>68.11</v>
      </c>
      <c r="HP372" s="9">
        <v>67.95</v>
      </c>
      <c r="HQ372" s="9">
        <v>67.8</v>
      </c>
      <c r="HR372" s="9">
        <v>67.67</v>
      </c>
      <c r="HS372" s="9">
        <v>67.5</v>
      </c>
      <c r="HT372" s="9">
        <v>67.37</v>
      </c>
      <c r="HU372" s="9">
        <v>67.23</v>
      </c>
      <c r="HV372" s="9">
        <v>67.099999999999994</v>
      </c>
      <c r="HW372" s="9">
        <v>66.97</v>
      </c>
      <c r="HX372" s="9">
        <v>66.84</v>
      </c>
      <c r="HY372" s="9">
        <v>66.709999999999994</v>
      </c>
      <c r="ID372" s="14">
        <v>84.838099999999997</v>
      </c>
      <c r="IE372" s="14">
        <v>84.747900000000001</v>
      </c>
      <c r="IF372" s="14">
        <v>-0.10641399999999999</v>
      </c>
      <c r="IH372" s="7">
        <v>75.7</v>
      </c>
      <c r="II372" s="9">
        <v>58.58</v>
      </c>
    </row>
    <row r="373" spans="1:243" x14ac:dyDescent="0.35">
      <c r="A373" s="6">
        <f t="shared" si="73"/>
        <v>45072</v>
      </c>
      <c r="B373" s="13">
        <f t="shared" si="67"/>
        <v>5</v>
      </c>
      <c r="C373" s="13">
        <f t="shared" si="68"/>
        <v>2023</v>
      </c>
      <c r="D373">
        <f t="shared" si="69"/>
        <v>202305</v>
      </c>
      <c r="E373">
        <f t="shared" si="70"/>
        <v>2</v>
      </c>
      <c r="F373">
        <f t="shared" si="71"/>
        <v>202302</v>
      </c>
      <c r="G373" t="s">
        <v>558</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79.840900000000005</v>
      </c>
      <c r="FP373" s="7">
        <v>76.33</v>
      </c>
      <c r="FQ373" s="9">
        <v>1.2332000000000001</v>
      </c>
      <c r="FR373" s="7">
        <f t="shared" si="72"/>
        <v>61.895880635744398</v>
      </c>
      <c r="FT373" s="7">
        <v>4.4800000000000004</v>
      </c>
      <c r="FU373" s="7">
        <v>4.33</v>
      </c>
      <c r="FV373" s="9">
        <v>80.041499999999999</v>
      </c>
      <c r="FX373" s="9">
        <v>76.95</v>
      </c>
      <c r="FY373" s="9">
        <v>76.760000000000005</v>
      </c>
      <c r="FZ373" s="9">
        <v>75.64</v>
      </c>
      <c r="GA373" s="9">
        <v>73.8</v>
      </c>
      <c r="GB373" s="9">
        <v>71.17</v>
      </c>
      <c r="GD373" s="9">
        <v>76.95</v>
      </c>
      <c r="GE373" s="9">
        <v>76.98</v>
      </c>
      <c r="GF373" s="9">
        <v>76.760000000000005</v>
      </c>
      <c r="GG373" s="9">
        <v>76.39</v>
      </c>
      <c r="GH373" s="9">
        <v>76.02</v>
      </c>
      <c r="GI373" s="9">
        <v>75.64</v>
      </c>
      <c r="GJ373" s="9">
        <v>75.27</v>
      </c>
      <c r="GK373" s="9">
        <v>74.92</v>
      </c>
      <c r="GL373" s="9">
        <v>74.62</v>
      </c>
      <c r="GM373" s="9">
        <v>74.319999999999993</v>
      </c>
      <c r="GN373" s="9">
        <v>74.040000000000006</v>
      </c>
      <c r="GO373" s="9">
        <v>73.8</v>
      </c>
      <c r="GP373" s="9">
        <v>73.540000000000006</v>
      </c>
      <c r="GQ373" s="9">
        <v>73.28</v>
      </c>
      <c r="GR373" s="9">
        <v>73.05</v>
      </c>
      <c r="GS373" s="9">
        <v>72.83</v>
      </c>
      <c r="GT373" s="9">
        <v>72.599999999999994</v>
      </c>
      <c r="GU373" s="9">
        <v>72.37</v>
      </c>
      <c r="GV373" s="9">
        <v>72.150000000000006</v>
      </c>
      <c r="GW373" s="9">
        <v>71.94</v>
      </c>
      <c r="GX373" s="9">
        <v>71.73</v>
      </c>
      <c r="GY373" s="9">
        <v>71.540000000000006</v>
      </c>
      <c r="GZ373" s="9">
        <v>71.349999999999994</v>
      </c>
      <c r="HA373" s="9">
        <v>71.17</v>
      </c>
      <c r="HB373" s="9">
        <v>70.97</v>
      </c>
      <c r="HC373" s="9">
        <v>70.8</v>
      </c>
      <c r="HD373" s="9">
        <v>70.61</v>
      </c>
      <c r="HE373" s="9">
        <v>70.430000000000007</v>
      </c>
      <c r="HF373" s="9">
        <v>70.25</v>
      </c>
      <c r="HG373" s="9">
        <v>70.08</v>
      </c>
      <c r="HH373" s="9">
        <v>69.930000000000007</v>
      </c>
      <c r="HI373" s="9">
        <v>69.78</v>
      </c>
      <c r="HJ373" s="9">
        <v>69.63</v>
      </c>
      <c r="HK373" s="9">
        <v>69.48</v>
      </c>
      <c r="HL373" s="9">
        <v>69.33</v>
      </c>
      <c r="HM373" s="9">
        <v>69.180000000000007</v>
      </c>
      <c r="HN373" s="9">
        <v>69.03</v>
      </c>
      <c r="HO373" s="9">
        <v>68.87</v>
      </c>
      <c r="HP373" s="9">
        <v>68.7</v>
      </c>
      <c r="HQ373" s="9">
        <v>68.540000000000006</v>
      </c>
      <c r="HR373" s="9">
        <v>68.400000000000006</v>
      </c>
      <c r="HS373" s="9">
        <v>68.22</v>
      </c>
      <c r="HT373" s="9">
        <v>68.09</v>
      </c>
      <c r="HU373" s="9">
        <v>67.95</v>
      </c>
      <c r="HV373" s="9">
        <v>67.819999999999993</v>
      </c>
      <c r="HW373" s="9">
        <v>67.69</v>
      </c>
      <c r="HX373" s="9">
        <v>67.55</v>
      </c>
      <c r="HY373" s="9">
        <v>67.41</v>
      </c>
      <c r="ID373" s="14">
        <v>84.838099999999997</v>
      </c>
      <c r="IE373" s="14">
        <v>84.747900000000001</v>
      </c>
      <c r="IF373" s="14">
        <v>-0.10641399999999999</v>
      </c>
      <c r="IH373" s="7">
        <v>76.73</v>
      </c>
      <c r="II373" s="9">
        <v>57.36</v>
      </c>
    </row>
    <row r="374" spans="1:243" x14ac:dyDescent="0.35">
      <c r="A374" s="6">
        <f t="shared" si="73"/>
        <v>45075</v>
      </c>
      <c r="B374" s="13">
        <f t="shared" si="67"/>
        <v>5</v>
      </c>
      <c r="C374" s="13">
        <f t="shared" si="68"/>
        <v>2023</v>
      </c>
      <c r="D374">
        <f t="shared" si="69"/>
        <v>202305</v>
      </c>
      <c r="E374">
        <f t="shared" si="70"/>
        <v>2</v>
      </c>
      <c r="F374">
        <f t="shared" si="71"/>
        <v>202302</v>
      </c>
      <c r="G374" t="s">
        <v>559</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72"/>
        <v>#N/A</v>
      </c>
      <c r="FT374" s="7">
        <v>4.51</v>
      </c>
      <c r="FU374" s="7" t="e">
        <v>#N/A</v>
      </c>
      <c r="FV374" s="9" t="e">
        <v>#N/A</v>
      </c>
      <c r="FX374" s="9">
        <v>77.069999999999993</v>
      </c>
      <c r="FY374" s="9">
        <v>76.88</v>
      </c>
      <c r="FZ374" s="9">
        <v>75.78</v>
      </c>
      <c r="GA374" s="9">
        <v>74.03</v>
      </c>
      <c r="GB374" s="9">
        <v>71.400000000000006</v>
      </c>
      <c r="GD374" s="9">
        <v>77.069999999999993</v>
      </c>
      <c r="GE374" s="9">
        <v>77.099999999999994</v>
      </c>
      <c r="GF374" s="9">
        <v>76.88</v>
      </c>
      <c r="GG374" s="9">
        <v>76.5</v>
      </c>
      <c r="GH374" s="9">
        <v>76.14</v>
      </c>
      <c r="GI374" s="9">
        <v>75.78</v>
      </c>
      <c r="GJ374" s="9">
        <v>75.430000000000007</v>
      </c>
      <c r="GK374" s="9">
        <v>75.099999999999994</v>
      </c>
      <c r="GL374" s="9">
        <v>74.81</v>
      </c>
      <c r="GM374" s="9">
        <v>74.52</v>
      </c>
      <c r="GN374" s="9">
        <v>74.260000000000005</v>
      </c>
      <c r="GO374" s="9">
        <v>74.03</v>
      </c>
      <c r="GP374" s="9">
        <v>73.77</v>
      </c>
      <c r="GQ374" s="9">
        <v>73.52</v>
      </c>
      <c r="GR374" s="9">
        <v>73.290000000000006</v>
      </c>
      <c r="GS374" s="9">
        <v>73.069999999999993</v>
      </c>
      <c r="GT374" s="9">
        <v>72.83</v>
      </c>
      <c r="GU374" s="9">
        <v>72.599999999999994</v>
      </c>
      <c r="GV374" s="9">
        <v>72.38</v>
      </c>
      <c r="GW374" s="9">
        <v>72.17</v>
      </c>
      <c r="GX374" s="9">
        <v>71.959999999999994</v>
      </c>
      <c r="GY374" s="9">
        <v>71.77</v>
      </c>
      <c r="GZ374" s="9">
        <v>71.58</v>
      </c>
      <c r="HA374" s="9">
        <v>71.400000000000006</v>
      </c>
      <c r="HB374" s="9">
        <v>71.2</v>
      </c>
      <c r="HC374" s="9">
        <v>71.03</v>
      </c>
      <c r="HD374" s="9">
        <v>70.84</v>
      </c>
      <c r="HE374" s="9">
        <v>70.66</v>
      </c>
      <c r="HF374" s="9">
        <v>70.48</v>
      </c>
      <c r="HG374" s="9">
        <v>70.31</v>
      </c>
      <c r="HH374" s="9">
        <v>70.16</v>
      </c>
      <c r="HI374" s="9">
        <v>70.010000000000005</v>
      </c>
      <c r="HJ374" s="9">
        <v>69.86</v>
      </c>
      <c r="HK374" s="9">
        <v>69.709999999999994</v>
      </c>
      <c r="HL374" s="9">
        <v>69.56</v>
      </c>
      <c r="HM374" s="9">
        <v>69.400000000000006</v>
      </c>
      <c r="HN374" s="9">
        <v>69.25</v>
      </c>
      <c r="HO374" s="9">
        <v>69.09</v>
      </c>
      <c r="HP374" s="9">
        <v>68.92</v>
      </c>
      <c r="HQ374" s="9">
        <v>68.760000000000005</v>
      </c>
      <c r="HR374" s="9">
        <v>68.61</v>
      </c>
      <c r="HS374" s="9">
        <v>68.42</v>
      </c>
      <c r="HT374" s="9">
        <v>68.290000000000006</v>
      </c>
      <c r="HU374" s="9">
        <v>68.150000000000006</v>
      </c>
      <c r="HV374" s="9">
        <v>68.02</v>
      </c>
      <c r="HW374" s="9">
        <v>67.89</v>
      </c>
      <c r="HX374" s="9">
        <v>67.739999999999995</v>
      </c>
      <c r="HY374" s="9">
        <v>67.59</v>
      </c>
      <c r="ID374" s="14">
        <v>84.838099999999997</v>
      </c>
      <c r="IE374" s="14">
        <v>84.747900000000001</v>
      </c>
      <c r="IF374" s="14">
        <v>-0.10641399999999999</v>
      </c>
      <c r="IH374" s="7">
        <v>77.069999999999993</v>
      </c>
      <c r="II374" s="9">
        <v>57.36</v>
      </c>
    </row>
    <row r="375" spans="1:243" x14ac:dyDescent="0.35">
      <c r="A375" s="6">
        <f t="shared" si="73"/>
        <v>45076</v>
      </c>
      <c r="B375" s="13">
        <f t="shared" si="67"/>
        <v>5</v>
      </c>
      <c r="C375" s="13">
        <f t="shared" si="68"/>
        <v>2023</v>
      </c>
      <c r="D375">
        <f t="shared" si="69"/>
        <v>202305</v>
      </c>
      <c r="E375">
        <f t="shared" si="70"/>
        <v>2</v>
      </c>
      <c r="F375">
        <f t="shared" si="71"/>
        <v>202302</v>
      </c>
      <c r="G375" t="s">
        <v>560</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80.355999999999995</v>
      </c>
      <c r="FP375" s="7">
        <v>73.38</v>
      </c>
      <c r="FQ375" s="9">
        <v>1.2411000000000001</v>
      </c>
      <c r="FR375" s="7">
        <f t="shared" si="72"/>
        <v>59.124969784868256</v>
      </c>
      <c r="FT375" s="7">
        <v>4.4400000000000004</v>
      </c>
      <c r="FU375" s="7">
        <v>4.24</v>
      </c>
      <c r="FV375" s="9">
        <v>80.551100000000005</v>
      </c>
      <c r="FX375" s="9">
        <v>73.540000000000006</v>
      </c>
      <c r="FY375" s="9">
        <v>73.540000000000006</v>
      </c>
      <c r="FZ375" s="9">
        <v>72.64</v>
      </c>
      <c r="GA375" s="9">
        <v>71.16</v>
      </c>
      <c r="GB375" s="9">
        <v>69.069999999999993</v>
      </c>
      <c r="GD375" s="9">
        <v>73.540000000000006</v>
      </c>
      <c r="GE375" s="9">
        <v>73.709999999999994</v>
      </c>
      <c r="GF375" s="9">
        <v>73.540000000000006</v>
      </c>
      <c r="GG375" s="9">
        <v>73.23</v>
      </c>
      <c r="GH375" s="9">
        <v>72.930000000000007</v>
      </c>
      <c r="GI375" s="9">
        <v>72.64</v>
      </c>
      <c r="GJ375" s="9">
        <v>72.34</v>
      </c>
      <c r="GK375" s="9">
        <v>72.05</v>
      </c>
      <c r="GL375" s="9">
        <v>71.8</v>
      </c>
      <c r="GM375" s="9">
        <v>71.56</v>
      </c>
      <c r="GN375" s="9">
        <v>71.34</v>
      </c>
      <c r="GO375" s="9">
        <v>71.16</v>
      </c>
      <c r="GP375" s="9">
        <v>70.95</v>
      </c>
      <c r="GQ375" s="9">
        <v>70.739999999999995</v>
      </c>
      <c r="GR375" s="9">
        <v>70.56</v>
      </c>
      <c r="GS375" s="9">
        <v>70.38</v>
      </c>
      <c r="GT375" s="9">
        <v>70.19</v>
      </c>
      <c r="GU375" s="9">
        <v>70.010000000000005</v>
      </c>
      <c r="GV375" s="9">
        <v>69.83</v>
      </c>
      <c r="GW375" s="9">
        <v>69.66</v>
      </c>
      <c r="GX375" s="9">
        <v>69.5</v>
      </c>
      <c r="GY375" s="9">
        <v>69.349999999999994</v>
      </c>
      <c r="GZ375" s="9">
        <v>69.2</v>
      </c>
      <c r="HA375" s="9">
        <v>69.069999999999993</v>
      </c>
      <c r="HB375" s="9">
        <v>68.91</v>
      </c>
      <c r="HC375" s="9">
        <v>68.77</v>
      </c>
      <c r="HD375" s="9">
        <v>68.62</v>
      </c>
      <c r="HE375" s="9">
        <v>68.48</v>
      </c>
      <c r="HF375" s="9">
        <v>68.34</v>
      </c>
      <c r="HG375" s="9">
        <v>68.2</v>
      </c>
      <c r="HH375" s="9">
        <v>68.09</v>
      </c>
      <c r="HI375" s="9">
        <v>67.98</v>
      </c>
      <c r="HJ375" s="9">
        <v>67.87</v>
      </c>
      <c r="HK375" s="9">
        <v>67.760000000000005</v>
      </c>
      <c r="HL375" s="9">
        <v>67.64</v>
      </c>
      <c r="HM375" s="9">
        <v>67.52</v>
      </c>
      <c r="HN375" s="9">
        <v>67.39</v>
      </c>
      <c r="HO375" s="9">
        <v>67.260000000000005</v>
      </c>
      <c r="HP375" s="9">
        <v>67.12</v>
      </c>
      <c r="HQ375" s="9">
        <v>66.989999999999995</v>
      </c>
      <c r="HR375" s="9">
        <v>66.86</v>
      </c>
      <c r="HS375" s="9">
        <v>66.7</v>
      </c>
      <c r="HT375" s="9">
        <v>66.599999999999994</v>
      </c>
      <c r="HU375" s="9">
        <v>66.489999999999995</v>
      </c>
      <c r="HV375" s="9">
        <v>66.39</v>
      </c>
      <c r="HW375" s="9">
        <v>66.28</v>
      </c>
      <c r="HX375" s="9">
        <v>66.150000000000006</v>
      </c>
      <c r="HY375" s="9">
        <v>66.02</v>
      </c>
      <c r="ID375" s="14">
        <v>84.838099999999997</v>
      </c>
      <c r="IE375" s="14">
        <v>84.747900000000001</v>
      </c>
      <c r="IF375" s="14">
        <v>-0.10641399999999999</v>
      </c>
      <c r="IH375" s="7">
        <v>73.59</v>
      </c>
      <c r="II375" s="9">
        <v>58.29</v>
      </c>
    </row>
    <row r="376" spans="1:243" x14ac:dyDescent="0.35">
      <c r="A376" s="6">
        <f t="shared" si="73"/>
        <v>45077</v>
      </c>
      <c r="B376" s="13">
        <f t="shared" si="67"/>
        <v>5</v>
      </c>
      <c r="C376" s="13">
        <f t="shared" si="68"/>
        <v>2023</v>
      </c>
      <c r="D376">
        <f t="shared" si="69"/>
        <v>202305</v>
      </c>
      <c r="E376">
        <f t="shared" si="70"/>
        <v>2</v>
      </c>
      <c r="F376">
        <f t="shared" si="71"/>
        <v>202302</v>
      </c>
      <c r="G376" t="s">
        <v>561</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80.552700000000002</v>
      </c>
      <c r="FP376" s="7">
        <v>71.98</v>
      </c>
      <c r="FQ376" s="9">
        <v>1.2394000000000001</v>
      </c>
      <c r="FR376" s="7">
        <f t="shared" si="72"/>
        <v>58.076488623527517</v>
      </c>
      <c r="FT376" s="7">
        <v>4.32</v>
      </c>
      <c r="FU376" s="7">
        <v>4.18</v>
      </c>
      <c r="FV376" s="9">
        <v>80.748400000000004</v>
      </c>
      <c r="FX376" s="9">
        <v>72.66</v>
      </c>
      <c r="FY376" s="9">
        <v>72.489999999999995</v>
      </c>
      <c r="FZ376" s="9">
        <v>71.63</v>
      </c>
      <c r="GA376" s="9">
        <v>70.2</v>
      </c>
      <c r="GB376" s="9">
        <v>68.31</v>
      </c>
      <c r="GD376" s="9">
        <v>72.66</v>
      </c>
      <c r="GE376" s="9">
        <v>72.599999999999994</v>
      </c>
      <c r="GF376" s="9">
        <v>72.489999999999995</v>
      </c>
      <c r="GG376" s="9">
        <v>72.2</v>
      </c>
      <c r="GH376" s="9">
        <v>71.92</v>
      </c>
      <c r="GI376" s="9">
        <v>71.63</v>
      </c>
      <c r="GJ376" s="9">
        <v>71.349999999999994</v>
      </c>
      <c r="GK376" s="9">
        <v>71.069999999999993</v>
      </c>
      <c r="GL376" s="9">
        <v>70.819999999999993</v>
      </c>
      <c r="GM376" s="9">
        <v>70.58</v>
      </c>
      <c r="GN376" s="9">
        <v>70.37</v>
      </c>
      <c r="GO376" s="9">
        <v>70.2</v>
      </c>
      <c r="GP376" s="9">
        <v>70</v>
      </c>
      <c r="GQ376" s="9">
        <v>69.8</v>
      </c>
      <c r="GR376" s="9">
        <v>69.63</v>
      </c>
      <c r="GS376" s="9">
        <v>69.47</v>
      </c>
      <c r="GT376" s="9">
        <v>69.3</v>
      </c>
      <c r="GU376" s="9">
        <v>69.14</v>
      </c>
      <c r="GV376" s="9">
        <v>68.989999999999995</v>
      </c>
      <c r="GW376" s="9">
        <v>68.84</v>
      </c>
      <c r="GX376" s="9">
        <v>68.69</v>
      </c>
      <c r="GY376" s="9">
        <v>68.56</v>
      </c>
      <c r="GZ376" s="9">
        <v>68.42</v>
      </c>
      <c r="HA376" s="9">
        <v>68.31</v>
      </c>
      <c r="HB376" s="9">
        <v>68.17</v>
      </c>
      <c r="HC376" s="9">
        <v>68.05</v>
      </c>
      <c r="HD376" s="9">
        <v>67.91</v>
      </c>
      <c r="HE376" s="9">
        <v>67.78</v>
      </c>
      <c r="HF376" s="9">
        <v>67.650000000000006</v>
      </c>
      <c r="HG376" s="9">
        <v>67.52</v>
      </c>
      <c r="HH376" s="9">
        <v>67.42</v>
      </c>
      <c r="HI376" s="9">
        <v>67.319999999999993</v>
      </c>
      <c r="HJ376" s="9">
        <v>67.23</v>
      </c>
      <c r="HK376" s="9">
        <v>67.14</v>
      </c>
      <c r="HL376" s="9">
        <v>67.040000000000006</v>
      </c>
      <c r="HM376" s="9">
        <v>66.930000000000007</v>
      </c>
      <c r="HN376" s="9">
        <v>66.819999999999993</v>
      </c>
      <c r="HO376" s="9">
        <v>66.709999999999994</v>
      </c>
      <c r="HP376" s="9">
        <v>66.59</v>
      </c>
      <c r="HQ376" s="9">
        <v>66.47</v>
      </c>
      <c r="HR376" s="9">
        <v>66.349999999999994</v>
      </c>
      <c r="HS376" s="9">
        <v>66.2</v>
      </c>
      <c r="HT376" s="9">
        <v>66.11</v>
      </c>
      <c r="HU376" s="9">
        <v>66.010000000000005</v>
      </c>
      <c r="HV376" s="9">
        <v>65.92</v>
      </c>
      <c r="HW376" s="9">
        <v>65.83</v>
      </c>
      <c r="HX376" s="9">
        <v>65.72</v>
      </c>
      <c r="HY376" s="9">
        <v>65.599999999999994</v>
      </c>
      <c r="ID376" s="14">
        <v>84.838099999999997</v>
      </c>
      <c r="IE376" s="14">
        <v>84.747900000000001</v>
      </c>
      <c r="IF376" s="14">
        <v>-0.10641399999999999</v>
      </c>
      <c r="IH376" s="7">
        <v>73.03</v>
      </c>
      <c r="II376" s="9">
        <v>63.53</v>
      </c>
    </row>
    <row r="377" spans="1:243" x14ac:dyDescent="0.35">
      <c r="A377" s="6">
        <f t="shared" si="73"/>
        <v>45078</v>
      </c>
      <c r="B377" s="13">
        <f t="shared" si="67"/>
        <v>6</v>
      </c>
      <c r="C377" s="13">
        <f t="shared" si="68"/>
        <v>2023</v>
      </c>
      <c r="D377">
        <f t="shared" si="69"/>
        <v>202306</v>
      </c>
      <c r="E377">
        <f t="shared" si="70"/>
        <v>2</v>
      </c>
      <c r="F377">
        <f t="shared" si="71"/>
        <v>202302</v>
      </c>
      <c r="G377" t="s">
        <v>562</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81.063800000000001</v>
      </c>
      <c r="FP377" s="7">
        <v>74.180000000000007</v>
      </c>
      <c r="FQ377" s="9">
        <v>1.2524</v>
      </c>
      <c r="FR377" s="7">
        <f t="shared" si="72"/>
        <v>59.230277866496337</v>
      </c>
      <c r="FT377" s="7">
        <v>4.29</v>
      </c>
      <c r="FU377" s="7">
        <v>4.13</v>
      </c>
      <c r="FV377" s="9">
        <v>81.267899999999997</v>
      </c>
      <c r="FX377" s="9">
        <v>74.28</v>
      </c>
      <c r="FY377" s="9">
        <v>73.92</v>
      </c>
      <c r="FZ377" s="9">
        <v>72.98</v>
      </c>
      <c r="GA377" s="9">
        <v>71.48</v>
      </c>
      <c r="GB377" s="9">
        <v>69.319999999999993</v>
      </c>
      <c r="GD377" s="9">
        <v>74.28</v>
      </c>
      <c r="GE377" s="9">
        <v>74.209999999999994</v>
      </c>
      <c r="GF377" s="9">
        <v>73.92</v>
      </c>
      <c r="GG377" s="9">
        <v>73.61</v>
      </c>
      <c r="GH377" s="9">
        <v>73.3</v>
      </c>
      <c r="GI377" s="9">
        <v>72.98</v>
      </c>
      <c r="GJ377" s="9">
        <v>72.680000000000007</v>
      </c>
      <c r="GK377" s="9">
        <v>72.41</v>
      </c>
      <c r="GL377" s="9">
        <v>72.150000000000006</v>
      </c>
      <c r="GM377" s="9">
        <v>71.91</v>
      </c>
      <c r="GN377" s="9">
        <v>71.709999999999994</v>
      </c>
      <c r="GO377" s="9">
        <v>71.48</v>
      </c>
      <c r="GP377" s="9">
        <v>71.27</v>
      </c>
      <c r="GQ377" s="9">
        <v>71.069999999999993</v>
      </c>
      <c r="GR377" s="9">
        <v>70.89</v>
      </c>
      <c r="GS377" s="9">
        <v>70.69</v>
      </c>
      <c r="GT377" s="9">
        <v>70.489999999999995</v>
      </c>
      <c r="GU377" s="9">
        <v>70.31</v>
      </c>
      <c r="GV377" s="9">
        <v>70.13</v>
      </c>
      <c r="GW377" s="9">
        <v>69.95</v>
      </c>
      <c r="GX377" s="9">
        <v>69.790000000000006</v>
      </c>
      <c r="GY377" s="9">
        <v>69.63</v>
      </c>
      <c r="GZ377" s="9">
        <v>69.489999999999995</v>
      </c>
      <c r="HA377" s="9">
        <v>69.319999999999993</v>
      </c>
      <c r="HB377" s="9">
        <v>69.17</v>
      </c>
      <c r="HC377" s="9">
        <v>69</v>
      </c>
      <c r="HD377" s="9">
        <v>68.84</v>
      </c>
      <c r="HE377" s="9">
        <v>68.680000000000007</v>
      </c>
      <c r="HF377" s="9">
        <v>68.53</v>
      </c>
      <c r="HG377" s="9">
        <v>68.400000000000006</v>
      </c>
      <c r="HH377" s="9">
        <v>68.27</v>
      </c>
      <c r="HI377" s="9">
        <v>68.150000000000006</v>
      </c>
      <c r="HJ377" s="9">
        <v>68.03</v>
      </c>
      <c r="HK377" s="9">
        <v>67.900000000000006</v>
      </c>
      <c r="HL377" s="9">
        <v>67.760000000000005</v>
      </c>
      <c r="HM377" s="9">
        <v>67.62</v>
      </c>
      <c r="HN377" s="9">
        <v>67.48</v>
      </c>
      <c r="HO377" s="9">
        <v>67.33</v>
      </c>
      <c r="HP377" s="9">
        <v>67.180000000000007</v>
      </c>
      <c r="HQ377" s="9">
        <v>67.03</v>
      </c>
      <c r="HR377" s="9">
        <v>66.86</v>
      </c>
      <c r="HS377" s="9">
        <v>66.739999999999995</v>
      </c>
      <c r="HT377" s="9">
        <v>66.61</v>
      </c>
      <c r="HU377" s="9">
        <v>66.489999999999995</v>
      </c>
      <c r="HV377" s="9">
        <v>66.38</v>
      </c>
      <c r="HW377" s="9">
        <v>66.25</v>
      </c>
      <c r="HX377" s="9">
        <v>66.11</v>
      </c>
      <c r="HY377" s="9">
        <v>65.989999999999995</v>
      </c>
      <c r="ID377" s="14">
        <v>84.838099999999997</v>
      </c>
      <c r="IE377" s="14">
        <v>84.747900000000001</v>
      </c>
      <c r="IF377" s="14">
        <v>-0.10641399999999999</v>
      </c>
      <c r="IH377" s="7">
        <v>74.87</v>
      </c>
      <c r="II377" s="9">
        <v>54.27</v>
      </c>
    </row>
    <row r="378" spans="1:243" x14ac:dyDescent="0.35">
      <c r="A378" s="6">
        <f t="shared" si="73"/>
        <v>45079</v>
      </c>
      <c r="B378" s="13">
        <f t="shared" si="67"/>
        <v>6</v>
      </c>
      <c r="C378" s="13">
        <f t="shared" si="68"/>
        <v>2023</v>
      </c>
      <c r="D378">
        <f t="shared" si="69"/>
        <v>202306</v>
      </c>
      <c r="E378">
        <f t="shared" si="70"/>
        <v>2</v>
      </c>
      <c r="F378">
        <f t="shared" si="71"/>
        <v>202302</v>
      </c>
      <c r="G378" t="s">
        <v>563</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80.752499999999998</v>
      </c>
      <c r="FP378" s="7">
        <v>76</v>
      </c>
      <c r="FQ378" s="9">
        <v>1.2484999999999999</v>
      </c>
      <c r="FR378" s="7">
        <f t="shared" si="72"/>
        <v>60.873047657188629</v>
      </c>
      <c r="FT378" s="7">
        <v>4.3600000000000003</v>
      </c>
      <c r="FU378" s="7">
        <v>4.1500000000000004</v>
      </c>
      <c r="FV378" s="9">
        <v>80.958100000000002</v>
      </c>
      <c r="FX378" s="9">
        <v>76.13</v>
      </c>
      <c r="FY378" s="9">
        <v>75.63</v>
      </c>
      <c r="FZ378" s="9">
        <v>74.61</v>
      </c>
      <c r="GA378" s="9">
        <v>72.89</v>
      </c>
      <c r="GB378" s="9">
        <v>70.41</v>
      </c>
      <c r="GD378" s="9">
        <v>76.13</v>
      </c>
      <c r="GE378" s="9">
        <v>75.97</v>
      </c>
      <c r="GF378" s="9">
        <v>75.63</v>
      </c>
      <c r="GG378" s="9">
        <v>75.290000000000006</v>
      </c>
      <c r="GH378" s="9">
        <v>74.95</v>
      </c>
      <c r="GI378" s="9">
        <v>74.61</v>
      </c>
      <c r="GJ378" s="9">
        <v>74.28</v>
      </c>
      <c r="GK378" s="9">
        <v>73.97</v>
      </c>
      <c r="GL378" s="9">
        <v>73.67</v>
      </c>
      <c r="GM378" s="9">
        <v>73.39</v>
      </c>
      <c r="GN378" s="9">
        <v>73.150000000000006</v>
      </c>
      <c r="GO378" s="9">
        <v>72.89</v>
      </c>
      <c r="GP378" s="9">
        <v>72.650000000000006</v>
      </c>
      <c r="GQ378" s="9">
        <v>72.42</v>
      </c>
      <c r="GR378" s="9">
        <v>72.22</v>
      </c>
      <c r="GS378" s="9">
        <v>71.989999999999995</v>
      </c>
      <c r="GT378" s="9">
        <v>71.760000000000005</v>
      </c>
      <c r="GU378" s="9">
        <v>71.540000000000006</v>
      </c>
      <c r="GV378" s="9">
        <v>71.34</v>
      </c>
      <c r="GW378" s="9">
        <v>71.14</v>
      </c>
      <c r="GX378" s="9">
        <v>70.959999999999994</v>
      </c>
      <c r="GY378" s="9">
        <v>70.77</v>
      </c>
      <c r="GZ378" s="9">
        <v>70.599999999999994</v>
      </c>
      <c r="HA378" s="9">
        <v>70.41</v>
      </c>
      <c r="HB378" s="9">
        <v>70.239999999999995</v>
      </c>
      <c r="HC378" s="9">
        <v>70.05</v>
      </c>
      <c r="HD378" s="9">
        <v>69.87</v>
      </c>
      <c r="HE378" s="9">
        <v>69.69</v>
      </c>
      <c r="HF378" s="9">
        <v>69.53</v>
      </c>
      <c r="HG378" s="9">
        <v>69.38</v>
      </c>
      <c r="HH378" s="9">
        <v>69.23</v>
      </c>
      <c r="HI378" s="9">
        <v>69.099999999999994</v>
      </c>
      <c r="HJ378" s="9">
        <v>68.97</v>
      </c>
      <c r="HK378" s="9">
        <v>68.819999999999993</v>
      </c>
      <c r="HL378" s="9">
        <v>68.66</v>
      </c>
      <c r="HM378" s="9">
        <v>68.510000000000005</v>
      </c>
      <c r="HN378" s="9">
        <v>68.349999999999994</v>
      </c>
      <c r="HO378" s="9">
        <v>68.180000000000007</v>
      </c>
      <c r="HP378" s="9">
        <v>68.010000000000005</v>
      </c>
      <c r="HQ378" s="9">
        <v>67.84</v>
      </c>
      <c r="HR378" s="9">
        <v>67.650000000000006</v>
      </c>
      <c r="HS378" s="9">
        <v>67.52</v>
      </c>
      <c r="HT378" s="9">
        <v>67.38</v>
      </c>
      <c r="HU378" s="9">
        <v>67.25</v>
      </c>
      <c r="HV378" s="9">
        <v>67.13</v>
      </c>
      <c r="HW378" s="9">
        <v>66.98</v>
      </c>
      <c r="HX378" s="9">
        <v>66.819999999999993</v>
      </c>
      <c r="HY378" s="9">
        <v>66.680000000000007</v>
      </c>
      <c r="ID378" s="14">
        <v>84.838099999999997</v>
      </c>
      <c r="IE378" s="14">
        <v>84.747900000000001</v>
      </c>
      <c r="IF378" s="14">
        <v>-0.10641399999999999</v>
      </c>
      <c r="IH378" s="7">
        <v>76.03</v>
      </c>
      <c r="II378" s="9">
        <v>54.95</v>
      </c>
    </row>
    <row r="379" spans="1:243" x14ac:dyDescent="0.35">
      <c r="A379" s="6">
        <f t="shared" si="73"/>
        <v>45082</v>
      </c>
      <c r="B379" s="13">
        <f t="shared" si="67"/>
        <v>6</v>
      </c>
      <c r="C379" s="13">
        <f t="shared" si="68"/>
        <v>2023</v>
      </c>
      <c r="D379">
        <f t="shared" si="69"/>
        <v>202306</v>
      </c>
      <c r="E379">
        <f t="shared" si="70"/>
        <v>2</v>
      </c>
      <c r="F379">
        <f t="shared" si="71"/>
        <v>202302</v>
      </c>
      <c r="G379" t="s">
        <v>564</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80.400199999999998</v>
      </c>
      <c r="FP379" s="7">
        <v>76.61</v>
      </c>
      <c r="FQ379" s="9">
        <v>1.2410000000000001</v>
      </c>
      <c r="FR379" s="7">
        <f t="shared" si="72"/>
        <v>61.732473811442382</v>
      </c>
      <c r="FT379" s="7">
        <v>4.46</v>
      </c>
      <c r="FU379" s="7">
        <v>4.22</v>
      </c>
      <c r="FV379" s="9">
        <v>80.618799999999993</v>
      </c>
      <c r="FX379" s="9">
        <v>76.709999999999994</v>
      </c>
      <c r="FY379" s="9">
        <v>76.069999999999993</v>
      </c>
      <c r="FZ379" s="9">
        <v>74.87</v>
      </c>
      <c r="GA379" s="9">
        <v>72.959999999999994</v>
      </c>
      <c r="GB379" s="9">
        <v>70.22</v>
      </c>
      <c r="GD379" s="9">
        <v>76.709999999999994</v>
      </c>
      <c r="GE379" s="9">
        <v>76.47</v>
      </c>
      <c r="GF379" s="9">
        <v>76.069999999999993</v>
      </c>
      <c r="GG379" s="9">
        <v>75.67</v>
      </c>
      <c r="GH379" s="9">
        <v>75.260000000000005</v>
      </c>
      <c r="GI379" s="9">
        <v>74.87</v>
      </c>
      <c r="GJ379" s="9">
        <v>74.510000000000005</v>
      </c>
      <c r="GK379" s="9">
        <v>74.17</v>
      </c>
      <c r="GL379" s="9">
        <v>73.84</v>
      </c>
      <c r="GM379" s="9">
        <v>73.53</v>
      </c>
      <c r="GN379" s="9">
        <v>73.25</v>
      </c>
      <c r="GO379" s="9">
        <v>72.959999999999994</v>
      </c>
      <c r="GP379" s="9">
        <v>72.69</v>
      </c>
      <c r="GQ379" s="9">
        <v>72.44</v>
      </c>
      <c r="GR379" s="9">
        <v>72.2</v>
      </c>
      <c r="GS379" s="9">
        <v>71.95</v>
      </c>
      <c r="GT379" s="9">
        <v>71.7</v>
      </c>
      <c r="GU379" s="9">
        <v>71.459999999999994</v>
      </c>
      <c r="GV379" s="9">
        <v>71.239999999999995</v>
      </c>
      <c r="GW379" s="9">
        <v>71.02</v>
      </c>
      <c r="GX379" s="9">
        <v>70.819999999999993</v>
      </c>
      <c r="GY379" s="9">
        <v>70.61</v>
      </c>
      <c r="GZ379" s="9">
        <v>70.42</v>
      </c>
      <c r="HA379" s="9">
        <v>70.22</v>
      </c>
      <c r="HB379" s="9">
        <v>70.03</v>
      </c>
      <c r="HC379" s="9">
        <v>69.819999999999993</v>
      </c>
      <c r="HD379" s="9">
        <v>69.62</v>
      </c>
      <c r="HE379" s="9">
        <v>69.42</v>
      </c>
      <c r="HF379" s="9">
        <v>69.25</v>
      </c>
      <c r="HG379" s="9">
        <v>69.08</v>
      </c>
      <c r="HH379" s="9">
        <v>68.91</v>
      </c>
      <c r="HI379" s="9">
        <v>68.760000000000005</v>
      </c>
      <c r="HJ379" s="9">
        <v>68.61</v>
      </c>
      <c r="HK379" s="9">
        <v>68.45</v>
      </c>
      <c r="HL379" s="9">
        <v>68.28</v>
      </c>
      <c r="HM379" s="9">
        <v>68.12</v>
      </c>
      <c r="HN379" s="9">
        <v>67.95</v>
      </c>
      <c r="HO379" s="9">
        <v>67.77</v>
      </c>
      <c r="HP379" s="9">
        <v>67.59</v>
      </c>
      <c r="HQ379" s="9">
        <v>67.42</v>
      </c>
      <c r="HR379" s="9">
        <v>67.239999999999995</v>
      </c>
      <c r="HS379" s="9">
        <v>67.11</v>
      </c>
      <c r="HT379" s="9">
        <v>66.97</v>
      </c>
      <c r="HU379" s="9">
        <v>66.84</v>
      </c>
      <c r="HV379" s="9">
        <v>66.72</v>
      </c>
      <c r="HW379" s="9">
        <v>66.569999999999993</v>
      </c>
      <c r="HX379" s="9">
        <v>66.41</v>
      </c>
      <c r="HY379" s="9">
        <v>66.25</v>
      </c>
      <c r="ID379" s="14">
        <v>84.838099999999997</v>
      </c>
      <c r="IE379" s="14">
        <v>84.747900000000001</v>
      </c>
      <c r="IF379" s="14">
        <v>-0.10641399999999999</v>
      </c>
      <c r="IH379" s="7">
        <v>77.290000000000006</v>
      </c>
      <c r="II379" s="9">
        <v>67.22</v>
      </c>
    </row>
    <row r="380" spans="1:243" x14ac:dyDescent="0.35">
      <c r="A380" s="6">
        <f t="shared" si="73"/>
        <v>45083</v>
      </c>
      <c r="B380" s="13">
        <f t="shared" si="67"/>
        <v>6</v>
      </c>
      <c r="C380" s="13">
        <f t="shared" si="68"/>
        <v>2023</v>
      </c>
      <c r="D380">
        <f t="shared" si="69"/>
        <v>202306</v>
      </c>
      <c r="E380">
        <f t="shared" si="70"/>
        <v>2</v>
      </c>
      <c r="F380">
        <f t="shared" si="71"/>
        <v>202302</v>
      </c>
      <c r="G380" t="s">
        <v>565</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80.478999999999999</v>
      </c>
      <c r="FP380" s="7">
        <v>76.22</v>
      </c>
      <c r="FQ380" s="9">
        <v>1.2407999999999999</v>
      </c>
      <c r="FR380" s="7">
        <f t="shared" si="72"/>
        <v>61.428110896196003</v>
      </c>
      <c r="FT380" s="7">
        <v>4.46</v>
      </c>
      <c r="FU380" s="7">
        <v>4.1900000000000004</v>
      </c>
      <c r="FV380" s="9">
        <v>80.701300000000003</v>
      </c>
      <c r="FX380" s="9">
        <v>76.290000000000006</v>
      </c>
      <c r="FY380" s="9">
        <v>75.709999999999994</v>
      </c>
      <c r="FZ380" s="9">
        <v>74.47</v>
      </c>
      <c r="GA380" s="9">
        <v>72.599999999999994</v>
      </c>
      <c r="GB380" s="9">
        <v>69.89</v>
      </c>
      <c r="GD380" s="9">
        <v>76.290000000000006</v>
      </c>
      <c r="GE380" s="9">
        <v>76.09</v>
      </c>
      <c r="GF380" s="9">
        <v>75.709999999999994</v>
      </c>
      <c r="GG380" s="9">
        <v>75.290000000000006</v>
      </c>
      <c r="GH380" s="9">
        <v>74.87</v>
      </c>
      <c r="GI380" s="9">
        <v>74.47</v>
      </c>
      <c r="GJ380" s="9">
        <v>74.099999999999994</v>
      </c>
      <c r="GK380" s="9">
        <v>73.77</v>
      </c>
      <c r="GL380" s="9">
        <v>73.45</v>
      </c>
      <c r="GM380" s="9">
        <v>73.150000000000006</v>
      </c>
      <c r="GN380" s="9">
        <v>72.88</v>
      </c>
      <c r="GO380" s="9">
        <v>72.599999999999994</v>
      </c>
      <c r="GP380" s="9">
        <v>72.33</v>
      </c>
      <c r="GQ380" s="9">
        <v>72.08</v>
      </c>
      <c r="GR380" s="9">
        <v>71.84</v>
      </c>
      <c r="GS380" s="9">
        <v>71.599999999999994</v>
      </c>
      <c r="GT380" s="9">
        <v>71.36</v>
      </c>
      <c r="GU380" s="9">
        <v>71.13</v>
      </c>
      <c r="GV380" s="9">
        <v>70.89</v>
      </c>
      <c r="GW380" s="9">
        <v>70.67</v>
      </c>
      <c r="GX380" s="9">
        <v>70.48</v>
      </c>
      <c r="GY380" s="9">
        <v>70.28</v>
      </c>
      <c r="GZ380" s="9">
        <v>70.09</v>
      </c>
      <c r="HA380" s="9">
        <v>69.89</v>
      </c>
      <c r="HB380" s="9">
        <v>69.7</v>
      </c>
      <c r="HC380" s="9">
        <v>69.5</v>
      </c>
      <c r="HD380" s="9">
        <v>69.31</v>
      </c>
      <c r="HE380" s="9">
        <v>69.12</v>
      </c>
      <c r="HF380" s="9">
        <v>68.95</v>
      </c>
      <c r="HG380" s="9">
        <v>68.77</v>
      </c>
      <c r="HH380" s="9">
        <v>68.599999999999994</v>
      </c>
      <c r="HI380" s="9">
        <v>68.45</v>
      </c>
      <c r="HJ380" s="9">
        <v>68.31</v>
      </c>
      <c r="HK380" s="9">
        <v>68.16</v>
      </c>
      <c r="HL380" s="9">
        <v>68</v>
      </c>
      <c r="HM380" s="9">
        <v>67.84</v>
      </c>
      <c r="HN380" s="9">
        <v>67.67</v>
      </c>
      <c r="HO380" s="9">
        <v>67.5</v>
      </c>
      <c r="HP380" s="9">
        <v>67.33</v>
      </c>
      <c r="HQ380" s="9">
        <v>67.17</v>
      </c>
      <c r="HR380" s="9">
        <v>66.989999999999995</v>
      </c>
      <c r="HS380" s="9">
        <v>66.86</v>
      </c>
      <c r="HT380" s="9">
        <v>66.72</v>
      </c>
      <c r="HU380" s="9">
        <v>66.59</v>
      </c>
      <c r="HV380" s="9">
        <v>66.47</v>
      </c>
      <c r="HW380" s="9">
        <v>66.33</v>
      </c>
      <c r="HX380" s="9">
        <v>66.180000000000007</v>
      </c>
      <c r="HY380" s="9">
        <v>66.02</v>
      </c>
      <c r="ID380" s="14">
        <v>84.838099999999997</v>
      </c>
      <c r="IE380" s="14">
        <v>84.747900000000001</v>
      </c>
      <c r="IF380" s="14">
        <v>-0.10641399999999999</v>
      </c>
      <c r="IH380" s="7">
        <v>76.38</v>
      </c>
      <c r="II380" s="9">
        <v>59.15</v>
      </c>
    </row>
    <row r="381" spans="1:243" x14ac:dyDescent="0.35">
      <c r="A381" s="6">
        <f t="shared" si="73"/>
        <v>45084</v>
      </c>
      <c r="B381" s="13">
        <f t="shared" si="67"/>
        <v>6</v>
      </c>
      <c r="C381" s="13">
        <f t="shared" si="68"/>
        <v>2023</v>
      </c>
      <c r="D381">
        <f t="shared" si="69"/>
        <v>202306</v>
      </c>
      <c r="E381">
        <f t="shared" si="70"/>
        <v>2</v>
      </c>
      <c r="F381">
        <f t="shared" si="71"/>
        <v>202302</v>
      </c>
      <c r="G381" t="s">
        <v>566</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80.864900000000006</v>
      </c>
      <c r="FP381" s="7">
        <v>76.849999999999994</v>
      </c>
      <c r="FQ381" s="9">
        <v>1.2462</v>
      </c>
      <c r="FR381" s="7">
        <f t="shared" si="72"/>
        <v>61.667469106082486</v>
      </c>
      <c r="FT381" s="7">
        <v>4.58</v>
      </c>
      <c r="FU381" s="7">
        <v>4.26</v>
      </c>
      <c r="FV381" s="9">
        <v>81.097700000000003</v>
      </c>
      <c r="FX381" s="9">
        <v>76.95</v>
      </c>
      <c r="FY381" s="9">
        <v>76.489999999999995</v>
      </c>
      <c r="FZ381" s="9">
        <v>75.260000000000005</v>
      </c>
      <c r="GA381" s="9">
        <v>73.3</v>
      </c>
      <c r="GB381" s="9">
        <v>70.430000000000007</v>
      </c>
      <c r="GD381" s="9">
        <v>76.95</v>
      </c>
      <c r="GE381" s="9">
        <v>76.84</v>
      </c>
      <c r="GF381" s="9">
        <v>76.489999999999995</v>
      </c>
      <c r="GG381" s="9">
        <v>76.09</v>
      </c>
      <c r="GH381" s="9">
        <v>75.67</v>
      </c>
      <c r="GI381" s="9">
        <v>75.260000000000005</v>
      </c>
      <c r="GJ381" s="9">
        <v>74.89</v>
      </c>
      <c r="GK381" s="9">
        <v>74.55</v>
      </c>
      <c r="GL381" s="9">
        <v>74.22</v>
      </c>
      <c r="GM381" s="9">
        <v>73.900000000000006</v>
      </c>
      <c r="GN381" s="9">
        <v>73.599999999999994</v>
      </c>
      <c r="GO381" s="9">
        <v>73.3</v>
      </c>
      <c r="GP381" s="9">
        <v>73.02</v>
      </c>
      <c r="GQ381" s="9">
        <v>72.75</v>
      </c>
      <c r="GR381" s="9">
        <v>72.510000000000005</v>
      </c>
      <c r="GS381" s="9">
        <v>72.25</v>
      </c>
      <c r="GT381" s="9">
        <v>71.989999999999995</v>
      </c>
      <c r="GU381" s="9">
        <v>71.739999999999995</v>
      </c>
      <c r="GV381" s="9">
        <v>71.489999999999995</v>
      </c>
      <c r="GW381" s="9">
        <v>71.260000000000005</v>
      </c>
      <c r="GX381" s="9">
        <v>71.05</v>
      </c>
      <c r="GY381" s="9">
        <v>70.84</v>
      </c>
      <c r="GZ381" s="9">
        <v>70.64</v>
      </c>
      <c r="HA381" s="9">
        <v>70.430000000000007</v>
      </c>
      <c r="HB381" s="9">
        <v>70.23</v>
      </c>
      <c r="HC381" s="9">
        <v>70.010000000000005</v>
      </c>
      <c r="HD381" s="9">
        <v>69.81</v>
      </c>
      <c r="HE381" s="9">
        <v>69.61</v>
      </c>
      <c r="HF381" s="9">
        <v>69.430000000000007</v>
      </c>
      <c r="HG381" s="9">
        <v>69.239999999999995</v>
      </c>
      <c r="HH381" s="9">
        <v>69.06</v>
      </c>
      <c r="HI381" s="9">
        <v>68.89</v>
      </c>
      <c r="HJ381" s="9">
        <v>68.739999999999995</v>
      </c>
      <c r="HK381" s="9">
        <v>68.58</v>
      </c>
      <c r="HL381" s="9">
        <v>68.41</v>
      </c>
      <c r="HM381" s="9">
        <v>68.239999999999995</v>
      </c>
      <c r="HN381" s="9">
        <v>68.06</v>
      </c>
      <c r="HO381" s="9">
        <v>67.88</v>
      </c>
      <c r="HP381" s="9">
        <v>67.7</v>
      </c>
      <c r="HQ381" s="9">
        <v>67.53</v>
      </c>
      <c r="HR381" s="9">
        <v>67.349999999999994</v>
      </c>
      <c r="HS381" s="9">
        <v>67.22</v>
      </c>
      <c r="HT381" s="9">
        <v>67.08</v>
      </c>
      <c r="HU381" s="9">
        <v>66.95</v>
      </c>
      <c r="HV381" s="9">
        <v>66.83</v>
      </c>
      <c r="HW381" s="9">
        <v>66.680000000000007</v>
      </c>
      <c r="HX381" s="9">
        <v>66.52</v>
      </c>
      <c r="HY381" s="9">
        <v>66.34</v>
      </c>
      <c r="ID381" s="14">
        <v>84.838099999999997</v>
      </c>
      <c r="IE381" s="14">
        <v>84.747900000000001</v>
      </c>
      <c r="IF381" s="14">
        <v>-0.10641399999999999</v>
      </c>
      <c r="IH381" s="7">
        <v>77.05</v>
      </c>
      <c r="II381" s="9">
        <v>62.27</v>
      </c>
    </row>
    <row r="382" spans="1:243" x14ac:dyDescent="0.35">
      <c r="A382" s="6">
        <f t="shared" si="73"/>
        <v>45085</v>
      </c>
      <c r="B382" s="13">
        <f t="shared" si="67"/>
        <v>6</v>
      </c>
      <c r="C382" s="13">
        <f t="shared" si="68"/>
        <v>2023</v>
      </c>
      <c r="D382">
        <f t="shared" si="69"/>
        <v>202306</v>
      </c>
      <c r="E382">
        <f t="shared" si="70"/>
        <v>2</v>
      </c>
      <c r="F382">
        <f t="shared" si="71"/>
        <v>202302</v>
      </c>
      <c r="G382" t="s">
        <v>567</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81.0946</v>
      </c>
      <c r="FP382" s="7">
        <v>75.88</v>
      </c>
      <c r="FQ382" s="9">
        <v>1.2535000000000001</v>
      </c>
      <c r="FR382" s="7">
        <f t="shared" si="72"/>
        <v>60.534503390506572</v>
      </c>
      <c r="FT382" s="7">
        <v>4.51</v>
      </c>
      <c r="FU382" s="7">
        <v>4.25</v>
      </c>
      <c r="FV382" s="9">
        <v>81.325900000000004</v>
      </c>
      <c r="FX382" s="9">
        <v>75.959999999999994</v>
      </c>
      <c r="FY382" s="9">
        <v>75.5</v>
      </c>
      <c r="FZ382" s="9">
        <v>74.319999999999993</v>
      </c>
      <c r="GA382" s="9">
        <v>72.41</v>
      </c>
      <c r="GB382" s="9">
        <v>69.569999999999993</v>
      </c>
      <c r="GD382" s="9">
        <v>75.959999999999994</v>
      </c>
      <c r="GE382" s="9">
        <v>75.84</v>
      </c>
      <c r="GF382" s="9">
        <v>75.5</v>
      </c>
      <c r="GG382" s="9">
        <v>75.12</v>
      </c>
      <c r="GH382" s="9">
        <v>74.709999999999994</v>
      </c>
      <c r="GI382" s="9">
        <v>74.319999999999993</v>
      </c>
      <c r="GJ382" s="9">
        <v>73.95</v>
      </c>
      <c r="GK382" s="9">
        <v>73.61</v>
      </c>
      <c r="GL382" s="9">
        <v>73.290000000000006</v>
      </c>
      <c r="GM382" s="9">
        <v>72.98</v>
      </c>
      <c r="GN382" s="9">
        <v>72.7</v>
      </c>
      <c r="GO382" s="9">
        <v>72.41</v>
      </c>
      <c r="GP382" s="9">
        <v>72.13</v>
      </c>
      <c r="GQ382" s="9">
        <v>71.87</v>
      </c>
      <c r="GR382" s="9">
        <v>71.63</v>
      </c>
      <c r="GS382" s="9">
        <v>71.37</v>
      </c>
      <c r="GT382" s="9">
        <v>71.11</v>
      </c>
      <c r="GU382" s="9">
        <v>70.86</v>
      </c>
      <c r="GV382" s="9">
        <v>70.62</v>
      </c>
      <c r="GW382" s="9">
        <v>70.39</v>
      </c>
      <c r="GX382" s="9">
        <v>70.19</v>
      </c>
      <c r="GY382" s="9">
        <v>69.98</v>
      </c>
      <c r="GZ382" s="9">
        <v>69.78</v>
      </c>
      <c r="HA382" s="9">
        <v>69.569999999999993</v>
      </c>
      <c r="HB382" s="9">
        <v>69.37</v>
      </c>
      <c r="HC382" s="9">
        <v>69.16</v>
      </c>
      <c r="HD382" s="9">
        <v>68.97</v>
      </c>
      <c r="HE382" s="9">
        <v>68.78</v>
      </c>
      <c r="HF382" s="9">
        <v>68.599999999999994</v>
      </c>
      <c r="HG382" s="9">
        <v>68.42</v>
      </c>
      <c r="HH382" s="9">
        <v>68.239999999999995</v>
      </c>
      <c r="HI382" s="9">
        <v>68.069999999999993</v>
      </c>
      <c r="HJ382" s="9">
        <v>67.92</v>
      </c>
      <c r="HK382" s="9">
        <v>67.77</v>
      </c>
      <c r="HL382" s="9">
        <v>67.61</v>
      </c>
      <c r="HM382" s="9">
        <v>67.44</v>
      </c>
      <c r="HN382" s="9">
        <v>67.260000000000005</v>
      </c>
      <c r="HO382" s="9">
        <v>67.08</v>
      </c>
      <c r="HP382" s="9">
        <v>66.91</v>
      </c>
      <c r="HQ382" s="9">
        <v>66.75</v>
      </c>
      <c r="HR382" s="9">
        <v>66.569999999999993</v>
      </c>
      <c r="HS382" s="9">
        <v>66.45</v>
      </c>
      <c r="HT382" s="9">
        <v>66.319999999999993</v>
      </c>
      <c r="HU382" s="9">
        <v>66.19</v>
      </c>
      <c r="HV382" s="9">
        <v>66.069999999999993</v>
      </c>
      <c r="HW382" s="9">
        <v>65.92</v>
      </c>
      <c r="HX382" s="9">
        <v>65.77</v>
      </c>
      <c r="HY382" s="9">
        <v>65.599999999999994</v>
      </c>
      <c r="ID382" s="14">
        <v>84.838099999999997</v>
      </c>
      <c r="IE382" s="14">
        <v>84.747900000000001</v>
      </c>
      <c r="IF382" s="14">
        <v>-0.10641399999999999</v>
      </c>
      <c r="IH382" s="7">
        <v>77.349999999999994</v>
      </c>
      <c r="II382" s="9">
        <v>63.39</v>
      </c>
    </row>
    <row r="383" spans="1:243" x14ac:dyDescent="0.35">
      <c r="A383" s="6">
        <f t="shared" si="73"/>
        <v>45086</v>
      </c>
      <c r="B383" s="13">
        <f t="shared" si="67"/>
        <v>6</v>
      </c>
      <c r="C383" s="13">
        <f t="shared" si="68"/>
        <v>2023</v>
      </c>
      <c r="D383">
        <f t="shared" si="69"/>
        <v>202306</v>
      </c>
      <c r="E383">
        <f t="shared" si="70"/>
        <v>2</v>
      </c>
      <c r="F383">
        <f t="shared" si="71"/>
        <v>202302</v>
      </c>
      <c r="G383" t="s">
        <v>568</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81.376000000000005</v>
      </c>
      <c r="FP383" s="7">
        <v>74.739999999999995</v>
      </c>
      <c r="FQ383" s="9">
        <v>1.258</v>
      </c>
      <c r="FR383" s="7">
        <f t="shared" si="72"/>
        <v>59.411764705882348</v>
      </c>
      <c r="FT383" s="7">
        <v>4.5199999999999996</v>
      </c>
      <c r="FU383" s="7">
        <v>4.24</v>
      </c>
      <c r="FV383" s="9">
        <v>81.620400000000004</v>
      </c>
      <c r="FX383" s="9">
        <v>74.790000000000006</v>
      </c>
      <c r="FY383" s="9">
        <v>74.489999999999995</v>
      </c>
      <c r="FZ383" s="9">
        <v>73.540000000000006</v>
      </c>
      <c r="GA383" s="9">
        <v>71.81</v>
      </c>
      <c r="GB383" s="9">
        <v>69.34</v>
      </c>
      <c r="GD383" s="9">
        <v>74.790000000000006</v>
      </c>
      <c r="GE383" s="9">
        <v>74.739999999999995</v>
      </c>
      <c r="GF383" s="9">
        <v>74.489999999999995</v>
      </c>
      <c r="GG383" s="9">
        <v>74.2</v>
      </c>
      <c r="GH383" s="9">
        <v>73.87</v>
      </c>
      <c r="GI383" s="9">
        <v>73.540000000000006</v>
      </c>
      <c r="GJ383" s="9">
        <v>73.209999999999994</v>
      </c>
      <c r="GK383" s="9">
        <v>72.900000000000006</v>
      </c>
      <c r="GL383" s="9">
        <v>72.61</v>
      </c>
      <c r="GM383" s="9">
        <v>72.33</v>
      </c>
      <c r="GN383" s="9">
        <v>72.069999999999993</v>
      </c>
      <c r="GO383" s="9">
        <v>71.81</v>
      </c>
      <c r="GP383" s="9">
        <v>71.56</v>
      </c>
      <c r="GQ383" s="9">
        <v>71.33</v>
      </c>
      <c r="GR383" s="9">
        <v>71.12</v>
      </c>
      <c r="GS383" s="9">
        <v>70.900000000000006</v>
      </c>
      <c r="GT383" s="9">
        <v>70.680000000000007</v>
      </c>
      <c r="GU383" s="9">
        <v>70.459999999999994</v>
      </c>
      <c r="GV383" s="9">
        <v>70.25</v>
      </c>
      <c r="GW383" s="9">
        <v>70.05</v>
      </c>
      <c r="GX383" s="9">
        <v>69.88</v>
      </c>
      <c r="GY383" s="9">
        <v>69.7</v>
      </c>
      <c r="GZ383" s="9">
        <v>69.53</v>
      </c>
      <c r="HA383" s="9">
        <v>69.34</v>
      </c>
      <c r="HB383" s="9">
        <v>69.16</v>
      </c>
      <c r="HC383" s="9">
        <v>68.97</v>
      </c>
      <c r="HD383" s="9">
        <v>68.81</v>
      </c>
      <c r="HE383" s="9">
        <v>68.650000000000006</v>
      </c>
      <c r="HF383" s="9">
        <v>68.489999999999995</v>
      </c>
      <c r="HG383" s="9">
        <v>68.33</v>
      </c>
      <c r="HH383" s="9">
        <v>68.17</v>
      </c>
      <c r="HI383" s="9">
        <v>68.02</v>
      </c>
      <c r="HJ383" s="9">
        <v>67.89</v>
      </c>
      <c r="HK383" s="9">
        <v>67.760000000000005</v>
      </c>
      <c r="HL383" s="9">
        <v>67.63</v>
      </c>
      <c r="HM383" s="9">
        <v>67.47</v>
      </c>
      <c r="HN383" s="9">
        <v>67.3</v>
      </c>
      <c r="HO383" s="9">
        <v>67.13</v>
      </c>
      <c r="HP383" s="9">
        <v>66.97</v>
      </c>
      <c r="HQ383" s="9">
        <v>66.819999999999993</v>
      </c>
      <c r="HR383" s="9">
        <v>66.680000000000007</v>
      </c>
      <c r="HS383" s="9">
        <v>66.56</v>
      </c>
      <c r="HT383" s="9">
        <v>66.44</v>
      </c>
      <c r="HU383" s="9">
        <v>66.31</v>
      </c>
      <c r="HV383" s="9">
        <v>66.19</v>
      </c>
      <c r="HW383" s="9">
        <v>66.06</v>
      </c>
      <c r="HX383" s="9">
        <v>65.92</v>
      </c>
      <c r="HY383" s="9">
        <v>65.78</v>
      </c>
      <c r="ID383" s="14">
        <v>84.838099999999997</v>
      </c>
      <c r="IE383" s="14">
        <v>84.747900000000001</v>
      </c>
      <c r="IF383" s="14">
        <v>-0.10641399999999999</v>
      </c>
      <c r="IH383" s="7">
        <v>75.58</v>
      </c>
      <c r="II383" s="9">
        <v>77.760000000000005</v>
      </c>
    </row>
    <row r="384" spans="1:243" x14ac:dyDescent="0.35">
      <c r="A384" s="6">
        <f t="shared" si="73"/>
        <v>45089</v>
      </c>
      <c r="B384" s="13">
        <f t="shared" si="67"/>
        <v>6</v>
      </c>
      <c r="C384" s="13">
        <f t="shared" si="68"/>
        <v>2023</v>
      </c>
      <c r="D384">
        <f t="shared" si="69"/>
        <v>202306</v>
      </c>
      <c r="E384">
        <f t="shared" si="70"/>
        <v>2</v>
      </c>
      <c r="F384">
        <f t="shared" si="71"/>
        <v>202302</v>
      </c>
      <c r="G384" t="s">
        <v>569</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81.031000000000006</v>
      </c>
      <c r="FP384" s="7">
        <v>71.8</v>
      </c>
      <c r="FQ384" s="9">
        <v>1.2509999999999999</v>
      </c>
      <c r="FR384" s="7">
        <f t="shared" si="72"/>
        <v>57.394084732214232</v>
      </c>
      <c r="FT384" s="7">
        <v>4.6399999999999997</v>
      </c>
      <c r="FU384" s="7">
        <v>4.34</v>
      </c>
      <c r="FV384" s="9">
        <v>81.274299999999997</v>
      </c>
      <c r="FX384" s="9">
        <v>71.84</v>
      </c>
      <c r="FY384" s="9">
        <v>71.63</v>
      </c>
      <c r="FZ384" s="9">
        <v>70.92</v>
      </c>
      <c r="GA384" s="9">
        <v>69.55</v>
      </c>
      <c r="GB384" s="9">
        <v>67.66</v>
      </c>
      <c r="GD384" s="9">
        <v>71.84</v>
      </c>
      <c r="GE384" s="9">
        <v>71.819999999999993</v>
      </c>
      <c r="GF384" s="9">
        <v>71.63</v>
      </c>
      <c r="GG384" s="9">
        <v>71.41</v>
      </c>
      <c r="GH384" s="9">
        <v>71.17</v>
      </c>
      <c r="GI384" s="9">
        <v>70.92</v>
      </c>
      <c r="GJ384" s="9">
        <v>70.67</v>
      </c>
      <c r="GK384" s="9">
        <v>70.42</v>
      </c>
      <c r="GL384" s="9">
        <v>70.180000000000007</v>
      </c>
      <c r="GM384" s="9">
        <v>69.959999999999994</v>
      </c>
      <c r="GN384" s="9">
        <v>69.760000000000005</v>
      </c>
      <c r="GO384" s="9">
        <v>69.55</v>
      </c>
      <c r="GP384" s="9">
        <v>69.36</v>
      </c>
      <c r="GQ384" s="9">
        <v>69.180000000000007</v>
      </c>
      <c r="GR384" s="9">
        <v>69.02</v>
      </c>
      <c r="GS384" s="9">
        <v>68.86</v>
      </c>
      <c r="GT384" s="9">
        <v>68.69</v>
      </c>
      <c r="GU384" s="9">
        <v>68.52</v>
      </c>
      <c r="GV384" s="9">
        <v>68.36</v>
      </c>
      <c r="GW384" s="9">
        <v>68.209999999999994</v>
      </c>
      <c r="GX384" s="9">
        <v>68.08</v>
      </c>
      <c r="GY384" s="9">
        <v>67.94</v>
      </c>
      <c r="GZ384" s="9">
        <v>67.819999999999993</v>
      </c>
      <c r="HA384" s="9">
        <v>67.66</v>
      </c>
      <c r="HB384" s="9">
        <v>67.52</v>
      </c>
      <c r="HC384" s="9">
        <v>67.36</v>
      </c>
      <c r="HD384" s="9">
        <v>67.239999999999995</v>
      </c>
      <c r="HE384" s="9">
        <v>67.12</v>
      </c>
      <c r="HF384" s="9">
        <v>67</v>
      </c>
      <c r="HG384" s="9">
        <v>66.87</v>
      </c>
      <c r="HH384" s="9">
        <v>66.75</v>
      </c>
      <c r="HI384" s="9">
        <v>66.64</v>
      </c>
      <c r="HJ384" s="9">
        <v>66.540000000000006</v>
      </c>
      <c r="HK384" s="9">
        <v>66.45</v>
      </c>
      <c r="HL384" s="9">
        <v>66.349999999999994</v>
      </c>
      <c r="HM384" s="9">
        <v>66.22</v>
      </c>
      <c r="HN384" s="9">
        <v>66.08</v>
      </c>
      <c r="HO384" s="9">
        <v>65.930000000000007</v>
      </c>
      <c r="HP384" s="9">
        <v>65.8</v>
      </c>
      <c r="HQ384" s="9">
        <v>65.680000000000007</v>
      </c>
      <c r="HR384" s="9">
        <v>65.569999999999993</v>
      </c>
      <c r="HS384" s="9">
        <v>65.47</v>
      </c>
      <c r="HT384" s="9">
        <v>65.37</v>
      </c>
      <c r="HU384" s="9">
        <v>65.260000000000005</v>
      </c>
      <c r="HV384" s="9">
        <v>65.16</v>
      </c>
      <c r="HW384" s="9">
        <v>65.06</v>
      </c>
      <c r="HX384" s="9">
        <v>64.95</v>
      </c>
      <c r="HY384" s="9">
        <v>64.83</v>
      </c>
      <c r="ID384" s="14">
        <v>84.838099999999997</v>
      </c>
      <c r="IE384" s="14">
        <v>84.747900000000001</v>
      </c>
      <c r="IF384" s="14">
        <v>-0.10641399999999999</v>
      </c>
      <c r="IH384" s="7">
        <v>72.3</v>
      </c>
      <c r="II384" s="9">
        <v>75.63</v>
      </c>
    </row>
    <row r="385" spans="1:243" x14ac:dyDescent="0.35">
      <c r="A385" s="6">
        <f t="shared" si="73"/>
        <v>45090</v>
      </c>
      <c r="B385" s="13">
        <f t="shared" si="67"/>
        <v>6</v>
      </c>
      <c r="C385" s="13">
        <f t="shared" si="68"/>
        <v>2023</v>
      </c>
      <c r="D385">
        <f t="shared" si="69"/>
        <v>202306</v>
      </c>
      <c r="E385">
        <f t="shared" si="70"/>
        <v>2</v>
      </c>
      <c r="F385">
        <f t="shared" si="71"/>
        <v>202302</v>
      </c>
      <c r="G385" t="s">
        <v>570</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81.412899999999993</v>
      </c>
      <c r="FP385" s="7">
        <v>74.239999999999995</v>
      </c>
      <c r="FQ385" s="9">
        <v>1.2604</v>
      </c>
      <c r="FR385" s="7">
        <f t="shared" si="72"/>
        <v>58.901935893367181</v>
      </c>
      <c r="FT385" s="7">
        <v>4.88</v>
      </c>
      <c r="FU385" s="7">
        <v>4.43</v>
      </c>
      <c r="FV385" s="9">
        <v>81.654600000000002</v>
      </c>
      <c r="FX385" s="9">
        <v>74.290000000000006</v>
      </c>
      <c r="FY385" s="9">
        <v>74.010000000000005</v>
      </c>
      <c r="FZ385" s="9">
        <v>73.209999999999994</v>
      </c>
      <c r="GA385" s="9">
        <v>71.66</v>
      </c>
      <c r="GB385" s="9">
        <v>69.53</v>
      </c>
      <c r="GD385" s="9">
        <v>74.290000000000006</v>
      </c>
      <c r="GE385" s="9">
        <v>74.209999999999994</v>
      </c>
      <c r="GF385" s="9">
        <v>74.010000000000005</v>
      </c>
      <c r="GG385" s="9">
        <v>73.77</v>
      </c>
      <c r="GH385" s="9">
        <v>73.5</v>
      </c>
      <c r="GI385" s="9">
        <v>73.209999999999994</v>
      </c>
      <c r="GJ385" s="9">
        <v>72.930000000000007</v>
      </c>
      <c r="GK385" s="9">
        <v>72.650000000000006</v>
      </c>
      <c r="GL385" s="9">
        <v>72.38</v>
      </c>
      <c r="GM385" s="9">
        <v>72.13</v>
      </c>
      <c r="GN385" s="9">
        <v>71.900000000000006</v>
      </c>
      <c r="GO385" s="9">
        <v>71.66</v>
      </c>
      <c r="GP385" s="9">
        <v>71.45</v>
      </c>
      <c r="GQ385" s="9">
        <v>71.25</v>
      </c>
      <c r="GR385" s="9">
        <v>71.06</v>
      </c>
      <c r="GS385" s="9">
        <v>70.88</v>
      </c>
      <c r="GT385" s="9">
        <v>70.69</v>
      </c>
      <c r="GU385" s="9">
        <v>70.5</v>
      </c>
      <c r="GV385" s="9">
        <v>70.319999999999993</v>
      </c>
      <c r="GW385" s="9">
        <v>70.150000000000006</v>
      </c>
      <c r="GX385" s="9">
        <v>70</v>
      </c>
      <c r="GY385" s="9">
        <v>69.84</v>
      </c>
      <c r="GZ385" s="9">
        <v>69.7</v>
      </c>
      <c r="HA385" s="9">
        <v>69.53</v>
      </c>
      <c r="HB385" s="9">
        <v>69.37</v>
      </c>
      <c r="HC385" s="9">
        <v>69.2</v>
      </c>
      <c r="HD385" s="9">
        <v>69.069999999999993</v>
      </c>
      <c r="HE385" s="9">
        <v>68.930000000000007</v>
      </c>
      <c r="HF385" s="9">
        <v>68.8</v>
      </c>
      <c r="HG385" s="9">
        <v>68.66</v>
      </c>
      <c r="HH385" s="9">
        <v>68.53</v>
      </c>
      <c r="HI385" s="9">
        <v>68.42</v>
      </c>
      <c r="HJ385" s="9">
        <v>68.319999999999993</v>
      </c>
      <c r="HK385" s="9">
        <v>68.23</v>
      </c>
      <c r="HL385" s="9">
        <v>68.13</v>
      </c>
      <c r="HM385" s="9">
        <v>67.989999999999995</v>
      </c>
      <c r="HN385" s="9">
        <v>67.84</v>
      </c>
      <c r="HO385" s="9">
        <v>67.67</v>
      </c>
      <c r="HP385" s="9">
        <v>67.52</v>
      </c>
      <c r="HQ385" s="9">
        <v>67.38</v>
      </c>
      <c r="HR385" s="9">
        <v>67.260000000000005</v>
      </c>
      <c r="HS385" s="9">
        <v>67.150000000000006</v>
      </c>
      <c r="HT385" s="9">
        <v>67.040000000000006</v>
      </c>
      <c r="HU385" s="9">
        <v>66.92</v>
      </c>
      <c r="HV385" s="9">
        <v>66.81</v>
      </c>
      <c r="HW385" s="9">
        <v>66.7</v>
      </c>
      <c r="HX385" s="9">
        <v>66.58</v>
      </c>
      <c r="HY385" s="9">
        <v>66.45</v>
      </c>
      <c r="ID385" s="14">
        <v>84.838099999999997</v>
      </c>
      <c r="IE385" s="14">
        <v>84.747900000000001</v>
      </c>
      <c r="IF385" s="14">
        <v>-0.10641399999999999</v>
      </c>
      <c r="IH385" s="7">
        <v>74.31</v>
      </c>
      <c r="II385" s="9">
        <v>91.72</v>
      </c>
    </row>
    <row r="386" spans="1:243" x14ac:dyDescent="0.35">
      <c r="A386" s="6">
        <f t="shared" si="73"/>
        <v>45091</v>
      </c>
      <c r="B386" s="13">
        <f t="shared" si="67"/>
        <v>6</v>
      </c>
      <c r="C386" s="13">
        <f t="shared" si="68"/>
        <v>2023</v>
      </c>
      <c r="D386">
        <f t="shared" si="69"/>
        <v>202306</v>
      </c>
      <c r="E386">
        <f t="shared" si="70"/>
        <v>2</v>
      </c>
      <c r="F386">
        <f t="shared" si="71"/>
        <v>202302</v>
      </c>
      <c r="G386" t="s">
        <v>571</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81.764099999999999</v>
      </c>
      <c r="FP386" s="7">
        <v>73.39</v>
      </c>
      <c r="FQ386" s="9">
        <v>1.2696000000000001</v>
      </c>
      <c r="FR386" s="7">
        <f t="shared" si="72"/>
        <v>57.805608065532446</v>
      </c>
      <c r="FT386" s="7">
        <v>4.8</v>
      </c>
      <c r="FU386" s="7">
        <v>4.37</v>
      </c>
      <c r="FV386" s="9">
        <v>82.008700000000005</v>
      </c>
      <c r="FX386" s="9">
        <v>73.2</v>
      </c>
      <c r="FY386" s="9">
        <v>72.959999999999994</v>
      </c>
      <c r="FZ386" s="9">
        <v>72.19</v>
      </c>
      <c r="GA386" s="9">
        <v>70.709999999999994</v>
      </c>
      <c r="GB386" s="9">
        <v>68.69</v>
      </c>
      <c r="GD386" s="9">
        <v>73.2</v>
      </c>
      <c r="GE386" s="9">
        <v>73.17</v>
      </c>
      <c r="GF386" s="9">
        <v>72.959999999999994</v>
      </c>
      <c r="GG386" s="9">
        <v>72.72</v>
      </c>
      <c r="GH386" s="9">
        <v>72.459999999999994</v>
      </c>
      <c r="GI386" s="9">
        <v>72.19</v>
      </c>
      <c r="GJ386" s="9">
        <v>71.92</v>
      </c>
      <c r="GK386" s="9">
        <v>71.650000000000006</v>
      </c>
      <c r="GL386" s="9">
        <v>71.39</v>
      </c>
      <c r="GM386" s="9">
        <v>71.150000000000006</v>
      </c>
      <c r="GN386" s="9">
        <v>70.930000000000007</v>
      </c>
      <c r="GO386" s="9">
        <v>70.709999999999994</v>
      </c>
      <c r="GP386" s="9">
        <v>70.510000000000005</v>
      </c>
      <c r="GQ386" s="9">
        <v>70.319999999999993</v>
      </c>
      <c r="GR386" s="9">
        <v>70.14</v>
      </c>
      <c r="GS386" s="9">
        <v>69.97</v>
      </c>
      <c r="GT386" s="9">
        <v>69.78</v>
      </c>
      <c r="GU386" s="9">
        <v>69.599999999999994</v>
      </c>
      <c r="GV386" s="9">
        <v>69.430000000000007</v>
      </c>
      <c r="GW386" s="9">
        <v>69.27</v>
      </c>
      <c r="GX386" s="9">
        <v>69.13</v>
      </c>
      <c r="GY386" s="9">
        <v>68.98</v>
      </c>
      <c r="GZ386" s="9">
        <v>68.849999999999994</v>
      </c>
      <c r="HA386" s="9">
        <v>68.69</v>
      </c>
      <c r="HB386" s="9">
        <v>68.540000000000006</v>
      </c>
      <c r="HC386" s="9">
        <v>68.38</v>
      </c>
      <c r="HD386" s="9">
        <v>68.260000000000005</v>
      </c>
      <c r="HE386" s="9">
        <v>68.13</v>
      </c>
      <c r="HF386" s="9">
        <v>68.010000000000005</v>
      </c>
      <c r="HG386" s="9">
        <v>67.88</v>
      </c>
      <c r="HH386" s="9">
        <v>67.760000000000005</v>
      </c>
      <c r="HI386" s="9">
        <v>67.66</v>
      </c>
      <c r="HJ386" s="9">
        <v>67.58</v>
      </c>
      <c r="HK386" s="9">
        <v>67.5</v>
      </c>
      <c r="HL386" s="9">
        <v>67.42</v>
      </c>
      <c r="HM386" s="9">
        <v>67.290000000000006</v>
      </c>
      <c r="HN386" s="9">
        <v>67.150000000000006</v>
      </c>
      <c r="HO386" s="9">
        <v>66.989999999999995</v>
      </c>
      <c r="HP386" s="9">
        <v>66.849999999999994</v>
      </c>
      <c r="HQ386" s="9">
        <v>66.72</v>
      </c>
      <c r="HR386" s="9">
        <v>66.61</v>
      </c>
      <c r="HS386" s="9">
        <v>66.510000000000005</v>
      </c>
      <c r="HT386" s="9">
        <v>66.41</v>
      </c>
      <c r="HU386" s="9">
        <v>66.290000000000006</v>
      </c>
      <c r="HV386" s="9">
        <v>66.180000000000007</v>
      </c>
      <c r="HW386" s="9">
        <v>66.069999999999993</v>
      </c>
      <c r="HX386" s="9">
        <v>65.95</v>
      </c>
      <c r="HY386" s="9">
        <v>65.83</v>
      </c>
      <c r="ID386" s="14">
        <v>84.838099999999997</v>
      </c>
      <c r="IE386" s="14">
        <v>84.747900000000001</v>
      </c>
      <c r="IF386" s="14">
        <v>-0.10641399999999999</v>
      </c>
      <c r="IH386" s="7">
        <v>73.900000000000006</v>
      </c>
      <c r="II386" s="9">
        <v>95.51</v>
      </c>
    </row>
    <row r="387" spans="1:243" x14ac:dyDescent="0.35">
      <c r="A387" s="6">
        <f t="shared" si="73"/>
        <v>45092</v>
      </c>
      <c r="B387" s="13">
        <f t="shared" si="67"/>
        <v>6</v>
      </c>
      <c r="C387" s="13">
        <f t="shared" si="68"/>
        <v>2023</v>
      </c>
      <c r="D387">
        <f t="shared" si="69"/>
        <v>202306</v>
      </c>
      <c r="E387">
        <f t="shared" si="70"/>
        <v>2</v>
      </c>
      <c r="F387">
        <f t="shared" si="71"/>
        <v>202302</v>
      </c>
      <c r="G387" t="s">
        <v>572</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81.888800000000003</v>
      </c>
      <c r="FP387" s="7">
        <v>75.75</v>
      </c>
      <c r="FQ387" s="9">
        <v>1.2743</v>
      </c>
      <c r="FR387" s="7">
        <f t="shared" si="72"/>
        <v>59.444400847524129</v>
      </c>
      <c r="FT387" s="7">
        <v>4.8899999999999997</v>
      </c>
      <c r="FU387" s="7">
        <v>4.37</v>
      </c>
      <c r="FV387" s="9">
        <v>82.128100000000003</v>
      </c>
      <c r="FX387" s="9">
        <v>75.67</v>
      </c>
      <c r="FY387" s="9">
        <v>75.459999999999994</v>
      </c>
      <c r="FZ387" s="9">
        <v>74.61</v>
      </c>
      <c r="GA387" s="9">
        <v>72.95</v>
      </c>
      <c r="GB387" s="9">
        <v>70.569999999999993</v>
      </c>
      <c r="GD387" s="9">
        <v>75.67</v>
      </c>
      <c r="GE387" s="9">
        <v>75.66</v>
      </c>
      <c r="GF387" s="9">
        <v>75.459999999999994</v>
      </c>
      <c r="GG387" s="9">
        <v>75.19</v>
      </c>
      <c r="GH387" s="9">
        <v>74.91</v>
      </c>
      <c r="GI387" s="9">
        <v>74.61</v>
      </c>
      <c r="GJ387" s="9">
        <v>74.31</v>
      </c>
      <c r="GK387" s="9">
        <v>74.010000000000005</v>
      </c>
      <c r="GL387" s="9">
        <v>73.72</v>
      </c>
      <c r="GM387" s="9">
        <v>73.45</v>
      </c>
      <c r="GN387" s="9">
        <v>73.2</v>
      </c>
      <c r="GO387" s="9">
        <v>72.95</v>
      </c>
      <c r="GP387" s="9">
        <v>72.72</v>
      </c>
      <c r="GQ387" s="9">
        <v>72.489999999999995</v>
      </c>
      <c r="GR387" s="9">
        <v>72.28</v>
      </c>
      <c r="GS387" s="9">
        <v>72.069999999999993</v>
      </c>
      <c r="GT387" s="9">
        <v>71.849999999999994</v>
      </c>
      <c r="GU387" s="9">
        <v>71.64</v>
      </c>
      <c r="GV387" s="9">
        <v>71.44</v>
      </c>
      <c r="GW387" s="9">
        <v>71.25</v>
      </c>
      <c r="GX387" s="9">
        <v>71.08</v>
      </c>
      <c r="GY387" s="9">
        <v>70.91</v>
      </c>
      <c r="GZ387" s="9">
        <v>70.75</v>
      </c>
      <c r="HA387" s="9">
        <v>70.569999999999993</v>
      </c>
      <c r="HB387" s="9">
        <v>70.400000000000006</v>
      </c>
      <c r="HC387" s="9">
        <v>70.22</v>
      </c>
      <c r="HD387" s="9">
        <v>70.08</v>
      </c>
      <c r="HE387" s="9">
        <v>69.930000000000007</v>
      </c>
      <c r="HF387" s="9">
        <v>69.78</v>
      </c>
      <c r="HG387" s="9">
        <v>69.63</v>
      </c>
      <c r="HH387" s="9">
        <v>69.489999999999995</v>
      </c>
      <c r="HI387" s="9">
        <v>69.37</v>
      </c>
      <c r="HJ387" s="9">
        <v>69.27</v>
      </c>
      <c r="HK387" s="9">
        <v>69.17</v>
      </c>
      <c r="HL387" s="9">
        <v>69.069999999999993</v>
      </c>
      <c r="HM387" s="9">
        <v>68.92</v>
      </c>
      <c r="HN387" s="9">
        <v>68.760000000000005</v>
      </c>
      <c r="HO387" s="9">
        <v>68.58</v>
      </c>
      <c r="HP387" s="9">
        <v>68.430000000000007</v>
      </c>
      <c r="HQ387" s="9">
        <v>68.28</v>
      </c>
      <c r="HR387" s="9">
        <v>68.150000000000006</v>
      </c>
      <c r="HS387" s="9">
        <v>68.040000000000006</v>
      </c>
      <c r="HT387" s="9">
        <v>67.92</v>
      </c>
      <c r="HU387" s="9">
        <v>67.78</v>
      </c>
      <c r="HV387" s="9">
        <v>67.650000000000006</v>
      </c>
      <c r="HW387" s="9">
        <v>67.53</v>
      </c>
      <c r="HX387" s="9">
        <v>67.400000000000006</v>
      </c>
      <c r="HY387" s="9">
        <v>67.260000000000005</v>
      </c>
      <c r="ID387" s="14">
        <v>84.838099999999997</v>
      </c>
      <c r="IE387" s="14">
        <v>84.747900000000001</v>
      </c>
      <c r="IF387" s="14">
        <v>-0.10641399999999999</v>
      </c>
      <c r="IH387" s="7">
        <v>75.430000000000007</v>
      </c>
      <c r="II387" s="9">
        <v>103</v>
      </c>
    </row>
    <row r="388" spans="1:243" x14ac:dyDescent="0.35">
      <c r="A388" s="6">
        <f t="shared" si="73"/>
        <v>45093</v>
      </c>
      <c r="B388" s="13">
        <f t="shared" si="67"/>
        <v>6</v>
      </c>
      <c r="C388" s="13">
        <f t="shared" si="68"/>
        <v>2023</v>
      </c>
      <c r="D388">
        <f t="shared" si="69"/>
        <v>202306</v>
      </c>
      <c r="E388">
        <f t="shared" si="70"/>
        <v>2</v>
      </c>
      <c r="F388">
        <f t="shared" si="71"/>
        <v>202302</v>
      </c>
      <c r="G388" t="s">
        <v>573</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82.218999999999994</v>
      </c>
      <c r="FP388" s="7">
        <v>76.760000000000005</v>
      </c>
      <c r="FQ388" s="9">
        <v>1.2811999999999999</v>
      </c>
      <c r="FR388" s="7">
        <f t="shared" si="72"/>
        <v>59.912581954417739</v>
      </c>
      <c r="FT388" s="7">
        <v>4.92</v>
      </c>
      <c r="FU388" s="7">
        <v>4.4000000000000004</v>
      </c>
      <c r="FV388" s="9">
        <v>82.460800000000006</v>
      </c>
      <c r="FX388" s="9">
        <v>76.61</v>
      </c>
      <c r="FY388" s="9">
        <v>76.36</v>
      </c>
      <c r="FZ388" s="9">
        <v>75.47</v>
      </c>
      <c r="GA388" s="9">
        <v>73.77</v>
      </c>
      <c r="GB388" s="9">
        <v>71.23</v>
      </c>
      <c r="GD388" s="9">
        <v>76.61</v>
      </c>
      <c r="GE388" s="9">
        <v>76.58</v>
      </c>
      <c r="GF388" s="9">
        <v>76.36</v>
      </c>
      <c r="GG388" s="9">
        <v>76.08</v>
      </c>
      <c r="GH388" s="9">
        <v>75.78</v>
      </c>
      <c r="GI388" s="9">
        <v>75.47</v>
      </c>
      <c r="GJ388" s="9">
        <v>75.17</v>
      </c>
      <c r="GK388" s="9">
        <v>74.87</v>
      </c>
      <c r="GL388" s="9">
        <v>74.569999999999993</v>
      </c>
      <c r="GM388" s="9">
        <v>74.290000000000006</v>
      </c>
      <c r="GN388" s="9">
        <v>74.03</v>
      </c>
      <c r="GO388" s="9">
        <v>73.77</v>
      </c>
      <c r="GP388" s="9">
        <v>73.53</v>
      </c>
      <c r="GQ388" s="9">
        <v>73.290000000000006</v>
      </c>
      <c r="GR388" s="9">
        <v>73.069999999999993</v>
      </c>
      <c r="GS388" s="9">
        <v>72.84</v>
      </c>
      <c r="GT388" s="9">
        <v>72.599999999999994</v>
      </c>
      <c r="GU388" s="9">
        <v>72.37</v>
      </c>
      <c r="GV388" s="9">
        <v>72.16</v>
      </c>
      <c r="GW388" s="9">
        <v>71.959999999999994</v>
      </c>
      <c r="GX388" s="9">
        <v>71.78</v>
      </c>
      <c r="GY388" s="9">
        <v>71.599999999999994</v>
      </c>
      <c r="GZ388" s="9">
        <v>71.42</v>
      </c>
      <c r="HA388" s="9">
        <v>71.23</v>
      </c>
      <c r="HB388" s="9">
        <v>71.05</v>
      </c>
      <c r="HC388" s="9">
        <v>70.86</v>
      </c>
      <c r="HD388" s="9">
        <v>70.7</v>
      </c>
      <c r="HE388" s="9">
        <v>70.540000000000006</v>
      </c>
      <c r="HF388" s="9">
        <v>70.37</v>
      </c>
      <c r="HG388" s="9">
        <v>70.209999999999994</v>
      </c>
      <c r="HH388" s="9">
        <v>70.06</v>
      </c>
      <c r="HI388" s="9">
        <v>69.930000000000007</v>
      </c>
      <c r="HJ388" s="9">
        <v>69.819999999999993</v>
      </c>
      <c r="HK388" s="9">
        <v>69.7</v>
      </c>
      <c r="HL388" s="9">
        <v>69.58</v>
      </c>
      <c r="HM388" s="9">
        <v>69.42</v>
      </c>
      <c r="HN388" s="9">
        <v>69.25</v>
      </c>
      <c r="HO388" s="9">
        <v>69.069999999999993</v>
      </c>
      <c r="HP388" s="9">
        <v>68.91</v>
      </c>
      <c r="HQ388" s="9">
        <v>68.75</v>
      </c>
      <c r="HR388" s="9">
        <v>68.599999999999994</v>
      </c>
      <c r="HS388" s="9">
        <v>68.489999999999995</v>
      </c>
      <c r="HT388" s="9">
        <v>68.36</v>
      </c>
      <c r="HU388" s="9">
        <v>68.209999999999994</v>
      </c>
      <c r="HV388" s="9">
        <v>68.069999999999993</v>
      </c>
      <c r="HW388" s="9">
        <v>67.94</v>
      </c>
      <c r="HX388" s="9">
        <v>67.8</v>
      </c>
      <c r="HY388" s="9">
        <v>67.66</v>
      </c>
      <c r="ID388" s="14">
        <v>84.838099999999997</v>
      </c>
      <c r="IE388" s="14">
        <v>84.747900000000001</v>
      </c>
      <c r="IF388" s="14">
        <v>-0.10641399999999999</v>
      </c>
      <c r="IH388" s="7">
        <v>76.180000000000007</v>
      </c>
      <c r="II388" s="9">
        <v>87.2</v>
      </c>
    </row>
    <row r="389" spans="1:243" x14ac:dyDescent="0.35">
      <c r="A389" s="6">
        <f t="shared" si="73"/>
        <v>45096</v>
      </c>
      <c r="B389" s="13">
        <f t="shared" si="67"/>
        <v>6</v>
      </c>
      <c r="C389" s="13">
        <f t="shared" si="68"/>
        <v>2023</v>
      </c>
      <c r="D389">
        <f t="shared" si="69"/>
        <v>202306</v>
      </c>
      <c r="E389">
        <f t="shared" si="70"/>
        <v>2</v>
      </c>
      <c r="F389">
        <f t="shared" si="71"/>
        <v>202302</v>
      </c>
      <c r="G389" t="s">
        <v>574</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82.2303</v>
      </c>
      <c r="FP389" s="7">
        <v>76.09</v>
      </c>
      <c r="FQ389" s="9">
        <v>1.2796000000000001</v>
      </c>
      <c r="FR389" s="7">
        <f t="shared" si="72"/>
        <v>59.463894967177239</v>
      </c>
      <c r="FT389" s="7">
        <v>5.08</v>
      </c>
      <c r="FU389" s="7">
        <v>4.49</v>
      </c>
      <c r="FV389" s="9">
        <v>82.474500000000006</v>
      </c>
      <c r="FX389" s="9">
        <v>76.09</v>
      </c>
      <c r="FY389" s="9">
        <v>75.819999999999993</v>
      </c>
      <c r="FZ389" s="9">
        <v>74.89</v>
      </c>
      <c r="GA389" s="9">
        <v>73.2</v>
      </c>
      <c r="GB389" s="9">
        <v>70.7</v>
      </c>
      <c r="GD389" s="9">
        <v>76.09</v>
      </c>
      <c r="GE389" s="9">
        <v>76.06</v>
      </c>
      <c r="GF389" s="9">
        <v>75.819999999999993</v>
      </c>
      <c r="GG389" s="9">
        <v>75.52</v>
      </c>
      <c r="GH389" s="9">
        <v>75.2</v>
      </c>
      <c r="GI389" s="9">
        <v>74.89</v>
      </c>
      <c r="GJ389" s="9">
        <v>74.58</v>
      </c>
      <c r="GK389" s="9">
        <v>74.28</v>
      </c>
      <c r="GL389" s="9">
        <v>73.989999999999995</v>
      </c>
      <c r="GM389" s="9">
        <v>73.709999999999994</v>
      </c>
      <c r="GN389" s="9">
        <v>73.45</v>
      </c>
      <c r="GO389" s="9">
        <v>73.2</v>
      </c>
      <c r="GP389" s="9">
        <v>72.959999999999994</v>
      </c>
      <c r="GQ389" s="9">
        <v>72.72</v>
      </c>
      <c r="GR389" s="9">
        <v>72.510000000000005</v>
      </c>
      <c r="GS389" s="9">
        <v>72.28</v>
      </c>
      <c r="GT389" s="9">
        <v>72.040000000000006</v>
      </c>
      <c r="GU389" s="9">
        <v>71.819999999999993</v>
      </c>
      <c r="GV389" s="9">
        <v>71.61</v>
      </c>
      <c r="GW389" s="9">
        <v>71.42</v>
      </c>
      <c r="GX389" s="9">
        <v>71.25</v>
      </c>
      <c r="GY389" s="9">
        <v>71.069999999999993</v>
      </c>
      <c r="GZ389" s="9">
        <v>70.89</v>
      </c>
      <c r="HA389" s="9">
        <v>70.7</v>
      </c>
      <c r="HB389" s="9">
        <v>70.53</v>
      </c>
      <c r="HC389" s="9">
        <v>70.349999999999994</v>
      </c>
      <c r="HD389" s="9">
        <v>70.2</v>
      </c>
      <c r="HE389" s="9">
        <v>70.040000000000006</v>
      </c>
      <c r="HF389" s="9">
        <v>69.87</v>
      </c>
      <c r="HG389" s="9">
        <v>69.709999999999994</v>
      </c>
      <c r="HH389" s="9">
        <v>69.56</v>
      </c>
      <c r="HI389" s="9">
        <v>69.44</v>
      </c>
      <c r="HJ389" s="9">
        <v>69.34</v>
      </c>
      <c r="HK389" s="9">
        <v>69.23</v>
      </c>
      <c r="HL389" s="9">
        <v>69.11</v>
      </c>
      <c r="HM389" s="9">
        <v>68.95</v>
      </c>
      <c r="HN389" s="9">
        <v>68.78</v>
      </c>
      <c r="HO389" s="9">
        <v>68.61</v>
      </c>
      <c r="HP389" s="9">
        <v>68.459999999999994</v>
      </c>
      <c r="HQ389" s="9">
        <v>68.31</v>
      </c>
      <c r="HR389" s="9">
        <v>68.16</v>
      </c>
      <c r="HS389" s="9">
        <v>68.05</v>
      </c>
      <c r="HT389" s="9">
        <v>67.92</v>
      </c>
      <c r="HU389" s="9">
        <v>67.77</v>
      </c>
      <c r="HV389" s="9">
        <v>67.63</v>
      </c>
      <c r="HW389" s="9">
        <v>67.510000000000005</v>
      </c>
      <c r="HX389" s="9">
        <v>67.38</v>
      </c>
      <c r="HY389" s="9">
        <v>67.239999999999995</v>
      </c>
      <c r="ID389" s="14">
        <v>84.838099999999997</v>
      </c>
      <c r="IE389" s="14">
        <v>84.747900000000001</v>
      </c>
      <c r="IF389" s="14">
        <v>-0.10641399999999999</v>
      </c>
      <c r="IH389" s="7">
        <v>76.040000000000006</v>
      </c>
      <c r="II389" s="9">
        <v>86.14</v>
      </c>
    </row>
    <row r="390" spans="1:243" x14ac:dyDescent="0.35">
      <c r="A390" s="6">
        <f t="shared" si="73"/>
        <v>45097</v>
      </c>
      <c r="B390" s="13">
        <f t="shared" si="67"/>
        <v>6</v>
      </c>
      <c r="C390" s="13">
        <f t="shared" si="68"/>
        <v>2023</v>
      </c>
      <c r="D390">
        <f t="shared" si="69"/>
        <v>202306</v>
      </c>
      <c r="E390">
        <f t="shared" si="70"/>
        <v>2</v>
      </c>
      <c r="F390">
        <f t="shared" si="71"/>
        <v>202302</v>
      </c>
      <c r="G390" t="s">
        <v>575</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81.979399999999998</v>
      </c>
      <c r="FP390" s="7">
        <v>75.790000000000006</v>
      </c>
      <c r="FQ390" s="9">
        <v>1.2735000000000001</v>
      </c>
      <c r="FR390" s="7">
        <f t="shared" si="72"/>
        <v>59.513152728700433</v>
      </c>
      <c r="FT390" s="7">
        <v>4.9400000000000004</v>
      </c>
      <c r="FU390" s="7">
        <v>4.33</v>
      </c>
      <c r="FV390" s="9">
        <v>82.216300000000004</v>
      </c>
      <c r="FX390" s="9">
        <v>75.900000000000006</v>
      </c>
      <c r="FY390" s="9">
        <v>75.63</v>
      </c>
      <c r="FZ390" s="9">
        <v>74.67</v>
      </c>
      <c r="GA390" s="9">
        <v>73.05</v>
      </c>
      <c r="GB390" s="9">
        <v>70.7</v>
      </c>
      <c r="GD390" s="9">
        <v>75.900000000000006</v>
      </c>
      <c r="GE390" s="9">
        <v>75.89</v>
      </c>
      <c r="GF390" s="9">
        <v>75.63</v>
      </c>
      <c r="GG390" s="9">
        <v>75.319999999999993</v>
      </c>
      <c r="GH390" s="9">
        <v>74.989999999999995</v>
      </c>
      <c r="GI390" s="9">
        <v>74.67</v>
      </c>
      <c r="GJ390" s="9">
        <v>74.36</v>
      </c>
      <c r="GK390" s="9">
        <v>74.06</v>
      </c>
      <c r="GL390" s="9">
        <v>73.78</v>
      </c>
      <c r="GM390" s="9">
        <v>73.53</v>
      </c>
      <c r="GN390" s="9">
        <v>73.290000000000006</v>
      </c>
      <c r="GO390" s="9">
        <v>73.05</v>
      </c>
      <c r="GP390" s="9">
        <v>72.83</v>
      </c>
      <c r="GQ390" s="9">
        <v>72.61</v>
      </c>
      <c r="GR390" s="9">
        <v>72.400000000000006</v>
      </c>
      <c r="GS390" s="9">
        <v>72.19</v>
      </c>
      <c r="GT390" s="9">
        <v>71.97</v>
      </c>
      <c r="GU390" s="9">
        <v>71.760000000000005</v>
      </c>
      <c r="GV390" s="9">
        <v>71.56</v>
      </c>
      <c r="GW390" s="9">
        <v>71.38</v>
      </c>
      <c r="GX390" s="9">
        <v>71.22</v>
      </c>
      <c r="GY390" s="9">
        <v>71.040000000000006</v>
      </c>
      <c r="GZ390" s="9">
        <v>70.88</v>
      </c>
      <c r="HA390" s="9">
        <v>70.7</v>
      </c>
      <c r="HB390" s="9">
        <v>70.540000000000006</v>
      </c>
      <c r="HC390" s="9">
        <v>70.37</v>
      </c>
      <c r="HD390" s="9">
        <v>70.22</v>
      </c>
      <c r="HE390" s="9">
        <v>70.069999999999993</v>
      </c>
      <c r="HF390" s="9">
        <v>69.91</v>
      </c>
      <c r="HG390" s="9">
        <v>69.760000000000005</v>
      </c>
      <c r="HH390" s="9">
        <v>69.62</v>
      </c>
      <c r="HI390" s="9">
        <v>69.510000000000005</v>
      </c>
      <c r="HJ390" s="9">
        <v>69.41</v>
      </c>
      <c r="HK390" s="9">
        <v>69.3</v>
      </c>
      <c r="HL390" s="9">
        <v>69.180000000000007</v>
      </c>
      <c r="HM390" s="9">
        <v>69.03</v>
      </c>
      <c r="HN390" s="9">
        <v>68.87</v>
      </c>
      <c r="HO390" s="9">
        <v>68.7</v>
      </c>
      <c r="HP390" s="9">
        <v>68.55</v>
      </c>
      <c r="HQ390" s="9">
        <v>68.400000000000006</v>
      </c>
      <c r="HR390" s="9">
        <v>68.25</v>
      </c>
      <c r="HS390" s="9">
        <v>68.150000000000006</v>
      </c>
      <c r="HT390" s="9">
        <v>68.03</v>
      </c>
      <c r="HU390" s="9">
        <v>67.88</v>
      </c>
      <c r="HV390" s="9">
        <v>67.739999999999995</v>
      </c>
      <c r="HW390" s="9">
        <v>67.62</v>
      </c>
      <c r="HX390" s="9">
        <v>67.489999999999995</v>
      </c>
      <c r="HY390" s="9">
        <v>67.349999999999994</v>
      </c>
      <c r="ID390" s="14">
        <v>84.838099999999997</v>
      </c>
      <c r="IE390" s="14">
        <v>84.747900000000001</v>
      </c>
      <c r="IF390" s="14">
        <v>-0.10641399999999999</v>
      </c>
      <c r="IH390" s="7">
        <v>75.290000000000006</v>
      </c>
      <c r="II390" s="9">
        <v>96.46</v>
      </c>
    </row>
    <row r="391" spans="1:243" x14ac:dyDescent="0.35">
      <c r="A391" s="6">
        <f t="shared" si="73"/>
        <v>45098</v>
      </c>
      <c r="B391" s="13">
        <f t="shared" si="67"/>
        <v>6</v>
      </c>
      <c r="C391" s="13">
        <f t="shared" si="68"/>
        <v>2023</v>
      </c>
      <c r="D391">
        <f t="shared" si="69"/>
        <v>202306</v>
      </c>
      <c r="E391">
        <f t="shared" si="70"/>
        <v>2</v>
      </c>
      <c r="F391">
        <f t="shared" si="71"/>
        <v>202302</v>
      </c>
      <c r="G391" t="s">
        <v>576</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81.759600000000006</v>
      </c>
      <c r="FP391" s="7">
        <v>76.92</v>
      </c>
      <c r="FQ391" s="9">
        <v>1.2730999999999999</v>
      </c>
      <c r="FR391" s="7">
        <f t="shared" si="72"/>
        <v>60.419448590055772</v>
      </c>
      <c r="FT391" s="7">
        <v>5.05</v>
      </c>
      <c r="FU391" s="7">
        <v>4.4000000000000004</v>
      </c>
      <c r="FV391" s="9">
        <v>82.002300000000005</v>
      </c>
      <c r="FX391" s="9">
        <v>77.12</v>
      </c>
      <c r="FY391" s="9">
        <v>76.89</v>
      </c>
      <c r="FZ391" s="9">
        <v>75.900000000000006</v>
      </c>
      <c r="GA391" s="9">
        <v>74.16</v>
      </c>
      <c r="GB391" s="9">
        <v>71.56</v>
      </c>
      <c r="GD391" s="9">
        <v>77.12</v>
      </c>
      <c r="GE391" s="9">
        <v>77.14</v>
      </c>
      <c r="GF391" s="9">
        <v>76.89</v>
      </c>
      <c r="GG391" s="9">
        <v>76.569999999999993</v>
      </c>
      <c r="GH391" s="9">
        <v>76.23</v>
      </c>
      <c r="GI391" s="9">
        <v>75.900000000000006</v>
      </c>
      <c r="GJ391" s="9">
        <v>75.569999999999993</v>
      </c>
      <c r="GK391" s="9">
        <v>75.25</v>
      </c>
      <c r="GL391" s="9">
        <v>74.95</v>
      </c>
      <c r="GM391" s="9">
        <v>74.67</v>
      </c>
      <c r="GN391" s="9">
        <v>74.42</v>
      </c>
      <c r="GO391" s="9">
        <v>74.16</v>
      </c>
      <c r="GP391" s="9">
        <v>73.91</v>
      </c>
      <c r="GQ391" s="9">
        <v>73.67</v>
      </c>
      <c r="GR391" s="9">
        <v>73.44</v>
      </c>
      <c r="GS391" s="9">
        <v>73.209999999999994</v>
      </c>
      <c r="GT391" s="9">
        <v>72.97</v>
      </c>
      <c r="GU391" s="9">
        <v>72.739999999999995</v>
      </c>
      <c r="GV391" s="9">
        <v>72.52</v>
      </c>
      <c r="GW391" s="9">
        <v>72.319999999999993</v>
      </c>
      <c r="GX391" s="9">
        <v>72.14</v>
      </c>
      <c r="GY391" s="9">
        <v>71.94</v>
      </c>
      <c r="GZ391" s="9">
        <v>71.760000000000005</v>
      </c>
      <c r="HA391" s="9">
        <v>71.56</v>
      </c>
      <c r="HB391" s="9">
        <v>71.38</v>
      </c>
      <c r="HC391" s="9">
        <v>71.19</v>
      </c>
      <c r="HD391" s="9">
        <v>71.02</v>
      </c>
      <c r="HE391" s="9">
        <v>70.849999999999994</v>
      </c>
      <c r="HF391" s="9">
        <v>70.67</v>
      </c>
      <c r="HG391" s="9">
        <v>70.5</v>
      </c>
      <c r="HH391" s="9">
        <v>70.37</v>
      </c>
      <c r="HI391" s="9">
        <v>70.23</v>
      </c>
      <c r="HJ391" s="9">
        <v>70.099999999999994</v>
      </c>
      <c r="HK391" s="9">
        <v>69.97</v>
      </c>
      <c r="HL391" s="9">
        <v>69.83</v>
      </c>
      <c r="HM391" s="9">
        <v>69.66</v>
      </c>
      <c r="HN391" s="9">
        <v>69.48</v>
      </c>
      <c r="HO391" s="9">
        <v>69.290000000000006</v>
      </c>
      <c r="HP391" s="9">
        <v>69.13</v>
      </c>
      <c r="HQ391" s="9">
        <v>68.97</v>
      </c>
      <c r="HR391" s="9">
        <v>68.81</v>
      </c>
      <c r="HS391" s="9">
        <v>68.7</v>
      </c>
      <c r="HT391" s="9">
        <v>68.569999999999993</v>
      </c>
      <c r="HU391" s="9">
        <v>68.42</v>
      </c>
      <c r="HV391" s="9">
        <v>68.27</v>
      </c>
      <c r="HW391" s="9">
        <v>68.14</v>
      </c>
      <c r="HX391" s="9">
        <v>67.989999999999995</v>
      </c>
      <c r="HY391" s="9">
        <v>67.83</v>
      </c>
      <c r="ID391" s="14">
        <v>84.838099999999997</v>
      </c>
      <c r="IE391" s="14">
        <v>84.747900000000001</v>
      </c>
      <c r="IF391" s="14">
        <v>-0.10641399999999999</v>
      </c>
      <c r="IH391" s="7">
        <v>77.12</v>
      </c>
      <c r="II391" s="9">
        <v>91.82</v>
      </c>
    </row>
    <row r="392" spans="1:243" x14ac:dyDescent="0.35">
      <c r="A392" s="6">
        <f t="shared" si="73"/>
        <v>45099</v>
      </c>
      <c r="B392" s="13">
        <f t="shared" si="67"/>
        <v>6</v>
      </c>
      <c r="C392" s="13">
        <f t="shared" si="68"/>
        <v>2023</v>
      </c>
      <c r="D392">
        <f t="shared" si="69"/>
        <v>202306</v>
      </c>
      <c r="E392">
        <f t="shared" si="70"/>
        <v>2</v>
      </c>
      <c r="F392">
        <f t="shared" si="71"/>
        <v>202302</v>
      </c>
      <c r="G392" t="s">
        <v>577</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81.890799999999999</v>
      </c>
      <c r="FP392" s="7">
        <v>73.930000000000007</v>
      </c>
      <c r="FQ392" s="9">
        <v>1.2738</v>
      </c>
      <c r="FR392" s="7">
        <f t="shared" si="72"/>
        <v>58.038938608886802</v>
      </c>
      <c r="FT392" s="7">
        <v>5.07</v>
      </c>
      <c r="FU392" s="7">
        <v>4.3600000000000003</v>
      </c>
      <c r="FV392" s="9">
        <v>82.130399999999995</v>
      </c>
      <c r="FX392" s="9">
        <v>74.14</v>
      </c>
      <c r="FY392" s="9">
        <v>74.239999999999995</v>
      </c>
      <c r="FZ392" s="9">
        <v>73.53</v>
      </c>
      <c r="GA392" s="9">
        <v>72.069999999999993</v>
      </c>
      <c r="GB392" s="9">
        <v>69.92</v>
      </c>
      <c r="GD392" s="9">
        <v>74.14</v>
      </c>
      <c r="GE392" s="9">
        <v>74.349999999999994</v>
      </c>
      <c r="GF392" s="9">
        <v>74.239999999999995</v>
      </c>
      <c r="GG392" s="9">
        <v>74.040000000000006</v>
      </c>
      <c r="GH392" s="9">
        <v>73.790000000000006</v>
      </c>
      <c r="GI392" s="9">
        <v>73.53</v>
      </c>
      <c r="GJ392" s="9">
        <v>73.25</v>
      </c>
      <c r="GK392" s="9">
        <v>72.989999999999995</v>
      </c>
      <c r="GL392" s="9">
        <v>72.73</v>
      </c>
      <c r="GM392" s="9">
        <v>72.489999999999995</v>
      </c>
      <c r="GN392" s="9">
        <v>72.28</v>
      </c>
      <c r="GO392" s="9">
        <v>72.069999999999993</v>
      </c>
      <c r="GP392" s="9">
        <v>71.87</v>
      </c>
      <c r="GQ392" s="9">
        <v>71.66</v>
      </c>
      <c r="GR392" s="9">
        <v>71.48</v>
      </c>
      <c r="GS392" s="9">
        <v>71.28</v>
      </c>
      <c r="GT392" s="9">
        <v>71.09</v>
      </c>
      <c r="GU392" s="9">
        <v>70.91</v>
      </c>
      <c r="GV392" s="9">
        <v>70.73</v>
      </c>
      <c r="GW392" s="9">
        <v>70.56</v>
      </c>
      <c r="GX392" s="9">
        <v>70.400000000000006</v>
      </c>
      <c r="GY392" s="9">
        <v>70.239999999999995</v>
      </c>
      <c r="GZ392" s="9">
        <v>70.09</v>
      </c>
      <c r="HA392" s="9">
        <v>69.92</v>
      </c>
      <c r="HB392" s="9">
        <v>69.760000000000005</v>
      </c>
      <c r="HC392" s="9">
        <v>69.599999999999994</v>
      </c>
      <c r="HD392" s="9">
        <v>69.459999999999994</v>
      </c>
      <c r="HE392" s="9">
        <v>69.319999999999993</v>
      </c>
      <c r="HF392" s="9">
        <v>69.16</v>
      </c>
      <c r="HG392" s="9">
        <v>69.010000000000005</v>
      </c>
      <c r="HH392" s="9">
        <v>68.89</v>
      </c>
      <c r="HI392" s="9">
        <v>68.760000000000005</v>
      </c>
      <c r="HJ392" s="9">
        <v>68.64</v>
      </c>
      <c r="HK392" s="9">
        <v>68.53</v>
      </c>
      <c r="HL392" s="9">
        <v>68.41</v>
      </c>
      <c r="HM392" s="9">
        <v>68.260000000000005</v>
      </c>
      <c r="HN392" s="9">
        <v>68.099999999999994</v>
      </c>
      <c r="HO392" s="9">
        <v>67.92</v>
      </c>
      <c r="HP392" s="9">
        <v>67.77</v>
      </c>
      <c r="HQ392" s="9">
        <v>67.63</v>
      </c>
      <c r="HR392" s="9">
        <v>67.489999999999995</v>
      </c>
      <c r="HS392" s="9">
        <v>67.39</v>
      </c>
      <c r="HT392" s="9">
        <v>67.27</v>
      </c>
      <c r="HU392" s="9">
        <v>67.13</v>
      </c>
      <c r="HV392" s="9">
        <v>66.989999999999995</v>
      </c>
      <c r="HW392" s="9">
        <v>66.87</v>
      </c>
      <c r="HX392" s="9">
        <v>66.72</v>
      </c>
      <c r="HY392" s="9">
        <v>66.569999999999993</v>
      </c>
      <c r="ID392" s="14">
        <v>84.838099999999997</v>
      </c>
      <c r="IE392" s="14">
        <v>84.747900000000001</v>
      </c>
      <c r="IF392" s="14">
        <v>-0.10641399999999999</v>
      </c>
      <c r="IH392" s="7">
        <v>74.260000000000005</v>
      </c>
      <c r="II392" s="9">
        <v>85.35</v>
      </c>
    </row>
    <row r="393" spans="1:243" x14ac:dyDescent="0.35">
      <c r="A393" s="6">
        <f t="shared" si="73"/>
        <v>45100</v>
      </c>
      <c r="B393" s="13">
        <f t="shared" si="67"/>
        <v>6</v>
      </c>
      <c r="C393" s="13">
        <f t="shared" si="68"/>
        <v>2023</v>
      </c>
      <c r="D393">
        <f t="shared" si="69"/>
        <v>202306</v>
      </c>
      <c r="E393">
        <f t="shared" si="70"/>
        <v>2</v>
      </c>
      <c r="F393">
        <f t="shared" si="71"/>
        <v>202302</v>
      </c>
      <c r="G393" t="s">
        <v>578</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82.058199999999999</v>
      </c>
      <c r="FP393" s="7">
        <v>73.56</v>
      </c>
      <c r="FQ393" s="9">
        <v>1.2710999999999999</v>
      </c>
      <c r="FR393" s="7">
        <f t="shared" si="72"/>
        <v>57.871135237196135</v>
      </c>
      <c r="FT393" s="7">
        <v>5.18</v>
      </c>
      <c r="FU393" s="7">
        <v>4.33</v>
      </c>
      <c r="FV393" s="9">
        <v>82.292400000000001</v>
      </c>
      <c r="FX393" s="9">
        <v>73.849999999999994</v>
      </c>
      <c r="FY393" s="9">
        <v>73.94</v>
      </c>
      <c r="FZ393" s="9">
        <v>73.319999999999993</v>
      </c>
      <c r="GA393" s="9">
        <v>71.849999999999994</v>
      </c>
      <c r="GB393" s="9">
        <v>69.64</v>
      </c>
      <c r="GD393" s="9">
        <v>73.849999999999994</v>
      </c>
      <c r="GE393" s="9">
        <v>74.010000000000005</v>
      </c>
      <c r="GF393" s="9">
        <v>73.94</v>
      </c>
      <c r="GG393" s="9">
        <v>73.78</v>
      </c>
      <c r="GH393" s="9">
        <v>73.56</v>
      </c>
      <c r="GI393" s="9">
        <v>73.319999999999993</v>
      </c>
      <c r="GJ393" s="9">
        <v>73.05</v>
      </c>
      <c r="GK393" s="9">
        <v>72.790000000000006</v>
      </c>
      <c r="GL393" s="9">
        <v>72.53</v>
      </c>
      <c r="GM393" s="9">
        <v>72.3</v>
      </c>
      <c r="GN393" s="9">
        <v>72.069999999999993</v>
      </c>
      <c r="GO393" s="9">
        <v>71.849999999999994</v>
      </c>
      <c r="GP393" s="9">
        <v>71.650000000000006</v>
      </c>
      <c r="GQ393" s="9">
        <v>71.44</v>
      </c>
      <c r="GR393" s="9">
        <v>71.25</v>
      </c>
      <c r="GS393" s="9">
        <v>71.05</v>
      </c>
      <c r="GT393" s="9">
        <v>70.84</v>
      </c>
      <c r="GU393" s="9">
        <v>70.650000000000006</v>
      </c>
      <c r="GV393" s="9">
        <v>70.47</v>
      </c>
      <c r="GW393" s="9">
        <v>70.290000000000006</v>
      </c>
      <c r="GX393" s="9">
        <v>70.12</v>
      </c>
      <c r="GY393" s="9">
        <v>69.959999999999994</v>
      </c>
      <c r="GZ393" s="9">
        <v>69.81</v>
      </c>
      <c r="HA393" s="9">
        <v>69.64</v>
      </c>
      <c r="HB393" s="9">
        <v>69.47</v>
      </c>
      <c r="HC393" s="9">
        <v>69.3</v>
      </c>
      <c r="HD393" s="9">
        <v>69.150000000000006</v>
      </c>
      <c r="HE393" s="9">
        <v>69</v>
      </c>
      <c r="HF393" s="9">
        <v>68.849999999999994</v>
      </c>
      <c r="HG393" s="9">
        <v>68.7</v>
      </c>
      <c r="HH393" s="9">
        <v>68.58</v>
      </c>
      <c r="HI393" s="9">
        <v>68.45</v>
      </c>
      <c r="HJ393" s="9">
        <v>68.319999999999993</v>
      </c>
      <c r="HK393" s="9">
        <v>68.19</v>
      </c>
      <c r="HL393" s="9">
        <v>68.069999999999993</v>
      </c>
      <c r="HM393" s="9">
        <v>67.930000000000007</v>
      </c>
      <c r="HN393" s="9">
        <v>67.77</v>
      </c>
      <c r="HO393" s="9">
        <v>67.59</v>
      </c>
      <c r="HP393" s="9">
        <v>67.430000000000007</v>
      </c>
      <c r="HQ393" s="9">
        <v>67.28</v>
      </c>
      <c r="HR393" s="9">
        <v>67.150000000000006</v>
      </c>
      <c r="HS393" s="9">
        <v>67.040000000000006</v>
      </c>
      <c r="HT393" s="9">
        <v>66.92</v>
      </c>
      <c r="HU393" s="9">
        <v>66.78</v>
      </c>
      <c r="HV393" s="9">
        <v>66.64</v>
      </c>
      <c r="HW393" s="9">
        <v>66.510000000000005</v>
      </c>
      <c r="HX393" s="9">
        <v>66.349999999999994</v>
      </c>
      <c r="HY393" s="9">
        <v>66.19</v>
      </c>
      <c r="ID393" s="14">
        <v>84.838099999999997</v>
      </c>
      <c r="IE393" s="14">
        <v>84.747900000000001</v>
      </c>
      <c r="IF393" s="14">
        <v>-0.10641399999999999</v>
      </c>
      <c r="IH393" s="7">
        <v>73.7</v>
      </c>
      <c r="II393" s="9">
        <v>80.28</v>
      </c>
    </row>
    <row r="394" spans="1:243" x14ac:dyDescent="0.35">
      <c r="A394" s="6">
        <f t="shared" si="73"/>
        <v>45103</v>
      </c>
      <c r="B394" s="13">
        <f t="shared" ref="B394:B457" si="74">MONTH(A394)</f>
        <v>6</v>
      </c>
      <c r="C394" s="13">
        <f t="shared" ref="C394:C457" si="75">YEAR(A394)</f>
        <v>2023</v>
      </c>
      <c r="D394">
        <f t="shared" ref="D394:D457" si="76">C394*100+B394</f>
        <v>202306</v>
      </c>
      <c r="E394">
        <f t="shared" ref="E394:E457" si="77">IF(B394&lt;4,1,IF(B394&lt;7,2,IF(B394&lt;10,3,4)))</f>
        <v>2</v>
      </c>
      <c r="F394">
        <f t="shared" ref="F394:F457" si="78">C394*100+E394</f>
        <v>202302</v>
      </c>
      <c r="G394" t="s">
        <v>579</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82.020200000000003</v>
      </c>
      <c r="FP394" s="7">
        <v>73.86</v>
      </c>
      <c r="FQ394" s="9">
        <v>1.2708999999999999</v>
      </c>
      <c r="FR394" s="7">
        <f t="shared" ref="FR394:FR457" si="79">FP394/FQ394</f>
        <v>58.116295538594699</v>
      </c>
      <c r="FT394" s="7">
        <v>5.14</v>
      </c>
      <c r="FU394" s="7">
        <v>4.29</v>
      </c>
      <c r="FV394" s="9">
        <v>82.259</v>
      </c>
      <c r="FX394" s="9">
        <v>74.180000000000007</v>
      </c>
      <c r="FY394" s="9">
        <v>74.290000000000006</v>
      </c>
      <c r="FZ394" s="9">
        <v>73.67</v>
      </c>
      <c r="GA394" s="9">
        <v>72.22</v>
      </c>
      <c r="GB394" s="9">
        <v>69.959999999999994</v>
      </c>
      <c r="GD394" s="9">
        <v>74.180000000000007</v>
      </c>
      <c r="GE394" s="9">
        <v>74.349999999999994</v>
      </c>
      <c r="GF394" s="9">
        <v>74.290000000000006</v>
      </c>
      <c r="GG394" s="9">
        <v>74.13</v>
      </c>
      <c r="GH394" s="9">
        <v>73.91</v>
      </c>
      <c r="GI394" s="9">
        <v>73.67</v>
      </c>
      <c r="GJ394" s="9">
        <v>73.42</v>
      </c>
      <c r="GK394" s="9">
        <v>73.16</v>
      </c>
      <c r="GL394" s="9">
        <v>72.91</v>
      </c>
      <c r="GM394" s="9">
        <v>72.67</v>
      </c>
      <c r="GN394" s="9">
        <v>72.45</v>
      </c>
      <c r="GO394" s="9">
        <v>72.22</v>
      </c>
      <c r="GP394" s="9">
        <v>72.010000000000005</v>
      </c>
      <c r="GQ394" s="9">
        <v>71.8</v>
      </c>
      <c r="GR394" s="9">
        <v>71.61</v>
      </c>
      <c r="GS394" s="9">
        <v>71.41</v>
      </c>
      <c r="GT394" s="9">
        <v>71.19</v>
      </c>
      <c r="GU394" s="9">
        <v>70.989999999999995</v>
      </c>
      <c r="GV394" s="9">
        <v>70.8</v>
      </c>
      <c r="GW394" s="9">
        <v>70.62</v>
      </c>
      <c r="GX394" s="9">
        <v>70.45</v>
      </c>
      <c r="GY394" s="9">
        <v>70.290000000000006</v>
      </c>
      <c r="GZ394" s="9">
        <v>70.13</v>
      </c>
      <c r="HA394" s="9">
        <v>69.959999999999994</v>
      </c>
      <c r="HB394" s="9">
        <v>69.8</v>
      </c>
      <c r="HC394" s="9">
        <v>69.62</v>
      </c>
      <c r="HD394" s="9">
        <v>69.47</v>
      </c>
      <c r="HE394" s="9">
        <v>69.319999999999993</v>
      </c>
      <c r="HF394" s="9">
        <v>69.16</v>
      </c>
      <c r="HG394" s="9">
        <v>69.010000000000005</v>
      </c>
      <c r="HH394" s="9">
        <v>68.88</v>
      </c>
      <c r="HI394" s="9">
        <v>68.739999999999995</v>
      </c>
      <c r="HJ394" s="9">
        <v>68.61</v>
      </c>
      <c r="HK394" s="9">
        <v>68.48</v>
      </c>
      <c r="HL394" s="9">
        <v>68.36</v>
      </c>
      <c r="HM394" s="9">
        <v>68.22</v>
      </c>
      <c r="HN394" s="9">
        <v>68.05</v>
      </c>
      <c r="HO394" s="9">
        <v>67.86</v>
      </c>
      <c r="HP394" s="9">
        <v>67.69</v>
      </c>
      <c r="HQ394" s="9">
        <v>67.540000000000006</v>
      </c>
      <c r="HR394" s="9">
        <v>67.400000000000006</v>
      </c>
      <c r="HS394" s="9">
        <v>67.290000000000006</v>
      </c>
      <c r="HT394" s="9">
        <v>67.17</v>
      </c>
      <c r="HU394" s="9">
        <v>67.03</v>
      </c>
      <c r="HV394" s="9">
        <v>66.89</v>
      </c>
      <c r="HW394" s="9">
        <v>66.760000000000005</v>
      </c>
      <c r="HX394" s="9">
        <v>66.61</v>
      </c>
      <c r="HY394" s="9">
        <v>66.45</v>
      </c>
      <c r="ID394" s="14">
        <v>84.838099999999997</v>
      </c>
      <c r="IE394" s="14">
        <v>84.747900000000001</v>
      </c>
      <c r="IF394" s="14">
        <v>-0.10641399999999999</v>
      </c>
      <c r="IH394" s="7">
        <v>74.84</v>
      </c>
      <c r="II394" s="9">
        <v>79.73</v>
      </c>
    </row>
    <row r="395" spans="1:243" x14ac:dyDescent="0.35">
      <c r="A395" s="6">
        <f t="shared" si="73"/>
        <v>45104</v>
      </c>
      <c r="B395" s="13">
        <f t="shared" si="74"/>
        <v>6</v>
      </c>
      <c r="C395" s="13">
        <f t="shared" si="75"/>
        <v>2023</v>
      </c>
      <c r="D395">
        <f t="shared" si="76"/>
        <v>202306</v>
      </c>
      <c r="E395">
        <f t="shared" si="77"/>
        <v>2</v>
      </c>
      <c r="F395">
        <f t="shared" si="78"/>
        <v>202302</v>
      </c>
      <c r="G395" t="s">
        <v>580</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82.117699999999999</v>
      </c>
      <c r="FP395" s="7">
        <v>71.88</v>
      </c>
      <c r="FQ395" s="9">
        <v>1.2746</v>
      </c>
      <c r="FR395" s="7">
        <f t="shared" si="79"/>
        <v>56.394162874627334</v>
      </c>
      <c r="FT395" s="7">
        <v>5.26</v>
      </c>
      <c r="FU395" s="7">
        <v>4.37</v>
      </c>
      <c r="FV395" s="9">
        <v>82.3553</v>
      </c>
      <c r="FX395" s="9">
        <v>72.260000000000005</v>
      </c>
      <c r="FY395" s="9">
        <v>72.61</v>
      </c>
      <c r="FZ395" s="9">
        <v>72.33</v>
      </c>
      <c r="GA395" s="9">
        <v>71.38</v>
      </c>
      <c r="GB395" s="9">
        <v>69.650000000000006</v>
      </c>
      <c r="GD395" s="9">
        <v>72.260000000000005</v>
      </c>
      <c r="GE395" s="9">
        <v>72.510000000000005</v>
      </c>
      <c r="GF395" s="9">
        <v>72.61</v>
      </c>
      <c r="GG395" s="9">
        <v>72.569999999999993</v>
      </c>
      <c r="GH395" s="9">
        <v>72.47</v>
      </c>
      <c r="GI395" s="9">
        <v>72.33</v>
      </c>
      <c r="GJ395" s="9">
        <v>72.180000000000007</v>
      </c>
      <c r="GK395" s="9">
        <v>72.03</v>
      </c>
      <c r="GL395" s="9">
        <v>71.86</v>
      </c>
      <c r="GM395" s="9">
        <v>71.7</v>
      </c>
      <c r="GN395" s="9">
        <v>71.55</v>
      </c>
      <c r="GO395" s="9">
        <v>71.38</v>
      </c>
      <c r="GP395" s="9">
        <v>71.23</v>
      </c>
      <c r="GQ395" s="9">
        <v>71.08</v>
      </c>
      <c r="GR395" s="9">
        <v>70.930000000000007</v>
      </c>
      <c r="GS395" s="9">
        <v>70.77</v>
      </c>
      <c r="GT395" s="9">
        <v>70.61</v>
      </c>
      <c r="GU395" s="9">
        <v>70.45</v>
      </c>
      <c r="GV395" s="9">
        <v>70.3</v>
      </c>
      <c r="GW395" s="9">
        <v>70.16</v>
      </c>
      <c r="GX395" s="9">
        <v>70.040000000000006</v>
      </c>
      <c r="GY395" s="9">
        <v>69.92</v>
      </c>
      <c r="GZ395" s="9">
        <v>69.790000000000006</v>
      </c>
      <c r="HA395" s="9">
        <v>69.650000000000006</v>
      </c>
      <c r="HB395" s="9">
        <v>69.510000000000005</v>
      </c>
      <c r="HC395" s="9">
        <v>69.36</v>
      </c>
      <c r="HD395" s="9">
        <v>69.239999999999995</v>
      </c>
      <c r="HE395" s="9">
        <v>69.12</v>
      </c>
      <c r="HF395" s="9">
        <v>68.98</v>
      </c>
      <c r="HG395" s="9">
        <v>68.849999999999994</v>
      </c>
      <c r="HH395" s="9">
        <v>68.739999999999995</v>
      </c>
      <c r="HI395" s="9">
        <v>68.62</v>
      </c>
      <c r="HJ395" s="9">
        <v>68.510000000000005</v>
      </c>
      <c r="HK395" s="9">
        <v>68.41</v>
      </c>
      <c r="HL395" s="9">
        <v>68.31</v>
      </c>
      <c r="HM395" s="9">
        <v>68.17</v>
      </c>
      <c r="HN395" s="9">
        <v>68.02</v>
      </c>
      <c r="HO395" s="9">
        <v>67.849999999999994</v>
      </c>
      <c r="HP395" s="9">
        <v>67.7</v>
      </c>
      <c r="HQ395" s="9">
        <v>67.569999999999993</v>
      </c>
      <c r="HR395" s="9">
        <v>67.45</v>
      </c>
      <c r="HS395" s="9">
        <v>67.349999999999994</v>
      </c>
      <c r="HT395" s="9">
        <v>67.239999999999995</v>
      </c>
      <c r="HU395" s="9">
        <v>67.11</v>
      </c>
      <c r="HV395" s="9">
        <v>66.98</v>
      </c>
      <c r="HW395" s="9">
        <v>66.87</v>
      </c>
      <c r="HX395" s="9">
        <v>66.739999999999995</v>
      </c>
      <c r="HY395" s="9">
        <v>66.59</v>
      </c>
      <c r="ID395" s="14">
        <v>84.838099999999997</v>
      </c>
      <c r="IE395" s="14">
        <v>84.747900000000001</v>
      </c>
      <c r="IF395" s="14">
        <v>-0.10641399999999999</v>
      </c>
      <c r="IH395" s="7">
        <v>73.27</v>
      </c>
      <c r="II395" s="9">
        <v>85.16</v>
      </c>
    </row>
    <row r="396" spans="1:243" x14ac:dyDescent="0.35">
      <c r="A396" s="6">
        <f t="shared" si="73"/>
        <v>45105</v>
      </c>
      <c r="B396" s="13">
        <f t="shared" si="74"/>
        <v>6</v>
      </c>
      <c r="C396" s="13">
        <f t="shared" si="75"/>
        <v>2023</v>
      </c>
      <c r="D396">
        <f t="shared" si="76"/>
        <v>202306</v>
      </c>
      <c r="E396">
        <f t="shared" si="77"/>
        <v>2</v>
      </c>
      <c r="F396">
        <f t="shared" si="78"/>
        <v>202302</v>
      </c>
      <c r="G396" t="s">
        <v>581</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81.574399999999997</v>
      </c>
      <c r="FP396" s="7">
        <v>73.64</v>
      </c>
      <c r="FQ396" s="9">
        <v>1.2614000000000001</v>
      </c>
      <c r="FR396" s="7">
        <f t="shared" si="79"/>
        <v>58.379578246392896</v>
      </c>
      <c r="FT396" s="7">
        <v>5.13</v>
      </c>
      <c r="FU396" s="7">
        <v>4.3099999999999996</v>
      </c>
      <c r="FV396" s="9">
        <v>81.791700000000006</v>
      </c>
      <c r="FX396" s="9">
        <v>74.03</v>
      </c>
      <c r="FY396" s="9">
        <v>74.3</v>
      </c>
      <c r="FZ396" s="9">
        <v>73.930000000000007</v>
      </c>
      <c r="GA396" s="9">
        <v>72.73</v>
      </c>
      <c r="GB396" s="9">
        <v>70.44</v>
      </c>
      <c r="GD396" s="9">
        <v>74.03</v>
      </c>
      <c r="GE396" s="9">
        <v>74.239999999999995</v>
      </c>
      <c r="GF396" s="9">
        <v>74.3</v>
      </c>
      <c r="GG396" s="9">
        <v>74.239999999999995</v>
      </c>
      <c r="GH396" s="9">
        <v>74.11</v>
      </c>
      <c r="GI396" s="9">
        <v>73.930000000000007</v>
      </c>
      <c r="GJ396" s="9">
        <v>73.75</v>
      </c>
      <c r="GK396" s="9">
        <v>73.55</v>
      </c>
      <c r="GL396" s="9">
        <v>73.349999999999994</v>
      </c>
      <c r="GM396" s="9">
        <v>73.14</v>
      </c>
      <c r="GN396" s="9">
        <v>72.930000000000007</v>
      </c>
      <c r="GO396" s="9">
        <v>72.73</v>
      </c>
      <c r="GP396" s="9">
        <v>72.52</v>
      </c>
      <c r="GQ396" s="9">
        <v>72.319999999999993</v>
      </c>
      <c r="GR396" s="9">
        <v>72.13</v>
      </c>
      <c r="GS396" s="9">
        <v>71.92</v>
      </c>
      <c r="GT396" s="9">
        <v>71.7</v>
      </c>
      <c r="GU396" s="9">
        <v>71.5</v>
      </c>
      <c r="GV396" s="9">
        <v>71.3</v>
      </c>
      <c r="GW396" s="9">
        <v>71.11</v>
      </c>
      <c r="GX396" s="9">
        <v>70.95</v>
      </c>
      <c r="GY396" s="9">
        <v>70.78</v>
      </c>
      <c r="GZ396" s="9">
        <v>70.61</v>
      </c>
      <c r="HA396" s="9">
        <v>70.44</v>
      </c>
      <c r="HB396" s="9">
        <v>70.27</v>
      </c>
      <c r="HC396" s="9">
        <v>70.09</v>
      </c>
      <c r="HD396" s="9">
        <v>69.95</v>
      </c>
      <c r="HE396" s="9">
        <v>69.790000000000006</v>
      </c>
      <c r="HF396" s="9">
        <v>69.62</v>
      </c>
      <c r="HG396" s="9">
        <v>69.47</v>
      </c>
      <c r="HH396" s="9">
        <v>69.33</v>
      </c>
      <c r="HI396" s="9">
        <v>69.180000000000007</v>
      </c>
      <c r="HJ396" s="9">
        <v>69.040000000000006</v>
      </c>
      <c r="HK396" s="9">
        <v>68.92</v>
      </c>
      <c r="HL396" s="9">
        <v>68.8</v>
      </c>
      <c r="HM396" s="9">
        <v>68.63</v>
      </c>
      <c r="HN396" s="9">
        <v>68.459999999999994</v>
      </c>
      <c r="HO396" s="9">
        <v>68.260000000000005</v>
      </c>
      <c r="HP396" s="9">
        <v>68.08</v>
      </c>
      <c r="HQ396" s="9">
        <v>67.930000000000007</v>
      </c>
      <c r="HR396" s="9">
        <v>67.78</v>
      </c>
      <c r="HS396" s="9">
        <v>67.67</v>
      </c>
      <c r="HT396" s="9">
        <v>67.55</v>
      </c>
      <c r="HU396" s="9">
        <v>67.400000000000006</v>
      </c>
      <c r="HV396" s="9">
        <v>67.25</v>
      </c>
      <c r="HW396" s="9">
        <v>67.12</v>
      </c>
      <c r="HX396" s="9">
        <v>66.97</v>
      </c>
      <c r="HY396" s="9">
        <v>66.81</v>
      </c>
      <c r="ID396" s="14">
        <v>84.838099999999997</v>
      </c>
      <c r="IE396" s="14">
        <v>84.747900000000001</v>
      </c>
      <c r="IF396" s="14">
        <v>-0.10641399999999999</v>
      </c>
      <c r="IH396" s="7">
        <v>73.97</v>
      </c>
      <c r="II396" s="9">
        <v>84.58</v>
      </c>
    </row>
    <row r="397" spans="1:243" x14ac:dyDescent="0.35">
      <c r="A397" s="6">
        <f t="shared" si="73"/>
        <v>45106</v>
      </c>
      <c r="B397" s="13">
        <f t="shared" si="74"/>
        <v>6</v>
      </c>
      <c r="C397" s="13">
        <f t="shared" si="75"/>
        <v>2023</v>
      </c>
      <c r="D397">
        <f t="shared" si="76"/>
        <v>202306</v>
      </c>
      <c r="E397">
        <f t="shared" si="77"/>
        <v>2</v>
      </c>
      <c r="F397">
        <f t="shared" si="78"/>
        <v>202302</v>
      </c>
      <c r="G397" t="s">
        <v>582</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81.647999999999996</v>
      </c>
      <c r="FP397" s="7">
        <v>73.86</v>
      </c>
      <c r="FQ397" s="9">
        <v>1.2618</v>
      </c>
      <c r="FR397" s="7">
        <f t="shared" si="79"/>
        <v>58.535425582501183</v>
      </c>
      <c r="FT397" s="7">
        <v>5.22</v>
      </c>
      <c r="FU397" s="7">
        <v>4.3899999999999997</v>
      </c>
      <c r="FV397" s="9">
        <v>81.860299999999995</v>
      </c>
      <c r="FX397" s="9">
        <v>74.34</v>
      </c>
      <c r="FY397" s="9">
        <v>74.48</v>
      </c>
      <c r="FZ397" s="9">
        <v>74.010000000000005</v>
      </c>
      <c r="GA397" s="9">
        <v>72.739999999999995</v>
      </c>
      <c r="GB397" s="9">
        <v>70.36</v>
      </c>
      <c r="GD397" s="9">
        <v>74.34</v>
      </c>
      <c r="GE397" s="9">
        <v>74.510000000000005</v>
      </c>
      <c r="GF397" s="9">
        <v>74.48</v>
      </c>
      <c r="GG397" s="9">
        <v>74.36</v>
      </c>
      <c r="GH397" s="9">
        <v>74.2</v>
      </c>
      <c r="GI397" s="9">
        <v>74.010000000000005</v>
      </c>
      <c r="GJ397" s="9">
        <v>73.8</v>
      </c>
      <c r="GK397" s="9">
        <v>73.59</v>
      </c>
      <c r="GL397" s="9">
        <v>73.38</v>
      </c>
      <c r="GM397" s="9">
        <v>73.17</v>
      </c>
      <c r="GN397" s="9">
        <v>72.959999999999994</v>
      </c>
      <c r="GO397" s="9">
        <v>72.739999999999995</v>
      </c>
      <c r="GP397" s="9">
        <v>72.52</v>
      </c>
      <c r="GQ397" s="9">
        <v>72.31</v>
      </c>
      <c r="GR397" s="9">
        <v>72.099999999999994</v>
      </c>
      <c r="GS397" s="9">
        <v>71.89</v>
      </c>
      <c r="GT397" s="9">
        <v>71.66</v>
      </c>
      <c r="GU397" s="9">
        <v>71.45</v>
      </c>
      <c r="GV397" s="9">
        <v>71.239999999999995</v>
      </c>
      <c r="GW397" s="9">
        <v>71.040000000000006</v>
      </c>
      <c r="GX397" s="9">
        <v>70.87</v>
      </c>
      <c r="GY397" s="9">
        <v>70.7</v>
      </c>
      <c r="GZ397" s="9">
        <v>70.53</v>
      </c>
      <c r="HA397" s="9">
        <v>70.36</v>
      </c>
      <c r="HB397" s="9">
        <v>70.19</v>
      </c>
      <c r="HC397" s="9">
        <v>70.010000000000005</v>
      </c>
      <c r="HD397" s="9">
        <v>69.86</v>
      </c>
      <c r="HE397" s="9">
        <v>69.7</v>
      </c>
      <c r="HF397" s="9">
        <v>69.53</v>
      </c>
      <c r="HG397" s="9">
        <v>69.38</v>
      </c>
      <c r="HH397" s="9">
        <v>69.239999999999995</v>
      </c>
      <c r="HI397" s="9">
        <v>69.09</v>
      </c>
      <c r="HJ397" s="9">
        <v>68.95</v>
      </c>
      <c r="HK397" s="9">
        <v>68.83</v>
      </c>
      <c r="HL397" s="9">
        <v>68.7</v>
      </c>
      <c r="HM397" s="9">
        <v>68.53</v>
      </c>
      <c r="HN397" s="9">
        <v>68.36</v>
      </c>
      <c r="HO397" s="9">
        <v>68.16</v>
      </c>
      <c r="HP397" s="9">
        <v>67.98</v>
      </c>
      <c r="HQ397" s="9">
        <v>67.83</v>
      </c>
      <c r="HR397" s="9">
        <v>67.680000000000007</v>
      </c>
      <c r="HS397" s="9">
        <v>67.569999999999993</v>
      </c>
      <c r="HT397" s="9">
        <v>67.45</v>
      </c>
      <c r="HU397" s="9">
        <v>67.3</v>
      </c>
      <c r="HV397" s="9">
        <v>67.150000000000006</v>
      </c>
      <c r="HW397" s="9">
        <v>67.02</v>
      </c>
      <c r="HX397" s="9">
        <v>66.86</v>
      </c>
      <c r="HY397" s="9">
        <v>66.7</v>
      </c>
      <c r="ID397" s="14">
        <v>84.838099999999997</v>
      </c>
      <c r="IE397" s="14">
        <v>84.747900000000001</v>
      </c>
      <c r="IF397" s="14">
        <v>-0.10641399999999999</v>
      </c>
      <c r="IH397" s="7">
        <v>74.150000000000006</v>
      </c>
      <c r="II397" s="9">
        <v>86.43</v>
      </c>
    </row>
    <row r="398" spans="1:243" x14ac:dyDescent="0.35">
      <c r="A398" s="6">
        <f t="shared" si="73"/>
        <v>45107</v>
      </c>
      <c r="B398" s="13">
        <f t="shared" si="74"/>
        <v>6</v>
      </c>
      <c r="C398" s="13">
        <f t="shared" si="75"/>
        <v>2023</v>
      </c>
      <c r="D398">
        <f t="shared" si="76"/>
        <v>202306</v>
      </c>
      <c r="E398">
        <f t="shared" si="77"/>
        <v>2</v>
      </c>
      <c r="F398">
        <f t="shared" si="78"/>
        <v>202302</v>
      </c>
      <c r="G398" t="s">
        <v>583</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82.199100000000001</v>
      </c>
      <c r="FP398" s="7">
        <v>74.510000000000005</v>
      </c>
      <c r="FQ398" s="9">
        <v>1.2714000000000001</v>
      </c>
      <c r="FR398" s="7">
        <f t="shared" si="79"/>
        <v>58.604687745792042</v>
      </c>
      <c r="FT398" s="7">
        <v>5.27</v>
      </c>
      <c r="FU398" s="7">
        <v>4.3899999999999997</v>
      </c>
      <c r="FV398" s="9">
        <v>82.41</v>
      </c>
      <c r="FX398" s="9">
        <v>74.900000000000006</v>
      </c>
      <c r="FY398" s="9">
        <v>75.3</v>
      </c>
      <c r="FZ398" s="9">
        <v>74.66</v>
      </c>
      <c r="GA398" s="9">
        <v>73.290000000000006</v>
      </c>
      <c r="GB398" s="9">
        <v>70.86</v>
      </c>
      <c r="GD398" s="9">
        <v>74.900000000000006</v>
      </c>
      <c r="GE398" s="9">
        <v>75.41</v>
      </c>
      <c r="GF398" s="9">
        <v>75.3</v>
      </c>
      <c r="GG398" s="9">
        <v>75.12</v>
      </c>
      <c r="GH398" s="9">
        <v>74.91</v>
      </c>
      <c r="GI398" s="9">
        <v>74.66</v>
      </c>
      <c r="GJ398" s="9">
        <v>74.42</v>
      </c>
      <c r="GK398" s="9">
        <v>74.180000000000007</v>
      </c>
      <c r="GL398" s="9">
        <v>73.959999999999994</v>
      </c>
      <c r="GM398" s="9">
        <v>73.73</v>
      </c>
      <c r="GN398" s="9">
        <v>73.510000000000005</v>
      </c>
      <c r="GO398" s="9">
        <v>73.290000000000006</v>
      </c>
      <c r="GP398" s="9">
        <v>73.08</v>
      </c>
      <c r="GQ398" s="9">
        <v>72.86</v>
      </c>
      <c r="GR398" s="9">
        <v>72.64</v>
      </c>
      <c r="GS398" s="9">
        <v>72.42</v>
      </c>
      <c r="GT398" s="9">
        <v>72.180000000000007</v>
      </c>
      <c r="GU398" s="9">
        <v>71.97</v>
      </c>
      <c r="GV398" s="9">
        <v>71.760000000000005</v>
      </c>
      <c r="GW398" s="9">
        <v>71.56</v>
      </c>
      <c r="GX398" s="9">
        <v>71.38</v>
      </c>
      <c r="GY398" s="9">
        <v>71.209999999999994</v>
      </c>
      <c r="GZ398" s="9">
        <v>71.03</v>
      </c>
      <c r="HA398" s="9">
        <v>70.86</v>
      </c>
      <c r="HB398" s="9">
        <v>70.680000000000007</v>
      </c>
      <c r="HC398" s="9">
        <v>70.5</v>
      </c>
      <c r="HD398" s="9">
        <v>70.349999999999994</v>
      </c>
      <c r="HE398" s="9">
        <v>70.180000000000007</v>
      </c>
      <c r="HF398" s="9">
        <v>70</v>
      </c>
      <c r="HG398" s="9">
        <v>69.849999999999994</v>
      </c>
      <c r="HH398" s="9">
        <v>69.709999999999994</v>
      </c>
      <c r="HI398" s="9">
        <v>69.55</v>
      </c>
      <c r="HJ398" s="9">
        <v>69.41</v>
      </c>
      <c r="HK398" s="9">
        <v>69.290000000000006</v>
      </c>
      <c r="HL398" s="9">
        <v>69.150000000000006</v>
      </c>
      <c r="HM398" s="9">
        <v>68.98</v>
      </c>
      <c r="HN398" s="9">
        <v>68.81</v>
      </c>
      <c r="HO398" s="9">
        <v>68.61</v>
      </c>
      <c r="HP398" s="9">
        <v>68.430000000000007</v>
      </c>
      <c r="HQ398" s="9">
        <v>68.28</v>
      </c>
      <c r="HR398" s="9">
        <v>68.14</v>
      </c>
      <c r="HS398" s="9">
        <v>68.03</v>
      </c>
      <c r="HT398" s="9">
        <v>67.91</v>
      </c>
      <c r="HU398" s="9">
        <v>67.760000000000005</v>
      </c>
      <c r="HV398" s="9">
        <v>67.61</v>
      </c>
      <c r="HW398" s="9">
        <v>67.48</v>
      </c>
      <c r="HX398" s="9">
        <v>67.319999999999993</v>
      </c>
      <c r="HY398" s="9">
        <v>67.16</v>
      </c>
      <c r="ID398" s="14">
        <v>84.838099999999997</v>
      </c>
      <c r="IE398" s="14">
        <v>84.747900000000001</v>
      </c>
      <c r="IF398" s="14">
        <v>-0.10641399999999999</v>
      </c>
      <c r="IH398" s="7">
        <v>75.3</v>
      </c>
      <c r="II398" s="9">
        <v>91.22</v>
      </c>
    </row>
    <row r="399" spans="1:243" x14ac:dyDescent="0.35">
      <c r="A399" s="6">
        <f t="shared" ref="A399:A462" si="80">+A394+7</f>
        <v>45110</v>
      </c>
      <c r="B399" s="13">
        <f t="shared" si="74"/>
        <v>7</v>
      </c>
      <c r="C399" s="13">
        <f t="shared" si="75"/>
        <v>2023</v>
      </c>
      <c r="D399">
        <f t="shared" si="76"/>
        <v>202307</v>
      </c>
      <c r="E399">
        <f t="shared" si="77"/>
        <v>3</v>
      </c>
      <c r="F399">
        <f t="shared" si="78"/>
        <v>202303</v>
      </c>
      <c r="G399" t="s">
        <v>584</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82.007599999999996</v>
      </c>
      <c r="FP399" s="7">
        <v>74.52</v>
      </c>
      <c r="FQ399" s="9">
        <v>1.2688999999999999</v>
      </c>
      <c r="FR399" s="7">
        <f t="shared" si="79"/>
        <v>58.728032153834029</v>
      </c>
      <c r="FT399" s="7">
        <v>5.35</v>
      </c>
      <c r="FU399" s="7">
        <v>4.45</v>
      </c>
      <c r="FV399" s="9">
        <v>82.221699999999998</v>
      </c>
      <c r="FX399" s="9">
        <v>74.650000000000006</v>
      </c>
      <c r="FY399" s="9">
        <v>74.209999999999994</v>
      </c>
      <c r="FZ399" s="9">
        <v>73.37</v>
      </c>
      <c r="GA399" s="9">
        <v>71.989999999999995</v>
      </c>
      <c r="GB399" s="9">
        <v>69.58</v>
      </c>
      <c r="GD399" s="9">
        <v>74.650000000000006</v>
      </c>
      <c r="GE399" s="9">
        <v>74.47</v>
      </c>
      <c r="GF399" s="9">
        <v>74.209999999999994</v>
      </c>
      <c r="GG399" s="9">
        <v>73.94</v>
      </c>
      <c r="GH399" s="9">
        <v>73.650000000000006</v>
      </c>
      <c r="GI399" s="9">
        <v>73.37</v>
      </c>
      <c r="GJ399" s="9">
        <v>73.12</v>
      </c>
      <c r="GK399" s="9">
        <v>72.89</v>
      </c>
      <c r="GL399" s="9">
        <v>72.66</v>
      </c>
      <c r="GM399" s="9">
        <v>72.44</v>
      </c>
      <c r="GN399" s="9">
        <v>72.209999999999994</v>
      </c>
      <c r="GO399" s="9">
        <v>71.989999999999995</v>
      </c>
      <c r="GP399" s="9">
        <v>71.77</v>
      </c>
      <c r="GQ399" s="9">
        <v>71.55</v>
      </c>
      <c r="GR399" s="9">
        <v>71.319999999999993</v>
      </c>
      <c r="GS399" s="9">
        <v>71.08</v>
      </c>
      <c r="GT399" s="9">
        <v>70.87</v>
      </c>
      <c r="GU399" s="9">
        <v>70.66</v>
      </c>
      <c r="GV399" s="9">
        <v>70.459999999999994</v>
      </c>
      <c r="GW399" s="9">
        <v>70.28</v>
      </c>
      <c r="GX399" s="9">
        <v>70.099999999999994</v>
      </c>
      <c r="GY399" s="9">
        <v>69.92</v>
      </c>
      <c r="GZ399" s="9">
        <v>69.75</v>
      </c>
      <c r="HA399" s="9">
        <v>69.58</v>
      </c>
      <c r="HB399" s="9">
        <v>69.400000000000006</v>
      </c>
      <c r="HC399" s="9">
        <v>69.25</v>
      </c>
      <c r="HD399" s="9">
        <v>69.08</v>
      </c>
      <c r="HE399" s="9">
        <v>68.91</v>
      </c>
      <c r="HF399" s="9">
        <v>68.760000000000005</v>
      </c>
      <c r="HG399" s="9">
        <v>68.62</v>
      </c>
      <c r="HH399" s="9">
        <v>68.459999999999994</v>
      </c>
      <c r="HI399" s="9">
        <v>68.33</v>
      </c>
      <c r="HJ399" s="9">
        <v>68.22</v>
      </c>
      <c r="HK399" s="9">
        <v>68.09</v>
      </c>
      <c r="HL399" s="9">
        <v>67.92</v>
      </c>
      <c r="HM399" s="9">
        <v>67.75</v>
      </c>
      <c r="HN399" s="9">
        <v>67.55</v>
      </c>
      <c r="HO399" s="9">
        <v>67.37</v>
      </c>
      <c r="HP399" s="9">
        <v>67.22</v>
      </c>
      <c r="HQ399" s="9">
        <v>67.09</v>
      </c>
      <c r="HR399" s="9">
        <v>66.98</v>
      </c>
      <c r="HS399" s="9">
        <v>66.86</v>
      </c>
      <c r="HT399" s="9">
        <v>66.709999999999994</v>
      </c>
      <c r="HU399" s="9">
        <v>66.56</v>
      </c>
      <c r="HV399" s="9">
        <v>66.430000000000007</v>
      </c>
      <c r="HW399" s="9">
        <v>66.27</v>
      </c>
      <c r="HX399" s="9">
        <v>66.11</v>
      </c>
      <c r="HY399" s="9">
        <v>65.94</v>
      </c>
      <c r="ID399" s="14">
        <v>84.838099999999997</v>
      </c>
      <c r="IE399" s="14">
        <v>84.747900000000001</v>
      </c>
      <c r="IF399" s="14">
        <v>-0.10641399999999999</v>
      </c>
      <c r="IH399" s="7">
        <v>75.03</v>
      </c>
      <c r="II399" s="9">
        <v>83.65</v>
      </c>
    </row>
    <row r="400" spans="1:243" x14ac:dyDescent="0.35">
      <c r="A400" s="6">
        <f t="shared" si="80"/>
        <v>45111</v>
      </c>
      <c r="B400" s="13">
        <f t="shared" si="74"/>
        <v>7</v>
      </c>
      <c r="C400" s="13">
        <f t="shared" si="75"/>
        <v>2023</v>
      </c>
      <c r="D400">
        <f t="shared" si="76"/>
        <v>202307</v>
      </c>
      <c r="E400">
        <f t="shared" si="77"/>
        <v>3</v>
      </c>
      <c r="F400">
        <f t="shared" si="78"/>
        <v>202303</v>
      </c>
      <c r="G400" t="s">
        <v>585</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82.194000000000003</v>
      </c>
      <c r="FP400" s="7">
        <v>76.23</v>
      </c>
      <c r="FQ400" s="9">
        <v>1.2726</v>
      </c>
      <c r="FR400" s="7">
        <f t="shared" si="79"/>
        <v>59.90099009900991</v>
      </c>
      <c r="FT400" s="7">
        <v>5.31</v>
      </c>
      <c r="FU400" s="7">
        <v>4.42</v>
      </c>
      <c r="FV400" s="9">
        <v>82.405799999999999</v>
      </c>
      <c r="FX400" s="9">
        <v>76.25</v>
      </c>
      <c r="FY400" s="9">
        <v>75.77</v>
      </c>
      <c r="FZ400" s="9">
        <v>74.88</v>
      </c>
      <c r="GA400" s="9">
        <v>73.430000000000007</v>
      </c>
      <c r="GB400" s="9">
        <v>70.930000000000007</v>
      </c>
      <c r="GD400" s="9">
        <v>76.25</v>
      </c>
      <c r="GE400" s="9">
        <v>76.05</v>
      </c>
      <c r="GF400" s="9">
        <v>75.77</v>
      </c>
      <c r="GG400" s="9">
        <v>75.48</v>
      </c>
      <c r="GH400" s="9">
        <v>75.17</v>
      </c>
      <c r="GI400" s="9">
        <v>74.88</v>
      </c>
      <c r="GJ400" s="9">
        <v>74.61</v>
      </c>
      <c r="GK400" s="9">
        <v>74.36</v>
      </c>
      <c r="GL400" s="9">
        <v>74.13</v>
      </c>
      <c r="GM400" s="9">
        <v>73.900000000000006</v>
      </c>
      <c r="GN400" s="9">
        <v>73.66</v>
      </c>
      <c r="GO400" s="9">
        <v>73.430000000000007</v>
      </c>
      <c r="GP400" s="9">
        <v>73.2</v>
      </c>
      <c r="GQ400" s="9">
        <v>72.97</v>
      </c>
      <c r="GR400" s="9">
        <v>72.73</v>
      </c>
      <c r="GS400" s="9">
        <v>72.48</v>
      </c>
      <c r="GT400" s="9">
        <v>72.260000000000005</v>
      </c>
      <c r="GU400" s="9">
        <v>72.05</v>
      </c>
      <c r="GV400" s="9">
        <v>71.849999999999994</v>
      </c>
      <c r="GW400" s="9">
        <v>71.66</v>
      </c>
      <c r="GX400" s="9">
        <v>71.47</v>
      </c>
      <c r="GY400" s="9">
        <v>71.290000000000006</v>
      </c>
      <c r="GZ400" s="9">
        <v>71.11</v>
      </c>
      <c r="HA400" s="9">
        <v>70.930000000000007</v>
      </c>
      <c r="HB400" s="9">
        <v>70.75</v>
      </c>
      <c r="HC400" s="9">
        <v>70.59</v>
      </c>
      <c r="HD400" s="9">
        <v>70.42</v>
      </c>
      <c r="HE400" s="9">
        <v>70.239999999999995</v>
      </c>
      <c r="HF400" s="9">
        <v>70.09</v>
      </c>
      <c r="HG400" s="9">
        <v>69.94</v>
      </c>
      <c r="HH400" s="9">
        <v>69.78</v>
      </c>
      <c r="HI400" s="9">
        <v>69.64</v>
      </c>
      <c r="HJ400" s="9">
        <v>69.5</v>
      </c>
      <c r="HK400" s="9">
        <v>69.37</v>
      </c>
      <c r="HL400" s="9">
        <v>69.209999999999994</v>
      </c>
      <c r="HM400" s="9">
        <v>69.040000000000006</v>
      </c>
      <c r="HN400" s="9">
        <v>68.87</v>
      </c>
      <c r="HO400" s="9">
        <v>68.7</v>
      </c>
      <c r="HP400" s="9">
        <v>68.540000000000006</v>
      </c>
      <c r="HQ400" s="9">
        <v>68.39</v>
      </c>
      <c r="HR400" s="9">
        <v>68.28</v>
      </c>
      <c r="HS400" s="9">
        <v>68.16</v>
      </c>
      <c r="HT400" s="9">
        <v>68.010000000000005</v>
      </c>
      <c r="HU400" s="9">
        <v>67.86</v>
      </c>
      <c r="HV400" s="9">
        <v>67.709999999999994</v>
      </c>
      <c r="HW400" s="9">
        <v>67.56</v>
      </c>
      <c r="HX400" s="9">
        <v>67.41</v>
      </c>
      <c r="HY400" s="9">
        <v>67.260000000000005</v>
      </c>
      <c r="ID400" s="14">
        <v>84.838099999999997</v>
      </c>
      <c r="IE400" s="14">
        <v>84.747900000000001</v>
      </c>
      <c r="IF400" s="14">
        <v>-0.10641399999999999</v>
      </c>
      <c r="IH400" s="7">
        <v>76.13</v>
      </c>
      <c r="II400" s="9">
        <v>86.78</v>
      </c>
    </row>
    <row r="401" spans="1:243" x14ac:dyDescent="0.35">
      <c r="A401" s="6">
        <f t="shared" si="80"/>
        <v>45112</v>
      </c>
      <c r="B401" s="13">
        <f t="shared" si="74"/>
        <v>7</v>
      </c>
      <c r="C401" s="13">
        <f t="shared" si="75"/>
        <v>2023</v>
      </c>
      <c r="D401">
        <f t="shared" si="76"/>
        <v>202307</v>
      </c>
      <c r="E401">
        <f t="shared" si="77"/>
        <v>3</v>
      </c>
      <c r="F401">
        <f t="shared" si="78"/>
        <v>202303</v>
      </c>
      <c r="G401" t="s">
        <v>586</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82.340800000000002</v>
      </c>
      <c r="FP401" s="7">
        <v>76.739999999999995</v>
      </c>
      <c r="FQ401" s="9">
        <v>1.2716000000000001</v>
      </c>
      <c r="FR401" s="7">
        <f t="shared" si="79"/>
        <v>60.349166404529718</v>
      </c>
      <c r="FT401" s="7">
        <v>5.38</v>
      </c>
      <c r="FU401" s="7">
        <v>4.51</v>
      </c>
      <c r="FV401" s="9">
        <v>82.541300000000007</v>
      </c>
      <c r="FX401" s="9">
        <v>76.650000000000006</v>
      </c>
      <c r="FY401" s="9">
        <v>76.09</v>
      </c>
      <c r="FZ401" s="9">
        <v>75.16</v>
      </c>
      <c r="GA401" s="9">
        <v>73.680000000000007</v>
      </c>
      <c r="GB401" s="9">
        <v>71.05</v>
      </c>
      <c r="GD401" s="9">
        <v>76.650000000000006</v>
      </c>
      <c r="GE401" s="9">
        <v>76.41</v>
      </c>
      <c r="GF401" s="9">
        <v>76.09</v>
      </c>
      <c r="GG401" s="9">
        <v>75.78</v>
      </c>
      <c r="GH401" s="9">
        <v>75.459999999999994</v>
      </c>
      <c r="GI401" s="9">
        <v>75.16</v>
      </c>
      <c r="GJ401" s="9">
        <v>74.88</v>
      </c>
      <c r="GK401" s="9">
        <v>74.63</v>
      </c>
      <c r="GL401" s="9">
        <v>74.39</v>
      </c>
      <c r="GM401" s="9">
        <v>74.150000000000006</v>
      </c>
      <c r="GN401" s="9">
        <v>73.91</v>
      </c>
      <c r="GO401" s="9">
        <v>73.680000000000007</v>
      </c>
      <c r="GP401" s="9">
        <v>73.44</v>
      </c>
      <c r="GQ401" s="9">
        <v>73.2</v>
      </c>
      <c r="GR401" s="9">
        <v>72.959999999999994</v>
      </c>
      <c r="GS401" s="9">
        <v>72.7</v>
      </c>
      <c r="GT401" s="9">
        <v>72.48</v>
      </c>
      <c r="GU401" s="9">
        <v>72.260000000000005</v>
      </c>
      <c r="GV401" s="9">
        <v>72.040000000000006</v>
      </c>
      <c r="GW401" s="9">
        <v>71.83</v>
      </c>
      <c r="GX401" s="9">
        <v>71.63</v>
      </c>
      <c r="GY401" s="9">
        <v>71.430000000000007</v>
      </c>
      <c r="GZ401" s="9">
        <v>71.239999999999995</v>
      </c>
      <c r="HA401" s="9">
        <v>71.05</v>
      </c>
      <c r="HB401" s="9">
        <v>70.86</v>
      </c>
      <c r="HC401" s="9">
        <v>70.69</v>
      </c>
      <c r="HD401" s="9">
        <v>70.510000000000005</v>
      </c>
      <c r="HE401" s="9">
        <v>70.31</v>
      </c>
      <c r="HF401" s="9">
        <v>70.150000000000006</v>
      </c>
      <c r="HG401" s="9">
        <v>69.989999999999995</v>
      </c>
      <c r="HH401" s="9">
        <v>69.819999999999993</v>
      </c>
      <c r="HI401" s="9">
        <v>69.67</v>
      </c>
      <c r="HJ401" s="9">
        <v>69.52</v>
      </c>
      <c r="HK401" s="9">
        <v>69.38</v>
      </c>
      <c r="HL401" s="9">
        <v>69.209999999999994</v>
      </c>
      <c r="HM401" s="9">
        <v>69.03</v>
      </c>
      <c r="HN401" s="9">
        <v>68.849999999999994</v>
      </c>
      <c r="HO401" s="9">
        <v>68.66</v>
      </c>
      <c r="HP401" s="9">
        <v>68.48</v>
      </c>
      <c r="HQ401" s="9">
        <v>68.31</v>
      </c>
      <c r="HR401" s="9">
        <v>68.2</v>
      </c>
      <c r="HS401" s="9">
        <v>68.08</v>
      </c>
      <c r="HT401" s="9">
        <v>67.94</v>
      </c>
      <c r="HU401" s="9">
        <v>67.790000000000006</v>
      </c>
      <c r="HV401" s="9">
        <v>67.64</v>
      </c>
      <c r="HW401" s="9">
        <v>67.489999999999995</v>
      </c>
      <c r="HX401" s="9">
        <v>67.319999999999993</v>
      </c>
      <c r="HY401" s="9">
        <v>67.150000000000006</v>
      </c>
      <c r="ID401" s="14">
        <v>84.838099999999997</v>
      </c>
      <c r="IE401" s="14">
        <v>84.747900000000001</v>
      </c>
      <c r="IF401" s="14">
        <v>-0.10641399999999999</v>
      </c>
      <c r="IH401" s="7">
        <v>76.459999999999994</v>
      </c>
      <c r="II401" s="9">
        <v>84.49</v>
      </c>
    </row>
    <row r="402" spans="1:243" x14ac:dyDescent="0.35">
      <c r="A402" s="6">
        <f t="shared" si="80"/>
        <v>45113</v>
      </c>
      <c r="B402" s="13">
        <f t="shared" si="74"/>
        <v>7</v>
      </c>
      <c r="C402" s="13">
        <f t="shared" si="75"/>
        <v>2023</v>
      </c>
      <c r="D402">
        <f t="shared" si="76"/>
        <v>202307</v>
      </c>
      <c r="E402">
        <f t="shared" si="77"/>
        <v>3</v>
      </c>
      <c r="F402">
        <f t="shared" si="78"/>
        <v>202303</v>
      </c>
      <c r="G402" t="s">
        <v>587</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82.326999999999998</v>
      </c>
      <c r="FP402" s="7">
        <v>76.72</v>
      </c>
      <c r="FQ402" s="9">
        <v>1.2696000000000001</v>
      </c>
      <c r="FR402" s="7">
        <f t="shared" si="79"/>
        <v>60.428481411468177</v>
      </c>
      <c r="FT402" s="7">
        <v>5.49</v>
      </c>
      <c r="FU402" s="7">
        <v>4.6500000000000004</v>
      </c>
      <c r="FV402" s="9">
        <v>82.495599999999996</v>
      </c>
      <c r="FX402" s="9">
        <v>76.52</v>
      </c>
      <c r="FY402" s="9">
        <v>75.84</v>
      </c>
      <c r="FZ402" s="9">
        <v>74.760000000000005</v>
      </c>
      <c r="GA402" s="9">
        <v>73.2</v>
      </c>
      <c r="GB402" s="9">
        <v>70.599999999999994</v>
      </c>
      <c r="GD402" s="9">
        <v>76.52</v>
      </c>
      <c r="GE402" s="9">
        <v>76.22</v>
      </c>
      <c r="GF402" s="9">
        <v>75.84</v>
      </c>
      <c r="GG402" s="9">
        <v>75.47</v>
      </c>
      <c r="GH402" s="9">
        <v>75.11</v>
      </c>
      <c r="GI402" s="9">
        <v>74.760000000000005</v>
      </c>
      <c r="GJ402" s="9">
        <v>74.459999999999994</v>
      </c>
      <c r="GK402" s="9">
        <v>74.19</v>
      </c>
      <c r="GL402" s="9">
        <v>73.930000000000007</v>
      </c>
      <c r="GM402" s="9">
        <v>73.69</v>
      </c>
      <c r="GN402" s="9">
        <v>73.44</v>
      </c>
      <c r="GO402" s="9">
        <v>73.2</v>
      </c>
      <c r="GP402" s="9">
        <v>72.959999999999994</v>
      </c>
      <c r="GQ402" s="9">
        <v>72.72</v>
      </c>
      <c r="GR402" s="9">
        <v>72.48</v>
      </c>
      <c r="GS402" s="9">
        <v>72.23</v>
      </c>
      <c r="GT402" s="9">
        <v>72.010000000000005</v>
      </c>
      <c r="GU402" s="9">
        <v>71.8</v>
      </c>
      <c r="GV402" s="9">
        <v>71.59</v>
      </c>
      <c r="GW402" s="9">
        <v>71.38</v>
      </c>
      <c r="GX402" s="9">
        <v>71.180000000000007</v>
      </c>
      <c r="GY402" s="9">
        <v>70.98</v>
      </c>
      <c r="GZ402" s="9">
        <v>70.790000000000006</v>
      </c>
      <c r="HA402" s="9">
        <v>70.599999999999994</v>
      </c>
      <c r="HB402" s="9">
        <v>70.41</v>
      </c>
      <c r="HC402" s="9">
        <v>70.23</v>
      </c>
      <c r="HD402" s="9">
        <v>70.05</v>
      </c>
      <c r="HE402" s="9">
        <v>69.84</v>
      </c>
      <c r="HF402" s="9">
        <v>69.69</v>
      </c>
      <c r="HG402" s="9">
        <v>69.53</v>
      </c>
      <c r="HH402" s="9">
        <v>69.36</v>
      </c>
      <c r="HI402" s="9">
        <v>69.209999999999994</v>
      </c>
      <c r="HJ402" s="9">
        <v>69.06</v>
      </c>
      <c r="HK402" s="9">
        <v>68.92</v>
      </c>
      <c r="HL402" s="9">
        <v>68.75</v>
      </c>
      <c r="HM402" s="9">
        <v>68.569999999999993</v>
      </c>
      <c r="HN402" s="9">
        <v>68.39</v>
      </c>
      <c r="HO402" s="9">
        <v>68.2</v>
      </c>
      <c r="HP402" s="9">
        <v>68.02</v>
      </c>
      <c r="HQ402" s="9">
        <v>67.849999999999994</v>
      </c>
      <c r="HR402" s="9">
        <v>67.73</v>
      </c>
      <c r="HS402" s="9">
        <v>67.62</v>
      </c>
      <c r="HT402" s="9">
        <v>67.489999999999995</v>
      </c>
      <c r="HU402" s="9">
        <v>67.349999999999994</v>
      </c>
      <c r="HV402" s="9">
        <v>67.209999999999994</v>
      </c>
      <c r="HW402" s="9">
        <v>67.06</v>
      </c>
      <c r="HX402" s="9">
        <v>66.900000000000006</v>
      </c>
      <c r="HY402" s="9">
        <v>66.739999999999995</v>
      </c>
      <c r="ID402" s="14">
        <v>84.838099999999997</v>
      </c>
      <c r="IE402" s="14">
        <v>84.747900000000001</v>
      </c>
      <c r="IF402" s="14">
        <v>-0.10641399999999999</v>
      </c>
      <c r="IH402" s="7">
        <v>76.3</v>
      </c>
      <c r="II402" s="9">
        <v>79.25</v>
      </c>
    </row>
    <row r="403" spans="1:243" x14ac:dyDescent="0.35">
      <c r="A403" s="6">
        <f t="shared" si="80"/>
        <v>45114</v>
      </c>
      <c r="B403" s="13">
        <f t="shared" si="74"/>
        <v>7</v>
      </c>
      <c r="C403" s="13">
        <f t="shared" si="75"/>
        <v>2023</v>
      </c>
      <c r="D403">
        <f t="shared" si="76"/>
        <v>202307</v>
      </c>
      <c r="E403">
        <f t="shared" si="77"/>
        <v>3</v>
      </c>
      <c r="F403">
        <f t="shared" si="78"/>
        <v>202303</v>
      </c>
      <c r="G403" t="s">
        <v>588</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82.745699999999999</v>
      </c>
      <c r="FP403" s="7">
        <v>78.77</v>
      </c>
      <c r="FQ403" s="9">
        <v>1.2825</v>
      </c>
      <c r="FR403" s="7">
        <f t="shared" si="79"/>
        <v>61.419103313840154</v>
      </c>
      <c r="FT403" s="7">
        <v>5.38</v>
      </c>
      <c r="FU403" s="7">
        <v>4.6399999999999997</v>
      </c>
      <c r="FV403" s="9">
        <v>82.917900000000003</v>
      </c>
      <c r="FX403" s="9">
        <v>78.47</v>
      </c>
      <c r="FY403" s="9">
        <v>77.62</v>
      </c>
      <c r="FZ403" s="9">
        <v>76.319999999999993</v>
      </c>
      <c r="GA403" s="9">
        <v>74.47</v>
      </c>
      <c r="GB403" s="9">
        <v>71.39</v>
      </c>
      <c r="GD403" s="9">
        <v>78.47</v>
      </c>
      <c r="GE403" s="9">
        <v>78.08</v>
      </c>
      <c r="GF403" s="9">
        <v>77.62</v>
      </c>
      <c r="GG403" s="9">
        <v>77.17</v>
      </c>
      <c r="GH403" s="9">
        <v>76.73</v>
      </c>
      <c r="GI403" s="9">
        <v>76.319999999999993</v>
      </c>
      <c r="GJ403" s="9">
        <v>75.959999999999994</v>
      </c>
      <c r="GK403" s="9">
        <v>75.64</v>
      </c>
      <c r="GL403" s="9">
        <v>75.34</v>
      </c>
      <c r="GM403" s="9">
        <v>75.05</v>
      </c>
      <c r="GN403" s="9">
        <v>74.760000000000005</v>
      </c>
      <c r="GO403" s="9">
        <v>74.47</v>
      </c>
      <c r="GP403" s="9">
        <v>74.180000000000007</v>
      </c>
      <c r="GQ403" s="9">
        <v>73.900000000000006</v>
      </c>
      <c r="GR403" s="9">
        <v>73.61</v>
      </c>
      <c r="GS403" s="9">
        <v>73.31</v>
      </c>
      <c r="GT403" s="9">
        <v>73.06</v>
      </c>
      <c r="GU403" s="9">
        <v>72.81</v>
      </c>
      <c r="GV403" s="9">
        <v>72.56</v>
      </c>
      <c r="GW403" s="9">
        <v>72.33</v>
      </c>
      <c r="GX403" s="9">
        <v>72.08</v>
      </c>
      <c r="GY403" s="9">
        <v>71.83</v>
      </c>
      <c r="GZ403" s="9">
        <v>71.62</v>
      </c>
      <c r="HA403" s="9">
        <v>71.39</v>
      </c>
      <c r="HB403" s="9">
        <v>71.16</v>
      </c>
      <c r="HC403" s="9">
        <v>70.95</v>
      </c>
      <c r="HD403" s="9">
        <v>70.739999999999995</v>
      </c>
      <c r="HE403" s="9">
        <v>70.510000000000005</v>
      </c>
      <c r="HF403" s="9">
        <v>70.34</v>
      </c>
      <c r="HG403" s="9">
        <v>70.150000000000006</v>
      </c>
      <c r="HH403" s="9">
        <v>69.95</v>
      </c>
      <c r="HI403" s="9">
        <v>69.77</v>
      </c>
      <c r="HJ403" s="9">
        <v>69.59</v>
      </c>
      <c r="HK403" s="9">
        <v>69.42</v>
      </c>
      <c r="HL403" s="9">
        <v>69.23</v>
      </c>
      <c r="HM403" s="9">
        <v>69.03</v>
      </c>
      <c r="HN403" s="9">
        <v>68.83</v>
      </c>
      <c r="HO403" s="9">
        <v>68.62</v>
      </c>
      <c r="HP403" s="9">
        <v>68.42</v>
      </c>
      <c r="HQ403" s="9">
        <v>68.22</v>
      </c>
      <c r="HR403" s="9">
        <v>68.099999999999994</v>
      </c>
      <c r="HS403" s="9">
        <v>67.989999999999995</v>
      </c>
      <c r="HT403" s="9">
        <v>67.849999999999994</v>
      </c>
      <c r="HU403" s="9">
        <v>67.7</v>
      </c>
      <c r="HV403" s="9">
        <v>67.55</v>
      </c>
      <c r="HW403" s="9">
        <v>67.39</v>
      </c>
      <c r="HX403" s="9">
        <v>67.209999999999994</v>
      </c>
      <c r="HY403" s="9">
        <v>67.03</v>
      </c>
      <c r="ID403" s="14">
        <v>84.838099999999997</v>
      </c>
      <c r="IE403" s="14">
        <v>84.747900000000001</v>
      </c>
      <c r="IF403" s="14">
        <v>-0.10641399999999999</v>
      </c>
      <c r="IH403" s="7">
        <v>77.900000000000006</v>
      </c>
      <c r="II403" s="9">
        <v>81.86</v>
      </c>
    </row>
    <row r="404" spans="1:243" x14ac:dyDescent="0.35">
      <c r="A404" s="6">
        <f t="shared" si="80"/>
        <v>45117</v>
      </c>
      <c r="B404" s="13">
        <f t="shared" si="74"/>
        <v>7</v>
      </c>
      <c r="C404" s="13">
        <f t="shared" si="75"/>
        <v>2023</v>
      </c>
      <c r="D404">
        <f t="shared" si="76"/>
        <v>202307</v>
      </c>
      <c r="E404">
        <f t="shared" si="77"/>
        <v>3</v>
      </c>
      <c r="F404">
        <f t="shared" si="78"/>
        <v>202303</v>
      </c>
      <c r="G404" t="s">
        <v>589</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82.578900000000004</v>
      </c>
      <c r="FP404" s="7">
        <v>77.83</v>
      </c>
      <c r="FQ404" s="9">
        <v>1.2815000000000001</v>
      </c>
      <c r="FR404" s="7">
        <f t="shared" si="79"/>
        <v>60.733515411626996</v>
      </c>
      <c r="FT404" s="7">
        <v>5.38</v>
      </c>
      <c r="FU404" s="7">
        <v>4.6399999999999997</v>
      </c>
      <c r="FV404" s="9">
        <v>82.750600000000006</v>
      </c>
      <c r="FX404" s="9">
        <v>77.69</v>
      </c>
      <c r="FY404" s="9">
        <v>77.010000000000005</v>
      </c>
      <c r="FZ404" s="9">
        <v>75.86</v>
      </c>
      <c r="GA404" s="9">
        <v>74.239999999999995</v>
      </c>
      <c r="GB404" s="9">
        <v>71.540000000000006</v>
      </c>
      <c r="GD404" s="9">
        <v>77.69</v>
      </c>
      <c r="GE404" s="9">
        <v>77.400000000000006</v>
      </c>
      <c r="GF404" s="9">
        <v>77.010000000000005</v>
      </c>
      <c r="GG404" s="9">
        <v>76.61</v>
      </c>
      <c r="GH404" s="9">
        <v>76.22</v>
      </c>
      <c r="GI404" s="9">
        <v>75.86</v>
      </c>
      <c r="GJ404" s="9">
        <v>75.540000000000006</v>
      </c>
      <c r="GK404" s="9">
        <v>75.260000000000005</v>
      </c>
      <c r="GL404" s="9">
        <v>75</v>
      </c>
      <c r="GM404" s="9">
        <v>74.75</v>
      </c>
      <c r="GN404" s="9">
        <v>74.5</v>
      </c>
      <c r="GO404" s="9">
        <v>74.239999999999995</v>
      </c>
      <c r="GP404" s="9">
        <v>73.989999999999995</v>
      </c>
      <c r="GQ404" s="9">
        <v>73.75</v>
      </c>
      <c r="GR404" s="9">
        <v>73.5</v>
      </c>
      <c r="GS404" s="9">
        <v>73.239999999999995</v>
      </c>
      <c r="GT404" s="9">
        <v>73.02</v>
      </c>
      <c r="GU404" s="9">
        <v>72.8</v>
      </c>
      <c r="GV404" s="9">
        <v>72.59</v>
      </c>
      <c r="GW404" s="9">
        <v>72.37</v>
      </c>
      <c r="GX404" s="9">
        <v>72.150000000000006</v>
      </c>
      <c r="GY404" s="9">
        <v>71.94</v>
      </c>
      <c r="GZ404" s="9">
        <v>71.75</v>
      </c>
      <c r="HA404" s="9">
        <v>71.540000000000006</v>
      </c>
      <c r="HB404" s="9">
        <v>71.33</v>
      </c>
      <c r="HC404" s="9">
        <v>71.150000000000006</v>
      </c>
      <c r="HD404" s="9">
        <v>70.97</v>
      </c>
      <c r="HE404" s="9">
        <v>70.760000000000005</v>
      </c>
      <c r="HF404" s="9">
        <v>70.59</v>
      </c>
      <c r="HG404" s="9">
        <v>70.42</v>
      </c>
      <c r="HH404" s="9">
        <v>70.239999999999995</v>
      </c>
      <c r="HI404" s="9">
        <v>70.08</v>
      </c>
      <c r="HJ404" s="9">
        <v>69.92</v>
      </c>
      <c r="HK404" s="9">
        <v>69.77</v>
      </c>
      <c r="HL404" s="9">
        <v>69.599999999999994</v>
      </c>
      <c r="HM404" s="9">
        <v>69.42</v>
      </c>
      <c r="HN404" s="9">
        <v>69.239999999999995</v>
      </c>
      <c r="HO404" s="9">
        <v>69.05</v>
      </c>
      <c r="HP404" s="9">
        <v>68.87</v>
      </c>
      <c r="HQ404" s="9">
        <v>68.69</v>
      </c>
      <c r="HR404" s="9">
        <v>68.569999999999993</v>
      </c>
      <c r="HS404" s="9">
        <v>68.47</v>
      </c>
      <c r="HT404" s="9">
        <v>68.34</v>
      </c>
      <c r="HU404" s="9">
        <v>68.209999999999994</v>
      </c>
      <c r="HV404" s="9">
        <v>68.069999999999993</v>
      </c>
      <c r="HW404" s="9">
        <v>67.92</v>
      </c>
      <c r="HX404" s="9">
        <v>67.75</v>
      </c>
      <c r="HY404" s="9">
        <v>67.58</v>
      </c>
      <c r="ID404" s="14">
        <v>84.838099999999997</v>
      </c>
      <c r="IE404" s="14">
        <v>84.747900000000001</v>
      </c>
      <c r="IF404" s="14">
        <v>-0.10641399999999999</v>
      </c>
      <c r="IH404" s="7">
        <v>77.739999999999995</v>
      </c>
      <c r="II404" s="9">
        <v>73.53</v>
      </c>
    </row>
    <row r="405" spans="1:243" x14ac:dyDescent="0.35">
      <c r="A405" s="6">
        <f t="shared" si="80"/>
        <v>45118</v>
      </c>
      <c r="B405" s="13">
        <f t="shared" si="74"/>
        <v>7</v>
      </c>
      <c r="C405" s="13">
        <f t="shared" si="75"/>
        <v>2023</v>
      </c>
      <c r="D405">
        <f t="shared" si="76"/>
        <v>202307</v>
      </c>
      <c r="E405">
        <f t="shared" si="77"/>
        <v>3</v>
      </c>
      <c r="F405">
        <f t="shared" si="78"/>
        <v>202303</v>
      </c>
      <c r="G405" t="s">
        <v>590</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82.892499999999998</v>
      </c>
      <c r="FP405" s="7">
        <v>79.540000000000006</v>
      </c>
      <c r="FQ405" s="9">
        <v>1.2897000000000001</v>
      </c>
      <c r="FR405" s="7">
        <f t="shared" si="79"/>
        <v>61.673257346669772</v>
      </c>
      <c r="FT405" s="7">
        <v>5.41</v>
      </c>
      <c r="FU405" s="7">
        <v>4.6500000000000004</v>
      </c>
      <c r="FV405" s="9">
        <v>83.084100000000007</v>
      </c>
      <c r="FX405" s="9">
        <v>79.400000000000006</v>
      </c>
      <c r="FY405" s="9">
        <v>78.650000000000006</v>
      </c>
      <c r="FZ405" s="9">
        <v>77.42</v>
      </c>
      <c r="GA405" s="9">
        <v>75.56</v>
      </c>
      <c r="GB405" s="9">
        <v>72.55</v>
      </c>
      <c r="GD405" s="9">
        <v>79.400000000000006</v>
      </c>
      <c r="GE405" s="9">
        <v>79.069999999999993</v>
      </c>
      <c r="GF405" s="9">
        <v>78.650000000000006</v>
      </c>
      <c r="GG405" s="9">
        <v>78.23</v>
      </c>
      <c r="GH405" s="9">
        <v>77.819999999999993</v>
      </c>
      <c r="GI405" s="9">
        <v>77.42</v>
      </c>
      <c r="GJ405" s="9">
        <v>77.06</v>
      </c>
      <c r="GK405" s="9">
        <v>76.739999999999995</v>
      </c>
      <c r="GL405" s="9">
        <v>76.430000000000007</v>
      </c>
      <c r="GM405" s="9">
        <v>76.13</v>
      </c>
      <c r="GN405" s="9">
        <v>75.84</v>
      </c>
      <c r="GO405" s="9">
        <v>75.56</v>
      </c>
      <c r="GP405" s="9">
        <v>75.28</v>
      </c>
      <c r="GQ405" s="9">
        <v>75</v>
      </c>
      <c r="GR405" s="9">
        <v>74.72</v>
      </c>
      <c r="GS405" s="9">
        <v>74.44</v>
      </c>
      <c r="GT405" s="9">
        <v>74.2</v>
      </c>
      <c r="GU405" s="9">
        <v>73.959999999999994</v>
      </c>
      <c r="GV405" s="9">
        <v>73.72</v>
      </c>
      <c r="GW405" s="9">
        <v>73.489999999999995</v>
      </c>
      <c r="GX405" s="9">
        <v>73.239999999999995</v>
      </c>
      <c r="GY405" s="9">
        <v>73</v>
      </c>
      <c r="GZ405" s="9">
        <v>72.78</v>
      </c>
      <c r="HA405" s="9">
        <v>72.55</v>
      </c>
      <c r="HB405" s="9">
        <v>72.319999999999993</v>
      </c>
      <c r="HC405" s="9">
        <v>72.12</v>
      </c>
      <c r="HD405" s="9">
        <v>71.92</v>
      </c>
      <c r="HE405" s="9">
        <v>71.680000000000007</v>
      </c>
      <c r="HF405" s="9">
        <v>71.489999999999995</v>
      </c>
      <c r="HG405" s="9">
        <v>71.3</v>
      </c>
      <c r="HH405" s="9">
        <v>71.099999999999994</v>
      </c>
      <c r="HI405" s="9">
        <v>70.92</v>
      </c>
      <c r="HJ405" s="9">
        <v>70.75</v>
      </c>
      <c r="HK405" s="9">
        <v>70.59</v>
      </c>
      <c r="HL405" s="9">
        <v>70.400000000000006</v>
      </c>
      <c r="HM405" s="9">
        <v>70.2</v>
      </c>
      <c r="HN405" s="9">
        <v>70</v>
      </c>
      <c r="HO405" s="9">
        <v>69.8</v>
      </c>
      <c r="HP405" s="9">
        <v>69.599999999999994</v>
      </c>
      <c r="HQ405" s="9">
        <v>69.41</v>
      </c>
      <c r="HR405" s="9">
        <v>69.28</v>
      </c>
      <c r="HS405" s="9">
        <v>69.17</v>
      </c>
      <c r="HT405" s="9">
        <v>69.03</v>
      </c>
      <c r="HU405" s="9">
        <v>68.89</v>
      </c>
      <c r="HV405" s="9">
        <v>68.73</v>
      </c>
      <c r="HW405" s="9">
        <v>68.56</v>
      </c>
      <c r="HX405" s="9">
        <v>68.37</v>
      </c>
      <c r="HY405" s="9">
        <v>68.180000000000007</v>
      </c>
      <c r="ID405" s="14">
        <v>84.838099999999997</v>
      </c>
      <c r="IE405" s="14">
        <v>84.747900000000001</v>
      </c>
      <c r="IF405" s="14">
        <v>-0.10641399999999999</v>
      </c>
      <c r="IH405" s="7">
        <v>79.36</v>
      </c>
      <c r="II405" s="9">
        <v>70.510000000000005</v>
      </c>
    </row>
    <row r="406" spans="1:243" x14ac:dyDescent="0.35">
      <c r="A406" s="6">
        <f t="shared" si="80"/>
        <v>45119</v>
      </c>
      <c r="B406" s="13">
        <f t="shared" si="74"/>
        <v>7</v>
      </c>
      <c r="C406" s="13">
        <f t="shared" si="75"/>
        <v>2023</v>
      </c>
      <c r="D406">
        <f t="shared" si="76"/>
        <v>202307</v>
      </c>
      <c r="E406">
        <f t="shared" si="77"/>
        <v>3</v>
      </c>
      <c r="F406">
        <f t="shared" si="78"/>
        <v>202303</v>
      </c>
      <c r="G406" t="s">
        <v>591</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82.873000000000005</v>
      </c>
      <c r="FP406" s="7">
        <v>80.349999999999994</v>
      </c>
      <c r="FQ406" s="9">
        <v>1.2997000000000001</v>
      </c>
      <c r="FR406" s="7">
        <f t="shared" si="79"/>
        <v>61.821958913595438</v>
      </c>
      <c r="FT406" s="7">
        <v>5.22</v>
      </c>
      <c r="FU406" s="7">
        <v>4.51</v>
      </c>
      <c r="FV406" s="9">
        <v>83.070999999999998</v>
      </c>
      <c r="FX406" s="9">
        <v>80.11</v>
      </c>
      <c r="FY406" s="9">
        <v>79.39</v>
      </c>
      <c r="FZ406" s="9">
        <v>78.16</v>
      </c>
      <c r="GA406" s="9">
        <v>76.17</v>
      </c>
      <c r="GB406" s="9">
        <v>72.95</v>
      </c>
      <c r="GD406" s="9">
        <v>80.11</v>
      </c>
      <c r="GE406" s="9">
        <v>79.790000000000006</v>
      </c>
      <c r="GF406" s="9">
        <v>79.39</v>
      </c>
      <c r="GG406" s="9">
        <v>78.98</v>
      </c>
      <c r="GH406" s="9">
        <v>78.569999999999993</v>
      </c>
      <c r="GI406" s="9">
        <v>78.16</v>
      </c>
      <c r="GJ406" s="9">
        <v>77.78</v>
      </c>
      <c r="GK406" s="9">
        <v>77.44</v>
      </c>
      <c r="GL406" s="9">
        <v>77.12</v>
      </c>
      <c r="GM406" s="9">
        <v>76.8</v>
      </c>
      <c r="GN406" s="9">
        <v>76.48</v>
      </c>
      <c r="GO406" s="9">
        <v>76.17</v>
      </c>
      <c r="GP406" s="9">
        <v>75.87</v>
      </c>
      <c r="GQ406" s="9">
        <v>75.569999999999993</v>
      </c>
      <c r="GR406" s="9">
        <v>75.28</v>
      </c>
      <c r="GS406" s="9">
        <v>74.97</v>
      </c>
      <c r="GT406" s="9">
        <v>74.7</v>
      </c>
      <c r="GU406" s="9">
        <v>74.45</v>
      </c>
      <c r="GV406" s="9">
        <v>74.2</v>
      </c>
      <c r="GW406" s="9">
        <v>73.95</v>
      </c>
      <c r="GX406" s="9">
        <v>73.69</v>
      </c>
      <c r="GY406" s="9">
        <v>73.44</v>
      </c>
      <c r="GZ406" s="9">
        <v>73.2</v>
      </c>
      <c r="HA406" s="9">
        <v>72.95</v>
      </c>
      <c r="HB406" s="9">
        <v>72.709999999999994</v>
      </c>
      <c r="HC406" s="9">
        <v>72.5</v>
      </c>
      <c r="HD406" s="9">
        <v>72.28</v>
      </c>
      <c r="HE406" s="9">
        <v>72.03</v>
      </c>
      <c r="HF406" s="9">
        <v>71.83</v>
      </c>
      <c r="HG406" s="9">
        <v>71.63</v>
      </c>
      <c r="HH406" s="9">
        <v>71.42</v>
      </c>
      <c r="HI406" s="9">
        <v>71.23</v>
      </c>
      <c r="HJ406" s="9">
        <v>71.05</v>
      </c>
      <c r="HK406" s="9">
        <v>70.89</v>
      </c>
      <c r="HL406" s="9">
        <v>70.69</v>
      </c>
      <c r="HM406" s="9">
        <v>70.48</v>
      </c>
      <c r="HN406" s="9">
        <v>70.27</v>
      </c>
      <c r="HO406" s="9">
        <v>70.06</v>
      </c>
      <c r="HP406" s="9">
        <v>69.86</v>
      </c>
      <c r="HQ406" s="9">
        <v>69.66</v>
      </c>
      <c r="HR406" s="9">
        <v>69.52</v>
      </c>
      <c r="HS406" s="9">
        <v>69.400000000000006</v>
      </c>
      <c r="HT406" s="9">
        <v>69.25</v>
      </c>
      <c r="HU406" s="9">
        <v>69.11</v>
      </c>
      <c r="HV406" s="9">
        <v>68.95</v>
      </c>
      <c r="HW406" s="9">
        <v>68.78</v>
      </c>
      <c r="HX406" s="9">
        <v>68.58</v>
      </c>
      <c r="HY406" s="9">
        <v>68.38</v>
      </c>
      <c r="ID406" s="14">
        <v>84.838099999999997</v>
      </c>
      <c r="IE406" s="14">
        <v>84.747900000000001</v>
      </c>
      <c r="IF406" s="14">
        <v>-0.10641399999999999</v>
      </c>
      <c r="IH406" s="7">
        <v>80.05</v>
      </c>
      <c r="II406" s="9">
        <v>64.790000000000006</v>
      </c>
    </row>
    <row r="407" spans="1:243" x14ac:dyDescent="0.35">
      <c r="A407" s="6">
        <f t="shared" si="80"/>
        <v>45120</v>
      </c>
      <c r="B407" s="13">
        <f t="shared" si="74"/>
        <v>7</v>
      </c>
      <c r="C407" s="13">
        <f t="shared" si="75"/>
        <v>2023</v>
      </c>
      <c r="D407">
        <f t="shared" si="76"/>
        <v>202307</v>
      </c>
      <c r="E407">
        <f t="shared" si="77"/>
        <v>3</v>
      </c>
      <c r="F407">
        <f t="shared" si="78"/>
        <v>202303</v>
      </c>
      <c r="G407" t="s">
        <v>592</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83.194299999999998</v>
      </c>
      <c r="FP407" s="7">
        <v>81.31</v>
      </c>
      <c r="FQ407" s="9">
        <v>1.3113999999999999</v>
      </c>
      <c r="FR407" s="7">
        <f t="shared" si="79"/>
        <v>62.002440140308074</v>
      </c>
      <c r="FT407" s="7">
        <v>5.1100000000000003</v>
      </c>
      <c r="FU407" s="7">
        <v>4.41</v>
      </c>
      <c r="FV407" s="9">
        <v>83.403099999999995</v>
      </c>
      <c r="FX407" s="9">
        <v>81.36</v>
      </c>
      <c r="FY407" s="9">
        <v>80.55</v>
      </c>
      <c r="FZ407" s="9">
        <v>79.209999999999994</v>
      </c>
      <c r="GA407" s="9">
        <v>77.06</v>
      </c>
      <c r="GB407" s="9">
        <v>73.69</v>
      </c>
      <c r="GD407" s="9">
        <v>81.36</v>
      </c>
      <c r="GE407" s="9">
        <v>80.989999999999995</v>
      </c>
      <c r="GF407" s="9">
        <v>80.55</v>
      </c>
      <c r="GG407" s="9">
        <v>80.099999999999994</v>
      </c>
      <c r="GH407" s="9">
        <v>79.650000000000006</v>
      </c>
      <c r="GI407" s="9">
        <v>79.209999999999994</v>
      </c>
      <c r="GJ407" s="9">
        <v>78.790000000000006</v>
      </c>
      <c r="GK407" s="9">
        <v>78.42</v>
      </c>
      <c r="GL407" s="9">
        <v>78.069999999999993</v>
      </c>
      <c r="GM407" s="9">
        <v>77.72</v>
      </c>
      <c r="GN407" s="9">
        <v>77.39</v>
      </c>
      <c r="GO407" s="9">
        <v>77.06</v>
      </c>
      <c r="GP407" s="9">
        <v>76.739999999999995</v>
      </c>
      <c r="GQ407" s="9">
        <v>76.430000000000007</v>
      </c>
      <c r="GR407" s="9">
        <v>76.12</v>
      </c>
      <c r="GS407" s="9">
        <v>75.8</v>
      </c>
      <c r="GT407" s="9">
        <v>75.52</v>
      </c>
      <c r="GU407" s="9">
        <v>75.260000000000005</v>
      </c>
      <c r="GV407" s="9">
        <v>75</v>
      </c>
      <c r="GW407" s="9">
        <v>74.739999999999995</v>
      </c>
      <c r="GX407" s="9">
        <v>74.47</v>
      </c>
      <c r="GY407" s="9">
        <v>74.2</v>
      </c>
      <c r="GZ407" s="9">
        <v>73.95</v>
      </c>
      <c r="HA407" s="9">
        <v>73.69</v>
      </c>
      <c r="HB407" s="9">
        <v>73.44</v>
      </c>
      <c r="HC407" s="9">
        <v>73.22</v>
      </c>
      <c r="HD407" s="9">
        <v>72.98</v>
      </c>
      <c r="HE407" s="9">
        <v>72.73</v>
      </c>
      <c r="HF407" s="9">
        <v>72.52</v>
      </c>
      <c r="HG407" s="9">
        <v>72.31</v>
      </c>
      <c r="HH407" s="9">
        <v>72.09</v>
      </c>
      <c r="HI407" s="9">
        <v>71.89</v>
      </c>
      <c r="HJ407" s="9">
        <v>71.69</v>
      </c>
      <c r="HK407" s="9">
        <v>71.510000000000005</v>
      </c>
      <c r="HL407" s="9">
        <v>71.3</v>
      </c>
      <c r="HM407" s="9">
        <v>71.09</v>
      </c>
      <c r="HN407" s="9">
        <v>70.88</v>
      </c>
      <c r="HO407" s="9">
        <v>70.66</v>
      </c>
      <c r="HP407" s="9">
        <v>70.44</v>
      </c>
      <c r="HQ407" s="9">
        <v>70.22</v>
      </c>
      <c r="HR407" s="9">
        <v>70.069999999999993</v>
      </c>
      <c r="HS407" s="9">
        <v>69.94</v>
      </c>
      <c r="HT407" s="9">
        <v>69.78</v>
      </c>
      <c r="HU407" s="9">
        <v>69.63</v>
      </c>
      <c r="HV407" s="9">
        <v>69.459999999999994</v>
      </c>
      <c r="HW407" s="9">
        <v>69.28</v>
      </c>
      <c r="HX407" s="9">
        <v>69.069999999999993</v>
      </c>
      <c r="HY407" s="9">
        <v>68.86</v>
      </c>
      <c r="ID407" s="14">
        <v>84.838099999999997</v>
      </c>
      <c r="IE407" s="14">
        <v>84.747900000000001</v>
      </c>
      <c r="IF407" s="14">
        <v>-0.10641399999999999</v>
      </c>
      <c r="IH407" s="7">
        <v>80.540000000000006</v>
      </c>
      <c r="II407" s="9">
        <v>64.459999999999994</v>
      </c>
    </row>
    <row r="408" spans="1:243" x14ac:dyDescent="0.35">
      <c r="A408" s="6">
        <f t="shared" si="80"/>
        <v>45121</v>
      </c>
      <c r="B408" s="13">
        <f t="shared" si="74"/>
        <v>7</v>
      </c>
      <c r="C408" s="13">
        <f t="shared" si="75"/>
        <v>2023</v>
      </c>
      <c r="D408">
        <f t="shared" si="76"/>
        <v>202307</v>
      </c>
      <c r="E408">
        <f t="shared" si="77"/>
        <v>3</v>
      </c>
      <c r="F408">
        <f t="shared" si="78"/>
        <v>202303</v>
      </c>
      <c r="G408" t="s">
        <v>593</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83.070599999999999</v>
      </c>
      <c r="FP408" s="7">
        <v>79.900000000000006</v>
      </c>
      <c r="FQ408" s="9">
        <v>1.3116000000000001</v>
      </c>
      <c r="FR408" s="7">
        <f t="shared" si="79"/>
        <v>60.917962793534613</v>
      </c>
      <c r="FT408" s="7">
        <v>5.19</v>
      </c>
      <c r="FU408" s="7">
        <v>4.4400000000000004</v>
      </c>
      <c r="FV408" s="9">
        <v>83.273499999999999</v>
      </c>
      <c r="FX408" s="9">
        <v>79.87</v>
      </c>
      <c r="FY408" s="9">
        <v>79.209999999999994</v>
      </c>
      <c r="FZ408" s="9">
        <v>78</v>
      </c>
      <c r="GA408" s="9">
        <v>75.97</v>
      </c>
      <c r="GB408" s="9">
        <v>72.790000000000006</v>
      </c>
      <c r="GD408" s="9">
        <v>79.87</v>
      </c>
      <c r="GE408" s="9">
        <v>79.599999999999994</v>
      </c>
      <c r="GF408" s="9">
        <v>79.209999999999994</v>
      </c>
      <c r="GG408" s="9">
        <v>78.81</v>
      </c>
      <c r="GH408" s="9">
        <v>78.400000000000006</v>
      </c>
      <c r="GI408" s="9">
        <v>78</v>
      </c>
      <c r="GJ408" s="9">
        <v>77.61</v>
      </c>
      <c r="GK408" s="9">
        <v>77.25</v>
      </c>
      <c r="GL408" s="9">
        <v>76.92</v>
      </c>
      <c r="GM408" s="9">
        <v>76.599999999999994</v>
      </c>
      <c r="GN408" s="9">
        <v>76.28</v>
      </c>
      <c r="GO408" s="9">
        <v>75.97</v>
      </c>
      <c r="GP408" s="9">
        <v>75.67</v>
      </c>
      <c r="GQ408" s="9">
        <v>75.38</v>
      </c>
      <c r="GR408" s="9">
        <v>75.09</v>
      </c>
      <c r="GS408" s="9">
        <v>74.790000000000006</v>
      </c>
      <c r="GT408" s="9">
        <v>74.53</v>
      </c>
      <c r="GU408" s="9">
        <v>74.290000000000006</v>
      </c>
      <c r="GV408" s="9">
        <v>74.040000000000006</v>
      </c>
      <c r="GW408" s="9">
        <v>73.790000000000006</v>
      </c>
      <c r="GX408" s="9">
        <v>73.53</v>
      </c>
      <c r="GY408" s="9">
        <v>73.28</v>
      </c>
      <c r="GZ408" s="9">
        <v>73.040000000000006</v>
      </c>
      <c r="HA408" s="9">
        <v>72.790000000000006</v>
      </c>
      <c r="HB408" s="9">
        <v>72.55</v>
      </c>
      <c r="HC408" s="9">
        <v>72.34</v>
      </c>
      <c r="HD408" s="9">
        <v>72.11</v>
      </c>
      <c r="HE408" s="9">
        <v>71.87</v>
      </c>
      <c r="HF408" s="9">
        <v>71.67</v>
      </c>
      <c r="HG408" s="9">
        <v>71.47</v>
      </c>
      <c r="HH408" s="9">
        <v>71.260000000000005</v>
      </c>
      <c r="HI408" s="9">
        <v>71.069999999999993</v>
      </c>
      <c r="HJ408" s="9">
        <v>70.88</v>
      </c>
      <c r="HK408" s="9">
        <v>70.709999999999994</v>
      </c>
      <c r="HL408" s="9">
        <v>70.510000000000005</v>
      </c>
      <c r="HM408" s="9">
        <v>70.31</v>
      </c>
      <c r="HN408" s="9">
        <v>70.11</v>
      </c>
      <c r="HO408" s="9">
        <v>69.900000000000006</v>
      </c>
      <c r="HP408" s="9">
        <v>69.69</v>
      </c>
      <c r="HQ408" s="9">
        <v>69.48</v>
      </c>
      <c r="HR408" s="9">
        <v>69.34</v>
      </c>
      <c r="HS408" s="9">
        <v>69.22</v>
      </c>
      <c r="HT408" s="9">
        <v>69.069999999999993</v>
      </c>
      <c r="HU408" s="9">
        <v>68.92</v>
      </c>
      <c r="HV408" s="9">
        <v>68.760000000000005</v>
      </c>
      <c r="HW408" s="9">
        <v>68.59</v>
      </c>
      <c r="HX408" s="9">
        <v>68.39</v>
      </c>
      <c r="HY408" s="9">
        <v>68.19</v>
      </c>
      <c r="ID408" s="14">
        <v>84.838099999999997</v>
      </c>
      <c r="IE408" s="14">
        <v>84.747900000000001</v>
      </c>
      <c r="IF408" s="14">
        <v>-0.10641399999999999</v>
      </c>
      <c r="IH408" s="7">
        <v>79.819999999999993</v>
      </c>
      <c r="II408" s="9">
        <v>63.39</v>
      </c>
    </row>
    <row r="409" spans="1:243" x14ac:dyDescent="0.35">
      <c r="A409" s="6">
        <f t="shared" si="80"/>
        <v>45124</v>
      </c>
      <c r="B409" s="13">
        <f t="shared" si="74"/>
        <v>7</v>
      </c>
      <c r="C409" s="13">
        <f t="shared" si="75"/>
        <v>2023</v>
      </c>
      <c r="D409">
        <f t="shared" si="76"/>
        <v>202307</v>
      </c>
      <c r="E409">
        <f t="shared" si="77"/>
        <v>3</v>
      </c>
      <c r="F409">
        <f t="shared" si="78"/>
        <v>202303</v>
      </c>
      <c r="G409" t="s">
        <v>594</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82.957499999999996</v>
      </c>
      <c r="FP409" s="7">
        <v>77.8</v>
      </c>
      <c r="FQ409" s="9">
        <v>1.3082</v>
      </c>
      <c r="FR409" s="7">
        <f t="shared" si="79"/>
        <v>59.471028894664421</v>
      </c>
      <c r="FT409" s="7">
        <v>5.15</v>
      </c>
      <c r="FU409" s="7">
        <v>4.43</v>
      </c>
      <c r="FV409" s="9">
        <v>83.160200000000003</v>
      </c>
      <c r="FX409" s="9">
        <v>78.5</v>
      </c>
      <c r="FY409" s="9">
        <v>78.099999999999994</v>
      </c>
      <c r="FZ409" s="9">
        <v>77.09</v>
      </c>
      <c r="GA409" s="9">
        <v>75.319999999999993</v>
      </c>
      <c r="GB409" s="9">
        <v>72.52</v>
      </c>
      <c r="GD409" s="9">
        <v>78.5</v>
      </c>
      <c r="GE409" s="9">
        <v>78.38</v>
      </c>
      <c r="GF409" s="9">
        <v>78.099999999999994</v>
      </c>
      <c r="GG409" s="9">
        <v>77.790000000000006</v>
      </c>
      <c r="GH409" s="9">
        <v>77.44</v>
      </c>
      <c r="GI409" s="9">
        <v>77.09</v>
      </c>
      <c r="GJ409" s="9">
        <v>76.760000000000005</v>
      </c>
      <c r="GK409" s="9">
        <v>76.45</v>
      </c>
      <c r="GL409" s="9">
        <v>76.16</v>
      </c>
      <c r="GM409" s="9">
        <v>75.88</v>
      </c>
      <c r="GN409" s="9">
        <v>75.599999999999994</v>
      </c>
      <c r="GO409" s="9">
        <v>75.319999999999993</v>
      </c>
      <c r="GP409" s="9">
        <v>75.05</v>
      </c>
      <c r="GQ409" s="9">
        <v>74.8</v>
      </c>
      <c r="GR409" s="9">
        <v>74.540000000000006</v>
      </c>
      <c r="GS409" s="9">
        <v>74.27</v>
      </c>
      <c r="GT409" s="9">
        <v>74.040000000000006</v>
      </c>
      <c r="GU409" s="9">
        <v>73.83</v>
      </c>
      <c r="GV409" s="9">
        <v>73.61</v>
      </c>
      <c r="GW409" s="9">
        <v>73.400000000000006</v>
      </c>
      <c r="GX409" s="9">
        <v>73.17</v>
      </c>
      <c r="GY409" s="9">
        <v>72.95</v>
      </c>
      <c r="GZ409" s="9">
        <v>72.739999999999995</v>
      </c>
      <c r="HA409" s="9">
        <v>72.52</v>
      </c>
      <c r="HB409" s="9">
        <v>72.3</v>
      </c>
      <c r="HC409" s="9">
        <v>72.12</v>
      </c>
      <c r="HD409" s="9">
        <v>71.92</v>
      </c>
      <c r="HE409" s="9">
        <v>71.709999999999994</v>
      </c>
      <c r="HF409" s="9">
        <v>71.53</v>
      </c>
      <c r="HG409" s="9">
        <v>71.349999999999994</v>
      </c>
      <c r="HH409" s="9">
        <v>71.16</v>
      </c>
      <c r="HI409" s="9">
        <v>70.989999999999995</v>
      </c>
      <c r="HJ409" s="9">
        <v>70.83</v>
      </c>
      <c r="HK409" s="9">
        <v>70.69</v>
      </c>
      <c r="HL409" s="9">
        <v>70.5</v>
      </c>
      <c r="HM409" s="9">
        <v>70.319999999999993</v>
      </c>
      <c r="HN409" s="9">
        <v>70.14</v>
      </c>
      <c r="HO409" s="9">
        <v>69.95</v>
      </c>
      <c r="HP409" s="9">
        <v>69.760000000000005</v>
      </c>
      <c r="HQ409" s="9">
        <v>69.569999999999993</v>
      </c>
      <c r="HR409" s="9">
        <v>69.44</v>
      </c>
      <c r="HS409" s="9">
        <v>69.33</v>
      </c>
      <c r="HT409" s="9">
        <v>69.19</v>
      </c>
      <c r="HU409" s="9">
        <v>69.05</v>
      </c>
      <c r="HV409" s="9">
        <v>68.900000000000006</v>
      </c>
      <c r="HW409" s="9">
        <v>68.739999999999995</v>
      </c>
      <c r="HX409" s="9">
        <v>68.55</v>
      </c>
      <c r="HY409" s="9">
        <v>68.36</v>
      </c>
      <c r="ID409" s="14">
        <v>84.838099999999997</v>
      </c>
      <c r="IE409" s="14">
        <v>84.747900000000001</v>
      </c>
      <c r="IF409" s="14">
        <v>-0.10641399999999999</v>
      </c>
      <c r="IH409" s="7">
        <v>78.53</v>
      </c>
      <c r="II409" s="9">
        <v>61.59</v>
      </c>
    </row>
    <row r="410" spans="1:243" x14ac:dyDescent="0.35">
      <c r="A410" s="6">
        <f t="shared" si="80"/>
        <v>45125</v>
      </c>
      <c r="B410" s="13">
        <f t="shared" si="74"/>
        <v>7</v>
      </c>
      <c r="C410" s="13">
        <f t="shared" si="75"/>
        <v>2023</v>
      </c>
      <c r="D410">
        <f t="shared" si="76"/>
        <v>202307</v>
      </c>
      <c r="E410">
        <f t="shared" si="77"/>
        <v>3</v>
      </c>
      <c r="F410">
        <f t="shared" si="78"/>
        <v>202303</v>
      </c>
      <c r="G410" t="s">
        <v>595</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82.927999999999997</v>
      </c>
      <c r="FP410" s="7">
        <v>79.540000000000006</v>
      </c>
      <c r="FQ410" s="9">
        <v>1.3081</v>
      </c>
      <c r="FR410" s="7">
        <f t="shared" si="79"/>
        <v>60.805748795963616</v>
      </c>
      <c r="FT410" s="7">
        <v>5.09</v>
      </c>
      <c r="FU410" s="7">
        <v>4.3499999999999996</v>
      </c>
      <c r="FV410" s="9">
        <v>83.147599999999997</v>
      </c>
      <c r="FX410" s="9">
        <v>79.63</v>
      </c>
      <c r="FY410" s="9">
        <v>79.23</v>
      </c>
      <c r="FZ410" s="9">
        <v>78.209999999999994</v>
      </c>
      <c r="GA410" s="9">
        <v>76.31</v>
      </c>
      <c r="GB410" s="9">
        <v>73.31</v>
      </c>
      <c r="GD410" s="9">
        <v>79.63</v>
      </c>
      <c r="GE410" s="9">
        <v>79.5</v>
      </c>
      <c r="GF410" s="9">
        <v>79.23</v>
      </c>
      <c r="GG410" s="9">
        <v>78.92</v>
      </c>
      <c r="GH410" s="9">
        <v>78.569999999999993</v>
      </c>
      <c r="GI410" s="9">
        <v>78.209999999999994</v>
      </c>
      <c r="GJ410" s="9">
        <v>77.849999999999994</v>
      </c>
      <c r="GK410" s="9">
        <v>77.52</v>
      </c>
      <c r="GL410" s="9">
        <v>77.209999999999994</v>
      </c>
      <c r="GM410" s="9">
        <v>76.91</v>
      </c>
      <c r="GN410" s="9">
        <v>76.61</v>
      </c>
      <c r="GO410" s="9">
        <v>76.31</v>
      </c>
      <c r="GP410" s="9">
        <v>76.03</v>
      </c>
      <c r="GQ410" s="9">
        <v>75.75</v>
      </c>
      <c r="GR410" s="9">
        <v>75.47</v>
      </c>
      <c r="GS410" s="9">
        <v>75.19</v>
      </c>
      <c r="GT410" s="9">
        <v>74.94</v>
      </c>
      <c r="GU410" s="9">
        <v>74.72</v>
      </c>
      <c r="GV410" s="9">
        <v>74.489999999999995</v>
      </c>
      <c r="GW410" s="9">
        <v>74.260000000000005</v>
      </c>
      <c r="GX410" s="9">
        <v>74.02</v>
      </c>
      <c r="GY410" s="9">
        <v>73.78</v>
      </c>
      <c r="GZ410" s="9">
        <v>73.55</v>
      </c>
      <c r="HA410" s="9">
        <v>73.31</v>
      </c>
      <c r="HB410" s="9">
        <v>73.08</v>
      </c>
      <c r="HC410" s="9">
        <v>72.89</v>
      </c>
      <c r="HD410" s="9">
        <v>72.67</v>
      </c>
      <c r="HE410" s="9">
        <v>72.44</v>
      </c>
      <c r="HF410" s="9">
        <v>72.25</v>
      </c>
      <c r="HG410" s="9">
        <v>72.06</v>
      </c>
      <c r="HH410" s="9">
        <v>71.86</v>
      </c>
      <c r="HI410" s="9">
        <v>71.67</v>
      </c>
      <c r="HJ410" s="9">
        <v>71.5</v>
      </c>
      <c r="HK410" s="9">
        <v>71.349999999999994</v>
      </c>
      <c r="HL410" s="9">
        <v>71.150000000000006</v>
      </c>
      <c r="HM410" s="9">
        <v>70.959999999999994</v>
      </c>
      <c r="HN410" s="9">
        <v>70.760000000000005</v>
      </c>
      <c r="HO410" s="9">
        <v>70.56</v>
      </c>
      <c r="HP410" s="9">
        <v>70.36</v>
      </c>
      <c r="HQ410" s="9">
        <v>70.150000000000006</v>
      </c>
      <c r="HR410" s="9">
        <v>70.010000000000005</v>
      </c>
      <c r="HS410" s="9">
        <v>69.89</v>
      </c>
      <c r="HT410" s="9">
        <v>69.739999999999995</v>
      </c>
      <c r="HU410" s="9">
        <v>69.59</v>
      </c>
      <c r="HV410" s="9">
        <v>69.430000000000007</v>
      </c>
      <c r="HW410" s="9">
        <v>69.27</v>
      </c>
      <c r="HX410" s="9">
        <v>69.069999999999993</v>
      </c>
      <c r="HY410" s="9">
        <v>68.87</v>
      </c>
      <c r="ID410" s="14">
        <v>84.838099999999997</v>
      </c>
      <c r="IE410" s="14">
        <v>84.747900000000001</v>
      </c>
      <c r="IF410" s="14">
        <v>-0.10641399999999999</v>
      </c>
      <c r="IH410" s="7">
        <v>79.75</v>
      </c>
      <c r="II410" s="9">
        <v>66.69</v>
      </c>
    </row>
    <row r="411" spans="1:243" x14ac:dyDescent="0.35">
      <c r="A411" s="6">
        <f t="shared" si="80"/>
        <v>45126</v>
      </c>
      <c r="B411" s="13">
        <f t="shared" si="74"/>
        <v>7</v>
      </c>
      <c r="C411" s="13">
        <f t="shared" si="75"/>
        <v>2023</v>
      </c>
      <c r="D411">
        <f t="shared" si="76"/>
        <v>202307</v>
      </c>
      <c r="E411">
        <f t="shared" si="77"/>
        <v>3</v>
      </c>
      <c r="F411">
        <f t="shared" si="78"/>
        <v>202303</v>
      </c>
      <c r="G411" t="s">
        <v>596</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81.957400000000007</v>
      </c>
      <c r="FP411" s="7">
        <v>79.38</v>
      </c>
      <c r="FQ411" s="9">
        <v>1.2885</v>
      </c>
      <c r="FR411" s="7">
        <f t="shared" si="79"/>
        <v>61.60651920838184</v>
      </c>
      <c r="FT411" s="7">
        <v>4.8499999999999996</v>
      </c>
      <c r="FU411" s="7">
        <v>4.18</v>
      </c>
      <c r="FV411" s="9">
        <v>82.168000000000006</v>
      </c>
      <c r="FX411" s="9">
        <v>79.459999999999994</v>
      </c>
      <c r="FY411" s="9">
        <v>79.11</v>
      </c>
      <c r="FZ411" s="9">
        <v>78.19</v>
      </c>
      <c r="GA411" s="9">
        <v>76.47</v>
      </c>
      <c r="GB411" s="9">
        <v>73.650000000000006</v>
      </c>
      <c r="GD411" s="9">
        <v>79.459999999999994</v>
      </c>
      <c r="GE411" s="9">
        <v>79.349999999999994</v>
      </c>
      <c r="GF411" s="9">
        <v>79.11</v>
      </c>
      <c r="GG411" s="9">
        <v>78.83</v>
      </c>
      <c r="GH411" s="9">
        <v>78.52</v>
      </c>
      <c r="GI411" s="9">
        <v>78.19</v>
      </c>
      <c r="GJ411" s="9">
        <v>77.87</v>
      </c>
      <c r="GK411" s="9">
        <v>77.569999999999993</v>
      </c>
      <c r="GL411" s="9">
        <v>77.3</v>
      </c>
      <c r="GM411" s="9">
        <v>77.03</v>
      </c>
      <c r="GN411" s="9">
        <v>76.75</v>
      </c>
      <c r="GO411" s="9">
        <v>76.47</v>
      </c>
      <c r="GP411" s="9">
        <v>76.209999999999994</v>
      </c>
      <c r="GQ411" s="9">
        <v>75.95</v>
      </c>
      <c r="GR411" s="9">
        <v>75.69</v>
      </c>
      <c r="GS411" s="9">
        <v>75.42</v>
      </c>
      <c r="GT411" s="9">
        <v>75.19</v>
      </c>
      <c r="GU411" s="9">
        <v>74.98</v>
      </c>
      <c r="GV411" s="9">
        <v>74.760000000000005</v>
      </c>
      <c r="GW411" s="9">
        <v>74.55</v>
      </c>
      <c r="GX411" s="9">
        <v>74.33</v>
      </c>
      <c r="GY411" s="9">
        <v>74.099999999999994</v>
      </c>
      <c r="GZ411" s="9">
        <v>73.88</v>
      </c>
      <c r="HA411" s="9">
        <v>73.650000000000006</v>
      </c>
      <c r="HB411" s="9">
        <v>73.430000000000007</v>
      </c>
      <c r="HC411" s="9">
        <v>73.260000000000005</v>
      </c>
      <c r="HD411" s="9">
        <v>73.06</v>
      </c>
      <c r="HE411" s="9">
        <v>72.84</v>
      </c>
      <c r="HF411" s="9">
        <v>72.66</v>
      </c>
      <c r="HG411" s="9">
        <v>72.48</v>
      </c>
      <c r="HH411" s="9">
        <v>72.290000000000006</v>
      </c>
      <c r="HI411" s="9">
        <v>72.11</v>
      </c>
      <c r="HJ411" s="9">
        <v>71.95</v>
      </c>
      <c r="HK411" s="9">
        <v>71.81</v>
      </c>
      <c r="HL411" s="9">
        <v>71.62</v>
      </c>
      <c r="HM411" s="9">
        <v>71.44</v>
      </c>
      <c r="HN411" s="9">
        <v>71.25</v>
      </c>
      <c r="HO411" s="9">
        <v>71.06</v>
      </c>
      <c r="HP411" s="9">
        <v>70.87</v>
      </c>
      <c r="HQ411" s="9">
        <v>70.66</v>
      </c>
      <c r="HR411" s="9">
        <v>70.52</v>
      </c>
      <c r="HS411" s="9">
        <v>70.400000000000006</v>
      </c>
      <c r="HT411" s="9">
        <v>70.25</v>
      </c>
      <c r="HU411" s="9">
        <v>70.099999999999994</v>
      </c>
      <c r="HV411" s="9">
        <v>69.95</v>
      </c>
      <c r="HW411" s="9">
        <v>69.8</v>
      </c>
      <c r="HX411" s="9">
        <v>69.599999999999994</v>
      </c>
      <c r="HY411" s="9">
        <v>69.400000000000006</v>
      </c>
      <c r="ID411" s="14">
        <v>84.838099999999997</v>
      </c>
      <c r="IE411" s="14">
        <v>84.747900000000001</v>
      </c>
      <c r="IF411" s="14">
        <v>-0.10641399999999999</v>
      </c>
      <c r="IH411" s="7">
        <v>79.92</v>
      </c>
      <c r="II411" s="9">
        <v>67.87</v>
      </c>
    </row>
    <row r="412" spans="1:243" x14ac:dyDescent="0.35">
      <c r="A412" s="6">
        <f t="shared" si="80"/>
        <v>45127</v>
      </c>
      <c r="B412" s="13">
        <f t="shared" si="74"/>
        <v>7</v>
      </c>
      <c r="C412" s="13">
        <f t="shared" si="75"/>
        <v>2023</v>
      </c>
      <c r="D412">
        <f t="shared" si="76"/>
        <v>202307</v>
      </c>
      <c r="E412">
        <f t="shared" si="77"/>
        <v>3</v>
      </c>
      <c r="F412">
        <f t="shared" si="78"/>
        <v>202303</v>
      </c>
      <c r="G412" t="s">
        <v>597</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81.898300000000006</v>
      </c>
      <c r="FP412" s="7">
        <v>79.62</v>
      </c>
      <c r="FQ412" s="9">
        <v>1.2850999999999999</v>
      </c>
      <c r="FR412" s="7">
        <f t="shared" si="79"/>
        <v>61.95626799470859</v>
      </c>
      <c r="FT412" s="7">
        <v>4.9800000000000004</v>
      </c>
      <c r="FU412" s="7">
        <v>4.28</v>
      </c>
      <c r="FV412" s="9">
        <v>82.104500000000002</v>
      </c>
      <c r="FX412" s="9">
        <v>79.64</v>
      </c>
      <c r="FY412" s="9">
        <v>79.27</v>
      </c>
      <c r="FZ412" s="9">
        <v>78.349999999999994</v>
      </c>
      <c r="GA412" s="9">
        <v>76.62</v>
      </c>
      <c r="GB412" s="9">
        <v>73.680000000000007</v>
      </c>
      <c r="GD412" s="9">
        <v>79.64</v>
      </c>
      <c r="GE412" s="9">
        <v>79.52</v>
      </c>
      <c r="GF412" s="9">
        <v>79.27</v>
      </c>
      <c r="GG412" s="9">
        <v>78.989999999999995</v>
      </c>
      <c r="GH412" s="9">
        <v>78.680000000000007</v>
      </c>
      <c r="GI412" s="9">
        <v>78.349999999999994</v>
      </c>
      <c r="GJ412" s="9">
        <v>78.03</v>
      </c>
      <c r="GK412" s="9">
        <v>77.739999999999995</v>
      </c>
      <c r="GL412" s="9">
        <v>77.459999999999994</v>
      </c>
      <c r="GM412" s="9">
        <v>77.19</v>
      </c>
      <c r="GN412" s="9">
        <v>76.900000000000006</v>
      </c>
      <c r="GO412" s="9">
        <v>76.62</v>
      </c>
      <c r="GP412" s="9">
        <v>76.349999999999994</v>
      </c>
      <c r="GQ412" s="9">
        <v>76.08</v>
      </c>
      <c r="GR412" s="9">
        <v>75.819999999999993</v>
      </c>
      <c r="GS412" s="9">
        <v>75.55</v>
      </c>
      <c r="GT412" s="9">
        <v>75.31</v>
      </c>
      <c r="GU412" s="9">
        <v>75.09</v>
      </c>
      <c r="GV412" s="9">
        <v>74.86</v>
      </c>
      <c r="GW412" s="9">
        <v>74.64</v>
      </c>
      <c r="GX412" s="9">
        <v>74.41</v>
      </c>
      <c r="GY412" s="9">
        <v>74.17</v>
      </c>
      <c r="GZ412" s="9">
        <v>73.930000000000007</v>
      </c>
      <c r="HA412" s="9">
        <v>73.680000000000007</v>
      </c>
      <c r="HB412" s="9">
        <v>73.44</v>
      </c>
      <c r="HC412" s="9">
        <v>73.25</v>
      </c>
      <c r="HD412" s="9">
        <v>73.05</v>
      </c>
      <c r="HE412" s="9">
        <v>72.84</v>
      </c>
      <c r="HF412" s="9">
        <v>72.63</v>
      </c>
      <c r="HG412" s="9">
        <v>72.42</v>
      </c>
      <c r="HH412" s="9">
        <v>72.23</v>
      </c>
      <c r="HI412" s="9">
        <v>72.05</v>
      </c>
      <c r="HJ412" s="9">
        <v>71.89</v>
      </c>
      <c r="HK412" s="9">
        <v>71.75</v>
      </c>
      <c r="HL412" s="9">
        <v>71.55</v>
      </c>
      <c r="HM412" s="9">
        <v>71.36</v>
      </c>
      <c r="HN412" s="9">
        <v>71.16</v>
      </c>
      <c r="HO412" s="9">
        <v>70.959999999999994</v>
      </c>
      <c r="HP412" s="9">
        <v>70.77</v>
      </c>
      <c r="HQ412" s="9">
        <v>70.569999999999993</v>
      </c>
      <c r="HR412" s="9">
        <v>70.430000000000007</v>
      </c>
      <c r="HS412" s="9">
        <v>70.31</v>
      </c>
      <c r="HT412" s="9">
        <v>70.16</v>
      </c>
      <c r="HU412" s="9">
        <v>70.010000000000005</v>
      </c>
      <c r="HV412" s="9">
        <v>69.849999999999994</v>
      </c>
      <c r="HW412" s="9">
        <v>69.69</v>
      </c>
      <c r="HX412" s="9">
        <v>69.489999999999995</v>
      </c>
      <c r="HY412" s="9">
        <v>69.290000000000006</v>
      </c>
      <c r="ID412" s="14">
        <v>84.838099999999997</v>
      </c>
      <c r="IE412" s="14">
        <v>84.747900000000001</v>
      </c>
      <c r="IF412" s="14">
        <v>-0.10641399999999999</v>
      </c>
      <c r="IH412" s="7">
        <v>79.44</v>
      </c>
      <c r="II412" s="9">
        <v>70.36</v>
      </c>
    </row>
    <row r="413" spans="1:243" x14ac:dyDescent="0.35">
      <c r="A413" s="6">
        <f t="shared" si="80"/>
        <v>45128</v>
      </c>
      <c r="B413" s="13">
        <f t="shared" si="74"/>
        <v>7</v>
      </c>
      <c r="C413" s="13">
        <f t="shared" si="75"/>
        <v>2023</v>
      </c>
      <c r="D413">
        <f t="shared" si="76"/>
        <v>202307</v>
      </c>
      <c r="E413">
        <f t="shared" si="77"/>
        <v>3</v>
      </c>
      <c r="F413">
        <f t="shared" si="78"/>
        <v>202303</v>
      </c>
      <c r="G413" t="s">
        <v>598</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82.023399999999995</v>
      </c>
      <c r="FP413" s="7">
        <v>81.06</v>
      </c>
      <c r="FQ413" s="9">
        <v>1.2845</v>
      </c>
      <c r="FR413" s="7">
        <f t="shared" si="79"/>
        <v>63.106267029972756</v>
      </c>
      <c r="FT413" s="7">
        <v>4.93</v>
      </c>
      <c r="FU413" s="7">
        <v>4.2699999999999996</v>
      </c>
      <c r="FV413" s="9">
        <v>82.232500000000002</v>
      </c>
      <c r="FX413" s="9">
        <v>81.069999999999993</v>
      </c>
      <c r="FY413" s="9">
        <v>80.540000000000006</v>
      </c>
      <c r="FZ413" s="9">
        <v>79.42</v>
      </c>
      <c r="GA413" s="9">
        <v>77.459999999999994</v>
      </c>
      <c r="GB413" s="9">
        <v>74.319999999999993</v>
      </c>
      <c r="GD413" s="9">
        <v>81.069999999999993</v>
      </c>
      <c r="GE413" s="9">
        <v>80.88</v>
      </c>
      <c r="GF413" s="9">
        <v>80.540000000000006</v>
      </c>
      <c r="GG413" s="9">
        <v>80.17</v>
      </c>
      <c r="GH413" s="9">
        <v>79.790000000000006</v>
      </c>
      <c r="GI413" s="9">
        <v>79.42</v>
      </c>
      <c r="GJ413" s="9">
        <v>79.05</v>
      </c>
      <c r="GK413" s="9">
        <v>78.709999999999994</v>
      </c>
      <c r="GL413" s="9">
        <v>78.39</v>
      </c>
      <c r="GM413" s="9">
        <v>78.09</v>
      </c>
      <c r="GN413" s="9">
        <v>77.78</v>
      </c>
      <c r="GO413" s="9">
        <v>77.459999999999994</v>
      </c>
      <c r="GP413" s="9">
        <v>77.16</v>
      </c>
      <c r="GQ413" s="9">
        <v>76.87</v>
      </c>
      <c r="GR413" s="9">
        <v>76.58</v>
      </c>
      <c r="GS413" s="9">
        <v>76.290000000000006</v>
      </c>
      <c r="GT413" s="9">
        <v>76.040000000000006</v>
      </c>
      <c r="GU413" s="9">
        <v>75.8</v>
      </c>
      <c r="GV413" s="9">
        <v>75.56</v>
      </c>
      <c r="GW413" s="9">
        <v>75.33</v>
      </c>
      <c r="GX413" s="9">
        <v>75.08</v>
      </c>
      <c r="GY413" s="9">
        <v>74.819999999999993</v>
      </c>
      <c r="GZ413" s="9">
        <v>74.58</v>
      </c>
      <c r="HA413" s="9">
        <v>74.319999999999993</v>
      </c>
      <c r="HB413" s="9">
        <v>74.069999999999993</v>
      </c>
      <c r="HC413" s="9">
        <v>73.86</v>
      </c>
      <c r="HD413" s="9">
        <v>73.64</v>
      </c>
      <c r="HE413" s="9">
        <v>73.41</v>
      </c>
      <c r="HF413" s="9">
        <v>73.19</v>
      </c>
      <c r="HG413" s="9">
        <v>72.97</v>
      </c>
      <c r="HH413" s="9">
        <v>72.77</v>
      </c>
      <c r="HI413" s="9">
        <v>72.58</v>
      </c>
      <c r="HJ413" s="9">
        <v>72.41</v>
      </c>
      <c r="HK413" s="9">
        <v>72.25</v>
      </c>
      <c r="HL413" s="9">
        <v>72.040000000000006</v>
      </c>
      <c r="HM413" s="9">
        <v>71.84</v>
      </c>
      <c r="HN413" s="9">
        <v>71.63</v>
      </c>
      <c r="HO413" s="9">
        <v>71.42</v>
      </c>
      <c r="HP413" s="9">
        <v>71.22</v>
      </c>
      <c r="HQ413" s="9">
        <v>71.010000000000005</v>
      </c>
      <c r="HR413" s="9">
        <v>70.87</v>
      </c>
      <c r="HS413" s="9">
        <v>70.739999999999995</v>
      </c>
      <c r="HT413" s="9">
        <v>70.59</v>
      </c>
      <c r="HU413" s="9">
        <v>70.430000000000007</v>
      </c>
      <c r="HV413" s="9">
        <v>70.260000000000005</v>
      </c>
      <c r="HW413" s="9">
        <v>70.09</v>
      </c>
      <c r="HX413" s="9">
        <v>69.88</v>
      </c>
      <c r="HY413" s="9">
        <v>69.67</v>
      </c>
      <c r="ID413" s="14">
        <v>84.838099999999997</v>
      </c>
      <c r="IE413" s="14">
        <v>84.747900000000001</v>
      </c>
      <c r="IF413" s="14">
        <v>-0.10641399999999999</v>
      </c>
      <c r="IH413" s="7">
        <v>80.64</v>
      </c>
      <c r="II413" s="9">
        <v>70.819999999999993</v>
      </c>
    </row>
    <row r="414" spans="1:243" x14ac:dyDescent="0.35">
      <c r="A414" s="6">
        <f t="shared" si="80"/>
        <v>45131</v>
      </c>
      <c r="B414" s="13">
        <f t="shared" si="74"/>
        <v>7</v>
      </c>
      <c r="C414" s="13">
        <f t="shared" si="75"/>
        <v>2023</v>
      </c>
      <c r="D414">
        <f t="shared" si="76"/>
        <v>202307</v>
      </c>
      <c r="E414">
        <f t="shared" si="77"/>
        <v>3</v>
      </c>
      <c r="F414">
        <f t="shared" si="78"/>
        <v>202303</v>
      </c>
      <c r="G414" t="s">
        <v>599</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81.944299999999998</v>
      </c>
      <c r="FP414" s="7">
        <v>82.53</v>
      </c>
      <c r="FQ414" s="9">
        <v>1.2817000000000001</v>
      </c>
      <c r="FR414" s="7">
        <f t="shared" si="79"/>
        <v>64.391043145821953</v>
      </c>
      <c r="FT414" s="7">
        <v>4.9400000000000004</v>
      </c>
      <c r="FU414" s="7">
        <v>4.26</v>
      </c>
      <c r="FV414" s="9">
        <v>82.167699999999996</v>
      </c>
      <c r="FX414" s="9">
        <v>82.74</v>
      </c>
      <c r="FY414" s="9">
        <v>82.07</v>
      </c>
      <c r="FZ414" s="9">
        <v>80.78</v>
      </c>
      <c r="GA414" s="9">
        <v>78.64</v>
      </c>
      <c r="GB414" s="9">
        <v>75.17</v>
      </c>
      <c r="GD414" s="9">
        <v>82.74</v>
      </c>
      <c r="GE414" s="9">
        <v>82.48</v>
      </c>
      <c r="GF414" s="9">
        <v>82.07</v>
      </c>
      <c r="GG414" s="9">
        <v>81.64</v>
      </c>
      <c r="GH414" s="9">
        <v>81.209999999999994</v>
      </c>
      <c r="GI414" s="9">
        <v>80.78</v>
      </c>
      <c r="GJ414" s="9">
        <v>80.38</v>
      </c>
      <c r="GK414" s="9">
        <v>80.010000000000005</v>
      </c>
      <c r="GL414" s="9">
        <v>79.66</v>
      </c>
      <c r="GM414" s="9">
        <v>79.319999999999993</v>
      </c>
      <c r="GN414" s="9">
        <v>78.98</v>
      </c>
      <c r="GO414" s="9">
        <v>78.64</v>
      </c>
      <c r="GP414" s="9">
        <v>78.31</v>
      </c>
      <c r="GQ414" s="9">
        <v>77.989999999999995</v>
      </c>
      <c r="GR414" s="9">
        <v>77.680000000000007</v>
      </c>
      <c r="GS414" s="9">
        <v>77.36</v>
      </c>
      <c r="GT414" s="9">
        <v>77.08</v>
      </c>
      <c r="GU414" s="9">
        <v>76.819999999999993</v>
      </c>
      <c r="GV414" s="9">
        <v>76.55</v>
      </c>
      <c r="GW414" s="9">
        <v>76.290000000000006</v>
      </c>
      <c r="GX414" s="9">
        <v>76.02</v>
      </c>
      <c r="GY414" s="9">
        <v>75.739999999999995</v>
      </c>
      <c r="GZ414" s="9">
        <v>75.459999999999994</v>
      </c>
      <c r="HA414" s="9">
        <v>75.17</v>
      </c>
      <c r="HB414" s="9">
        <v>74.94</v>
      </c>
      <c r="HC414" s="9">
        <v>74.69</v>
      </c>
      <c r="HD414" s="9">
        <v>74.45</v>
      </c>
      <c r="HE414" s="9">
        <v>74.2</v>
      </c>
      <c r="HF414" s="9">
        <v>73.97</v>
      </c>
      <c r="HG414" s="9">
        <v>73.83</v>
      </c>
      <c r="HH414" s="9">
        <v>73.599999999999994</v>
      </c>
      <c r="HI414" s="9">
        <v>73.36</v>
      </c>
      <c r="HJ414" s="9">
        <v>73.14</v>
      </c>
      <c r="HK414" s="9">
        <v>72.930000000000007</v>
      </c>
      <c r="HL414" s="9">
        <v>72.7</v>
      </c>
      <c r="HM414" s="9">
        <v>72.489999999999995</v>
      </c>
      <c r="HN414" s="9">
        <v>72.27</v>
      </c>
      <c r="HO414" s="9">
        <v>72.05</v>
      </c>
      <c r="HP414" s="9">
        <v>71.84</v>
      </c>
      <c r="HQ414" s="9">
        <v>71.61</v>
      </c>
      <c r="HR414" s="9">
        <v>71.459999999999994</v>
      </c>
      <c r="HS414" s="9">
        <v>71.31</v>
      </c>
      <c r="HT414" s="9">
        <v>71.14</v>
      </c>
      <c r="HU414" s="9">
        <v>70.97</v>
      </c>
      <c r="HV414" s="9">
        <v>70.790000000000006</v>
      </c>
      <c r="HW414" s="9">
        <v>70.61</v>
      </c>
      <c r="HX414" s="9">
        <v>70.39</v>
      </c>
      <c r="HY414" s="9">
        <v>70.16</v>
      </c>
      <c r="ID414" s="14">
        <v>84.838099999999997</v>
      </c>
      <c r="IE414" s="14">
        <v>84.747900000000001</v>
      </c>
      <c r="IF414" s="14">
        <v>-0.10641399999999999</v>
      </c>
      <c r="IH414" s="7">
        <v>82.75</v>
      </c>
      <c r="II414" s="9">
        <v>76.83</v>
      </c>
    </row>
    <row r="415" spans="1:243" x14ac:dyDescent="0.35">
      <c r="A415" s="6">
        <f t="shared" si="80"/>
        <v>45132</v>
      </c>
      <c r="B415" s="13">
        <f t="shared" si="74"/>
        <v>7</v>
      </c>
      <c r="C415" s="13">
        <f t="shared" si="75"/>
        <v>2023</v>
      </c>
      <c r="D415">
        <f t="shared" si="76"/>
        <v>202307</v>
      </c>
      <c r="E415">
        <f t="shared" si="77"/>
        <v>3</v>
      </c>
      <c r="F415">
        <f t="shared" si="78"/>
        <v>202303</v>
      </c>
      <c r="G415" t="s">
        <v>600</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82.204899999999995</v>
      </c>
      <c r="FP415" s="7">
        <v>83.46</v>
      </c>
      <c r="FQ415" s="9">
        <v>1.2856000000000001</v>
      </c>
      <c r="FR415" s="7">
        <f t="shared" si="79"/>
        <v>64.919103920348462</v>
      </c>
      <c r="FT415" s="7">
        <v>4.97</v>
      </c>
      <c r="FU415" s="7">
        <v>4.2699999999999996</v>
      </c>
      <c r="FV415" s="9">
        <v>82.428700000000006</v>
      </c>
      <c r="FX415" s="9">
        <v>83.64</v>
      </c>
      <c r="FY415" s="9">
        <v>82.77</v>
      </c>
      <c r="FZ415" s="9">
        <v>81.36</v>
      </c>
      <c r="GA415" s="9">
        <v>79.09</v>
      </c>
      <c r="GB415" s="9">
        <v>75.42</v>
      </c>
      <c r="GD415" s="9">
        <v>83.64</v>
      </c>
      <c r="GE415" s="9">
        <v>83.25</v>
      </c>
      <c r="GF415" s="9">
        <v>82.77</v>
      </c>
      <c r="GG415" s="9">
        <v>82.3</v>
      </c>
      <c r="GH415" s="9">
        <v>81.83</v>
      </c>
      <c r="GI415" s="9">
        <v>81.36</v>
      </c>
      <c r="GJ415" s="9">
        <v>80.92</v>
      </c>
      <c r="GK415" s="9">
        <v>80.53</v>
      </c>
      <c r="GL415" s="9">
        <v>80.16</v>
      </c>
      <c r="GM415" s="9">
        <v>79.8</v>
      </c>
      <c r="GN415" s="9">
        <v>79.44</v>
      </c>
      <c r="GO415" s="9">
        <v>79.09</v>
      </c>
      <c r="GP415" s="9">
        <v>78.75</v>
      </c>
      <c r="GQ415" s="9">
        <v>78.42</v>
      </c>
      <c r="GR415" s="9">
        <v>78.09</v>
      </c>
      <c r="GS415" s="9">
        <v>77.75</v>
      </c>
      <c r="GT415" s="9">
        <v>77.45</v>
      </c>
      <c r="GU415" s="9">
        <v>77.17</v>
      </c>
      <c r="GV415" s="9">
        <v>76.88</v>
      </c>
      <c r="GW415" s="9">
        <v>76.599999999999994</v>
      </c>
      <c r="GX415" s="9">
        <v>76.319999999999993</v>
      </c>
      <c r="GY415" s="9">
        <v>76.03</v>
      </c>
      <c r="GZ415" s="9">
        <v>75.73</v>
      </c>
      <c r="HA415" s="9">
        <v>75.42</v>
      </c>
      <c r="HB415" s="9">
        <v>75.17</v>
      </c>
      <c r="HC415" s="9">
        <v>74.900000000000006</v>
      </c>
      <c r="HD415" s="9">
        <v>74.650000000000006</v>
      </c>
      <c r="HE415" s="9">
        <v>74.39</v>
      </c>
      <c r="HF415" s="9">
        <v>74.150000000000006</v>
      </c>
      <c r="HG415" s="9">
        <v>73.97</v>
      </c>
      <c r="HH415" s="9">
        <v>73.73</v>
      </c>
      <c r="HI415" s="9">
        <v>73.48</v>
      </c>
      <c r="HJ415" s="9">
        <v>73.25</v>
      </c>
      <c r="HK415" s="9">
        <v>73.040000000000006</v>
      </c>
      <c r="HL415" s="9">
        <v>72.8</v>
      </c>
      <c r="HM415" s="9">
        <v>72.58</v>
      </c>
      <c r="HN415" s="9">
        <v>72.349999999999994</v>
      </c>
      <c r="HO415" s="9">
        <v>72.12</v>
      </c>
      <c r="HP415" s="9">
        <v>71.89</v>
      </c>
      <c r="HQ415" s="9">
        <v>71.650000000000006</v>
      </c>
      <c r="HR415" s="9">
        <v>71.5</v>
      </c>
      <c r="HS415" s="9">
        <v>71.34</v>
      </c>
      <c r="HT415" s="9">
        <v>71.16</v>
      </c>
      <c r="HU415" s="9">
        <v>70.98</v>
      </c>
      <c r="HV415" s="9">
        <v>70.8</v>
      </c>
      <c r="HW415" s="9">
        <v>70.62</v>
      </c>
      <c r="HX415" s="9">
        <v>70.400000000000006</v>
      </c>
      <c r="HY415" s="9">
        <v>70.180000000000007</v>
      </c>
      <c r="ID415" s="14">
        <v>84.838099999999997</v>
      </c>
      <c r="IE415" s="14">
        <v>84.747900000000001</v>
      </c>
      <c r="IF415" s="14">
        <v>-0.10641399999999999</v>
      </c>
      <c r="IH415" s="7">
        <v>83.29</v>
      </c>
      <c r="II415" s="9">
        <v>81.39</v>
      </c>
    </row>
    <row r="416" spans="1:243" x14ac:dyDescent="0.35">
      <c r="A416" s="6">
        <f t="shared" si="80"/>
        <v>45133</v>
      </c>
      <c r="B416" s="13">
        <f t="shared" si="74"/>
        <v>7</v>
      </c>
      <c r="C416" s="13">
        <f t="shared" si="75"/>
        <v>2023</v>
      </c>
      <c r="D416">
        <f t="shared" si="76"/>
        <v>202307</v>
      </c>
      <c r="E416">
        <f t="shared" si="77"/>
        <v>3</v>
      </c>
      <c r="F416">
        <f t="shared" si="78"/>
        <v>202303</v>
      </c>
      <c r="G416" t="s">
        <v>601</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82.584400000000002</v>
      </c>
      <c r="FP416" s="7">
        <v>82.98</v>
      </c>
      <c r="FQ416" s="9">
        <v>1.2923</v>
      </c>
      <c r="FR416" s="7">
        <f t="shared" si="79"/>
        <v>64.211096494621998</v>
      </c>
      <c r="FT416" s="7">
        <v>5.03</v>
      </c>
      <c r="FU416" s="7">
        <v>4.29</v>
      </c>
      <c r="FV416" s="9">
        <v>82.805000000000007</v>
      </c>
      <c r="FX416" s="9">
        <v>82.92</v>
      </c>
      <c r="FY416" s="9">
        <v>82.14</v>
      </c>
      <c r="FZ416" s="9">
        <v>80.86</v>
      </c>
      <c r="GA416" s="9">
        <v>78.73</v>
      </c>
      <c r="GB416" s="9">
        <v>75.209999999999994</v>
      </c>
      <c r="GD416" s="9">
        <v>82.92</v>
      </c>
      <c r="GE416" s="9">
        <v>82.56</v>
      </c>
      <c r="GF416" s="9">
        <v>82.14</v>
      </c>
      <c r="GG416" s="9">
        <v>81.72</v>
      </c>
      <c r="GH416" s="9">
        <v>81.290000000000006</v>
      </c>
      <c r="GI416" s="9">
        <v>80.86</v>
      </c>
      <c r="GJ416" s="9">
        <v>80.459999999999994</v>
      </c>
      <c r="GK416" s="9">
        <v>80.09</v>
      </c>
      <c r="GL416" s="9">
        <v>79.739999999999995</v>
      </c>
      <c r="GM416" s="9">
        <v>79.400000000000006</v>
      </c>
      <c r="GN416" s="9">
        <v>79.06</v>
      </c>
      <c r="GO416" s="9">
        <v>78.73</v>
      </c>
      <c r="GP416" s="9">
        <v>78.400000000000006</v>
      </c>
      <c r="GQ416" s="9">
        <v>78.09</v>
      </c>
      <c r="GR416" s="9">
        <v>77.78</v>
      </c>
      <c r="GS416" s="9">
        <v>77.459999999999994</v>
      </c>
      <c r="GT416" s="9">
        <v>77.17</v>
      </c>
      <c r="GU416" s="9">
        <v>76.900000000000006</v>
      </c>
      <c r="GV416" s="9">
        <v>76.63</v>
      </c>
      <c r="GW416" s="9">
        <v>76.36</v>
      </c>
      <c r="GX416" s="9">
        <v>76.09</v>
      </c>
      <c r="GY416" s="9">
        <v>75.8</v>
      </c>
      <c r="GZ416" s="9">
        <v>75.510000000000005</v>
      </c>
      <c r="HA416" s="9">
        <v>75.209999999999994</v>
      </c>
      <c r="HB416" s="9">
        <v>74.97</v>
      </c>
      <c r="HC416" s="9">
        <v>74.709999999999994</v>
      </c>
      <c r="HD416" s="9">
        <v>74.47</v>
      </c>
      <c r="HE416" s="9">
        <v>74.22</v>
      </c>
      <c r="HF416" s="9">
        <v>73.989999999999995</v>
      </c>
      <c r="HG416" s="9">
        <v>73.8</v>
      </c>
      <c r="HH416" s="9">
        <v>73.569999999999993</v>
      </c>
      <c r="HI416" s="9">
        <v>73.33</v>
      </c>
      <c r="HJ416" s="9">
        <v>73.11</v>
      </c>
      <c r="HK416" s="9">
        <v>72.900000000000006</v>
      </c>
      <c r="HL416" s="9">
        <v>72.67</v>
      </c>
      <c r="HM416" s="9">
        <v>72.459999999999994</v>
      </c>
      <c r="HN416" s="9">
        <v>72.239999999999995</v>
      </c>
      <c r="HO416" s="9">
        <v>72.02</v>
      </c>
      <c r="HP416" s="9">
        <v>71.790000000000006</v>
      </c>
      <c r="HQ416" s="9">
        <v>71.55</v>
      </c>
      <c r="HR416" s="9">
        <v>71.400000000000006</v>
      </c>
      <c r="HS416" s="9">
        <v>71.239999999999995</v>
      </c>
      <c r="HT416" s="9">
        <v>71.06</v>
      </c>
      <c r="HU416" s="9">
        <v>70.88</v>
      </c>
      <c r="HV416" s="9">
        <v>70.7</v>
      </c>
      <c r="HW416" s="9">
        <v>70.52</v>
      </c>
      <c r="HX416" s="9">
        <v>70.3</v>
      </c>
      <c r="HY416" s="9">
        <v>70.08</v>
      </c>
      <c r="ID416" s="14">
        <v>84.838099999999997</v>
      </c>
      <c r="IE416" s="14">
        <v>84.747900000000001</v>
      </c>
      <c r="IF416" s="14">
        <v>-0.10641399999999999</v>
      </c>
      <c r="IH416" s="7">
        <v>82.68</v>
      </c>
      <c r="II416" s="9">
        <v>73.239999999999995</v>
      </c>
    </row>
    <row r="417" spans="1:243" x14ac:dyDescent="0.35">
      <c r="A417" s="6">
        <f t="shared" si="80"/>
        <v>45134</v>
      </c>
      <c r="B417" s="13">
        <f t="shared" si="74"/>
        <v>7</v>
      </c>
      <c r="C417" s="13">
        <f t="shared" si="75"/>
        <v>2023</v>
      </c>
      <c r="D417">
        <f t="shared" si="76"/>
        <v>202307</v>
      </c>
      <c r="E417">
        <f t="shared" si="77"/>
        <v>3</v>
      </c>
      <c r="F417">
        <f t="shared" si="78"/>
        <v>202303</v>
      </c>
      <c r="G417" t="s">
        <v>602</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82.372500000000002</v>
      </c>
      <c r="FP417" s="7">
        <v>84.28</v>
      </c>
      <c r="FQ417" s="9">
        <v>1.2848999999999999</v>
      </c>
      <c r="FR417" s="7">
        <f t="shared" si="79"/>
        <v>65.592653124756794</v>
      </c>
      <c r="FT417" s="7">
        <v>5.0199999999999996</v>
      </c>
      <c r="FU417" s="7">
        <v>4.3099999999999996</v>
      </c>
      <c r="FV417" s="9">
        <v>82.598100000000002</v>
      </c>
      <c r="FX417" s="9">
        <v>84.24</v>
      </c>
      <c r="FY417" s="9">
        <v>83.31</v>
      </c>
      <c r="FZ417" s="9">
        <v>81.91</v>
      </c>
      <c r="GA417" s="9">
        <v>79.599999999999994</v>
      </c>
      <c r="GB417" s="9">
        <v>75.849999999999994</v>
      </c>
      <c r="GD417" s="9">
        <v>84.24</v>
      </c>
      <c r="GE417" s="9">
        <v>83.79</v>
      </c>
      <c r="GF417" s="9">
        <v>83.31</v>
      </c>
      <c r="GG417" s="9">
        <v>82.84</v>
      </c>
      <c r="GH417" s="9">
        <v>82.37</v>
      </c>
      <c r="GI417" s="9">
        <v>81.91</v>
      </c>
      <c r="GJ417" s="9">
        <v>81.47</v>
      </c>
      <c r="GK417" s="9">
        <v>81.069999999999993</v>
      </c>
      <c r="GL417" s="9">
        <v>80.7</v>
      </c>
      <c r="GM417" s="9">
        <v>80.33</v>
      </c>
      <c r="GN417" s="9">
        <v>79.97</v>
      </c>
      <c r="GO417" s="9">
        <v>79.599999999999994</v>
      </c>
      <c r="GP417" s="9">
        <v>79.25</v>
      </c>
      <c r="GQ417" s="9">
        <v>78.91</v>
      </c>
      <c r="GR417" s="9">
        <v>78.569999999999993</v>
      </c>
      <c r="GS417" s="9">
        <v>78.22</v>
      </c>
      <c r="GT417" s="9">
        <v>77.92</v>
      </c>
      <c r="GU417" s="9">
        <v>77.63</v>
      </c>
      <c r="GV417" s="9">
        <v>77.34</v>
      </c>
      <c r="GW417" s="9">
        <v>77.06</v>
      </c>
      <c r="GX417" s="9">
        <v>76.760000000000005</v>
      </c>
      <c r="GY417" s="9">
        <v>76.459999999999994</v>
      </c>
      <c r="GZ417" s="9">
        <v>76.16</v>
      </c>
      <c r="HA417" s="9">
        <v>75.849999999999994</v>
      </c>
      <c r="HB417" s="9">
        <v>75.59</v>
      </c>
      <c r="HC417" s="9">
        <v>75.319999999999993</v>
      </c>
      <c r="HD417" s="9">
        <v>75.069999999999993</v>
      </c>
      <c r="HE417" s="9">
        <v>74.8</v>
      </c>
      <c r="HF417" s="9">
        <v>74.56</v>
      </c>
      <c r="HG417" s="9">
        <v>74.36</v>
      </c>
      <c r="HH417" s="9">
        <v>74.12</v>
      </c>
      <c r="HI417" s="9">
        <v>73.87</v>
      </c>
      <c r="HJ417" s="9">
        <v>73.64</v>
      </c>
      <c r="HK417" s="9">
        <v>73.41</v>
      </c>
      <c r="HL417" s="9">
        <v>73.17</v>
      </c>
      <c r="HM417" s="9">
        <v>72.95</v>
      </c>
      <c r="HN417" s="9">
        <v>72.72</v>
      </c>
      <c r="HO417" s="9">
        <v>72.489999999999995</v>
      </c>
      <c r="HP417" s="9">
        <v>72.25</v>
      </c>
      <c r="HQ417" s="9">
        <v>71.989999999999995</v>
      </c>
      <c r="HR417" s="9">
        <v>71.83</v>
      </c>
      <c r="HS417" s="9">
        <v>71.66</v>
      </c>
      <c r="HT417" s="9">
        <v>71.47</v>
      </c>
      <c r="HU417" s="9">
        <v>71.28</v>
      </c>
      <c r="HV417" s="9">
        <v>71.09</v>
      </c>
      <c r="HW417" s="9">
        <v>70.900000000000006</v>
      </c>
      <c r="HX417" s="9">
        <v>70.67</v>
      </c>
      <c r="HY417" s="9">
        <v>70.44</v>
      </c>
      <c r="ID417" s="14">
        <v>84.838099999999997</v>
      </c>
      <c r="IE417" s="14">
        <v>84.747900000000001</v>
      </c>
      <c r="IF417" s="14">
        <v>-0.10641399999999999</v>
      </c>
      <c r="IH417" s="7">
        <v>83.77</v>
      </c>
      <c r="II417" s="9">
        <v>70.02</v>
      </c>
    </row>
    <row r="418" spans="1:243" x14ac:dyDescent="0.35">
      <c r="A418" s="6">
        <f t="shared" si="80"/>
        <v>45135</v>
      </c>
      <c r="B418" s="13">
        <f t="shared" si="74"/>
        <v>7</v>
      </c>
      <c r="C418" s="13">
        <f t="shared" si="75"/>
        <v>2023</v>
      </c>
      <c r="D418">
        <f t="shared" si="76"/>
        <v>202307</v>
      </c>
      <c r="E418">
        <f t="shared" si="77"/>
        <v>3</v>
      </c>
      <c r="F418">
        <f t="shared" si="78"/>
        <v>202303</v>
      </c>
      <c r="G418" t="s">
        <v>603</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82.369900000000001</v>
      </c>
      <c r="FP418" s="7">
        <v>84.49</v>
      </c>
      <c r="FQ418" s="9">
        <v>1.2864</v>
      </c>
      <c r="FR418" s="7">
        <f t="shared" si="79"/>
        <v>65.679415422885569</v>
      </c>
      <c r="FT418" s="7">
        <v>4.9800000000000004</v>
      </c>
      <c r="FU418" s="7">
        <v>4.33</v>
      </c>
      <c r="FV418" s="9">
        <v>82.579800000000006</v>
      </c>
      <c r="FX418" s="9">
        <v>84.99</v>
      </c>
      <c r="FY418" s="9">
        <v>83.92</v>
      </c>
      <c r="FZ418" s="9">
        <v>82.49</v>
      </c>
      <c r="GA418" s="9">
        <v>80.16</v>
      </c>
      <c r="GB418" s="9">
        <v>76.349999999999994</v>
      </c>
      <c r="GD418" s="9">
        <v>84.99</v>
      </c>
      <c r="GE418" s="9">
        <v>84.41</v>
      </c>
      <c r="GF418" s="9">
        <v>83.92</v>
      </c>
      <c r="GG418" s="9">
        <v>83.44</v>
      </c>
      <c r="GH418" s="9">
        <v>82.96</v>
      </c>
      <c r="GI418" s="9">
        <v>82.49</v>
      </c>
      <c r="GJ418" s="9">
        <v>82.06</v>
      </c>
      <c r="GK418" s="9">
        <v>81.650000000000006</v>
      </c>
      <c r="GL418" s="9">
        <v>81.27</v>
      </c>
      <c r="GM418" s="9">
        <v>80.900000000000006</v>
      </c>
      <c r="GN418" s="9">
        <v>80.53</v>
      </c>
      <c r="GO418" s="9">
        <v>80.16</v>
      </c>
      <c r="GP418" s="9">
        <v>79.81</v>
      </c>
      <c r="GQ418" s="9">
        <v>79.459999999999994</v>
      </c>
      <c r="GR418" s="9">
        <v>79.11</v>
      </c>
      <c r="GS418" s="9">
        <v>78.760000000000005</v>
      </c>
      <c r="GT418" s="9">
        <v>78.459999999999994</v>
      </c>
      <c r="GU418" s="9">
        <v>78.16</v>
      </c>
      <c r="GV418" s="9">
        <v>77.86</v>
      </c>
      <c r="GW418" s="9">
        <v>77.56</v>
      </c>
      <c r="GX418" s="9">
        <v>77.260000000000005</v>
      </c>
      <c r="GY418" s="9">
        <v>76.959999999999994</v>
      </c>
      <c r="GZ418" s="9">
        <v>76.66</v>
      </c>
      <c r="HA418" s="9">
        <v>76.349999999999994</v>
      </c>
      <c r="HB418" s="9">
        <v>76.08</v>
      </c>
      <c r="HC418" s="9">
        <v>75.81</v>
      </c>
      <c r="HD418" s="9">
        <v>75.55</v>
      </c>
      <c r="HE418" s="9">
        <v>75.28</v>
      </c>
      <c r="HF418" s="9">
        <v>75.040000000000006</v>
      </c>
      <c r="HG418" s="9">
        <v>74.84</v>
      </c>
      <c r="HH418" s="9">
        <v>74.59</v>
      </c>
      <c r="HI418" s="9">
        <v>74.33</v>
      </c>
      <c r="HJ418" s="9">
        <v>74.099999999999994</v>
      </c>
      <c r="HK418" s="9">
        <v>73.87</v>
      </c>
      <c r="HL418" s="9">
        <v>73.63</v>
      </c>
      <c r="HM418" s="9">
        <v>73.41</v>
      </c>
      <c r="HN418" s="9">
        <v>73.17</v>
      </c>
      <c r="HO418" s="9">
        <v>72.94</v>
      </c>
      <c r="HP418" s="9">
        <v>72.7</v>
      </c>
      <c r="HQ418" s="9">
        <v>72.44</v>
      </c>
      <c r="HR418" s="9">
        <v>72.28</v>
      </c>
      <c r="HS418" s="9">
        <v>72.11</v>
      </c>
      <c r="HT418" s="9">
        <v>71.92</v>
      </c>
      <c r="HU418" s="9">
        <v>71.73</v>
      </c>
      <c r="HV418" s="9">
        <v>71.53</v>
      </c>
      <c r="HW418" s="9">
        <v>71.34</v>
      </c>
      <c r="HX418" s="9">
        <v>71.11</v>
      </c>
      <c r="HY418" s="9">
        <v>70.88</v>
      </c>
      <c r="ID418" s="14">
        <v>84.838099999999997</v>
      </c>
      <c r="IE418" s="14">
        <v>84.747900000000001</v>
      </c>
      <c r="IF418" s="14">
        <v>-0.10641399999999999</v>
      </c>
      <c r="IH418" s="7">
        <v>83.57</v>
      </c>
      <c r="II418" s="9">
        <v>63.66</v>
      </c>
    </row>
    <row r="419" spans="1:243" x14ac:dyDescent="0.35">
      <c r="A419" s="6">
        <f t="shared" si="80"/>
        <v>45138</v>
      </c>
      <c r="B419" s="13">
        <f t="shared" si="74"/>
        <v>7</v>
      </c>
      <c r="C419" s="13">
        <f t="shared" si="75"/>
        <v>2023</v>
      </c>
      <c r="D419">
        <f t="shared" si="76"/>
        <v>202307</v>
      </c>
      <c r="E419">
        <f t="shared" si="77"/>
        <v>3</v>
      </c>
      <c r="F419">
        <f t="shared" si="78"/>
        <v>202303</v>
      </c>
      <c r="G419" t="s">
        <v>604</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82.383099999999999</v>
      </c>
      <c r="FP419" s="7">
        <v>85.22</v>
      </c>
      <c r="FQ419" s="9">
        <v>1.2863</v>
      </c>
      <c r="FR419" s="7">
        <f t="shared" si="79"/>
        <v>66.252040736997586</v>
      </c>
      <c r="FT419" s="7">
        <v>4.97</v>
      </c>
      <c r="FU419" s="7">
        <v>4.3</v>
      </c>
      <c r="FV419" s="9">
        <v>82.590199999999996</v>
      </c>
      <c r="FX419" s="9">
        <v>85.56</v>
      </c>
      <c r="FY419" s="9">
        <v>84.95</v>
      </c>
      <c r="FZ419" s="9">
        <v>83.48</v>
      </c>
      <c r="GA419" s="9">
        <v>80.97</v>
      </c>
      <c r="GB419" s="9">
        <v>76.88</v>
      </c>
      <c r="GD419" s="9">
        <v>85.56</v>
      </c>
      <c r="GE419" s="9">
        <v>85.43</v>
      </c>
      <c r="GF419" s="9">
        <v>84.95</v>
      </c>
      <c r="GG419" s="9">
        <v>84.46</v>
      </c>
      <c r="GH419" s="9">
        <v>83.97</v>
      </c>
      <c r="GI419" s="9">
        <v>83.48</v>
      </c>
      <c r="GJ419" s="9">
        <v>83.02</v>
      </c>
      <c r="GK419" s="9">
        <v>82.59</v>
      </c>
      <c r="GL419" s="9">
        <v>82.18</v>
      </c>
      <c r="GM419" s="9">
        <v>81.760000000000005</v>
      </c>
      <c r="GN419" s="9">
        <v>81.36</v>
      </c>
      <c r="GO419" s="9">
        <v>80.97</v>
      </c>
      <c r="GP419" s="9">
        <v>80.59</v>
      </c>
      <c r="GQ419" s="9">
        <v>80.22</v>
      </c>
      <c r="GR419" s="9">
        <v>79.84</v>
      </c>
      <c r="GS419" s="9">
        <v>79.47</v>
      </c>
      <c r="GT419" s="9">
        <v>79.14</v>
      </c>
      <c r="GU419" s="9">
        <v>78.819999999999993</v>
      </c>
      <c r="GV419" s="9">
        <v>78.5</v>
      </c>
      <c r="GW419" s="9">
        <v>78.17</v>
      </c>
      <c r="GX419" s="9">
        <v>77.84</v>
      </c>
      <c r="GY419" s="9">
        <v>77.52</v>
      </c>
      <c r="GZ419" s="9">
        <v>77.2</v>
      </c>
      <c r="HA419" s="9">
        <v>76.88</v>
      </c>
      <c r="HB419" s="9">
        <v>76.59</v>
      </c>
      <c r="HC419" s="9">
        <v>76.31</v>
      </c>
      <c r="HD419" s="9">
        <v>76.03</v>
      </c>
      <c r="HE419" s="9">
        <v>75.73</v>
      </c>
      <c r="HF419" s="9">
        <v>75.47</v>
      </c>
      <c r="HG419" s="9">
        <v>75.23</v>
      </c>
      <c r="HH419" s="9">
        <v>74.98</v>
      </c>
      <c r="HI419" s="9">
        <v>74.73</v>
      </c>
      <c r="HJ419" s="9">
        <v>74.48</v>
      </c>
      <c r="HK419" s="9">
        <v>74.23</v>
      </c>
      <c r="HL419" s="9">
        <v>73.98</v>
      </c>
      <c r="HM419" s="9">
        <v>73.75</v>
      </c>
      <c r="HN419" s="9">
        <v>73.5</v>
      </c>
      <c r="HO419" s="9">
        <v>73.260000000000005</v>
      </c>
      <c r="HP419" s="9">
        <v>73</v>
      </c>
      <c r="HQ419" s="9">
        <v>72.72</v>
      </c>
      <c r="HR419" s="9">
        <v>72.55</v>
      </c>
      <c r="HS419" s="9">
        <v>72.37</v>
      </c>
      <c r="HT419" s="9">
        <v>72.17</v>
      </c>
      <c r="HU419" s="9">
        <v>71.97</v>
      </c>
      <c r="HV419" s="9">
        <v>71.760000000000005</v>
      </c>
      <c r="HW419" s="9">
        <v>71.56</v>
      </c>
      <c r="HX419" s="9">
        <v>71.319999999999993</v>
      </c>
      <c r="HY419" s="9">
        <v>71.08</v>
      </c>
      <c r="ID419" s="14">
        <v>84.838099999999997</v>
      </c>
      <c r="IE419" s="14">
        <v>84.747900000000001</v>
      </c>
      <c r="IF419" s="14">
        <v>-0.10641399999999999</v>
      </c>
      <c r="IH419" s="7">
        <v>85.08</v>
      </c>
      <c r="II419" s="9">
        <v>70.75</v>
      </c>
    </row>
    <row r="420" spans="1:243" x14ac:dyDescent="0.35">
      <c r="A420" s="6">
        <f t="shared" si="80"/>
        <v>45139</v>
      </c>
      <c r="B420" s="13">
        <f t="shared" si="74"/>
        <v>8</v>
      </c>
      <c r="C420" s="13">
        <f t="shared" si="75"/>
        <v>2023</v>
      </c>
      <c r="D420">
        <f t="shared" si="76"/>
        <v>202308</v>
      </c>
      <c r="E420">
        <f t="shared" si="77"/>
        <v>3</v>
      </c>
      <c r="F420">
        <f t="shared" si="78"/>
        <v>202303</v>
      </c>
      <c r="G420" t="s">
        <v>605</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82.050200000000004</v>
      </c>
      <c r="FP420" s="7">
        <v>85.34</v>
      </c>
      <c r="FQ420" s="9">
        <v>1.2762</v>
      </c>
      <c r="FR420" s="7">
        <f t="shared" si="79"/>
        <v>66.87039648957844</v>
      </c>
      <c r="FT420" s="7">
        <v>5.0599999999999996</v>
      </c>
      <c r="FU420" s="7">
        <v>4.41</v>
      </c>
      <c r="FV420" s="9">
        <v>82.234499999999997</v>
      </c>
      <c r="FX420" s="9">
        <v>84.91</v>
      </c>
      <c r="FY420" s="9">
        <v>84.02</v>
      </c>
      <c r="FZ420" s="9">
        <v>82.65</v>
      </c>
      <c r="GA420" s="9">
        <v>80.25</v>
      </c>
      <c r="GB420" s="9">
        <v>76.28</v>
      </c>
      <c r="GD420" s="9">
        <v>84.91</v>
      </c>
      <c r="GE420" s="9">
        <v>84.47</v>
      </c>
      <c r="GF420" s="9">
        <v>84.02</v>
      </c>
      <c r="GG420" s="9">
        <v>83.56</v>
      </c>
      <c r="GH420" s="9">
        <v>83.09</v>
      </c>
      <c r="GI420" s="9">
        <v>82.65</v>
      </c>
      <c r="GJ420" s="9">
        <v>82.23</v>
      </c>
      <c r="GK420" s="9">
        <v>81.83</v>
      </c>
      <c r="GL420" s="9">
        <v>81.42</v>
      </c>
      <c r="GM420" s="9">
        <v>81.02</v>
      </c>
      <c r="GN420" s="9">
        <v>80.63</v>
      </c>
      <c r="GO420" s="9">
        <v>80.25</v>
      </c>
      <c r="GP420" s="9">
        <v>79.88</v>
      </c>
      <c r="GQ420" s="9">
        <v>79.510000000000005</v>
      </c>
      <c r="GR420" s="9">
        <v>79.150000000000006</v>
      </c>
      <c r="GS420" s="9">
        <v>78.819999999999993</v>
      </c>
      <c r="GT420" s="9">
        <v>78.5</v>
      </c>
      <c r="GU420" s="9">
        <v>78.180000000000007</v>
      </c>
      <c r="GV420" s="9">
        <v>77.86</v>
      </c>
      <c r="GW420" s="9">
        <v>77.53</v>
      </c>
      <c r="GX420" s="9">
        <v>77.209999999999994</v>
      </c>
      <c r="GY420" s="9">
        <v>76.89</v>
      </c>
      <c r="GZ420" s="9">
        <v>76.569999999999993</v>
      </c>
      <c r="HA420" s="9">
        <v>76.28</v>
      </c>
      <c r="HB420" s="9">
        <v>76</v>
      </c>
      <c r="HC420" s="9">
        <v>75.73</v>
      </c>
      <c r="HD420" s="9">
        <v>75.430000000000007</v>
      </c>
      <c r="HE420" s="9">
        <v>75.16</v>
      </c>
      <c r="HF420" s="9">
        <v>74.92</v>
      </c>
      <c r="HG420" s="9">
        <v>74.67</v>
      </c>
      <c r="HH420" s="9">
        <v>74.42</v>
      </c>
      <c r="HI420" s="9">
        <v>74.17</v>
      </c>
      <c r="HJ420" s="9">
        <v>73.930000000000007</v>
      </c>
      <c r="HK420" s="9">
        <v>73.69</v>
      </c>
      <c r="HL420" s="9">
        <v>73.45</v>
      </c>
      <c r="HM420" s="9">
        <v>73.19</v>
      </c>
      <c r="HN420" s="9">
        <v>72.94</v>
      </c>
      <c r="HO420" s="9">
        <v>72.680000000000007</v>
      </c>
      <c r="HP420" s="9">
        <v>72.42</v>
      </c>
      <c r="HQ420" s="9">
        <v>72.239999999999995</v>
      </c>
      <c r="HR420" s="9">
        <v>72.05</v>
      </c>
      <c r="HS420" s="9">
        <v>71.849999999999994</v>
      </c>
      <c r="HT420" s="9">
        <v>71.650000000000006</v>
      </c>
      <c r="HU420" s="9">
        <v>71.44</v>
      </c>
      <c r="HV420" s="9">
        <v>71.239999999999995</v>
      </c>
      <c r="HW420" s="9">
        <v>71.010000000000005</v>
      </c>
      <c r="HX420" s="9">
        <v>70.77</v>
      </c>
      <c r="HY420" s="9">
        <v>70.53</v>
      </c>
      <c r="ID420" s="14">
        <v>84.838099999999997</v>
      </c>
      <c r="IE420" s="14">
        <v>84.747900000000001</v>
      </c>
      <c r="IF420" s="14">
        <v>-0.10641399999999999</v>
      </c>
      <c r="IH420" s="7">
        <v>85.07</v>
      </c>
      <c r="II420" s="9">
        <v>67.900000000000006</v>
      </c>
    </row>
    <row r="421" spans="1:243" x14ac:dyDescent="0.35">
      <c r="A421" s="6">
        <f t="shared" si="80"/>
        <v>45140</v>
      </c>
      <c r="B421" s="13">
        <f t="shared" si="74"/>
        <v>8</v>
      </c>
      <c r="C421" s="13">
        <f t="shared" si="75"/>
        <v>2023</v>
      </c>
      <c r="D421">
        <f t="shared" si="76"/>
        <v>202308</v>
      </c>
      <c r="E421">
        <f t="shared" si="77"/>
        <v>3</v>
      </c>
      <c r="F421">
        <f t="shared" si="78"/>
        <v>202303</v>
      </c>
      <c r="G421" t="s">
        <v>606</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81.876499999999993</v>
      </c>
      <c r="FP421" s="7">
        <v>84.01</v>
      </c>
      <c r="FQ421" s="9">
        <v>1.2688999999999999</v>
      </c>
      <c r="FR421" s="7">
        <f t="shared" si="79"/>
        <v>66.206950902356382</v>
      </c>
      <c r="FT421" s="7">
        <v>4.99</v>
      </c>
      <c r="FU421" s="7">
        <v>4.4000000000000004</v>
      </c>
      <c r="FV421" s="9">
        <v>82.047200000000004</v>
      </c>
      <c r="FX421" s="9">
        <v>83.2</v>
      </c>
      <c r="FY421" s="9">
        <v>82.41</v>
      </c>
      <c r="FZ421" s="9">
        <v>81.16</v>
      </c>
      <c r="GA421" s="9">
        <v>78.89</v>
      </c>
      <c r="GB421" s="9">
        <v>75.08</v>
      </c>
      <c r="GD421" s="9">
        <v>83.2</v>
      </c>
      <c r="GE421" s="9">
        <v>82.81</v>
      </c>
      <c r="GF421" s="9">
        <v>82.41</v>
      </c>
      <c r="GG421" s="9">
        <v>81.99</v>
      </c>
      <c r="GH421" s="9">
        <v>81.569999999999993</v>
      </c>
      <c r="GI421" s="9">
        <v>81.16</v>
      </c>
      <c r="GJ421" s="9">
        <v>80.77</v>
      </c>
      <c r="GK421" s="9">
        <v>80.39</v>
      </c>
      <c r="GL421" s="9">
        <v>80.010000000000005</v>
      </c>
      <c r="GM421" s="9">
        <v>79.64</v>
      </c>
      <c r="GN421" s="9">
        <v>79.260000000000005</v>
      </c>
      <c r="GO421" s="9">
        <v>78.89</v>
      </c>
      <c r="GP421" s="9">
        <v>78.540000000000006</v>
      </c>
      <c r="GQ421" s="9">
        <v>78.180000000000007</v>
      </c>
      <c r="GR421" s="9">
        <v>77.83</v>
      </c>
      <c r="GS421" s="9">
        <v>77.52</v>
      </c>
      <c r="GT421" s="9">
        <v>77.22</v>
      </c>
      <c r="GU421" s="9">
        <v>76.91</v>
      </c>
      <c r="GV421" s="9">
        <v>76.599999999999994</v>
      </c>
      <c r="GW421" s="9">
        <v>76.28</v>
      </c>
      <c r="GX421" s="9">
        <v>75.97</v>
      </c>
      <c r="GY421" s="9">
        <v>75.67</v>
      </c>
      <c r="GZ421" s="9">
        <v>75.36</v>
      </c>
      <c r="HA421" s="9">
        <v>75.08</v>
      </c>
      <c r="HB421" s="9">
        <v>74.81</v>
      </c>
      <c r="HC421" s="9">
        <v>74.55</v>
      </c>
      <c r="HD421" s="9">
        <v>74.260000000000005</v>
      </c>
      <c r="HE421" s="9">
        <v>74</v>
      </c>
      <c r="HF421" s="9">
        <v>73.77</v>
      </c>
      <c r="HG421" s="9">
        <v>73.53</v>
      </c>
      <c r="HH421" s="9">
        <v>73.290000000000006</v>
      </c>
      <c r="HI421" s="9">
        <v>73.05</v>
      </c>
      <c r="HJ421" s="9">
        <v>72.81</v>
      </c>
      <c r="HK421" s="9">
        <v>72.58</v>
      </c>
      <c r="HL421" s="9">
        <v>72.349999999999994</v>
      </c>
      <c r="HM421" s="9">
        <v>72.099999999999994</v>
      </c>
      <c r="HN421" s="9">
        <v>71.86</v>
      </c>
      <c r="HO421" s="9">
        <v>71.61</v>
      </c>
      <c r="HP421" s="9">
        <v>71.349999999999994</v>
      </c>
      <c r="HQ421" s="9">
        <v>71.150000000000006</v>
      </c>
      <c r="HR421" s="9">
        <v>70.95</v>
      </c>
      <c r="HS421" s="9">
        <v>70.75</v>
      </c>
      <c r="HT421" s="9">
        <v>70.55</v>
      </c>
      <c r="HU421" s="9">
        <v>70.349999999999994</v>
      </c>
      <c r="HV421" s="9">
        <v>70.150000000000006</v>
      </c>
      <c r="HW421" s="9">
        <v>69.95</v>
      </c>
      <c r="HX421" s="9">
        <v>69.739999999999995</v>
      </c>
      <c r="HY421" s="9">
        <v>69.52</v>
      </c>
      <c r="ID421" s="14">
        <v>84.838099999999997</v>
      </c>
      <c r="IE421" s="14">
        <v>84.747900000000001</v>
      </c>
      <c r="IF421" s="14">
        <v>-0.10641399999999999</v>
      </c>
      <c r="IH421" s="7">
        <v>82.94</v>
      </c>
      <c r="II421" s="9">
        <v>72.16</v>
      </c>
    </row>
    <row r="422" spans="1:243" x14ac:dyDescent="0.35">
      <c r="A422" s="6">
        <f t="shared" si="80"/>
        <v>45141</v>
      </c>
      <c r="B422" s="13">
        <f t="shared" si="74"/>
        <v>8</v>
      </c>
      <c r="C422" s="13">
        <f t="shared" si="75"/>
        <v>2023</v>
      </c>
      <c r="D422">
        <f t="shared" si="76"/>
        <v>202308</v>
      </c>
      <c r="E422">
        <f t="shared" si="77"/>
        <v>3</v>
      </c>
      <c r="F422">
        <f t="shared" si="78"/>
        <v>202303</v>
      </c>
      <c r="G422" t="s">
        <v>607</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81.942300000000003</v>
      </c>
      <c r="FP422" s="7">
        <v>86.19</v>
      </c>
      <c r="FQ422" s="9">
        <v>1.2697000000000001</v>
      </c>
      <c r="FR422" s="7">
        <f t="shared" si="79"/>
        <v>67.882176892179245</v>
      </c>
      <c r="FT422" s="7">
        <v>4.95</v>
      </c>
      <c r="FU422" s="7">
        <v>4.46</v>
      </c>
      <c r="FV422" s="9">
        <v>82.087999999999994</v>
      </c>
      <c r="FX422" s="9">
        <v>85.14</v>
      </c>
      <c r="FY422" s="9">
        <v>84.25</v>
      </c>
      <c r="FZ422" s="9">
        <v>82.91</v>
      </c>
      <c r="GA422" s="9">
        <v>80.48</v>
      </c>
      <c r="GB422" s="9">
        <v>76.349999999999994</v>
      </c>
      <c r="GD422" s="9">
        <v>85.14</v>
      </c>
      <c r="GE422" s="9">
        <v>84.69</v>
      </c>
      <c r="GF422" s="9">
        <v>84.25</v>
      </c>
      <c r="GG422" s="9">
        <v>83.8</v>
      </c>
      <c r="GH422" s="9">
        <v>83.36</v>
      </c>
      <c r="GI422" s="9">
        <v>82.91</v>
      </c>
      <c r="GJ422" s="9">
        <v>82.49</v>
      </c>
      <c r="GK422" s="9">
        <v>82.09</v>
      </c>
      <c r="GL422" s="9">
        <v>81.680000000000007</v>
      </c>
      <c r="GM422" s="9">
        <v>81.28</v>
      </c>
      <c r="GN422" s="9">
        <v>80.87</v>
      </c>
      <c r="GO422" s="9">
        <v>80.48</v>
      </c>
      <c r="GP422" s="9">
        <v>80.09</v>
      </c>
      <c r="GQ422" s="9">
        <v>79.709999999999994</v>
      </c>
      <c r="GR422" s="9">
        <v>79.33</v>
      </c>
      <c r="GS422" s="9">
        <v>78.98</v>
      </c>
      <c r="GT422" s="9">
        <v>78.66</v>
      </c>
      <c r="GU422" s="9">
        <v>78.319999999999993</v>
      </c>
      <c r="GV422" s="9">
        <v>77.98</v>
      </c>
      <c r="GW422" s="9">
        <v>77.64</v>
      </c>
      <c r="GX422" s="9">
        <v>77.31</v>
      </c>
      <c r="GY422" s="9">
        <v>76.98</v>
      </c>
      <c r="GZ422" s="9">
        <v>76.650000000000006</v>
      </c>
      <c r="HA422" s="9">
        <v>76.349999999999994</v>
      </c>
      <c r="HB422" s="9">
        <v>76.06</v>
      </c>
      <c r="HC422" s="9">
        <v>75.77</v>
      </c>
      <c r="HD422" s="9">
        <v>75.459999999999994</v>
      </c>
      <c r="HE422" s="9">
        <v>75.180000000000007</v>
      </c>
      <c r="HF422" s="9">
        <v>74.930000000000007</v>
      </c>
      <c r="HG422" s="9">
        <v>74.67</v>
      </c>
      <c r="HH422" s="9">
        <v>74.41</v>
      </c>
      <c r="HI422" s="9">
        <v>74.150000000000006</v>
      </c>
      <c r="HJ422" s="9">
        <v>73.89</v>
      </c>
      <c r="HK422" s="9">
        <v>73.64</v>
      </c>
      <c r="HL422" s="9">
        <v>73.39</v>
      </c>
      <c r="HM422" s="9">
        <v>73.12</v>
      </c>
      <c r="HN422" s="9">
        <v>72.86</v>
      </c>
      <c r="HO422" s="9">
        <v>72.59</v>
      </c>
      <c r="HP422" s="9">
        <v>72.31</v>
      </c>
      <c r="HQ422" s="9">
        <v>72.099999999999994</v>
      </c>
      <c r="HR422" s="9">
        <v>71.89</v>
      </c>
      <c r="HS422" s="9">
        <v>71.67</v>
      </c>
      <c r="HT422" s="9">
        <v>71.459999999999994</v>
      </c>
      <c r="HU422" s="9">
        <v>71.25</v>
      </c>
      <c r="HV422" s="9">
        <v>71.040000000000006</v>
      </c>
      <c r="HW422" s="9">
        <v>70.83</v>
      </c>
      <c r="HX422" s="9">
        <v>70.599999999999994</v>
      </c>
      <c r="HY422" s="9">
        <v>70.36</v>
      </c>
      <c r="ID422" s="14">
        <v>84.838099999999997</v>
      </c>
      <c r="IE422" s="14">
        <v>84.747900000000001</v>
      </c>
      <c r="IF422" s="14">
        <v>-0.10641399999999999</v>
      </c>
      <c r="IH422" s="7">
        <v>85.26</v>
      </c>
      <c r="II422" s="9">
        <v>76.42</v>
      </c>
    </row>
    <row r="423" spans="1:243" x14ac:dyDescent="0.35">
      <c r="A423" s="6">
        <f t="shared" si="80"/>
        <v>45142</v>
      </c>
      <c r="B423" s="13">
        <f t="shared" si="74"/>
        <v>8</v>
      </c>
      <c r="C423" s="13">
        <f t="shared" si="75"/>
        <v>2023</v>
      </c>
      <c r="D423">
        <f t="shared" si="76"/>
        <v>202308</v>
      </c>
      <c r="E423">
        <f t="shared" si="77"/>
        <v>3</v>
      </c>
      <c r="F423">
        <f t="shared" si="78"/>
        <v>202303</v>
      </c>
      <c r="G423" t="s">
        <v>608</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81.953000000000003</v>
      </c>
      <c r="FP423" s="7">
        <v>87.38</v>
      </c>
      <c r="FQ423" s="9">
        <v>1.2757000000000001</v>
      </c>
      <c r="FR423" s="7">
        <f t="shared" si="79"/>
        <v>68.495727835698048</v>
      </c>
      <c r="FT423" s="7">
        <v>4.8899999999999997</v>
      </c>
      <c r="FU423" s="7">
        <v>4.38</v>
      </c>
      <c r="FV423" s="9">
        <v>82.098100000000002</v>
      </c>
      <c r="FX423" s="9">
        <v>86.24</v>
      </c>
      <c r="FY423" s="9">
        <v>85.32</v>
      </c>
      <c r="FZ423" s="9">
        <v>83.93</v>
      </c>
      <c r="GA423" s="9">
        <v>81.39</v>
      </c>
      <c r="GB423" s="9">
        <v>77.08</v>
      </c>
      <c r="GD423" s="9">
        <v>86.24</v>
      </c>
      <c r="GE423" s="9">
        <v>85.78</v>
      </c>
      <c r="GF423" s="9">
        <v>85.32</v>
      </c>
      <c r="GG423" s="9">
        <v>84.85</v>
      </c>
      <c r="GH423" s="9">
        <v>84.39</v>
      </c>
      <c r="GI423" s="9">
        <v>83.93</v>
      </c>
      <c r="GJ423" s="9">
        <v>83.49</v>
      </c>
      <c r="GK423" s="9">
        <v>83.07</v>
      </c>
      <c r="GL423" s="9">
        <v>82.64</v>
      </c>
      <c r="GM423" s="9">
        <v>82.22</v>
      </c>
      <c r="GN423" s="9">
        <v>81.8</v>
      </c>
      <c r="GO423" s="9">
        <v>81.39</v>
      </c>
      <c r="GP423" s="9">
        <v>81</v>
      </c>
      <c r="GQ423" s="9">
        <v>80.599999999999994</v>
      </c>
      <c r="GR423" s="9">
        <v>80.2</v>
      </c>
      <c r="GS423" s="9">
        <v>79.83</v>
      </c>
      <c r="GT423" s="9">
        <v>79.489999999999995</v>
      </c>
      <c r="GU423" s="9">
        <v>79.13</v>
      </c>
      <c r="GV423" s="9">
        <v>78.77</v>
      </c>
      <c r="GW423" s="9">
        <v>78.42</v>
      </c>
      <c r="GX423" s="9">
        <v>78.08</v>
      </c>
      <c r="GY423" s="9">
        <v>77.739999999999995</v>
      </c>
      <c r="GZ423" s="9">
        <v>77.400000000000006</v>
      </c>
      <c r="HA423" s="9">
        <v>77.08</v>
      </c>
      <c r="HB423" s="9">
        <v>76.78</v>
      </c>
      <c r="HC423" s="9">
        <v>76.47</v>
      </c>
      <c r="HD423" s="9">
        <v>76.150000000000006</v>
      </c>
      <c r="HE423" s="9">
        <v>75.86</v>
      </c>
      <c r="HF423" s="9">
        <v>75.599999999999994</v>
      </c>
      <c r="HG423" s="9">
        <v>75.33</v>
      </c>
      <c r="HH423" s="9">
        <v>75.06</v>
      </c>
      <c r="HI423" s="9">
        <v>74.790000000000006</v>
      </c>
      <c r="HJ423" s="9">
        <v>74.53</v>
      </c>
      <c r="HK423" s="9">
        <v>74.28</v>
      </c>
      <c r="HL423" s="9">
        <v>74.02</v>
      </c>
      <c r="HM423" s="9">
        <v>73.739999999999995</v>
      </c>
      <c r="HN423" s="9">
        <v>73.47</v>
      </c>
      <c r="HO423" s="9">
        <v>73.2</v>
      </c>
      <c r="HP423" s="9">
        <v>72.92</v>
      </c>
      <c r="HQ423" s="9">
        <v>72.709999999999994</v>
      </c>
      <c r="HR423" s="9">
        <v>72.5</v>
      </c>
      <c r="HS423" s="9">
        <v>72.27</v>
      </c>
      <c r="HT423" s="9">
        <v>72.06</v>
      </c>
      <c r="HU423" s="9">
        <v>71.84</v>
      </c>
      <c r="HV423" s="9">
        <v>71.62</v>
      </c>
      <c r="HW423" s="9">
        <v>71.41</v>
      </c>
      <c r="HX423" s="9">
        <v>71.180000000000007</v>
      </c>
      <c r="HY423" s="9">
        <v>70.930000000000007</v>
      </c>
      <c r="ID423" s="14">
        <v>84.838099999999997</v>
      </c>
      <c r="IE423" s="14">
        <v>84.747900000000001</v>
      </c>
      <c r="IF423" s="14">
        <v>-0.10641399999999999</v>
      </c>
      <c r="IH423" s="7">
        <v>86.52</v>
      </c>
      <c r="II423" s="9">
        <v>72.930000000000007</v>
      </c>
    </row>
    <row r="424" spans="1:243" x14ac:dyDescent="0.35">
      <c r="A424" s="6">
        <f t="shared" si="80"/>
        <v>45145</v>
      </c>
      <c r="B424" s="13">
        <f t="shared" si="74"/>
        <v>8</v>
      </c>
      <c r="C424" s="13">
        <f t="shared" si="75"/>
        <v>2023</v>
      </c>
      <c r="D424">
        <f t="shared" si="76"/>
        <v>202308</v>
      </c>
      <c r="E424">
        <f t="shared" si="77"/>
        <v>3</v>
      </c>
      <c r="F424">
        <f t="shared" si="78"/>
        <v>202303</v>
      </c>
      <c r="G424" t="s">
        <v>609</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82.169499999999999</v>
      </c>
      <c r="FP424" s="7">
        <v>86.47</v>
      </c>
      <c r="FQ424" s="9">
        <v>1.2771999999999999</v>
      </c>
      <c r="FR424" s="7">
        <f t="shared" si="79"/>
        <v>67.702787347322271</v>
      </c>
      <c r="FT424" s="7">
        <v>4.9400000000000004</v>
      </c>
      <c r="FU424" s="7">
        <v>4.45</v>
      </c>
      <c r="FV424" s="9">
        <v>82.311000000000007</v>
      </c>
      <c r="FX424" s="9">
        <v>85.34</v>
      </c>
      <c r="FY424" s="9">
        <v>84.54</v>
      </c>
      <c r="FZ424" s="9">
        <v>83.33</v>
      </c>
      <c r="GA424" s="9">
        <v>80.98</v>
      </c>
      <c r="GB424" s="9">
        <v>76.97</v>
      </c>
      <c r="GD424" s="9">
        <v>85.34</v>
      </c>
      <c r="GE424" s="9">
        <v>84.94</v>
      </c>
      <c r="GF424" s="9">
        <v>84.54</v>
      </c>
      <c r="GG424" s="9">
        <v>84.14</v>
      </c>
      <c r="GH424" s="9">
        <v>83.74</v>
      </c>
      <c r="GI424" s="9">
        <v>83.33</v>
      </c>
      <c r="GJ424" s="9">
        <v>82.93</v>
      </c>
      <c r="GK424" s="9">
        <v>82.54</v>
      </c>
      <c r="GL424" s="9">
        <v>82.14</v>
      </c>
      <c r="GM424" s="9">
        <v>81.75</v>
      </c>
      <c r="GN424" s="9">
        <v>81.36</v>
      </c>
      <c r="GO424" s="9">
        <v>80.98</v>
      </c>
      <c r="GP424" s="9">
        <v>80.62</v>
      </c>
      <c r="GQ424" s="9">
        <v>80.239999999999995</v>
      </c>
      <c r="GR424" s="9">
        <v>79.87</v>
      </c>
      <c r="GS424" s="9">
        <v>79.540000000000006</v>
      </c>
      <c r="GT424" s="9">
        <v>79.22</v>
      </c>
      <c r="GU424" s="9">
        <v>78.89</v>
      </c>
      <c r="GV424" s="9">
        <v>78.56</v>
      </c>
      <c r="GW424" s="9">
        <v>78.23</v>
      </c>
      <c r="GX424" s="9">
        <v>77.91</v>
      </c>
      <c r="GY424" s="9">
        <v>77.59</v>
      </c>
      <c r="GZ424" s="9">
        <v>77.27</v>
      </c>
      <c r="HA424" s="9">
        <v>76.97</v>
      </c>
      <c r="HB424" s="9">
        <v>76.69</v>
      </c>
      <c r="HC424" s="9">
        <v>76.41</v>
      </c>
      <c r="HD424" s="9">
        <v>76.12</v>
      </c>
      <c r="HE424" s="9">
        <v>75.84</v>
      </c>
      <c r="HF424" s="9">
        <v>75.59</v>
      </c>
      <c r="HG424" s="9">
        <v>75.34</v>
      </c>
      <c r="HH424" s="9">
        <v>75.09</v>
      </c>
      <c r="HI424" s="9">
        <v>74.83</v>
      </c>
      <c r="HJ424" s="9">
        <v>74.59</v>
      </c>
      <c r="HK424" s="9">
        <v>74.349999999999994</v>
      </c>
      <c r="HL424" s="9">
        <v>74.099999999999994</v>
      </c>
      <c r="HM424" s="9">
        <v>73.83</v>
      </c>
      <c r="HN424" s="9">
        <v>73.569999999999993</v>
      </c>
      <c r="HO424" s="9">
        <v>73.31</v>
      </c>
      <c r="HP424" s="9">
        <v>73.040000000000006</v>
      </c>
      <c r="HQ424" s="9">
        <v>72.84</v>
      </c>
      <c r="HR424" s="9">
        <v>72.64</v>
      </c>
      <c r="HS424" s="9">
        <v>72.42</v>
      </c>
      <c r="HT424" s="9">
        <v>72.209999999999994</v>
      </c>
      <c r="HU424" s="9">
        <v>72</v>
      </c>
      <c r="HV424" s="9">
        <v>71.790000000000006</v>
      </c>
      <c r="HW424" s="9">
        <v>71.59</v>
      </c>
      <c r="HX424" s="9">
        <v>71.37</v>
      </c>
      <c r="HY424" s="9">
        <v>71.13</v>
      </c>
      <c r="ID424" s="14">
        <v>84.838099999999997</v>
      </c>
      <c r="IE424" s="14">
        <v>84.747900000000001</v>
      </c>
      <c r="IF424" s="14">
        <v>-0.10641399999999999</v>
      </c>
      <c r="IH424" s="7">
        <v>85.69</v>
      </c>
      <c r="II424" s="9">
        <v>76.489999999999995</v>
      </c>
    </row>
    <row r="425" spans="1:243" x14ac:dyDescent="0.35">
      <c r="A425" s="6">
        <f t="shared" si="80"/>
        <v>45146</v>
      </c>
      <c r="B425" s="13">
        <f t="shared" si="74"/>
        <v>8</v>
      </c>
      <c r="C425" s="13">
        <f t="shared" si="75"/>
        <v>2023</v>
      </c>
      <c r="D425">
        <f t="shared" si="76"/>
        <v>202308</v>
      </c>
      <c r="E425">
        <f t="shared" si="77"/>
        <v>3</v>
      </c>
      <c r="F425">
        <f t="shared" si="78"/>
        <v>202303</v>
      </c>
      <c r="G425" t="s">
        <v>610</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82.176699999999997</v>
      </c>
      <c r="FP425" s="7">
        <v>88</v>
      </c>
      <c r="FQ425" s="9">
        <v>1.2722</v>
      </c>
      <c r="FR425" s="7">
        <f t="shared" si="79"/>
        <v>69.171513912906775</v>
      </c>
      <c r="FT425" s="7">
        <v>4.8499999999999996</v>
      </c>
      <c r="FU425" s="7">
        <v>4.3899999999999997</v>
      </c>
      <c r="FV425" s="9">
        <v>82.305300000000003</v>
      </c>
      <c r="FX425" s="9">
        <v>86.17</v>
      </c>
      <c r="FY425" s="9">
        <v>85.24</v>
      </c>
      <c r="FZ425" s="9">
        <v>83.98</v>
      </c>
      <c r="GA425" s="9">
        <v>81.58</v>
      </c>
      <c r="GB425" s="9">
        <v>77.5</v>
      </c>
      <c r="GD425" s="9">
        <v>86.17</v>
      </c>
      <c r="GE425" s="9">
        <v>85.67</v>
      </c>
      <c r="GF425" s="9">
        <v>85.24</v>
      </c>
      <c r="GG425" s="9">
        <v>84.81</v>
      </c>
      <c r="GH425" s="9">
        <v>84.4</v>
      </c>
      <c r="GI425" s="9">
        <v>83.98</v>
      </c>
      <c r="GJ425" s="9">
        <v>83.57</v>
      </c>
      <c r="GK425" s="9">
        <v>83.18</v>
      </c>
      <c r="GL425" s="9">
        <v>82.77</v>
      </c>
      <c r="GM425" s="9">
        <v>82.37</v>
      </c>
      <c r="GN425" s="9">
        <v>81.97</v>
      </c>
      <c r="GO425" s="9">
        <v>81.58</v>
      </c>
      <c r="GP425" s="9">
        <v>81.209999999999994</v>
      </c>
      <c r="GQ425" s="9">
        <v>80.819999999999993</v>
      </c>
      <c r="GR425" s="9">
        <v>80.44</v>
      </c>
      <c r="GS425" s="9">
        <v>80.099999999999994</v>
      </c>
      <c r="GT425" s="9">
        <v>79.77</v>
      </c>
      <c r="GU425" s="9">
        <v>79.44</v>
      </c>
      <c r="GV425" s="9">
        <v>79.11</v>
      </c>
      <c r="GW425" s="9">
        <v>78.78</v>
      </c>
      <c r="GX425" s="9">
        <v>78.45</v>
      </c>
      <c r="GY425" s="9">
        <v>78.14</v>
      </c>
      <c r="GZ425" s="9">
        <v>77.81</v>
      </c>
      <c r="HA425" s="9">
        <v>77.5</v>
      </c>
      <c r="HB425" s="9">
        <v>77.209999999999994</v>
      </c>
      <c r="HC425" s="9">
        <v>76.92</v>
      </c>
      <c r="HD425" s="9">
        <v>76.63</v>
      </c>
      <c r="HE425" s="9">
        <v>76.349999999999994</v>
      </c>
      <c r="HF425" s="9">
        <v>76.099999999999994</v>
      </c>
      <c r="HG425" s="9">
        <v>75.849999999999994</v>
      </c>
      <c r="HH425" s="9">
        <v>75.599999999999994</v>
      </c>
      <c r="HI425" s="9">
        <v>75.34</v>
      </c>
      <c r="HJ425" s="9">
        <v>75.09</v>
      </c>
      <c r="HK425" s="9">
        <v>74.849999999999994</v>
      </c>
      <c r="HL425" s="9">
        <v>74.599999999999994</v>
      </c>
      <c r="HM425" s="9">
        <v>74.33</v>
      </c>
      <c r="HN425" s="9">
        <v>74.069999999999993</v>
      </c>
      <c r="HO425" s="9">
        <v>73.81</v>
      </c>
      <c r="HP425" s="9">
        <v>73.540000000000006</v>
      </c>
      <c r="HQ425" s="9">
        <v>73.34</v>
      </c>
      <c r="HR425" s="9">
        <v>73.14</v>
      </c>
      <c r="HS425" s="9">
        <v>72.92</v>
      </c>
      <c r="HT425" s="9">
        <v>72.709999999999994</v>
      </c>
      <c r="HU425" s="9">
        <v>72.489999999999995</v>
      </c>
      <c r="HV425" s="9">
        <v>72.28</v>
      </c>
      <c r="HW425" s="9">
        <v>72.08</v>
      </c>
      <c r="HX425" s="9">
        <v>71.86</v>
      </c>
      <c r="HY425" s="9">
        <v>71.62</v>
      </c>
      <c r="ID425" s="14">
        <v>84.838099999999997</v>
      </c>
      <c r="IE425" s="14">
        <v>84.747900000000001</v>
      </c>
      <c r="IF425" s="14">
        <v>-0.10641399999999999</v>
      </c>
      <c r="IH425" s="7">
        <v>85.57</v>
      </c>
      <c r="II425" s="9">
        <v>78.14</v>
      </c>
    </row>
    <row r="426" spans="1:243" x14ac:dyDescent="0.35">
      <c r="A426" s="6">
        <f t="shared" si="80"/>
        <v>45147</v>
      </c>
      <c r="B426" s="13">
        <f t="shared" si="74"/>
        <v>8</v>
      </c>
      <c r="C426" s="13">
        <f t="shared" si="75"/>
        <v>2023</v>
      </c>
      <c r="D426">
        <f t="shared" si="76"/>
        <v>202308</v>
      </c>
      <c r="E426">
        <f t="shared" si="77"/>
        <v>3</v>
      </c>
      <c r="F426">
        <f t="shared" si="78"/>
        <v>202303</v>
      </c>
      <c r="G426" t="s">
        <v>611</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82.096299999999999</v>
      </c>
      <c r="FP426" s="7">
        <v>89.31</v>
      </c>
      <c r="FQ426" s="9">
        <v>1.2732000000000001</v>
      </c>
      <c r="FR426" s="7">
        <f t="shared" si="79"/>
        <v>70.146088595664466</v>
      </c>
      <c r="FT426" s="7">
        <v>4.92</v>
      </c>
      <c r="FU426" s="7">
        <v>4.37</v>
      </c>
      <c r="FV426" s="9">
        <v>82.224699999999999</v>
      </c>
      <c r="FX426" s="9">
        <v>87.55</v>
      </c>
      <c r="FY426" s="9">
        <v>86.41</v>
      </c>
      <c r="FZ426" s="9">
        <v>84.97</v>
      </c>
      <c r="GA426" s="9">
        <v>82.33</v>
      </c>
      <c r="GB426" s="9">
        <v>77.97</v>
      </c>
      <c r="GD426" s="9">
        <v>87.55</v>
      </c>
      <c r="GE426" s="9">
        <v>86.92</v>
      </c>
      <c r="GF426" s="9">
        <v>86.41</v>
      </c>
      <c r="GG426" s="9">
        <v>85.92</v>
      </c>
      <c r="GH426" s="9">
        <v>85.45</v>
      </c>
      <c r="GI426" s="9">
        <v>84.97</v>
      </c>
      <c r="GJ426" s="9">
        <v>84.51</v>
      </c>
      <c r="GK426" s="9">
        <v>84.07</v>
      </c>
      <c r="GL426" s="9">
        <v>83.62</v>
      </c>
      <c r="GM426" s="9">
        <v>83.19</v>
      </c>
      <c r="GN426" s="9">
        <v>82.75</v>
      </c>
      <c r="GO426" s="9">
        <v>82.33</v>
      </c>
      <c r="GP426" s="9">
        <v>81.93</v>
      </c>
      <c r="GQ426" s="9">
        <v>81.510000000000005</v>
      </c>
      <c r="GR426" s="9">
        <v>81.099999999999994</v>
      </c>
      <c r="GS426" s="9">
        <v>80.739999999999995</v>
      </c>
      <c r="GT426" s="9">
        <v>80.38</v>
      </c>
      <c r="GU426" s="9">
        <v>80.03</v>
      </c>
      <c r="GV426" s="9">
        <v>79.67</v>
      </c>
      <c r="GW426" s="9">
        <v>79.319999999999993</v>
      </c>
      <c r="GX426" s="9">
        <v>78.98</v>
      </c>
      <c r="GY426" s="9">
        <v>78.650000000000006</v>
      </c>
      <c r="GZ426" s="9">
        <v>78.3</v>
      </c>
      <c r="HA426" s="9">
        <v>77.97</v>
      </c>
      <c r="HB426" s="9">
        <v>77.67</v>
      </c>
      <c r="HC426" s="9">
        <v>77.37</v>
      </c>
      <c r="HD426" s="9">
        <v>77.069999999999993</v>
      </c>
      <c r="HE426" s="9">
        <v>76.78</v>
      </c>
      <c r="HF426" s="9">
        <v>76.52</v>
      </c>
      <c r="HG426" s="9">
        <v>76.260000000000005</v>
      </c>
      <c r="HH426" s="9">
        <v>75.989999999999995</v>
      </c>
      <c r="HI426" s="9">
        <v>75.72</v>
      </c>
      <c r="HJ426" s="9">
        <v>75.459999999999994</v>
      </c>
      <c r="HK426" s="9">
        <v>75.209999999999994</v>
      </c>
      <c r="HL426" s="9">
        <v>74.95</v>
      </c>
      <c r="HM426" s="9">
        <v>74.67</v>
      </c>
      <c r="HN426" s="9">
        <v>74.400000000000006</v>
      </c>
      <c r="HO426" s="9">
        <v>74.13</v>
      </c>
      <c r="HP426" s="9">
        <v>73.84</v>
      </c>
      <c r="HQ426" s="9">
        <v>73.64</v>
      </c>
      <c r="HR426" s="9">
        <v>73.430000000000007</v>
      </c>
      <c r="HS426" s="9">
        <v>73.2</v>
      </c>
      <c r="HT426" s="9">
        <v>72.98</v>
      </c>
      <c r="HU426" s="9">
        <v>72.75</v>
      </c>
      <c r="HV426" s="9">
        <v>72.540000000000006</v>
      </c>
      <c r="HW426" s="9">
        <v>72.34</v>
      </c>
      <c r="HX426" s="9">
        <v>72.11</v>
      </c>
      <c r="HY426" s="9">
        <v>71.86</v>
      </c>
      <c r="ID426" s="14">
        <v>84.838099999999997</v>
      </c>
      <c r="IE426" s="14">
        <v>84.747900000000001</v>
      </c>
      <c r="IF426" s="14">
        <v>-0.10641399999999999</v>
      </c>
      <c r="IH426" s="7">
        <v>86.74</v>
      </c>
      <c r="II426" s="9">
        <v>101.08</v>
      </c>
    </row>
    <row r="427" spans="1:243" x14ac:dyDescent="0.35">
      <c r="A427" s="6">
        <f t="shared" si="80"/>
        <v>45148</v>
      </c>
      <c r="B427" s="13">
        <f t="shared" si="74"/>
        <v>8</v>
      </c>
      <c r="C427" s="13">
        <f t="shared" si="75"/>
        <v>2023</v>
      </c>
      <c r="D427">
        <f t="shared" si="76"/>
        <v>202308</v>
      </c>
      <c r="E427">
        <f t="shared" si="77"/>
        <v>3</v>
      </c>
      <c r="F427">
        <f t="shared" si="78"/>
        <v>202303</v>
      </c>
      <c r="G427" t="s">
        <v>612</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81.963200000000001</v>
      </c>
      <c r="FP427" s="7">
        <v>87.44</v>
      </c>
      <c r="FQ427" s="9">
        <v>1.2735000000000001</v>
      </c>
      <c r="FR427" s="7">
        <f t="shared" si="79"/>
        <v>68.661170003926188</v>
      </c>
      <c r="FT427" s="7">
        <v>4.9000000000000004</v>
      </c>
      <c r="FU427" s="7">
        <v>4.37</v>
      </c>
      <c r="FV427" s="9">
        <v>82.102999999999994</v>
      </c>
      <c r="FX427" s="9">
        <v>86.4</v>
      </c>
      <c r="FY427" s="9">
        <v>85.38</v>
      </c>
      <c r="FZ427" s="9">
        <v>84.06</v>
      </c>
      <c r="GA427" s="9">
        <v>81.56</v>
      </c>
      <c r="GB427" s="9">
        <v>77.37</v>
      </c>
      <c r="GD427" s="9">
        <v>86.4</v>
      </c>
      <c r="GE427" s="9">
        <v>85.84</v>
      </c>
      <c r="GF427" s="9">
        <v>85.38</v>
      </c>
      <c r="GG427" s="9">
        <v>84.94</v>
      </c>
      <c r="GH427" s="9">
        <v>84.51</v>
      </c>
      <c r="GI427" s="9">
        <v>84.06</v>
      </c>
      <c r="GJ427" s="9">
        <v>83.62</v>
      </c>
      <c r="GK427" s="9">
        <v>83.21</v>
      </c>
      <c r="GL427" s="9">
        <v>82.79</v>
      </c>
      <c r="GM427" s="9">
        <v>82.38</v>
      </c>
      <c r="GN427" s="9">
        <v>81.96</v>
      </c>
      <c r="GO427" s="9">
        <v>81.56</v>
      </c>
      <c r="GP427" s="9">
        <v>81.180000000000007</v>
      </c>
      <c r="GQ427" s="9">
        <v>80.790000000000006</v>
      </c>
      <c r="GR427" s="9">
        <v>80.400000000000006</v>
      </c>
      <c r="GS427" s="9">
        <v>80.05</v>
      </c>
      <c r="GT427" s="9">
        <v>79.709999999999994</v>
      </c>
      <c r="GU427" s="9">
        <v>79.37</v>
      </c>
      <c r="GV427" s="9">
        <v>79.02</v>
      </c>
      <c r="GW427" s="9">
        <v>78.680000000000007</v>
      </c>
      <c r="GX427" s="9">
        <v>78.349999999999994</v>
      </c>
      <c r="GY427" s="9">
        <v>78.03</v>
      </c>
      <c r="GZ427" s="9">
        <v>77.69</v>
      </c>
      <c r="HA427" s="9">
        <v>77.37</v>
      </c>
      <c r="HB427" s="9">
        <v>77.08</v>
      </c>
      <c r="HC427" s="9">
        <v>76.790000000000006</v>
      </c>
      <c r="HD427" s="9">
        <v>76.489999999999995</v>
      </c>
      <c r="HE427" s="9">
        <v>76.209999999999994</v>
      </c>
      <c r="HF427" s="9">
        <v>75.959999999999994</v>
      </c>
      <c r="HG427" s="9">
        <v>75.7</v>
      </c>
      <c r="HH427" s="9">
        <v>75.430000000000007</v>
      </c>
      <c r="HI427" s="9">
        <v>75.16</v>
      </c>
      <c r="HJ427" s="9">
        <v>74.91</v>
      </c>
      <c r="HK427" s="9">
        <v>74.67</v>
      </c>
      <c r="HL427" s="9">
        <v>74.42</v>
      </c>
      <c r="HM427" s="9">
        <v>74.14</v>
      </c>
      <c r="HN427" s="9">
        <v>73.87</v>
      </c>
      <c r="HO427" s="9">
        <v>73.61</v>
      </c>
      <c r="HP427" s="9">
        <v>73.33</v>
      </c>
      <c r="HQ427" s="9">
        <v>73.13</v>
      </c>
      <c r="HR427" s="9">
        <v>72.92</v>
      </c>
      <c r="HS427" s="9">
        <v>72.69</v>
      </c>
      <c r="HT427" s="9">
        <v>72.48</v>
      </c>
      <c r="HU427" s="9">
        <v>72.25</v>
      </c>
      <c r="HV427" s="9">
        <v>72.040000000000006</v>
      </c>
      <c r="HW427" s="9">
        <v>71.84</v>
      </c>
      <c r="HX427" s="9">
        <v>71.61</v>
      </c>
      <c r="HY427" s="9">
        <v>71.37</v>
      </c>
      <c r="ID427" s="14">
        <v>84.838099999999997</v>
      </c>
      <c r="IE427" s="14">
        <v>84.747900000000001</v>
      </c>
      <c r="IF427" s="14">
        <v>-0.10641399999999999</v>
      </c>
      <c r="IH427" s="7">
        <v>86.57</v>
      </c>
      <c r="II427" s="9">
        <v>94.25</v>
      </c>
    </row>
    <row r="428" spans="1:243" x14ac:dyDescent="0.35">
      <c r="A428" s="6">
        <f t="shared" si="80"/>
        <v>45149</v>
      </c>
      <c r="B428" s="13">
        <f t="shared" si="74"/>
        <v>8</v>
      </c>
      <c r="C428" s="13">
        <f t="shared" si="75"/>
        <v>2023</v>
      </c>
      <c r="D428">
        <f t="shared" si="76"/>
        <v>202308</v>
      </c>
      <c r="E428">
        <f t="shared" si="77"/>
        <v>3</v>
      </c>
      <c r="F428">
        <f t="shared" si="78"/>
        <v>202303</v>
      </c>
      <c r="G428" t="s">
        <v>613</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82.0822</v>
      </c>
      <c r="FP428" s="7">
        <v>87.93</v>
      </c>
      <c r="FQ428" s="9">
        <v>1.2713000000000001</v>
      </c>
      <c r="FR428" s="7">
        <f t="shared" si="79"/>
        <v>69.165421222370796</v>
      </c>
      <c r="FT428" s="7">
        <v>5.03</v>
      </c>
      <c r="FU428" s="7">
        <v>4.53</v>
      </c>
      <c r="FV428" s="9">
        <v>82.221500000000006</v>
      </c>
      <c r="FX428" s="9">
        <v>86.81</v>
      </c>
      <c r="FY428" s="9">
        <v>85.59</v>
      </c>
      <c r="FZ428" s="9">
        <v>84.16</v>
      </c>
      <c r="GA428" s="9">
        <v>81.61</v>
      </c>
      <c r="GB428" s="9">
        <v>77.31</v>
      </c>
      <c r="GD428" s="9">
        <v>86.81</v>
      </c>
      <c r="GE428" s="9">
        <v>86.14</v>
      </c>
      <c r="GF428" s="9">
        <v>85.59</v>
      </c>
      <c r="GG428" s="9">
        <v>85.1</v>
      </c>
      <c r="GH428" s="9">
        <v>84.63</v>
      </c>
      <c r="GI428" s="9">
        <v>84.16</v>
      </c>
      <c r="GJ428" s="9">
        <v>83.71</v>
      </c>
      <c r="GK428" s="9">
        <v>83.29</v>
      </c>
      <c r="GL428" s="9">
        <v>82.86</v>
      </c>
      <c r="GM428" s="9">
        <v>82.43</v>
      </c>
      <c r="GN428" s="9">
        <v>82.02</v>
      </c>
      <c r="GO428" s="9">
        <v>81.61</v>
      </c>
      <c r="GP428" s="9">
        <v>81.209999999999994</v>
      </c>
      <c r="GQ428" s="9">
        <v>80.81</v>
      </c>
      <c r="GR428" s="9">
        <v>80.41</v>
      </c>
      <c r="GS428" s="9">
        <v>80.05</v>
      </c>
      <c r="GT428" s="9">
        <v>79.7</v>
      </c>
      <c r="GU428" s="9">
        <v>79.349999999999994</v>
      </c>
      <c r="GV428" s="9">
        <v>79</v>
      </c>
      <c r="GW428" s="9">
        <v>78.66</v>
      </c>
      <c r="GX428" s="9">
        <v>78.319999999999993</v>
      </c>
      <c r="GY428" s="9">
        <v>77.989999999999995</v>
      </c>
      <c r="GZ428" s="9">
        <v>77.64</v>
      </c>
      <c r="HA428" s="9">
        <v>77.31</v>
      </c>
      <c r="HB428" s="9">
        <v>77</v>
      </c>
      <c r="HC428" s="9">
        <v>76.7</v>
      </c>
      <c r="HD428" s="9">
        <v>76.400000000000006</v>
      </c>
      <c r="HE428" s="9">
        <v>76.11</v>
      </c>
      <c r="HF428" s="9">
        <v>75.849999999999994</v>
      </c>
      <c r="HG428" s="9">
        <v>75.58</v>
      </c>
      <c r="HH428" s="9">
        <v>75.3</v>
      </c>
      <c r="HI428" s="9">
        <v>75.02</v>
      </c>
      <c r="HJ428" s="9">
        <v>74.75</v>
      </c>
      <c r="HK428" s="9">
        <v>74.5</v>
      </c>
      <c r="HL428" s="9">
        <v>74.239999999999995</v>
      </c>
      <c r="HM428" s="9">
        <v>73.95</v>
      </c>
      <c r="HN428" s="9">
        <v>73.67</v>
      </c>
      <c r="HO428" s="9">
        <v>73.41</v>
      </c>
      <c r="HP428" s="9">
        <v>73.13</v>
      </c>
      <c r="HQ428" s="9">
        <v>72.92</v>
      </c>
      <c r="HR428" s="9">
        <v>72.7</v>
      </c>
      <c r="HS428" s="9">
        <v>72.459999999999994</v>
      </c>
      <c r="HT428" s="9">
        <v>72.239999999999995</v>
      </c>
      <c r="HU428" s="9">
        <v>72.010000000000005</v>
      </c>
      <c r="HV428" s="9">
        <v>71.790000000000006</v>
      </c>
      <c r="HW428" s="9">
        <v>71.59</v>
      </c>
      <c r="HX428" s="9">
        <v>71.36</v>
      </c>
      <c r="HY428" s="9">
        <v>71.12</v>
      </c>
      <c r="ID428" s="14">
        <v>84.838099999999997</v>
      </c>
      <c r="IE428" s="14">
        <v>84.747900000000001</v>
      </c>
      <c r="IF428" s="14">
        <v>-0.10641399999999999</v>
      </c>
      <c r="IH428" s="7">
        <v>87.07</v>
      </c>
      <c r="II428" s="9">
        <v>89.42</v>
      </c>
    </row>
    <row r="429" spans="1:243" x14ac:dyDescent="0.35">
      <c r="A429" s="6">
        <f t="shared" si="80"/>
        <v>45152</v>
      </c>
      <c r="B429" s="13">
        <f t="shared" si="74"/>
        <v>8</v>
      </c>
      <c r="C429" s="13">
        <f t="shared" si="75"/>
        <v>2023</v>
      </c>
      <c r="D429">
        <f t="shared" si="76"/>
        <v>202308</v>
      </c>
      <c r="E429">
        <f t="shared" si="77"/>
        <v>3</v>
      </c>
      <c r="F429">
        <f t="shared" si="78"/>
        <v>202303</v>
      </c>
      <c r="G429" t="s">
        <v>614</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82.086699999999993</v>
      </c>
      <c r="FP429" s="7">
        <v>87.4</v>
      </c>
      <c r="FQ429" s="9">
        <v>1.2661</v>
      </c>
      <c r="FR429" s="7">
        <f t="shared" si="79"/>
        <v>69.030882236790148</v>
      </c>
      <c r="FT429" s="7">
        <v>5.0599999999999996</v>
      </c>
      <c r="FU429" s="7">
        <v>4.5599999999999996</v>
      </c>
      <c r="FV429" s="9">
        <v>82.205299999999994</v>
      </c>
      <c r="FX429" s="9">
        <v>86.21</v>
      </c>
      <c r="FY429" s="9">
        <v>84.94</v>
      </c>
      <c r="FZ429" s="9">
        <v>83.54</v>
      </c>
      <c r="GA429" s="9">
        <v>81.13</v>
      </c>
      <c r="GB429" s="9">
        <v>77.040000000000006</v>
      </c>
      <c r="GD429" s="9">
        <v>86.21</v>
      </c>
      <c r="GE429" s="9">
        <v>85.51</v>
      </c>
      <c r="GF429" s="9">
        <v>84.94</v>
      </c>
      <c r="GG429" s="9">
        <v>84.45</v>
      </c>
      <c r="GH429" s="9">
        <v>83.99</v>
      </c>
      <c r="GI429" s="9">
        <v>83.54</v>
      </c>
      <c r="GJ429" s="9">
        <v>83.12</v>
      </c>
      <c r="GK429" s="9">
        <v>82.72</v>
      </c>
      <c r="GL429" s="9">
        <v>82.32</v>
      </c>
      <c r="GM429" s="9">
        <v>81.92</v>
      </c>
      <c r="GN429" s="9">
        <v>81.52</v>
      </c>
      <c r="GO429" s="9">
        <v>81.13</v>
      </c>
      <c r="GP429" s="9">
        <v>80.760000000000005</v>
      </c>
      <c r="GQ429" s="9">
        <v>80.38</v>
      </c>
      <c r="GR429" s="9">
        <v>80</v>
      </c>
      <c r="GS429" s="9">
        <v>79.66</v>
      </c>
      <c r="GT429" s="9">
        <v>79.33</v>
      </c>
      <c r="GU429" s="9">
        <v>79</v>
      </c>
      <c r="GV429" s="9">
        <v>78.67</v>
      </c>
      <c r="GW429" s="9">
        <v>78.34</v>
      </c>
      <c r="GX429" s="9">
        <v>78.010000000000005</v>
      </c>
      <c r="GY429" s="9">
        <v>77.69</v>
      </c>
      <c r="GZ429" s="9">
        <v>77.349999999999994</v>
      </c>
      <c r="HA429" s="9">
        <v>77.040000000000006</v>
      </c>
      <c r="HB429" s="9">
        <v>76.75</v>
      </c>
      <c r="HC429" s="9">
        <v>76.459999999999994</v>
      </c>
      <c r="HD429" s="9">
        <v>76.16</v>
      </c>
      <c r="HE429" s="9">
        <v>75.88</v>
      </c>
      <c r="HF429" s="9">
        <v>75.63</v>
      </c>
      <c r="HG429" s="9">
        <v>75.37</v>
      </c>
      <c r="HH429" s="9">
        <v>75.099999999999994</v>
      </c>
      <c r="HI429" s="9">
        <v>74.83</v>
      </c>
      <c r="HJ429" s="9">
        <v>74.569999999999993</v>
      </c>
      <c r="HK429" s="9">
        <v>74.33</v>
      </c>
      <c r="HL429" s="9">
        <v>74.08</v>
      </c>
      <c r="HM429" s="9">
        <v>73.8</v>
      </c>
      <c r="HN429" s="9">
        <v>73.52</v>
      </c>
      <c r="HO429" s="9">
        <v>73.27</v>
      </c>
      <c r="HP429" s="9">
        <v>73</v>
      </c>
      <c r="HQ429" s="9">
        <v>72.78</v>
      </c>
      <c r="HR429" s="9">
        <v>72.56</v>
      </c>
      <c r="HS429" s="9">
        <v>72.34</v>
      </c>
      <c r="HT429" s="9">
        <v>72.12</v>
      </c>
      <c r="HU429" s="9">
        <v>71.900000000000006</v>
      </c>
      <c r="HV429" s="9">
        <v>71.680000000000007</v>
      </c>
      <c r="HW429" s="9">
        <v>71.459999999999994</v>
      </c>
      <c r="HX429" s="9">
        <v>71.239999999999995</v>
      </c>
      <c r="HY429" s="9">
        <v>71.010000000000005</v>
      </c>
      <c r="ID429" s="14">
        <v>84.838099999999997</v>
      </c>
      <c r="IE429" s="14">
        <v>84.747900000000001</v>
      </c>
      <c r="IF429" s="14">
        <v>-0.10641399999999999</v>
      </c>
      <c r="IH429" s="7">
        <v>86.12</v>
      </c>
      <c r="II429" s="9">
        <v>86.83</v>
      </c>
    </row>
    <row r="430" spans="1:243" x14ac:dyDescent="0.35">
      <c r="A430" s="6">
        <f t="shared" si="80"/>
        <v>45153</v>
      </c>
      <c r="B430" s="13">
        <f t="shared" si="74"/>
        <v>8</v>
      </c>
      <c r="C430" s="13">
        <f t="shared" si="75"/>
        <v>2023</v>
      </c>
      <c r="D430">
        <f t="shared" si="76"/>
        <v>202308</v>
      </c>
      <c r="E430">
        <f t="shared" si="77"/>
        <v>3</v>
      </c>
      <c r="F430">
        <f t="shared" si="78"/>
        <v>202303</v>
      </c>
      <c r="G430" t="s">
        <v>615</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82.542199999999994</v>
      </c>
      <c r="FP430" s="7">
        <v>86.28</v>
      </c>
      <c r="FQ430" s="9">
        <v>1.2745</v>
      </c>
      <c r="FR430" s="7">
        <f t="shared" si="79"/>
        <v>67.697136131816407</v>
      </c>
      <c r="FT430" s="7">
        <v>5.12</v>
      </c>
      <c r="FU430" s="7">
        <v>4.5999999999999996</v>
      </c>
      <c r="FV430" s="9">
        <v>82.664000000000001</v>
      </c>
      <c r="FX430" s="9">
        <v>84.89</v>
      </c>
      <c r="FY430" s="9">
        <v>83.77</v>
      </c>
      <c r="FZ430" s="9">
        <v>82.51</v>
      </c>
      <c r="GA430" s="9">
        <v>80.23</v>
      </c>
      <c r="GB430" s="9">
        <v>76.36</v>
      </c>
      <c r="GD430" s="9">
        <v>84.89</v>
      </c>
      <c r="GE430" s="9">
        <v>84.28</v>
      </c>
      <c r="GF430" s="9">
        <v>83.77</v>
      </c>
      <c r="GG430" s="9">
        <v>83.33</v>
      </c>
      <c r="GH430" s="9">
        <v>82.92</v>
      </c>
      <c r="GI430" s="9">
        <v>82.51</v>
      </c>
      <c r="GJ430" s="9">
        <v>82.11</v>
      </c>
      <c r="GK430" s="9">
        <v>81.73</v>
      </c>
      <c r="GL430" s="9">
        <v>81.349999999999994</v>
      </c>
      <c r="GM430" s="9">
        <v>80.97</v>
      </c>
      <c r="GN430" s="9">
        <v>80.599999999999994</v>
      </c>
      <c r="GO430" s="9">
        <v>80.23</v>
      </c>
      <c r="GP430" s="9">
        <v>79.88</v>
      </c>
      <c r="GQ430" s="9">
        <v>79.52</v>
      </c>
      <c r="GR430" s="9">
        <v>79.16</v>
      </c>
      <c r="GS430" s="9">
        <v>78.84</v>
      </c>
      <c r="GT430" s="9">
        <v>78.53</v>
      </c>
      <c r="GU430" s="9">
        <v>78.22</v>
      </c>
      <c r="GV430" s="9">
        <v>77.900000000000006</v>
      </c>
      <c r="GW430" s="9">
        <v>77.58</v>
      </c>
      <c r="GX430" s="9">
        <v>77.27</v>
      </c>
      <c r="GY430" s="9">
        <v>76.97</v>
      </c>
      <c r="GZ430" s="9">
        <v>76.66</v>
      </c>
      <c r="HA430" s="9">
        <v>76.36</v>
      </c>
      <c r="HB430" s="9">
        <v>76.09</v>
      </c>
      <c r="HC430" s="9">
        <v>75.81</v>
      </c>
      <c r="HD430" s="9">
        <v>75.52</v>
      </c>
      <c r="HE430" s="9">
        <v>75.260000000000005</v>
      </c>
      <c r="HF430" s="9">
        <v>75.02</v>
      </c>
      <c r="HG430" s="9">
        <v>74.77</v>
      </c>
      <c r="HH430" s="9">
        <v>74.510000000000005</v>
      </c>
      <c r="HI430" s="9">
        <v>74.25</v>
      </c>
      <c r="HJ430" s="9">
        <v>74.010000000000005</v>
      </c>
      <c r="HK430" s="9">
        <v>73.78</v>
      </c>
      <c r="HL430" s="9">
        <v>73.540000000000006</v>
      </c>
      <c r="HM430" s="9">
        <v>73.27</v>
      </c>
      <c r="HN430" s="9">
        <v>73</v>
      </c>
      <c r="HO430" s="9">
        <v>72.760000000000005</v>
      </c>
      <c r="HP430" s="9">
        <v>72.510000000000005</v>
      </c>
      <c r="HQ430" s="9">
        <v>72.3</v>
      </c>
      <c r="HR430" s="9">
        <v>72.09</v>
      </c>
      <c r="HS430" s="9">
        <v>71.88</v>
      </c>
      <c r="HT430" s="9">
        <v>71.67</v>
      </c>
      <c r="HU430" s="9">
        <v>71.459999999999994</v>
      </c>
      <c r="HV430" s="9">
        <v>71.25</v>
      </c>
      <c r="HW430" s="9">
        <v>71.040000000000006</v>
      </c>
      <c r="HX430" s="9">
        <v>70.83</v>
      </c>
      <c r="HY430" s="9">
        <v>70.61</v>
      </c>
      <c r="ID430" s="14">
        <v>84.838099999999997</v>
      </c>
      <c r="IE430" s="14">
        <v>84.747900000000001</v>
      </c>
      <c r="IF430" s="14">
        <v>-0.10641399999999999</v>
      </c>
      <c r="IH430" s="7">
        <v>84.65</v>
      </c>
      <c r="II430" s="9">
        <v>98.43</v>
      </c>
    </row>
    <row r="431" spans="1:243" x14ac:dyDescent="0.35">
      <c r="A431" s="6">
        <f t="shared" si="80"/>
        <v>45154</v>
      </c>
      <c r="B431" s="13">
        <f t="shared" si="74"/>
        <v>8</v>
      </c>
      <c r="C431" s="13">
        <f t="shared" si="75"/>
        <v>2023</v>
      </c>
      <c r="D431">
        <f t="shared" si="76"/>
        <v>202308</v>
      </c>
      <c r="E431">
        <f t="shared" si="77"/>
        <v>3</v>
      </c>
      <c r="F431">
        <f t="shared" si="78"/>
        <v>202303</v>
      </c>
      <c r="G431" t="s">
        <v>616</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82.734499999999997</v>
      </c>
      <c r="FP431" s="7">
        <v>84.49</v>
      </c>
      <c r="FQ431" s="9">
        <v>1.2753000000000001</v>
      </c>
      <c r="FR431" s="7">
        <f t="shared" si="79"/>
        <v>66.251078177683667</v>
      </c>
      <c r="FT431" s="7">
        <v>5.17</v>
      </c>
      <c r="FU431" s="7">
        <v>4.6399999999999997</v>
      </c>
      <c r="FV431" s="9">
        <v>82.875799999999998</v>
      </c>
      <c r="FX431" s="9">
        <v>83.45</v>
      </c>
      <c r="FY431" s="9">
        <v>82.6</v>
      </c>
      <c r="FZ431" s="9">
        <v>81.52</v>
      </c>
      <c r="GA431" s="9">
        <v>79.540000000000006</v>
      </c>
      <c r="GB431" s="9">
        <v>76.08</v>
      </c>
      <c r="GD431" s="9">
        <v>83.45</v>
      </c>
      <c r="GE431" s="9">
        <v>83.02</v>
      </c>
      <c r="GF431" s="9">
        <v>82.6</v>
      </c>
      <c r="GG431" s="9">
        <v>82.22</v>
      </c>
      <c r="GH431" s="9">
        <v>81.87</v>
      </c>
      <c r="GI431" s="9">
        <v>81.52</v>
      </c>
      <c r="GJ431" s="9">
        <v>81.180000000000007</v>
      </c>
      <c r="GK431" s="9">
        <v>80.849999999999994</v>
      </c>
      <c r="GL431" s="9">
        <v>80.52</v>
      </c>
      <c r="GM431" s="9">
        <v>80.19</v>
      </c>
      <c r="GN431" s="9">
        <v>79.86</v>
      </c>
      <c r="GO431" s="9">
        <v>79.540000000000006</v>
      </c>
      <c r="GP431" s="9">
        <v>79.23</v>
      </c>
      <c r="GQ431" s="9">
        <v>78.91</v>
      </c>
      <c r="GR431" s="9">
        <v>78.59</v>
      </c>
      <c r="GS431" s="9">
        <v>78.31</v>
      </c>
      <c r="GT431" s="9">
        <v>78.040000000000006</v>
      </c>
      <c r="GU431" s="9">
        <v>77.760000000000005</v>
      </c>
      <c r="GV431" s="9">
        <v>77.48</v>
      </c>
      <c r="GW431" s="9">
        <v>77.2</v>
      </c>
      <c r="GX431" s="9">
        <v>76.92</v>
      </c>
      <c r="GY431" s="9">
        <v>76.64</v>
      </c>
      <c r="GZ431" s="9">
        <v>76.349999999999994</v>
      </c>
      <c r="HA431" s="9">
        <v>76.08</v>
      </c>
      <c r="HB431" s="9">
        <v>75.84</v>
      </c>
      <c r="HC431" s="9">
        <v>75.58</v>
      </c>
      <c r="HD431" s="9">
        <v>75.319999999999993</v>
      </c>
      <c r="HE431" s="9">
        <v>75.08</v>
      </c>
      <c r="HF431" s="9">
        <v>74.86</v>
      </c>
      <c r="HG431" s="9">
        <v>74.63</v>
      </c>
      <c r="HH431" s="9">
        <v>74.400000000000006</v>
      </c>
      <c r="HI431" s="9">
        <v>74.16</v>
      </c>
      <c r="HJ431" s="9">
        <v>73.94</v>
      </c>
      <c r="HK431" s="9">
        <v>73.72</v>
      </c>
      <c r="HL431" s="9">
        <v>73.489999999999995</v>
      </c>
      <c r="HM431" s="9">
        <v>73.239999999999995</v>
      </c>
      <c r="HN431" s="9">
        <v>72.989999999999995</v>
      </c>
      <c r="HO431" s="9">
        <v>72.760000000000005</v>
      </c>
      <c r="HP431" s="9">
        <v>72.52</v>
      </c>
      <c r="HQ431" s="9">
        <v>72.319999999999993</v>
      </c>
      <c r="HR431" s="9">
        <v>72.12</v>
      </c>
      <c r="HS431" s="9">
        <v>71.92</v>
      </c>
      <c r="HT431" s="9">
        <v>71.72</v>
      </c>
      <c r="HU431" s="9">
        <v>71.52</v>
      </c>
      <c r="HV431" s="9">
        <v>71.31</v>
      </c>
      <c r="HW431" s="9">
        <v>71.099999999999994</v>
      </c>
      <c r="HX431" s="9">
        <v>70.900000000000006</v>
      </c>
      <c r="HY431" s="9">
        <v>70.69</v>
      </c>
      <c r="ID431" s="14">
        <v>84.838099999999997</v>
      </c>
      <c r="IE431" s="14">
        <v>84.747900000000001</v>
      </c>
      <c r="IF431" s="14">
        <v>-0.10641399999999999</v>
      </c>
      <c r="IH431" s="7">
        <v>83.21</v>
      </c>
      <c r="II431" s="9">
        <v>95.28</v>
      </c>
    </row>
    <row r="432" spans="1:243" x14ac:dyDescent="0.35">
      <c r="A432" s="6">
        <f t="shared" si="80"/>
        <v>45155</v>
      </c>
      <c r="B432" s="13">
        <f t="shared" si="74"/>
        <v>8</v>
      </c>
      <c r="C432" s="13">
        <f t="shared" si="75"/>
        <v>2023</v>
      </c>
      <c r="D432">
        <f t="shared" si="76"/>
        <v>202308</v>
      </c>
      <c r="E432">
        <f t="shared" si="77"/>
        <v>3</v>
      </c>
      <c r="F432">
        <f t="shared" si="78"/>
        <v>202303</v>
      </c>
      <c r="G432" t="s">
        <v>617</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82.860200000000006</v>
      </c>
      <c r="FP432" s="7">
        <v>85.24</v>
      </c>
      <c r="FQ432" s="9">
        <v>1.2757000000000001</v>
      </c>
      <c r="FR432" s="7">
        <f t="shared" si="79"/>
        <v>66.818217449243548</v>
      </c>
      <c r="FT432" s="7">
        <v>5.27</v>
      </c>
      <c r="FU432" s="7">
        <v>4.75</v>
      </c>
      <c r="FV432" s="9">
        <v>83.008099999999999</v>
      </c>
      <c r="FX432" s="9">
        <v>84.12</v>
      </c>
      <c r="FY432" s="9">
        <v>83.24</v>
      </c>
      <c r="FZ432" s="9">
        <v>82.09</v>
      </c>
      <c r="GA432" s="9">
        <v>79.989999999999995</v>
      </c>
      <c r="GB432" s="9">
        <v>76.459999999999994</v>
      </c>
      <c r="GD432" s="9">
        <v>84.12</v>
      </c>
      <c r="GE432" s="9">
        <v>83.67</v>
      </c>
      <c r="GF432" s="9">
        <v>83.24</v>
      </c>
      <c r="GG432" s="9">
        <v>82.84</v>
      </c>
      <c r="GH432" s="9">
        <v>82.47</v>
      </c>
      <c r="GI432" s="9">
        <v>82.09</v>
      </c>
      <c r="GJ432" s="9">
        <v>81.72</v>
      </c>
      <c r="GK432" s="9">
        <v>81.37</v>
      </c>
      <c r="GL432" s="9">
        <v>81.02</v>
      </c>
      <c r="GM432" s="9">
        <v>80.680000000000007</v>
      </c>
      <c r="GN432" s="9">
        <v>80.33</v>
      </c>
      <c r="GO432" s="9">
        <v>79.989999999999995</v>
      </c>
      <c r="GP432" s="9">
        <v>79.67</v>
      </c>
      <c r="GQ432" s="9">
        <v>79.34</v>
      </c>
      <c r="GR432" s="9">
        <v>79.010000000000005</v>
      </c>
      <c r="GS432" s="9">
        <v>78.72</v>
      </c>
      <c r="GT432" s="9">
        <v>78.44</v>
      </c>
      <c r="GU432" s="9">
        <v>78.16</v>
      </c>
      <c r="GV432" s="9">
        <v>77.88</v>
      </c>
      <c r="GW432" s="9">
        <v>77.599999999999994</v>
      </c>
      <c r="GX432" s="9">
        <v>77.31</v>
      </c>
      <c r="GY432" s="9">
        <v>77.02</v>
      </c>
      <c r="GZ432" s="9">
        <v>76.73</v>
      </c>
      <c r="HA432" s="9">
        <v>76.459999999999994</v>
      </c>
      <c r="HB432" s="9">
        <v>76.22</v>
      </c>
      <c r="HC432" s="9">
        <v>75.959999999999994</v>
      </c>
      <c r="HD432" s="9">
        <v>75.69</v>
      </c>
      <c r="HE432" s="9">
        <v>75.44</v>
      </c>
      <c r="HF432" s="9">
        <v>75.22</v>
      </c>
      <c r="HG432" s="9">
        <v>74.989999999999995</v>
      </c>
      <c r="HH432" s="9">
        <v>74.760000000000005</v>
      </c>
      <c r="HI432" s="9">
        <v>74.52</v>
      </c>
      <c r="HJ432" s="9">
        <v>74.3</v>
      </c>
      <c r="HK432" s="9">
        <v>74.069999999999993</v>
      </c>
      <c r="HL432" s="9">
        <v>73.84</v>
      </c>
      <c r="HM432" s="9">
        <v>73.59</v>
      </c>
      <c r="HN432" s="9">
        <v>73.34</v>
      </c>
      <c r="HO432" s="9">
        <v>73.11</v>
      </c>
      <c r="HP432" s="9">
        <v>72.86</v>
      </c>
      <c r="HQ432" s="9">
        <v>72.66</v>
      </c>
      <c r="HR432" s="9">
        <v>72.459999999999994</v>
      </c>
      <c r="HS432" s="9">
        <v>72.260000000000005</v>
      </c>
      <c r="HT432" s="9">
        <v>72.06</v>
      </c>
      <c r="HU432" s="9">
        <v>71.86</v>
      </c>
      <c r="HV432" s="9">
        <v>71.650000000000006</v>
      </c>
      <c r="HW432" s="9">
        <v>71.44</v>
      </c>
      <c r="HX432" s="9">
        <v>71.239999999999995</v>
      </c>
      <c r="HY432" s="9">
        <v>71.02</v>
      </c>
      <c r="ID432" s="14">
        <v>84.838099999999997</v>
      </c>
      <c r="IE432" s="14">
        <v>84.747900000000001</v>
      </c>
      <c r="IF432" s="14">
        <v>-0.10641399999999999</v>
      </c>
      <c r="IH432" s="7">
        <v>83.86</v>
      </c>
      <c r="II432" s="9">
        <v>92.94</v>
      </c>
    </row>
    <row r="433" spans="1:243" x14ac:dyDescent="0.35">
      <c r="A433" s="6">
        <f t="shared" si="80"/>
        <v>45156</v>
      </c>
      <c r="B433" s="13">
        <f t="shared" si="74"/>
        <v>8</v>
      </c>
      <c r="C433" s="13">
        <f t="shared" si="75"/>
        <v>2023</v>
      </c>
      <c r="D433">
        <f t="shared" si="76"/>
        <v>202308</v>
      </c>
      <c r="E433">
        <f t="shared" si="77"/>
        <v>3</v>
      </c>
      <c r="F433">
        <f t="shared" si="78"/>
        <v>202303</v>
      </c>
      <c r="G433" t="s">
        <v>618</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82.678399999999996</v>
      </c>
      <c r="FP433" s="7">
        <v>85.92</v>
      </c>
      <c r="FQ433" s="9">
        <v>1.2716000000000001</v>
      </c>
      <c r="FR433" s="7">
        <f t="shared" si="79"/>
        <v>67.568417741428121</v>
      </c>
      <c r="FT433" s="7">
        <v>5.19</v>
      </c>
      <c r="FU433" s="7">
        <v>4.67</v>
      </c>
      <c r="FV433" s="9">
        <v>82.831500000000005</v>
      </c>
      <c r="FX433" s="9">
        <v>84.8</v>
      </c>
      <c r="FY433" s="9">
        <v>83.94</v>
      </c>
      <c r="FZ433" s="9">
        <v>82.78</v>
      </c>
      <c r="GA433" s="9">
        <v>80.64</v>
      </c>
      <c r="GB433" s="9">
        <v>77</v>
      </c>
      <c r="GD433" s="9">
        <v>84.8</v>
      </c>
      <c r="GE433" s="9">
        <v>84.36</v>
      </c>
      <c r="GF433" s="9">
        <v>83.94</v>
      </c>
      <c r="GG433" s="9">
        <v>83.54</v>
      </c>
      <c r="GH433" s="9">
        <v>83.16</v>
      </c>
      <c r="GI433" s="9">
        <v>82.78</v>
      </c>
      <c r="GJ433" s="9">
        <v>82.41</v>
      </c>
      <c r="GK433" s="9">
        <v>82.05</v>
      </c>
      <c r="GL433" s="9">
        <v>81.7</v>
      </c>
      <c r="GM433" s="9">
        <v>81.34</v>
      </c>
      <c r="GN433" s="9">
        <v>80.989999999999995</v>
      </c>
      <c r="GO433" s="9">
        <v>80.64</v>
      </c>
      <c r="GP433" s="9">
        <v>80.31</v>
      </c>
      <c r="GQ433" s="9">
        <v>79.959999999999994</v>
      </c>
      <c r="GR433" s="9">
        <v>79.62</v>
      </c>
      <c r="GS433" s="9">
        <v>79.319999999999993</v>
      </c>
      <c r="GT433" s="9">
        <v>79.03</v>
      </c>
      <c r="GU433" s="9">
        <v>78.739999999999995</v>
      </c>
      <c r="GV433" s="9">
        <v>78.45</v>
      </c>
      <c r="GW433" s="9">
        <v>78.16</v>
      </c>
      <c r="GX433" s="9">
        <v>77.87</v>
      </c>
      <c r="GY433" s="9">
        <v>77.58</v>
      </c>
      <c r="GZ433" s="9">
        <v>77.28</v>
      </c>
      <c r="HA433" s="9">
        <v>77</v>
      </c>
      <c r="HB433" s="9">
        <v>76.760000000000005</v>
      </c>
      <c r="HC433" s="9">
        <v>76.489999999999995</v>
      </c>
      <c r="HD433" s="9">
        <v>76.209999999999994</v>
      </c>
      <c r="HE433" s="9">
        <v>75.95</v>
      </c>
      <c r="HF433" s="9">
        <v>75.72</v>
      </c>
      <c r="HG433" s="9">
        <v>75.48</v>
      </c>
      <c r="HH433" s="9">
        <v>75.239999999999995</v>
      </c>
      <c r="HI433" s="9">
        <v>75</v>
      </c>
      <c r="HJ433" s="9">
        <v>74.78</v>
      </c>
      <c r="HK433" s="9">
        <v>74.540000000000006</v>
      </c>
      <c r="HL433" s="9">
        <v>74.3</v>
      </c>
      <c r="HM433" s="9">
        <v>74.040000000000006</v>
      </c>
      <c r="HN433" s="9">
        <v>73.790000000000006</v>
      </c>
      <c r="HO433" s="9">
        <v>73.56</v>
      </c>
      <c r="HP433" s="9">
        <v>73.3</v>
      </c>
      <c r="HQ433" s="9">
        <v>73.09</v>
      </c>
      <c r="HR433" s="9">
        <v>72.88</v>
      </c>
      <c r="HS433" s="9">
        <v>72.67</v>
      </c>
      <c r="HT433" s="9">
        <v>72.459999999999994</v>
      </c>
      <c r="HU433" s="9">
        <v>72.25</v>
      </c>
      <c r="HV433" s="9">
        <v>72.040000000000006</v>
      </c>
      <c r="HW433" s="9">
        <v>71.819999999999993</v>
      </c>
      <c r="HX433" s="9">
        <v>71.61</v>
      </c>
      <c r="HY433" s="9">
        <v>71.38</v>
      </c>
      <c r="ID433" s="14">
        <v>84.838099999999997</v>
      </c>
      <c r="IE433" s="14">
        <v>84.747900000000001</v>
      </c>
      <c r="IF433" s="14">
        <v>-0.10641399999999999</v>
      </c>
      <c r="IH433" s="7">
        <v>84.47</v>
      </c>
      <c r="II433" s="9">
        <v>90.89</v>
      </c>
    </row>
    <row r="434" spans="1:243" x14ac:dyDescent="0.35">
      <c r="A434" s="6">
        <f t="shared" si="80"/>
        <v>45159</v>
      </c>
      <c r="B434" s="13">
        <f t="shared" si="74"/>
        <v>8</v>
      </c>
      <c r="C434" s="13">
        <f t="shared" si="75"/>
        <v>2023</v>
      </c>
      <c r="D434">
        <f t="shared" si="76"/>
        <v>202308</v>
      </c>
      <c r="E434">
        <f t="shared" si="77"/>
        <v>3</v>
      </c>
      <c r="F434">
        <f t="shared" si="78"/>
        <v>202303</v>
      </c>
      <c r="G434" t="s">
        <v>619</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82.7209</v>
      </c>
      <c r="FP434" s="7">
        <v>85.44</v>
      </c>
      <c r="FQ434" s="9">
        <v>1.2726999999999999</v>
      </c>
      <c r="FR434" s="7">
        <f t="shared" si="79"/>
        <v>67.132867132867133</v>
      </c>
      <c r="FT434" s="7">
        <v>5.23</v>
      </c>
      <c r="FU434" s="7">
        <v>4.7300000000000004</v>
      </c>
      <c r="FV434" s="9">
        <v>82.876499999999993</v>
      </c>
      <c r="FX434" s="9">
        <v>84.46</v>
      </c>
      <c r="FY434" s="9">
        <v>83.7</v>
      </c>
      <c r="FZ434" s="9">
        <v>82.62</v>
      </c>
      <c r="GA434" s="9">
        <v>80.599999999999994</v>
      </c>
      <c r="GB434" s="9">
        <v>77.08</v>
      </c>
      <c r="GD434" s="9">
        <v>84.46</v>
      </c>
      <c r="GE434" s="9">
        <v>84.09</v>
      </c>
      <c r="GF434" s="9">
        <v>83.7</v>
      </c>
      <c r="GG434" s="9">
        <v>83.33</v>
      </c>
      <c r="GH434" s="9">
        <v>82.97</v>
      </c>
      <c r="GI434" s="9">
        <v>82.62</v>
      </c>
      <c r="GJ434" s="9">
        <v>82.28</v>
      </c>
      <c r="GK434" s="9">
        <v>81.95</v>
      </c>
      <c r="GL434" s="9">
        <v>81.599999999999994</v>
      </c>
      <c r="GM434" s="9">
        <v>81.27</v>
      </c>
      <c r="GN434" s="9">
        <v>80.930000000000007</v>
      </c>
      <c r="GO434" s="9">
        <v>80.599999999999994</v>
      </c>
      <c r="GP434" s="9">
        <v>80.27</v>
      </c>
      <c r="GQ434" s="9">
        <v>79.95</v>
      </c>
      <c r="GR434" s="9">
        <v>79.63</v>
      </c>
      <c r="GS434" s="9">
        <v>79.34</v>
      </c>
      <c r="GT434" s="9">
        <v>79.06</v>
      </c>
      <c r="GU434" s="9">
        <v>78.78</v>
      </c>
      <c r="GV434" s="9">
        <v>78.489999999999995</v>
      </c>
      <c r="GW434" s="9">
        <v>78.209999999999994</v>
      </c>
      <c r="GX434" s="9">
        <v>77.930000000000007</v>
      </c>
      <c r="GY434" s="9">
        <v>77.64</v>
      </c>
      <c r="GZ434" s="9">
        <v>77.349999999999994</v>
      </c>
      <c r="HA434" s="9">
        <v>77.08</v>
      </c>
      <c r="HB434" s="9">
        <v>76.84</v>
      </c>
      <c r="HC434" s="9">
        <v>76.569999999999993</v>
      </c>
      <c r="HD434" s="9">
        <v>76.290000000000006</v>
      </c>
      <c r="HE434" s="9">
        <v>76.03</v>
      </c>
      <c r="HF434" s="9">
        <v>75.8</v>
      </c>
      <c r="HG434" s="9">
        <v>75.56</v>
      </c>
      <c r="HH434" s="9">
        <v>75.33</v>
      </c>
      <c r="HI434" s="9">
        <v>75.09</v>
      </c>
      <c r="HJ434" s="9">
        <v>74.87</v>
      </c>
      <c r="HK434" s="9">
        <v>74.63</v>
      </c>
      <c r="HL434" s="9">
        <v>74.39</v>
      </c>
      <c r="HM434" s="9">
        <v>74.14</v>
      </c>
      <c r="HN434" s="9">
        <v>73.89</v>
      </c>
      <c r="HO434" s="9">
        <v>73.66</v>
      </c>
      <c r="HP434" s="9">
        <v>73.41</v>
      </c>
      <c r="HQ434" s="9">
        <v>73.2</v>
      </c>
      <c r="HR434" s="9">
        <v>72.989999999999995</v>
      </c>
      <c r="HS434" s="9">
        <v>72.78</v>
      </c>
      <c r="HT434" s="9">
        <v>72.58</v>
      </c>
      <c r="HU434" s="9">
        <v>72.37</v>
      </c>
      <c r="HV434" s="9">
        <v>72.16</v>
      </c>
      <c r="HW434" s="9">
        <v>71.94</v>
      </c>
      <c r="HX434" s="9">
        <v>71.73</v>
      </c>
      <c r="HY434" s="9">
        <v>71.5</v>
      </c>
      <c r="ID434" s="14">
        <v>84.838099999999997</v>
      </c>
      <c r="IE434" s="14">
        <v>84.747900000000001</v>
      </c>
      <c r="IF434" s="14">
        <v>-0.10641399999999999</v>
      </c>
      <c r="IH434" s="7">
        <v>84.18</v>
      </c>
      <c r="II434" s="9">
        <v>102.05</v>
      </c>
    </row>
    <row r="435" spans="1:243" x14ac:dyDescent="0.35">
      <c r="A435" s="6">
        <f t="shared" si="80"/>
        <v>45160</v>
      </c>
      <c r="B435" s="13">
        <f t="shared" si="74"/>
        <v>8</v>
      </c>
      <c r="C435" s="13">
        <f t="shared" si="75"/>
        <v>2023</v>
      </c>
      <c r="D435">
        <f t="shared" si="76"/>
        <v>202308</v>
      </c>
      <c r="E435">
        <f t="shared" si="77"/>
        <v>3</v>
      </c>
      <c r="F435">
        <f t="shared" si="78"/>
        <v>202303</v>
      </c>
      <c r="G435" t="s">
        <v>620</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82.799300000000002</v>
      </c>
      <c r="FP435" s="7">
        <v>84.7</v>
      </c>
      <c r="FQ435" s="9">
        <v>1.2732000000000001</v>
      </c>
      <c r="FR435" s="7">
        <f t="shared" si="79"/>
        <v>66.525290606346218</v>
      </c>
      <c r="FT435" s="7">
        <v>5.14</v>
      </c>
      <c r="FU435" s="7">
        <v>4.6500000000000004</v>
      </c>
      <c r="FV435" s="9">
        <v>82.969300000000004</v>
      </c>
      <c r="FX435" s="9">
        <v>84.03</v>
      </c>
      <c r="FY435" s="9">
        <v>83.35</v>
      </c>
      <c r="FZ435" s="9">
        <v>82.33</v>
      </c>
      <c r="GA435" s="9">
        <v>80.38</v>
      </c>
      <c r="GB435" s="9">
        <v>76.95</v>
      </c>
      <c r="GD435" s="9">
        <v>84.03</v>
      </c>
      <c r="GE435" s="9">
        <v>83.69</v>
      </c>
      <c r="GF435" s="9">
        <v>83.35</v>
      </c>
      <c r="GG435" s="9">
        <v>83.01</v>
      </c>
      <c r="GH435" s="9">
        <v>82.67</v>
      </c>
      <c r="GI435" s="9">
        <v>82.33</v>
      </c>
      <c r="GJ435" s="9">
        <v>82.01</v>
      </c>
      <c r="GK435" s="9">
        <v>81.69</v>
      </c>
      <c r="GL435" s="9">
        <v>81.36</v>
      </c>
      <c r="GM435" s="9">
        <v>81.040000000000006</v>
      </c>
      <c r="GN435" s="9">
        <v>80.709999999999994</v>
      </c>
      <c r="GO435" s="9">
        <v>80.38</v>
      </c>
      <c r="GP435" s="9">
        <v>80.08</v>
      </c>
      <c r="GQ435" s="9">
        <v>79.77</v>
      </c>
      <c r="GR435" s="9">
        <v>79.45</v>
      </c>
      <c r="GS435" s="9">
        <v>79.17</v>
      </c>
      <c r="GT435" s="9">
        <v>78.900000000000006</v>
      </c>
      <c r="GU435" s="9">
        <v>78.63</v>
      </c>
      <c r="GV435" s="9">
        <v>78.349999999999994</v>
      </c>
      <c r="GW435" s="9">
        <v>78.069999999999993</v>
      </c>
      <c r="GX435" s="9">
        <v>77.790000000000006</v>
      </c>
      <c r="GY435" s="9">
        <v>77.5</v>
      </c>
      <c r="GZ435" s="9">
        <v>77.209999999999994</v>
      </c>
      <c r="HA435" s="9">
        <v>76.95</v>
      </c>
      <c r="HB435" s="9">
        <v>76.72</v>
      </c>
      <c r="HC435" s="9">
        <v>76.459999999999994</v>
      </c>
      <c r="HD435" s="9">
        <v>76.180000000000007</v>
      </c>
      <c r="HE435" s="9">
        <v>75.92</v>
      </c>
      <c r="HF435" s="9">
        <v>75.69</v>
      </c>
      <c r="HG435" s="9">
        <v>75.45</v>
      </c>
      <c r="HH435" s="9">
        <v>75.22</v>
      </c>
      <c r="HI435" s="9">
        <v>74.98</v>
      </c>
      <c r="HJ435" s="9">
        <v>74.77</v>
      </c>
      <c r="HK435" s="9">
        <v>74.53</v>
      </c>
      <c r="HL435" s="9">
        <v>74.290000000000006</v>
      </c>
      <c r="HM435" s="9">
        <v>74.040000000000006</v>
      </c>
      <c r="HN435" s="9">
        <v>73.790000000000006</v>
      </c>
      <c r="HO435" s="9">
        <v>73.569999999999993</v>
      </c>
      <c r="HP435" s="9">
        <v>73.319999999999993</v>
      </c>
      <c r="HQ435" s="9">
        <v>73.12</v>
      </c>
      <c r="HR435" s="9">
        <v>72.92</v>
      </c>
      <c r="HS435" s="9">
        <v>72.709999999999994</v>
      </c>
      <c r="HT435" s="9">
        <v>72.510000000000005</v>
      </c>
      <c r="HU435" s="9">
        <v>72.3</v>
      </c>
      <c r="HV435" s="9">
        <v>72.099999999999994</v>
      </c>
      <c r="HW435" s="9">
        <v>71.88</v>
      </c>
      <c r="HX435" s="9">
        <v>71.66</v>
      </c>
      <c r="HY435" s="9">
        <v>71.430000000000007</v>
      </c>
      <c r="ID435" s="14">
        <v>84.838099999999997</v>
      </c>
      <c r="IE435" s="14">
        <v>84.747900000000001</v>
      </c>
      <c r="IF435" s="14">
        <v>-0.10641399999999999</v>
      </c>
      <c r="IH435" s="7">
        <v>83.65</v>
      </c>
      <c r="II435" s="9">
        <v>106.1</v>
      </c>
    </row>
    <row r="436" spans="1:243" x14ac:dyDescent="0.35">
      <c r="A436" s="6">
        <f t="shared" si="80"/>
        <v>45161</v>
      </c>
      <c r="B436" s="13">
        <f t="shared" si="74"/>
        <v>8</v>
      </c>
      <c r="C436" s="13">
        <f t="shared" si="75"/>
        <v>2023</v>
      </c>
      <c r="D436">
        <f t="shared" si="76"/>
        <v>202308</v>
      </c>
      <c r="E436">
        <f t="shared" si="77"/>
        <v>3</v>
      </c>
      <c r="F436">
        <f t="shared" si="78"/>
        <v>202303</v>
      </c>
      <c r="G436" t="s">
        <v>621</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82.447400000000002</v>
      </c>
      <c r="FP436" s="7">
        <v>83.94</v>
      </c>
      <c r="FQ436" s="9">
        <v>1.2683</v>
      </c>
      <c r="FR436" s="7">
        <f t="shared" si="79"/>
        <v>66.183079713001661</v>
      </c>
      <c r="FT436" s="7">
        <v>4.95</v>
      </c>
      <c r="FU436" s="7">
        <v>4.46</v>
      </c>
      <c r="FV436" s="9">
        <v>82.632800000000003</v>
      </c>
      <c r="FX436" s="9">
        <v>83.21</v>
      </c>
      <c r="FY436" s="9">
        <v>82.55</v>
      </c>
      <c r="FZ436" s="9">
        <v>81.569999999999993</v>
      </c>
      <c r="GA436" s="9">
        <v>79.72</v>
      </c>
      <c r="GB436" s="9">
        <v>76.42</v>
      </c>
      <c r="GD436" s="9">
        <v>83.21</v>
      </c>
      <c r="GE436" s="9">
        <v>82.84</v>
      </c>
      <c r="GF436" s="9">
        <v>82.55</v>
      </c>
      <c r="GG436" s="9">
        <v>82.23</v>
      </c>
      <c r="GH436" s="9">
        <v>81.900000000000006</v>
      </c>
      <c r="GI436" s="9">
        <v>81.569999999999993</v>
      </c>
      <c r="GJ436" s="9">
        <v>81.260000000000005</v>
      </c>
      <c r="GK436" s="9">
        <v>80.959999999999994</v>
      </c>
      <c r="GL436" s="9">
        <v>80.650000000000006</v>
      </c>
      <c r="GM436" s="9">
        <v>80.34</v>
      </c>
      <c r="GN436" s="9">
        <v>80.02</v>
      </c>
      <c r="GO436" s="9">
        <v>79.72</v>
      </c>
      <c r="GP436" s="9">
        <v>79.430000000000007</v>
      </c>
      <c r="GQ436" s="9">
        <v>79.13</v>
      </c>
      <c r="GR436" s="9">
        <v>78.819999999999993</v>
      </c>
      <c r="GS436" s="9">
        <v>78.55</v>
      </c>
      <c r="GT436" s="9">
        <v>78.290000000000006</v>
      </c>
      <c r="GU436" s="9">
        <v>78.03</v>
      </c>
      <c r="GV436" s="9">
        <v>77.77</v>
      </c>
      <c r="GW436" s="9">
        <v>77.510000000000005</v>
      </c>
      <c r="GX436" s="9">
        <v>77.239999999999995</v>
      </c>
      <c r="GY436" s="9">
        <v>76.959999999999994</v>
      </c>
      <c r="GZ436" s="9">
        <v>76.680000000000007</v>
      </c>
      <c r="HA436" s="9">
        <v>76.42</v>
      </c>
      <c r="HB436" s="9">
        <v>76.2</v>
      </c>
      <c r="HC436" s="9">
        <v>75.95</v>
      </c>
      <c r="HD436" s="9">
        <v>75.7</v>
      </c>
      <c r="HE436" s="9">
        <v>75.45</v>
      </c>
      <c r="HF436" s="9">
        <v>75.23</v>
      </c>
      <c r="HG436" s="9">
        <v>75</v>
      </c>
      <c r="HH436" s="9">
        <v>74.78</v>
      </c>
      <c r="HI436" s="9">
        <v>74.55</v>
      </c>
      <c r="HJ436" s="9">
        <v>74.349999999999994</v>
      </c>
      <c r="HK436" s="9">
        <v>74.12</v>
      </c>
      <c r="HL436" s="9">
        <v>73.89</v>
      </c>
      <c r="HM436" s="9">
        <v>73.650000000000006</v>
      </c>
      <c r="HN436" s="9">
        <v>73.41</v>
      </c>
      <c r="HO436" s="9">
        <v>73.2</v>
      </c>
      <c r="HP436" s="9">
        <v>72.959999999999994</v>
      </c>
      <c r="HQ436" s="9">
        <v>72.77</v>
      </c>
      <c r="HR436" s="9">
        <v>72.58</v>
      </c>
      <c r="HS436" s="9">
        <v>72.37</v>
      </c>
      <c r="HT436" s="9">
        <v>72.17</v>
      </c>
      <c r="HU436" s="9">
        <v>71.97</v>
      </c>
      <c r="HV436" s="9">
        <v>71.78</v>
      </c>
      <c r="HW436" s="9">
        <v>71.56</v>
      </c>
      <c r="HX436" s="9">
        <v>71.349999999999994</v>
      </c>
      <c r="HY436" s="9">
        <v>71.12</v>
      </c>
      <c r="ID436" s="14">
        <v>84.838099999999997</v>
      </c>
      <c r="IE436" s="14">
        <v>84.747900000000001</v>
      </c>
      <c r="IF436" s="14">
        <v>-0.10641399999999999</v>
      </c>
      <c r="IH436" s="7">
        <v>82.93</v>
      </c>
      <c r="II436" s="9">
        <v>92.32</v>
      </c>
    </row>
    <row r="437" spans="1:243" x14ac:dyDescent="0.35">
      <c r="A437" s="6">
        <f t="shared" si="80"/>
        <v>45162</v>
      </c>
      <c r="B437" s="13">
        <f t="shared" si="74"/>
        <v>8</v>
      </c>
      <c r="C437" s="13">
        <f t="shared" si="75"/>
        <v>2023</v>
      </c>
      <c r="D437">
        <f t="shared" si="76"/>
        <v>202308</v>
      </c>
      <c r="E437">
        <f t="shared" si="77"/>
        <v>3</v>
      </c>
      <c r="F437">
        <f t="shared" si="78"/>
        <v>202303</v>
      </c>
      <c r="G437" t="s">
        <v>622</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82.175899999999999</v>
      </c>
      <c r="FP437" s="7">
        <v>84.07</v>
      </c>
      <c r="FQ437" s="9">
        <v>1.2647999999999999</v>
      </c>
      <c r="FR437" s="7">
        <f t="shared" si="79"/>
        <v>66.469006957621758</v>
      </c>
      <c r="FT437" s="7">
        <v>4.97</v>
      </c>
      <c r="FU437" s="7">
        <v>4.4400000000000004</v>
      </c>
      <c r="FV437" s="9">
        <v>82.348600000000005</v>
      </c>
      <c r="FX437" s="9">
        <v>83.36</v>
      </c>
      <c r="FY437" s="9">
        <v>82.57</v>
      </c>
      <c r="FZ437" s="9">
        <v>81.48</v>
      </c>
      <c r="GA437" s="9">
        <v>79.489999999999995</v>
      </c>
      <c r="GB437" s="9">
        <v>75.989999999999995</v>
      </c>
      <c r="GD437" s="9">
        <v>83.36</v>
      </c>
      <c r="GE437" s="9">
        <v>82.92</v>
      </c>
      <c r="GF437" s="9">
        <v>82.57</v>
      </c>
      <c r="GG437" s="9">
        <v>82.21</v>
      </c>
      <c r="GH437" s="9">
        <v>81.84</v>
      </c>
      <c r="GI437" s="9">
        <v>81.48</v>
      </c>
      <c r="GJ437" s="9">
        <v>81.14</v>
      </c>
      <c r="GK437" s="9">
        <v>80.81</v>
      </c>
      <c r="GL437" s="9">
        <v>80.48</v>
      </c>
      <c r="GM437" s="9">
        <v>80.150000000000006</v>
      </c>
      <c r="GN437" s="9">
        <v>79.819999999999993</v>
      </c>
      <c r="GO437" s="9">
        <v>79.489999999999995</v>
      </c>
      <c r="GP437" s="9">
        <v>79.180000000000007</v>
      </c>
      <c r="GQ437" s="9">
        <v>78.86</v>
      </c>
      <c r="GR437" s="9">
        <v>78.53</v>
      </c>
      <c r="GS437" s="9">
        <v>78.239999999999995</v>
      </c>
      <c r="GT437" s="9">
        <v>77.959999999999994</v>
      </c>
      <c r="GU437" s="9">
        <v>77.680000000000007</v>
      </c>
      <c r="GV437" s="9">
        <v>77.41</v>
      </c>
      <c r="GW437" s="9">
        <v>77.13</v>
      </c>
      <c r="GX437" s="9">
        <v>76.84</v>
      </c>
      <c r="GY437" s="9">
        <v>76.55</v>
      </c>
      <c r="GZ437" s="9">
        <v>76.260000000000005</v>
      </c>
      <c r="HA437" s="9">
        <v>75.989999999999995</v>
      </c>
      <c r="HB437" s="9">
        <v>75.75</v>
      </c>
      <c r="HC437" s="9">
        <v>75.48</v>
      </c>
      <c r="HD437" s="9">
        <v>75.209999999999994</v>
      </c>
      <c r="HE437" s="9">
        <v>74.95</v>
      </c>
      <c r="HF437" s="9">
        <v>74.72</v>
      </c>
      <c r="HG437" s="9">
        <v>74.48</v>
      </c>
      <c r="HH437" s="9">
        <v>74.25</v>
      </c>
      <c r="HI437" s="9">
        <v>74.010000000000005</v>
      </c>
      <c r="HJ437" s="9">
        <v>73.8</v>
      </c>
      <c r="HK437" s="9">
        <v>73.569999999999993</v>
      </c>
      <c r="HL437" s="9">
        <v>73.33</v>
      </c>
      <c r="HM437" s="9">
        <v>73.09</v>
      </c>
      <c r="HN437" s="9">
        <v>72.84</v>
      </c>
      <c r="HO437" s="9">
        <v>72.62</v>
      </c>
      <c r="HP437" s="9">
        <v>72.37</v>
      </c>
      <c r="HQ437" s="9">
        <v>72.180000000000007</v>
      </c>
      <c r="HR437" s="9">
        <v>71.989999999999995</v>
      </c>
      <c r="HS437" s="9">
        <v>71.78</v>
      </c>
      <c r="HT437" s="9">
        <v>71.58</v>
      </c>
      <c r="HU437" s="9">
        <v>71.38</v>
      </c>
      <c r="HV437" s="9">
        <v>71.19</v>
      </c>
      <c r="HW437" s="9">
        <v>70.97</v>
      </c>
      <c r="HX437" s="9">
        <v>70.760000000000005</v>
      </c>
      <c r="HY437" s="9">
        <v>70.53</v>
      </c>
      <c r="ID437" s="14">
        <v>84.838099999999997</v>
      </c>
      <c r="IE437" s="14">
        <v>84.747900000000001</v>
      </c>
      <c r="IF437" s="14">
        <v>-0.10641399999999999</v>
      </c>
      <c r="IH437" s="7">
        <v>82.89</v>
      </c>
      <c r="II437" s="9">
        <v>80.319999999999993</v>
      </c>
    </row>
    <row r="438" spans="1:243" x14ac:dyDescent="0.35">
      <c r="A438" s="6">
        <f t="shared" si="80"/>
        <v>45163</v>
      </c>
      <c r="B438" s="13">
        <f t="shared" si="74"/>
        <v>8</v>
      </c>
      <c r="C438" s="13">
        <f t="shared" si="75"/>
        <v>2023</v>
      </c>
      <c r="D438">
        <f t="shared" si="76"/>
        <v>202308</v>
      </c>
      <c r="E438">
        <f t="shared" si="77"/>
        <v>3</v>
      </c>
      <c r="F438">
        <f t="shared" si="78"/>
        <v>202303</v>
      </c>
      <c r="G438" t="s">
        <v>623</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81.901200000000003</v>
      </c>
      <c r="FP438" s="7">
        <v>85.42</v>
      </c>
      <c r="FQ438" s="9">
        <v>1.2554000000000001</v>
      </c>
      <c r="FR438" s="7">
        <f t="shared" si="79"/>
        <v>68.042058308108963</v>
      </c>
      <c r="FT438" s="7">
        <v>5.01</v>
      </c>
      <c r="FU438" s="7">
        <v>4.4400000000000004</v>
      </c>
      <c r="FV438" s="9">
        <v>82.079099999999997</v>
      </c>
      <c r="FX438" s="9">
        <v>84.48</v>
      </c>
      <c r="FY438" s="9">
        <v>83.56</v>
      </c>
      <c r="FZ438" s="9">
        <v>82.35</v>
      </c>
      <c r="GA438" s="9">
        <v>80.22</v>
      </c>
      <c r="GB438" s="9">
        <v>76.53</v>
      </c>
      <c r="GD438" s="9">
        <v>84.48</v>
      </c>
      <c r="GE438" s="9">
        <v>83.95</v>
      </c>
      <c r="GF438" s="9">
        <v>83.56</v>
      </c>
      <c r="GG438" s="9">
        <v>83.16</v>
      </c>
      <c r="GH438" s="9">
        <v>82.75</v>
      </c>
      <c r="GI438" s="9">
        <v>82.35</v>
      </c>
      <c r="GJ438" s="9">
        <v>81.98</v>
      </c>
      <c r="GK438" s="9">
        <v>81.63</v>
      </c>
      <c r="GL438" s="9">
        <v>81.27</v>
      </c>
      <c r="GM438" s="9">
        <v>80.930000000000007</v>
      </c>
      <c r="GN438" s="9">
        <v>80.569999999999993</v>
      </c>
      <c r="GO438" s="9">
        <v>80.22</v>
      </c>
      <c r="GP438" s="9">
        <v>79.89</v>
      </c>
      <c r="GQ438" s="9">
        <v>79.55</v>
      </c>
      <c r="GR438" s="9">
        <v>79.2</v>
      </c>
      <c r="GS438" s="9">
        <v>78.89</v>
      </c>
      <c r="GT438" s="9">
        <v>78.59</v>
      </c>
      <c r="GU438" s="9">
        <v>78.290000000000006</v>
      </c>
      <c r="GV438" s="9">
        <v>78</v>
      </c>
      <c r="GW438" s="9">
        <v>77.709999999999994</v>
      </c>
      <c r="GX438" s="9">
        <v>77.41</v>
      </c>
      <c r="GY438" s="9">
        <v>77.11</v>
      </c>
      <c r="GZ438" s="9">
        <v>76.81</v>
      </c>
      <c r="HA438" s="9">
        <v>76.53</v>
      </c>
      <c r="HB438" s="9">
        <v>76.28</v>
      </c>
      <c r="HC438" s="9">
        <v>76</v>
      </c>
      <c r="HD438" s="9">
        <v>75.72</v>
      </c>
      <c r="HE438" s="9">
        <v>75.459999999999994</v>
      </c>
      <c r="HF438" s="9">
        <v>75.22</v>
      </c>
      <c r="HG438" s="9">
        <v>74.97</v>
      </c>
      <c r="HH438" s="9">
        <v>74.73</v>
      </c>
      <c r="HI438" s="9">
        <v>74.48</v>
      </c>
      <c r="HJ438" s="9">
        <v>74.260000000000005</v>
      </c>
      <c r="HK438" s="9">
        <v>74.02</v>
      </c>
      <c r="HL438" s="9">
        <v>73.77</v>
      </c>
      <c r="HM438" s="9">
        <v>73.52</v>
      </c>
      <c r="HN438" s="9">
        <v>73.260000000000005</v>
      </c>
      <c r="HO438" s="9">
        <v>73.03</v>
      </c>
      <c r="HP438" s="9">
        <v>72.78</v>
      </c>
      <c r="HQ438" s="9">
        <v>72.58</v>
      </c>
      <c r="HR438" s="9">
        <v>72.38</v>
      </c>
      <c r="HS438" s="9">
        <v>72.17</v>
      </c>
      <c r="HT438" s="9">
        <v>71.97</v>
      </c>
      <c r="HU438" s="9">
        <v>71.760000000000005</v>
      </c>
      <c r="HV438" s="9">
        <v>71.56</v>
      </c>
      <c r="HW438" s="9">
        <v>71.33</v>
      </c>
      <c r="HX438" s="9">
        <v>71.11</v>
      </c>
      <c r="HY438" s="9">
        <v>70.88</v>
      </c>
      <c r="ID438" s="14">
        <v>84.838099999999997</v>
      </c>
      <c r="IE438" s="14">
        <v>84.747900000000001</v>
      </c>
      <c r="IF438" s="14">
        <v>-0.10641399999999999</v>
      </c>
      <c r="IH438" s="7">
        <v>82.89</v>
      </c>
      <c r="II438" s="9">
        <v>86.65</v>
      </c>
    </row>
    <row r="439" spans="1:243" x14ac:dyDescent="0.35">
      <c r="A439" s="6">
        <f t="shared" si="80"/>
        <v>45166</v>
      </c>
      <c r="B439" s="13">
        <f t="shared" si="74"/>
        <v>8</v>
      </c>
      <c r="C439" s="13">
        <f t="shared" si="75"/>
        <v>2023</v>
      </c>
      <c r="D439">
        <f t="shared" si="76"/>
        <v>202308</v>
      </c>
      <c r="E439">
        <f t="shared" si="77"/>
        <v>3</v>
      </c>
      <c r="F439">
        <f t="shared" si="78"/>
        <v>202303</v>
      </c>
      <c r="G439" t="s">
        <v>624</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79"/>
        <v>#N/A</v>
      </c>
      <c r="FT439" s="7">
        <v>5.27</v>
      </c>
      <c r="FU439" s="7">
        <v>4.4400000000000004</v>
      </c>
      <c r="FV439" s="9" t="e">
        <v>#N/A</v>
      </c>
      <c r="FX439" s="9">
        <v>84.42</v>
      </c>
      <c r="FY439" s="9">
        <v>83.48</v>
      </c>
      <c r="FZ439" s="9">
        <v>82.26</v>
      </c>
      <c r="GA439" s="9">
        <v>80.06</v>
      </c>
      <c r="GB439" s="9">
        <v>76.31</v>
      </c>
      <c r="GD439" s="9">
        <v>84.42</v>
      </c>
      <c r="GE439" s="9">
        <v>83.87</v>
      </c>
      <c r="GF439" s="9">
        <v>83.48</v>
      </c>
      <c r="GG439" s="9">
        <v>83.07</v>
      </c>
      <c r="GH439" s="9">
        <v>82.66</v>
      </c>
      <c r="GI439" s="9">
        <v>82.26</v>
      </c>
      <c r="GJ439" s="9">
        <v>81.88</v>
      </c>
      <c r="GK439" s="9">
        <v>81.510000000000005</v>
      </c>
      <c r="GL439" s="9">
        <v>81.150000000000006</v>
      </c>
      <c r="GM439" s="9">
        <v>80.790000000000006</v>
      </c>
      <c r="GN439" s="9">
        <v>80.42</v>
      </c>
      <c r="GO439" s="9">
        <v>80.06</v>
      </c>
      <c r="GP439" s="9">
        <v>79.709999999999994</v>
      </c>
      <c r="GQ439" s="9">
        <v>79.36</v>
      </c>
      <c r="GR439" s="9">
        <v>79.010000000000005</v>
      </c>
      <c r="GS439" s="9">
        <v>78.69</v>
      </c>
      <c r="GT439" s="9">
        <v>78.39</v>
      </c>
      <c r="GU439" s="9">
        <v>78.09</v>
      </c>
      <c r="GV439" s="9">
        <v>77.790000000000006</v>
      </c>
      <c r="GW439" s="9">
        <v>77.489999999999995</v>
      </c>
      <c r="GX439" s="9">
        <v>77.19</v>
      </c>
      <c r="GY439" s="9">
        <v>76.89</v>
      </c>
      <c r="GZ439" s="9">
        <v>76.59</v>
      </c>
      <c r="HA439" s="9">
        <v>76.31</v>
      </c>
      <c r="HB439" s="9">
        <v>76.06</v>
      </c>
      <c r="HC439" s="9">
        <v>75.78</v>
      </c>
      <c r="HD439" s="9">
        <v>75.5</v>
      </c>
      <c r="HE439" s="9">
        <v>75.239999999999995</v>
      </c>
      <c r="HF439" s="9">
        <v>75</v>
      </c>
      <c r="HG439" s="9">
        <v>74.75</v>
      </c>
      <c r="HH439" s="9">
        <v>74.52</v>
      </c>
      <c r="HI439" s="9">
        <v>74.27</v>
      </c>
      <c r="HJ439" s="9">
        <v>74.05</v>
      </c>
      <c r="HK439" s="9">
        <v>73.81</v>
      </c>
      <c r="HL439" s="9">
        <v>73.56</v>
      </c>
      <c r="HM439" s="9">
        <v>73.31</v>
      </c>
      <c r="HN439" s="9">
        <v>73.05</v>
      </c>
      <c r="HO439" s="9">
        <v>72.819999999999993</v>
      </c>
      <c r="HP439" s="9">
        <v>72.569999999999993</v>
      </c>
      <c r="HQ439" s="9">
        <v>72.37</v>
      </c>
      <c r="HR439" s="9">
        <v>72.17</v>
      </c>
      <c r="HS439" s="9">
        <v>71.959999999999994</v>
      </c>
      <c r="HT439" s="9">
        <v>71.760000000000005</v>
      </c>
      <c r="HU439" s="9">
        <v>71.55</v>
      </c>
      <c r="HV439" s="9">
        <v>71.36</v>
      </c>
      <c r="HW439" s="9">
        <v>71.13</v>
      </c>
      <c r="HX439" s="9">
        <v>70.91</v>
      </c>
      <c r="HY439" s="9">
        <v>70.680000000000007</v>
      </c>
      <c r="ID439" s="14">
        <v>84.838099999999997</v>
      </c>
      <c r="IE439" s="14">
        <v>84.747900000000001</v>
      </c>
      <c r="IF439" s="14">
        <v>-0.10641399999999999</v>
      </c>
      <c r="IH439" s="7">
        <v>83.89</v>
      </c>
      <c r="II439" s="9">
        <v>86.65</v>
      </c>
    </row>
    <row r="440" spans="1:243" x14ac:dyDescent="0.35">
      <c r="A440" s="6">
        <f t="shared" si="80"/>
        <v>45167</v>
      </c>
      <c r="B440" s="13">
        <f t="shared" si="74"/>
        <v>8</v>
      </c>
      <c r="C440" s="13">
        <f t="shared" si="75"/>
        <v>2023</v>
      </c>
      <c r="D440">
        <f t="shared" si="76"/>
        <v>202308</v>
      </c>
      <c r="E440">
        <f t="shared" si="77"/>
        <v>3</v>
      </c>
      <c r="F440">
        <f t="shared" si="78"/>
        <v>202303</v>
      </c>
      <c r="G440" t="s">
        <v>625</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81.8887</v>
      </c>
      <c r="FP440" s="7">
        <v>86.37</v>
      </c>
      <c r="FQ440" s="9">
        <v>1.2588999999999999</v>
      </c>
      <c r="FR440" s="7">
        <f t="shared" si="79"/>
        <v>68.607514496782912</v>
      </c>
      <c r="FT440" s="7">
        <v>5.22</v>
      </c>
      <c r="FU440" s="7">
        <v>4.42</v>
      </c>
      <c r="FV440" s="9">
        <v>82.067499999999995</v>
      </c>
      <c r="FX440" s="9">
        <v>85.49</v>
      </c>
      <c r="FY440" s="9">
        <v>84.44</v>
      </c>
      <c r="FZ440" s="9">
        <v>83.07</v>
      </c>
      <c r="GA440" s="9">
        <v>80.760000000000005</v>
      </c>
      <c r="GB440" s="9">
        <v>76.94</v>
      </c>
      <c r="GD440" s="9">
        <v>85.49</v>
      </c>
      <c r="GE440" s="9">
        <v>84.91</v>
      </c>
      <c r="GF440" s="9">
        <v>84.44</v>
      </c>
      <c r="GG440" s="9">
        <v>83.97</v>
      </c>
      <c r="GH440" s="9">
        <v>83.51</v>
      </c>
      <c r="GI440" s="9">
        <v>83.07</v>
      </c>
      <c r="GJ440" s="9">
        <v>82.66</v>
      </c>
      <c r="GK440" s="9">
        <v>82.27</v>
      </c>
      <c r="GL440" s="9">
        <v>81.89</v>
      </c>
      <c r="GM440" s="9">
        <v>81.510000000000005</v>
      </c>
      <c r="GN440" s="9">
        <v>81.13</v>
      </c>
      <c r="GO440" s="9">
        <v>80.760000000000005</v>
      </c>
      <c r="GP440" s="9">
        <v>80.41</v>
      </c>
      <c r="GQ440" s="9">
        <v>80.05</v>
      </c>
      <c r="GR440" s="9">
        <v>79.69</v>
      </c>
      <c r="GS440" s="9">
        <v>79.349999999999994</v>
      </c>
      <c r="GT440" s="9">
        <v>79.05</v>
      </c>
      <c r="GU440" s="9">
        <v>78.75</v>
      </c>
      <c r="GV440" s="9">
        <v>78.44</v>
      </c>
      <c r="GW440" s="9">
        <v>78.14</v>
      </c>
      <c r="GX440" s="9">
        <v>77.83</v>
      </c>
      <c r="GY440" s="9">
        <v>77.52</v>
      </c>
      <c r="GZ440" s="9">
        <v>77.22</v>
      </c>
      <c r="HA440" s="9">
        <v>76.94</v>
      </c>
      <c r="HB440" s="9">
        <v>76.69</v>
      </c>
      <c r="HC440" s="9">
        <v>76.42</v>
      </c>
      <c r="HD440" s="9">
        <v>76.13</v>
      </c>
      <c r="HE440" s="9">
        <v>75.87</v>
      </c>
      <c r="HF440" s="9">
        <v>75.63</v>
      </c>
      <c r="HG440" s="9">
        <v>75.37</v>
      </c>
      <c r="HH440" s="9">
        <v>75.13</v>
      </c>
      <c r="HI440" s="9">
        <v>74.88</v>
      </c>
      <c r="HJ440" s="9">
        <v>74.650000000000006</v>
      </c>
      <c r="HK440" s="9">
        <v>74.41</v>
      </c>
      <c r="HL440" s="9">
        <v>74.16</v>
      </c>
      <c r="HM440" s="9">
        <v>73.91</v>
      </c>
      <c r="HN440" s="9">
        <v>73.64</v>
      </c>
      <c r="HO440" s="9">
        <v>73.400000000000006</v>
      </c>
      <c r="HP440" s="9">
        <v>73.150000000000006</v>
      </c>
      <c r="HQ440" s="9">
        <v>72.95</v>
      </c>
      <c r="HR440" s="9">
        <v>72.75</v>
      </c>
      <c r="HS440" s="9">
        <v>72.540000000000006</v>
      </c>
      <c r="HT440" s="9">
        <v>72.33</v>
      </c>
      <c r="HU440" s="9">
        <v>72.11</v>
      </c>
      <c r="HV440" s="9">
        <v>71.91</v>
      </c>
      <c r="HW440" s="9">
        <v>71.680000000000007</v>
      </c>
      <c r="HX440" s="9">
        <v>71.459999999999994</v>
      </c>
      <c r="HY440" s="9">
        <v>71.22</v>
      </c>
      <c r="ID440" s="14">
        <v>84.838099999999997</v>
      </c>
      <c r="IE440" s="14">
        <v>84.747900000000001</v>
      </c>
      <c r="IF440" s="14">
        <v>-0.10641399999999999</v>
      </c>
      <c r="IH440" s="7">
        <v>84.52</v>
      </c>
      <c r="II440" s="9">
        <v>88.3</v>
      </c>
    </row>
    <row r="441" spans="1:243" x14ac:dyDescent="0.35">
      <c r="A441" s="6">
        <f t="shared" si="80"/>
        <v>45168</v>
      </c>
      <c r="B441" s="13">
        <f t="shared" si="74"/>
        <v>8</v>
      </c>
      <c r="C441" s="13">
        <f t="shared" si="75"/>
        <v>2023</v>
      </c>
      <c r="D441">
        <f t="shared" si="76"/>
        <v>202308</v>
      </c>
      <c r="E441">
        <f t="shared" si="77"/>
        <v>3</v>
      </c>
      <c r="F441">
        <f t="shared" si="78"/>
        <v>202303</v>
      </c>
      <c r="G441" t="s">
        <v>626</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82.393900000000002</v>
      </c>
      <c r="FP441" s="7">
        <v>86.62</v>
      </c>
      <c r="FQ441" s="9">
        <v>1.2726999999999999</v>
      </c>
      <c r="FR441" s="7">
        <f t="shared" si="79"/>
        <v>68.060029857782666</v>
      </c>
      <c r="FT441" s="7">
        <v>5.22</v>
      </c>
      <c r="FU441" s="7">
        <v>4.43</v>
      </c>
      <c r="FV441" s="9">
        <v>82.567899999999995</v>
      </c>
      <c r="FX441" s="9">
        <v>85.86</v>
      </c>
      <c r="FY441" s="9">
        <v>84.75</v>
      </c>
      <c r="FZ441" s="9">
        <v>83.3</v>
      </c>
      <c r="GA441" s="9">
        <v>80.88</v>
      </c>
      <c r="GB441" s="9">
        <v>76.95</v>
      </c>
      <c r="GD441" s="9">
        <v>85.86</v>
      </c>
      <c r="GE441" s="9">
        <v>85.24</v>
      </c>
      <c r="GF441" s="9">
        <v>84.75</v>
      </c>
      <c r="GG441" s="9">
        <v>84.26</v>
      </c>
      <c r="GH441" s="9">
        <v>83.77</v>
      </c>
      <c r="GI441" s="9">
        <v>83.3</v>
      </c>
      <c r="GJ441" s="9">
        <v>82.86</v>
      </c>
      <c r="GK441" s="9">
        <v>82.45</v>
      </c>
      <c r="GL441" s="9">
        <v>82.05</v>
      </c>
      <c r="GM441" s="9">
        <v>81.66</v>
      </c>
      <c r="GN441" s="9">
        <v>81.27</v>
      </c>
      <c r="GO441" s="9">
        <v>80.88</v>
      </c>
      <c r="GP441" s="9">
        <v>80.52</v>
      </c>
      <c r="GQ441" s="9">
        <v>80.14</v>
      </c>
      <c r="GR441" s="9">
        <v>79.77</v>
      </c>
      <c r="GS441" s="9">
        <v>79.42</v>
      </c>
      <c r="GT441" s="9">
        <v>79.11</v>
      </c>
      <c r="GU441" s="9">
        <v>78.8</v>
      </c>
      <c r="GV441" s="9">
        <v>78.489999999999995</v>
      </c>
      <c r="GW441" s="9">
        <v>78.180000000000007</v>
      </c>
      <c r="GX441" s="9">
        <v>77.86</v>
      </c>
      <c r="GY441" s="9">
        <v>77.540000000000006</v>
      </c>
      <c r="GZ441" s="9">
        <v>77.23</v>
      </c>
      <c r="HA441" s="9">
        <v>76.95</v>
      </c>
      <c r="HB441" s="9">
        <v>76.69</v>
      </c>
      <c r="HC441" s="9">
        <v>76.41</v>
      </c>
      <c r="HD441" s="9">
        <v>76.12</v>
      </c>
      <c r="HE441" s="9">
        <v>75.849999999999994</v>
      </c>
      <c r="HF441" s="9">
        <v>75.59</v>
      </c>
      <c r="HG441" s="9">
        <v>75.33</v>
      </c>
      <c r="HH441" s="9">
        <v>75.08</v>
      </c>
      <c r="HI441" s="9">
        <v>74.83</v>
      </c>
      <c r="HJ441" s="9">
        <v>74.58</v>
      </c>
      <c r="HK441" s="9">
        <v>74.34</v>
      </c>
      <c r="HL441" s="9">
        <v>74.09</v>
      </c>
      <c r="HM441" s="9">
        <v>73.83</v>
      </c>
      <c r="HN441" s="9">
        <v>73.56</v>
      </c>
      <c r="HO441" s="9">
        <v>73.319999999999993</v>
      </c>
      <c r="HP441" s="9">
        <v>73.06</v>
      </c>
      <c r="HQ441" s="9">
        <v>72.86</v>
      </c>
      <c r="HR441" s="9">
        <v>72.66</v>
      </c>
      <c r="HS441" s="9">
        <v>72.45</v>
      </c>
      <c r="HT441" s="9">
        <v>72.239999999999995</v>
      </c>
      <c r="HU441" s="9">
        <v>72.02</v>
      </c>
      <c r="HV441" s="9">
        <v>71.81</v>
      </c>
      <c r="HW441" s="9">
        <v>71.58</v>
      </c>
      <c r="HX441" s="9">
        <v>71.36</v>
      </c>
      <c r="HY441" s="9">
        <v>71.12</v>
      </c>
      <c r="ID441" s="14">
        <v>84.838099999999997</v>
      </c>
      <c r="IE441" s="14">
        <v>84.747900000000001</v>
      </c>
      <c r="IF441" s="14">
        <v>-0.10641399999999999</v>
      </c>
      <c r="IH441" s="7">
        <v>85.03</v>
      </c>
      <c r="II441" s="9">
        <v>89.81</v>
      </c>
    </row>
    <row r="442" spans="1:243" x14ac:dyDescent="0.35">
      <c r="A442" s="6">
        <f t="shared" si="80"/>
        <v>45169</v>
      </c>
      <c r="B442" s="13">
        <f t="shared" si="74"/>
        <v>8</v>
      </c>
      <c r="C442" s="13">
        <f t="shared" si="75"/>
        <v>2023</v>
      </c>
      <c r="D442">
        <f t="shared" si="76"/>
        <v>202308</v>
      </c>
      <c r="E442">
        <f t="shared" si="77"/>
        <v>3</v>
      </c>
      <c r="F442">
        <f t="shared" si="78"/>
        <v>202303</v>
      </c>
      <c r="G442" t="s">
        <v>627</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82.343400000000003</v>
      </c>
      <c r="FP442" s="7">
        <v>87.29</v>
      </c>
      <c r="FQ442" s="9">
        <v>1.2673000000000001</v>
      </c>
      <c r="FR442" s="7">
        <f t="shared" si="79"/>
        <v>68.878718535469105</v>
      </c>
      <c r="FT442" s="7">
        <v>5.14</v>
      </c>
      <c r="FU442" s="7">
        <v>4.3600000000000003</v>
      </c>
      <c r="FV442" s="9">
        <v>82.500399999999999</v>
      </c>
      <c r="FX442" s="9">
        <v>86.86</v>
      </c>
      <c r="FY442" s="9">
        <v>86.23</v>
      </c>
      <c r="FZ442" s="9">
        <v>84.52</v>
      </c>
      <c r="GA442" s="9">
        <v>81.819999999999993</v>
      </c>
      <c r="GB442" s="9">
        <v>77.53</v>
      </c>
      <c r="GD442" s="9">
        <v>86.86</v>
      </c>
      <c r="GE442" s="9">
        <v>86.83</v>
      </c>
      <c r="GF442" s="9">
        <v>86.23</v>
      </c>
      <c r="GG442" s="9">
        <v>85.64</v>
      </c>
      <c r="GH442" s="9">
        <v>85.07</v>
      </c>
      <c r="GI442" s="9">
        <v>84.52</v>
      </c>
      <c r="GJ442" s="9">
        <v>84.03</v>
      </c>
      <c r="GK442" s="9">
        <v>83.56</v>
      </c>
      <c r="GL442" s="9">
        <v>83.12</v>
      </c>
      <c r="GM442" s="9">
        <v>82.68</v>
      </c>
      <c r="GN442" s="9">
        <v>82.24</v>
      </c>
      <c r="GO442" s="9">
        <v>81.819999999999993</v>
      </c>
      <c r="GP442" s="9">
        <v>81.400000000000006</v>
      </c>
      <c r="GQ442" s="9">
        <v>80.989999999999995</v>
      </c>
      <c r="GR442" s="9">
        <v>80.58</v>
      </c>
      <c r="GS442" s="9">
        <v>80.2</v>
      </c>
      <c r="GT442" s="9">
        <v>79.84</v>
      </c>
      <c r="GU442" s="9">
        <v>79.5</v>
      </c>
      <c r="GV442" s="9">
        <v>79.17</v>
      </c>
      <c r="GW442" s="9">
        <v>78.83</v>
      </c>
      <c r="GX442" s="9">
        <v>78.489999999999995</v>
      </c>
      <c r="GY442" s="9">
        <v>78.150000000000006</v>
      </c>
      <c r="GZ442" s="9">
        <v>77.83</v>
      </c>
      <c r="HA442" s="9">
        <v>77.53</v>
      </c>
      <c r="HB442" s="9">
        <v>77.25</v>
      </c>
      <c r="HC442" s="9">
        <v>76.95</v>
      </c>
      <c r="HD442" s="9">
        <v>76.650000000000006</v>
      </c>
      <c r="HE442" s="9">
        <v>76.36</v>
      </c>
      <c r="HF442" s="9">
        <v>76.09</v>
      </c>
      <c r="HG442" s="9">
        <v>75.819999999999993</v>
      </c>
      <c r="HH442" s="9">
        <v>75.56</v>
      </c>
      <c r="HI442" s="9">
        <v>75.3</v>
      </c>
      <c r="HJ442" s="9">
        <v>75.040000000000006</v>
      </c>
      <c r="HK442" s="9">
        <v>74.77</v>
      </c>
      <c r="HL442" s="9">
        <v>74.510000000000005</v>
      </c>
      <c r="HM442" s="9">
        <v>74.239999999999995</v>
      </c>
      <c r="HN442" s="9">
        <v>73.97</v>
      </c>
      <c r="HO442" s="9">
        <v>73.72</v>
      </c>
      <c r="HP442" s="9">
        <v>73.44</v>
      </c>
      <c r="HQ442" s="9">
        <v>73.22</v>
      </c>
      <c r="HR442" s="9">
        <v>73</v>
      </c>
      <c r="HS442" s="9">
        <v>72.78</v>
      </c>
      <c r="HT442" s="9">
        <v>72.56</v>
      </c>
      <c r="HU442" s="9">
        <v>72.33</v>
      </c>
      <c r="HV442" s="9">
        <v>72.099999999999994</v>
      </c>
      <c r="HW442" s="9">
        <v>71.87</v>
      </c>
      <c r="HX442" s="9">
        <v>71.64</v>
      </c>
      <c r="HY442" s="9">
        <v>71.41</v>
      </c>
      <c r="ID442" s="14">
        <v>84.838099999999997</v>
      </c>
      <c r="IE442" s="14">
        <v>84.747900000000001</v>
      </c>
      <c r="IF442" s="14">
        <v>-0.10641399999999999</v>
      </c>
      <c r="IH442" s="7">
        <v>86.23</v>
      </c>
      <c r="II442" s="9">
        <v>85.73</v>
      </c>
    </row>
    <row r="443" spans="1:243" x14ac:dyDescent="0.35">
      <c r="A443" s="6">
        <f t="shared" si="80"/>
        <v>45170</v>
      </c>
      <c r="B443" s="13">
        <f t="shared" si="74"/>
        <v>9</v>
      </c>
      <c r="C443" s="13">
        <f t="shared" si="75"/>
        <v>2023</v>
      </c>
      <c r="D443">
        <f t="shared" si="76"/>
        <v>202309</v>
      </c>
      <c r="E443">
        <f t="shared" si="77"/>
        <v>3</v>
      </c>
      <c r="F443">
        <f t="shared" si="78"/>
        <v>202303</v>
      </c>
      <c r="G443" t="s">
        <v>628</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82.155699999999996</v>
      </c>
      <c r="FP443" s="7">
        <v>89.98</v>
      </c>
      <c r="FQ443" s="9">
        <v>1.2619</v>
      </c>
      <c r="FR443" s="7">
        <f t="shared" si="79"/>
        <v>71.305174736508448</v>
      </c>
      <c r="FT443" s="7">
        <v>5.14</v>
      </c>
      <c r="FU443" s="7">
        <v>4.4000000000000004</v>
      </c>
      <c r="FV443" s="9">
        <v>82.3125</v>
      </c>
      <c r="FX443" s="9">
        <v>88.55</v>
      </c>
      <c r="FY443" s="9">
        <v>87.1</v>
      </c>
      <c r="FZ443" s="9">
        <v>85.28</v>
      </c>
      <c r="GA443" s="9">
        <v>82.5</v>
      </c>
      <c r="GB443" s="9">
        <v>78.11</v>
      </c>
      <c r="GD443" s="9">
        <v>88.55</v>
      </c>
      <c r="GE443" s="9">
        <v>87.8</v>
      </c>
      <c r="GF443" s="9">
        <v>87.1</v>
      </c>
      <c r="GG443" s="9">
        <v>86.43</v>
      </c>
      <c r="GH443" s="9">
        <v>85.82</v>
      </c>
      <c r="GI443" s="9">
        <v>85.28</v>
      </c>
      <c r="GJ443" s="9">
        <v>84.78</v>
      </c>
      <c r="GK443" s="9">
        <v>84.31</v>
      </c>
      <c r="GL443" s="9">
        <v>83.84</v>
      </c>
      <c r="GM443" s="9">
        <v>83.38</v>
      </c>
      <c r="GN443" s="9">
        <v>82.93</v>
      </c>
      <c r="GO443" s="9">
        <v>82.5</v>
      </c>
      <c r="GP443" s="9">
        <v>82.07</v>
      </c>
      <c r="GQ443" s="9">
        <v>81.650000000000006</v>
      </c>
      <c r="GR443" s="9">
        <v>81.25</v>
      </c>
      <c r="GS443" s="9">
        <v>80.88</v>
      </c>
      <c r="GT443" s="9">
        <v>80.52</v>
      </c>
      <c r="GU443" s="9">
        <v>80.17</v>
      </c>
      <c r="GV443" s="9">
        <v>79.81</v>
      </c>
      <c r="GW443" s="9">
        <v>79.44</v>
      </c>
      <c r="GX443" s="9">
        <v>79.08</v>
      </c>
      <c r="GY443" s="9">
        <v>78.739999999999995</v>
      </c>
      <c r="GZ443" s="9">
        <v>78.41</v>
      </c>
      <c r="HA443" s="9">
        <v>78.11</v>
      </c>
      <c r="HB443" s="9">
        <v>77.790000000000006</v>
      </c>
      <c r="HC443" s="9">
        <v>77.48</v>
      </c>
      <c r="HD443" s="9">
        <v>77.180000000000007</v>
      </c>
      <c r="HE443" s="9">
        <v>76.900000000000006</v>
      </c>
      <c r="HF443" s="9">
        <v>76.62</v>
      </c>
      <c r="HG443" s="9">
        <v>76.349999999999994</v>
      </c>
      <c r="HH443" s="9">
        <v>76.069999999999993</v>
      </c>
      <c r="HI443" s="9">
        <v>75.790000000000006</v>
      </c>
      <c r="HJ443" s="9">
        <v>75.510000000000005</v>
      </c>
      <c r="HK443" s="9">
        <v>75.239999999999995</v>
      </c>
      <c r="HL443" s="9">
        <v>74.959999999999994</v>
      </c>
      <c r="HM443" s="9">
        <v>74.680000000000007</v>
      </c>
      <c r="HN443" s="9">
        <v>74.42</v>
      </c>
      <c r="HO443" s="9">
        <v>74.14</v>
      </c>
      <c r="HP443" s="9">
        <v>73.92</v>
      </c>
      <c r="HQ443" s="9">
        <v>73.7</v>
      </c>
      <c r="HR443" s="9">
        <v>73.47</v>
      </c>
      <c r="HS443" s="9">
        <v>73.239999999999995</v>
      </c>
      <c r="HT443" s="9">
        <v>73</v>
      </c>
      <c r="HU443" s="9">
        <v>72.760000000000005</v>
      </c>
      <c r="HV443" s="9">
        <v>72.53</v>
      </c>
      <c r="HW443" s="9">
        <v>72.3</v>
      </c>
      <c r="HX443" s="9">
        <v>72.06</v>
      </c>
      <c r="HY443" s="9">
        <v>71.81</v>
      </c>
      <c r="ID443" s="14">
        <v>84.838099999999997</v>
      </c>
      <c r="IE443" s="14">
        <v>84.747900000000001</v>
      </c>
      <c r="IF443" s="14">
        <v>-0.10641399999999999</v>
      </c>
      <c r="IH443" s="7">
        <v>88.51</v>
      </c>
      <c r="II443" s="9">
        <v>86.76</v>
      </c>
    </row>
    <row r="444" spans="1:243" x14ac:dyDescent="0.35">
      <c r="A444" s="6">
        <f t="shared" si="80"/>
        <v>45173</v>
      </c>
      <c r="B444" s="13">
        <f t="shared" si="74"/>
        <v>9</v>
      </c>
      <c r="C444" s="13">
        <f t="shared" si="75"/>
        <v>2023</v>
      </c>
      <c r="D444">
        <f t="shared" si="76"/>
        <v>202309</v>
      </c>
      <c r="E444">
        <f t="shared" si="77"/>
        <v>3</v>
      </c>
      <c r="F444">
        <f t="shared" si="78"/>
        <v>202303</v>
      </c>
      <c r="G444" t="s">
        <v>629</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82.259299999999996</v>
      </c>
      <c r="FP444" s="7">
        <v>90.42</v>
      </c>
      <c r="FQ444" s="9">
        <v>1.2618</v>
      </c>
      <c r="FR444" s="7">
        <f t="shared" si="79"/>
        <v>71.659533999048975</v>
      </c>
      <c r="FT444" s="7">
        <v>5.2</v>
      </c>
      <c r="FU444" s="7">
        <v>4.47</v>
      </c>
      <c r="FV444" s="9">
        <v>82.409400000000005</v>
      </c>
      <c r="FX444" s="9">
        <v>89</v>
      </c>
      <c r="FY444" s="9">
        <v>87.55</v>
      </c>
      <c r="FZ444" s="9">
        <v>85.76</v>
      </c>
      <c r="GA444" s="9">
        <v>83.01</v>
      </c>
      <c r="GB444" s="9">
        <v>78.64</v>
      </c>
      <c r="GD444" s="9">
        <v>89</v>
      </c>
      <c r="GE444" s="9">
        <v>88.25</v>
      </c>
      <c r="GF444" s="9">
        <v>87.55</v>
      </c>
      <c r="GG444" s="9">
        <v>86.89</v>
      </c>
      <c r="GH444" s="9">
        <v>86.3</v>
      </c>
      <c r="GI444" s="9">
        <v>85.76</v>
      </c>
      <c r="GJ444" s="9">
        <v>85.27</v>
      </c>
      <c r="GK444" s="9">
        <v>84.81</v>
      </c>
      <c r="GL444" s="9">
        <v>84.35</v>
      </c>
      <c r="GM444" s="9">
        <v>83.89</v>
      </c>
      <c r="GN444" s="9">
        <v>83.44</v>
      </c>
      <c r="GO444" s="9">
        <v>83.01</v>
      </c>
      <c r="GP444" s="9">
        <v>82.58</v>
      </c>
      <c r="GQ444" s="9">
        <v>82.17</v>
      </c>
      <c r="GR444" s="9">
        <v>81.77</v>
      </c>
      <c r="GS444" s="9">
        <v>81.400000000000006</v>
      </c>
      <c r="GT444" s="9">
        <v>81.040000000000006</v>
      </c>
      <c r="GU444" s="9">
        <v>80.69</v>
      </c>
      <c r="GV444" s="9">
        <v>80.33</v>
      </c>
      <c r="GW444" s="9">
        <v>79.97</v>
      </c>
      <c r="GX444" s="9">
        <v>79.61</v>
      </c>
      <c r="GY444" s="9">
        <v>79.27</v>
      </c>
      <c r="GZ444" s="9">
        <v>78.94</v>
      </c>
      <c r="HA444" s="9">
        <v>78.64</v>
      </c>
      <c r="HB444" s="9">
        <v>78.319999999999993</v>
      </c>
      <c r="HC444" s="9">
        <v>78.010000000000005</v>
      </c>
      <c r="HD444" s="9">
        <v>77.709999999999994</v>
      </c>
      <c r="HE444" s="9">
        <v>77.430000000000007</v>
      </c>
      <c r="HF444" s="9">
        <v>77.150000000000006</v>
      </c>
      <c r="HG444" s="9">
        <v>76.88</v>
      </c>
      <c r="HH444" s="9">
        <v>76.599999999999994</v>
      </c>
      <c r="HI444" s="9">
        <v>76.319999999999993</v>
      </c>
      <c r="HJ444" s="9">
        <v>76.040000000000006</v>
      </c>
      <c r="HK444" s="9">
        <v>75.77</v>
      </c>
      <c r="HL444" s="9">
        <v>75.489999999999995</v>
      </c>
      <c r="HM444" s="9">
        <v>75.209999999999994</v>
      </c>
      <c r="HN444" s="9">
        <v>74.94</v>
      </c>
      <c r="HO444" s="9">
        <v>74.650000000000006</v>
      </c>
      <c r="HP444" s="9">
        <v>74.430000000000007</v>
      </c>
      <c r="HQ444" s="9">
        <v>74.209999999999994</v>
      </c>
      <c r="HR444" s="9">
        <v>73.989999999999995</v>
      </c>
      <c r="HS444" s="9">
        <v>73.77</v>
      </c>
      <c r="HT444" s="9">
        <v>73.53</v>
      </c>
      <c r="HU444" s="9">
        <v>73.290000000000006</v>
      </c>
      <c r="HV444" s="9">
        <v>73.06</v>
      </c>
      <c r="HW444" s="9">
        <v>72.83</v>
      </c>
      <c r="HX444" s="9">
        <v>72.599999999999994</v>
      </c>
      <c r="HY444" s="9">
        <v>72.349999999999994</v>
      </c>
      <c r="ID444" s="14">
        <v>84.838099999999997</v>
      </c>
      <c r="IE444" s="14">
        <v>84.747900000000001</v>
      </c>
      <c r="IF444" s="14">
        <v>-0.10641399999999999</v>
      </c>
      <c r="IH444" s="7">
        <v>88.98</v>
      </c>
      <c r="II444" s="9">
        <v>81.25</v>
      </c>
    </row>
    <row r="445" spans="1:243" x14ac:dyDescent="0.35">
      <c r="A445" s="6">
        <f t="shared" si="80"/>
        <v>45174</v>
      </c>
      <c r="B445" s="13">
        <f t="shared" si="74"/>
        <v>9</v>
      </c>
      <c r="C445" s="13">
        <f t="shared" si="75"/>
        <v>2023</v>
      </c>
      <c r="D445">
        <f t="shared" si="76"/>
        <v>202309</v>
      </c>
      <c r="E445">
        <f t="shared" si="77"/>
        <v>3</v>
      </c>
      <c r="F445">
        <f t="shared" si="78"/>
        <v>202303</v>
      </c>
      <c r="G445" t="s">
        <v>630</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82.276600000000002</v>
      </c>
      <c r="FP445" s="7">
        <v>91.25</v>
      </c>
      <c r="FQ445" s="9">
        <v>1.2554000000000001</v>
      </c>
      <c r="FR445" s="7">
        <f t="shared" si="79"/>
        <v>72.685996495140984</v>
      </c>
      <c r="FT445" s="7">
        <v>5.26</v>
      </c>
      <c r="FU445" s="7">
        <v>4.5199999999999996</v>
      </c>
      <c r="FV445" s="9">
        <v>82.414500000000004</v>
      </c>
      <c r="FX445" s="9">
        <v>90.04</v>
      </c>
      <c r="FY445" s="9">
        <v>88.59</v>
      </c>
      <c r="FZ445" s="9">
        <v>86.51</v>
      </c>
      <c r="GA445" s="9">
        <v>83.41</v>
      </c>
      <c r="GB445" s="9">
        <v>78.73</v>
      </c>
      <c r="GD445" s="9">
        <v>90.04</v>
      </c>
      <c r="GE445" s="9">
        <v>89.35</v>
      </c>
      <c r="GF445" s="9">
        <v>88.59</v>
      </c>
      <c r="GG445" s="9">
        <v>87.84</v>
      </c>
      <c r="GH445" s="9">
        <v>87.14</v>
      </c>
      <c r="GI445" s="9">
        <v>86.51</v>
      </c>
      <c r="GJ445" s="9">
        <v>85.94</v>
      </c>
      <c r="GK445" s="9">
        <v>85.41</v>
      </c>
      <c r="GL445" s="9">
        <v>84.88</v>
      </c>
      <c r="GM445" s="9">
        <v>84.37</v>
      </c>
      <c r="GN445" s="9">
        <v>83.88</v>
      </c>
      <c r="GO445" s="9">
        <v>83.41</v>
      </c>
      <c r="GP445" s="9">
        <v>82.95</v>
      </c>
      <c r="GQ445" s="9">
        <v>82.5</v>
      </c>
      <c r="GR445" s="9">
        <v>82.07</v>
      </c>
      <c r="GS445" s="9">
        <v>81.67</v>
      </c>
      <c r="GT445" s="9">
        <v>81.28</v>
      </c>
      <c r="GU445" s="9">
        <v>80.900000000000006</v>
      </c>
      <c r="GV445" s="9">
        <v>80.52</v>
      </c>
      <c r="GW445" s="9">
        <v>80.13</v>
      </c>
      <c r="GX445" s="9">
        <v>79.739999999999995</v>
      </c>
      <c r="GY445" s="9">
        <v>79.38</v>
      </c>
      <c r="GZ445" s="9">
        <v>79.040000000000006</v>
      </c>
      <c r="HA445" s="9">
        <v>78.73</v>
      </c>
      <c r="HB445" s="9">
        <v>78.400000000000006</v>
      </c>
      <c r="HC445" s="9">
        <v>78.069999999999993</v>
      </c>
      <c r="HD445" s="9">
        <v>77.739999999999995</v>
      </c>
      <c r="HE445" s="9">
        <v>77.45</v>
      </c>
      <c r="HF445" s="9">
        <v>77.16</v>
      </c>
      <c r="HG445" s="9">
        <v>76.88</v>
      </c>
      <c r="HH445" s="9">
        <v>76.59</v>
      </c>
      <c r="HI445" s="9">
        <v>76.290000000000006</v>
      </c>
      <c r="HJ445" s="9">
        <v>76</v>
      </c>
      <c r="HK445" s="9">
        <v>75.72</v>
      </c>
      <c r="HL445" s="9">
        <v>75.430000000000007</v>
      </c>
      <c r="HM445" s="9">
        <v>75.14</v>
      </c>
      <c r="HN445" s="9">
        <v>74.86</v>
      </c>
      <c r="HO445" s="9">
        <v>74.56</v>
      </c>
      <c r="HP445" s="9">
        <v>74.33</v>
      </c>
      <c r="HQ445" s="9">
        <v>74.099999999999994</v>
      </c>
      <c r="HR445" s="9">
        <v>73.87</v>
      </c>
      <c r="HS445" s="9">
        <v>73.64</v>
      </c>
      <c r="HT445" s="9">
        <v>73.39</v>
      </c>
      <c r="HU445" s="9">
        <v>73.150000000000006</v>
      </c>
      <c r="HV445" s="9">
        <v>72.91</v>
      </c>
      <c r="HW445" s="9">
        <v>72.67</v>
      </c>
      <c r="HX445" s="9">
        <v>72.430000000000007</v>
      </c>
      <c r="HY445" s="9">
        <v>72.17</v>
      </c>
      <c r="ID445" s="14">
        <v>84.838099999999997</v>
      </c>
      <c r="IE445" s="14">
        <v>84.747900000000001</v>
      </c>
      <c r="IF445" s="14">
        <v>-0.10641399999999999</v>
      </c>
      <c r="IH445" s="7">
        <v>90.38</v>
      </c>
      <c r="II445" s="9">
        <v>83.46</v>
      </c>
    </row>
    <row r="446" spans="1:243" x14ac:dyDescent="0.35">
      <c r="A446" s="6">
        <f t="shared" si="80"/>
        <v>45175</v>
      </c>
      <c r="B446" s="13">
        <f t="shared" si="74"/>
        <v>9</v>
      </c>
      <c r="C446" s="13">
        <f t="shared" si="75"/>
        <v>2023</v>
      </c>
      <c r="D446">
        <f t="shared" si="76"/>
        <v>202309</v>
      </c>
      <c r="E446">
        <f t="shared" si="77"/>
        <v>3</v>
      </c>
      <c r="F446">
        <f t="shared" si="78"/>
        <v>202303</v>
      </c>
      <c r="G446" t="s">
        <v>631</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81.921400000000006</v>
      </c>
      <c r="FP446" s="7">
        <v>91.79</v>
      </c>
      <c r="FQ446" s="9">
        <v>1.2491000000000001</v>
      </c>
      <c r="FR446" s="7">
        <f t="shared" si="79"/>
        <v>73.484909134576895</v>
      </c>
      <c r="FT446" s="7">
        <v>5.22</v>
      </c>
      <c r="FU446" s="7">
        <v>4.53</v>
      </c>
      <c r="FV446" s="9">
        <v>82.051299999999998</v>
      </c>
      <c r="FX446" s="9">
        <v>90.6</v>
      </c>
      <c r="FY446" s="9">
        <v>89.05</v>
      </c>
      <c r="FZ446" s="9">
        <v>86.83</v>
      </c>
      <c r="GA446" s="9">
        <v>83.52</v>
      </c>
      <c r="GB446" s="9">
        <v>78.7</v>
      </c>
      <c r="GD446" s="9">
        <v>90.6</v>
      </c>
      <c r="GE446" s="9">
        <v>89.86</v>
      </c>
      <c r="GF446" s="9">
        <v>89.05</v>
      </c>
      <c r="GG446" s="9">
        <v>88.25</v>
      </c>
      <c r="GH446" s="9">
        <v>87.51</v>
      </c>
      <c r="GI446" s="9">
        <v>86.83</v>
      </c>
      <c r="GJ446" s="9">
        <v>86.2</v>
      </c>
      <c r="GK446" s="9">
        <v>85.62</v>
      </c>
      <c r="GL446" s="9">
        <v>85.06</v>
      </c>
      <c r="GM446" s="9">
        <v>84.53</v>
      </c>
      <c r="GN446" s="9">
        <v>84.01</v>
      </c>
      <c r="GO446" s="9">
        <v>83.52</v>
      </c>
      <c r="GP446" s="9">
        <v>83.05</v>
      </c>
      <c r="GQ446" s="9">
        <v>82.58</v>
      </c>
      <c r="GR446" s="9">
        <v>82.13</v>
      </c>
      <c r="GS446" s="9">
        <v>81.709999999999994</v>
      </c>
      <c r="GT446" s="9">
        <v>81.3</v>
      </c>
      <c r="GU446" s="9">
        <v>80.900000000000006</v>
      </c>
      <c r="GV446" s="9">
        <v>80.510000000000005</v>
      </c>
      <c r="GW446" s="9">
        <v>80.12</v>
      </c>
      <c r="GX446" s="9">
        <v>79.72</v>
      </c>
      <c r="GY446" s="9">
        <v>79.349999999999994</v>
      </c>
      <c r="GZ446" s="9">
        <v>79.02</v>
      </c>
      <c r="HA446" s="9">
        <v>78.7</v>
      </c>
      <c r="HB446" s="9">
        <v>78.36</v>
      </c>
      <c r="HC446" s="9">
        <v>78.02</v>
      </c>
      <c r="HD446" s="9">
        <v>77.680000000000007</v>
      </c>
      <c r="HE446" s="9">
        <v>77.38</v>
      </c>
      <c r="HF446" s="9">
        <v>77.09</v>
      </c>
      <c r="HG446" s="9">
        <v>76.81</v>
      </c>
      <c r="HH446" s="9">
        <v>76.52</v>
      </c>
      <c r="HI446" s="9">
        <v>76.209999999999994</v>
      </c>
      <c r="HJ446" s="9">
        <v>75.92</v>
      </c>
      <c r="HK446" s="9">
        <v>75.64</v>
      </c>
      <c r="HL446" s="9">
        <v>75.36</v>
      </c>
      <c r="HM446" s="9">
        <v>75.08</v>
      </c>
      <c r="HN446" s="9">
        <v>74.81</v>
      </c>
      <c r="HO446" s="9">
        <v>74.52</v>
      </c>
      <c r="HP446" s="9">
        <v>74.290000000000006</v>
      </c>
      <c r="HQ446" s="9">
        <v>74.06</v>
      </c>
      <c r="HR446" s="9">
        <v>73.83</v>
      </c>
      <c r="HS446" s="9">
        <v>73.599999999999994</v>
      </c>
      <c r="HT446" s="9">
        <v>73.36</v>
      </c>
      <c r="HU446" s="9">
        <v>73.13</v>
      </c>
      <c r="HV446" s="9">
        <v>72.89</v>
      </c>
      <c r="HW446" s="9">
        <v>72.650000000000006</v>
      </c>
      <c r="HX446" s="9">
        <v>72.41</v>
      </c>
      <c r="HY446" s="9">
        <v>72.16</v>
      </c>
      <c r="ID446" s="14">
        <v>84.838099999999997</v>
      </c>
      <c r="IE446" s="14">
        <v>84.747900000000001</v>
      </c>
      <c r="IF446" s="14">
        <v>-0.10641399999999999</v>
      </c>
      <c r="IH446" s="7">
        <v>90.76</v>
      </c>
      <c r="II446" s="9">
        <v>75.31</v>
      </c>
    </row>
    <row r="447" spans="1:243" x14ac:dyDescent="0.35">
      <c r="A447" s="6">
        <f t="shared" si="80"/>
        <v>45176</v>
      </c>
      <c r="B447" s="13">
        <f t="shared" si="74"/>
        <v>9</v>
      </c>
      <c r="C447" s="13">
        <f t="shared" si="75"/>
        <v>2023</v>
      </c>
      <c r="D447">
        <f t="shared" si="76"/>
        <v>202309</v>
      </c>
      <c r="E447">
        <f t="shared" si="77"/>
        <v>3</v>
      </c>
      <c r="F447">
        <f t="shared" si="78"/>
        <v>202303</v>
      </c>
      <c r="G447" t="s">
        <v>632</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81.883600000000001</v>
      </c>
      <c r="FP447" s="7">
        <v>91.16</v>
      </c>
      <c r="FQ447" s="9">
        <v>1.2476</v>
      </c>
      <c r="FR447" s="7">
        <f t="shared" si="79"/>
        <v>73.06829111894838</v>
      </c>
      <c r="FT447" s="7">
        <v>5.14</v>
      </c>
      <c r="FU447" s="7">
        <v>4.46</v>
      </c>
      <c r="FV447" s="9">
        <v>82.020600000000002</v>
      </c>
      <c r="FX447" s="9">
        <v>89.92</v>
      </c>
      <c r="FY447" s="9">
        <v>88.49</v>
      </c>
      <c r="FZ447" s="9">
        <v>86.4</v>
      </c>
      <c r="GA447" s="9">
        <v>83.29</v>
      </c>
      <c r="GB447" s="9">
        <v>78.78</v>
      </c>
      <c r="GD447" s="9">
        <v>89.92</v>
      </c>
      <c r="GE447" s="9">
        <v>89.25</v>
      </c>
      <c r="GF447" s="9">
        <v>88.49</v>
      </c>
      <c r="GG447" s="9">
        <v>87.74</v>
      </c>
      <c r="GH447" s="9">
        <v>87.04</v>
      </c>
      <c r="GI447" s="9">
        <v>86.4</v>
      </c>
      <c r="GJ447" s="9">
        <v>85.8</v>
      </c>
      <c r="GK447" s="9">
        <v>85.25</v>
      </c>
      <c r="GL447" s="9">
        <v>84.72</v>
      </c>
      <c r="GM447" s="9">
        <v>84.22</v>
      </c>
      <c r="GN447" s="9">
        <v>83.74</v>
      </c>
      <c r="GO447" s="9">
        <v>83.29</v>
      </c>
      <c r="GP447" s="9">
        <v>82.85</v>
      </c>
      <c r="GQ447" s="9">
        <v>82.42</v>
      </c>
      <c r="GR447" s="9">
        <v>82</v>
      </c>
      <c r="GS447" s="9">
        <v>81.61</v>
      </c>
      <c r="GT447" s="9">
        <v>81.23</v>
      </c>
      <c r="GU447" s="9">
        <v>80.86</v>
      </c>
      <c r="GV447" s="9">
        <v>80.5</v>
      </c>
      <c r="GW447" s="9">
        <v>80.13</v>
      </c>
      <c r="GX447" s="9">
        <v>79.760000000000005</v>
      </c>
      <c r="GY447" s="9">
        <v>79.41</v>
      </c>
      <c r="GZ447" s="9">
        <v>79.09</v>
      </c>
      <c r="HA447" s="9">
        <v>78.78</v>
      </c>
      <c r="HB447" s="9">
        <v>78.47</v>
      </c>
      <c r="HC447" s="9">
        <v>78.150000000000006</v>
      </c>
      <c r="HD447" s="9">
        <v>77.819999999999993</v>
      </c>
      <c r="HE447" s="9">
        <v>77.53</v>
      </c>
      <c r="HF447" s="9">
        <v>77.260000000000005</v>
      </c>
      <c r="HG447" s="9">
        <v>77</v>
      </c>
      <c r="HH447" s="9">
        <v>76.73</v>
      </c>
      <c r="HI447" s="9">
        <v>76.44</v>
      </c>
      <c r="HJ447" s="9">
        <v>76.16</v>
      </c>
      <c r="HK447" s="9">
        <v>75.89</v>
      </c>
      <c r="HL447" s="9">
        <v>75.62</v>
      </c>
      <c r="HM447" s="9">
        <v>75.349999999999994</v>
      </c>
      <c r="HN447" s="9">
        <v>75.09</v>
      </c>
      <c r="HO447" s="9">
        <v>74.819999999999993</v>
      </c>
      <c r="HP447" s="9">
        <v>74.59</v>
      </c>
      <c r="HQ447" s="9">
        <v>74.37</v>
      </c>
      <c r="HR447" s="9">
        <v>74.150000000000006</v>
      </c>
      <c r="HS447" s="9">
        <v>73.930000000000007</v>
      </c>
      <c r="HT447" s="9">
        <v>73.7</v>
      </c>
      <c r="HU447" s="9">
        <v>73.47</v>
      </c>
      <c r="HV447" s="9">
        <v>73.23</v>
      </c>
      <c r="HW447" s="9">
        <v>73</v>
      </c>
      <c r="HX447" s="9">
        <v>72.77</v>
      </c>
      <c r="HY447" s="9">
        <v>72.53</v>
      </c>
      <c r="ID447" s="14">
        <v>84.838099999999997</v>
      </c>
      <c r="IE447" s="14">
        <v>84.747900000000001</v>
      </c>
      <c r="IF447" s="14">
        <v>-0.10641399999999999</v>
      </c>
      <c r="IH447" s="7">
        <v>89.93</v>
      </c>
      <c r="II447" s="9">
        <v>79.48</v>
      </c>
    </row>
    <row r="448" spans="1:243" x14ac:dyDescent="0.35">
      <c r="A448" s="6">
        <f t="shared" si="80"/>
        <v>45177</v>
      </c>
      <c r="B448" s="13">
        <f t="shared" si="74"/>
        <v>9</v>
      </c>
      <c r="C448" s="13">
        <f t="shared" si="75"/>
        <v>2023</v>
      </c>
      <c r="D448">
        <f t="shared" si="76"/>
        <v>202309</v>
      </c>
      <c r="E448">
        <f t="shared" si="77"/>
        <v>3</v>
      </c>
      <c r="F448">
        <f t="shared" si="78"/>
        <v>202303</v>
      </c>
      <c r="G448" t="s">
        <v>633</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81.893900000000002</v>
      </c>
      <c r="FP448" s="7">
        <v>91.85</v>
      </c>
      <c r="FQ448" s="9">
        <v>1.2484999999999999</v>
      </c>
      <c r="FR448" s="7">
        <f t="shared" si="79"/>
        <v>73.568281938325995</v>
      </c>
      <c r="FT448" s="7">
        <v>5.08</v>
      </c>
      <c r="FU448" s="7">
        <v>4.42</v>
      </c>
      <c r="FV448" s="9">
        <v>82.035499999999999</v>
      </c>
      <c r="FX448" s="9">
        <v>90.65</v>
      </c>
      <c r="FY448" s="9">
        <v>89.29</v>
      </c>
      <c r="FZ448" s="9">
        <v>87.11</v>
      </c>
      <c r="GA448" s="9">
        <v>83.77</v>
      </c>
      <c r="GB448" s="9">
        <v>78.86</v>
      </c>
      <c r="GD448" s="9">
        <v>90.65</v>
      </c>
      <c r="GE448" s="9">
        <v>90.03</v>
      </c>
      <c r="GF448" s="9">
        <v>89.29</v>
      </c>
      <c r="GG448" s="9">
        <v>88.53</v>
      </c>
      <c r="GH448" s="9">
        <v>87.8</v>
      </c>
      <c r="GI448" s="9">
        <v>87.11</v>
      </c>
      <c r="GJ448" s="9">
        <v>86.48</v>
      </c>
      <c r="GK448" s="9">
        <v>85.89</v>
      </c>
      <c r="GL448" s="9">
        <v>85.32</v>
      </c>
      <c r="GM448" s="9">
        <v>84.78</v>
      </c>
      <c r="GN448" s="9">
        <v>84.26</v>
      </c>
      <c r="GO448" s="9">
        <v>83.77</v>
      </c>
      <c r="GP448" s="9">
        <v>83.28</v>
      </c>
      <c r="GQ448" s="9">
        <v>82.81</v>
      </c>
      <c r="GR448" s="9">
        <v>82.36</v>
      </c>
      <c r="GS448" s="9">
        <v>81.93</v>
      </c>
      <c r="GT448" s="9">
        <v>81.510000000000005</v>
      </c>
      <c r="GU448" s="9">
        <v>81.11</v>
      </c>
      <c r="GV448" s="9">
        <v>80.72</v>
      </c>
      <c r="GW448" s="9">
        <v>80.319999999999993</v>
      </c>
      <c r="GX448" s="9">
        <v>79.92</v>
      </c>
      <c r="GY448" s="9">
        <v>79.540000000000006</v>
      </c>
      <c r="GZ448" s="9">
        <v>79.19</v>
      </c>
      <c r="HA448" s="9">
        <v>78.86</v>
      </c>
      <c r="HB448" s="9">
        <v>78.52</v>
      </c>
      <c r="HC448" s="9">
        <v>78.2</v>
      </c>
      <c r="HD448" s="9">
        <v>77.84</v>
      </c>
      <c r="HE448" s="9">
        <v>77.53</v>
      </c>
      <c r="HF448" s="9">
        <v>77.239999999999995</v>
      </c>
      <c r="HG448" s="9">
        <v>76.959999999999994</v>
      </c>
      <c r="HH448" s="9">
        <v>76.67</v>
      </c>
      <c r="HI448" s="9">
        <v>76.36</v>
      </c>
      <c r="HJ448" s="9">
        <v>76.06</v>
      </c>
      <c r="HK448" s="9">
        <v>75.77</v>
      </c>
      <c r="HL448" s="9">
        <v>75.48</v>
      </c>
      <c r="HM448" s="9">
        <v>75.19</v>
      </c>
      <c r="HN448" s="9">
        <v>74.91</v>
      </c>
      <c r="HO448" s="9">
        <v>74.63</v>
      </c>
      <c r="HP448" s="9">
        <v>74.38</v>
      </c>
      <c r="HQ448" s="9">
        <v>74.14</v>
      </c>
      <c r="HR448" s="9">
        <v>73.900000000000006</v>
      </c>
      <c r="HS448" s="9">
        <v>73.66</v>
      </c>
      <c r="HT448" s="9">
        <v>73.42</v>
      </c>
      <c r="HU448" s="9">
        <v>73.180000000000007</v>
      </c>
      <c r="HV448" s="9">
        <v>72.930000000000007</v>
      </c>
      <c r="HW448" s="9">
        <v>72.680000000000007</v>
      </c>
      <c r="HX448" s="9">
        <v>72.430000000000007</v>
      </c>
      <c r="HY448" s="9">
        <v>72.180000000000007</v>
      </c>
      <c r="ID448" s="14">
        <v>84.838099999999997</v>
      </c>
      <c r="IE448" s="14">
        <v>84.747900000000001</v>
      </c>
      <c r="IF448" s="14">
        <v>-0.10641399999999999</v>
      </c>
      <c r="IH448" s="7">
        <v>90.62</v>
      </c>
      <c r="II448" s="9">
        <v>84.86</v>
      </c>
    </row>
    <row r="449" spans="1:243" x14ac:dyDescent="0.35">
      <c r="A449" s="6">
        <f t="shared" si="80"/>
        <v>45180</v>
      </c>
      <c r="B449" s="13">
        <f t="shared" si="74"/>
        <v>9</v>
      </c>
      <c r="C449" s="13">
        <f t="shared" si="75"/>
        <v>2023</v>
      </c>
      <c r="D449">
        <f t="shared" si="76"/>
        <v>202309</v>
      </c>
      <c r="E449">
        <f t="shared" si="77"/>
        <v>3</v>
      </c>
      <c r="F449">
        <f t="shared" si="78"/>
        <v>202303</v>
      </c>
      <c r="G449" t="s">
        <v>634</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81.961799999999997</v>
      </c>
      <c r="FP449" s="7">
        <v>91.97</v>
      </c>
      <c r="FQ449" s="9">
        <v>1.2528999999999999</v>
      </c>
      <c r="FR449" s="7">
        <f t="shared" si="79"/>
        <v>73.405698778833113</v>
      </c>
      <c r="FT449" s="7">
        <v>5.08</v>
      </c>
      <c r="FU449" s="7">
        <v>4.47</v>
      </c>
      <c r="FV449" s="9">
        <v>82.119900000000001</v>
      </c>
      <c r="FX449" s="9">
        <v>90.64</v>
      </c>
      <c r="FY449" s="9">
        <v>89.32</v>
      </c>
      <c r="FZ449" s="9">
        <v>87.17</v>
      </c>
      <c r="GA449" s="9">
        <v>83.81</v>
      </c>
      <c r="GB449" s="9">
        <v>78.95</v>
      </c>
      <c r="GD449" s="9">
        <v>90.64</v>
      </c>
      <c r="GE449" s="9">
        <v>90.04</v>
      </c>
      <c r="GF449" s="9">
        <v>89.32</v>
      </c>
      <c r="GG449" s="9">
        <v>88.58</v>
      </c>
      <c r="GH449" s="9">
        <v>87.85</v>
      </c>
      <c r="GI449" s="9">
        <v>87.17</v>
      </c>
      <c r="GJ449" s="9">
        <v>86.53</v>
      </c>
      <c r="GK449" s="9">
        <v>85.94</v>
      </c>
      <c r="GL449" s="9">
        <v>85.37</v>
      </c>
      <c r="GM449" s="9">
        <v>84.82</v>
      </c>
      <c r="GN449" s="9">
        <v>84.3</v>
      </c>
      <c r="GO449" s="9">
        <v>83.81</v>
      </c>
      <c r="GP449" s="9">
        <v>83.34</v>
      </c>
      <c r="GQ449" s="9">
        <v>82.87</v>
      </c>
      <c r="GR449" s="9">
        <v>82.41</v>
      </c>
      <c r="GS449" s="9">
        <v>81.99</v>
      </c>
      <c r="GT449" s="9">
        <v>81.58</v>
      </c>
      <c r="GU449" s="9">
        <v>81.180000000000007</v>
      </c>
      <c r="GV449" s="9">
        <v>80.790000000000006</v>
      </c>
      <c r="GW449" s="9">
        <v>80.39</v>
      </c>
      <c r="GX449" s="9">
        <v>79.989999999999995</v>
      </c>
      <c r="GY449" s="9">
        <v>79.62</v>
      </c>
      <c r="GZ449" s="9">
        <v>79.27</v>
      </c>
      <c r="HA449" s="9">
        <v>78.95</v>
      </c>
      <c r="HB449" s="9">
        <v>78.62</v>
      </c>
      <c r="HC449" s="9">
        <v>78.290000000000006</v>
      </c>
      <c r="HD449" s="9">
        <v>77.94</v>
      </c>
      <c r="HE449" s="9">
        <v>77.63</v>
      </c>
      <c r="HF449" s="9">
        <v>77.34</v>
      </c>
      <c r="HG449" s="9">
        <v>77.06</v>
      </c>
      <c r="HH449" s="9">
        <v>76.77</v>
      </c>
      <c r="HI449" s="9">
        <v>76.47</v>
      </c>
      <c r="HJ449" s="9">
        <v>76.17</v>
      </c>
      <c r="HK449" s="9">
        <v>75.88</v>
      </c>
      <c r="HL449" s="9">
        <v>75.59</v>
      </c>
      <c r="HM449" s="9">
        <v>75.3</v>
      </c>
      <c r="HN449" s="9">
        <v>75.02</v>
      </c>
      <c r="HO449" s="9">
        <v>74.75</v>
      </c>
      <c r="HP449" s="9">
        <v>74.5</v>
      </c>
      <c r="HQ449" s="9">
        <v>74.260000000000005</v>
      </c>
      <c r="HR449" s="9">
        <v>74.02</v>
      </c>
      <c r="HS449" s="9">
        <v>73.78</v>
      </c>
      <c r="HT449" s="9">
        <v>73.540000000000006</v>
      </c>
      <c r="HU449" s="9">
        <v>73.290000000000006</v>
      </c>
      <c r="HV449" s="9">
        <v>73.040000000000006</v>
      </c>
      <c r="HW449" s="9">
        <v>72.790000000000006</v>
      </c>
      <c r="HX449" s="9">
        <v>72.540000000000006</v>
      </c>
      <c r="HY449" s="9">
        <v>72.290000000000006</v>
      </c>
      <c r="ID449" s="14">
        <v>84.838099999999997</v>
      </c>
      <c r="IE449" s="14">
        <v>84.747900000000001</v>
      </c>
      <c r="IF449" s="14">
        <v>-0.10641399999999999</v>
      </c>
      <c r="IH449" s="7">
        <v>90.73</v>
      </c>
      <c r="II449" s="9">
        <v>89.81</v>
      </c>
    </row>
    <row r="450" spans="1:243" x14ac:dyDescent="0.35">
      <c r="A450" s="6">
        <f t="shared" si="80"/>
        <v>45181</v>
      </c>
      <c r="B450" s="13">
        <f t="shared" si="74"/>
        <v>9</v>
      </c>
      <c r="C450" s="13">
        <f t="shared" si="75"/>
        <v>2023</v>
      </c>
      <c r="D450">
        <f t="shared" si="76"/>
        <v>202309</v>
      </c>
      <c r="E450">
        <f t="shared" si="77"/>
        <v>3</v>
      </c>
      <c r="F450">
        <f t="shared" si="78"/>
        <v>202303</v>
      </c>
      <c r="G450" t="s">
        <v>635</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81.6982</v>
      </c>
      <c r="FP450" s="7">
        <v>93.58</v>
      </c>
      <c r="FQ450" s="9">
        <v>1.2465999999999999</v>
      </c>
      <c r="FR450" s="7">
        <f t="shared" si="79"/>
        <v>75.06818546446334</v>
      </c>
      <c r="FT450" s="7">
        <v>5.04</v>
      </c>
      <c r="FU450" s="7">
        <v>4.42</v>
      </c>
      <c r="FV450" s="9">
        <v>81.854399999999998</v>
      </c>
      <c r="FX450" s="9">
        <v>92.06</v>
      </c>
      <c r="FY450" s="9">
        <v>90.51</v>
      </c>
      <c r="FZ450" s="9">
        <v>88.12</v>
      </c>
      <c r="GA450" s="9">
        <v>84.44</v>
      </c>
      <c r="GB450" s="9">
        <v>79.28</v>
      </c>
      <c r="GD450" s="9">
        <v>92.06</v>
      </c>
      <c r="GE450" s="9">
        <v>91.33</v>
      </c>
      <c r="GF450" s="9">
        <v>90.51</v>
      </c>
      <c r="GG450" s="9">
        <v>89.68</v>
      </c>
      <c r="GH450" s="9">
        <v>88.88</v>
      </c>
      <c r="GI450" s="9">
        <v>88.12</v>
      </c>
      <c r="GJ450" s="9">
        <v>87.42</v>
      </c>
      <c r="GK450" s="9">
        <v>86.77</v>
      </c>
      <c r="GL450" s="9">
        <v>86.14</v>
      </c>
      <c r="GM450" s="9">
        <v>85.54</v>
      </c>
      <c r="GN450" s="9">
        <v>84.98</v>
      </c>
      <c r="GO450" s="9">
        <v>84.44</v>
      </c>
      <c r="GP450" s="9">
        <v>83.93</v>
      </c>
      <c r="GQ450" s="9">
        <v>83.42</v>
      </c>
      <c r="GR450" s="9">
        <v>82.92</v>
      </c>
      <c r="GS450" s="9">
        <v>82.47</v>
      </c>
      <c r="GT450" s="9">
        <v>82.03</v>
      </c>
      <c r="GU450" s="9">
        <v>81.599999999999994</v>
      </c>
      <c r="GV450" s="9">
        <v>81.19</v>
      </c>
      <c r="GW450" s="9">
        <v>80.77</v>
      </c>
      <c r="GX450" s="9">
        <v>80.36</v>
      </c>
      <c r="GY450" s="9">
        <v>79.97</v>
      </c>
      <c r="GZ450" s="9">
        <v>79.61</v>
      </c>
      <c r="HA450" s="9">
        <v>79.28</v>
      </c>
      <c r="HB450" s="9">
        <v>78.92</v>
      </c>
      <c r="HC450" s="9">
        <v>78.56</v>
      </c>
      <c r="HD450" s="9">
        <v>78.2</v>
      </c>
      <c r="HE450" s="9">
        <v>77.87</v>
      </c>
      <c r="HF450" s="9">
        <v>77.56</v>
      </c>
      <c r="HG450" s="9">
        <v>77.260000000000005</v>
      </c>
      <c r="HH450" s="9">
        <v>76.959999999999994</v>
      </c>
      <c r="HI450" s="9">
        <v>76.650000000000006</v>
      </c>
      <c r="HJ450" s="9">
        <v>76.34</v>
      </c>
      <c r="HK450" s="9">
        <v>76.03</v>
      </c>
      <c r="HL450" s="9">
        <v>75.72</v>
      </c>
      <c r="HM450" s="9">
        <v>75.41</v>
      </c>
      <c r="HN450" s="9">
        <v>75.12</v>
      </c>
      <c r="HO450" s="9">
        <v>74.83</v>
      </c>
      <c r="HP450" s="9">
        <v>74.58</v>
      </c>
      <c r="HQ450" s="9">
        <v>74.33</v>
      </c>
      <c r="HR450" s="9">
        <v>74.08</v>
      </c>
      <c r="HS450" s="9">
        <v>73.83</v>
      </c>
      <c r="HT450" s="9">
        <v>73.58</v>
      </c>
      <c r="HU450" s="9">
        <v>73.319999999999993</v>
      </c>
      <c r="HV450" s="9">
        <v>73.069999999999993</v>
      </c>
      <c r="HW450" s="9">
        <v>72.81</v>
      </c>
      <c r="HX450" s="9">
        <v>72.55</v>
      </c>
      <c r="HY450" s="9">
        <v>72.3</v>
      </c>
      <c r="ID450" s="14">
        <v>84.838099999999997</v>
      </c>
      <c r="IE450" s="14">
        <v>84.747900000000001</v>
      </c>
      <c r="IF450" s="14">
        <v>-0.10641399999999999</v>
      </c>
      <c r="IH450" s="7">
        <v>92.32</v>
      </c>
      <c r="II450" s="9">
        <v>86.97</v>
      </c>
    </row>
    <row r="451" spans="1:243" x14ac:dyDescent="0.35">
      <c r="A451" s="6">
        <f t="shared" si="80"/>
        <v>45182</v>
      </c>
      <c r="B451" s="13">
        <f t="shared" si="74"/>
        <v>9</v>
      </c>
      <c r="C451" s="13">
        <f t="shared" si="75"/>
        <v>2023</v>
      </c>
      <c r="D451">
        <f t="shared" si="76"/>
        <v>202309</v>
      </c>
      <c r="E451">
        <f t="shared" si="77"/>
        <v>3</v>
      </c>
      <c r="F451">
        <f t="shared" si="78"/>
        <v>202303</v>
      </c>
      <c r="G451" t="s">
        <v>636</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81.747399999999999</v>
      </c>
      <c r="FP451" s="7">
        <v>93.04</v>
      </c>
      <c r="FQ451" s="9">
        <v>1.2490000000000001</v>
      </c>
      <c r="FR451" s="7">
        <f t="shared" si="79"/>
        <v>74.491593274619689</v>
      </c>
      <c r="FT451" s="7">
        <v>4.97</v>
      </c>
      <c r="FU451" s="7">
        <v>4.34</v>
      </c>
      <c r="FV451" s="9">
        <v>81.906499999999994</v>
      </c>
      <c r="FX451" s="9">
        <v>91.88</v>
      </c>
      <c r="FY451" s="9">
        <v>90.39</v>
      </c>
      <c r="FZ451" s="9">
        <v>88.02</v>
      </c>
      <c r="GA451" s="9">
        <v>84.33</v>
      </c>
      <c r="GB451" s="9">
        <v>79.16</v>
      </c>
      <c r="GD451" s="9">
        <v>91.88</v>
      </c>
      <c r="GE451" s="9">
        <v>91.2</v>
      </c>
      <c r="GF451" s="9">
        <v>90.39</v>
      </c>
      <c r="GG451" s="9">
        <v>89.57</v>
      </c>
      <c r="GH451" s="9">
        <v>88.77</v>
      </c>
      <c r="GI451" s="9">
        <v>88.02</v>
      </c>
      <c r="GJ451" s="9">
        <v>87.33</v>
      </c>
      <c r="GK451" s="9">
        <v>86.68</v>
      </c>
      <c r="GL451" s="9">
        <v>86.05</v>
      </c>
      <c r="GM451" s="9">
        <v>85.45</v>
      </c>
      <c r="GN451" s="9">
        <v>84.87</v>
      </c>
      <c r="GO451" s="9">
        <v>84.33</v>
      </c>
      <c r="GP451" s="9">
        <v>83.81</v>
      </c>
      <c r="GQ451" s="9">
        <v>83.3</v>
      </c>
      <c r="GR451" s="9">
        <v>82.81</v>
      </c>
      <c r="GS451" s="9">
        <v>82.35</v>
      </c>
      <c r="GT451" s="9">
        <v>81.91</v>
      </c>
      <c r="GU451" s="9">
        <v>81.48</v>
      </c>
      <c r="GV451" s="9">
        <v>81.069999999999993</v>
      </c>
      <c r="GW451" s="9">
        <v>80.650000000000006</v>
      </c>
      <c r="GX451" s="9">
        <v>80.239999999999995</v>
      </c>
      <c r="GY451" s="9">
        <v>79.849999999999994</v>
      </c>
      <c r="GZ451" s="9">
        <v>79.489999999999995</v>
      </c>
      <c r="HA451" s="9">
        <v>79.16</v>
      </c>
      <c r="HB451" s="9">
        <v>78.81</v>
      </c>
      <c r="HC451" s="9">
        <v>78.45</v>
      </c>
      <c r="HD451" s="9">
        <v>78.09</v>
      </c>
      <c r="HE451" s="9">
        <v>77.760000000000005</v>
      </c>
      <c r="HF451" s="9">
        <v>77.45</v>
      </c>
      <c r="HG451" s="9">
        <v>77.150000000000006</v>
      </c>
      <c r="HH451" s="9">
        <v>76.849999999999994</v>
      </c>
      <c r="HI451" s="9">
        <v>76.540000000000006</v>
      </c>
      <c r="HJ451" s="9">
        <v>76.23</v>
      </c>
      <c r="HK451" s="9">
        <v>75.92</v>
      </c>
      <c r="HL451" s="9">
        <v>75.62</v>
      </c>
      <c r="HM451" s="9">
        <v>75.319999999999993</v>
      </c>
      <c r="HN451" s="9">
        <v>75.03</v>
      </c>
      <c r="HO451" s="9">
        <v>74.739999999999995</v>
      </c>
      <c r="HP451" s="9">
        <v>74.489999999999995</v>
      </c>
      <c r="HQ451" s="9">
        <v>74.239999999999995</v>
      </c>
      <c r="HR451" s="9">
        <v>73.989999999999995</v>
      </c>
      <c r="HS451" s="9">
        <v>73.739999999999995</v>
      </c>
      <c r="HT451" s="9">
        <v>73.489999999999995</v>
      </c>
      <c r="HU451" s="9">
        <v>73.239999999999995</v>
      </c>
      <c r="HV451" s="9">
        <v>72.989999999999995</v>
      </c>
      <c r="HW451" s="9">
        <v>72.73</v>
      </c>
      <c r="HX451" s="9">
        <v>72.47</v>
      </c>
      <c r="HY451" s="9">
        <v>72.22</v>
      </c>
      <c r="ID451" s="14">
        <v>84.838099999999997</v>
      </c>
      <c r="IE451" s="14">
        <v>84.747900000000001</v>
      </c>
      <c r="IF451" s="14">
        <v>-0.10641399999999999</v>
      </c>
      <c r="IH451" s="7">
        <v>91.13</v>
      </c>
      <c r="II451" s="9">
        <v>92.3</v>
      </c>
    </row>
    <row r="452" spans="1:243" x14ac:dyDescent="0.35">
      <c r="A452" s="6">
        <f t="shared" si="80"/>
        <v>45183</v>
      </c>
      <c r="B452" s="13">
        <f t="shared" si="74"/>
        <v>9</v>
      </c>
      <c r="C452" s="13">
        <f t="shared" si="75"/>
        <v>2023</v>
      </c>
      <c r="D452">
        <f t="shared" si="76"/>
        <v>202309</v>
      </c>
      <c r="E452">
        <f t="shared" si="77"/>
        <v>3</v>
      </c>
      <c r="F452">
        <f t="shared" si="78"/>
        <v>202303</v>
      </c>
      <c r="G452" t="s">
        <v>637</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81.504400000000004</v>
      </c>
      <c r="FP452" s="7">
        <v>95.2</v>
      </c>
      <c r="FQ452" s="9">
        <v>1.2415</v>
      </c>
      <c r="FR452" s="7">
        <f t="shared" si="79"/>
        <v>76.681433749496577</v>
      </c>
      <c r="FT452" s="7">
        <v>4.95</v>
      </c>
      <c r="FU452" s="7">
        <v>4.3</v>
      </c>
      <c r="FV452" s="9">
        <v>81.6691</v>
      </c>
      <c r="FX452" s="9">
        <v>93.7</v>
      </c>
      <c r="FY452" s="9">
        <v>92.07</v>
      </c>
      <c r="FZ452" s="9">
        <v>89.44</v>
      </c>
      <c r="GA452" s="9">
        <v>85.39</v>
      </c>
      <c r="GB452" s="9">
        <v>79.739999999999995</v>
      </c>
      <c r="GD452" s="9">
        <v>93.7</v>
      </c>
      <c r="GE452" s="9">
        <v>92.94</v>
      </c>
      <c r="GF452" s="9">
        <v>92.07</v>
      </c>
      <c r="GG452" s="9">
        <v>91.17</v>
      </c>
      <c r="GH452" s="9">
        <v>90.28</v>
      </c>
      <c r="GI452" s="9">
        <v>89.44</v>
      </c>
      <c r="GJ452" s="9">
        <v>88.68</v>
      </c>
      <c r="GK452" s="9">
        <v>87.96</v>
      </c>
      <c r="GL452" s="9">
        <v>87.27</v>
      </c>
      <c r="GM452" s="9">
        <v>86.61</v>
      </c>
      <c r="GN452" s="9">
        <v>85.98</v>
      </c>
      <c r="GO452" s="9">
        <v>85.39</v>
      </c>
      <c r="GP452" s="9">
        <v>84.82</v>
      </c>
      <c r="GQ452" s="9">
        <v>84.25</v>
      </c>
      <c r="GR452" s="9">
        <v>83.71</v>
      </c>
      <c r="GS452" s="9">
        <v>83.2</v>
      </c>
      <c r="GT452" s="9">
        <v>82.71</v>
      </c>
      <c r="GU452" s="9">
        <v>82.25</v>
      </c>
      <c r="GV452" s="9">
        <v>81.8</v>
      </c>
      <c r="GW452" s="9">
        <v>81.349999999999994</v>
      </c>
      <c r="GX452" s="9">
        <v>80.91</v>
      </c>
      <c r="GY452" s="9">
        <v>80.489999999999995</v>
      </c>
      <c r="GZ452" s="9">
        <v>80.099999999999994</v>
      </c>
      <c r="HA452" s="9">
        <v>79.739999999999995</v>
      </c>
      <c r="HB452" s="9">
        <v>79.37</v>
      </c>
      <c r="HC452" s="9">
        <v>78.98</v>
      </c>
      <c r="HD452" s="9">
        <v>78.599999999999994</v>
      </c>
      <c r="HE452" s="9">
        <v>78.25</v>
      </c>
      <c r="HF452" s="9">
        <v>77.92</v>
      </c>
      <c r="HG452" s="9">
        <v>77.599999999999994</v>
      </c>
      <c r="HH452" s="9">
        <v>77.27</v>
      </c>
      <c r="HI452" s="9">
        <v>76.94</v>
      </c>
      <c r="HJ452" s="9">
        <v>76.62</v>
      </c>
      <c r="HK452" s="9">
        <v>76.290000000000006</v>
      </c>
      <c r="HL452" s="9">
        <v>75.98</v>
      </c>
      <c r="HM452" s="9">
        <v>75.67</v>
      </c>
      <c r="HN452" s="9">
        <v>75.37</v>
      </c>
      <c r="HO452" s="9">
        <v>75.06</v>
      </c>
      <c r="HP452" s="9">
        <v>74.8</v>
      </c>
      <c r="HQ452" s="9">
        <v>74.540000000000006</v>
      </c>
      <c r="HR452" s="9">
        <v>74.28</v>
      </c>
      <c r="HS452" s="9">
        <v>74.02</v>
      </c>
      <c r="HT452" s="9">
        <v>73.760000000000005</v>
      </c>
      <c r="HU452" s="9">
        <v>73.5</v>
      </c>
      <c r="HV452" s="9">
        <v>73.25</v>
      </c>
      <c r="HW452" s="9">
        <v>72.989999999999995</v>
      </c>
      <c r="HX452" s="9">
        <v>72.72</v>
      </c>
      <c r="HY452" s="9">
        <v>72.459999999999994</v>
      </c>
      <c r="ID452" s="14">
        <v>84.838099999999997</v>
      </c>
      <c r="IE452" s="14">
        <v>84.747900000000001</v>
      </c>
      <c r="IF452" s="14">
        <v>-0.10641399999999999</v>
      </c>
      <c r="IH452" s="7">
        <v>93</v>
      </c>
      <c r="II452" s="9">
        <v>89.27</v>
      </c>
    </row>
    <row r="453" spans="1:243" x14ac:dyDescent="0.35">
      <c r="A453" s="6">
        <f t="shared" si="80"/>
        <v>45184</v>
      </c>
      <c r="B453" s="13">
        <f t="shared" si="74"/>
        <v>9</v>
      </c>
      <c r="C453" s="13">
        <f t="shared" si="75"/>
        <v>2023</v>
      </c>
      <c r="D453">
        <f t="shared" si="76"/>
        <v>202309</v>
      </c>
      <c r="E453">
        <f t="shared" si="77"/>
        <v>3</v>
      </c>
      <c r="F453">
        <f t="shared" si="78"/>
        <v>202303</v>
      </c>
      <c r="G453" t="s">
        <v>638</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81.3977</v>
      </c>
      <c r="FP453" s="7">
        <v>95.55</v>
      </c>
      <c r="FQ453" s="9">
        <v>1.2395</v>
      </c>
      <c r="FR453" s="7">
        <f t="shared" si="79"/>
        <v>77.087535296490515</v>
      </c>
      <c r="FT453" s="7">
        <v>5.03</v>
      </c>
      <c r="FU453" s="7">
        <v>4.37</v>
      </c>
      <c r="FV453" s="9">
        <v>81.556299999999993</v>
      </c>
      <c r="FX453" s="9">
        <v>93.93</v>
      </c>
      <c r="FY453" s="9">
        <v>92.05</v>
      </c>
      <c r="FZ453" s="9">
        <v>89.21</v>
      </c>
      <c r="GA453" s="9">
        <v>85.11</v>
      </c>
      <c r="GB453" s="9">
        <v>79.39</v>
      </c>
      <c r="GD453" s="9">
        <v>93.93</v>
      </c>
      <c r="GE453" s="9">
        <v>93.04</v>
      </c>
      <c r="GF453" s="9">
        <v>92.05</v>
      </c>
      <c r="GG453" s="9">
        <v>91.06</v>
      </c>
      <c r="GH453" s="9">
        <v>90.09</v>
      </c>
      <c r="GI453" s="9">
        <v>89.21</v>
      </c>
      <c r="GJ453" s="9">
        <v>88.41</v>
      </c>
      <c r="GK453" s="9">
        <v>87.68</v>
      </c>
      <c r="GL453" s="9">
        <v>86.98</v>
      </c>
      <c r="GM453" s="9">
        <v>86.32</v>
      </c>
      <c r="GN453" s="9">
        <v>85.69</v>
      </c>
      <c r="GO453" s="9">
        <v>85.11</v>
      </c>
      <c r="GP453" s="9">
        <v>84.55</v>
      </c>
      <c r="GQ453" s="9">
        <v>83.98</v>
      </c>
      <c r="GR453" s="9">
        <v>83.43</v>
      </c>
      <c r="GS453" s="9">
        <v>82.92</v>
      </c>
      <c r="GT453" s="9">
        <v>82.43</v>
      </c>
      <c r="GU453" s="9">
        <v>81.96</v>
      </c>
      <c r="GV453" s="9">
        <v>81.5</v>
      </c>
      <c r="GW453" s="9">
        <v>81.040000000000006</v>
      </c>
      <c r="GX453" s="9">
        <v>80.59</v>
      </c>
      <c r="GY453" s="9">
        <v>80.150000000000006</v>
      </c>
      <c r="GZ453" s="9">
        <v>79.760000000000005</v>
      </c>
      <c r="HA453" s="9">
        <v>79.39</v>
      </c>
      <c r="HB453" s="9">
        <v>79.010000000000005</v>
      </c>
      <c r="HC453" s="9">
        <v>78.62</v>
      </c>
      <c r="HD453" s="9">
        <v>78.239999999999995</v>
      </c>
      <c r="HE453" s="9">
        <v>77.88</v>
      </c>
      <c r="HF453" s="9">
        <v>77.540000000000006</v>
      </c>
      <c r="HG453" s="9">
        <v>77.209999999999994</v>
      </c>
      <c r="HH453" s="9">
        <v>76.87</v>
      </c>
      <c r="HI453" s="9">
        <v>76.53</v>
      </c>
      <c r="HJ453" s="9">
        <v>76.209999999999994</v>
      </c>
      <c r="HK453" s="9">
        <v>75.88</v>
      </c>
      <c r="HL453" s="9">
        <v>75.569999999999993</v>
      </c>
      <c r="HM453" s="9">
        <v>75.25</v>
      </c>
      <c r="HN453" s="9">
        <v>74.94</v>
      </c>
      <c r="HO453" s="9">
        <v>74.62</v>
      </c>
      <c r="HP453" s="9">
        <v>74.36</v>
      </c>
      <c r="HQ453" s="9">
        <v>74.099999999999994</v>
      </c>
      <c r="HR453" s="9">
        <v>73.84</v>
      </c>
      <c r="HS453" s="9">
        <v>73.58</v>
      </c>
      <c r="HT453" s="9">
        <v>73.319999999999993</v>
      </c>
      <c r="HU453" s="9">
        <v>73.06</v>
      </c>
      <c r="HV453" s="9">
        <v>72.81</v>
      </c>
      <c r="HW453" s="9">
        <v>72.55</v>
      </c>
      <c r="HX453" s="9">
        <v>72.28</v>
      </c>
      <c r="HY453" s="9">
        <v>72.02</v>
      </c>
      <c r="ID453" s="14">
        <v>84.838099999999997</v>
      </c>
      <c r="IE453" s="14">
        <v>84.747900000000001</v>
      </c>
      <c r="IF453" s="14">
        <v>-0.10641399999999999</v>
      </c>
      <c r="IH453" s="7">
        <v>92.82</v>
      </c>
      <c r="II453" s="9">
        <v>92.14</v>
      </c>
    </row>
    <row r="454" spans="1:243" x14ac:dyDescent="0.35">
      <c r="A454" s="6">
        <f t="shared" si="80"/>
        <v>45187</v>
      </c>
      <c r="B454" s="13">
        <f t="shared" si="74"/>
        <v>9</v>
      </c>
      <c r="C454" s="13">
        <f t="shared" si="75"/>
        <v>2023</v>
      </c>
      <c r="D454">
        <f t="shared" si="76"/>
        <v>202309</v>
      </c>
      <c r="E454">
        <f t="shared" si="77"/>
        <v>3</v>
      </c>
      <c r="F454">
        <f t="shared" si="78"/>
        <v>202303</v>
      </c>
      <c r="G454" t="s">
        <v>639</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81.2988</v>
      </c>
      <c r="FP454" s="7">
        <v>95.95</v>
      </c>
      <c r="FQ454" s="9">
        <v>1.238</v>
      </c>
      <c r="FR454" s="7">
        <f t="shared" si="79"/>
        <v>77.504038772213249</v>
      </c>
      <c r="FT454" s="7">
        <v>5.0199999999999996</v>
      </c>
      <c r="FU454" s="7">
        <v>4.38</v>
      </c>
      <c r="FV454" s="9">
        <v>81.459999999999994</v>
      </c>
      <c r="FX454" s="9">
        <v>94.43</v>
      </c>
      <c r="FY454" s="9">
        <v>92.1</v>
      </c>
      <c r="FZ454" s="9">
        <v>89.07</v>
      </c>
      <c r="GA454" s="9">
        <v>85.08</v>
      </c>
      <c r="GB454" s="9">
        <v>79.66</v>
      </c>
      <c r="GD454" s="9">
        <v>94.43</v>
      </c>
      <c r="GE454" s="9">
        <v>93.29</v>
      </c>
      <c r="GF454" s="9">
        <v>92.1</v>
      </c>
      <c r="GG454" s="9">
        <v>91</v>
      </c>
      <c r="GH454" s="9">
        <v>89.97</v>
      </c>
      <c r="GI454" s="9">
        <v>89.07</v>
      </c>
      <c r="GJ454" s="9">
        <v>88.28</v>
      </c>
      <c r="GK454" s="9">
        <v>87.56</v>
      </c>
      <c r="GL454" s="9">
        <v>86.88</v>
      </c>
      <c r="GM454" s="9">
        <v>86.25</v>
      </c>
      <c r="GN454" s="9">
        <v>85.64</v>
      </c>
      <c r="GO454" s="9">
        <v>85.08</v>
      </c>
      <c r="GP454" s="9">
        <v>84.55</v>
      </c>
      <c r="GQ454" s="9">
        <v>84.03</v>
      </c>
      <c r="GR454" s="9">
        <v>83.51</v>
      </c>
      <c r="GS454" s="9">
        <v>83.02</v>
      </c>
      <c r="GT454" s="9">
        <v>82.55</v>
      </c>
      <c r="GU454" s="9">
        <v>82.1</v>
      </c>
      <c r="GV454" s="9">
        <v>81.66</v>
      </c>
      <c r="GW454" s="9">
        <v>81.23</v>
      </c>
      <c r="GX454" s="9">
        <v>80.790000000000006</v>
      </c>
      <c r="GY454" s="9">
        <v>80.38</v>
      </c>
      <c r="GZ454" s="9">
        <v>80.010000000000005</v>
      </c>
      <c r="HA454" s="9">
        <v>79.66</v>
      </c>
      <c r="HB454" s="9">
        <v>79.3</v>
      </c>
      <c r="HC454" s="9">
        <v>78.92</v>
      </c>
      <c r="HD454" s="9">
        <v>78.540000000000006</v>
      </c>
      <c r="HE454" s="9">
        <v>78.19</v>
      </c>
      <c r="HF454" s="9">
        <v>77.86</v>
      </c>
      <c r="HG454" s="9">
        <v>77.55</v>
      </c>
      <c r="HH454" s="9">
        <v>77.23</v>
      </c>
      <c r="HI454" s="9">
        <v>76.91</v>
      </c>
      <c r="HJ454" s="9">
        <v>76.599999999999994</v>
      </c>
      <c r="HK454" s="9">
        <v>76.28</v>
      </c>
      <c r="HL454" s="9">
        <v>75.98</v>
      </c>
      <c r="HM454" s="9">
        <v>75.680000000000007</v>
      </c>
      <c r="HN454" s="9">
        <v>75.39</v>
      </c>
      <c r="HO454" s="9">
        <v>75.069999999999993</v>
      </c>
      <c r="HP454" s="9">
        <v>74.819999999999993</v>
      </c>
      <c r="HQ454" s="9">
        <v>74.56</v>
      </c>
      <c r="HR454" s="9">
        <v>74.3</v>
      </c>
      <c r="HS454" s="9">
        <v>74.05</v>
      </c>
      <c r="HT454" s="9">
        <v>73.790000000000006</v>
      </c>
      <c r="HU454" s="9">
        <v>73.53</v>
      </c>
      <c r="HV454" s="9">
        <v>73.290000000000006</v>
      </c>
      <c r="HW454" s="9">
        <v>73.03</v>
      </c>
      <c r="HX454" s="9">
        <v>72.760000000000005</v>
      </c>
      <c r="HY454" s="9">
        <v>72.5</v>
      </c>
      <c r="ID454" s="14">
        <v>84.838099999999997</v>
      </c>
      <c r="IE454" s="14">
        <v>84.747900000000001</v>
      </c>
      <c r="IF454" s="14">
        <v>-0.10641399999999999</v>
      </c>
      <c r="IH454" s="7">
        <v>92.79</v>
      </c>
      <c r="II454" s="9">
        <v>87.52</v>
      </c>
    </row>
    <row r="455" spans="1:243" x14ac:dyDescent="0.35">
      <c r="A455" s="6">
        <f t="shared" si="80"/>
        <v>45188</v>
      </c>
      <c r="B455" s="13">
        <f t="shared" si="74"/>
        <v>9</v>
      </c>
      <c r="C455" s="13">
        <f t="shared" si="75"/>
        <v>2023</v>
      </c>
      <c r="D455">
        <f t="shared" si="76"/>
        <v>202309</v>
      </c>
      <c r="E455">
        <f t="shared" si="77"/>
        <v>3</v>
      </c>
      <c r="F455">
        <f t="shared" si="78"/>
        <v>202303</v>
      </c>
      <c r="G455" t="s">
        <v>640</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81.376400000000004</v>
      </c>
      <c r="FP455" s="7">
        <v>96.11</v>
      </c>
      <c r="FQ455" s="9">
        <v>1.2402</v>
      </c>
      <c r="FR455" s="7">
        <f t="shared" si="79"/>
        <v>77.49556523141429</v>
      </c>
      <c r="FT455" s="7">
        <v>5.01</v>
      </c>
      <c r="FU455" s="7">
        <v>4.3600000000000003</v>
      </c>
      <c r="FV455" s="9">
        <v>81.536900000000003</v>
      </c>
      <c r="FX455" s="9">
        <v>94.34</v>
      </c>
      <c r="FY455" s="9">
        <v>91.88</v>
      </c>
      <c r="FZ455" s="9">
        <v>88.86</v>
      </c>
      <c r="GA455" s="9">
        <v>84.89</v>
      </c>
      <c r="GB455" s="9">
        <v>79.64</v>
      </c>
      <c r="GD455" s="9">
        <v>94.34</v>
      </c>
      <c r="GE455" s="9">
        <v>93.14</v>
      </c>
      <c r="GF455" s="9">
        <v>91.88</v>
      </c>
      <c r="GG455" s="9">
        <v>90.73</v>
      </c>
      <c r="GH455" s="9">
        <v>89.72</v>
      </c>
      <c r="GI455" s="9">
        <v>88.86</v>
      </c>
      <c r="GJ455" s="9">
        <v>88.06</v>
      </c>
      <c r="GK455" s="9">
        <v>87.33</v>
      </c>
      <c r="GL455" s="9">
        <v>86.66</v>
      </c>
      <c r="GM455" s="9">
        <v>86.04</v>
      </c>
      <c r="GN455" s="9">
        <v>85.45</v>
      </c>
      <c r="GO455" s="9">
        <v>84.89</v>
      </c>
      <c r="GP455" s="9">
        <v>84.38</v>
      </c>
      <c r="GQ455" s="9">
        <v>83.88</v>
      </c>
      <c r="GR455" s="9">
        <v>83.37</v>
      </c>
      <c r="GS455" s="9">
        <v>82.89</v>
      </c>
      <c r="GT455" s="9">
        <v>82.44</v>
      </c>
      <c r="GU455" s="9">
        <v>82</v>
      </c>
      <c r="GV455" s="9">
        <v>81.59</v>
      </c>
      <c r="GW455" s="9">
        <v>81.17</v>
      </c>
      <c r="GX455" s="9">
        <v>80.739999999999995</v>
      </c>
      <c r="GY455" s="9">
        <v>80.33</v>
      </c>
      <c r="GZ455" s="9">
        <v>79.97</v>
      </c>
      <c r="HA455" s="9">
        <v>79.64</v>
      </c>
      <c r="HB455" s="9">
        <v>79.290000000000006</v>
      </c>
      <c r="HC455" s="9">
        <v>78.930000000000007</v>
      </c>
      <c r="HD455" s="9">
        <v>78.56</v>
      </c>
      <c r="HE455" s="9">
        <v>78.22</v>
      </c>
      <c r="HF455" s="9">
        <v>77.900000000000006</v>
      </c>
      <c r="HG455" s="9">
        <v>77.599999999999994</v>
      </c>
      <c r="HH455" s="9">
        <v>77.290000000000006</v>
      </c>
      <c r="HI455" s="9">
        <v>76.989999999999995</v>
      </c>
      <c r="HJ455" s="9">
        <v>76.680000000000007</v>
      </c>
      <c r="HK455" s="9">
        <v>76.37</v>
      </c>
      <c r="HL455" s="9">
        <v>76.08</v>
      </c>
      <c r="HM455" s="9">
        <v>75.790000000000006</v>
      </c>
      <c r="HN455" s="9">
        <v>75.510000000000005</v>
      </c>
      <c r="HO455" s="9">
        <v>75.19</v>
      </c>
      <c r="HP455" s="9">
        <v>74.94</v>
      </c>
      <c r="HQ455" s="9">
        <v>74.680000000000007</v>
      </c>
      <c r="HR455" s="9">
        <v>74.42</v>
      </c>
      <c r="HS455" s="9">
        <v>74.180000000000007</v>
      </c>
      <c r="HT455" s="9">
        <v>73.930000000000007</v>
      </c>
      <c r="HU455" s="9">
        <v>73.680000000000007</v>
      </c>
      <c r="HV455" s="9">
        <v>73.44</v>
      </c>
      <c r="HW455" s="9">
        <v>73.180000000000007</v>
      </c>
      <c r="HX455" s="9">
        <v>72.92</v>
      </c>
      <c r="HY455" s="9">
        <v>72.67</v>
      </c>
      <c r="ID455" s="14">
        <v>84.838099999999997</v>
      </c>
      <c r="IE455" s="14">
        <v>84.747900000000001</v>
      </c>
      <c r="IF455" s="14">
        <v>-0.10641399999999999</v>
      </c>
      <c r="IH455" s="7">
        <v>93.4</v>
      </c>
      <c r="II455" s="9">
        <v>93.59</v>
      </c>
    </row>
    <row r="456" spans="1:243" x14ac:dyDescent="0.35">
      <c r="A456" s="6">
        <f t="shared" si="80"/>
        <v>45189</v>
      </c>
      <c r="B456" s="13">
        <f t="shared" si="74"/>
        <v>9</v>
      </c>
      <c r="C456" s="13">
        <f t="shared" si="75"/>
        <v>2023</v>
      </c>
      <c r="D456">
        <f t="shared" si="76"/>
        <v>202309</v>
      </c>
      <c r="E456">
        <f t="shared" si="77"/>
        <v>3</v>
      </c>
      <c r="F456">
        <f t="shared" si="78"/>
        <v>202303</v>
      </c>
      <c r="G456" t="s">
        <v>641</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81.208100000000002</v>
      </c>
      <c r="FP456" s="7">
        <v>94.56</v>
      </c>
      <c r="FQ456" s="9">
        <v>1.2398</v>
      </c>
      <c r="FR456" s="7">
        <f t="shared" si="79"/>
        <v>76.270366188094854</v>
      </c>
      <c r="FT456" s="7">
        <v>4.84</v>
      </c>
      <c r="FU456" s="7">
        <v>4.21</v>
      </c>
      <c r="FV456" s="9">
        <v>81.368499999999997</v>
      </c>
      <c r="FX456" s="9">
        <v>93.53</v>
      </c>
      <c r="FY456" s="9">
        <v>91.11</v>
      </c>
      <c r="FZ456" s="9">
        <v>88.17</v>
      </c>
      <c r="GA456" s="9">
        <v>84.46</v>
      </c>
      <c r="GB456" s="9">
        <v>79.52</v>
      </c>
      <c r="GD456" s="9">
        <v>93.53</v>
      </c>
      <c r="GE456" s="9">
        <v>92.35</v>
      </c>
      <c r="GF456" s="9">
        <v>91.11</v>
      </c>
      <c r="GG456" s="9">
        <v>89.99</v>
      </c>
      <c r="GH456" s="9">
        <v>89.01</v>
      </c>
      <c r="GI456" s="9">
        <v>88.17</v>
      </c>
      <c r="GJ456" s="9">
        <v>87.42</v>
      </c>
      <c r="GK456" s="9">
        <v>86.74</v>
      </c>
      <c r="GL456" s="9">
        <v>86.1</v>
      </c>
      <c r="GM456" s="9">
        <v>85.52</v>
      </c>
      <c r="GN456" s="9">
        <v>84.97</v>
      </c>
      <c r="GO456" s="9">
        <v>84.46</v>
      </c>
      <c r="GP456" s="9">
        <v>83.98</v>
      </c>
      <c r="GQ456" s="9">
        <v>83.51</v>
      </c>
      <c r="GR456" s="9">
        <v>83.02</v>
      </c>
      <c r="GS456" s="9">
        <v>82.57</v>
      </c>
      <c r="GT456" s="9">
        <v>82.15</v>
      </c>
      <c r="GU456" s="9">
        <v>81.739999999999995</v>
      </c>
      <c r="GV456" s="9">
        <v>81.36</v>
      </c>
      <c r="GW456" s="9">
        <v>80.97</v>
      </c>
      <c r="GX456" s="9">
        <v>80.56</v>
      </c>
      <c r="GY456" s="9">
        <v>80.17</v>
      </c>
      <c r="GZ456" s="9">
        <v>79.83</v>
      </c>
      <c r="HA456" s="9">
        <v>79.52</v>
      </c>
      <c r="HB456" s="9">
        <v>79.2</v>
      </c>
      <c r="HC456" s="9">
        <v>78.87</v>
      </c>
      <c r="HD456" s="9">
        <v>78.52</v>
      </c>
      <c r="HE456" s="9">
        <v>78.2</v>
      </c>
      <c r="HF456" s="9">
        <v>77.89</v>
      </c>
      <c r="HG456" s="9">
        <v>77.61</v>
      </c>
      <c r="HH456" s="9">
        <v>77.33</v>
      </c>
      <c r="HI456" s="9">
        <v>77.05</v>
      </c>
      <c r="HJ456" s="9">
        <v>76.75</v>
      </c>
      <c r="HK456" s="9">
        <v>76.45</v>
      </c>
      <c r="HL456" s="9">
        <v>76.17</v>
      </c>
      <c r="HM456" s="9">
        <v>75.900000000000006</v>
      </c>
      <c r="HN456" s="9">
        <v>75.63</v>
      </c>
      <c r="HO456" s="9">
        <v>75.33</v>
      </c>
      <c r="HP456" s="9">
        <v>75.09</v>
      </c>
      <c r="HQ456" s="9">
        <v>74.84</v>
      </c>
      <c r="HR456" s="9">
        <v>74.59</v>
      </c>
      <c r="HS456" s="9">
        <v>74.36</v>
      </c>
      <c r="HT456" s="9">
        <v>74.12</v>
      </c>
      <c r="HU456" s="9">
        <v>73.88</v>
      </c>
      <c r="HV456" s="9">
        <v>73.64</v>
      </c>
      <c r="HW456" s="9">
        <v>73.39</v>
      </c>
      <c r="HX456" s="9">
        <v>73.150000000000006</v>
      </c>
      <c r="HY456" s="9">
        <v>72.91</v>
      </c>
      <c r="ID456" s="14">
        <v>84.838099999999997</v>
      </c>
      <c r="IE456" s="14">
        <v>84.747900000000001</v>
      </c>
      <c r="IF456" s="14">
        <v>-0.10641399999999999</v>
      </c>
      <c r="IH456" s="7">
        <v>93.01</v>
      </c>
      <c r="II456" s="9">
        <v>95.37</v>
      </c>
    </row>
    <row r="457" spans="1:243" x14ac:dyDescent="0.35">
      <c r="A457" s="6">
        <f t="shared" si="80"/>
        <v>45190</v>
      </c>
      <c r="B457" s="13">
        <f t="shared" si="74"/>
        <v>9</v>
      </c>
      <c r="C457" s="13">
        <f t="shared" si="75"/>
        <v>2023</v>
      </c>
      <c r="D457">
        <f t="shared" si="76"/>
        <v>202309</v>
      </c>
      <c r="E457">
        <f t="shared" si="77"/>
        <v>3</v>
      </c>
      <c r="F457">
        <f t="shared" si="78"/>
        <v>202303</v>
      </c>
      <c r="G457" t="s">
        <v>642</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80.789299999999997</v>
      </c>
      <c r="FP457" s="7">
        <v>93.7</v>
      </c>
      <c r="FQ457" s="9">
        <v>1.2287999999999999</v>
      </c>
      <c r="FR457" s="7">
        <f t="shared" si="79"/>
        <v>76.253255208333343</v>
      </c>
      <c r="FT457" s="7">
        <v>4.8499999999999996</v>
      </c>
      <c r="FU457" s="7">
        <v>4.3</v>
      </c>
      <c r="FV457" s="9">
        <v>80.935500000000005</v>
      </c>
      <c r="FX457" s="9">
        <v>93.3</v>
      </c>
      <c r="FY457" s="9">
        <v>91.09</v>
      </c>
      <c r="FZ457" s="9">
        <v>88.2</v>
      </c>
      <c r="GA457" s="9">
        <v>84.56</v>
      </c>
      <c r="GB457" s="9">
        <v>79.72</v>
      </c>
      <c r="GD457" s="9">
        <v>93.3</v>
      </c>
      <c r="GE457" s="9">
        <v>92.26</v>
      </c>
      <c r="GF457" s="9">
        <v>91.09</v>
      </c>
      <c r="GG457" s="9">
        <v>90</v>
      </c>
      <c r="GH457" s="9">
        <v>89.02</v>
      </c>
      <c r="GI457" s="9">
        <v>88.2</v>
      </c>
      <c r="GJ457" s="9">
        <v>87.45</v>
      </c>
      <c r="GK457" s="9">
        <v>86.77</v>
      </c>
      <c r="GL457" s="9">
        <v>86.14</v>
      </c>
      <c r="GM457" s="9">
        <v>85.58</v>
      </c>
      <c r="GN457" s="9">
        <v>85.05</v>
      </c>
      <c r="GO457" s="9">
        <v>84.56</v>
      </c>
      <c r="GP457" s="9">
        <v>84.11</v>
      </c>
      <c r="GQ457" s="9">
        <v>83.65</v>
      </c>
      <c r="GR457" s="9">
        <v>83.17</v>
      </c>
      <c r="GS457" s="9">
        <v>82.73</v>
      </c>
      <c r="GT457" s="9">
        <v>82.33</v>
      </c>
      <c r="GU457" s="9">
        <v>81.93</v>
      </c>
      <c r="GV457" s="9">
        <v>81.55</v>
      </c>
      <c r="GW457" s="9">
        <v>81.16</v>
      </c>
      <c r="GX457" s="9">
        <v>80.75</v>
      </c>
      <c r="GY457" s="9">
        <v>80.36</v>
      </c>
      <c r="GZ457" s="9">
        <v>80.03</v>
      </c>
      <c r="HA457" s="9">
        <v>79.72</v>
      </c>
      <c r="HB457" s="9">
        <v>79.400000000000006</v>
      </c>
      <c r="HC457" s="9">
        <v>79.08</v>
      </c>
      <c r="HD457" s="9">
        <v>78.739999999999995</v>
      </c>
      <c r="HE457" s="9">
        <v>78.42</v>
      </c>
      <c r="HF457" s="9">
        <v>78.11</v>
      </c>
      <c r="HG457" s="9">
        <v>77.83</v>
      </c>
      <c r="HH457" s="9">
        <v>77.540000000000006</v>
      </c>
      <c r="HI457" s="9">
        <v>77.27</v>
      </c>
      <c r="HJ457" s="9">
        <v>76.97</v>
      </c>
      <c r="HK457" s="9">
        <v>76.67</v>
      </c>
      <c r="HL457" s="9">
        <v>76.39</v>
      </c>
      <c r="HM457" s="9">
        <v>76.12</v>
      </c>
      <c r="HN457" s="9">
        <v>75.86</v>
      </c>
      <c r="HO457" s="9">
        <v>75.56</v>
      </c>
      <c r="HP457" s="9">
        <v>75.319999999999993</v>
      </c>
      <c r="HQ457" s="9">
        <v>75.069999999999993</v>
      </c>
      <c r="HR457" s="9">
        <v>74.819999999999993</v>
      </c>
      <c r="HS457" s="9">
        <v>74.599999999999994</v>
      </c>
      <c r="HT457" s="9">
        <v>74.37</v>
      </c>
      <c r="HU457" s="9">
        <v>74.14</v>
      </c>
      <c r="HV457" s="9">
        <v>73.900000000000006</v>
      </c>
      <c r="HW457" s="9">
        <v>73.650000000000006</v>
      </c>
      <c r="HX457" s="9">
        <v>73.42</v>
      </c>
      <c r="HY457" s="9">
        <v>73.19</v>
      </c>
      <c r="ID457" s="14">
        <v>84.838099999999997</v>
      </c>
      <c r="IE457" s="14">
        <v>84.747900000000001</v>
      </c>
      <c r="IF457" s="14">
        <v>-0.10641399999999999</v>
      </c>
      <c r="IH457" s="7">
        <v>92.61</v>
      </c>
      <c r="II457" s="9">
        <v>100.57</v>
      </c>
    </row>
    <row r="458" spans="1:243" x14ac:dyDescent="0.35">
      <c r="A458" s="6">
        <f t="shared" si="80"/>
        <v>45191</v>
      </c>
      <c r="B458" s="13">
        <f t="shared" ref="B458:B521" si="81">MONTH(A458)</f>
        <v>9</v>
      </c>
      <c r="C458" s="13">
        <f t="shared" ref="C458:C521" si="82">YEAR(A458)</f>
        <v>2023</v>
      </c>
      <c r="D458">
        <f t="shared" ref="D458:D521" si="83">C458*100+B458</f>
        <v>202309</v>
      </c>
      <c r="E458">
        <f t="shared" ref="E458:E521" si="84">IF(B458&lt;4,1,IF(B458&lt;7,2,IF(B458&lt;10,3,4)))</f>
        <v>3</v>
      </c>
      <c r="F458">
        <f t="shared" ref="F458:F521" si="85">C458*100+E458</f>
        <v>202303</v>
      </c>
      <c r="G458" t="s">
        <v>643</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80.616</v>
      </c>
      <c r="FP458" s="7">
        <v>93.99</v>
      </c>
      <c r="FQ458" s="9">
        <v>1.2264999999999999</v>
      </c>
      <c r="FR458" s="7">
        <f t="shared" ref="FR458:FR521" si="86">FP458/FQ458</f>
        <v>76.632694659600489</v>
      </c>
      <c r="FT458" s="7">
        <v>4.79</v>
      </c>
      <c r="FU458" s="7">
        <v>4.25</v>
      </c>
      <c r="FV458" s="9">
        <v>80.766099999999994</v>
      </c>
      <c r="FX458" s="9">
        <v>93.27</v>
      </c>
      <c r="FY458" s="9">
        <v>90.58</v>
      </c>
      <c r="FZ458" s="9">
        <v>87.36</v>
      </c>
      <c r="GA458" s="9">
        <v>83.58</v>
      </c>
      <c r="GB458" s="9">
        <v>78.73</v>
      </c>
      <c r="GD458" s="9">
        <v>93.27</v>
      </c>
      <c r="GE458" s="9">
        <v>91.96</v>
      </c>
      <c r="GF458" s="9">
        <v>90.58</v>
      </c>
      <c r="GG458" s="9">
        <v>89.34</v>
      </c>
      <c r="GH458" s="9">
        <v>88.26</v>
      </c>
      <c r="GI458" s="9">
        <v>87.36</v>
      </c>
      <c r="GJ458" s="9">
        <v>86.58</v>
      </c>
      <c r="GK458" s="9">
        <v>85.88</v>
      </c>
      <c r="GL458" s="9">
        <v>85.23</v>
      </c>
      <c r="GM458" s="9">
        <v>84.64</v>
      </c>
      <c r="GN458" s="9">
        <v>84.09</v>
      </c>
      <c r="GO458" s="9">
        <v>83.58</v>
      </c>
      <c r="GP458" s="9">
        <v>83.11</v>
      </c>
      <c r="GQ458" s="9">
        <v>82.64</v>
      </c>
      <c r="GR458" s="9">
        <v>82.16</v>
      </c>
      <c r="GS458" s="9">
        <v>81.72</v>
      </c>
      <c r="GT458" s="9">
        <v>81.31</v>
      </c>
      <c r="GU458" s="9">
        <v>80.91</v>
      </c>
      <c r="GV458" s="9">
        <v>80.53</v>
      </c>
      <c r="GW458" s="9">
        <v>80.14</v>
      </c>
      <c r="GX458" s="9">
        <v>79.739999999999995</v>
      </c>
      <c r="GY458" s="9">
        <v>79.36</v>
      </c>
      <c r="GZ458" s="9">
        <v>79.03</v>
      </c>
      <c r="HA458" s="9">
        <v>78.73</v>
      </c>
      <c r="HB458" s="9">
        <v>78.41</v>
      </c>
      <c r="HC458" s="9">
        <v>78.09</v>
      </c>
      <c r="HD458" s="9">
        <v>77.760000000000005</v>
      </c>
      <c r="HE458" s="9">
        <v>77.45</v>
      </c>
      <c r="HF458" s="9">
        <v>77.150000000000006</v>
      </c>
      <c r="HG458" s="9">
        <v>76.88</v>
      </c>
      <c r="HH458" s="9">
        <v>76.61</v>
      </c>
      <c r="HI458" s="9">
        <v>76.349999999999994</v>
      </c>
      <c r="HJ458" s="9">
        <v>76.05</v>
      </c>
      <c r="HK458" s="9">
        <v>75.760000000000005</v>
      </c>
      <c r="HL458" s="9">
        <v>75.489999999999995</v>
      </c>
      <c r="HM458" s="9">
        <v>75.23</v>
      </c>
      <c r="HN458" s="9">
        <v>74.98</v>
      </c>
      <c r="HO458" s="9">
        <v>74.69</v>
      </c>
      <c r="HP458" s="9">
        <v>74.45</v>
      </c>
      <c r="HQ458" s="9">
        <v>74.2</v>
      </c>
      <c r="HR458" s="9">
        <v>73.959999999999994</v>
      </c>
      <c r="HS458" s="9">
        <v>73.75</v>
      </c>
      <c r="HT458" s="9">
        <v>73.53</v>
      </c>
      <c r="HU458" s="9">
        <v>73.31</v>
      </c>
      <c r="HV458" s="9">
        <v>73.069999999999993</v>
      </c>
      <c r="HW458" s="9">
        <v>72.83</v>
      </c>
      <c r="HX458" s="9">
        <v>72.61</v>
      </c>
      <c r="HY458" s="9">
        <v>72.39</v>
      </c>
      <c r="ID458" s="14">
        <v>84.838099999999997</v>
      </c>
      <c r="IE458" s="14">
        <v>84.747900000000001</v>
      </c>
      <c r="IF458" s="14">
        <v>-0.10641399999999999</v>
      </c>
      <c r="IH458" s="7">
        <v>92.01</v>
      </c>
      <c r="II458" s="9">
        <v>102.16</v>
      </c>
    </row>
    <row r="459" spans="1:243" x14ac:dyDescent="0.35">
      <c r="A459" s="6">
        <f t="shared" si="80"/>
        <v>45194</v>
      </c>
      <c r="B459" s="13">
        <f t="shared" si="81"/>
        <v>9</v>
      </c>
      <c r="C459" s="13">
        <f t="shared" si="82"/>
        <v>2023</v>
      </c>
      <c r="D459">
        <f t="shared" si="83"/>
        <v>202309</v>
      </c>
      <c r="E459">
        <f t="shared" si="84"/>
        <v>3</v>
      </c>
      <c r="F459">
        <f t="shared" si="85"/>
        <v>202303</v>
      </c>
      <c r="G459" t="s">
        <v>644</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80.53</v>
      </c>
      <c r="FP459" s="7">
        <v>94.01</v>
      </c>
      <c r="FQ459" s="9">
        <v>1.2198</v>
      </c>
      <c r="FR459" s="7">
        <f t="shared" si="86"/>
        <v>77.070011477291359</v>
      </c>
      <c r="FT459" s="7">
        <v>4.8099999999999996</v>
      </c>
      <c r="FU459" s="7">
        <v>4.33</v>
      </c>
      <c r="FV459" s="9">
        <v>80.674400000000006</v>
      </c>
      <c r="FX459" s="9">
        <v>93.29</v>
      </c>
      <c r="FY459" s="9">
        <v>90.47</v>
      </c>
      <c r="FZ459" s="9">
        <v>87.2</v>
      </c>
      <c r="GA459" s="9">
        <v>83.61</v>
      </c>
      <c r="GB459" s="9">
        <v>78.959999999999994</v>
      </c>
      <c r="GD459" s="9">
        <v>93.29</v>
      </c>
      <c r="GE459" s="9">
        <v>91.88</v>
      </c>
      <c r="GF459" s="9">
        <v>90.47</v>
      </c>
      <c r="GG459" s="9">
        <v>89.2</v>
      </c>
      <c r="GH459" s="9">
        <v>88.1</v>
      </c>
      <c r="GI459" s="9">
        <v>87.2</v>
      </c>
      <c r="GJ459" s="9">
        <v>86.45</v>
      </c>
      <c r="GK459" s="9">
        <v>85.8</v>
      </c>
      <c r="GL459" s="9">
        <v>85.19</v>
      </c>
      <c r="GM459" s="9">
        <v>84.63</v>
      </c>
      <c r="GN459" s="9">
        <v>84.1</v>
      </c>
      <c r="GO459" s="9">
        <v>83.61</v>
      </c>
      <c r="GP459" s="9">
        <v>83.17</v>
      </c>
      <c r="GQ459" s="9">
        <v>82.72</v>
      </c>
      <c r="GR459" s="9">
        <v>82.26</v>
      </c>
      <c r="GS459" s="9">
        <v>81.83</v>
      </c>
      <c r="GT459" s="9">
        <v>81.45</v>
      </c>
      <c r="GU459" s="9">
        <v>81.06</v>
      </c>
      <c r="GV459" s="9">
        <v>80.69</v>
      </c>
      <c r="GW459" s="9">
        <v>80.319999999999993</v>
      </c>
      <c r="GX459" s="9">
        <v>79.930000000000007</v>
      </c>
      <c r="GY459" s="9">
        <v>79.569999999999993</v>
      </c>
      <c r="GZ459" s="9">
        <v>79.25</v>
      </c>
      <c r="HA459" s="9">
        <v>78.959999999999994</v>
      </c>
      <c r="HB459" s="9">
        <v>78.650000000000006</v>
      </c>
      <c r="HC459" s="9">
        <v>78.34</v>
      </c>
      <c r="HD459" s="9">
        <v>78.010000000000005</v>
      </c>
      <c r="HE459" s="9">
        <v>77.7</v>
      </c>
      <c r="HF459" s="9">
        <v>77.400000000000006</v>
      </c>
      <c r="HG459" s="9">
        <v>77.14</v>
      </c>
      <c r="HH459" s="9">
        <v>76.88</v>
      </c>
      <c r="HI459" s="9">
        <v>76.63</v>
      </c>
      <c r="HJ459" s="9">
        <v>76.319999999999993</v>
      </c>
      <c r="HK459" s="9">
        <v>76.05</v>
      </c>
      <c r="HL459" s="9">
        <v>75.78</v>
      </c>
      <c r="HM459" s="9">
        <v>75.53</v>
      </c>
      <c r="HN459" s="9">
        <v>75.28</v>
      </c>
      <c r="HO459" s="9">
        <v>75</v>
      </c>
      <c r="HP459" s="9">
        <v>74.760000000000005</v>
      </c>
      <c r="HQ459" s="9">
        <v>74.510000000000005</v>
      </c>
      <c r="HR459" s="9">
        <v>74.27</v>
      </c>
      <c r="HS459" s="9">
        <v>74.06</v>
      </c>
      <c r="HT459" s="9">
        <v>73.84</v>
      </c>
      <c r="HU459" s="9">
        <v>73.63</v>
      </c>
      <c r="HV459" s="9">
        <v>73.39</v>
      </c>
      <c r="HW459" s="9">
        <v>73.150000000000006</v>
      </c>
      <c r="HX459" s="9">
        <v>72.930000000000007</v>
      </c>
      <c r="HY459" s="9">
        <v>72.709999999999994</v>
      </c>
      <c r="ID459" s="14">
        <v>84.838099999999997</v>
      </c>
      <c r="IE459" s="14">
        <v>84.747900000000001</v>
      </c>
      <c r="IF459" s="14">
        <v>-0.10641399999999999</v>
      </c>
      <c r="IH459" s="7">
        <v>91.89</v>
      </c>
      <c r="II459" s="9">
        <v>112.73</v>
      </c>
    </row>
    <row r="460" spans="1:243" x14ac:dyDescent="0.35">
      <c r="A460" s="6">
        <f t="shared" si="80"/>
        <v>45195</v>
      </c>
      <c r="B460" s="13">
        <f t="shared" si="81"/>
        <v>9</v>
      </c>
      <c r="C460" s="13">
        <f t="shared" si="82"/>
        <v>2023</v>
      </c>
      <c r="D460">
        <f t="shared" si="83"/>
        <v>202309</v>
      </c>
      <c r="E460">
        <f t="shared" si="84"/>
        <v>3</v>
      </c>
      <c r="F460">
        <f t="shared" si="85"/>
        <v>202303</v>
      </c>
      <c r="G460" t="s">
        <v>645</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80.320099999999996</v>
      </c>
      <c r="FP460" s="7">
        <v>94.46</v>
      </c>
      <c r="FQ460" s="9">
        <v>1.2168000000000001</v>
      </c>
      <c r="FR460" s="7">
        <f t="shared" si="86"/>
        <v>77.629848783694925</v>
      </c>
      <c r="FT460" s="7">
        <v>4.8099999999999996</v>
      </c>
      <c r="FU460" s="7">
        <v>4.33</v>
      </c>
      <c r="FV460" s="9">
        <v>80.4512</v>
      </c>
      <c r="FX460" s="9">
        <v>93.96</v>
      </c>
      <c r="FY460" s="9">
        <v>90.9</v>
      </c>
      <c r="FZ460" s="9">
        <v>87.49</v>
      </c>
      <c r="GA460" s="9">
        <v>83.93</v>
      </c>
      <c r="GB460" s="9">
        <v>79.23</v>
      </c>
      <c r="GD460" s="9">
        <v>93.96</v>
      </c>
      <c r="GE460" s="9">
        <v>92.43</v>
      </c>
      <c r="GF460" s="9">
        <v>90.9</v>
      </c>
      <c r="GG460" s="9">
        <v>89.56</v>
      </c>
      <c r="GH460" s="9">
        <v>88.41</v>
      </c>
      <c r="GI460" s="9">
        <v>87.49</v>
      </c>
      <c r="GJ460" s="9">
        <v>86.74</v>
      </c>
      <c r="GK460" s="9">
        <v>86.09</v>
      </c>
      <c r="GL460" s="9">
        <v>85.49</v>
      </c>
      <c r="GM460" s="9">
        <v>84.93</v>
      </c>
      <c r="GN460" s="9">
        <v>84.42</v>
      </c>
      <c r="GO460" s="9">
        <v>83.93</v>
      </c>
      <c r="GP460" s="9">
        <v>83.48</v>
      </c>
      <c r="GQ460" s="9">
        <v>83.03</v>
      </c>
      <c r="GR460" s="9">
        <v>82.57</v>
      </c>
      <c r="GS460" s="9">
        <v>82.15</v>
      </c>
      <c r="GT460" s="9">
        <v>81.77</v>
      </c>
      <c r="GU460" s="9">
        <v>81.38</v>
      </c>
      <c r="GV460" s="9">
        <v>81.010000000000005</v>
      </c>
      <c r="GW460" s="9">
        <v>80.63</v>
      </c>
      <c r="GX460" s="9">
        <v>80.23</v>
      </c>
      <c r="GY460" s="9">
        <v>79.86</v>
      </c>
      <c r="GZ460" s="9">
        <v>79.540000000000006</v>
      </c>
      <c r="HA460" s="9">
        <v>79.23</v>
      </c>
      <c r="HB460" s="9">
        <v>78.92</v>
      </c>
      <c r="HC460" s="9">
        <v>78.599999999999994</v>
      </c>
      <c r="HD460" s="9">
        <v>78.260000000000005</v>
      </c>
      <c r="HE460" s="9">
        <v>77.94</v>
      </c>
      <c r="HF460" s="9">
        <v>77.63</v>
      </c>
      <c r="HG460" s="9">
        <v>77.349999999999994</v>
      </c>
      <c r="HH460" s="9">
        <v>77.09</v>
      </c>
      <c r="HI460" s="9">
        <v>76.83</v>
      </c>
      <c r="HJ460" s="9">
        <v>76.510000000000005</v>
      </c>
      <c r="HK460" s="9">
        <v>76.23</v>
      </c>
      <c r="HL460" s="9">
        <v>75.959999999999994</v>
      </c>
      <c r="HM460" s="9">
        <v>75.7</v>
      </c>
      <c r="HN460" s="9">
        <v>75.44</v>
      </c>
      <c r="HO460" s="9">
        <v>75.150000000000006</v>
      </c>
      <c r="HP460" s="9">
        <v>74.900000000000006</v>
      </c>
      <c r="HQ460" s="9">
        <v>74.64</v>
      </c>
      <c r="HR460" s="9">
        <v>74.39</v>
      </c>
      <c r="HS460" s="9">
        <v>74.17</v>
      </c>
      <c r="HT460" s="9">
        <v>73.95</v>
      </c>
      <c r="HU460" s="9">
        <v>73.739999999999995</v>
      </c>
      <c r="HV460" s="9">
        <v>73.489999999999995</v>
      </c>
      <c r="HW460" s="9">
        <v>73.239999999999995</v>
      </c>
      <c r="HX460" s="9">
        <v>73.010000000000005</v>
      </c>
      <c r="HY460" s="9">
        <v>72.78</v>
      </c>
      <c r="ID460" s="14">
        <v>84.838099999999997</v>
      </c>
      <c r="IE460" s="14">
        <v>84.747900000000001</v>
      </c>
      <c r="IF460" s="14">
        <v>-0.10641399999999999</v>
      </c>
      <c r="IH460" s="7">
        <v>92.51</v>
      </c>
      <c r="II460" s="9">
        <v>102.23</v>
      </c>
    </row>
    <row r="461" spans="1:243" x14ac:dyDescent="0.35">
      <c r="A461" s="6">
        <f t="shared" si="80"/>
        <v>45196</v>
      </c>
      <c r="B461" s="13">
        <f t="shared" si="81"/>
        <v>9</v>
      </c>
      <c r="C461" s="13">
        <f t="shared" si="82"/>
        <v>2023</v>
      </c>
      <c r="D461">
        <f t="shared" si="83"/>
        <v>202309</v>
      </c>
      <c r="E461">
        <f t="shared" si="84"/>
        <v>3</v>
      </c>
      <c r="F461">
        <f t="shared" si="85"/>
        <v>202303</v>
      </c>
      <c r="G461" t="s">
        <v>646</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80.396500000000003</v>
      </c>
      <c r="FP461" s="7">
        <v>97.1</v>
      </c>
      <c r="FQ461" s="9">
        <v>1.2130000000000001</v>
      </c>
      <c r="FR461" s="7">
        <f t="shared" si="86"/>
        <v>80.049464138499573</v>
      </c>
      <c r="FT461" s="7">
        <v>4.88</v>
      </c>
      <c r="FU461" s="7">
        <v>4.38</v>
      </c>
      <c r="FV461" s="9">
        <v>80.518100000000004</v>
      </c>
      <c r="FX461" s="9">
        <v>96.55</v>
      </c>
      <c r="FY461" s="9">
        <v>92.41</v>
      </c>
      <c r="FZ461" s="9">
        <v>88.54</v>
      </c>
      <c r="GA461" s="9">
        <v>84.58</v>
      </c>
      <c r="GB461" s="9">
        <v>79.59</v>
      </c>
      <c r="GD461" s="9">
        <v>96.55</v>
      </c>
      <c r="GE461" s="9">
        <v>94.36</v>
      </c>
      <c r="GF461" s="9">
        <v>92.41</v>
      </c>
      <c r="GG461" s="9">
        <v>90.84</v>
      </c>
      <c r="GH461" s="9">
        <v>89.59</v>
      </c>
      <c r="GI461" s="9">
        <v>88.54</v>
      </c>
      <c r="GJ461" s="9">
        <v>87.68</v>
      </c>
      <c r="GK461" s="9">
        <v>86.95</v>
      </c>
      <c r="GL461" s="9">
        <v>86.29</v>
      </c>
      <c r="GM461" s="9">
        <v>85.68</v>
      </c>
      <c r="GN461" s="9">
        <v>85.11</v>
      </c>
      <c r="GO461" s="9">
        <v>84.58</v>
      </c>
      <c r="GP461" s="9">
        <v>84.09</v>
      </c>
      <c r="GQ461" s="9">
        <v>83.61</v>
      </c>
      <c r="GR461" s="9">
        <v>83.12</v>
      </c>
      <c r="GS461" s="9">
        <v>82.67</v>
      </c>
      <c r="GT461" s="9">
        <v>82.26</v>
      </c>
      <c r="GU461" s="9">
        <v>81.849999999999994</v>
      </c>
      <c r="GV461" s="9">
        <v>81.459999999999994</v>
      </c>
      <c r="GW461" s="9">
        <v>81.05</v>
      </c>
      <c r="GX461" s="9">
        <v>80.64</v>
      </c>
      <c r="GY461" s="9">
        <v>80.25</v>
      </c>
      <c r="GZ461" s="9">
        <v>79.91</v>
      </c>
      <c r="HA461" s="9">
        <v>79.59</v>
      </c>
      <c r="HB461" s="9">
        <v>79.27</v>
      </c>
      <c r="HC461" s="9">
        <v>78.930000000000007</v>
      </c>
      <c r="HD461" s="9">
        <v>78.58</v>
      </c>
      <c r="HE461" s="9">
        <v>78.260000000000005</v>
      </c>
      <c r="HF461" s="9">
        <v>77.95</v>
      </c>
      <c r="HG461" s="9">
        <v>77.66</v>
      </c>
      <c r="HH461" s="9">
        <v>77.39</v>
      </c>
      <c r="HI461" s="9">
        <v>77.13</v>
      </c>
      <c r="HJ461" s="9">
        <v>76.81</v>
      </c>
      <c r="HK461" s="9">
        <v>76.53</v>
      </c>
      <c r="HL461" s="9">
        <v>76.25</v>
      </c>
      <c r="HM461" s="9">
        <v>75.989999999999995</v>
      </c>
      <c r="HN461" s="9">
        <v>75.73</v>
      </c>
      <c r="HO461" s="9">
        <v>75.42</v>
      </c>
      <c r="HP461" s="9">
        <v>75.17</v>
      </c>
      <c r="HQ461" s="9">
        <v>74.91</v>
      </c>
      <c r="HR461" s="9">
        <v>74.66</v>
      </c>
      <c r="HS461" s="9">
        <v>74.430000000000007</v>
      </c>
      <c r="HT461" s="9">
        <v>74.2</v>
      </c>
      <c r="HU461" s="9">
        <v>73.989999999999995</v>
      </c>
      <c r="HV461" s="9">
        <v>73.739999999999995</v>
      </c>
      <c r="HW461" s="9">
        <v>73.489999999999995</v>
      </c>
      <c r="HX461" s="9">
        <v>73.25</v>
      </c>
      <c r="HY461" s="9">
        <v>73.010000000000005</v>
      </c>
      <c r="ID461" s="14">
        <v>84.838099999999997</v>
      </c>
      <c r="IE461" s="14">
        <v>84.747900000000001</v>
      </c>
      <c r="IF461" s="14">
        <v>-0.10641399999999999</v>
      </c>
      <c r="IH461" s="7">
        <v>94.41</v>
      </c>
      <c r="II461" s="9">
        <v>99.41</v>
      </c>
    </row>
    <row r="462" spans="1:243" x14ac:dyDescent="0.35">
      <c r="A462" s="6">
        <f t="shared" si="80"/>
        <v>45197</v>
      </c>
      <c r="B462" s="13">
        <f t="shared" si="81"/>
        <v>9</v>
      </c>
      <c r="C462" s="13">
        <f t="shared" si="82"/>
        <v>2023</v>
      </c>
      <c r="D462">
        <f t="shared" si="83"/>
        <v>202309</v>
      </c>
      <c r="E462">
        <f t="shared" si="84"/>
        <v>3</v>
      </c>
      <c r="F462">
        <f t="shared" si="85"/>
        <v>202303</v>
      </c>
      <c r="G462" t="s">
        <v>647</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80.623199999999997</v>
      </c>
      <c r="FP462" s="7">
        <v>96.64</v>
      </c>
      <c r="FQ462" s="9">
        <v>1.2198</v>
      </c>
      <c r="FR462" s="7">
        <f t="shared" si="86"/>
        <v>79.226102639777011</v>
      </c>
      <c r="FT462" s="7">
        <v>4.93</v>
      </c>
      <c r="FU462" s="7">
        <v>4.49</v>
      </c>
      <c r="FV462" s="9">
        <v>80.738299999999995</v>
      </c>
      <c r="FX462" s="9">
        <v>95.38</v>
      </c>
      <c r="FY462" s="9">
        <v>91.18</v>
      </c>
      <c r="FZ462" s="9">
        <v>87.48</v>
      </c>
      <c r="GA462" s="9">
        <v>83.77</v>
      </c>
      <c r="GB462" s="9">
        <v>79.23</v>
      </c>
      <c r="GD462" s="9">
        <v>95.38</v>
      </c>
      <c r="GE462" s="9">
        <v>93.1</v>
      </c>
      <c r="GF462" s="9">
        <v>91.18</v>
      </c>
      <c r="GG462" s="9">
        <v>89.64</v>
      </c>
      <c r="GH462" s="9">
        <v>88.45</v>
      </c>
      <c r="GI462" s="9">
        <v>87.48</v>
      </c>
      <c r="GJ462" s="9">
        <v>86.67</v>
      </c>
      <c r="GK462" s="9">
        <v>85.97</v>
      </c>
      <c r="GL462" s="9">
        <v>85.36</v>
      </c>
      <c r="GM462" s="9">
        <v>84.79</v>
      </c>
      <c r="GN462" s="9">
        <v>84.26</v>
      </c>
      <c r="GO462" s="9">
        <v>83.77</v>
      </c>
      <c r="GP462" s="9">
        <v>83.32</v>
      </c>
      <c r="GQ462" s="9">
        <v>82.87</v>
      </c>
      <c r="GR462" s="9">
        <v>82.41</v>
      </c>
      <c r="GS462" s="9">
        <v>81.99</v>
      </c>
      <c r="GT462" s="9">
        <v>81.62</v>
      </c>
      <c r="GU462" s="9">
        <v>81.25</v>
      </c>
      <c r="GV462" s="9">
        <v>80.89</v>
      </c>
      <c r="GW462" s="9">
        <v>80.53</v>
      </c>
      <c r="GX462" s="9">
        <v>80.150000000000006</v>
      </c>
      <c r="GY462" s="9">
        <v>79.8</v>
      </c>
      <c r="GZ462" s="9">
        <v>79.5</v>
      </c>
      <c r="HA462" s="9">
        <v>79.23</v>
      </c>
      <c r="HB462" s="9">
        <v>78.94</v>
      </c>
      <c r="HC462" s="9">
        <v>78.63</v>
      </c>
      <c r="HD462" s="9">
        <v>78.3</v>
      </c>
      <c r="HE462" s="9">
        <v>78.010000000000005</v>
      </c>
      <c r="HF462" s="9">
        <v>77.73</v>
      </c>
      <c r="HG462" s="9">
        <v>77.48</v>
      </c>
      <c r="HH462" s="9">
        <v>77.25</v>
      </c>
      <c r="HI462" s="9">
        <v>77.03</v>
      </c>
      <c r="HJ462" s="9">
        <v>76.73</v>
      </c>
      <c r="HK462" s="9">
        <v>76.48</v>
      </c>
      <c r="HL462" s="9">
        <v>76.23</v>
      </c>
      <c r="HM462" s="9">
        <v>76</v>
      </c>
      <c r="HN462" s="9">
        <v>75.77</v>
      </c>
      <c r="HO462" s="9">
        <v>75.47</v>
      </c>
      <c r="HP462" s="9">
        <v>75.239999999999995</v>
      </c>
      <c r="HQ462" s="9">
        <v>75</v>
      </c>
      <c r="HR462" s="9">
        <v>74.77</v>
      </c>
      <c r="HS462" s="9">
        <v>74.569999999999993</v>
      </c>
      <c r="HT462" s="9">
        <v>74.37</v>
      </c>
      <c r="HU462" s="9">
        <v>74.19</v>
      </c>
      <c r="HV462" s="9">
        <v>73.95</v>
      </c>
      <c r="HW462" s="9">
        <v>73.709999999999994</v>
      </c>
      <c r="HX462" s="9">
        <v>73.48</v>
      </c>
      <c r="HY462" s="9">
        <v>73.25</v>
      </c>
      <c r="ID462" s="14">
        <v>84.838099999999997</v>
      </c>
      <c r="IE462" s="14">
        <v>84.747900000000001</v>
      </c>
      <c r="IF462" s="14">
        <v>-0.10641399999999999</v>
      </c>
      <c r="IH462" s="7">
        <v>92.89</v>
      </c>
      <c r="II462" s="9">
        <v>100.35</v>
      </c>
    </row>
    <row r="463" spans="1:243" x14ac:dyDescent="0.35">
      <c r="A463" s="6">
        <f t="shared" ref="A463:A526" si="87">+A458+7</f>
        <v>45198</v>
      </c>
      <c r="B463" s="13">
        <f t="shared" si="81"/>
        <v>9</v>
      </c>
      <c r="C463" s="13">
        <f t="shared" si="82"/>
        <v>2023</v>
      </c>
      <c r="D463">
        <f t="shared" si="83"/>
        <v>202309</v>
      </c>
      <c r="E463">
        <f t="shared" si="84"/>
        <v>3</v>
      </c>
      <c r="F463">
        <f t="shared" si="85"/>
        <v>202303</v>
      </c>
      <c r="G463" t="s">
        <v>648</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80.538899999999998</v>
      </c>
      <c r="FP463" s="7">
        <v>95.86</v>
      </c>
      <c r="FQ463" s="9">
        <v>1.2206999999999999</v>
      </c>
      <c r="FR463" s="7">
        <f t="shared" si="86"/>
        <v>78.528713033505369</v>
      </c>
      <c r="FT463" s="7">
        <v>4.91</v>
      </c>
      <c r="FU463" s="7">
        <v>4.46</v>
      </c>
      <c r="FV463" s="9">
        <v>80.665300000000002</v>
      </c>
      <c r="FX463" s="9">
        <v>95.31</v>
      </c>
      <c r="FY463" s="9">
        <v>90.36</v>
      </c>
      <c r="FZ463" s="9">
        <v>86.75</v>
      </c>
      <c r="GA463" s="9">
        <v>83.27</v>
      </c>
      <c r="GB463" s="9">
        <v>78.849999999999994</v>
      </c>
      <c r="GD463" s="9">
        <v>95.31</v>
      </c>
      <c r="GE463" s="9">
        <v>92.2</v>
      </c>
      <c r="GF463" s="9">
        <v>90.36</v>
      </c>
      <c r="GG463" s="9">
        <v>88.82</v>
      </c>
      <c r="GH463" s="9">
        <v>87.67</v>
      </c>
      <c r="GI463" s="9">
        <v>86.75</v>
      </c>
      <c r="GJ463" s="9">
        <v>85.98</v>
      </c>
      <c r="GK463" s="9">
        <v>85.33</v>
      </c>
      <c r="GL463" s="9">
        <v>84.77</v>
      </c>
      <c r="GM463" s="9">
        <v>84.23</v>
      </c>
      <c r="GN463" s="9">
        <v>83.73</v>
      </c>
      <c r="GO463" s="9">
        <v>83.27</v>
      </c>
      <c r="GP463" s="9">
        <v>82.83</v>
      </c>
      <c r="GQ463" s="9">
        <v>82.4</v>
      </c>
      <c r="GR463" s="9">
        <v>81.97</v>
      </c>
      <c r="GS463" s="9">
        <v>81.569999999999993</v>
      </c>
      <c r="GT463" s="9">
        <v>81.209999999999994</v>
      </c>
      <c r="GU463" s="9">
        <v>80.849999999999994</v>
      </c>
      <c r="GV463" s="9">
        <v>80.5</v>
      </c>
      <c r="GW463" s="9">
        <v>80.14</v>
      </c>
      <c r="GX463" s="9">
        <v>79.77</v>
      </c>
      <c r="GY463" s="9">
        <v>79.430000000000007</v>
      </c>
      <c r="GZ463" s="9">
        <v>79.13</v>
      </c>
      <c r="HA463" s="9">
        <v>78.849999999999994</v>
      </c>
      <c r="HB463" s="9">
        <v>78.569999999999993</v>
      </c>
      <c r="HC463" s="9">
        <v>78.28</v>
      </c>
      <c r="HD463" s="9">
        <v>77.97</v>
      </c>
      <c r="HE463" s="9">
        <v>77.69</v>
      </c>
      <c r="HF463" s="9">
        <v>77.41</v>
      </c>
      <c r="HG463" s="9">
        <v>77.16</v>
      </c>
      <c r="HH463" s="9">
        <v>76.92</v>
      </c>
      <c r="HI463" s="9">
        <v>76.709999999999994</v>
      </c>
      <c r="HJ463" s="9">
        <v>76.41</v>
      </c>
      <c r="HK463" s="9">
        <v>76.17</v>
      </c>
      <c r="HL463" s="9">
        <v>75.930000000000007</v>
      </c>
      <c r="HM463" s="9">
        <v>75.709999999999994</v>
      </c>
      <c r="HN463" s="9">
        <v>75.489999999999995</v>
      </c>
      <c r="HO463" s="9">
        <v>75.2</v>
      </c>
      <c r="HP463" s="9">
        <v>74.97</v>
      </c>
      <c r="HQ463" s="9">
        <v>74.73</v>
      </c>
      <c r="HR463" s="9">
        <v>74.510000000000005</v>
      </c>
      <c r="HS463" s="9">
        <v>74.319999999999993</v>
      </c>
      <c r="HT463" s="9">
        <v>74.13</v>
      </c>
      <c r="HU463" s="9">
        <v>73.959999999999994</v>
      </c>
      <c r="HV463" s="9">
        <v>73.72</v>
      </c>
      <c r="HW463" s="9">
        <v>73.48</v>
      </c>
      <c r="HX463" s="9">
        <v>73.25</v>
      </c>
      <c r="HY463" s="9">
        <v>73.02</v>
      </c>
      <c r="ID463" s="14">
        <v>84.838099999999997</v>
      </c>
      <c r="IE463" s="14">
        <v>84.747900000000001</v>
      </c>
      <c r="IF463" s="14">
        <v>-0.10641399999999999</v>
      </c>
      <c r="IH463" s="7">
        <v>92.59</v>
      </c>
      <c r="II463" s="9">
        <v>105.4</v>
      </c>
    </row>
    <row r="464" spans="1:243" x14ac:dyDescent="0.35">
      <c r="A464" s="6">
        <f t="shared" si="87"/>
        <v>45201</v>
      </c>
      <c r="B464" s="13">
        <f t="shared" si="81"/>
        <v>10</v>
      </c>
      <c r="C464" s="13">
        <f t="shared" si="82"/>
        <v>2023</v>
      </c>
      <c r="D464">
        <f t="shared" si="83"/>
        <v>202310</v>
      </c>
      <c r="E464">
        <f t="shared" si="84"/>
        <v>4</v>
      </c>
      <c r="F464">
        <f t="shared" si="85"/>
        <v>202304</v>
      </c>
      <c r="G464" t="s">
        <v>649</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80.399799999999999</v>
      </c>
      <c r="FP464" s="7">
        <v>91.21</v>
      </c>
      <c r="FQ464" s="9">
        <v>1.2121999999999999</v>
      </c>
      <c r="FR464" s="7">
        <f t="shared" si="86"/>
        <v>75.24335918165319</v>
      </c>
      <c r="FT464" s="7">
        <v>4.97</v>
      </c>
      <c r="FU464" s="7">
        <v>4.5599999999999996</v>
      </c>
      <c r="FV464" s="9">
        <v>80.512799999999999</v>
      </c>
      <c r="FX464" s="9">
        <v>90.71</v>
      </c>
      <c r="FY464" s="9">
        <v>87.74</v>
      </c>
      <c r="FZ464" s="9">
        <v>85.43</v>
      </c>
      <c r="GA464" s="9">
        <v>82.57</v>
      </c>
      <c r="GB464" s="9">
        <v>78.38</v>
      </c>
      <c r="GD464" s="9">
        <v>90.71</v>
      </c>
      <c r="GE464" s="9">
        <v>89.06</v>
      </c>
      <c r="GF464" s="9">
        <v>87.74</v>
      </c>
      <c r="GG464" s="9">
        <v>86.79</v>
      </c>
      <c r="GH464" s="9">
        <v>86.05</v>
      </c>
      <c r="GI464" s="9">
        <v>85.43</v>
      </c>
      <c r="GJ464" s="9">
        <v>84.9</v>
      </c>
      <c r="GK464" s="9">
        <v>84.4</v>
      </c>
      <c r="GL464" s="9">
        <v>83.91</v>
      </c>
      <c r="GM464" s="9">
        <v>83.44</v>
      </c>
      <c r="GN464" s="9">
        <v>83</v>
      </c>
      <c r="GO464" s="9">
        <v>82.57</v>
      </c>
      <c r="GP464" s="9">
        <v>82.14</v>
      </c>
      <c r="GQ464" s="9">
        <v>81.72</v>
      </c>
      <c r="GR464" s="9">
        <v>81.319999999999993</v>
      </c>
      <c r="GS464" s="9">
        <v>80.97</v>
      </c>
      <c r="GT464" s="9">
        <v>80.62</v>
      </c>
      <c r="GU464" s="9">
        <v>80.28</v>
      </c>
      <c r="GV464" s="9">
        <v>79.930000000000007</v>
      </c>
      <c r="GW464" s="9">
        <v>79.56</v>
      </c>
      <c r="GX464" s="9">
        <v>79.23</v>
      </c>
      <c r="GY464" s="9">
        <v>78.930000000000007</v>
      </c>
      <c r="GZ464" s="9">
        <v>78.66</v>
      </c>
      <c r="HA464" s="9">
        <v>78.38</v>
      </c>
      <c r="HB464" s="9">
        <v>78.09</v>
      </c>
      <c r="HC464" s="9">
        <v>77.790000000000006</v>
      </c>
      <c r="HD464" s="9">
        <v>77.52</v>
      </c>
      <c r="HE464" s="9">
        <v>77.25</v>
      </c>
      <c r="HF464" s="9">
        <v>77.010000000000005</v>
      </c>
      <c r="HG464" s="9">
        <v>76.78</v>
      </c>
      <c r="HH464" s="9">
        <v>76.55</v>
      </c>
      <c r="HI464" s="9">
        <v>76.260000000000005</v>
      </c>
      <c r="HJ464" s="9">
        <v>76.02</v>
      </c>
      <c r="HK464" s="9">
        <v>75.78</v>
      </c>
      <c r="HL464" s="9">
        <v>75.569999999999993</v>
      </c>
      <c r="HM464" s="9">
        <v>75.36</v>
      </c>
      <c r="HN464" s="9">
        <v>75.08</v>
      </c>
      <c r="HO464" s="9">
        <v>74.849999999999994</v>
      </c>
      <c r="HP464" s="9">
        <v>74.61</v>
      </c>
      <c r="HQ464" s="9">
        <v>74.39</v>
      </c>
      <c r="HR464" s="9">
        <v>74.209999999999994</v>
      </c>
      <c r="HS464" s="9">
        <v>74.03</v>
      </c>
      <c r="HT464" s="9">
        <v>73.87</v>
      </c>
      <c r="HU464" s="9">
        <v>73.63</v>
      </c>
      <c r="HV464" s="9">
        <v>73.400000000000006</v>
      </c>
      <c r="HW464" s="9">
        <v>73.17</v>
      </c>
      <c r="HX464" s="9">
        <v>72.95</v>
      </c>
      <c r="HY464" s="9">
        <v>72.739999999999995</v>
      </c>
      <c r="ID464" s="14">
        <v>84.838099999999997</v>
      </c>
      <c r="IE464" s="14">
        <v>84.747900000000001</v>
      </c>
      <c r="IF464" s="14">
        <v>-0.10641399999999999</v>
      </c>
      <c r="IH464" s="7">
        <v>90.96</v>
      </c>
      <c r="II464" s="9">
        <v>98.36</v>
      </c>
    </row>
    <row r="465" spans="1:243" x14ac:dyDescent="0.35">
      <c r="A465" s="6">
        <f t="shared" si="87"/>
        <v>45202</v>
      </c>
      <c r="B465" s="13">
        <f t="shared" si="81"/>
        <v>10</v>
      </c>
      <c r="C465" s="13">
        <f t="shared" si="82"/>
        <v>2023</v>
      </c>
      <c r="D465">
        <f t="shared" si="83"/>
        <v>202310</v>
      </c>
      <c r="E465">
        <f t="shared" si="84"/>
        <v>4</v>
      </c>
      <c r="F465">
        <f t="shared" si="85"/>
        <v>202304</v>
      </c>
      <c r="G465" t="s">
        <v>650</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80.254400000000004</v>
      </c>
      <c r="FP465" s="7">
        <v>94.46</v>
      </c>
      <c r="FQ465" s="9">
        <v>1.208</v>
      </c>
      <c r="FR465" s="7">
        <f t="shared" si="86"/>
        <v>78.19536423841059</v>
      </c>
      <c r="FT465" s="7">
        <v>4.99</v>
      </c>
      <c r="FU465" s="7">
        <v>4.5999999999999996</v>
      </c>
      <c r="FV465" s="9">
        <v>80.349100000000007</v>
      </c>
      <c r="FX465" s="9">
        <v>90.92</v>
      </c>
      <c r="FY465" s="9">
        <v>87.83</v>
      </c>
      <c r="FZ465" s="9">
        <v>85.45</v>
      </c>
      <c r="GA465" s="9">
        <v>82.59</v>
      </c>
      <c r="GB465" s="9">
        <v>78.39</v>
      </c>
      <c r="GD465" s="9">
        <v>90.92</v>
      </c>
      <c r="GE465" s="9">
        <v>89.19</v>
      </c>
      <c r="GF465" s="9">
        <v>87.83</v>
      </c>
      <c r="GG465" s="9">
        <v>86.85</v>
      </c>
      <c r="GH465" s="9">
        <v>86.08</v>
      </c>
      <c r="GI465" s="9">
        <v>85.45</v>
      </c>
      <c r="GJ465" s="9">
        <v>84.91</v>
      </c>
      <c r="GK465" s="9">
        <v>84.41</v>
      </c>
      <c r="GL465" s="9">
        <v>83.93</v>
      </c>
      <c r="GM465" s="9">
        <v>83.45</v>
      </c>
      <c r="GN465" s="9">
        <v>83.01</v>
      </c>
      <c r="GO465" s="9">
        <v>82.59</v>
      </c>
      <c r="GP465" s="9">
        <v>82.16</v>
      </c>
      <c r="GQ465" s="9">
        <v>81.72</v>
      </c>
      <c r="GR465" s="9">
        <v>81.33</v>
      </c>
      <c r="GS465" s="9">
        <v>80.989999999999995</v>
      </c>
      <c r="GT465" s="9">
        <v>80.64</v>
      </c>
      <c r="GU465" s="9">
        <v>80.3</v>
      </c>
      <c r="GV465" s="9">
        <v>79.95</v>
      </c>
      <c r="GW465" s="9">
        <v>79.58</v>
      </c>
      <c r="GX465" s="9">
        <v>79.239999999999995</v>
      </c>
      <c r="GY465" s="9">
        <v>78.94</v>
      </c>
      <c r="GZ465" s="9">
        <v>78.66</v>
      </c>
      <c r="HA465" s="9">
        <v>78.39</v>
      </c>
      <c r="HB465" s="9">
        <v>78.099999999999994</v>
      </c>
      <c r="HC465" s="9">
        <v>77.790000000000006</v>
      </c>
      <c r="HD465" s="9">
        <v>77.510000000000005</v>
      </c>
      <c r="HE465" s="9">
        <v>77.23</v>
      </c>
      <c r="HF465" s="9">
        <v>76.989999999999995</v>
      </c>
      <c r="HG465" s="9">
        <v>76.75</v>
      </c>
      <c r="HH465" s="9">
        <v>76.52</v>
      </c>
      <c r="HI465" s="9">
        <v>76.23</v>
      </c>
      <c r="HJ465" s="9">
        <v>75.98</v>
      </c>
      <c r="HK465" s="9">
        <v>75.73</v>
      </c>
      <c r="HL465" s="9">
        <v>75.510000000000005</v>
      </c>
      <c r="HM465" s="9">
        <v>75.290000000000006</v>
      </c>
      <c r="HN465" s="9">
        <v>75.010000000000005</v>
      </c>
      <c r="HO465" s="9">
        <v>74.78</v>
      </c>
      <c r="HP465" s="9">
        <v>74.53</v>
      </c>
      <c r="HQ465" s="9">
        <v>74.3</v>
      </c>
      <c r="HR465" s="9">
        <v>74.11</v>
      </c>
      <c r="HS465" s="9">
        <v>73.92</v>
      </c>
      <c r="HT465" s="9">
        <v>73.75</v>
      </c>
      <c r="HU465" s="9">
        <v>73.52</v>
      </c>
      <c r="HV465" s="9">
        <v>73.290000000000006</v>
      </c>
      <c r="HW465" s="9">
        <v>73.06</v>
      </c>
      <c r="HX465" s="9">
        <v>72.83</v>
      </c>
      <c r="HY465" s="9">
        <v>72.61</v>
      </c>
      <c r="ID465" s="14">
        <v>84.838099999999997</v>
      </c>
      <c r="IE465" s="14">
        <v>84.747900000000001</v>
      </c>
      <c r="IF465" s="14">
        <v>-0.10641399999999999</v>
      </c>
      <c r="IH465" s="7">
        <v>91.15</v>
      </c>
      <c r="II465" s="9">
        <v>92.23</v>
      </c>
    </row>
    <row r="466" spans="1:243" x14ac:dyDescent="0.35">
      <c r="A466" s="6">
        <f t="shared" si="87"/>
        <v>45203</v>
      </c>
      <c r="B466" s="13">
        <f t="shared" si="81"/>
        <v>10</v>
      </c>
      <c r="C466" s="13">
        <f t="shared" si="82"/>
        <v>2023</v>
      </c>
      <c r="D466">
        <f t="shared" si="83"/>
        <v>202310</v>
      </c>
      <c r="E466">
        <f t="shared" si="84"/>
        <v>4</v>
      </c>
      <c r="F466">
        <f t="shared" si="85"/>
        <v>202304</v>
      </c>
      <c r="G466" t="s">
        <v>651</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80.445700000000002</v>
      </c>
      <c r="FP466" s="7">
        <v>89.83</v>
      </c>
      <c r="FQ466" s="9">
        <v>1.2115</v>
      </c>
      <c r="FR466" s="7">
        <f t="shared" si="86"/>
        <v>74.147750722245149</v>
      </c>
      <c r="FT466" s="7">
        <v>4.92</v>
      </c>
      <c r="FU466" s="7">
        <v>4.58</v>
      </c>
      <c r="FV466" s="9">
        <v>80.540199999999999</v>
      </c>
      <c r="FX466" s="9">
        <v>85.81</v>
      </c>
      <c r="FY466" s="9">
        <v>82.97</v>
      </c>
      <c r="FZ466" s="9">
        <v>80.91</v>
      </c>
      <c r="GA466" s="9">
        <v>78.569999999999993</v>
      </c>
      <c r="GB466" s="9">
        <v>75.02</v>
      </c>
      <c r="GD466" s="9">
        <v>85.81</v>
      </c>
      <c r="GE466" s="9">
        <v>84.19</v>
      </c>
      <c r="GF466" s="9">
        <v>82.97</v>
      </c>
      <c r="GG466" s="9">
        <v>82.09</v>
      </c>
      <c r="GH466" s="9">
        <v>81.44</v>
      </c>
      <c r="GI466" s="9">
        <v>80.91</v>
      </c>
      <c r="GJ466" s="9">
        <v>80.47</v>
      </c>
      <c r="GK466" s="9">
        <v>80.08</v>
      </c>
      <c r="GL466" s="9">
        <v>79.69</v>
      </c>
      <c r="GM466" s="9">
        <v>79.3</v>
      </c>
      <c r="GN466" s="9">
        <v>78.930000000000007</v>
      </c>
      <c r="GO466" s="9">
        <v>78.569999999999993</v>
      </c>
      <c r="GP466" s="9">
        <v>78.22</v>
      </c>
      <c r="GQ466" s="9">
        <v>77.849999999999994</v>
      </c>
      <c r="GR466" s="9">
        <v>77.52</v>
      </c>
      <c r="GS466" s="9">
        <v>77.23</v>
      </c>
      <c r="GT466" s="9">
        <v>76.930000000000007</v>
      </c>
      <c r="GU466" s="9">
        <v>76.650000000000006</v>
      </c>
      <c r="GV466" s="9">
        <v>76.349999999999994</v>
      </c>
      <c r="GW466" s="9">
        <v>76.02</v>
      </c>
      <c r="GX466" s="9">
        <v>75.72</v>
      </c>
      <c r="GY466" s="9">
        <v>75.47</v>
      </c>
      <c r="GZ466" s="9">
        <v>75.239999999999995</v>
      </c>
      <c r="HA466" s="9">
        <v>75.02</v>
      </c>
      <c r="HB466" s="9">
        <v>74.760000000000005</v>
      </c>
      <c r="HC466" s="9">
        <v>74.5</v>
      </c>
      <c r="HD466" s="9">
        <v>74.260000000000005</v>
      </c>
      <c r="HE466" s="9">
        <v>74.02</v>
      </c>
      <c r="HF466" s="9">
        <v>73.81</v>
      </c>
      <c r="HG466" s="9">
        <v>73.61</v>
      </c>
      <c r="HH466" s="9">
        <v>73.41</v>
      </c>
      <c r="HI466" s="9">
        <v>73.16</v>
      </c>
      <c r="HJ466" s="9">
        <v>72.95</v>
      </c>
      <c r="HK466" s="9">
        <v>72.739999999999995</v>
      </c>
      <c r="HL466" s="9">
        <v>72.56</v>
      </c>
      <c r="HM466" s="9">
        <v>72.36</v>
      </c>
      <c r="HN466" s="9">
        <v>72.12</v>
      </c>
      <c r="HO466" s="9">
        <v>71.930000000000007</v>
      </c>
      <c r="HP466" s="9">
        <v>71.72</v>
      </c>
      <c r="HQ466" s="9">
        <v>71.53</v>
      </c>
      <c r="HR466" s="9">
        <v>71.37</v>
      </c>
      <c r="HS466" s="9">
        <v>71.209999999999994</v>
      </c>
      <c r="HT466" s="9">
        <v>71.08</v>
      </c>
      <c r="HU466" s="9">
        <v>70.88</v>
      </c>
      <c r="HV466" s="9">
        <v>70.69</v>
      </c>
      <c r="HW466" s="9">
        <v>70.489999999999995</v>
      </c>
      <c r="HX466" s="9">
        <v>70.290000000000006</v>
      </c>
      <c r="HY466" s="9">
        <v>70.099999999999994</v>
      </c>
      <c r="ID466" s="14">
        <v>84.838099999999997</v>
      </c>
      <c r="IE466" s="14">
        <v>84.747900000000001</v>
      </c>
      <c r="IF466" s="14">
        <v>-0.10641399999999999</v>
      </c>
      <c r="IH466" s="7">
        <v>86.59</v>
      </c>
      <c r="II466" s="9">
        <v>95.95</v>
      </c>
    </row>
    <row r="467" spans="1:243" x14ac:dyDescent="0.35">
      <c r="A467" s="6">
        <f t="shared" si="87"/>
        <v>45204</v>
      </c>
      <c r="B467" s="13">
        <f t="shared" si="81"/>
        <v>10</v>
      </c>
      <c r="C467" s="13">
        <f t="shared" si="82"/>
        <v>2023</v>
      </c>
      <c r="D467">
        <f t="shared" si="83"/>
        <v>202310</v>
      </c>
      <c r="E467">
        <f t="shared" si="84"/>
        <v>4</v>
      </c>
      <c r="F467">
        <f t="shared" si="85"/>
        <v>202304</v>
      </c>
      <c r="G467" t="s">
        <v>652</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80.550200000000004</v>
      </c>
      <c r="FP467" s="7">
        <v>88.28</v>
      </c>
      <c r="FQ467" s="9">
        <v>1.216</v>
      </c>
      <c r="FR467" s="7">
        <f t="shared" si="86"/>
        <v>72.598684210526315</v>
      </c>
      <c r="FT467" s="7">
        <v>4.8600000000000003</v>
      </c>
      <c r="FU467" s="7">
        <v>4.53</v>
      </c>
      <c r="FV467" s="9">
        <v>80.640500000000003</v>
      </c>
      <c r="FX467" s="9">
        <v>84.07</v>
      </c>
      <c r="FY467" s="9">
        <v>81.69</v>
      </c>
      <c r="FZ467" s="9">
        <v>79.900000000000006</v>
      </c>
      <c r="GA467" s="9">
        <v>77.47</v>
      </c>
      <c r="GB467" s="9">
        <v>73.959999999999994</v>
      </c>
      <c r="GD467" s="9">
        <v>84.07</v>
      </c>
      <c r="GE467" s="9">
        <v>82.64</v>
      </c>
      <c r="GF467" s="9">
        <v>81.69</v>
      </c>
      <c r="GG467" s="9">
        <v>80.959999999999994</v>
      </c>
      <c r="GH467" s="9">
        <v>80.39</v>
      </c>
      <c r="GI467" s="9">
        <v>79.900000000000006</v>
      </c>
      <c r="GJ467" s="9">
        <v>79.45</v>
      </c>
      <c r="GK467" s="9">
        <v>79.03</v>
      </c>
      <c r="GL467" s="9">
        <v>78.62</v>
      </c>
      <c r="GM467" s="9">
        <v>78.22</v>
      </c>
      <c r="GN467" s="9">
        <v>77.84</v>
      </c>
      <c r="GO467" s="9">
        <v>77.47</v>
      </c>
      <c r="GP467" s="9">
        <v>77.12</v>
      </c>
      <c r="GQ467" s="9">
        <v>76.760000000000005</v>
      </c>
      <c r="GR467" s="9">
        <v>76.42</v>
      </c>
      <c r="GS467" s="9">
        <v>76.13</v>
      </c>
      <c r="GT467" s="9">
        <v>75.83</v>
      </c>
      <c r="GU467" s="9">
        <v>75.55</v>
      </c>
      <c r="GV467" s="9">
        <v>75.25</v>
      </c>
      <c r="GW467" s="9">
        <v>74.930000000000007</v>
      </c>
      <c r="GX467" s="9">
        <v>74.64</v>
      </c>
      <c r="GY467" s="9">
        <v>74.400000000000006</v>
      </c>
      <c r="GZ467" s="9">
        <v>74.180000000000007</v>
      </c>
      <c r="HA467" s="9">
        <v>73.959999999999994</v>
      </c>
      <c r="HB467" s="9">
        <v>73.709999999999994</v>
      </c>
      <c r="HC467" s="9">
        <v>73.459999999999994</v>
      </c>
      <c r="HD467" s="9">
        <v>73.23</v>
      </c>
      <c r="HE467" s="9">
        <v>72.989999999999995</v>
      </c>
      <c r="HF467" s="9">
        <v>72.790000000000006</v>
      </c>
      <c r="HG467" s="9">
        <v>72.599999999999994</v>
      </c>
      <c r="HH467" s="9">
        <v>72.41</v>
      </c>
      <c r="HI467" s="9">
        <v>72.17</v>
      </c>
      <c r="HJ467" s="9">
        <v>71.959999999999994</v>
      </c>
      <c r="HK467" s="9">
        <v>71.760000000000005</v>
      </c>
      <c r="HL467" s="9">
        <v>71.59</v>
      </c>
      <c r="HM467" s="9">
        <v>71.400000000000006</v>
      </c>
      <c r="HN467" s="9">
        <v>71.16</v>
      </c>
      <c r="HO467" s="9">
        <v>70.98</v>
      </c>
      <c r="HP467" s="9">
        <v>70.78</v>
      </c>
      <c r="HQ467" s="9">
        <v>70.599999999999994</v>
      </c>
      <c r="HR467" s="9">
        <v>70.45</v>
      </c>
      <c r="HS467" s="9">
        <v>70.3</v>
      </c>
      <c r="HT467" s="9">
        <v>70.180000000000007</v>
      </c>
      <c r="HU467" s="9">
        <v>69.989999999999995</v>
      </c>
      <c r="HV467" s="9">
        <v>69.81</v>
      </c>
      <c r="HW467" s="9">
        <v>69.62</v>
      </c>
      <c r="HX467" s="9">
        <v>69.430000000000007</v>
      </c>
      <c r="HY467" s="9">
        <v>69.25</v>
      </c>
      <c r="ID467" s="14">
        <v>84.838099999999997</v>
      </c>
      <c r="IE467" s="14">
        <v>84.747900000000001</v>
      </c>
      <c r="IF467" s="14">
        <v>-0.10641399999999999</v>
      </c>
      <c r="IH467" s="7">
        <v>84.13</v>
      </c>
      <c r="II467" s="9">
        <v>89.87</v>
      </c>
    </row>
    <row r="468" spans="1:243" x14ac:dyDescent="0.35">
      <c r="A468" s="6">
        <f t="shared" si="87"/>
        <v>45205</v>
      </c>
      <c r="B468" s="13">
        <f t="shared" si="81"/>
        <v>10</v>
      </c>
      <c r="C468" s="13">
        <f t="shared" si="82"/>
        <v>2023</v>
      </c>
      <c r="D468">
        <f t="shared" si="83"/>
        <v>202310</v>
      </c>
      <c r="E468">
        <f t="shared" si="84"/>
        <v>4</v>
      </c>
      <c r="F468">
        <f t="shared" si="85"/>
        <v>202304</v>
      </c>
      <c r="G468" t="s">
        <v>653</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80.719099999999997</v>
      </c>
      <c r="FP468" s="7">
        <v>87.86</v>
      </c>
      <c r="FQ468" s="9">
        <v>1.2188000000000001</v>
      </c>
      <c r="FR468" s="7">
        <f t="shared" si="86"/>
        <v>72.08729898260583</v>
      </c>
      <c r="FT468" s="7">
        <v>4.8899999999999997</v>
      </c>
      <c r="FU468" s="7">
        <v>4.59</v>
      </c>
      <c r="FV468" s="9">
        <v>80.812899999999999</v>
      </c>
      <c r="FX468" s="9">
        <v>84.58</v>
      </c>
      <c r="FY468" s="9">
        <v>82.16</v>
      </c>
      <c r="FZ468" s="9">
        <v>80.28</v>
      </c>
      <c r="GA468" s="9">
        <v>77.709999999999994</v>
      </c>
      <c r="GB468" s="9">
        <v>74.099999999999994</v>
      </c>
      <c r="GD468" s="9">
        <v>84.58</v>
      </c>
      <c r="GE468" s="9">
        <v>83.13</v>
      </c>
      <c r="GF468" s="9">
        <v>82.16</v>
      </c>
      <c r="GG468" s="9">
        <v>81.400000000000006</v>
      </c>
      <c r="GH468" s="9">
        <v>80.8</v>
      </c>
      <c r="GI468" s="9">
        <v>80.28</v>
      </c>
      <c r="GJ468" s="9">
        <v>79.790000000000006</v>
      </c>
      <c r="GK468" s="9">
        <v>79.34</v>
      </c>
      <c r="GL468" s="9">
        <v>78.900000000000006</v>
      </c>
      <c r="GM468" s="9">
        <v>78.489999999999995</v>
      </c>
      <c r="GN468" s="9">
        <v>78.08</v>
      </c>
      <c r="GO468" s="9">
        <v>77.709999999999994</v>
      </c>
      <c r="GP468" s="9">
        <v>77.349999999999994</v>
      </c>
      <c r="GQ468" s="9">
        <v>76.98</v>
      </c>
      <c r="GR468" s="9">
        <v>76.64</v>
      </c>
      <c r="GS468" s="9">
        <v>76.34</v>
      </c>
      <c r="GT468" s="9">
        <v>76.02</v>
      </c>
      <c r="GU468" s="9">
        <v>75.73</v>
      </c>
      <c r="GV468" s="9">
        <v>75.42</v>
      </c>
      <c r="GW468" s="9">
        <v>75.099999999999994</v>
      </c>
      <c r="GX468" s="9">
        <v>74.81</v>
      </c>
      <c r="GY468" s="9">
        <v>74.56</v>
      </c>
      <c r="GZ468" s="9">
        <v>74.33</v>
      </c>
      <c r="HA468" s="9">
        <v>74.099999999999994</v>
      </c>
      <c r="HB468" s="9">
        <v>73.849999999999994</v>
      </c>
      <c r="HC468" s="9">
        <v>73.59</v>
      </c>
      <c r="HD468" s="9">
        <v>73.36</v>
      </c>
      <c r="HE468" s="9">
        <v>73.12</v>
      </c>
      <c r="HF468" s="9">
        <v>72.91</v>
      </c>
      <c r="HG468" s="9">
        <v>72.72</v>
      </c>
      <c r="HH468" s="9">
        <v>72.52</v>
      </c>
      <c r="HI468" s="9">
        <v>72.28</v>
      </c>
      <c r="HJ468" s="9">
        <v>72.069999999999993</v>
      </c>
      <c r="HK468" s="9">
        <v>71.87</v>
      </c>
      <c r="HL468" s="9">
        <v>71.7</v>
      </c>
      <c r="HM468" s="9">
        <v>71.5</v>
      </c>
      <c r="HN468" s="9">
        <v>71.25</v>
      </c>
      <c r="HO468" s="9">
        <v>71.069999999999993</v>
      </c>
      <c r="HP468" s="9">
        <v>70.87</v>
      </c>
      <c r="HQ468" s="9">
        <v>70.69</v>
      </c>
      <c r="HR468" s="9">
        <v>70.540000000000006</v>
      </c>
      <c r="HS468" s="9">
        <v>70.39</v>
      </c>
      <c r="HT468" s="9">
        <v>70.260000000000005</v>
      </c>
      <c r="HU468" s="9">
        <v>70.069999999999993</v>
      </c>
      <c r="HV468" s="9">
        <v>69.89</v>
      </c>
      <c r="HW468" s="9">
        <v>69.7</v>
      </c>
      <c r="HX468" s="9">
        <v>69.510000000000005</v>
      </c>
      <c r="HY468" s="9">
        <v>69.319999999999993</v>
      </c>
      <c r="ID468" s="14">
        <v>84.838099999999997</v>
      </c>
      <c r="IE468" s="14">
        <v>84.747900000000001</v>
      </c>
      <c r="IF468" s="14">
        <v>-0.10641399999999999</v>
      </c>
      <c r="IH468" s="7">
        <v>84.38</v>
      </c>
      <c r="II468" s="9">
        <v>94.49</v>
      </c>
    </row>
    <row r="469" spans="1:243" x14ac:dyDescent="0.35">
      <c r="A469" s="6">
        <f t="shared" si="87"/>
        <v>45208</v>
      </c>
      <c r="B469" s="13">
        <f t="shared" si="81"/>
        <v>10</v>
      </c>
      <c r="C469" s="13">
        <f t="shared" si="82"/>
        <v>2023</v>
      </c>
      <c r="D469">
        <f t="shared" si="83"/>
        <v>202310</v>
      </c>
      <c r="E469">
        <f t="shared" si="84"/>
        <v>4</v>
      </c>
      <c r="F469">
        <f t="shared" si="85"/>
        <v>202304</v>
      </c>
      <c r="G469" t="s">
        <v>654</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80.773600000000002</v>
      </c>
      <c r="FP469" s="7">
        <v>91.37</v>
      </c>
      <c r="FQ469" s="9">
        <v>1.2210000000000001</v>
      </c>
      <c r="FR469" s="7">
        <f t="shared" si="86"/>
        <v>74.832104832104832</v>
      </c>
      <c r="FT469" s="7">
        <v>4.83</v>
      </c>
      <c r="FU469" s="7">
        <v>4.4800000000000004</v>
      </c>
      <c r="FV469" s="9">
        <v>80.863500000000002</v>
      </c>
      <c r="FX469" s="9">
        <v>88.15</v>
      </c>
      <c r="FY469" s="9">
        <v>85.33</v>
      </c>
      <c r="FZ469" s="9">
        <v>83.02</v>
      </c>
      <c r="GA469" s="9">
        <v>79.989999999999995</v>
      </c>
      <c r="GB469" s="9">
        <v>75.709999999999994</v>
      </c>
      <c r="GD469" s="9">
        <v>88.15</v>
      </c>
      <c r="GE469" s="9">
        <v>86.5</v>
      </c>
      <c r="GF469" s="9">
        <v>85.33</v>
      </c>
      <c r="GG469" s="9">
        <v>84.38</v>
      </c>
      <c r="GH469" s="9">
        <v>83.64</v>
      </c>
      <c r="GI469" s="9">
        <v>83.02</v>
      </c>
      <c r="GJ469" s="9">
        <v>82.43</v>
      </c>
      <c r="GK469" s="9">
        <v>81.89</v>
      </c>
      <c r="GL469" s="9">
        <v>81.38</v>
      </c>
      <c r="GM469" s="9">
        <v>80.89</v>
      </c>
      <c r="GN469" s="9">
        <v>80.430000000000007</v>
      </c>
      <c r="GO469" s="9">
        <v>79.989999999999995</v>
      </c>
      <c r="GP469" s="9">
        <v>79.56</v>
      </c>
      <c r="GQ469" s="9">
        <v>79.13</v>
      </c>
      <c r="GR469" s="9">
        <v>78.73</v>
      </c>
      <c r="GS469" s="9">
        <v>78.37</v>
      </c>
      <c r="GT469" s="9">
        <v>78</v>
      </c>
      <c r="GU469" s="9">
        <v>77.650000000000006</v>
      </c>
      <c r="GV469" s="9">
        <v>77.290000000000006</v>
      </c>
      <c r="GW469" s="9">
        <v>76.92</v>
      </c>
      <c r="GX469" s="9">
        <v>76.58</v>
      </c>
      <c r="GY469" s="9">
        <v>76.28</v>
      </c>
      <c r="GZ469" s="9">
        <v>75.989999999999995</v>
      </c>
      <c r="HA469" s="9">
        <v>75.709999999999994</v>
      </c>
      <c r="HB469" s="9">
        <v>75.41</v>
      </c>
      <c r="HC469" s="9">
        <v>75.11</v>
      </c>
      <c r="HD469" s="9">
        <v>74.84</v>
      </c>
      <c r="HE469" s="9">
        <v>74.55</v>
      </c>
      <c r="HF469" s="9">
        <v>74.290000000000006</v>
      </c>
      <c r="HG469" s="9">
        <v>74.05</v>
      </c>
      <c r="HH469" s="9">
        <v>73.8</v>
      </c>
      <c r="HI469" s="9">
        <v>73.52</v>
      </c>
      <c r="HJ469" s="9">
        <v>73.27</v>
      </c>
      <c r="HK469" s="9">
        <v>73.03</v>
      </c>
      <c r="HL469" s="9">
        <v>72.81</v>
      </c>
      <c r="HM469" s="9">
        <v>72.56</v>
      </c>
      <c r="HN469" s="9">
        <v>72.260000000000005</v>
      </c>
      <c r="HO469" s="9">
        <v>72.05</v>
      </c>
      <c r="HP469" s="9">
        <v>71.819999999999993</v>
      </c>
      <c r="HQ469" s="9">
        <v>71.599999999999994</v>
      </c>
      <c r="HR469" s="9">
        <v>71.41</v>
      </c>
      <c r="HS469" s="9">
        <v>71.22</v>
      </c>
      <c r="HT469" s="9">
        <v>71.05</v>
      </c>
      <c r="HU469" s="9">
        <v>70.83</v>
      </c>
      <c r="HV469" s="9">
        <v>70.61</v>
      </c>
      <c r="HW469" s="9">
        <v>70.38</v>
      </c>
      <c r="HX469" s="9">
        <v>70.150000000000006</v>
      </c>
      <c r="HY469" s="9">
        <v>69.92</v>
      </c>
      <c r="ID469" s="14">
        <v>84.838099999999997</v>
      </c>
      <c r="IE469" s="14">
        <v>84.747900000000001</v>
      </c>
      <c r="IF469" s="14">
        <v>-0.10641399999999999</v>
      </c>
      <c r="IH469" s="7">
        <v>88.02</v>
      </c>
      <c r="II469" s="9">
        <v>109.29</v>
      </c>
    </row>
    <row r="470" spans="1:243" x14ac:dyDescent="0.35">
      <c r="A470" s="6">
        <f t="shared" si="87"/>
        <v>45209</v>
      </c>
      <c r="B470" s="13">
        <f t="shared" si="81"/>
        <v>10</v>
      </c>
      <c r="C470" s="13">
        <f t="shared" si="82"/>
        <v>2023</v>
      </c>
      <c r="D470">
        <f t="shared" si="83"/>
        <v>202310</v>
      </c>
      <c r="E470">
        <f t="shared" si="84"/>
        <v>4</v>
      </c>
      <c r="F470">
        <f t="shared" si="85"/>
        <v>202304</v>
      </c>
      <c r="G470" t="s">
        <v>655</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80.850099999999998</v>
      </c>
      <c r="FP470" s="7">
        <v>90.7</v>
      </c>
      <c r="FQ470" s="9">
        <v>1.2257</v>
      </c>
      <c r="FR470" s="7">
        <f t="shared" si="86"/>
        <v>73.998531451415516</v>
      </c>
      <c r="FT470" s="7">
        <v>4.79</v>
      </c>
      <c r="FU470" s="7">
        <v>4.42</v>
      </c>
      <c r="FV470" s="9">
        <v>80.961200000000005</v>
      </c>
      <c r="FX470" s="9">
        <v>87.65</v>
      </c>
      <c r="FY470" s="9">
        <v>85.15</v>
      </c>
      <c r="FZ470" s="9">
        <v>83.09</v>
      </c>
      <c r="GA470" s="9">
        <v>80.44</v>
      </c>
      <c r="GB470" s="9">
        <v>76.400000000000006</v>
      </c>
      <c r="GD470" s="9">
        <v>87.65</v>
      </c>
      <c r="GE470" s="9">
        <v>86.23</v>
      </c>
      <c r="GF470" s="9">
        <v>85.15</v>
      </c>
      <c r="GG470" s="9">
        <v>84.28</v>
      </c>
      <c r="GH470" s="9">
        <v>83.61</v>
      </c>
      <c r="GI470" s="9">
        <v>83.09</v>
      </c>
      <c r="GJ470" s="9">
        <v>82.59</v>
      </c>
      <c r="GK470" s="9">
        <v>82.13</v>
      </c>
      <c r="GL470" s="9">
        <v>81.680000000000007</v>
      </c>
      <c r="GM470" s="9">
        <v>81.25</v>
      </c>
      <c r="GN470" s="9">
        <v>80.84</v>
      </c>
      <c r="GO470" s="9">
        <v>80.44</v>
      </c>
      <c r="GP470" s="9">
        <v>80.06</v>
      </c>
      <c r="GQ470" s="9">
        <v>79.67</v>
      </c>
      <c r="GR470" s="9">
        <v>79.290000000000006</v>
      </c>
      <c r="GS470" s="9">
        <v>78.95</v>
      </c>
      <c r="GT470" s="9">
        <v>78.61</v>
      </c>
      <c r="GU470" s="9">
        <v>78.28</v>
      </c>
      <c r="GV470" s="9">
        <v>77.94</v>
      </c>
      <c r="GW470" s="9">
        <v>77.58</v>
      </c>
      <c r="GX470" s="9">
        <v>77.25</v>
      </c>
      <c r="GY470" s="9">
        <v>76.95</v>
      </c>
      <c r="GZ470" s="9">
        <v>76.67</v>
      </c>
      <c r="HA470" s="9">
        <v>76.400000000000006</v>
      </c>
      <c r="HB470" s="9">
        <v>76.11</v>
      </c>
      <c r="HC470" s="9">
        <v>75.819999999999993</v>
      </c>
      <c r="HD470" s="9">
        <v>75.56</v>
      </c>
      <c r="HE470" s="9">
        <v>75.28</v>
      </c>
      <c r="HF470" s="9">
        <v>75.03</v>
      </c>
      <c r="HG470" s="9">
        <v>74.8</v>
      </c>
      <c r="HH470" s="9">
        <v>74.55</v>
      </c>
      <c r="HI470" s="9">
        <v>74.28</v>
      </c>
      <c r="HJ470" s="9">
        <v>74.040000000000006</v>
      </c>
      <c r="HK470" s="9">
        <v>73.81</v>
      </c>
      <c r="HL470" s="9">
        <v>73.599999999999994</v>
      </c>
      <c r="HM470" s="9">
        <v>73.36</v>
      </c>
      <c r="HN470" s="9">
        <v>73.069999999999993</v>
      </c>
      <c r="HO470" s="9">
        <v>72.87</v>
      </c>
      <c r="HP470" s="9">
        <v>72.64</v>
      </c>
      <c r="HQ470" s="9">
        <v>72.42</v>
      </c>
      <c r="HR470" s="9">
        <v>72.23</v>
      </c>
      <c r="HS470" s="9">
        <v>72.040000000000006</v>
      </c>
      <c r="HT470" s="9">
        <v>71.87</v>
      </c>
      <c r="HU470" s="9">
        <v>71.66</v>
      </c>
      <c r="HV470" s="9">
        <v>71.44</v>
      </c>
      <c r="HW470" s="9">
        <v>71.209999999999994</v>
      </c>
      <c r="HX470" s="9">
        <v>70.98</v>
      </c>
      <c r="HY470" s="9">
        <v>70.75</v>
      </c>
      <c r="ID470" s="14">
        <v>84.838099999999997</v>
      </c>
      <c r="IE470" s="14">
        <v>84.747900000000001</v>
      </c>
      <c r="IF470" s="14">
        <v>-0.10641399999999999</v>
      </c>
      <c r="IH470" s="7">
        <v>87.93</v>
      </c>
      <c r="II470" s="9">
        <v>124.71</v>
      </c>
    </row>
    <row r="471" spans="1:243" x14ac:dyDescent="0.35">
      <c r="A471" s="6">
        <f t="shared" si="87"/>
        <v>45210</v>
      </c>
      <c r="B471" s="13">
        <f t="shared" si="81"/>
        <v>10</v>
      </c>
      <c r="C471" s="13">
        <f t="shared" si="82"/>
        <v>2023</v>
      </c>
      <c r="D471">
        <f t="shared" si="83"/>
        <v>202310</v>
      </c>
      <c r="E471">
        <f t="shared" si="84"/>
        <v>4</v>
      </c>
      <c r="F471">
        <f t="shared" si="85"/>
        <v>202304</v>
      </c>
      <c r="G471" t="s">
        <v>656</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81.078199999999995</v>
      </c>
      <c r="FP471" s="7">
        <v>87.58</v>
      </c>
      <c r="FQ471" s="9">
        <v>1.2312000000000001</v>
      </c>
      <c r="FR471" s="7">
        <f t="shared" si="86"/>
        <v>71.133853151397005</v>
      </c>
      <c r="FT471" s="7">
        <v>4.78</v>
      </c>
      <c r="FU471" s="7">
        <v>4.33</v>
      </c>
      <c r="FV471" s="9">
        <v>81.203800000000001</v>
      </c>
      <c r="FX471" s="9">
        <v>85.82</v>
      </c>
      <c r="FY471" s="9">
        <v>83.87</v>
      </c>
      <c r="FZ471" s="9">
        <v>82.27</v>
      </c>
      <c r="GA471" s="9">
        <v>80.09</v>
      </c>
      <c r="GB471" s="9">
        <v>76.5</v>
      </c>
      <c r="GD471" s="9">
        <v>85.82</v>
      </c>
      <c r="GE471" s="9">
        <v>84.69</v>
      </c>
      <c r="GF471" s="9">
        <v>83.87</v>
      </c>
      <c r="GG471" s="9">
        <v>83.2</v>
      </c>
      <c r="GH471" s="9">
        <v>82.68</v>
      </c>
      <c r="GI471" s="9">
        <v>82.27</v>
      </c>
      <c r="GJ471" s="9">
        <v>81.87</v>
      </c>
      <c r="GK471" s="9">
        <v>81.489999999999995</v>
      </c>
      <c r="GL471" s="9">
        <v>81.12</v>
      </c>
      <c r="GM471" s="9">
        <v>80.77</v>
      </c>
      <c r="GN471" s="9">
        <v>80.42</v>
      </c>
      <c r="GO471" s="9">
        <v>80.09</v>
      </c>
      <c r="GP471" s="9">
        <v>79.760000000000005</v>
      </c>
      <c r="GQ471" s="9">
        <v>79.42</v>
      </c>
      <c r="GR471" s="9">
        <v>79.099999999999994</v>
      </c>
      <c r="GS471" s="9">
        <v>78.81</v>
      </c>
      <c r="GT471" s="9">
        <v>78.510000000000005</v>
      </c>
      <c r="GU471" s="9">
        <v>78.22</v>
      </c>
      <c r="GV471" s="9">
        <v>77.91</v>
      </c>
      <c r="GW471" s="9">
        <v>77.58</v>
      </c>
      <c r="GX471" s="9">
        <v>77.27</v>
      </c>
      <c r="GY471" s="9">
        <v>77</v>
      </c>
      <c r="GZ471" s="9">
        <v>76.75</v>
      </c>
      <c r="HA471" s="9">
        <v>76.5</v>
      </c>
      <c r="HB471" s="9">
        <v>76.239999999999995</v>
      </c>
      <c r="HC471" s="9">
        <v>75.97</v>
      </c>
      <c r="HD471" s="9">
        <v>75.73</v>
      </c>
      <c r="HE471" s="9">
        <v>75.47</v>
      </c>
      <c r="HF471" s="9">
        <v>75.25</v>
      </c>
      <c r="HG471" s="9">
        <v>75.05</v>
      </c>
      <c r="HH471" s="9">
        <v>74.81</v>
      </c>
      <c r="HI471" s="9">
        <v>74.56</v>
      </c>
      <c r="HJ471" s="9">
        <v>74.34</v>
      </c>
      <c r="HK471" s="9">
        <v>74.13</v>
      </c>
      <c r="HL471" s="9">
        <v>73.930000000000007</v>
      </c>
      <c r="HM471" s="9">
        <v>73.709999999999994</v>
      </c>
      <c r="HN471" s="9">
        <v>73.44</v>
      </c>
      <c r="HO471" s="9">
        <v>73.25</v>
      </c>
      <c r="HP471" s="9">
        <v>73.03</v>
      </c>
      <c r="HQ471" s="9">
        <v>72.819999999999993</v>
      </c>
      <c r="HR471" s="9">
        <v>72.64</v>
      </c>
      <c r="HS471" s="9">
        <v>72.47</v>
      </c>
      <c r="HT471" s="9">
        <v>72.319999999999993</v>
      </c>
      <c r="HU471" s="9">
        <v>72.12</v>
      </c>
      <c r="HV471" s="9">
        <v>71.91</v>
      </c>
      <c r="HW471" s="9">
        <v>71.69</v>
      </c>
      <c r="HX471" s="9">
        <v>71.48</v>
      </c>
      <c r="HY471" s="9">
        <v>71.27</v>
      </c>
      <c r="ID471" s="14">
        <v>84.838099999999997</v>
      </c>
      <c r="IE471" s="14">
        <v>84.747900000000001</v>
      </c>
      <c r="IF471" s="14">
        <v>-0.10641399999999999</v>
      </c>
      <c r="IH471" s="7">
        <v>86.41</v>
      </c>
      <c r="II471" s="9">
        <v>116.62</v>
      </c>
    </row>
    <row r="472" spans="1:243" x14ac:dyDescent="0.35">
      <c r="A472" s="6">
        <f t="shared" si="87"/>
        <v>45211</v>
      </c>
      <c r="B472" s="13">
        <f t="shared" si="81"/>
        <v>10</v>
      </c>
      <c r="C472" s="13">
        <f t="shared" si="82"/>
        <v>2023</v>
      </c>
      <c r="D472">
        <f t="shared" si="83"/>
        <v>202310</v>
      </c>
      <c r="E472">
        <f t="shared" si="84"/>
        <v>4</v>
      </c>
      <c r="F472">
        <f t="shared" si="85"/>
        <v>202304</v>
      </c>
      <c r="G472" t="s">
        <v>657</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80.730699999999999</v>
      </c>
      <c r="FP472" s="7">
        <v>88.4</v>
      </c>
      <c r="FQ472" s="9">
        <v>1.2214</v>
      </c>
      <c r="FR472" s="7">
        <f t="shared" si="86"/>
        <v>72.375962010807271</v>
      </c>
      <c r="FT472" s="7">
        <v>4.8499999999999996</v>
      </c>
      <c r="FU472" s="7">
        <v>4.43</v>
      </c>
      <c r="FV472" s="9">
        <v>80.864800000000002</v>
      </c>
      <c r="FX472" s="9">
        <v>86</v>
      </c>
      <c r="FY472" s="9">
        <v>83.95</v>
      </c>
      <c r="FZ472" s="9">
        <v>82.32</v>
      </c>
      <c r="GA472" s="9">
        <v>80.069999999999993</v>
      </c>
      <c r="GB472" s="9">
        <v>76.56</v>
      </c>
      <c r="GD472" s="9">
        <v>86</v>
      </c>
      <c r="GE472" s="9">
        <v>84.81</v>
      </c>
      <c r="GF472" s="9">
        <v>83.95</v>
      </c>
      <c r="GG472" s="9">
        <v>83.26</v>
      </c>
      <c r="GH472" s="9">
        <v>82.74</v>
      </c>
      <c r="GI472" s="9">
        <v>82.32</v>
      </c>
      <c r="GJ472" s="9">
        <v>81.900000000000006</v>
      </c>
      <c r="GK472" s="9">
        <v>81.510000000000005</v>
      </c>
      <c r="GL472" s="9">
        <v>81.13</v>
      </c>
      <c r="GM472" s="9">
        <v>80.760000000000005</v>
      </c>
      <c r="GN472" s="9">
        <v>80.400000000000006</v>
      </c>
      <c r="GO472" s="9">
        <v>80.069999999999993</v>
      </c>
      <c r="GP472" s="9">
        <v>79.739999999999995</v>
      </c>
      <c r="GQ472" s="9">
        <v>79.400000000000006</v>
      </c>
      <c r="GR472" s="9">
        <v>79.08</v>
      </c>
      <c r="GS472" s="9">
        <v>78.790000000000006</v>
      </c>
      <c r="GT472" s="9">
        <v>78.489999999999995</v>
      </c>
      <c r="GU472" s="9">
        <v>78.209999999999994</v>
      </c>
      <c r="GV472" s="9">
        <v>77.91</v>
      </c>
      <c r="GW472" s="9">
        <v>77.599999999999994</v>
      </c>
      <c r="GX472" s="9">
        <v>77.3</v>
      </c>
      <c r="GY472" s="9">
        <v>77.040000000000006</v>
      </c>
      <c r="GZ472" s="9">
        <v>76.8</v>
      </c>
      <c r="HA472" s="9">
        <v>76.56</v>
      </c>
      <c r="HB472" s="9">
        <v>76.31</v>
      </c>
      <c r="HC472" s="9">
        <v>76.040000000000006</v>
      </c>
      <c r="HD472" s="9">
        <v>75.8</v>
      </c>
      <c r="HE472" s="9">
        <v>75.55</v>
      </c>
      <c r="HF472" s="9">
        <v>75.33</v>
      </c>
      <c r="HG472" s="9">
        <v>75.14</v>
      </c>
      <c r="HH472" s="9">
        <v>74.91</v>
      </c>
      <c r="HI472" s="9">
        <v>74.66</v>
      </c>
      <c r="HJ472" s="9">
        <v>74.44</v>
      </c>
      <c r="HK472" s="9">
        <v>74.23</v>
      </c>
      <c r="HL472" s="9">
        <v>74.03</v>
      </c>
      <c r="HM472" s="9">
        <v>73.819999999999993</v>
      </c>
      <c r="HN472" s="9">
        <v>73.56</v>
      </c>
      <c r="HO472" s="9">
        <v>73.36</v>
      </c>
      <c r="HP472" s="9">
        <v>73.16</v>
      </c>
      <c r="HQ472" s="9">
        <v>72.959999999999994</v>
      </c>
      <c r="HR472" s="9">
        <v>72.77</v>
      </c>
      <c r="HS472" s="9">
        <v>72.59</v>
      </c>
      <c r="HT472" s="9">
        <v>72.430000000000007</v>
      </c>
      <c r="HU472" s="9">
        <v>72.23</v>
      </c>
      <c r="HV472" s="9">
        <v>72.03</v>
      </c>
      <c r="HW472" s="9">
        <v>71.819999999999993</v>
      </c>
      <c r="HX472" s="9">
        <v>71.62</v>
      </c>
      <c r="HY472" s="9">
        <v>71.42</v>
      </c>
      <c r="ID472" s="14">
        <v>84.838099999999997</v>
      </c>
      <c r="IE472" s="14">
        <v>84.747900000000001</v>
      </c>
      <c r="IF472" s="14">
        <v>-0.10641399999999999</v>
      </c>
      <c r="IH472" s="7">
        <v>85.96</v>
      </c>
      <c r="II472" s="9">
        <v>133.96</v>
      </c>
    </row>
    <row r="473" spans="1:243" x14ac:dyDescent="0.35">
      <c r="A473" s="6">
        <f t="shared" si="87"/>
        <v>45212</v>
      </c>
      <c r="B473" s="13">
        <f t="shared" si="81"/>
        <v>10</v>
      </c>
      <c r="C473" s="13">
        <f t="shared" si="82"/>
        <v>2023</v>
      </c>
      <c r="D473">
        <f t="shared" si="83"/>
        <v>202310</v>
      </c>
      <c r="E473">
        <f t="shared" si="84"/>
        <v>4</v>
      </c>
      <c r="F473">
        <f t="shared" si="85"/>
        <v>202304</v>
      </c>
      <c r="G473" t="s">
        <v>658</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80.452699999999993</v>
      </c>
      <c r="FP473" s="7">
        <v>94.33</v>
      </c>
      <c r="FQ473" s="9">
        <v>1.2141</v>
      </c>
      <c r="FR473" s="7">
        <f t="shared" si="86"/>
        <v>77.695412239518987</v>
      </c>
      <c r="FT473" s="7">
        <v>4.84</v>
      </c>
      <c r="FU473" s="7">
        <v>4.38</v>
      </c>
      <c r="FV473" s="9">
        <v>80.5809</v>
      </c>
      <c r="FX473" s="9">
        <v>90.89</v>
      </c>
      <c r="FY473" s="9">
        <v>88.24</v>
      </c>
      <c r="FZ473" s="9">
        <v>86</v>
      </c>
      <c r="GA473" s="9">
        <v>83.1</v>
      </c>
      <c r="GB473" s="9">
        <v>78.69</v>
      </c>
      <c r="GD473" s="9">
        <v>90.89</v>
      </c>
      <c r="GE473" s="9">
        <v>89.34</v>
      </c>
      <c r="GF473" s="9">
        <v>88.24</v>
      </c>
      <c r="GG473" s="9">
        <v>87.32</v>
      </c>
      <c r="GH473" s="9">
        <v>86.6</v>
      </c>
      <c r="GI473" s="9">
        <v>86</v>
      </c>
      <c r="GJ473" s="9">
        <v>85.43</v>
      </c>
      <c r="GK473" s="9">
        <v>84.91</v>
      </c>
      <c r="GL473" s="9">
        <v>84.42</v>
      </c>
      <c r="GM473" s="9">
        <v>83.97</v>
      </c>
      <c r="GN473" s="9">
        <v>83.52</v>
      </c>
      <c r="GO473" s="9">
        <v>83.1</v>
      </c>
      <c r="GP473" s="9">
        <v>82.69</v>
      </c>
      <c r="GQ473" s="9">
        <v>82.26</v>
      </c>
      <c r="GR473" s="9">
        <v>81.86</v>
      </c>
      <c r="GS473" s="9">
        <v>81.489999999999995</v>
      </c>
      <c r="GT473" s="9">
        <v>81.11</v>
      </c>
      <c r="GU473" s="9">
        <v>80.75</v>
      </c>
      <c r="GV473" s="9">
        <v>80.37</v>
      </c>
      <c r="GW473" s="9">
        <v>80</v>
      </c>
      <c r="GX473" s="9">
        <v>79.64</v>
      </c>
      <c r="GY473" s="9">
        <v>79.31</v>
      </c>
      <c r="GZ473" s="9">
        <v>79</v>
      </c>
      <c r="HA473" s="9">
        <v>78.69</v>
      </c>
      <c r="HB473" s="9">
        <v>78.37</v>
      </c>
      <c r="HC473" s="9">
        <v>78.05</v>
      </c>
      <c r="HD473" s="9">
        <v>77.760000000000005</v>
      </c>
      <c r="HE473" s="9">
        <v>77.459999999999994</v>
      </c>
      <c r="HF473" s="9">
        <v>77.19</v>
      </c>
      <c r="HG473" s="9">
        <v>76.94</v>
      </c>
      <c r="HH473" s="9">
        <v>76.66</v>
      </c>
      <c r="HI473" s="9">
        <v>76.36</v>
      </c>
      <c r="HJ473" s="9">
        <v>76.09</v>
      </c>
      <c r="HK473" s="9">
        <v>75.83</v>
      </c>
      <c r="HL473" s="9">
        <v>75.58</v>
      </c>
      <c r="HM473" s="9">
        <v>75.319999999999993</v>
      </c>
      <c r="HN473" s="9">
        <v>75.010000000000005</v>
      </c>
      <c r="HO473" s="9">
        <v>74.78</v>
      </c>
      <c r="HP473" s="9">
        <v>74.55</v>
      </c>
      <c r="HQ473" s="9">
        <v>74.319999999999993</v>
      </c>
      <c r="HR473" s="9">
        <v>74.099999999999994</v>
      </c>
      <c r="HS473" s="9">
        <v>73.88</v>
      </c>
      <c r="HT473" s="9">
        <v>73.680000000000007</v>
      </c>
      <c r="HU473" s="9">
        <v>73.45</v>
      </c>
      <c r="HV473" s="9">
        <v>73.22</v>
      </c>
      <c r="HW473" s="9">
        <v>72.98</v>
      </c>
      <c r="HX473" s="9">
        <v>72.739999999999995</v>
      </c>
      <c r="HY473" s="9">
        <v>72.5</v>
      </c>
      <c r="ID473" s="14">
        <v>84.838099999999997</v>
      </c>
      <c r="IE473" s="14">
        <v>84.747900000000001</v>
      </c>
      <c r="IF473" s="14">
        <v>-0.10641399999999999</v>
      </c>
      <c r="IH473" s="7">
        <v>90.27</v>
      </c>
      <c r="II473" s="9">
        <v>136.69999999999999</v>
      </c>
    </row>
    <row r="474" spans="1:243" x14ac:dyDescent="0.35">
      <c r="A474" s="6">
        <f t="shared" si="87"/>
        <v>45215</v>
      </c>
      <c r="B474" s="13">
        <f t="shared" si="81"/>
        <v>10</v>
      </c>
      <c r="C474" s="13">
        <f t="shared" si="82"/>
        <v>2023</v>
      </c>
      <c r="D474">
        <f t="shared" si="83"/>
        <v>202310</v>
      </c>
      <c r="E474">
        <f t="shared" si="84"/>
        <v>4</v>
      </c>
      <c r="F474">
        <f t="shared" si="85"/>
        <v>202304</v>
      </c>
      <c r="G474" t="s">
        <v>659</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80.572500000000005</v>
      </c>
      <c r="FP474" s="7">
        <v>90.99</v>
      </c>
      <c r="FQ474" s="9">
        <v>1.2189000000000001</v>
      </c>
      <c r="FR474" s="7">
        <f t="shared" si="86"/>
        <v>74.649273935515623</v>
      </c>
      <c r="FT474" s="7">
        <v>4.91</v>
      </c>
      <c r="FU474" s="7">
        <v>4.49</v>
      </c>
      <c r="FV474" s="9">
        <v>80.711100000000002</v>
      </c>
      <c r="FX474" s="9">
        <v>89.65</v>
      </c>
      <c r="FY474" s="9">
        <v>87.24</v>
      </c>
      <c r="FZ474" s="9">
        <v>85.2</v>
      </c>
      <c r="GA474" s="9">
        <v>82.5</v>
      </c>
      <c r="GB474" s="9">
        <v>78.569999999999993</v>
      </c>
      <c r="GD474" s="9">
        <v>89.65</v>
      </c>
      <c r="GE474" s="9">
        <v>88.27</v>
      </c>
      <c r="GF474" s="9">
        <v>87.24</v>
      </c>
      <c r="GG474" s="9">
        <v>86.4</v>
      </c>
      <c r="GH474" s="9">
        <v>85.75</v>
      </c>
      <c r="GI474" s="9">
        <v>85.2</v>
      </c>
      <c r="GJ474" s="9">
        <v>84.68</v>
      </c>
      <c r="GK474" s="9">
        <v>84.19</v>
      </c>
      <c r="GL474" s="9">
        <v>83.73</v>
      </c>
      <c r="GM474" s="9">
        <v>83.31</v>
      </c>
      <c r="GN474" s="9">
        <v>82.88</v>
      </c>
      <c r="GO474" s="9">
        <v>82.5</v>
      </c>
      <c r="GP474" s="9">
        <v>82.14</v>
      </c>
      <c r="GQ474" s="9">
        <v>81.75</v>
      </c>
      <c r="GR474" s="9">
        <v>81.38</v>
      </c>
      <c r="GS474" s="9">
        <v>81.06</v>
      </c>
      <c r="GT474" s="9">
        <v>80.72</v>
      </c>
      <c r="GU474" s="9">
        <v>80.400000000000006</v>
      </c>
      <c r="GV474" s="9">
        <v>80.069999999999993</v>
      </c>
      <c r="GW474" s="9">
        <v>79.73</v>
      </c>
      <c r="GX474" s="9">
        <v>79.400000000000006</v>
      </c>
      <c r="GY474" s="9">
        <v>79.11</v>
      </c>
      <c r="GZ474" s="9">
        <v>78.84</v>
      </c>
      <c r="HA474" s="9">
        <v>78.569999999999993</v>
      </c>
      <c r="HB474" s="9">
        <v>78.290000000000006</v>
      </c>
      <c r="HC474" s="9">
        <v>78</v>
      </c>
      <c r="HD474" s="9">
        <v>77.739999999999995</v>
      </c>
      <c r="HE474" s="9">
        <v>77.48</v>
      </c>
      <c r="HF474" s="9">
        <v>77.239999999999995</v>
      </c>
      <c r="HG474" s="9">
        <v>77.010000000000005</v>
      </c>
      <c r="HH474" s="9">
        <v>76.77</v>
      </c>
      <c r="HI474" s="9">
        <v>76.5</v>
      </c>
      <c r="HJ474" s="9">
        <v>76.260000000000005</v>
      </c>
      <c r="HK474" s="9">
        <v>76.02</v>
      </c>
      <c r="HL474" s="9">
        <v>75.790000000000006</v>
      </c>
      <c r="HM474" s="9">
        <v>75.56</v>
      </c>
      <c r="HN474" s="9">
        <v>75.31</v>
      </c>
      <c r="HO474" s="9">
        <v>75.099999999999994</v>
      </c>
      <c r="HP474" s="9">
        <v>74.89</v>
      </c>
      <c r="HQ474" s="9">
        <v>74.69</v>
      </c>
      <c r="HR474" s="9">
        <v>74.5</v>
      </c>
      <c r="HS474" s="9">
        <v>74.31</v>
      </c>
      <c r="HT474" s="9">
        <v>74.14</v>
      </c>
      <c r="HU474" s="9">
        <v>73.930000000000007</v>
      </c>
      <c r="HV474" s="9">
        <v>73.73</v>
      </c>
      <c r="HW474" s="9">
        <v>73.52</v>
      </c>
      <c r="HX474" s="9">
        <v>73.31</v>
      </c>
      <c r="HY474" s="9">
        <v>73.09</v>
      </c>
      <c r="ID474" s="14">
        <v>84.838099999999997</v>
      </c>
      <c r="IE474" s="14">
        <v>84.747900000000001</v>
      </c>
      <c r="IF474" s="14">
        <v>-0.10641399999999999</v>
      </c>
      <c r="IH474" s="7">
        <v>90.04</v>
      </c>
      <c r="II474" s="9">
        <v>121.17</v>
      </c>
    </row>
    <row r="475" spans="1:243" x14ac:dyDescent="0.35">
      <c r="A475" s="6">
        <f t="shared" si="87"/>
        <v>45216</v>
      </c>
      <c r="B475" s="13">
        <f t="shared" si="81"/>
        <v>10</v>
      </c>
      <c r="C475" s="13">
        <f t="shared" si="82"/>
        <v>2023</v>
      </c>
      <c r="D475">
        <f t="shared" si="83"/>
        <v>202310</v>
      </c>
      <c r="E475">
        <f t="shared" si="84"/>
        <v>4</v>
      </c>
      <c r="F475">
        <f t="shared" si="85"/>
        <v>202304</v>
      </c>
      <c r="G475" t="s">
        <v>660</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80.418400000000005</v>
      </c>
      <c r="FP475" s="7">
        <v>92.52</v>
      </c>
      <c r="FQ475" s="9">
        <v>1.2181999999999999</v>
      </c>
      <c r="FR475" s="7">
        <f t="shared" si="86"/>
        <v>75.948120177310784</v>
      </c>
      <c r="FT475" s="7">
        <v>4.87</v>
      </c>
      <c r="FU475" s="7">
        <v>4.5199999999999996</v>
      </c>
      <c r="FV475" s="9">
        <v>80.555599999999998</v>
      </c>
      <c r="FX475" s="9">
        <v>89.9</v>
      </c>
      <c r="FY475" s="9">
        <v>87.55</v>
      </c>
      <c r="FZ475" s="9">
        <v>85.53</v>
      </c>
      <c r="GA475" s="9">
        <v>82.79</v>
      </c>
      <c r="GB475" s="9">
        <v>78.790000000000006</v>
      </c>
      <c r="GD475" s="9">
        <v>89.9</v>
      </c>
      <c r="GE475" s="9">
        <v>88.56</v>
      </c>
      <c r="GF475" s="9">
        <v>87.55</v>
      </c>
      <c r="GG475" s="9">
        <v>86.73</v>
      </c>
      <c r="GH475" s="9">
        <v>86.08</v>
      </c>
      <c r="GI475" s="9">
        <v>85.53</v>
      </c>
      <c r="GJ475" s="9">
        <v>85.01</v>
      </c>
      <c r="GK475" s="9">
        <v>84.53</v>
      </c>
      <c r="GL475" s="9">
        <v>84.06</v>
      </c>
      <c r="GM475" s="9">
        <v>83.62</v>
      </c>
      <c r="GN475" s="9">
        <v>83.19</v>
      </c>
      <c r="GO475" s="9">
        <v>82.79</v>
      </c>
      <c r="GP475" s="9">
        <v>82.41</v>
      </c>
      <c r="GQ475" s="9">
        <v>82.02</v>
      </c>
      <c r="GR475" s="9">
        <v>81.650000000000006</v>
      </c>
      <c r="GS475" s="9">
        <v>81.31</v>
      </c>
      <c r="GT475" s="9">
        <v>80.97</v>
      </c>
      <c r="GU475" s="9">
        <v>80.64</v>
      </c>
      <c r="GV475" s="9">
        <v>80.3</v>
      </c>
      <c r="GW475" s="9">
        <v>79.959999999999994</v>
      </c>
      <c r="GX475" s="9">
        <v>79.63</v>
      </c>
      <c r="GY475" s="9">
        <v>79.34</v>
      </c>
      <c r="GZ475" s="9">
        <v>79.069999999999993</v>
      </c>
      <c r="HA475" s="9">
        <v>78.790000000000006</v>
      </c>
      <c r="HB475" s="9">
        <v>78.510000000000005</v>
      </c>
      <c r="HC475" s="9">
        <v>78.22</v>
      </c>
      <c r="HD475" s="9">
        <v>77.959999999999994</v>
      </c>
      <c r="HE475" s="9">
        <v>77.7</v>
      </c>
      <c r="HF475" s="9">
        <v>77.459999999999994</v>
      </c>
      <c r="HG475" s="9">
        <v>77.23</v>
      </c>
      <c r="HH475" s="9">
        <v>76.989999999999995</v>
      </c>
      <c r="HI475" s="9">
        <v>76.72</v>
      </c>
      <c r="HJ475" s="9">
        <v>76.48</v>
      </c>
      <c r="HK475" s="9">
        <v>76.239999999999995</v>
      </c>
      <c r="HL475" s="9">
        <v>76.010000000000005</v>
      </c>
      <c r="HM475" s="9">
        <v>75.78</v>
      </c>
      <c r="HN475" s="9">
        <v>75.52</v>
      </c>
      <c r="HO475" s="9">
        <v>75.31</v>
      </c>
      <c r="HP475" s="9">
        <v>75.11</v>
      </c>
      <c r="HQ475" s="9">
        <v>74.91</v>
      </c>
      <c r="HR475" s="9">
        <v>74.73</v>
      </c>
      <c r="HS475" s="9">
        <v>74.540000000000006</v>
      </c>
      <c r="HT475" s="9">
        <v>74.36</v>
      </c>
      <c r="HU475" s="9">
        <v>74.150000000000006</v>
      </c>
      <c r="HV475" s="9">
        <v>73.95</v>
      </c>
      <c r="HW475" s="9">
        <v>73.75</v>
      </c>
      <c r="HX475" s="9">
        <v>73.55</v>
      </c>
      <c r="HY475" s="9">
        <v>73.33</v>
      </c>
      <c r="ID475" s="14">
        <v>84.838099999999997</v>
      </c>
      <c r="IE475" s="14">
        <v>84.747900000000001</v>
      </c>
      <c r="IF475" s="14">
        <v>-0.10641399999999999</v>
      </c>
      <c r="IH475" s="7">
        <v>89.55</v>
      </c>
      <c r="II475" s="9">
        <v>122.03</v>
      </c>
    </row>
    <row r="476" spans="1:243" x14ac:dyDescent="0.35">
      <c r="A476" s="6">
        <f t="shared" si="87"/>
        <v>45217</v>
      </c>
      <c r="B476" s="13">
        <f t="shared" si="81"/>
        <v>10</v>
      </c>
      <c r="C476" s="13">
        <f t="shared" si="82"/>
        <v>2023</v>
      </c>
      <c r="D476">
        <f t="shared" si="83"/>
        <v>202310</v>
      </c>
      <c r="E476">
        <f t="shared" si="84"/>
        <v>4</v>
      </c>
      <c r="F476">
        <f t="shared" si="85"/>
        <v>202304</v>
      </c>
      <c r="G476" t="s">
        <v>661</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80.353999999999999</v>
      </c>
      <c r="FP476" s="7">
        <v>91.99</v>
      </c>
      <c r="FQ476" s="9">
        <v>1.2145999999999999</v>
      </c>
      <c r="FR476" s="7">
        <f t="shared" si="86"/>
        <v>75.736868104725843</v>
      </c>
      <c r="FT476" s="7">
        <v>5.01</v>
      </c>
      <c r="FU476" s="7">
        <v>4.66</v>
      </c>
      <c r="FV476" s="9">
        <v>80.484800000000007</v>
      </c>
      <c r="FX476" s="9">
        <v>91.5</v>
      </c>
      <c r="FY476" s="9">
        <v>89.17</v>
      </c>
      <c r="FZ476" s="9">
        <v>86.93</v>
      </c>
      <c r="GA476" s="9">
        <v>83.8</v>
      </c>
      <c r="GB476" s="9">
        <v>79.36</v>
      </c>
      <c r="GD476" s="9">
        <v>91.5</v>
      </c>
      <c r="GE476" s="9">
        <v>90.22</v>
      </c>
      <c r="GF476" s="9">
        <v>89.17</v>
      </c>
      <c r="GG476" s="9">
        <v>88.3</v>
      </c>
      <c r="GH476" s="9">
        <v>87.57</v>
      </c>
      <c r="GI476" s="9">
        <v>86.93</v>
      </c>
      <c r="GJ476" s="9">
        <v>86.33</v>
      </c>
      <c r="GK476" s="9">
        <v>85.77</v>
      </c>
      <c r="GL476" s="9">
        <v>85.24</v>
      </c>
      <c r="GM476" s="9">
        <v>84.74</v>
      </c>
      <c r="GN476" s="9">
        <v>84.26</v>
      </c>
      <c r="GO476" s="9">
        <v>83.8</v>
      </c>
      <c r="GP476" s="9">
        <v>83.37</v>
      </c>
      <c r="GQ476" s="9">
        <v>82.94</v>
      </c>
      <c r="GR476" s="9">
        <v>82.53</v>
      </c>
      <c r="GS476" s="9">
        <v>82.14</v>
      </c>
      <c r="GT476" s="9">
        <v>81.77</v>
      </c>
      <c r="GU476" s="9">
        <v>81.400000000000006</v>
      </c>
      <c r="GV476" s="9">
        <v>81.010000000000005</v>
      </c>
      <c r="GW476" s="9">
        <v>80.64</v>
      </c>
      <c r="GX476" s="9">
        <v>80.290000000000006</v>
      </c>
      <c r="GY476" s="9">
        <v>79.97</v>
      </c>
      <c r="GZ476" s="9">
        <v>79.67</v>
      </c>
      <c r="HA476" s="9">
        <v>79.36</v>
      </c>
      <c r="HB476" s="9">
        <v>79.05</v>
      </c>
      <c r="HC476" s="9">
        <v>78.739999999999995</v>
      </c>
      <c r="HD476" s="9">
        <v>78.459999999999994</v>
      </c>
      <c r="HE476" s="9">
        <v>78.180000000000007</v>
      </c>
      <c r="HF476" s="9">
        <v>77.92</v>
      </c>
      <c r="HG476" s="9">
        <v>77.66</v>
      </c>
      <c r="HH476" s="9">
        <v>77.39</v>
      </c>
      <c r="HI476" s="9">
        <v>77.099999999999994</v>
      </c>
      <c r="HJ476" s="9">
        <v>76.84</v>
      </c>
      <c r="HK476" s="9">
        <v>76.59</v>
      </c>
      <c r="HL476" s="9">
        <v>76.349999999999994</v>
      </c>
      <c r="HM476" s="9">
        <v>76.099999999999994</v>
      </c>
      <c r="HN476" s="9">
        <v>75.83</v>
      </c>
      <c r="HO476" s="9">
        <v>75.61</v>
      </c>
      <c r="HP476" s="9">
        <v>75.400000000000006</v>
      </c>
      <c r="HQ476" s="9">
        <v>75.19</v>
      </c>
      <c r="HR476" s="9">
        <v>75</v>
      </c>
      <c r="HS476" s="9">
        <v>74.8</v>
      </c>
      <c r="HT476" s="9">
        <v>74.61</v>
      </c>
      <c r="HU476" s="9">
        <v>74.39</v>
      </c>
      <c r="HV476" s="9">
        <v>74.180000000000007</v>
      </c>
      <c r="HW476" s="9">
        <v>73.97</v>
      </c>
      <c r="HX476" s="9">
        <v>73.760000000000005</v>
      </c>
      <c r="HY476" s="9">
        <v>73.53</v>
      </c>
      <c r="ID476" s="14">
        <v>84.838099999999997</v>
      </c>
      <c r="IE476" s="14">
        <v>84.747900000000001</v>
      </c>
      <c r="IF476" s="14">
        <v>-0.10641399999999999</v>
      </c>
      <c r="IH476" s="7">
        <v>91.78</v>
      </c>
      <c r="II476" s="9">
        <v>125.83</v>
      </c>
    </row>
    <row r="477" spans="1:243" x14ac:dyDescent="0.35">
      <c r="A477" s="6">
        <f t="shared" si="87"/>
        <v>45218</v>
      </c>
      <c r="B477" s="13">
        <f t="shared" si="81"/>
        <v>10</v>
      </c>
      <c r="C477" s="13">
        <f t="shared" si="82"/>
        <v>2023</v>
      </c>
      <c r="D477">
        <f t="shared" si="83"/>
        <v>202310</v>
      </c>
      <c r="E477">
        <f t="shared" si="84"/>
        <v>4</v>
      </c>
      <c r="F477">
        <f t="shared" si="85"/>
        <v>202304</v>
      </c>
      <c r="G477" t="s">
        <v>662</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80.241799999999998</v>
      </c>
      <c r="FP477" s="7">
        <v>93.12</v>
      </c>
      <c r="FQ477" s="9">
        <v>1.2142999999999999</v>
      </c>
      <c r="FR477" s="7">
        <f t="shared" si="86"/>
        <v>76.686156633451375</v>
      </c>
      <c r="FT477" s="7">
        <v>4.99</v>
      </c>
      <c r="FU477" s="7">
        <v>4.7</v>
      </c>
      <c r="FV477" s="9">
        <v>80.372399999999999</v>
      </c>
      <c r="FX477" s="9">
        <v>92.38</v>
      </c>
      <c r="FY477" s="9">
        <v>89.85</v>
      </c>
      <c r="FZ477" s="9">
        <v>87.38</v>
      </c>
      <c r="GA477" s="9">
        <v>83.94</v>
      </c>
      <c r="GB477" s="9">
        <v>79.16</v>
      </c>
      <c r="GD477" s="9">
        <v>92.38</v>
      </c>
      <c r="GE477" s="9">
        <v>91.01</v>
      </c>
      <c r="GF477" s="9">
        <v>89.85</v>
      </c>
      <c r="GG477" s="9">
        <v>88.89</v>
      </c>
      <c r="GH477" s="9">
        <v>88.09</v>
      </c>
      <c r="GI477" s="9">
        <v>87.38</v>
      </c>
      <c r="GJ477" s="9">
        <v>86.72</v>
      </c>
      <c r="GK477" s="9">
        <v>86.1</v>
      </c>
      <c r="GL477" s="9">
        <v>85.52</v>
      </c>
      <c r="GM477" s="9">
        <v>84.97</v>
      </c>
      <c r="GN477" s="9">
        <v>84.44</v>
      </c>
      <c r="GO477" s="9">
        <v>83.94</v>
      </c>
      <c r="GP477" s="9">
        <v>83.48</v>
      </c>
      <c r="GQ477" s="9">
        <v>83.01</v>
      </c>
      <c r="GR477" s="9">
        <v>82.56</v>
      </c>
      <c r="GS477" s="9">
        <v>82.14</v>
      </c>
      <c r="GT477" s="9">
        <v>81.739999999999995</v>
      </c>
      <c r="GU477" s="9">
        <v>81.34</v>
      </c>
      <c r="GV477" s="9">
        <v>80.930000000000007</v>
      </c>
      <c r="GW477" s="9">
        <v>80.53</v>
      </c>
      <c r="GX477" s="9">
        <v>80.16</v>
      </c>
      <c r="GY477" s="9">
        <v>79.819999999999993</v>
      </c>
      <c r="GZ477" s="9">
        <v>79.5</v>
      </c>
      <c r="HA477" s="9">
        <v>79.16</v>
      </c>
      <c r="HB477" s="9">
        <v>78.83</v>
      </c>
      <c r="HC477" s="9">
        <v>78.5</v>
      </c>
      <c r="HD477" s="9">
        <v>78.2</v>
      </c>
      <c r="HE477" s="9">
        <v>77.900000000000006</v>
      </c>
      <c r="HF477" s="9">
        <v>77.62</v>
      </c>
      <c r="HG477" s="9">
        <v>77.34</v>
      </c>
      <c r="HH477" s="9">
        <v>77.05</v>
      </c>
      <c r="HI477" s="9">
        <v>76.75</v>
      </c>
      <c r="HJ477" s="9">
        <v>76.48</v>
      </c>
      <c r="HK477" s="9">
        <v>76.22</v>
      </c>
      <c r="HL477" s="9">
        <v>75.959999999999994</v>
      </c>
      <c r="HM477" s="9">
        <v>75.7</v>
      </c>
      <c r="HN477" s="9">
        <v>75.41</v>
      </c>
      <c r="HO477" s="9">
        <v>75.180000000000007</v>
      </c>
      <c r="HP477" s="9">
        <v>74.959999999999994</v>
      </c>
      <c r="HQ477" s="9">
        <v>74.739999999999995</v>
      </c>
      <c r="HR477" s="9">
        <v>74.55</v>
      </c>
      <c r="HS477" s="9">
        <v>74.34</v>
      </c>
      <c r="HT477" s="9">
        <v>74.150000000000006</v>
      </c>
      <c r="HU477" s="9">
        <v>73.92</v>
      </c>
      <c r="HV477" s="9">
        <v>73.7</v>
      </c>
      <c r="HW477" s="9">
        <v>73.489999999999995</v>
      </c>
      <c r="HX477" s="9">
        <v>73.27</v>
      </c>
      <c r="HY477" s="9">
        <v>73.03</v>
      </c>
      <c r="ID477" s="14">
        <v>84.838099999999997</v>
      </c>
      <c r="IE477" s="14">
        <v>84.747900000000001</v>
      </c>
      <c r="IF477" s="14">
        <v>-0.10641399999999999</v>
      </c>
      <c r="IH477" s="7">
        <v>90.79</v>
      </c>
      <c r="II477" s="9">
        <v>123.63</v>
      </c>
    </row>
    <row r="478" spans="1:243" x14ac:dyDescent="0.35">
      <c r="A478" s="6">
        <f t="shared" si="87"/>
        <v>45219</v>
      </c>
      <c r="B478" s="13">
        <f t="shared" si="81"/>
        <v>10</v>
      </c>
      <c r="C478" s="13">
        <f t="shared" si="82"/>
        <v>2023</v>
      </c>
      <c r="D478">
        <f t="shared" si="83"/>
        <v>202310</v>
      </c>
      <c r="E478">
        <f t="shared" si="84"/>
        <v>4</v>
      </c>
      <c r="F478">
        <f t="shared" si="85"/>
        <v>202304</v>
      </c>
      <c r="G478" t="s">
        <v>663</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80.187200000000004</v>
      </c>
      <c r="FP478" s="7">
        <v>93.72</v>
      </c>
      <c r="FQ478" s="9">
        <v>1.2150000000000001</v>
      </c>
      <c r="FR478" s="7">
        <f t="shared" si="86"/>
        <v>77.135802469135797</v>
      </c>
      <c r="FT478" s="7">
        <v>4.87</v>
      </c>
      <c r="FU478" s="7">
        <v>4.6500000000000004</v>
      </c>
      <c r="FV478" s="9">
        <v>80.327200000000005</v>
      </c>
      <c r="FX478" s="9">
        <v>92.16</v>
      </c>
      <c r="FY478" s="9">
        <v>89.77</v>
      </c>
      <c r="FZ478" s="9">
        <v>87.23</v>
      </c>
      <c r="GA478" s="9">
        <v>83.65</v>
      </c>
      <c r="GB478" s="9">
        <v>78.760000000000005</v>
      </c>
      <c r="GD478" s="9">
        <v>92.16</v>
      </c>
      <c r="GE478" s="9">
        <v>90.89</v>
      </c>
      <c r="GF478" s="9">
        <v>89.77</v>
      </c>
      <c r="GG478" s="9">
        <v>88.8</v>
      </c>
      <c r="GH478" s="9">
        <v>87.97</v>
      </c>
      <c r="GI478" s="9">
        <v>87.23</v>
      </c>
      <c r="GJ478" s="9">
        <v>86.54</v>
      </c>
      <c r="GK478" s="9">
        <v>85.89</v>
      </c>
      <c r="GL478" s="9">
        <v>85.28</v>
      </c>
      <c r="GM478" s="9">
        <v>84.71</v>
      </c>
      <c r="GN478" s="9">
        <v>84.16</v>
      </c>
      <c r="GO478" s="9">
        <v>83.65</v>
      </c>
      <c r="GP478" s="9">
        <v>83.17</v>
      </c>
      <c r="GQ478" s="9">
        <v>82.68</v>
      </c>
      <c r="GR478" s="9">
        <v>82.22</v>
      </c>
      <c r="GS478" s="9">
        <v>81.790000000000006</v>
      </c>
      <c r="GT478" s="9">
        <v>81.38</v>
      </c>
      <c r="GU478" s="9">
        <v>80.97</v>
      </c>
      <c r="GV478" s="9">
        <v>80.55</v>
      </c>
      <c r="GW478" s="9">
        <v>80.150000000000006</v>
      </c>
      <c r="GX478" s="9">
        <v>79.78</v>
      </c>
      <c r="GY478" s="9">
        <v>79.430000000000007</v>
      </c>
      <c r="GZ478" s="9">
        <v>79.099999999999994</v>
      </c>
      <c r="HA478" s="9">
        <v>78.760000000000005</v>
      </c>
      <c r="HB478" s="9">
        <v>78.430000000000007</v>
      </c>
      <c r="HC478" s="9">
        <v>78.099999999999994</v>
      </c>
      <c r="HD478" s="9">
        <v>77.8</v>
      </c>
      <c r="HE478" s="9">
        <v>77.5</v>
      </c>
      <c r="HF478" s="9">
        <v>77.209999999999994</v>
      </c>
      <c r="HG478" s="9">
        <v>76.92</v>
      </c>
      <c r="HH478" s="9">
        <v>76.63</v>
      </c>
      <c r="HI478" s="9">
        <v>76.33</v>
      </c>
      <c r="HJ478" s="9">
        <v>76.06</v>
      </c>
      <c r="HK478" s="9">
        <v>75.8</v>
      </c>
      <c r="HL478" s="9">
        <v>75.540000000000006</v>
      </c>
      <c r="HM478" s="9">
        <v>75.28</v>
      </c>
      <c r="HN478" s="9">
        <v>74.989999999999995</v>
      </c>
      <c r="HO478" s="9">
        <v>74.760000000000005</v>
      </c>
      <c r="HP478" s="9">
        <v>74.53</v>
      </c>
      <c r="HQ478" s="9">
        <v>74.31</v>
      </c>
      <c r="HR478" s="9">
        <v>74.099999999999994</v>
      </c>
      <c r="HS478" s="9">
        <v>73.89</v>
      </c>
      <c r="HT478" s="9">
        <v>73.69</v>
      </c>
      <c r="HU478" s="9">
        <v>73.459999999999994</v>
      </c>
      <c r="HV478" s="9">
        <v>73.239999999999995</v>
      </c>
      <c r="HW478" s="9">
        <v>73.02</v>
      </c>
      <c r="HX478" s="9">
        <v>72.8</v>
      </c>
      <c r="HY478" s="9">
        <v>72.569999999999993</v>
      </c>
      <c r="ID478" s="14">
        <v>84.838099999999997</v>
      </c>
      <c r="IE478" s="14">
        <v>84.747900000000001</v>
      </c>
      <c r="IF478" s="14">
        <v>-0.10641399999999999</v>
      </c>
      <c r="IH478" s="7">
        <v>90.84</v>
      </c>
      <c r="II478" s="9">
        <v>126.19</v>
      </c>
    </row>
    <row r="479" spans="1:243" x14ac:dyDescent="0.35">
      <c r="A479" s="6">
        <f t="shared" si="87"/>
        <v>45222</v>
      </c>
      <c r="B479" s="13">
        <f t="shared" si="81"/>
        <v>10</v>
      </c>
      <c r="C479" s="13">
        <f t="shared" si="82"/>
        <v>2023</v>
      </c>
      <c r="D479">
        <f t="shared" si="83"/>
        <v>202310</v>
      </c>
      <c r="E479">
        <f t="shared" si="84"/>
        <v>4</v>
      </c>
      <c r="F479">
        <f t="shared" si="85"/>
        <v>202304</v>
      </c>
      <c r="G479" t="s">
        <v>664</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80.445499999999996</v>
      </c>
      <c r="FP479" s="7">
        <v>91.88</v>
      </c>
      <c r="FQ479" s="9">
        <v>1.2208000000000001</v>
      </c>
      <c r="FR479" s="7">
        <f t="shared" si="86"/>
        <v>75.262123197903009</v>
      </c>
      <c r="FT479" s="7">
        <v>4.8099999999999996</v>
      </c>
      <c r="FU479" s="7">
        <v>4.58</v>
      </c>
      <c r="FV479" s="9">
        <v>80.593999999999994</v>
      </c>
      <c r="FX479" s="9">
        <v>89.83</v>
      </c>
      <c r="FY479" s="9">
        <v>87.75</v>
      </c>
      <c r="FZ479" s="9">
        <v>85.63</v>
      </c>
      <c r="GA479" s="9">
        <v>82.52</v>
      </c>
      <c r="GB479" s="9">
        <v>78.08</v>
      </c>
      <c r="GD479" s="9">
        <v>89.83</v>
      </c>
      <c r="GE479" s="9">
        <v>88.69</v>
      </c>
      <c r="GF479" s="9">
        <v>87.75</v>
      </c>
      <c r="GG479" s="9">
        <v>86.96</v>
      </c>
      <c r="GH479" s="9">
        <v>86.26</v>
      </c>
      <c r="GI479" s="9">
        <v>85.63</v>
      </c>
      <c r="GJ479" s="9">
        <v>85.03</v>
      </c>
      <c r="GK479" s="9">
        <v>84.47</v>
      </c>
      <c r="GL479" s="9">
        <v>83.94</v>
      </c>
      <c r="GM479" s="9">
        <v>83.44</v>
      </c>
      <c r="GN479" s="9">
        <v>82.96</v>
      </c>
      <c r="GO479" s="9">
        <v>82.52</v>
      </c>
      <c r="GP479" s="9">
        <v>82.1</v>
      </c>
      <c r="GQ479" s="9">
        <v>81.66</v>
      </c>
      <c r="GR479" s="9">
        <v>81.239999999999995</v>
      </c>
      <c r="GS479" s="9">
        <v>80.849999999999994</v>
      </c>
      <c r="GT479" s="9">
        <v>80.48</v>
      </c>
      <c r="GU479" s="9">
        <v>80.11</v>
      </c>
      <c r="GV479" s="9">
        <v>79.73</v>
      </c>
      <c r="GW479" s="9">
        <v>79.36</v>
      </c>
      <c r="GX479" s="9">
        <v>79.010000000000005</v>
      </c>
      <c r="GY479" s="9">
        <v>78.69</v>
      </c>
      <c r="GZ479" s="9">
        <v>78.39</v>
      </c>
      <c r="HA479" s="9">
        <v>78.08</v>
      </c>
      <c r="HB479" s="9">
        <v>77.78</v>
      </c>
      <c r="HC479" s="9">
        <v>77.47</v>
      </c>
      <c r="HD479" s="9">
        <v>77.19</v>
      </c>
      <c r="HE479" s="9">
        <v>76.91</v>
      </c>
      <c r="HF479" s="9">
        <v>76.64</v>
      </c>
      <c r="HG479" s="9">
        <v>76.37</v>
      </c>
      <c r="HH479" s="9">
        <v>76.099999999999994</v>
      </c>
      <c r="HI479" s="9">
        <v>75.819999999999993</v>
      </c>
      <c r="HJ479" s="9">
        <v>75.56</v>
      </c>
      <c r="HK479" s="9">
        <v>75.31</v>
      </c>
      <c r="HL479" s="9">
        <v>75.069999999999993</v>
      </c>
      <c r="HM479" s="9">
        <v>74.819999999999993</v>
      </c>
      <c r="HN479" s="9">
        <v>74.540000000000006</v>
      </c>
      <c r="HO479" s="9">
        <v>74.319999999999993</v>
      </c>
      <c r="HP479" s="9">
        <v>74.099999999999994</v>
      </c>
      <c r="HQ479" s="9">
        <v>73.89</v>
      </c>
      <c r="HR479" s="9">
        <v>73.680000000000007</v>
      </c>
      <c r="HS479" s="9">
        <v>73.47</v>
      </c>
      <c r="HT479" s="9">
        <v>73.27</v>
      </c>
      <c r="HU479" s="9">
        <v>73.05</v>
      </c>
      <c r="HV479" s="9">
        <v>72.83</v>
      </c>
      <c r="HW479" s="9">
        <v>72.62</v>
      </c>
      <c r="HX479" s="9">
        <v>72.41</v>
      </c>
      <c r="HY479" s="9">
        <v>72.19</v>
      </c>
      <c r="ID479" s="14">
        <v>84.838099999999997</v>
      </c>
      <c r="IE479" s="14">
        <v>84.747900000000001</v>
      </c>
      <c r="IF479" s="14">
        <v>-0.10641399999999999</v>
      </c>
      <c r="IH479" s="7">
        <v>89</v>
      </c>
      <c r="II479" s="9">
        <v>126.75</v>
      </c>
    </row>
    <row r="480" spans="1:243" x14ac:dyDescent="0.35">
      <c r="A480" s="6">
        <f t="shared" si="87"/>
        <v>45223</v>
      </c>
      <c r="B480" s="13">
        <f t="shared" si="81"/>
        <v>10</v>
      </c>
      <c r="C480" s="13">
        <f t="shared" si="82"/>
        <v>2023</v>
      </c>
      <c r="D480">
        <f t="shared" si="83"/>
        <v>202310</v>
      </c>
      <c r="E480">
        <f t="shared" si="84"/>
        <v>4</v>
      </c>
      <c r="F480">
        <f t="shared" si="85"/>
        <v>202304</v>
      </c>
      <c r="G480" t="s">
        <v>665</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80.331000000000003</v>
      </c>
      <c r="FP480" s="7">
        <v>88</v>
      </c>
      <c r="FQ480" s="9">
        <v>1.2178</v>
      </c>
      <c r="FR480" s="7">
        <f t="shared" si="86"/>
        <v>72.261455082936436</v>
      </c>
      <c r="FT480" s="7">
        <v>4.78</v>
      </c>
      <c r="FU480" s="7">
        <v>4.54</v>
      </c>
      <c r="FV480" s="9">
        <v>80.482200000000006</v>
      </c>
      <c r="FX480" s="9">
        <v>88.07</v>
      </c>
      <c r="FY480" s="9">
        <v>86.37</v>
      </c>
      <c r="FZ480" s="9">
        <v>84.59</v>
      </c>
      <c r="GA480" s="9">
        <v>81.87</v>
      </c>
      <c r="GB480" s="9">
        <v>77.66</v>
      </c>
      <c r="GD480" s="9">
        <v>88.07</v>
      </c>
      <c r="GE480" s="9">
        <v>87.16</v>
      </c>
      <c r="GF480" s="9">
        <v>86.37</v>
      </c>
      <c r="GG480" s="9">
        <v>85.7</v>
      </c>
      <c r="GH480" s="9">
        <v>85.11</v>
      </c>
      <c r="GI480" s="9">
        <v>84.59</v>
      </c>
      <c r="GJ480" s="9">
        <v>84.09</v>
      </c>
      <c r="GK480" s="9">
        <v>83.62</v>
      </c>
      <c r="GL480" s="9">
        <v>83.16</v>
      </c>
      <c r="GM480" s="9">
        <v>82.72</v>
      </c>
      <c r="GN480" s="9">
        <v>82.28</v>
      </c>
      <c r="GO480" s="9">
        <v>81.87</v>
      </c>
      <c r="GP480" s="9">
        <v>81.48</v>
      </c>
      <c r="GQ480" s="9">
        <v>81.069999999999993</v>
      </c>
      <c r="GR480" s="9">
        <v>80.67</v>
      </c>
      <c r="GS480" s="9">
        <v>80.3</v>
      </c>
      <c r="GT480" s="9">
        <v>79.95</v>
      </c>
      <c r="GU480" s="9">
        <v>79.599999999999994</v>
      </c>
      <c r="GV480" s="9">
        <v>79.25</v>
      </c>
      <c r="GW480" s="9">
        <v>78.88</v>
      </c>
      <c r="GX480" s="9">
        <v>78.540000000000006</v>
      </c>
      <c r="GY480" s="9">
        <v>78.239999999999995</v>
      </c>
      <c r="GZ480" s="9">
        <v>77.95</v>
      </c>
      <c r="HA480" s="9">
        <v>77.66</v>
      </c>
      <c r="HB480" s="9">
        <v>77.37</v>
      </c>
      <c r="HC480" s="9">
        <v>77.069999999999993</v>
      </c>
      <c r="HD480" s="9">
        <v>76.790000000000006</v>
      </c>
      <c r="HE480" s="9">
        <v>76.52</v>
      </c>
      <c r="HF480" s="9">
        <v>76.260000000000005</v>
      </c>
      <c r="HG480" s="9">
        <v>76</v>
      </c>
      <c r="HH480" s="9">
        <v>75.739999999999995</v>
      </c>
      <c r="HI480" s="9">
        <v>75.459999999999994</v>
      </c>
      <c r="HJ480" s="9">
        <v>75.209999999999994</v>
      </c>
      <c r="HK480" s="9">
        <v>74.97</v>
      </c>
      <c r="HL480" s="9">
        <v>74.739999999999995</v>
      </c>
      <c r="HM480" s="9">
        <v>74.5</v>
      </c>
      <c r="HN480" s="9">
        <v>74.23</v>
      </c>
      <c r="HO480" s="9">
        <v>74.010000000000005</v>
      </c>
      <c r="HP480" s="9">
        <v>73.790000000000006</v>
      </c>
      <c r="HQ480" s="9">
        <v>73.58</v>
      </c>
      <c r="HR480" s="9">
        <v>73.37</v>
      </c>
      <c r="HS480" s="9">
        <v>73.16</v>
      </c>
      <c r="HT480" s="9">
        <v>72.97</v>
      </c>
      <c r="HU480" s="9">
        <v>72.75</v>
      </c>
      <c r="HV480" s="9">
        <v>72.53</v>
      </c>
      <c r="HW480" s="9">
        <v>72.319999999999993</v>
      </c>
      <c r="HX480" s="9">
        <v>72.11</v>
      </c>
      <c r="HY480" s="9">
        <v>71.900000000000006</v>
      </c>
      <c r="ID480" s="14">
        <v>84.838099999999997</v>
      </c>
      <c r="IE480" s="14">
        <v>84.747900000000001</v>
      </c>
      <c r="IF480" s="14">
        <v>-0.10641399999999999</v>
      </c>
      <c r="IH480" s="7">
        <v>87.08</v>
      </c>
      <c r="II480" s="9">
        <v>122.15</v>
      </c>
    </row>
    <row r="481" spans="1:243" x14ac:dyDescent="0.35">
      <c r="A481" s="6">
        <f t="shared" si="87"/>
        <v>45224</v>
      </c>
      <c r="B481" s="13">
        <f t="shared" si="81"/>
        <v>10</v>
      </c>
      <c r="C481" s="13">
        <f t="shared" si="82"/>
        <v>2023</v>
      </c>
      <c r="D481">
        <f t="shared" si="83"/>
        <v>202310</v>
      </c>
      <c r="E481">
        <f t="shared" si="84"/>
        <v>4</v>
      </c>
      <c r="F481">
        <f t="shared" si="85"/>
        <v>202304</v>
      </c>
      <c r="G481" t="s">
        <v>666</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80.190200000000004</v>
      </c>
      <c r="FP481" s="7">
        <v>90.14</v>
      </c>
      <c r="FQ481" s="9">
        <v>1.2143999999999999</v>
      </c>
      <c r="FR481" s="7">
        <f t="shared" si="86"/>
        <v>74.225955204216078</v>
      </c>
      <c r="FT481" s="7">
        <v>4.8600000000000003</v>
      </c>
      <c r="FU481" s="7">
        <v>4.63</v>
      </c>
      <c r="FV481" s="9">
        <v>80.340299999999999</v>
      </c>
      <c r="FX481" s="9">
        <v>90.13</v>
      </c>
      <c r="FY481" s="9">
        <v>88.27</v>
      </c>
      <c r="FZ481" s="9">
        <v>86.31</v>
      </c>
      <c r="GA481" s="9">
        <v>83.34</v>
      </c>
      <c r="GB481" s="9">
        <v>78.73</v>
      </c>
      <c r="GD481" s="9">
        <v>90.13</v>
      </c>
      <c r="GE481" s="9">
        <v>89.12</v>
      </c>
      <c r="GF481" s="9">
        <v>88.27</v>
      </c>
      <c r="GG481" s="9">
        <v>87.53</v>
      </c>
      <c r="GH481" s="9">
        <v>86.88</v>
      </c>
      <c r="GI481" s="9">
        <v>86.31</v>
      </c>
      <c r="GJ481" s="9">
        <v>85.77</v>
      </c>
      <c r="GK481" s="9">
        <v>85.26</v>
      </c>
      <c r="GL481" s="9">
        <v>84.76</v>
      </c>
      <c r="GM481" s="9">
        <v>84.27</v>
      </c>
      <c r="GN481" s="9">
        <v>83.79</v>
      </c>
      <c r="GO481" s="9">
        <v>83.34</v>
      </c>
      <c r="GP481" s="9">
        <v>82.91</v>
      </c>
      <c r="GQ481" s="9">
        <v>82.47</v>
      </c>
      <c r="GR481" s="9">
        <v>82.04</v>
      </c>
      <c r="GS481" s="9">
        <v>81.64</v>
      </c>
      <c r="GT481" s="9">
        <v>81.25</v>
      </c>
      <c r="GU481" s="9">
        <v>80.86</v>
      </c>
      <c r="GV481" s="9">
        <v>80.47</v>
      </c>
      <c r="GW481" s="9">
        <v>80.069999999999993</v>
      </c>
      <c r="GX481" s="9">
        <v>79.7</v>
      </c>
      <c r="GY481" s="9">
        <v>79.37</v>
      </c>
      <c r="GZ481" s="9">
        <v>79.05</v>
      </c>
      <c r="HA481" s="9">
        <v>78.73</v>
      </c>
      <c r="HB481" s="9">
        <v>78.42</v>
      </c>
      <c r="HC481" s="9">
        <v>78.099999999999994</v>
      </c>
      <c r="HD481" s="9">
        <v>77.8</v>
      </c>
      <c r="HE481" s="9">
        <v>77.510000000000005</v>
      </c>
      <c r="HF481" s="9">
        <v>77.23</v>
      </c>
      <c r="HG481" s="9">
        <v>76.95</v>
      </c>
      <c r="HH481" s="9">
        <v>76.66</v>
      </c>
      <c r="HI481" s="9">
        <v>76.36</v>
      </c>
      <c r="HJ481" s="9">
        <v>76.09</v>
      </c>
      <c r="HK481" s="9">
        <v>75.83</v>
      </c>
      <c r="HL481" s="9">
        <v>75.58</v>
      </c>
      <c r="HM481" s="9">
        <v>75.319999999999993</v>
      </c>
      <c r="HN481" s="9">
        <v>75.03</v>
      </c>
      <c r="HO481" s="9">
        <v>74.8</v>
      </c>
      <c r="HP481" s="9">
        <v>74.569999999999993</v>
      </c>
      <c r="HQ481" s="9">
        <v>74.34</v>
      </c>
      <c r="HR481" s="9">
        <v>74.12</v>
      </c>
      <c r="HS481" s="9">
        <v>73.900000000000006</v>
      </c>
      <c r="HT481" s="9">
        <v>73.69</v>
      </c>
      <c r="HU481" s="9">
        <v>73.459999999999994</v>
      </c>
      <c r="HV481" s="9">
        <v>73.23</v>
      </c>
      <c r="HW481" s="9">
        <v>73.010000000000005</v>
      </c>
      <c r="HX481" s="9">
        <v>72.78</v>
      </c>
      <c r="HY481" s="9">
        <v>72.55</v>
      </c>
      <c r="ID481" s="14">
        <v>84.838099999999997</v>
      </c>
      <c r="IE481" s="14">
        <v>84.747900000000001</v>
      </c>
      <c r="IF481" s="14">
        <v>-0.10641399999999999</v>
      </c>
      <c r="IH481" s="7">
        <v>88.93</v>
      </c>
      <c r="II481" s="9">
        <v>124.21</v>
      </c>
    </row>
    <row r="482" spans="1:243" x14ac:dyDescent="0.35">
      <c r="A482" s="6">
        <f t="shared" si="87"/>
        <v>45225</v>
      </c>
      <c r="B482" s="13">
        <f t="shared" si="81"/>
        <v>10</v>
      </c>
      <c r="C482" s="13">
        <f t="shared" si="82"/>
        <v>2023</v>
      </c>
      <c r="D482">
        <f t="shared" si="83"/>
        <v>202310</v>
      </c>
      <c r="E482">
        <f t="shared" si="84"/>
        <v>4</v>
      </c>
      <c r="F482">
        <f t="shared" si="85"/>
        <v>202304</v>
      </c>
      <c r="G482" t="s">
        <v>667</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80.262200000000007</v>
      </c>
      <c r="FP482" s="7">
        <v>88.45</v>
      </c>
      <c r="FQ482" s="9">
        <v>1.2121</v>
      </c>
      <c r="FR482" s="7">
        <f t="shared" si="86"/>
        <v>72.972527019222838</v>
      </c>
      <c r="FT482" s="7">
        <v>4.8</v>
      </c>
      <c r="FU482" s="7">
        <v>4.58</v>
      </c>
      <c r="FV482" s="9">
        <v>80.421700000000001</v>
      </c>
      <c r="FX482" s="9">
        <v>87.93</v>
      </c>
      <c r="FY482" s="9">
        <v>86.33</v>
      </c>
      <c r="FZ482" s="9">
        <v>84.64</v>
      </c>
      <c r="GA482" s="9">
        <v>82.07</v>
      </c>
      <c r="GB482" s="9">
        <v>77.94</v>
      </c>
      <c r="GD482" s="9">
        <v>87.93</v>
      </c>
      <c r="GE482" s="9">
        <v>87.05</v>
      </c>
      <c r="GF482" s="9">
        <v>86.33</v>
      </c>
      <c r="GG482" s="9">
        <v>85.7</v>
      </c>
      <c r="GH482" s="9">
        <v>85.14</v>
      </c>
      <c r="GI482" s="9">
        <v>84.64</v>
      </c>
      <c r="GJ482" s="9">
        <v>84.18</v>
      </c>
      <c r="GK482" s="9">
        <v>83.74</v>
      </c>
      <c r="GL482" s="9">
        <v>83.31</v>
      </c>
      <c r="GM482" s="9">
        <v>82.89</v>
      </c>
      <c r="GN482" s="9">
        <v>82.47</v>
      </c>
      <c r="GO482" s="9">
        <v>82.07</v>
      </c>
      <c r="GP482" s="9">
        <v>81.680000000000007</v>
      </c>
      <c r="GQ482" s="9">
        <v>81.28</v>
      </c>
      <c r="GR482" s="9">
        <v>80.89</v>
      </c>
      <c r="GS482" s="9">
        <v>80.53</v>
      </c>
      <c r="GT482" s="9">
        <v>80.180000000000007</v>
      </c>
      <c r="GU482" s="9">
        <v>79.83</v>
      </c>
      <c r="GV482" s="9">
        <v>79.489999999999995</v>
      </c>
      <c r="GW482" s="9">
        <v>79.13</v>
      </c>
      <c r="GX482" s="9">
        <v>78.8</v>
      </c>
      <c r="GY482" s="9">
        <v>78.510000000000005</v>
      </c>
      <c r="GZ482" s="9">
        <v>78.23</v>
      </c>
      <c r="HA482" s="9">
        <v>77.94</v>
      </c>
      <c r="HB482" s="9">
        <v>77.66</v>
      </c>
      <c r="HC482" s="9">
        <v>77.37</v>
      </c>
      <c r="HD482" s="9">
        <v>77.099999999999994</v>
      </c>
      <c r="HE482" s="9">
        <v>76.84</v>
      </c>
      <c r="HF482" s="9">
        <v>76.59</v>
      </c>
      <c r="HG482" s="9">
        <v>76.34</v>
      </c>
      <c r="HH482" s="9">
        <v>76.08</v>
      </c>
      <c r="HI482" s="9">
        <v>75.8</v>
      </c>
      <c r="HJ482" s="9">
        <v>75.55</v>
      </c>
      <c r="HK482" s="9">
        <v>75.31</v>
      </c>
      <c r="HL482" s="9">
        <v>75.09</v>
      </c>
      <c r="HM482" s="9">
        <v>74.849999999999994</v>
      </c>
      <c r="HN482" s="9">
        <v>74.58</v>
      </c>
      <c r="HO482" s="9">
        <v>74.36</v>
      </c>
      <c r="HP482" s="9">
        <v>74.14</v>
      </c>
      <c r="HQ482" s="9">
        <v>73.92</v>
      </c>
      <c r="HR482" s="9">
        <v>73.7</v>
      </c>
      <c r="HS482" s="9">
        <v>73.48</v>
      </c>
      <c r="HT482" s="9">
        <v>73.27</v>
      </c>
      <c r="HU482" s="9">
        <v>73.069999999999993</v>
      </c>
      <c r="HV482" s="9">
        <v>72.87</v>
      </c>
      <c r="HW482" s="9">
        <v>72.680000000000007</v>
      </c>
      <c r="HX482" s="9">
        <v>72.48</v>
      </c>
      <c r="HY482" s="9">
        <v>72.28</v>
      </c>
      <c r="ID482" s="14">
        <v>84.838099999999997</v>
      </c>
      <c r="IE482" s="14">
        <v>84.747900000000001</v>
      </c>
      <c r="IF482" s="14">
        <v>-0.10641399999999999</v>
      </c>
      <c r="IH482" s="7">
        <v>87.56</v>
      </c>
      <c r="II482" s="9">
        <v>126.12</v>
      </c>
    </row>
    <row r="483" spans="1:243" x14ac:dyDescent="0.35">
      <c r="A483" s="6">
        <f t="shared" si="87"/>
        <v>45226</v>
      </c>
      <c r="B483" s="13">
        <f t="shared" si="81"/>
        <v>10</v>
      </c>
      <c r="C483" s="13">
        <f t="shared" si="82"/>
        <v>2023</v>
      </c>
      <c r="D483">
        <f t="shared" si="83"/>
        <v>202310</v>
      </c>
      <c r="E483">
        <f t="shared" si="84"/>
        <v>4</v>
      </c>
      <c r="F483">
        <f t="shared" si="85"/>
        <v>202304</v>
      </c>
      <c r="G483" t="s">
        <v>668</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80.236900000000006</v>
      </c>
      <c r="FP483" s="7">
        <v>90.73</v>
      </c>
      <c r="FQ483" s="9">
        <v>1.2141</v>
      </c>
      <c r="FR483" s="7">
        <f t="shared" si="86"/>
        <v>74.730252862202462</v>
      </c>
      <c r="FT483" s="7">
        <v>4.7699999999999996</v>
      </c>
      <c r="FU483" s="7">
        <v>4.5599999999999996</v>
      </c>
      <c r="FV483" s="9">
        <v>80.391000000000005</v>
      </c>
      <c r="FX483" s="9">
        <v>90.48</v>
      </c>
      <c r="FY483" s="9">
        <v>88.33</v>
      </c>
      <c r="FZ483" s="9">
        <v>86.32</v>
      </c>
      <c r="GA483" s="9">
        <v>83.37</v>
      </c>
      <c r="GB483" s="9">
        <v>78.849999999999994</v>
      </c>
      <c r="GD483" s="9">
        <v>90.48</v>
      </c>
      <c r="GE483" s="9">
        <v>89.2</v>
      </c>
      <c r="GF483" s="9">
        <v>88.33</v>
      </c>
      <c r="GG483" s="9">
        <v>87.57</v>
      </c>
      <c r="GH483" s="9">
        <v>86.91</v>
      </c>
      <c r="GI483" s="9">
        <v>86.32</v>
      </c>
      <c r="GJ483" s="9">
        <v>85.77</v>
      </c>
      <c r="GK483" s="9">
        <v>85.26</v>
      </c>
      <c r="GL483" s="9">
        <v>84.76</v>
      </c>
      <c r="GM483" s="9">
        <v>84.28</v>
      </c>
      <c r="GN483" s="9">
        <v>83.82</v>
      </c>
      <c r="GO483" s="9">
        <v>83.37</v>
      </c>
      <c r="GP483" s="9">
        <v>82.94</v>
      </c>
      <c r="GQ483" s="9">
        <v>82.5</v>
      </c>
      <c r="GR483" s="9">
        <v>82.07</v>
      </c>
      <c r="GS483" s="9">
        <v>81.67</v>
      </c>
      <c r="GT483" s="9">
        <v>81.290000000000006</v>
      </c>
      <c r="GU483" s="9">
        <v>80.91</v>
      </c>
      <c r="GV483" s="9">
        <v>80.540000000000006</v>
      </c>
      <c r="GW483" s="9">
        <v>80.150000000000006</v>
      </c>
      <c r="GX483" s="9">
        <v>79.790000000000006</v>
      </c>
      <c r="GY483" s="9">
        <v>79.47</v>
      </c>
      <c r="GZ483" s="9">
        <v>79.17</v>
      </c>
      <c r="HA483" s="9">
        <v>78.849999999999994</v>
      </c>
      <c r="HB483" s="9">
        <v>78.540000000000006</v>
      </c>
      <c r="HC483" s="9">
        <v>78.23</v>
      </c>
      <c r="HD483" s="9">
        <v>77.94</v>
      </c>
      <c r="HE483" s="9">
        <v>77.66</v>
      </c>
      <c r="HF483" s="9">
        <v>77.39</v>
      </c>
      <c r="HG483" s="9">
        <v>77.13</v>
      </c>
      <c r="HH483" s="9">
        <v>76.849999999999994</v>
      </c>
      <c r="HI483" s="9">
        <v>76.55</v>
      </c>
      <c r="HJ483" s="9">
        <v>76.28</v>
      </c>
      <c r="HK483" s="9">
        <v>76.02</v>
      </c>
      <c r="HL483" s="9">
        <v>75.790000000000006</v>
      </c>
      <c r="HM483" s="9">
        <v>75.540000000000006</v>
      </c>
      <c r="HN483" s="9">
        <v>75.25</v>
      </c>
      <c r="HO483" s="9">
        <v>75.02</v>
      </c>
      <c r="HP483" s="9">
        <v>74.790000000000006</v>
      </c>
      <c r="HQ483" s="9">
        <v>74.56</v>
      </c>
      <c r="HR483" s="9">
        <v>74.33</v>
      </c>
      <c r="HS483" s="9">
        <v>74.099999999999994</v>
      </c>
      <c r="HT483" s="9">
        <v>73.88</v>
      </c>
      <c r="HU483" s="9">
        <v>73.67</v>
      </c>
      <c r="HV483" s="9">
        <v>73.459999999999994</v>
      </c>
      <c r="HW483" s="9">
        <v>73.260000000000005</v>
      </c>
      <c r="HX483" s="9">
        <v>73.05</v>
      </c>
      <c r="HY483" s="9">
        <v>72.84</v>
      </c>
      <c r="ID483" s="14">
        <v>84.838099999999997</v>
      </c>
      <c r="IE483" s="14">
        <v>84.747900000000001</v>
      </c>
      <c r="IF483" s="14">
        <v>-0.10641399999999999</v>
      </c>
      <c r="IH483" s="7">
        <v>88.38</v>
      </c>
      <c r="II483" s="9">
        <v>125.78</v>
      </c>
    </row>
    <row r="484" spans="1:243" x14ac:dyDescent="0.35">
      <c r="A484" s="6">
        <f t="shared" si="87"/>
        <v>45229</v>
      </c>
      <c r="B484" s="13">
        <f t="shared" si="81"/>
        <v>10</v>
      </c>
      <c r="C484" s="13">
        <f t="shared" si="82"/>
        <v>2023</v>
      </c>
      <c r="D484">
        <f t="shared" si="83"/>
        <v>202310</v>
      </c>
      <c r="E484">
        <f t="shared" si="84"/>
        <v>4</v>
      </c>
      <c r="F484">
        <f t="shared" si="85"/>
        <v>202304</v>
      </c>
      <c r="G484" t="s">
        <v>669</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80.155699999999996</v>
      </c>
      <c r="FP484" s="7">
        <v>90.73</v>
      </c>
      <c r="FQ484" s="9">
        <v>1.2156</v>
      </c>
      <c r="FR484" s="7">
        <f t="shared" si="86"/>
        <v>74.638038828562031</v>
      </c>
      <c r="FT484" s="7">
        <v>4.7699999999999996</v>
      </c>
      <c r="FU484" s="7">
        <v>4.5599999999999996</v>
      </c>
      <c r="FV484" s="9">
        <v>80.314099999999996</v>
      </c>
      <c r="FX484" s="9">
        <v>87.45</v>
      </c>
      <c r="FY484" s="9">
        <v>85.62</v>
      </c>
      <c r="FZ484" s="9">
        <v>83.87</v>
      </c>
      <c r="GA484" s="9">
        <v>81.34</v>
      </c>
      <c r="GB484" s="9">
        <v>77.5</v>
      </c>
      <c r="GD484" s="9">
        <v>87.45</v>
      </c>
      <c r="GE484" s="9">
        <v>86.35</v>
      </c>
      <c r="GF484" s="9">
        <v>85.62</v>
      </c>
      <c r="GG484" s="9">
        <v>84.95</v>
      </c>
      <c r="GH484" s="9">
        <v>84.38</v>
      </c>
      <c r="GI484" s="9">
        <v>83.87</v>
      </c>
      <c r="GJ484" s="9">
        <v>83.38</v>
      </c>
      <c r="GK484" s="9">
        <v>82.93</v>
      </c>
      <c r="GL484" s="9">
        <v>82.51</v>
      </c>
      <c r="GM484" s="9">
        <v>82.1</v>
      </c>
      <c r="GN484" s="9">
        <v>81.7</v>
      </c>
      <c r="GO484" s="9">
        <v>81.34</v>
      </c>
      <c r="GP484" s="9">
        <v>80.97</v>
      </c>
      <c r="GQ484" s="9">
        <v>80.59</v>
      </c>
      <c r="GR484" s="9">
        <v>80.22</v>
      </c>
      <c r="GS484" s="9">
        <v>79.88</v>
      </c>
      <c r="GT484" s="9">
        <v>79.56</v>
      </c>
      <c r="GU484" s="9">
        <v>79.239999999999995</v>
      </c>
      <c r="GV484" s="9">
        <v>78.92</v>
      </c>
      <c r="GW484" s="9">
        <v>78.58</v>
      </c>
      <c r="GX484" s="9">
        <v>78.28</v>
      </c>
      <c r="GY484" s="9">
        <v>78.02</v>
      </c>
      <c r="GZ484" s="9">
        <v>77.760000000000005</v>
      </c>
      <c r="HA484" s="9">
        <v>77.5</v>
      </c>
      <c r="HB484" s="9">
        <v>77.239999999999995</v>
      </c>
      <c r="HC484" s="9">
        <v>76.97</v>
      </c>
      <c r="HD484" s="9">
        <v>76.72</v>
      </c>
      <c r="HE484" s="9">
        <v>76.48</v>
      </c>
      <c r="HF484" s="9">
        <v>76.25</v>
      </c>
      <c r="HG484" s="9">
        <v>76.03</v>
      </c>
      <c r="HH484" s="9">
        <v>75.81</v>
      </c>
      <c r="HI484" s="9">
        <v>75.56</v>
      </c>
      <c r="HJ484" s="9">
        <v>75.33</v>
      </c>
      <c r="HK484" s="9">
        <v>75.099999999999994</v>
      </c>
      <c r="HL484" s="9">
        <v>74.88</v>
      </c>
      <c r="HM484" s="9">
        <v>74.650000000000006</v>
      </c>
      <c r="HN484" s="9">
        <v>74.42</v>
      </c>
      <c r="HO484" s="9">
        <v>74.209999999999994</v>
      </c>
      <c r="HP484" s="9">
        <v>74</v>
      </c>
      <c r="HQ484" s="9">
        <v>73.790000000000006</v>
      </c>
      <c r="HR484" s="9">
        <v>73.58</v>
      </c>
      <c r="HS484" s="9">
        <v>73.38</v>
      </c>
      <c r="HT484" s="9">
        <v>73.19</v>
      </c>
      <c r="HU484" s="9">
        <v>73</v>
      </c>
      <c r="HV484" s="9">
        <v>72.81</v>
      </c>
      <c r="HW484" s="9">
        <v>72.63</v>
      </c>
      <c r="HX484" s="9">
        <v>72.45</v>
      </c>
      <c r="HY484" s="9">
        <v>72.27</v>
      </c>
      <c r="ID484" s="14">
        <v>84.838099999999997</v>
      </c>
      <c r="IE484" s="14">
        <v>84.747900000000001</v>
      </c>
      <c r="IF484" s="14">
        <v>-0.10641399999999999</v>
      </c>
      <c r="IH484" s="7">
        <v>86.58</v>
      </c>
      <c r="II484" s="9">
        <v>127.86</v>
      </c>
    </row>
    <row r="485" spans="1:243" x14ac:dyDescent="0.35">
      <c r="A485" s="6">
        <f t="shared" si="87"/>
        <v>45230</v>
      </c>
      <c r="B485" s="13">
        <f t="shared" si="81"/>
        <v>10</v>
      </c>
      <c r="C485" s="13">
        <f t="shared" si="82"/>
        <v>2023</v>
      </c>
      <c r="D485">
        <f t="shared" si="83"/>
        <v>202310</v>
      </c>
      <c r="E485">
        <f t="shared" si="84"/>
        <v>4</v>
      </c>
      <c r="F485">
        <f t="shared" si="85"/>
        <v>202304</v>
      </c>
      <c r="G485" t="s">
        <v>670</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80.270899999999997</v>
      </c>
      <c r="FP485" s="7">
        <v>86.82</v>
      </c>
      <c r="FQ485" s="9">
        <v>1.2134</v>
      </c>
      <c r="FR485" s="7">
        <f t="shared" si="86"/>
        <v>71.551013680566996</v>
      </c>
      <c r="FT485" s="7">
        <v>4.78</v>
      </c>
      <c r="FU485" s="7">
        <v>4.5199999999999996</v>
      </c>
      <c r="FV485" s="9">
        <v>80.435500000000005</v>
      </c>
      <c r="FX485" s="9">
        <v>87.41</v>
      </c>
      <c r="FY485" s="9">
        <v>84.45</v>
      </c>
      <c r="FZ485" s="9">
        <v>82.97</v>
      </c>
      <c r="GA485" s="9">
        <v>80.650000000000006</v>
      </c>
      <c r="GB485" s="9">
        <v>77.03</v>
      </c>
      <c r="GD485" s="9">
        <v>87.41</v>
      </c>
      <c r="GE485" s="9">
        <v>85.02</v>
      </c>
      <c r="GF485" s="9">
        <v>84.45</v>
      </c>
      <c r="GG485" s="9">
        <v>83.89</v>
      </c>
      <c r="GH485" s="9">
        <v>83.41</v>
      </c>
      <c r="GI485" s="9">
        <v>82.97</v>
      </c>
      <c r="GJ485" s="9">
        <v>82.55</v>
      </c>
      <c r="GK485" s="9">
        <v>82.13</v>
      </c>
      <c r="GL485" s="9">
        <v>81.739999999999995</v>
      </c>
      <c r="GM485" s="9">
        <v>81.36</v>
      </c>
      <c r="GN485" s="9">
        <v>81</v>
      </c>
      <c r="GO485" s="9">
        <v>80.650000000000006</v>
      </c>
      <c r="GP485" s="9">
        <v>80.31</v>
      </c>
      <c r="GQ485" s="9">
        <v>79.95</v>
      </c>
      <c r="GR485" s="9">
        <v>79.599999999999994</v>
      </c>
      <c r="GS485" s="9">
        <v>79.28</v>
      </c>
      <c r="GT485" s="9">
        <v>78.97</v>
      </c>
      <c r="GU485" s="9">
        <v>78.67</v>
      </c>
      <c r="GV485" s="9">
        <v>78.38</v>
      </c>
      <c r="GW485" s="9">
        <v>78.06</v>
      </c>
      <c r="GX485" s="9">
        <v>77.77</v>
      </c>
      <c r="GY485" s="9">
        <v>77.52</v>
      </c>
      <c r="GZ485" s="9">
        <v>77.27</v>
      </c>
      <c r="HA485" s="9">
        <v>77.03</v>
      </c>
      <c r="HB485" s="9">
        <v>76.790000000000006</v>
      </c>
      <c r="HC485" s="9">
        <v>76.53</v>
      </c>
      <c r="HD485" s="9">
        <v>76.3</v>
      </c>
      <c r="HE485" s="9">
        <v>76.069999999999993</v>
      </c>
      <c r="HF485" s="9">
        <v>75.849999999999994</v>
      </c>
      <c r="HG485" s="9">
        <v>75.650000000000006</v>
      </c>
      <c r="HH485" s="9">
        <v>75.44</v>
      </c>
      <c r="HI485" s="9">
        <v>75.2</v>
      </c>
      <c r="HJ485" s="9">
        <v>74.98</v>
      </c>
      <c r="HK485" s="9">
        <v>74.760000000000005</v>
      </c>
      <c r="HL485" s="9">
        <v>74.55</v>
      </c>
      <c r="HM485" s="9">
        <v>74.34</v>
      </c>
      <c r="HN485" s="9">
        <v>74.13</v>
      </c>
      <c r="HO485" s="9">
        <v>73.930000000000007</v>
      </c>
      <c r="HP485" s="9">
        <v>73.73</v>
      </c>
      <c r="HQ485" s="9">
        <v>73.53</v>
      </c>
      <c r="HR485" s="9">
        <v>73.33</v>
      </c>
      <c r="HS485" s="9">
        <v>73.14</v>
      </c>
      <c r="HT485" s="9">
        <v>72.959999999999994</v>
      </c>
      <c r="HU485" s="9">
        <v>72.78</v>
      </c>
      <c r="HV485" s="9">
        <v>72.599999999999994</v>
      </c>
      <c r="HW485" s="9">
        <v>72.430000000000007</v>
      </c>
      <c r="HX485" s="9">
        <v>72.260000000000005</v>
      </c>
      <c r="HY485" s="9">
        <v>72.09</v>
      </c>
      <c r="ID485" s="14">
        <v>84.838099999999997</v>
      </c>
      <c r="IE485" s="14">
        <v>84.747900000000001</v>
      </c>
      <c r="IF485" s="14">
        <v>-0.10641399999999999</v>
      </c>
      <c r="IH485" s="7">
        <v>85.1</v>
      </c>
      <c r="II485" s="9">
        <v>124.07</v>
      </c>
    </row>
    <row r="486" spans="1:243" x14ac:dyDescent="0.35">
      <c r="A486" s="6">
        <f t="shared" si="87"/>
        <v>45231</v>
      </c>
      <c r="B486" s="13">
        <f t="shared" si="81"/>
        <v>11</v>
      </c>
      <c r="C486" s="13">
        <f t="shared" si="82"/>
        <v>2023</v>
      </c>
      <c r="D486">
        <f t="shared" si="83"/>
        <v>202311</v>
      </c>
      <c r="E486">
        <f t="shared" si="84"/>
        <v>4</v>
      </c>
      <c r="F486">
        <f t="shared" si="85"/>
        <v>202304</v>
      </c>
      <c r="G486" t="s">
        <v>671</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80.315299999999993</v>
      </c>
      <c r="FP486" s="7">
        <v>86.92</v>
      </c>
      <c r="FQ486" s="9">
        <v>1.2125999999999999</v>
      </c>
      <c r="FR486" s="7">
        <f t="shared" si="86"/>
        <v>71.680686128979062</v>
      </c>
      <c r="FT486" s="7">
        <v>4.78</v>
      </c>
      <c r="FU486" s="7">
        <v>4.49</v>
      </c>
      <c r="FV486" s="9">
        <v>80.489599999999996</v>
      </c>
      <c r="FX486" s="9">
        <v>84.63</v>
      </c>
      <c r="FY486" s="9">
        <v>83.52</v>
      </c>
      <c r="FZ486" s="9">
        <v>82.22</v>
      </c>
      <c r="GA486" s="9">
        <v>79.98</v>
      </c>
      <c r="GB486" s="9">
        <v>76.44</v>
      </c>
      <c r="GD486" s="9">
        <v>84.63</v>
      </c>
      <c r="GE486" s="9">
        <v>84.05</v>
      </c>
      <c r="GF486" s="9">
        <v>83.52</v>
      </c>
      <c r="GG486" s="9">
        <v>83.05</v>
      </c>
      <c r="GH486" s="9">
        <v>82.63</v>
      </c>
      <c r="GI486" s="9">
        <v>82.22</v>
      </c>
      <c r="GJ486" s="9">
        <v>81.819999999999993</v>
      </c>
      <c r="GK486" s="9">
        <v>81.430000000000007</v>
      </c>
      <c r="GL486" s="9">
        <v>81.040000000000006</v>
      </c>
      <c r="GM486" s="9">
        <v>80.67</v>
      </c>
      <c r="GN486" s="9">
        <v>80.319999999999993</v>
      </c>
      <c r="GO486" s="9">
        <v>79.98</v>
      </c>
      <c r="GP486" s="9">
        <v>79.63</v>
      </c>
      <c r="GQ486" s="9">
        <v>79.290000000000006</v>
      </c>
      <c r="GR486" s="9">
        <v>78.97</v>
      </c>
      <c r="GS486" s="9">
        <v>78.66</v>
      </c>
      <c r="GT486" s="9">
        <v>78.36</v>
      </c>
      <c r="GU486" s="9">
        <v>78.05</v>
      </c>
      <c r="GV486" s="9">
        <v>77.73</v>
      </c>
      <c r="GW486" s="9">
        <v>77.430000000000007</v>
      </c>
      <c r="GX486" s="9">
        <v>77.180000000000007</v>
      </c>
      <c r="GY486" s="9">
        <v>76.930000000000007</v>
      </c>
      <c r="GZ486" s="9">
        <v>76.69</v>
      </c>
      <c r="HA486" s="9">
        <v>76.44</v>
      </c>
      <c r="HB486" s="9">
        <v>76.180000000000007</v>
      </c>
      <c r="HC486" s="9">
        <v>75.95</v>
      </c>
      <c r="HD486" s="9">
        <v>75.72</v>
      </c>
      <c r="HE486" s="9">
        <v>75.5</v>
      </c>
      <c r="HF486" s="9">
        <v>75.3</v>
      </c>
      <c r="HG486" s="9">
        <v>75.099999999999994</v>
      </c>
      <c r="HH486" s="9">
        <v>74.86</v>
      </c>
      <c r="HI486" s="9">
        <v>74.64</v>
      </c>
      <c r="HJ486" s="9">
        <v>74.42</v>
      </c>
      <c r="HK486" s="9">
        <v>74.209999999999994</v>
      </c>
      <c r="HL486" s="9">
        <v>74</v>
      </c>
      <c r="HM486" s="9">
        <v>73.790000000000006</v>
      </c>
      <c r="HN486" s="9">
        <v>73.59</v>
      </c>
      <c r="HO486" s="9">
        <v>73.39</v>
      </c>
      <c r="HP486" s="9">
        <v>73.19</v>
      </c>
      <c r="HQ486" s="9">
        <v>72.989999999999995</v>
      </c>
      <c r="HR486" s="9">
        <v>72.81</v>
      </c>
      <c r="HS486" s="9">
        <v>72.64</v>
      </c>
      <c r="HT486" s="9">
        <v>72.459999999999994</v>
      </c>
      <c r="HU486" s="9">
        <v>72.28</v>
      </c>
      <c r="HV486" s="9">
        <v>72.11</v>
      </c>
      <c r="HW486" s="9">
        <v>71.94</v>
      </c>
      <c r="HX486" s="9">
        <v>71.78</v>
      </c>
      <c r="HY486" s="9">
        <v>71.62</v>
      </c>
      <c r="ID486" s="14">
        <v>84.838099999999997</v>
      </c>
      <c r="IE486" s="14">
        <v>84.747900000000001</v>
      </c>
      <c r="IF486" s="14">
        <v>-0.10641399999999999</v>
      </c>
      <c r="IH486" s="7">
        <v>84.79</v>
      </c>
      <c r="II486" s="9">
        <v>122.31</v>
      </c>
    </row>
    <row r="487" spans="1:243" x14ac:dyDescent="0.35">
      <c r="A487" s="6">
        <f t="shared" si="87"/>
        <v>45232</v>
      </c>
      <c r="B487" s="13">
        <f t="shared" si="81"/>
        <v>11</v>
      </c>
      <c r="C487" s="13">
        <f t="shared" si="82"/>
        <v>2023</v>
      </c>
      <c r="D487">
        <f t="shared" si="83"/>
        <v>202311</v>
      </c>
      <c r="E487">
        <f t="shared" si="84"/>
        <v>4</v>
      </c>
      <c r="F487">
        <f t="shared" si="85"/>
        <v>202304</v>
      </c>
      <c r="G487" t="s">
        <v>672</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80.280100000000004</v>
      </c>
      <c r="FP487" s="7">
        <v>89.02</v>
      </c>
      <c r="FQ487" s="9">
        <v>1.2173</v>
      </c>
      <c r="FR487" s="7">
        <f t="shared" si="86"/>
        <v>73.129056107779505</v>
      </c>
      <c r="FT487" s="7">
        <v>4.72</v>
      </c>
      <c r="FU487" s="7">
        <v>4.37</v>
      </c>
      <c r="FV487" s="9">
        <v>80.459800000000001</v>
      </c>
      <c r="FX487" s="9">
        <v>86.85</v>
      </c>
      <c r="FY487" s="9">
        <v>85.69</v>
      </c>
      <c r="FZ487" s="9">
        <v>84.26</v>
      </c>
      <c r="GA487" s="9">
        <v>81.709999999999994</v>
      </c>
      <c r="GB487" s="9">
        <v>77.63</v>
      </c>
      <c r="GD487" s="9">
        <v>86.85</v>
      </c>
      <c r="GE487" s="9">
        <v>86.25</v>
      </c>
      <c r="GF487" s="9">
        <v>85.69</v>
      </c>
      <c r="GG487" s="9">
        <v>85.18</v>
      </c>
      <c r="GH487" s="9">
        <v>84.72</v>
      </c>
      <c r="GI487" s="9">
        <v>84.26</v>
      </c>
      <c r="GJ487" s="9">
        <v>83.81</v>
      </c>
      <c r="GK487" s="9">
        <v>83.36</v>
      </c>
      <c r="GL487" s="9">
        <v>82.93</v>
      </c>
      <c r="GM487" s="9">
        <v>82.51</v>
      </c>
      <c r="GN487" s="9">
        <v>82.11</v>
      </c>
      <c r="GO487" s="9">
        <v>81.709999999999994</v>
      </c>
      <c r="GP487" s="9">
        <v>81.31</v>
      </c>
      <c r="GQ487" s="9">
        <v>80.930000000000007</v>
      </c>
      <c r="GR487" s="9">
        <v>80.55</v>
      </c>
      <c r="GS487" s="9">
        <v>80.2</v>
      </c>
      <c r="GT487" s="9">
        <v>79.849999999999994</v>
      </c>
      <c r="GU487" s="9">
        <v>79.489999999999995</v>
      </c>
      <c r="GV487" s="9">
        <v>79.14</v>
      </c>
      <c r="GW487" s="9">
        <v>78.8</v>
      </c>
      <c r="GX487" s="9">
        <v>78.5</v>
      </c>
      <c r="GY487" s="9">
        <v>78.209999999999994</v>
      </c>
      <c r="GZ487" s="9">
        <v>77.92</v>
      </c>
      <c r="HA487" s="9">
        <v>77.63</v>
      </c>
      <c r="HB487" s="9">
        <v>77.33</v>
      </c>
      <c r="HC487" s="9">
        <v>77.06</v>
      </c>
      <c r="HD487" s="9">
        <v>76.790000000000006</v>
      </c>
      <c r="HE487" s="9">
        <v>76.53</v>
      </c>
      <c r="HF487" s="9">
        <v>76.290000000000006</v>
      </c>
      <c r="HG487" s="9">
        <v>76.05</v>
      </c>
      <c r="HH487" s="9">
        <v>75.790000000000006</v>
      </c>
      <c r="HI487" s="9">
        <v>75.540000000000006</v>
      </c>
      <c r="HJ487" s="9">
        <v>75.290000000000006</v>
      </c>
      <c r="HK487" s="9">
        <v>75.040000000000006</v>
      </c>
      <c r="HL487" s="9">
        <v>74.790000000000006</v>
      </c>
      <c r="HM487" s="9">
        <v>74.540000000000006</v>
      </c>
      <c r="HN487" s="9">
        <v>74.319999999999993</v>
      </c>
      <c r="HO487" s="9">
        <v>74.099999999999994</v>
      </c>
      <c r="HP487" s="9">
        <v>73.88</v>
      </c>
      <c r="HQ487" s="9">
        <v>73.66</v>
      </c>
      <c r="HR487" s="9">
        <v>73.45</v>
      </c>
      <c r="HS487" s="9">
        <v>73.25</v>
      </c>
      <c r="HT487" s="9">
        <v>73.05</v>
      </c>
      <c r="HU487" s="9">
        <v>72.849999999999994</v>
      </c>
      <c r="HV487" s="9">
        <v>72.66</v>
      </c>
      <c r="HW487" s="9">
        <v>72.459999999999994</v>
      </c>
      <c r="HX487" s="9">
        <v>72.27</v>
      </c>
      <c r="HY487" s="9">
        <v>72.08</v>
      </c>
      <c r="ID487" s="14">
        <v>84.838099999999997</v>
      </c>
      <c r="IE487" s="14">
        <v>84.747900000000001</v>
      </c>
      <c r="IF487" s="14">
        <v>-0.10641399999999999</v>
      </c>
      <c r="IH487" s="7">
        <v>86.75</v>
      </c>
      <c r="II487" s="9">
        <v>124.47</v>
      </c>
    </row>
    <row r="488" spans="1:243" x14ac:dyDescent="0.35">
      <c r="A488" s="6">
        <f t="shared" si="87"/>
        <v>45233</v>
      </c>
      <c r="B488" s="13">
        <f t="shared" si="81"/>
        <v>11</v>
      </c>
      <c r="C488" s="13">
        <f t="shared" si="82"/>
        <v>2023</v>
      </c>
      <c r="D488">
        <f t="shared" si="83"/>
        <v>202311</v>
      </c>
      <c r="E488">
        <f t="shared" si="84"/>
        <v>4</v>
      </c>
      <c r="F488">
        <f t="shared" si="85"/>
        <v>202304</v>
      </c>
      <c r="G488" t="s">
        <v>673</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81.043400000000005</v>
      </c>
      <c r="FP488" s="7">
        <v>87.55</v>
      </c>
      <c r="FQ488" s="9">
        <v>1.2373000000000001</v>
      </c>
      <c r="FR488" s="7">
        <f t="shared" si="86"/>
        <v>70.758910530994896</v>
      </c>
      <c r="FT488" s="7">
        <v>4.67</v>
      </c>
      <c r="FU488" s="7">
        <v>4.29</v>
      </c>
      <c r="FV488" s="9">
        <v>81.242199999999997</v>
      </c>
      <c r="FX488" s="9">
        <v>84.89</v>
      </c>
      <c r="FY488" s="9">
        <v>83.93</v>
      </c>
      <c r="FZ488" s="9">
        <v>82.69</v>
      </c>
      <c r="GA488" s="9">
        <v>80.37</v>
      </c>
      <c r="GB488" s="9">
        <v>76.64</v>
      </c>
      <c r="GD488" s="9">
        <v>84.89</v>
      </c>
      <c r="GE488" s="9">
        <v>84.4</v>
      </c>
      <c r="GF488" s="9">
        <v>83.93</v>
      </c>
      <c r="GG488" s="9">
        <v>83.49</v>
      </c>
      <c r="GH488" s="9">
        <v>83.09</v>
      </c>
      <c r="GI488" s="9">
        <v>82.69</v>
      </c>
      <c r="GJ488" s="9">
        <v>82.29</v>
      </c>
      <c r="GK488" s="9">
        <v>81.89</v>
      </c>
      <c r="GL488" s="9">
        <v>81.5</v>
      </c>
      <c r="GM488" s="9">
        <v>81.12</v>
      </c>
      <c r="GN488" s="9">
        <v>80.739999999999995</v>
      </c>
      <c r="GO488" s="9">
        <v>80.37</v>
      </c>
      <c r="GP488" s="9">
        <v>80</v>
      </c>
      <c r="GQ488" s="9">
        <v>79.64</v>
      </c>
      <c r="GR488" s="9">
        <v>79.3</v>
      </c>
      <c r="GS488" s="9">
        <v>78.97</v>
      </c>
      <c r="GT488" s="9">
        <v>78.66</v>
      </c>
      <c r="GU488" s="9">
        <v>78.34</v>
      </c>
      <c r="GV488" s="9">
        <v>78.010000000000005</v>
      </c>
      <c r="GW488" s="9">
        <v>77.69</v>
      </c>
      <c r="GX488" s="9">
        <v>77.42</v>
      </c>
      <c r="GY488" s="9">
        <v>77.16</v>
      </c>
      <c r="GZ488" s="9">
        <v>76.900000000000006</v>
      </c>
      <c r="HA488" s="9">
        <v>76.64</v>
      </c>
      <c r="HB488" s="9">
        <v>76.36</v>
      </c>
      <c r="HC488" s="9">
        <v>76.11</v>
      </c>
      <c r="HD488" s="9">
        <v>75.86</v>
      </c>
      <c r="HE488" s="9">
        <v>75.63</v>
      </c>
      <c r="HF488" s="9">
        <v>75.41</v>
      </c>
      <c r="HG488" s="9">
        <v>75.19</v>
      </c>
      <c r="HH488" s="9">
        <v>74.95</v>
      </c>
      <c r="HI488" s="9">
        <v>74.72</v>
      </c>
      <c r="HJ488" s="9">
        <v>74.489999999999995</v>
      </c>
      <c r="HK488" s="9">
        <v>74.260000000000005</v>
      </c>
      <c r="HL488" s="9">
        <v>74.040000000000006</v>
      </c>
      <c r="HM488" s="9">
        <v>73.81</v>
      </c>
      <c r="HN488" s="9">
        <v>73.599999999999994</v>
      </c>
      <c r="HO488" s="9">
        <v>73.39</v>
      </c>
      <c r="HP488" s="9">
        <v>73.19</v>
      </c>
      <c r="HQ488" s="9">
        <v>72.989999999999995</v>
      </c>
      <c r="HR488" s="9">
        <v>72.790000000000006</v>
      </c>
      <c r="HS488" s="9">
        <v>72.599999999999994</v>
      </c>
      <c r="HT488" s="9">
        <v>72.41</v>
      </c>
      <c r="HU488" s="9">
        <v>72.22</v>
      </c>
      <c r="HV488" s="9">
        <v>72.05</v>
      </c>
      <c r="HW488" s="9">
        <v>71.87</v>
      </c>
      <c r="HX488" s="9">
        <v>71.69</v>
      </c>
      <c r="HY488" s="9">
        <v>71.510000000000005</v>
      </c>
      <c r="ID488" s="14">
        <v>84.838099999999997</v>
      </c>
      <c r="IE488" s="14">
        <v>84.747900000000001</v>
      </c>
      <c r="IF488" s="14">
        <v>-0.10641399999999999</v>
      </c>
      <c r="IH488" s="7">
        <v>84.62</v>
      </c>
      <c r="II488" s="9">
        <v>122.55</v>
      </c>
    </row>
    <row r="489" spans="1:243" x14ac:dyDescent="0.35">
      <c r="A489" s="6">
        <f t="shared" si="87"/>
        <v>45236</v>
      </c>
      <c r="B489" s="13">
        <f t="shared" si="81"/>
        <v>11</v>
      </c>
      <c r="C489" s="13">
        <f t="shared" si="82"/>
        <v>2023</v>
      </c>
      <c r="D489">
        <f t="shared" si="83"/>
        <v>202311</v>
      </c>
      <c r="E489">
        <f t="shared" si="84"/>
        <v>4</v>
      </c>
      <c r="F489">
        <f t="shared" si="85"/>
        <v>202304</v>
      </c>
      <c r="G489" t="s">
        <v>674</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81.0642</v>
      </c>
      <c r="FP489" s="7">
        <v>87.31</v>
      </c>
      <c r="FQ489" s="9">
        <v>1.2397</v>
      </c>
      <c r="FR489" s="7">
        <f t="shared" si="86"/>
        <v>70.428329434540615</v>
      </c>
      <c r="FT489" s="7">
        <v>4.7300000000000004</v>
      </c>
      <c r="FU489" s="7">
        <v>4.38</v>
      </c>
      <c r="FV489" s="9">
        <v>81.259</v>
      </c>
      <c r="FX489" s="9">
        <v>85.18</v>
      </c>
      <c r="FY489" s="9">
        <v>84.41</v>
      </c>
      <c r="FZ489" s="9">
        <v>83.33</v>
      </c>
      <c r="GA489" s="9">
        <v>81.08</v>
      </c>
      <c r="GB489" s="9">
        <v>77.290000000000006</v>
      </c>
      <c r="GD489" s="9">
        <v>85.18</v>
      </c>
      <c r="GE489" s="9">
        <v>84.79</v>
      </c>
      <c r="GF489" s="9">
        <v>84.41</v>
      </c>
      <c r="GG489" s="9">
        <v>84.04</v>
      </c>
      <c r="GH489" s="9">
        <v>83.7</v>
      </c>
      <c r="GI489" s="9">
        <v>83.33</v>
      </c>
      <c r="GJ489" s="9">
        <v>82.96</v>
      </c>
      <c r="GK489" s="9">
        <v>82.57</v>
      </c>
      <c r="GL489" s="9">
        <v>82.19</v>
      </c>
      <c r="GM489" s="9">
        <v>81.819999999999993</v>
      </c>
      <c r="GN489" s="9">
        <v>81.45</v>
      </c>
      <c r="GO489" s="9">
        <v>81.08</v>
      </c>
      <c r="GP489" s="9">
        <v>80.709999999999994</v>
      </c>
      <c r="GQ489" s="9">
        <v>80.349999999999994</v>
      </c>
      <c r="GR489" s="9">
        <v>80.010000000000005</v>
      </c>
      <c r="GS489" s="9">
        <v>79.680000000000007</v>
      </c>
      <c r="GT489" s="9">
        <v>79.37</v>
      </c>
      <c r="GU489" s="9">
        <v>79.040000000000006</v>
      </c>
      <c r="GV489" s="9">
        <v>78.7</v>
      </c>
      <c r="GW489" s="9">
        <v>78.37</v>
      </c>
      <c r="GX489" s="9">
        <v>78.099999999999994</v>
      </c>
      <c r="GY489" s="9">
        <v>77.83</v>
      </c>
      <c r="GZ489" s="9">
        <v>77.56</v>
      </c>
      <c r="HA489" s="9">
        <v>77.290000000000006</v>
      </c>
      <c r="HB489" s="9">
        <v>77</v>
      </c>
      <c r="HC489" s="9">
        <v>76.739999999999995</v>
      </c>
      <c r="HD489" s="9">
        <v>76.48</v>
      </c>
      <c r="HE489" s="9">
        <v>76.25</v>
      </c>
      <c r="HF489" s="9">
        <v>76.02</v>
      </c>
      <c r="HG489" s="9">
        <v>75.8</v>
      </c>
      <c r="HH489" s="9">
        <v>75.56</v>
      </c>
      <c r="HI489" s="9">
        <v>75.319999999999993</v>
      </c>
      <c r="HJ489" s="9">
        <v>75.08</v>
      </c>
      <c r="HK489" s="9">
        <v>74.849999999999994</v>
      </c>
      <c r="HL489" s="9">
        <v>74.61</v>
      </c>
      <c r="HM489" s="9">
        <v>74.37</v>
      </c>
      <c r="HN489" s="9">
        <v>74.150000000000006</v>
      </c>
      <c r="HO489" s="9">
        <v>73.930000000000007</v>
      </c>
      <c r="HP489" s="9">
        <v>73.72</v>
      </c>
      <c r="HQ489" s="9">
        <v>73.52</v>
      </c>
      <c r="HR489" s="9">
        <v>73.319999999999993</v>
      </c>
      <c r="HS489" s="9">
        <v>73.13</v>
      </c>
      <c r="HT489" s="9">
        <v>72.930000000000007</v>
      </c>
      <c r="HU489" s="9">
        <v>72.73</v>
      </c>
      <c r="HV489" s="9">
        <v>72.56</v>
      </c>
      <c r="HW489" s="9">
        <v>72.38</v>
      </c>
      <c r="HX489" s="9">
        <v>72.19</v>
      </c>
      <c r="HY489" s="9">
        <v>72.010000000000005</v>
      </c>
      <c r="ID489" s="14">
        <v>84.838099999999997</v>
      </c>
      <c r="IE489" s="14">
        <v>84.747900000000001</v>
      </c>
      <c r="IF489" s="14">
        <v>-0.10641399999999999</v>
      </c>
      <c r="IH489" s="7">
        <v>86.12</v>
      </c>
      <c r="II489" s="9">
        <v>113.66</v>
      </c>
    </row>
    <row r="490" spans="1:243" x14ac:dyDescent="0.35">
      <c r="A490" s="6">
        <f t="shared" si="87"/>
        <v>45237</v>
      </c>
      <c r="B490" s="13">
        <f t="shared" si="81"/>
        <v>11</v>
      </c>
      <c r="C490" s="13">
        <f t="shared" si="82"/>
        <v>2023</v>
      </c>
      <c r="D490">
        <f t="shared" si="83"/>
        <v>202311</v>
      </c>
      <c r="E490">
        <f t="shared" si="84"/>
        <v>4</v>
      </c>
      <c r="F490">
        <f t="shared" si="85"/>
        <v>202304</v>
      </c>
      <c r="G490" t="s">
        <v>675</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80.745099999999994</v>
      </c>
      <c r="FP490" s="7">
        <v>83.43</v>
      </c>
      <c r="FQ490" s="9">
        <v>1.2304999999999999</v>
      </c>
      <c r="FR490" s="7">
        <f t="shared" si="86"/>
        <v>67.801706623323867</v>
      </c>
      <c r="FT490" s="7">
        <v>4.6399999999999997</v>
      </c>
      <c r="FU490" s="7">
        <v>4.28</v>
      </c>
      <c r="FV490" s="9">
        <v>80.944800000000001</v>
      </c>
      <c r="FX490" s="9">
        <v>81.61</v>
      </c>
      <c r="FY490" s="9">
        <v>81.03</v>
      </c>
      <c r="FZ490" s="9">
        <v>80.19</v>
      </c>
      <c r="GA490" s="9">
        <v>78.150000000000006</v>
      </c>
      <c r="GB490" s="9">
        <v>74.760000000000005</v>
      </c>
      <c r="GD490" s="9">
        <v>81.61</v>
      </c>
      <c r="GE490" s="9">
        <v>81.31</v>
      </c>
      <c r="GF490" s="9">
        <v>81.03</v>
      </c>
      <c r="GG490" s="9">
        <v>80.75</v>
      </c>
      <c r="GH490" s="9">
        <v>80.48</v>
      </c>
      <c r="GI490" s="9">
        <v>80.19</v>
      </c>
      <c r="GJ490" s="9">
        <v>79.87</v>
      </c>
      <c r="GK490" s="9">
        <v>79.53</v>
      </c>
      <c r="GL490" s="9">
        <v>79.19</v>
      </c>
      <c r="GM490" s="9">
        <v>78.84</v>
      </c>
      <c r="GN490" s="9">
        <v>78.489999999999995</v>
      </c>
      <c r="GO490" s="9">
        <v>78.150000000000006</v>
      </c>
      <c r="GP490" s="9">
        <v>77.8</v>
      </c>
      <c r="GQ490" s="9">
        <v>77.47</v>
      </c>
      <c r="GR490" s="9">
        <v>77.17</v>
      </c>
      <c r="GS490" s="9">
        <v>76.88</v>
      </c>
      <c r="GT490" s="9">
        <v>76.59</v>
      </c>
      <c r="GU490" s="9">
        <v>76.3</v>
      </c>
      <c r="GV490" s="9">
        <v>76</v>
      </c>
      <c r="GW490" s="9">
        <v>75.709999999999994</v>
      </c>
      <c r="GX490" s="9">
        <v>75.459999999999994</v>
      </c>
      <c r="GY490" s="9">
        <v>75.22</v>
      </c>
      <c r="GZ490" s="9">
        <v>74.989999999999995</v>
      </c>
      <c r="HA490" s="9">
        <v>74.760000000000005</v>
      </c>
      <c r="HB490" s="9">
        <v>74.5</v>
      </c>
      <c r="HC490" s="9">
        <v>74.27</v>
      </c>
      <c r="HD490" s="9">
        <v>74.040000000000006</v>
      </c>
      <c r="HE490" s="9">
        <v>73.83</v>
      </c>
      <c r="HF490" s="9">
        <v>73.63</v>
      </c>
      <c r="HG490" s="9">
        <v>73.45</v>
      </c>
      <c r="HH490" s="9">
        <v>73.239999999999995</v>
      </c>
      <c r="HI490" s="9">
        <v>73.03</v>
      </c>
      <c r="HJ490" s="9">
        <v>72.819999999999993</v>
      </c>
      <c r="HK490" s="9">
        <v>72.62</v>
      </c>
      <c r="HL490" s="9">
        <v>72.41</v>
      </c>
      <c r="HM490" s="9">
        <v>72.2</v>
      </c>
      <c r="HN490" s="9">
        <v>72</v>
      </c>
      <c r="HO490" s="9">
        <v>71.8</v>
      </c>
      <c r="HP490" s="9">
        <v>71.61</v>
      </c>
      <c r="HQ490" s="9">
        <v>71.430000000000007</v>
      </c>
      <c r="HR490" s="9">
        <v>71.25</v>
      </c>
      <c r="HS490" s="9">
        <v>71.09</v>
      </c>
      <c r="HT490" s="9">
        <v>70.91</v>
      </c>
      <c r="HU490" s="9">
        <v>70.73</v>
      </c>
      <c r="HV490" s="9">
        <v>70.58</v>
      </c>
      <c r="HW490" s="9">
        <v>70.42</v>
      </c>
      <c r="HX490" s="9">
        <v>70.260000000000005</v>
      </c>
      <c r="HY490" s="9">
        <v>70.11</v>
      </c>
      <c r="ID490" s="14">
        <v>84.838099999999997</v>
      </c>
      <c r="IE490" s="14">
        <v>84.747900000000001</v>
      </c>
      <c r="IF490" s="14">
        <v>-0.10641399999999999</v>
      </c>
      <c r="IH490" s="7">
        <v>82.15</v>
      </c>
      <c r="II490" s="9">
        <v>116.57</v>
      </c>
    </row>
    <row r="491" spans="1:243" x14ac:dyDescent="0.35">
      <c r="A491" s="6">
        <f t="shared" si="87"/>
        <v>45238</v>
      </c>
      <c r="B491" s="13">
        <f t="shared" si="81"/>
        <v>11</v>
      </c>
      <c r="C491" s="13">
        <f t="shared" si="82"/>
        <v>2023</v>
      </c>
      <c r="D491">
        <f t="shared" si="83"/>
        <v>202311</v>
      </c>
      <c r="E491">
        <f t="shared" si="84"/>
        <v>4</v>
      </c>
      <c r="F491">
        <f t="shared" si="85"/>
        <v>202304</v>
      </c>
      <c r="G491" t="s">
        <v>676</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80.588800000000006</v>
      </c>
      <c r="FP491" s="7">
        <v>81.459999999999994</v>
      </c>
      <c r="FQ491" s="9">
        <v>1.2296</v>
      </c>
      <c r="FR491" s="7">
        <f t="shared" si="86"/>
        <v>66.24918672739102</v>
      </c>
      <c r="FT491" s="7">
        <v>4.63</v>
      </c>
      <c r="FU491" s="7">
        <v>4.24</v>
      </c>
      <c r="FV491" s="9">
        <v>80.779200000000003</v>
      </c>
      <c r="FX491" s="9">
        <v>79.540000000000006</v>
      </c>
      <c r="FY491" s="9">
        <v>79.209999999999994</v>
      </c>
      <c r="FZ491" s="9">
        <v>78.52</v>
      </c>
      <c r="GA491" s="9">
        <v>76.709999999999994</v>
      </c>
      <c r="GB491" s="9">
        <v>73.59</v>
      </c>
      <c r="GD491" s="9">
        <v>79.540000000000006</v>
      </c>
      <c r="GE491" s="9">
        <v>79.41</v>
      </c>
      <c r="GF491" s="9">
        <v>79.209999999999994</v>
      </c>
      <c r="GG491" s="9">
        <v>78.989999999999995</v>
      </c>
      <c r="GH491" s="9">
        <v>78.77</v>
      </c>
      <c r="GI491" s="9">
        <v>78.52</v>
      </c>
      <c r="GJ491" s="9">
        <v>78.239999999999995</v>
      </c>
      <c r="GK491" s="9">
        <v>77.95</v>
      </c>
      <c r="GL491" s="9">
        <v>77.650000000000006</v>
      </c>
      <c r="GM491" s="9">
        <v>77.349999999999994</v>
      </c>
      <c r="GN491" s="9">
        <v>77.03</v>
      </c>
      <c r="GO491" s="9">
        <v>76.709999999999994</v>
      </c>
      <c r="GP491" s="9">
        <v>76.400000000000006</v>
      </c>
      <c r="GQ491" s="9">
        <v>76.09</v>
      </c>
      <c r="GR491" s="9">
        <v>75.819999999999993</v>
      </c>
      <c r="GS491" s="9">
        <v>75.55</v>
      </c>
      <c r="GT491" s="9">
        <v>75.290000000000006</v>
      </c>
      <c r="GU491" s="9">
        <v>75.03</v>
      </c>
      <c r="GV491" s="9">
        <v>74.739999999999995</v>
      </c>
      <c r="GW491" s="9">
        <v>74.47</v>
      </c>
      <c r="GX491" s="9">
        <v>74.239999999999995</v>
      </c>
      <c r="GY491" s="9">
        <v>74.02</v>
      </c>
      <c r="GZ491" s="9">
        <v>73.81</v>
      </c>
      <c r="HA491" s="9">
        <v>73.59</v>
      </c>
      <c r="HB491" s="9">
        <v>73.349999999999994</v>
      </c>
      <c r="HC491" s="9">
        <v>73.14</v>
      </c>
      <c r="HD491" s="9">
        <v>72.94</v>
      </c>
      <c r="HE491" s="9">
        <v>72.75</v>
      </c>
      <c r="HF491" s="9">
        <v>72.569999999999993</v>
      </c>
      <c r="HG491" s="9">
        <v>72.41</v>
      </c>
      <c r="HH491" s="9">
        <v>72.209999999999994</v>
      </c>
      <c r="HI491" s="9">
        <v>72.010000000000005</v>
      </c>
      <c r="HJ491" s="9">
        <v>71.81</v>
      </c>
      <c r="HK491" s="9">
        <v>71.61</v>
      </c>
      <c r="HL491" s="9">
        <v>71.41</v>
      </c>
      <c r="HM491" s="9">
        <v>71.209999999999994</v>
      </c>
      <c r="HN491" s="9">
        <v>71.02</v>
      </c>
      <c r="HO491" s="9">
        <v>70.83</v>
      </c>
      <c r="HP491" s="9">
        <v>70.650000000000006</v>
      </c>
      <c r="HQ491" s="9">
        <v>70.48</v>
      </c>
      <c r="HR491" s="9">
        <v>70.31</v>
      </c>
      <c r="HS491" s="9">
        <v>70.16</v>
      </c>
      <c r="HT491" s="9">
        <v>69.989999999999995</v>
      </c>
      <c r="HU491" s="9">
        <v>69.819999999999993</v>
      </c>
      <c r="HV491" s="9">
        <v>69.680000000000007</v>
      </c>
      <c r="HW491" s="9">
        <v>69.53</v>
      </c>
      <c r="HX491" s="9">
        <v>69.38</v>
      </c>
      <c r="HY491" s="9">
        <v>69.23</v>
      </c>
      <c r="ID491" s="14">
        <v>84.838099999999997</v>
      </c>
      <c r="IE491" s="14">
        <v>84.747900000000001</v>
      </c>
      <c r="IF491" s="14">
        <v>-0.10641399999999999</v>
      </c>
      <c r="IH491" s="7">
        <v>79.239999999999995</v>
      </c>
      <c r="II491" s="9">
        <v>116.12</v>
      </c>
    </row>
    <row r="492" spans="1:243" x14ac:dyDescent="0.35">
      <c r="A492" s="6">
        <f t="shared" si="87"/>
        <v>45239</v>
      </c>
      <c r="B492" s="13">
        <f t="shared" si="81"/>
        <v>11</v>
      </c>
      <c r="C492" s="13">
        <f t="shared" si="82"/>
        <v>2023</v>
      </c>
      <c r="D492">
        <f t="shared" si="83"/>
        <v>202311</v>
      </c>
      <c r="E492">
        <f t="shared" si="84"/>
        <v>4</v>
      </c>
      <c r="F492">
        <f t="shared" si="85"/>
        <v>202304</v>
      </c>
      <c r="G492" t="s">
        <v>677</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80.544899999999998</v>
      </c>
      <c r="FP492" s="7">
        <v>81.739999999999995</v>
      </c>
      <c r="FQ492" s="9">
        <v>1.2286999999999999</v>
      </c>
      <c r="FR492" s="7">
        <f t="shared" si="86"/>
        <v>66.525596158541546</v>
      </c>
      <c r="FT492" s="7">
        <v>4.62</v>
      </c>
      <c r="FU492" s="7">
        <v>4.28</v>
      </c>
      <c r="FV492" s="9">
        <v>80.728800000000007</v>
      </c>
      <c r="FX492" s="9">
        <v>80.010000000000005</v>
      </c>
      <c r="FY492" s="9">
        <v>79.62</v>
      </c>
      <c r="FZ492" s="9">
        <v>78.92</v>
      </c>
      <c r="GA492" s="9">
        <v>77.14</v>
      </c>
      <c r="GB492" s="9">
        <v>74.03</v>
      </c>
      <c r="GD492" s="9">
        <v>80.010000000000005</v>
      </c>
      <c r="GE492" s="9">
        <v>79.84</v>
      </c>
      <c r="GF492" s="9">
        <v>79.62</v>
      </c>
      <c r="GG492" s="9">
        <v>79.39</v>
      </c>
      <c r="GH492" s="9">
        <v>79.17</v>
      </c>
      <c r="GI492" s="9">
        <v>78.92</v>
      </c>
      <c r="GJ492" s="9">
        <v>78.650000000000006</v>
      </c>
      <c r="GK492" s="9">
        <v>78.37</v>
      </c>
      <c r="GL492" s="9">
        <v>78.069999999999993</v>
      </c>
      <c r="GM492" s="9">
        <v>77.760000000000005</v>
      </c>
      <c r="GN492" s="9">
        <v>77.45</v>
      </c>
      <c r="GO492" s="9">
        <v>77.14</v>
      </c>
      <c r="GP492" s="9">
        <v>76.819999999999993</v>
      </c>
      <c r="GQ492" s="9">
        <v>76.510000000000005</v>
      </c>
      <c r="GR492" s="9">
        <v>76.239999999999995</v>
      </c>
      <c r="GS492" s="9">
        <v>75.98</v>
      </c>
      <c r="GT492" s="9">
        <v>75.72</v>
      </c>
      <c r="GU492" s="9">
        <v>75.459999999999994</v>
      </c>
      <c r="GV492" s="9">
        <v>75.180000000000007</v>
      </c>
      <c r="GW492" s="9">
        <v>74.91</v>
      </c>
      <c r="GX492" s="9">
        <v>74.680000000000007</v>
      </c>
      <c r="GY492" s="9">
        <v>74.459999999999994</v>
      </c>
      <c r="GZ492" s="9">
        <v>74.260000000000005</v>
      </c>
      <c r="HA492" s="9">
        <v>74.03</v>
      </c>
      <c r="HB492" s="9">
        <v>73.790000000000006</v>
      </c>
      <c r="HC492" s="9">
        <v>73.58</v>
      </c>
      <c r="HD492" s="9">
        <v>73.38</v>
      </c>
      <c r="HE492" s="9">
        <v>73.19</v>
      </c>
      <c r="HF492" s="9">
        <v>73.010000000000005</v>
      </c>
      <c r="HG492" s="9">
        <v>72.849999999999994</v>
      </c>
      <c r="HH492" s="9">
        <v>72.650000000000006</v>
      </c>
      <c r="HI492" s="9">
        <v>72.45</v>
      </c>
      <c r="HJ492" s="9">
        <v>72.25</v>
      </c>
      <c r="HK492" s="9">
        <v>72.05</v>
      </c>
      <c r="HL492" s="9">
        <v>71.849999999999994</v>
      </c>
      <c r="HM492" s="9">
        <v>71.66</v>
      </c>
      <c r="HN492" s="9">
        <v>71.47</v>
      </c>
      <c r="HO492" s="9">
        <v>71.28</v>
      </c>
      <c r="HP492" s="9">
        <v>71.099999999999994</v>
      </c>
      <c r="HQ492" s="9">
        <v>70.930000000000007</v>
      </c>
      <c r="HR492" s="9">
        <v>70.77</v>
      </c>
      <c r="HS492" s="9">
        <v>70.63</v>
      </c>
      <c r="HT492" s="9">
        <v>70.459999999999994</v>
      </c>
      <c r="HU492" s="9">
        <v>70.290000000000006</v>
      </c>
      <c r="HV492" s="9">
        <v>70.150000000000006</v>
      </c>
      <c r="HW492" s="9">
        <v>70.010000000000005</v>
      </c>
      <c r="HX492" s="9">
        <v>69.87</v>
      </c>
      <c r="HY492" s="9">
        <v>69.73</v>
      </c>
      <c r="ID492" s="14">
        <v>84.838099999999997</v>
      </c>
      <c r="IE492" s="14">
        <v>84.747900000000001</v>
      </c>
      <c r="IF492" s="14">
        <v>-0.10641399999999999</v>
      </c>
      <c r="IH492" s="7">
        <v>80.680000000000007</v>
      </c>
      <c r="II492" s="9">
        <v>122.06</v>
      </c>
    </row>
    <row r="493" spans="1:243" x14ac:dyDescent="0.35">
      <c r="A493" s="6">
        <f t="shared" si="87"/>
        <v>45240</v>
      </c>
      <c r="B493" s="13">
        <f t="shared" si="81"/>
        <v>11</v>
      </c>
      <c r="C493" s="13">
        <f t="shared" si="82"/>
        <v>2023</v>
      </c>
      <c r="D493">
        <f t="shared" si="83"/>
        <v>202311</v>
      </c>
      <c r="E493">
        <f t="shared" si="84"/>
        <v>4</v>
      </c>
      <c r="F493">
        <f t="shared" si="85"/>
        <v>202304</v>
      </c>
      <c r="G493" t="s">
        <v>678</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80.180199999999999</v>
      </c>
      <c r="FP493" s="7">
        <v>83.66</v>
      </c>
      <c r="FQ493" s="9">
        <v>1.2198</v>
      </c>
      <c r="FR493" s="7">
        <f t="shared" si="86"/>
        <v>68.585013936710936</v>
      </c>
      <c r="FT493" s="7">
        <v>4.66</v>
      </c>
      <c r="FU493" s="7">
        <v>4.33</v>
      </c>
      <c r="FV493" s="9">
        <v>80.360299999999995</v>
      </c>
      <c r="FX493" s="9">
        <v>81.430000000000007</v>
      </c>
      <c r="FY493" s="9">
        <v>80.84</v>
      </c>
      <c r="FZ493" s="9">
        <v>80.06</v>
      </c>
      <c r="GA493" s="9">
        <v>78.19</v>
      </c>
      <c r="GB493" s="9">
        <v>74.95</v>
      </c>
      <c r="GD493" s="9">
        <v>81.430000000000007</v>
      </c>
      <c r="GE493" s="9">
        <v>81.13</v>
      </c>
      <c r="GF493" s="9">
        <v>80.84</v>
      </c>
      <c r="GG493" s="9">
        <v>80.569999999999993</v>
      </c>
      <c r="GH493" s="9">
        <v>80.33</v>
      </c>
      <c r="GI493" s="9">
        <v>80.06</v>
      </c>
      <c r="GJ493" s="9">
        <v>79.77</v>
      </c>
      <c r="GK493" s="9">
        <v>79.48</v>
      </c>
      <c r="GL493" s="9">
        <v>79.17</v>
      </c>
      <c r="GM493" s="9">
        <v>78.84</v>
      </c>
      <c r="GN493" s="9">
        <v>78.510000000000005</v>
      </c>
      <c r="GO493" s="9">
        <v>78.19</v>
      </c>
      <c r="GP493" s="9">
        <v>77.86</v>
      </c>
      <c r="GQ493" s="9">
        <v>77.540000000000006</v>
      </c>
      <c r="GR493" s="9">
        <v>77.260000000000005</v>
      </c>
      <c r="GS493" s="9">
        <v>76.98</v>
      </c>
      <c r="GT493" s="9">
        <v>76.709999999999994</v>
      </c>
      <c r="GU493" s="9">
        <v>76.430000000000007</v>
      </c>
      <c r="GV493" s="9">
        <v>76.150000000000006</v>
      </c>
      <c r="GW493" s="9">
        <v>75.87</v>
      </c>
      <c r="GX493" s="9">
        <v>75.63</v>
      </c>
      <c r="GY493" s="9">
        <v>75.400000000000006</v>
      </c>
      <c r="GZ493" s="9">
        <v>75.180000000000007</v>
      </c>
      <c r="HA493" s="9">
        <v>74.95</v>
      </c>
      <c r="HB493" s="9">
        <v>74.7</v>
      </c>
      <c r="HC493" s="9">
        <v>74.48</v>
      </c>
      <c r="HD493" s="9">
        <v>74.27</v>
      </c>
      <c r="HE493" s="9">
        <v>74.069999999999993</v>
      </c>
      <c r="HF493" s="9">
        <v>73.88</v>
      </c>
      <c r="HG493" s="9">
        <v>73.7</v>
      </c>
      <c r="HH493" s="9">
        <v>73.489999999999995</v>
      </c>
      <c r="HI493" s="9">
        <v>73.28</v>
      </c>
      <c r="HJ493" s="9">
        <v>73.069999999999993</v>
      </c>
      <c r="HK493" s="9">
        <v>72.86</v>
      </c>
      <c r="HL493" s="9">
        <v>72.650000000000006</v>
      </c>
      <c r="HM493" s="9">
        <v>72.459999999999994</v>
      </c>
      <c r="HN493" s="9">
        <v>72.27</v>
      </c>
      <c r="HO493" s="9">
        <v>72.08</v>
      </c>
      <c r="HP493" s="9">
        <v>71.89</v>
      </c>
      <c r="HQ493" s="9">
        <v>71.709999999999994</v>
      </c>
      <c r="HR493" s="9">
        <v>71.540000000000006</v>
      </c>
      <c r="HS493" s="9">
        <v>71.400000000000006</v>
      </c>
      <c r="HT493" s="9">
        <v>71.23</v>
      </c>
      <c r="HU493" s="9">
        <v>71.06</v>
      </c>
      <c r="HV493" s="9">
        <v>70.91</v>
      </c>
      <c r="HW493" s="9">
        <v>70.760000000000005</v>
      </c>
      <c r="HX493" s="9">
        <v>70.61</v>
      </c>
      <c r="HY493" s="9">
        <v>70.459999999999994</v>
      </c>
      <c r="ID493" s="14">
        <v>84.838099999999997</v>
      </c>
      <c r="IE493" s="14">
        <v>84.747900000000001</v>
      </c>
      <c r="IF493" s="14">
        <v>-0.10641399999999999</v>
      </c>
      <c r="IH493" s="7">
        <v>81.760000000000005</v>
      </c>
      <c r="II493" s="9">
        <v>117.77</v>
      </c>
    </row>
    <row r="494" spans="1:243" x14ac:dyDescent="0.35">
      <c r="A494" s="6">
        <f t="shared" si="87"/>
        <v>45243</v>
      </c>
      <c r="B494" s="13">
        <f t="shared" si="81"/>
        <v>11</v>
      </c>
      <c r="C494" s="13">
        <f t="shared" si="82"/>
        <v>2023</v>
      </c>
      <c r="D494">
        <f t="shared" si="83"/>
        <v>202311</v>
      </c>
      <c r="E494">
        <f t="shared" si="84"/>
        <v>4</v>
      </c>
      <c r="F494">
        <f t="shared" si="85"/>
        <v>202304</v>
      </c>
      <c r="G494" t="s">
        <v>679</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80.483400000000003</v>
      </c>
      <c r="FP494" s="7">
        <v>84.09</v>
      </c>
      <c r="FQ494" s="9">
        <v>1.2253000000000001</v>
      </c>
      <c r="FR494" s="7">
        <f t="shared" si="86"/>
        <v>68.628091079735569</v>
      </c>
      <c r="FT494" s="7">
        <v>4.66</v>
      </c>
      <c r="FU494" s="7">
        <v>4.32</v>
      </c>
      <c r="FV494" s="9">
        <v>80.665700000000001</v>
      </c>
      <c r="FX494" s="9">
        <v>82.52</v>
      </c>
      <c r="FY494" s="9">
        <v>81.88</v>
      </c>
      <c r="FZ494" s="9">
        <v>81.09</v>
      </c>
      <c r="GA494" s="9">
        <v>79.13</v>
      </c>
      <c r="GB494" s="9">
        <v>75.69</v>
      </c>
      <c r="GD494" s="9">
        <v>82.52</v>
      </c>
      <c r="GE494" s="9">
        <v>82.19</v>
      </c>
      <c r="GF494" s="9">
        <v>81.88</v>
      </c>
      <c r="GG494" s="9">
        <v>81.599999999999994</v>
      </c>
      <c r="GH494" s="9">
        <v>81.36</v>
      </c>
      <c r="GI494" s="9">
        <v>81.09</v>
      </c>
      <c r="GJ494" s="9">
        <v>80.790000000000006</v>
      </c>
      <c r="GK494" s="9">
        <v>80.489999999999995</v>
      </c>
      <c r="GL494" s="9">
        <v>80.16</v>
      </c>
      <c r="GM494" s="9">
        <v>79.81</v>
      </c>
      <c r="GN494" s="9">
        <v>79.47</v>
      </c>
      <c r="GO494" s="9">
        <v>79.13</v>
      </c>
      <c r="GP494" s="9">
        <v>78.78</v>
      </c>
      <c r="GQ494" s="9">
        <v>78.44</v>
      </c>
      <c r="GR494" s="9">
        <v>78.150000000000006</v>
      </c>
      <c r="GS494" s="9">
        <v>77.86</v>
      </c>
      <c r="GT494" s="9">
        <v>77.569999999999993</v>
      </c>
      <c r="GU494" s="9">
        <v>77.27</v>
      </c>
      <c r="GV494" s="9">
        <v>76.97</v>
      </c>
      <c r="GW494" s="9">
        <v>76.680000000000007</v>
      </c>
      <c r="GX494" s="9">
        <v>76.430000000000007</v>
      </c>
      <c r="GY494" s="9">
        <v>76.180000000000007</v>
      </c>
      <c r="GZ494" s="9">
        <v>75.94</v>
      </c>
      <c r="HA494" s="9">
        <v>75.69</v>
      </c>
      <c r="HB494" s="9">
        <v>75.430000000000007</v>
      </c>
      <c r="HC494" s="9">
        <v>75.2</v>
      </c>
      <c r="HD494" s="9">
        <v>74.98</v>
      </c>
      <c r="HE494" s="9">
        <v>74.760000000000005</v>
      </c>
      <c r="HF494" s="9">
        <v>74.55</v>
      </c>
      <c r="HG494" s="9">
        <v>74.349999999999994</v>
      </c>
      <c r="HH494" s="9">
        <v>74.13</v>
      </c>
      <c r="HI494" s="9">
        <v>73.91</v>
      </c>
      <c r="HJ494" s="9">
        <v>73.69</v>
      </c>
      <c r="HK494" s="9">
        <v>73.47</v>
      </c>
      <c r="HL494" s="9">
        <v>73.25</v>
      </c>
      <c r="HM494" s="9">
        <v>73.040000000000006</v>
      </c>
      <c r="HN494" s="9">
        <v>72.86</v>
      </c>
      <c r="HO494" s="9">
        <v>72.67</v>
      </c>
      <c r="HP494" s="9">
        <v>72.489999999999995</v>
      </c>
      <c r="HQ494" s="9">
        <v>72.319999999999993</v>
      </c>
      <c r="HR494" s="9">
        <v>72.14</v>
      </c>
      <c r="HS494" s="9">
        <v>71.959999999999994</v>
      </c>
      <c r="HT494" s="9">
        <v>71.790000000000006</v>
      </c>
      <c r="HU494" s="9">
        <v>71.61</v>
      </c>
      <c r="HV494" s="9">
        <v>71.44</v>
      </c>
      <c r="HW494" s="9">
        <v>71.28</v>
      </c>
      <c r="HX494" s="9">
        <v>71.12</v>
      </c>
      <c r="HY494" s="9">
        <v>70.959999999999994</v>
      </c>
      <c r="ID494" s="14">
        <v>84.838099999999997</v>
      </c>
      <c r="IE494" s="14">
        <v>84.747900000000001</v>
      </c>
      <c r="IF494" s="14">
        <v>-0.10641399999999999</v>
      </c>
      <c r="IH494" s="7">
        <v>82.37</v>
      </c>
      <c r="II494" s="9">
        <v>119.66</v>
      </c>
    </row>
    <row r="495" spans="1:243" x14ac:dyDescent="0.35">
      <c r="A495" s="6">
        <f t="shared" si="87"/>
        <v>45244</v>
      </c>
      <c r="B495" s="13">
        <f t="shared" si="81"/>
        <v>11</v>
      </c>
      <c r="C495" s="13">
        <f t="shared" si="82"/>
        <v>2023</v>
      </c>
      <c r="D495">
        <f t="shared" si="83"/>
        <v>202311</v>
      </c>
      <c r="E495">
        <f t="shared" si="84"/>
        <v>4</v>
      </c>
      <c r="F495">
        <f t="shared" si="85"/>
        <v>202304</v>
      </c>
      <c r="G495" t="s">
        <v>680</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81.168800000000005</v>
      </c>
      <c r="FP495" s="7">
        <v>84.2</v>
      </c>
      <c r="FQ495" s="9">
        <v>1.2455000000000001</v>
      </c>
      <c r="FR495" s="7">
        <f t="shared" si="86"/>
        <v>67.603372139702927</v>
      </c>
      <c r="FT495" s="7">
        <v>4.5599999999999996</v>
      </c>
      <c r="FU495" s="7">
        <v>4.16</v>
      </c>
      <c r="FV495" s="9">
        <v>81.3673</v>
      </c>
      <c r="FX495" s="9">
        <v>82.47</v>
      </c>
      <c r="FY495" s="9">
        <v>81.93</v>
      </c>
      <c r="FZ495" s="9">
        <v>81.11</v>
      </c>
      <c r="GA495" s="9">
        <v>79.040000000000006</v>
      </c>
      <c r="GB495" s="9">
        <v>75.42</v>
      </c>
      <c r="GD495" s="9">
        <v>82.47</v>
      </c>
      <c r="GE495" s="9">
        <v>82.21</v>
      </c>
      <c r="GF495" s="9">
        <v>81.93</v>
      </c>
      <c r="GG495" s="9">
        <v>81.650000000000006</v>
      </c>
      <c r="GH495" s="9">
        <v>81.39</v>
      </c>
      <c r="GI495" s="9">
        <v>81.11</v>
      </c>
      <c r="GJ495" s="9">
        <v>80.8</v>
      </c>
      <c r="GK495" s="9">
        <v>80.48</v>
      </c>
      <c r="GL495" s="9">
        <v>80.13</v>
      </c>
      <c r="GM495" s="9">
        <v>79.77</v>
      </c>
      <c r="GN495" s="9">
        <v>79.400000000000006</v>
      </c>
      <c r="GO495" s="9">
        <v>79.040000000000006</v>
      </c>
      <c r="GP495" s="9">
        <v>78.67</v>
      </c>
      <c r="GQ495" s="9">
        <v>78.31</v>
      </c>
      <c r="GR495" s="9">
        <v>78</v>
      </c>
      <c r="GS495" s="9">
        <v>77.69</v>
      </c>
      <c r="GT495" s="9">
        <v>77.38</v>
      </c>
      <c r="GU495" s="9">
        <v>77.069999999999993</v>
      </c>
      <c r="GV495" s="9">
        <v>76.760000000000005</v>
      </c>
      <c r="GW495" s="9">
        <v>76.459999999999994</v>
      </c>
      <c r="GX495" s="9">
        <v>76.19</v>
      </c>
      <c r="GY495" s="9">
        <v>75.94</v>
      </c>
      <c r="GZ495" s="9">
        <v>75.680000000000007</v>
      </c>
      <c r="HA495" s="9">
        <v>75.42</v>
      </c>
      <c r="HB495" s="9">
        <v>75.150000000000006</v>
      </c>
      <c r="HC495" s="9">
        <v>74.91</v>
      </c>
      <c r="HD495" s="9">
        <v>74.680000000000007</v>
      </c>
      <c r="HE495" s="9">
        <v>74.45</v>
      </c>
      <c r="HF495" s="9">
        <v>74.23</v>
      </c>
      <c r="HG495" s="9">
        <v>74.010000000000005</v>
      </c>
      <c r="HH495" s="9">
        <v>73.78</v>
      </c>
      <c r="HI495" s="9">
        <v>73.55</v>
      </c>
      <c r="HJ495" s="9">
        <v>73.33</v>
      </c>
      <c r="HK495" s="9">
        <v>73.099999999999994</v>
      </c>
      <c r="HL495" s="9">
        <v>72.88</v>
      </c>
      <c r="HM495" s="9">
        <v>72.66</v>
      </c>
      <c r="HN495" s="9">
        <v>72.47</v>
      </c>
      <c r="HO495" s="9">
        <v>72.27</v>
      </c>
      <c r="HP495" s="9">
        <v>72.08</v>
      </c>
      <c r="HQ495" s="9">
        <v>71.91</v>
      </c>
      <c r="HR495" s="9">
        <v>71.73</v>
      </c>
      <c r="HS495" s="9">
        <v>71.540000000000006</v>
      </c>
      <c r="HT495" s="9">
        <v>71.36</v>
      </c>
      <c r="HU495" s="9">
        <v>71.180000000000007</v>
      </c>
      <c r="HV495" s="9">
        <v>71.010000000000005</v>
      </c>
      <c r="HW495" s="9">
        <v>70.84</v>
      </c>
      <c r="HX495" s="9">
        <v>70.67</v>
      </c>
      <c r="HY495" s="9">
        <v>70.5</v>
      </c>
      <c r="ID495" s="14">
        <v>84.838099999999997</v>
      </c>
      <c r="IE495" s="14">
        <v>84.747900000000001</v>
      </c>
      <c r="IF495" s="14">
        <v>-0.10641399999999999</v>
      </c>
      <c r="IH495" s="7">
        <v>82.48</v>
      </c>
      <c r="II495" s="9">
        <v>119.11</v>
      </c>
    </row>
    <row r="496" spans="1:243" x14ac:dyDescent="0.35">
      <c r="A496" s="6">
        <f t="shared" si="87"/>
        <v>45245</v>
      </c>
      <c r="B496" s="13">
        <f t="shared" si="81"/>
        <v>11</v>
      </c>
      <c r="C496" s="13">
        <f t="shared" si="82"/>
        <v>2023</v>
      </c>
      <c r="D496">
        <f t="shared" si="83"/>
        <v>202311</v>
      </c>
      <c r="E496">
        <f t="shared" si="84"/>
        <v>4</v>
      </c>
      <c r="F496">
        <f t="shared" si="85"/>
        <v>202304</v>
      </c>
      <c r="G496" t="s">
        <v>681</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80.833500000000001</v>
      </c>
      <c r="FP496" s="7">
        <v>82.4</v>
      </c>
      <c r="FQ496" s="9">
        <v>1.2444</v>
      </c>
      <c r="FR496" s="7">
        <f t="shared" si="86"/>
        <v>66.216650594664102</v>
      </c>
      <c r="FT496" s="7">
        <v>4.6100000000000003</v>
      </c>
      <c r="FU496" s="7">
        <v>4.2300000000000004</v>
      </c>
      <c r="FV496" s="9">
        <v>81.035399999999996</v>
      </c>
      <c r="FX496" s="9">
        <v>81.180000000000007</v>
      </c>
      <c r="FY496" s="9">
        <v>80.88</v>
      </c>
      <c r="FZ496" s="9">
        <v>80.290000000000006</v>
      </c>
      <c r="GA496" s="9">
        <v>78.48</v>
      </c>
      <c r="GB496" s="9">
        <v>75.05</v>
      </c>
      <c r="GD496" s="9">
        <v>81.180000000000007</v>
      </c>
      <c r="GE496" s="9">
        <v>81.05</v>
      </c>
      <c r="GF496" s="9">
        <v>80.88</v>
      </c>
      <c r="GG496" s="9">
        <v>80.69</v>
      </c>
      <c r="GH496" s="9">
        <v>80.510000000000005</v>
      </c>
      <c r="GI496" s="9">
        <v>80.290000000000006</v>
      </c>
      <c r="GJ496" s="9">
        <v>80.040000000000006</v>
      </c>
      <c r="GK496" s="9">
        <v>79.760000000000005</v>
      </c>
      <c r="GL496" s="9">
        <v>79.459999999999994</v>
      </c>
      <c r="GM496" s="9">
        <v>79.14</v>
      </c>
      <c r="GN496" s="9">
        <v>78.819999999999993</v>
      </c>
      <c r="GO496" s="9">
        <v>78.48</v>
      </c>
      <c r="GP496" s="9">
        <v>78.14</v>
      </c>
      <c r="GQ496" s="9">
        <v>77.8</v>
      </c>
      <c r="GR496" s="9">
        <v>77.510000000000005</v>
      </c>
      <c r="GS496" s="9">
        <v>77.22</v>
      </c>
      <c r="GT496" s="9">
        <v>76.930000000000007</v>
      </c>
      <c r="GU496" s="9">
        <v>76.64</v>
      </c>
      <c r="GV496" s="9">
        <v>76.33</v>
      </c>
      <c r="GW496" s="9">
        <v>76.05</v>
      </c>
      <c r="GX496" s="9">
        <v>75.790000000000006</v>
      </c>
      <c r="GY496" s="9">
        <v>75.55</v>
      </c>
      <c r="GZ496" s="9">
        <v>75.3</v>
      </c>
      <c r="HA496" s="9">
        <v>75.05</v>
      </c>
      <c r="HB496" s="9">
        <v>74.790000000000006</v>
      </c>
      <c r="HC496" s="9">
        <v>74.56</v>
      </c>
      <c r="HD496" s="9">
        <v>74.34</v>
      </c>
      <c r="HE496" s="9">
        <v>74.12</v>
      </c>
      <c r="HF496" s="9">
        <v>73.91</v>
      </c>
      <c r="HG496" s="9">
        <v>73.69</v>
      </c>
      <c r="HH496" s="9">
        <v>73.47</v>
      </c>
      <c r="HI496" s="9">
        <v>73.25</v>
      </c>
      <c r="HJ496" s="9">
        <v>73.040000000000006</v>
      </c>
      <c r="HK496" s="9">
        <v>72.81</v>
      </c>
      <c r="HL496" s="9">
        <v>72.59</v>
      </c>
      <c r="HM496" s="9">
        <v>72.37</v>
      </c>
      <c r="HN496" s="9">
        <v>72.19</v>
      </c>
      <c r="HO496" s="9">
        <v>71.989999999999995</v>
      </c>
      <c r="HP496" s="9">
        <v>71.81</v>
      </c>
      <c r="HQ496" s="9">
        <v>71.64</v>
      </c>
      <c r="HR496" s="9">
        <v>71.459999999999994</v>
      </c>
      <c r="HS496" s="9">
        <v>71.27</v>
      </c>
      <c r="HT496" s="9">
        <v>71.099999999999994</v>
      </c>
      <c r="HU496" s="9">
        <v>70.92</v>
      </c>
      <c r="HV496" s="9">
        <v>70.760000000000005</v>
      </c>
      <c r="HW496" s="9">
        <v>70.59</v>
      </c>
      <c r="HX496" s="9">
        <v>70.42</v>
      </c>
      <c r="HY496" s="9">
        <v>70.239999999999995</v>
      </c>
      <c r="ID496" s="14">
        <v>84.838099999999997</v>
      </c>
      <c r="IE496" s="14">
        <v>84.747900000000001</v>
      </c>
      <c r="IF496" s="14">
        <v>-0.10641399999999999</v>
      </c>
      <c r="IH496" s="7">
        <v>81.7</v>
      </c>
      <c r="II496" s="9">
        <v>118.15</v>
      </c>
    </row>
    <row r="497" spans="1:243" x14ac:dyDescent="0.35">
      <c r="A497" s="6">
        <f t="shared" si="87"/>
        <v>45246</v>
      </c>
      <c r="B497" s="13">
        <f t="shared" si="81"/>
        <v>11</v>
      </c>
      <c r="C497" s="13">
        <f t="shared" si="82"/>
        <v>2023</v>
      </c>
      <c r="D497">
        <f t="shared" si="83"/>
        <v>202311</v>
      </c>
      <c r="E497">
        <f t="shared" si="84"/>
        <v>4</v>
      </c>
      <c r="F497">
        <f t="shared" si="85"/>
        <v>202304</v>
      </c>
      <c r="G497" t="s">
        <v>682</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80.798900000000003</v>
      </c>
      <c r="FP497" s="7">
        <v>77.73</v>
      </c>
      <c r="FQ497" s="9">
        <v>1.2444</v>
      </c>
      <c r="FR497" s="7">
        <f t="shared" si="86"/>
        <v>62.463837994214082</v>
      </c>
      <c r="FT497" s="7">
        <v>4.5199999999999996</v>
      </c>
      <c r="FU497" s="7">
        <v>4.13</v>
      </c>
      <c r="FV497" s="9">
        <v>81.0047</v>
      </c>
      <c r="FX497" s="9">
        <v>77.42</v>
      </c>
      <c r="FY497" s="9">
        <v>77.5</v>
      </c>
      <c r="FZ497" s="9">
        <v>77.2</v>
      </c>
      <c r="GA497" s="9">
        <v>75.69</v>
      </c>
      <c r="GB497" s="9">
        <v>72.78</v>
      </c>
      <c r="GD497" s="9">
        <v>77.42</v>
      </c>
      <c r="GE497" s="9">
        <v>77.510000000000005</v>
      </c>
      <c r="GF497" s="9">
        <v>77.5</v>
      </c>
      <c r="GG497" s="9">
        <v>77.44</v>
      </c>
      <c r="GH497" s="9">
        <v>77.349999999999994</v>
      </c>
      <c r="GI497" s="9">
        <v>77.2</v>
      </c>
      <c r="GJ497" s="9">
        <v>77</v>
      </c>
      <c r="GK497" s="9">
        <v>76.77</v>
      </c>
      <c r="GL497" s="9">
        <v>76.510000000000005</v>
      </c>
      <c r="GM497" s="9">
        <v>76.239999999999995</v>
      </c>
      <c r="GN497" s="9">
        <v>75.97</v>
      </c>
      <c r="GO497" s="9">
        <v>75.69</v>
      </c>
      <c r="GP497" s="9">
        <v>75.39</v>
      </c>
      <c r="GQ497" s="9">
        <v>75.11</v>
      </c>
      <c r="GR497" s="9">
        <v>74.86</v>
      </c>
      <c r="GS497" s="9">
        <v>74.62</v>
      </c>
      <c r="GT497" s="9">
        <v>74.38</v>
      </c>
      <c r="GU497" s="9">
        <v>74.13</v>
      </c>
      <c r="GV497" s="9">
        <v>73.86</v>
      </c>
      <c r="GW497" s="9">
        <v>73.62</v>
      </c>
      <c r="GX497" s="9">
        <v>73.400000000000006</v>
      </c>
      <c r="GY497" s="9">
        <v>73.2</v>
      </c>
      <c r="GZ497" s="9">
        <v>72.989999999999995</v>
      </c>
      <c r="HA497" s="9">
        <v>72.78</v>
      </c>
      <c r="HB497" s="9">
        <v>72.56</v>
      </c>
      <c r="HC497" s="9">
        <v>72.37</v>
      </c>
      <c r="HD497" s="9">
        <v>72.180000000000007</v>
      </c>
      <c r="HE497" s="9">
        <v>71.989999999999995</v>
      </c>
      <c r="HF497" s="9">
        <v>71.81</v>
      </c>
      <c r="HG497" s="9">
        <v>71.62</v>
      </c>
      <c r="HH497" s="9">
        <v>71.42</v>
      </c>
      <c r="HI497" s="9">
        <v>71.23</v>
      </c>
      <c r="HJ497" s="9">
        <v>71.05</v>
      </c>
      <c r="HK497" s="9">
        <v>70.87</v>
      </c>
      <c r="HL497" s="9">
        <v>70.69</v>
      </c>
      <c r="HM497" s="9">
        <v>70.5</v>
      </c>
      <c r="HN497" s="9">
        <v>70.36</v>
      </c>
      <c r="HO497" s="9">
        <v>70.19</v>
      </c>
      <c r="HP497" s="9">
        <v>70.040000000000006</v>
      </c>
      <c r="HQ497" s="9">
        <v>69.900000000000006</v>
      </c>
      <c r="HR497" s="9">
        <v>69.75</v>
      </c>
      <c r="HS497" s="9">
        <v>69.59</v>
      </c>
      <c r="HT497" s="9">
        <v>69.459999999999994</v>
      </c>
      <c r="HU497" s="9">
        <v>69.31</v>
      </c>
      <c r="HV497" s="9">
        <v>69.180000000000007</v>
      </c>
      <c r="HW497" s="9">
        <v>69.040000000000006</v>
      </c>
      <c r="HX497" s="9">
        <v>68.900000000000006</v>
      </c>
      <c r="HY497" s="9">
        <v>68.75</v>
      </c>
      <c r="ID497" s="14">
        <v>84.838099999999997</v>
      </c>
      <c r="IE497" s="14">
        <v>84.747900000000001</v>
      </c>
      <c r="IF497" s="14">
        <v>-0.10641399999999999</v>
      </c>
      <c r="IH497" s="7">
        <v>76.88</v>
      </c>
      <c r="II497" s="9">
        <v>115.47</v>
      </c>
    </row>
    <row r="498" spans="1:243" x14ac:dyDescent="0.35">
      <c r="A498" s="6">
        <f t="shared" si="87"/>
        <v>45247</v>
      </c>
      <c r="B498" s="13">
        <f t="shared" si="81"/>
        <v>11</v>
      </c>
      <c r="C498" s="13">
        <f t="shared" si="82"/>
        <v>2023</v>
      </c>
      <c r="D498">
        <f t="shared" si="83"/>
        <v>202311</v>
      </c>
      <c r="E498">
        <f t="shared" si="84"/>
        <v>4</v>
      </c>
      <c r="F498">
        <f t="shared" si="85"/>
        <v>202304</v>
      </c>
      <c r="G498" t="s">
        <v>683</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80.695300000000003</v>
      </c>
      <c r="FP498" s="7">
        <v>81.22</v>
      </c>
      <c r="FQ498" s="9">
        <v>1.2433000000000001</v>
      </c>
      <c r="FR498" s="7">
        <f t="shared" si="86"/>
        <v>65.326148154106008</v>
      </c>
      <c r="FT498" s="7">
        <v>4.5199999999999996</v>
      </c>
      <c r="FU498" s="7">
        <v>4.0999999999999996</v>
      </c>
      <c r="FV498" s="9">
        <v>80.892499999999998</v>
      </c>
      <c r="FX498" s="9">
        <v>80.61</v>
      </c>
      <c r="FY498" s="9">
        <v>80.349999999999994</v>
      </c>
      <c r="FZ498" s="9">
        <v>79.86</v>
      </c>
      <c r="GA498" s="9">
        <v>78.099999999999994</v>
      </c>
      <c r="GB498" s="9">
        <v>74.86</v>
      </c>
      <c r="GD498" s="9">
        <v>80.61</v>
      </c>
      <c r="GE498" s="9">
        <v>80.5</v>
      </c>
      <c r="GF498" s="9">
        <v>80.349999999999994</v>
      </c>
      <c r="GG498" s="9">
        <v>80.2</v>
      </c>
      <c r="GH498" s="9">
        <v>80.05</v>
      </c>
      <c r="GI498" s="9">
        <v>79.86</v>
      </c>
      <c r="GJ498" s="9">
        <v>79.61</v>
      </c>
      <c r="GK498" s="9">
        <v>79.33</v>
      </c>
      <c r="GL498" s="9">
        <v>79.03</v>
      </c>
      <c r="GM498" s="9">
        <v>78.72</v>
      </c>
      <c r="GN498" s="9">
        <v>78.41</v>
      </c>
      <c r="GO498" s="9">
        <v>78.099999999999994</v>
      </c>
      <c r="GP498" s="9">
        <v>77.78</v>
      </c>
      <c r="GQ498" s="9">
        <v>77.47</v>
      </c>
      <c r="GR498" s="9">
        <v>77.2</v>
      </c>
      <c r="GS498" s="9">
        <v>76.930000000000007</v>
      </c>
      <c r="GT498" s="9">
        <v>76.66</v>
      </c>
      <c r="GU498" s="9">
        <v>76.37</v>
      </c>
      <c r="GV498" s="9">
        <v>76.08</v>
      </c>
      <c r="GW498" s="9">
        <v>75.819999999999993</v>
      </c>
      <c r="GX498" s="9">
        <v>75.569999999999993</v>
      </c>
      <c r="GY498" s="9">
        <v>75.34</v>
      </c>
      <c r="GZ498" s="9">
        <v>75.099999999999994</v>
      </c>
      <c r="HA498" s="9">
        <v>74.86</v>
      </c>
      <c r="HB498" s="9">
        <v>74.62</v>
      </c>
      <c r="HC498" s="9">
        <v>74.41</v>
      </c>
      <c r="HD498" s="9">
        <v>74.2</v>
      </c>
      <c r="HE498" s="9">
        <v>73.989999999999995</v>
      </c>
      <c r="HF498" s="9">
        <v>73.790000000000006</v>
      </c>
      <c r="HG498" s="9">
        <v>73.58</v>
      </c>
      <c r="HH498" s="9">
        <v>73.36</v>
      </c>
      <c r="HI498" s="9">
        <v>73.150000000000006</v>
      </c>
      <c r="HJ498" s="9">
        <v>72.95</v>
      </c>
      <c r="HK498" s="9">
        <v>72.75</v>
      </c>
      <c r="HL498" s="9">
        <v>72.55</v>
      </c>
      <c r="HM498" s="9">
        <v>72.34</v>
      </c>
      <c r="HN498" s="9">
        <v>72.19</v>
      </c>
      <c r="HO498" s="9">
        <v>72.010000000000005</v>
      </c>
      <c r="HP498" s="9">
        <v>71.849999999999994</v>
      </c>
      <c r="HQ498" s="9">
        <v>71.69</v>
      </c>
      <c r="HR498" s="9">
        <v>71.52</v>
      </c>
      <c r="HS498" s="9">
        <v>71.34</v>
      </c>
      <c r="HT498" s="9">
        <v>71.2</v>
      </c>
      <c r="HU498" s="9">
        <v>71.040000000000006</v>
      </c>
      <c r="HV498" s="9">
        <v>70.89</v>
      </c>
      <c r="HW498" s="9">
        <v>70.73</v>
      </c>
      <c r="HX498" s="9">
        <v>70.569999999999993</v>
      </c>
      <c r="HY498" s="9">
        <v>70.400000000000006</v>
      </c>
      <c r="ID498" s="14">
        <v>84.838099999999997</v>
      </c>
      <c r="IE498" s="14">
        <v>84.747900000000001</v>
      </c>
      <c r="IF498" s="14">
        <v>-0.10641399999999999</v>
      </c>
      <c r="IH498" s="7">
        <v>80.69</v>
      </c>
      <c r="II498" s="9">
        <v>113.74</v>
      </c>
    </row>
    <row r="499" spans="1:243" x14ac:dyDescent="0.35">
      <c r="A499" s="6">
        <f t="shared" si="87"/>
        <v>45250</v>
      </c>
      <c r="B499" s="13">
        <f t="shared" si="81"/>
        <v>11</v>
      </c>
      <c r="C499" s="13">
        <f t="shared" si="82"/>
        <v>2023</v>
      </c>
      <c r="D499">
        <f t="shared" si="83"/>
        <v>202311</v>
      </c>
      <c r="E499">
        <f t="shared" si="84"/>
        <v>4</v>
      </c>
      <c r="F499">
        <f t="shared" si="85"/>
        <v>202304</v>
      </c>
      <c r="G499" t="s">
        <v>684</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80.758600000000001</v>
      </c>
      <c r="FP499" s="7">
        <v>83.25</v>
      </c>
      <c r="FQ499" s="9">
        <v>1.2493000000000001</v>
      </c>
      <c r="FR499" s="7">
        <f t="shared" si="86"/>
        <v>66.637316897462568</v>
      </c>
      <c r="FT499" s="7">
        <v>4.53</v>
      </c>
      <c r="FU499" s="7">
        <v>4.13</v>
      </c>
      <c r="FV499" s="9">
        <v>80.956800000000001</v>
      </c>
      <c r="FX499" s="9">
        <v>82.32</v>
      </c>
      <c r="FY499" s="9">
        <v>82.2</v>
      </c>
      <c r="FZ499" s="9">
        <v>81.59</v>
      </c>
      <c r="GA499" s="9">
        <v>79.58</v>
      </c>
      <c r="GB499" s="9">
        <v>75.959999999999994</v>
      </c>
      <c r="GD499" s="9">
        <v>82.32</v>
      </c>
      <c r="GE499" s="9">
        <v>82.34</v>
      </c>
      <c r="GF499" s="9">
        <v>82.2</v>
      </c>
      <c r="GG499" s="9">
        <v>82.02</v>
      </c>
      <c r="GH499" s="9">
        <v>81.83</v>
      </c>
      <c r="GI499" s="9">
        <v>81.59</v>
      </c>
      <c r="GJ499" s="9">
        <v>81.31</v>
      </c>
      <c r="GK499" s="9">
        <v>80.989999999999995</v>
      </c>
      <c r="GL499" s="9">
        <v>80.64</v>
      </c>
      <c r="GM499" s="9">
        <v>80.290000000000006</v>
      </c>
      <c r="GN499" s="9">
        <v>79.94</v>
      </c>
      <c r="GO499" s="9">
        <v>79.58</v>
      </c>
      <c r="GP499" s="9">
        <v>79.22</v>
      </c>
      <c r="GQ499" s="9">
        <v>78.87</v>
      </c>
      <c r="GR499" s="9">
        <v>78.56</v>
      </c>
      <c r="GS499" s="9">
        <v>78.25</v>
      </c>
      <c r="GT499" s="9">
        <v>77.95</v>
      </c>
      <c r="GU499" s="9">
        <v>77.64</v>
      </c>
      <c r="GV499" s="9">
        <v>77.33</v>
      </c>
      <c r="GW499" s="9">
        <v>77.040000000000006</v>
      </c>
      <c r="GX499" s="9">
        <v>76.760000000000005</v>
      </c>
      <c r="GY499" s="9">
        <v>76.5</v>
      </c>
      <c r="GZ499" s="9">
        <v>76.23</v>
      </c>
      <c r="HA499" s="9">
        <v>75.959999999999994</v>
      </c>
      <c r="HB499" s="9">
        <v>75.7</v>
      </c>
      <c r="HC499" s="9">
        <v>75.459999999999994</v>
      </c>
      <c r="HD499" s="9">
        <v>75.23</v>
      </c>
      <c r="HE499" s="9">
        <v>74.989999999999995</v>
      </c>
      <c r="HF499" s="9">
        <v>74.760000000000005</v>
      </c>
      <c r="HG499" s="9">
        <v>74.52</v>
      </c>
      <c r="HH499" s="9">
        <v>74.28</v>
      </c>
      <c r="HI499" s="9">
        <v>74.05</v>
      </c>
      <c r="HJ499" s="9">
        <v>73.83</v>
      </c>
      <c r="HK499" s="9">
        <v>73.61</v>
      </c>
      <c r="HL499" s="9">
        <v>73.39</v>
      </c>
      <c r="HM499" s="9">
        <v>73.150000000000006</v>
      </c>
      <c r="HN499" s="9">
        <v>72.989999999999995</v>
      </c>
      <c r="HO499" s="9">
        <v>72.8</v>
      </c>
      <c r="HP499" s="9">
        <v>72.62</v>
      </c>
      <c r="HQ499" s="9">
        <v>72.44</v>
      </c>
      <c r="HR499" s="9">
        <v>72.25</v>
      </c>
      <c r="HS499" s="9">
        <v>72.05</v>
      </c>
      <c r="HT499" s="9">
        <v>71.900000000000006</v>
      </c>
      <c r="HU499" s="9">
        <v>71.73</v>
      </c>
      <c r="HV499" s="9">
        <v>71.56</v>
      </c>
      <c r="HW499" s="9">
        <v>71.38</v>
      </c>
      <c r="HX499" s="9">
        <v>71.2</v>
      </c>
      <c r="HY499" s="9">
        <v>71.010000000000005</v>
      </c>
      <c r="ID499" s="14">
        <v>84.838099999999997</v>
      </c>
      <c r="IE499" s="14">
        <v>84.747900000000001</v>
      </c>
      <c r="IF499" s="14">
        <v>-0.10641399999999999</v>
      </c>
      <c r="IH499" s="7">
        <v>82.77</v>
      </c>
      <c r="II499" s="9">
        <v>116.27</v>
      </c>
    </row>
    <row r="500" spans="1:243" x14ac:dyDescent="0.35">
      <c r="A500" s="6">
        <f t="shared" si="87"/>
        <v>45251</v>
      </c>
      <c r="B500" s="13">
        <f t="shared" si="81"/>
        <v>11</v>
      </c>
      <c r="C500" s="13">
        <f t="shared" si="82"/>
        <v>2023</v>
      </c>
      <c r="D500">
        <f t="shared" si="83"/>
        <v>202311</v>
      </c>
      <c r="E500">
        <f t="shared" si="84"/>
        <v>4</v>
      </c>
      <c r="F500">
        <f t="shared" si="85"/>
        <v>202304</v>
      </c>
      <c r="G500" t="s">
        <v>685</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80.994100000000003</v>
      </c>
      <c r="FP500" s="7">
        <v>82.42</v>
      </c>
      <c r="FQ500" s="9">
        <v>1.2533000000000001</v>
      </c>
      <c r="FR500" s="7">
        <f t="shared" si="86"/>
        <v>65.762387297534502</v>
      </c>
      <c r="FT500" s="7">
        <v>4.58</v>
      </c>
      <c r="FU500" s="7">
        <v>4.1399999999999997</v>
      </c>
      <c r="FV500" s="9">
        <v>81.1875</v>
      </c>
      <c r="FX500" s="9">
        <v>82.45</v>
      </c>
      <c r="FY500" s="9">
        <v>82.33</v>
      </c>
      <c r="FZ500" s="9">
        <v>81.69</v>
      </c>
      <c r="GA500" s="9">
        <v>79.64</v>
      </c>
      <c r="GB500" s="9">
        <v>75.88</v>
      </c>
      <c r="GD500" s="9">
        <v>82.45</v>
      </c>
      <c r="GE500" s="9">
        <v>82.48</v>
      </c>
      <c r="GF500" s="9">
        <v>82.33</v>
      </c>
      <c r="GG500" s="9">
        <v>82.13</v>
      </c>
      <c r="GH500" s="9">
        <v>81.93</v>
      </c>
      <c r="GI500" s="9">
        <v>81.69</v>
      </c>
      <c r="GJ500" s="9">
        <v>81.41</v>
      </c>
      <c r="GK500" s="9">
        <v>81.08</v>
      </c>
      <c r="GL500" s="9">
        <v>80.73</v>
      </c>
      <c r="GM500" s="9">
        <v>80.36</v>
      </c>
      <c r="GN500" s="9">
        <v>80</v>
      </c>
      <c r="GO500" s="9">
        <v>79.64</v>
      </c>
      <c r="GP500" s="9">
        <v>79.27</v>
      </c>
      <c r="GQ500" s="9">
        <v>78.91</v>
      </c>
      <c r="GR500" s="9">
        <v>78.58</v>
      </c>
      <c r="GS500" s="9">
        <v>78.260000000000005</v>
      </c>
      <c r="GT500" s="9">
        <v>77.94</v>
      </c>
      <c r="GU500" s="9">
        <v>77.62</v>
      </c>
      <c r="GV500" s="9">
        <v>77.3</v>
      </c>
      <c r="GW500" s="9">
        <v>76.989999999999995</v>
      </c>
      <c r="GX500" s="9">
        <v>76.7</v>
      </c>
      <c r="GY500" s="9">
        <v>76.430000000000007</v>
      </c>
      <c r="GZ500" s="9">
        <v>76.16</v>
      </c>
      <c r="HA500" s="9">
        <v>75.88</v>
      </c>
      <c r="HB500" s="9">
        <v>75.61</v>
      </c>
      <c r="HC500" s="9">
        <v>75.37</v>
      </c>
      <c r="HD500" s="9">
        <v>75.13</v>
      </c>
      <c r="HE500" s="9">
        <v>74.88</v>
      </c>
      <c r="HF500" s="9">
        <v>74.650000000000006</v>
      </c>
      <c r="HG500" s="9">
        <v>74.400000000000006</v>
      </c>
      <c r="HH500" s="9">
        <v>74.150000000000006</v>
      </c>
      <c r="HI500" s="9">
        <v>73.92</v>
      </c>
      <c r="HJ500" s="9">
        <v>73.7</v>
      </c>
      <c r="HK500" s="9">
        <v>73.47</v>
      </c>
      <c r="HL500" s="9">
        <v>73.239999999999995</v>
      </c>
      <c r="HM500" s="9">
        <v>73</v>
      </c>
      <c r="HN500" s="9">
        <v>72.84</v>
      </c>
      <c r="HO500" s="9">
        <v>72.650000000000006</v>
      </c>
      <c r="HP500" s="9">
        <v>72.47</v>
      </c>
      <c r="HQ500" s="9">
        <v>72.290000000000006</v>
      </c>
      <c r="HR500" s="9">
        <v>72.09</v>
      </c>
      <c r="HS500" s="9">
        <v>71.88</v>
      </c>
      <c r="HT500" s="9">
        <v>71.73</v>
      </c>
      <c r="HU500" s="9">
        <v>71.56</v>
      </c>
      <c r="HV500" s="9">
        <v>71.39</v>
      </c>
      <c r="HW500" s="9">
        <v>71.209999999999994</v>
      </c>
      <c r="HX500" s="9">
        <v>71.02</v>
      </c>
      <c r="HY500" s="9">
        <v>70.83</v>
      </c>
      <c r="ID500" s="14">
        <v>84.838099999999997</v>
      </c>
      <c r="IE500" s="14">
        <v>84.747900000000001</v>
      </c>
      <c r="IF500" s="14">
        <v>-0.10641399999999999</v>
      </c>
      <c r="IH500" s="7">
        <v>82.17</v>
      </c>
      <c r="II500" s="9">
        <v>111.82</v>
      </c>
    </row>
    <row r="501" spans="1:243" x14ac:dyDescent="0.35">
      <c r="A501" s="6">
        <f t="shared" si="87"/>
        <v>45252</v>
      </c>
      <c r="B501" s="13">
        <f t="shared" si="81"/>
        <v>11</v>
      </c>
      <c r="C501" s="13">
        <f t="shared" si="82"/>
        <v>2023</v>
      </c>
      <c r="D501">
        <f t="shared" si="83"/>
        <v>202311</v>
      </c>
      <c r="E501">
        <f t="shared" si="84"/>
        <v>4</v>
      </c>
      <c r="F501">
        <f t="shared" si="85"/>
        <v>202304</v>
      </c>
      <c r="G501" t="s">
        <v>686</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80.822199999999995</v>
      </c>
      <c r="FP501" s="7">
        <v>81.760000000000005</v>
      </c>
      <c r="FQ501" s="9">
        <v>1.246</v>
      </c>
      <c r="FR501" s="7">
        <f t="shared" si="86"/>
        <v>65.617977528089895</v>
      </c>
      <c r="FT501" s="7">
        <v>4.6100000000000003</v>
      </c>
      <c r="FU501" s="7">
        <v>4.17</v>
      </c>
      <c r="FV501" s="9">
        <v>81.003900000000002</v>
      </c>
      <c r="FX501" s="9">
        <v>81.96</v>
      </c>
      <c r="FY501" s="9">
        <v>81.7</v>
      </c>
      <c r="FZ501" s="9">
        <v>81.040000000000006</v>
      </c>
      <c r="GA501" s="9">
        <v>79.010000000000005</v>
      </c>
      <c r="GB501" s="9">
        <v>75.319999999999993</v>
      </c>
      <c r="GD501" s="9">
        <v>81.96</v>
      </c>
      <c r="GE501" s="9">
        <v>81.88</v>
      </c>
      <c r="GF501" s="9">
        <v>81.7</v>
      </c>
      <c r="GG501" s="9">
        <v>81.489999999999995</v>
      </c>
      <c r="GH501" s="9">
        <v>81.28</v>
      </c>
      <c r="GI501" s="9">
        <v>81.040000000000006</v>
      </c>
      <c r="GJ501" s="9">
        <v>80.760000000000005</v>
      </c>
      <c r="GK501" s="9">
        <v>80.44</v>
      </c>
      <c r="GL501" s="9">
        <v>80.09</v>
      </c>
      <c r="GM501" s="9">
        <v>79.73</v>
      </c>
      <c r="GN501" s="9">
        <v>79.37</v>
      </c>
      <c r="GO501" s="9">
        <v>79.010000000000005</v>
      </c>
      <c r="GP501" s="9">
        <v>78.64</v>
      </c>
      <c r="GQ501" s="9">
        <v>78.290000000000006</v>
      </c>
      <c r="GR501" s="9">
        <v>77.97</v>
      </c>
      <c r="GS501" s="9">
        <v>77.650000000000006</v>
      </c>
      <c r="GT501" s="9">
        <v>77.33</v>
      </c>
      <c r="GU501" s="9">
        <v>77.02</v>
      </c>
      <c r="GV501" s="9">
        <v>76.7</v>
      </c>
      <c r="GW501" s="9">
        <v>76.400000000000006</v>
      </c>
      <c r="GX501" s="9">
        <v>76.12</v>
      </c>
      <c r="GY501" s="9">
        <v>75.849999999999994</v>
      </c>
      <c r="GZ501" s="9">
        <v>75.59</v>
      </c>
      <c r="HA501" s="9">
        <v>75.319999999999993</v>
      </c>
      <c r="HB501" s="9">
        <v>75.06</v>
      </c>
      <c r="HC501" s="9">
        <v>74.819999999999993</v>
      </c>
      <c r="HD501" s="9">
        <v>74.59</v>
      </c>
      <c r="HE501" s="9">
        <v>74.349999999999994</v>
      </c>
      <c r="HF501" s="9">
        <v>74.12</v>
      </c>
      <c r="HG501" s="9">
        <v>73.87</v>
      </c>
      <c r="HH501" s="9">
        <v>73.63</v>
      </c>
      <c r="HI501" s="9">
        <v>73.41</v>
      </c>
      <c r="HJ501" s="9">
        <v>73.2</v>
      </c>
      <c r="HK501" s="9">
        <v>72.98</v>
      </c>
      <c r="HL501" s="9">
        <v>72.75</v>
      </c>
      <c r="HM501" s="9">
        <v>72.510000000000005</v>
      </c>
      <c r="HN501" s="9">
        <v>72.36</v>
      </c>
      <c r="HO501" s="9">
        <v>72.180000000000007</v>
      </c>
      <c r="HP501" s="9">
        <v>72.010000000000005</v>
      </c>
      <c r="HQ501" s="9">
        <v>71.83</v>
      </c>
      <c r="HR501" s="9">
        <v>71.63</v>
      </c>
      <c r="HS501" s="9">
        <v>71.42</v>
      </c>
      <c r="HT501" s="9">
        <v>71.28</v>
      </c>
      <c r="HU501" s="9">
        <v>71.12</v>
      </c>
      <c r="HV501" s="9">
        <v>70.959999999999994</v>
      </c>
      <c r="HW501" s="9">
        <v>70.790000000000006</v>
      </c>
      <c r="HX501" s="9">
        <v>70.599999999999994</v>
      </c>
      <c r="HY501" s="9">
        <v>70.41</v>
      </c>
      <c r="ID501" s="14">
        <v>84.838099999999997</v>
      </c>
      <c r="IE501" s="14">
        <v>84.747900000000001</v>
      </c>
      <c r="IF501" s="14">
        <v>-0.10641399999999999</v>
      </c>
      <c r="IH501" s="7">
        <v>81.02</v>
      </c>
      <c r="II501" s="9">
        <v>113.05</v>
      </c>
    </row>
    <row r="502" spans="1:243" x14ac:dyDescent="0.35">
      <c r="A502" s="6">
        <f t="shared" si="87"/>
        <v>45253</v>
      </c>
      <c r="B502" s="13">
        <f t="shared" si="81"/>
        <v>11</v>
      </c>
      <c r="C502" s="13">
        <f t="shared" si="82"/>
        <v>2023</v>
      </c>
      <c r="D502">
        <f t="shared" si="83"/>
        <v>202311</v>
      </c>
      <c r="E502">
        <f t="shared" si="84"/>
        <v>4</v>
      </c>
      <c r="F502">
        <f t="shared" si="85"/>
        <v>202304</v>
      </c>
      <c r="G502" t="s">
        <v>687</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81.133700000000005</v>
      </c>
      <c r="FP502" s="7">
        <v>80.849999999999994</v>
      </c>
      <c r="FQ502" s="9">
        <v>1.2531000000000001</v>
      </c>
      <c r="FR502" s="7">
        <f t="shared" si="86"/>
        <v>64.519990423749093</v>
      </c>
      <c r="FT502" s="7">
        <v>4.7</v>
      </c>
      <c r="FU502" s="7">
        <v>4.25</v>
      </c>
      <c r="FV502" s="9">
        <v>81.316900000000004</v>
      </c>
      <c r="FX502" s="9">
        <v>81.42</v>
      </c>
      <c r="FY502" s="9">
        <v>81.05</v>
      </c>
      <c r="FZ502" s="9">
        <v>80.37</v>
      </c>
      <c r="GA502" s="9">
        <v>78.41</v>
      </c>
      <c r="GB502" s="9">
        <v>74.91</v>
      </c>
      <c r="GD502" s="9">
        <v>81.42</v>
      </c>
      <c r="GE502" s="9">
        <v>81.25</v>
      </c>
      <c r="GF502" s="9">
        <v>81.05</v>
      </c>
      <c r="GG502" s="9">
        <v>80.819999999999993</v>
      </c>
      <c r="GH502" s="9">
        <v>80.599999999999994</v>
      </c>
      <c r="GI502" s="9">
        <v>80.37</v>
      </c>
      <c r="GJ502" s="9">
        <v>80.099999999999994</v>
      </c>
      <c r="GK502" s="9">
        <v>79.78</v>
      </c>
      <c r="GL502" s="9">
        <v>79.44</v>
      </c>
      <c r="GM502" s="9">
        <v>79.09</v>
      </c>
      <c r="GN502" s="9">
        <v>78.75</v>
      </c>
      <c r="GO502" s="9">
        <v>78.41</v>
      </c>
      <c r="GP502" s="9">
        <v>78.06</v>
      </c>
      <c r="GQ502" s="9">
        <v>77.709999999999994</v>
      </c>
      <c r="GR502" s="9">
        <v>77.41</v>
      </c>
      <c r="GS502" s="9">
        <v>77.11</v>
      </c>
      <c r="GT502" s="9">
        <v>76.81</v>
      </c>
      <c r="GU502" s="9">
        <v>76.52</v>
      </c>
      <c r="GV502" s="9">
        <v>76.209999999999994</v>
      </c>
      <c r="GW502" s="9">
        <v>75.930000000000007</v>
      </c>
      <c r="GX502" s="9">
        <v>75.67</v>
      </c>
      <c r="GY502" s="9">
        <v>75.41</v>
      </c>
      <c r="GZ502" s="9">
        <v>75.16</v>
      </c>
      <c r="HA502" s="9">
        <v>74.91</v>
      </c>
      <c r="HB502" s="9">
        <v>74.67</v>
      </c>
      <c r="HC502" s="9">
        <v>74.45</v>
      </c>
      <c r="HD502" s="9">
        <v>74.23</v>
      </c>
      <c r="HE502" s="9">
        <v>74</v>
      </c>
      <c r="HF502" s="9">
        <v>73.78</v>
      </c>
      <c r="HG502" s="9">
        <v>73.540000000000006</v>
      </c>
      <c r="HH502" s="9">
        <v>73.319999999999993</v>
      </c>
      <c r="HI502" s="9">
        <v>73.11</v>
      </c>
      <c r="HJ502" s="9">
        <v>72.91</v>
      </c>
      <c r="HK502" s="9">
        <v>72.7</v>
      </c>
      <c r="HL502" s="9">
        <v>72.48</v>
      </c>
      <c r="HM502" s="9">
        <v>72.25</v>
      </c>
      <c r="HN502" s="9">
        <v>72.11</v>
      </c>
      <c r="HO502" s="9">
        <v>71.94</v>
      </c>
      <c r="HP502" s="9">
        <v>71.78</v>
      </c>
      <c r="HQ502" s="9">
        <v>71.61</v>
      </c>
      <c r="HR502" s="9">
        <v>71.42</v>
      </c>
      <c r="HS502" s="9">
        <v>71.22</v>
      </c>
      <c r="HT502" s="9">
        <v>71.09</v>
      </c>
      <c r="HU502" s="9">
        <v>70.94</v>
      </c>
      <c r="HV502" s="9">
        <v>70.790000000000006</v>
      </c>
      <c r="HW502" s="9">
        <v>70.63</v>
      </c>
      <c r="HX502" s="9">
        <v>70.45</v>
      </c>
      <c r="HY502" s="9">
        <v>70.260000000000005</v>
      </c>
      <c r="ID502" s="14">
        <v>84.838099999999997</v>
      </c>
      <c r="IE502" s="14">
        <v>84.747900000000001</v>
      </c>
      <c r="IF502" s="14">
        <v>-0.10641399999999999</v>
      </c>
      <c r="IH502" s="7">
        <v>81.13</v>
      </c>
      <c r="II502" s="9">
        <v>119.87</v>
      </c>
    </row>
    <row r="503" spans="1:243" x14ac:dyDescent="0.35">
      <c r="A503" s="6">
        <f t="shared" si="87"/>
        <v>45254</v>
      </c>
      <c r="B503" s="13">
        <f t="shared" si="81"/>
        <v>11</v>
      </c>
      <c r="C503" s="13">
        <f t="shared" si="82"/>
        <v>2023</v>
      </c>
      <c r="D503">
        <f t="shared" si="83"/>
        <v>202311</v>
      </c>
      <c r="E503">
        <f t="shared" si="84"/>
        <v>4</v>
      </c>
      <c r="F503">
        <f t="shared" si="85"/>
        <v>202304</v>
      </c>
      <c r="G503" t="s">
        <v>688</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81.5304</v>
      </c>
      <c r="FP503" s="7">
        <v>79.819999999999993</v>
      </c>
      <c r="FQ503" s="9">
        <v>1.2607999999999999</v>
      </c>
      <c r="FR503" s="7">
        <f t="shared" si="86"/>
        <v>63.309010152284266</v>
      </c>
      <c r="FT503" s="7">
        <v>4.7</v>
      </c>
      <c r="FU503" s="7">
        <v>4.28</v>
      </c>
      <c r="FV503" s="9">
        <v>81.709199999999996</v>
      </c>
      <c r="FX503" s="9">
        <v>80.58</v>
      </c>
      <c r="FY503" s="9">
        <v>80.31</v>
      </c>
      <c r="FZ503" s="9">
        <v>79.77</v>
      </c>
      <c r="GA503" s="9">
        <v>77.94</v>
      </c>
      <c r="GB503" s="9">
        <v>74.45</v>
      </c>
      <c r="GD503" s="9">
        <v>80.58</v>
      </c>
      <c r="GE503" s="9">
        <v>80.48</v>
      </c>
      <c r="GF503" s="9">
        <v>80.31</v>
      </c>
      <c r="GG503" s="9">
        <v>80.12</v>
      </c>
      <c r="GH503" s="9">
        <v>79.959999999999994</v>
      </c>
      <c r="GI503" s="9">
        <v>79.77</v>
      </c>
      <c r="GJ503" s="9">
        <v>79.53</v>
      </c>
      <c r="GK503" s="9">
        <v>79.239999999999995</v>
      </c>
      <c r="GL503" s="9">
        <v>78.930000000000007</v>
      </c>
      <c r="GM503" s="9">
        <v>78.61</v>
      </c>
      <c r="GN503" s="9">
        <v>78.28</v>
      </c>
      <c r="GO503" s="9">
        <v>77.94</v>
      </c>
      <c r="GP503" s="9">
        <v>77.599999999999994</v>
      </c>
      <c r="GQ503" s="9">
        <v>77.27</v>
      </c>
      <c r="GR503" s="9">
        <v>76.97</v>
      </c>
      <c r="GS503" s="9">
        <v>76.67</v>
      </c>
      <c r="GT503" s="9">
        <v>76.37</v>
      </c>
      <c r="GU503" s="9">
        <v>76.08</v>
      </c>
      <c r="GV503" s="9">
        <v>75.77</v>
      </c>
      <c r="GW503" s="9">
        <v>75.48</v>
      </c>
      <c r="GX503" s="9">
        <v>75.22</v>
      </c>
      <c r="GY503" s="9">
        <v>74.97</v>
      </c>
      <c r="GZ503" s="9">
        <v>74.709999999999994</v>
      </c>
      <c r="HA503" s="9">
        <v>74.45</v>
      </c>
      <c r="HB503" s="9">
        <v>74.2</v>
      </c>
      <c r="HC503" s="9">
        <v>73.97</v>
      </c>
      <c r="HD503" s="9">
        <v>73.75</v>
      </c>
      <c r="HE503" s="9">
        <v>73.52</v>
      </c>
      <c r="HF503" s="9">
        <v>73.3</v>
      </c>
      <c r="HG503" s="9">
        <v>73.08</v>
      </c>
      <c r="HH503" s="9">
        <v>72.86</v>
      </c>
      <c r="HI503" s="9">
        <v>72.650000000000006</v>
      </c>
      <c r="HJ503" s="9">
        <v>72.45</v>
      </c>
      <c r="HK503" s="9">
        <v>72.23</v>
      </c>
      <c r="HL503" s="9">
        <v>72.010000000000005</v>
      </c>
      <c r="HM503" s="9">
        <v>71.77</v>
      </c>
      <c r="HN503" s="9">
        <v>71.63</v>
      </c>
      <c r="HO503" s="9">
        <v>71.459999999999994</v>
      </c>
      <c r="HP503" s="9">
        <v>71.3</v>
      </c>
      <c r="HQ503" s="9">
        <v>71.13</v>
      </c>
      <c r="HR503" s="9">
        <v>70.94</v>
      </c>
      <c r="HS503" s="9">
        <v>70.75</v>
      </c>
      <c r="HT503" s="9">
        <v>70.599999999999994</v>
      </c>
      <c r="HU503" s="9">
        <v>70.45</v>
      </c>
      <c r="HV503" s="9">
        <v>70.290000000000006</v>
      </c>
      <c r="HW503" s="9">
        <v>70.12</v>
      </c>
      <c r="HX503" s="9">
        <v>69.95</v>
      </c>
      <c r="HY503" s="9">
        <v>69.77</v>
      </c>
      <c r="ID503" s="14">
        <v>84.838099999999997</v>
      </c>
      <c r="IE503" s="14">
        <v>84.747900000000001</v>
      </c>
      <c r="IF503" s="14">
        <v>-0.10641399999999999</v>
      </c>
      <c r="IH503" s="7">
        <v>80.84</v>
      </c>
      <c r="II503" s="9">
        <v>119.79</v>
      </c>
    </row>
    <row r="504" spans="1:243" x14ac:dyDescent="0.35">
      <c r="A504" s="6">
        <f t="shared" si="87"/>
        <v>45257</v>
      </c>
      <c r="B504" s="13">
        <f t="shared" si="81"/>
        <v>11</v>
      </c>
      <c r="C504" s="13">
        <f t="shared" si="82"/>
        <v>2023</v>
      </c>
      <c r="D504">
        <f t="shared" si="83"/>
        <v>202311</v>
      </c>
      <c r="E504">
        <f t="shared" si="84"/>
        <v>4</v>
      </c>
      <c r="F504">
        <f t="shared" si="85"/>
        <v>202304</v>
      </c>
      <c r="G504" t="s">
        <v>689</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81.477500000000006</v>
      </c>
      <c r="FP504" s="7">
        <v>79.489999999999995</v>
      </c>
      <c r="FQ504" s="9">
        <v>1.2606999999999999</v>
      </c>
      <c r="FR504" s="7">
        <f t="shared" si="86"/>
        <v>63.052272546997699</v>
      </c>
      <c r="FT504" s="7">
        <v>4.63</v>
      </c>
      <c r="FU504" s="7">
        <v>4.21</v>
      </c>
      <c r="FV504" s="9">
        <v>81.662999999999997</v>
      </c>
      <c r="FX504" s="9">
        <v>79.98</v>
      </c>
      <c r="FY504" s="9">
        <v>79.73</v>
      </c>
      <c r="FZ504" s="9">
        <v>79.22</v>
      </c>
      <c r="GA504" s="9">
        <v>77.5</v>
      </c>
      <c r="GB504" s="9">
        <v>74.08</v>
      </c>
      <c r="GD504" s="9">
        <v>79.98</v>
      </c>
      <c r="GE504" s="9">
        <v>79.87</v>
      </c>
      <c r="GF504" s="9">
        <v>79.73</v>
      </c>
      <c r="GG504" s="9">
        <v>79.569999999999993</v>
      </c>
      <c r="GH504" s="9">
        <v>79.41</v>
      </c>
      <c r="GI504" s="9">
        <v>79.22</v>
      </c>
      <c r="GJ504" s="9">
        <v>79</v>
      </c>
      <c r="GK504" s="9">
        <v>78.73</v>
      </c>
      <c r="GL504" s="9">
        <v>78.44</v>
      </c>
      <c r="GM504" s="9">
        <v>78.14</v>
      </c>
      <c r="GN504" s="9">
        <v>77.819999999999993</v>
      </c>
      <c r="GO504" s="9">
        <v>77.5</v>
      </c>
      <c r="GP504" s="9">
        <v>77.17</v>
      </c>
      <c r="GQ504" s="9">
        <v>76.84</v>
      </c>
      <c r="GR504" s="9">
        <v>76.55</v>
      </c>
      <c r="GS504" s="9">
        <v>76.25</v>
      </c>
      <c r="GT504" s="9">
        <v>75.97</v>
      </c>
      <c r="GU504" s="9">
        <v>75.680000000000007</v>
      </c>
      <c r="GV504" s="9">
        <v>75.38</v>
      </c>
      <c r="GW504" s="9">
        <v>75.09</v>
      </c>
      <c r="GX504" s="9">
        <v>74.84</v>
      </c>
      <c r="GY504" s="9">
        <v>74.59</v>
      </c>
      <c r="GZ504" s="9">
        <v>74.33</v>
      </c>
      <c r="HA504" s="9">
        <v>74.08</v>
      </c>
      <c r="HB504" s="9">
        <v>73.819999999999993</v>
      </c>
      <c r="HC504" s="9">
        <v>73.59</v>
      </c>
      <c r="HD504" s="9">
        <v>73.37</v>
      </c>
      <c r="HE504" s="9">
        <v>73.150000000000006</v>
      </c>
      <c r="HF504" s="9">
        <v>72.930000000000007</v>
      </c>
      <c r="HG504" s="9">
        <v>72.709999999999994</v>
      </c>
      <c r="HH504" s="9">
        <v>72.489999999999995</v>
      </c>
      <c r="HI504" s="9">
        <v>72.28</v>
      </c>
      <c r="HJ504" s="9">
        <v>72.09</v>
      </c>
      <c r="HK504" s="9">
        <v>71.88</v>
      </c>
      <c r="HL504" s="9">
        <v>71.66</v>
      </c>
      <c r="HM504" s="9">
        <v>71.41</v>
      </c>
      <c r="HN504" s="9">
        <v>71.25</v>
      </c>
      <c r="HO504" s="9">
        <v>71.08</v>
      </c>
      <c r="HP504" s="9">
        <v>70.91</v>
      </c>
      <c r="HQ504" s="9">
        <v>70.739999999999995</v>
      </c>
      <c r="HR504" s="9">
        <v>70.569999999999993</v>
      </c>
      <c r="HS504" s="9">
        <v>70.400000000000006</v>
      </c>
      <c r="HT504" s="9">
        <v>70.239999999999995</v>
      </c>
      <c r="HU504" s="9">
        <v>70.08</v>
      </c>
      <c r="HV504" s="9">
        <v>69.92</v>
      </c>
      <c r="HW504" s="9">
        <v>69.760000000000005</v>
      </c>
      <c r="HX504" s="9">
        <v>69.599999999999994</v>
      </c>
      <c r="HY504" s="9">
        <v>69.44</v>
      </c>
      <c r="ID504" s="14">
        <v>84.838099999999997</v>
      </c>
      <c r="IE504" s="14">
        <v>84.747900000000001</v>
      </c>
      <c r="IF504" s="14">
        <v>-0.10641399999999999</v>
      </c>
      <c r="IH504" s="7">
        <v>80.12</v>
      </c>
      <c r="II504" s="9">
        <v>112.21</v>
      </c>
    </row>
    <row r="505" spans="1:243" x14ac:dyDescent="0.35">
      <c r="A505" s="6">
        <f t="shared" si="87"/>
        <v>45258</v>
      </c>
      <c r="B505" s="13">
        <f t="shared" si="81"/>
        <v>11</v>
      </c>
      <c r="C505" s="13">
        <f t="shared" si="82"/>
        <v>2023</v>
      </c>
      <c r="D505">
        <f t="shared" si="83"/>
        <v>202311</v>
      </c>
      <c r="E505">
        <f t="shared" si="84"/>
        <v>4</v>
      </c>
      <c r="F505">
        <f t="shared" si="85"/>
        <v>202304</v>
      </c>
      <c r="G505" t="s">
        <v>690</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81.725200000000001</v>
      </c>
      <c r="FP505" s="7">
        <v>81.66</v>
      </c>
      <c r="FQ505" s="9">
        <v>1.2683</v>
      </c>
      <c r="FR505" s="7">
        <f t="shared" si="86"/>
        <v>64.385397776551287</v>
      </c>
      <c r="FT505" s="7">
        <v>4.62</v>
      </c>
      <c r="FU505" s="7">
        <v>4.18</v>
      </c>
      <c r="FV505" s="9">
        <v>81.919600000000003</v>
      </c>
      <c r="FX505" s="9">
        <v>81.680000000000007</v>
      </c>
      <c r="FY505" s="9">
        <v>81.23</v>
      </c>
      <c r="FZ505" s="9">
        <v>80.540000000000006</v>
      </c>
      <c r="GA505" s="9">
        <v>78.56</v>
      </c>
      <c r="GB505" s="9">
        <v>74.88</v>
      </c>
      <c r="GD505" s="9">
        <v>81.680000000000007</v>
      </c>
      <c r="GE505" s="9">
        <v>81.47</v>
      </c>
      <c r="GF505" s="9">
        <v>81.23</v>
      </c>
      <c r="GG505" s="9">
        <v>81.010000000000005</v>
      </c>
      <c r="GH505" s="9">
        <v>80.790000000000006</v>
      </c>
      <c r="GI505" s="9">
        <v>80.540000000000006</v>
      </c>
      <c r="GJ505" s="9">
        <v>80.25</v>
      </c>
      <c r="GK505" s="9">
        <v>79.94</v>
      </c>
      <c r="GL505" s="9">
        <v>79.61</v>
      </c>
      <c r="GM505" s="9">
        <v>79.27</v>
      </c>
      <c r="GN505" s="9">
        <v>78.92</v>
      </c>
      <c r="GO505" s="9">
        <v>78.56</v>
      </c>
      <c r="GP505" s="9">
        <v>78.2</v>
      </c>
      <c r="GQ505" s="9">
        <v>77.849999999999994</v>
      </c>
      <c r="GR505" s="9">
        <v>77.53</v>
      </c>
      <c r="GS505" s="9">
        <v>77.22</v>
      </c>
      <c r="GT505" s="9">
        <v>76.92</v>
      </c>
      <c r="GU505" s="9">
        <v>76.599999999999994</v>
      </c>
      <c r="GV505" s="9">
        <v>76.28</v>
      </c>
      <c r="GW505" s="9">
        <v>75.97</v>
      </c>
      <c r="GX505" s="9">
        <v>75.7</v>
      </c>
      <c r="GY505" s="9">
        <v>75.430000000000007</v>
      </c>
      <c r="GZ505" s="9">
        <v>75.150000000000006</v>
      </c>
      <c r="HA505" s="9">
        <v>74.88</v>
      </c>
      <c r="HB505" s="9">
        <v>74.61</v>
      </c>
      <c r="HC505" s="9">
        <v>74.36</v>
      </c>
      <c r="HD505" s="9">
        <v>74.13</v>
      </c>
      <c r="HE505" s="9">
        <v>73.900000000000006</v>
      </c>
      <c r="HF505" s="9">
        <v>73.66</v>
      </c>
      <c r="HG505" s="9">
        <v>73.430000000000007</v>
      </c>
      <c r="HH505" s="9">
        <v>73.2</v>
      </c>
      <c r="HI505" s="9">
        <v>72.97</v>
      </c>
      <c r="HJ505" s="9">
        <v>72.75</v>
      </c>
      <c r="HK505" s="9">
        <v>72.53</v>
      </c>
      <c r="HL505" s="9">
        <v>72.3</v>
      </c>
      <c r="HM505" s="9">
        <v>72.069999999999993</v>
      </c>
      <c r="HN505" s="9">
        <v>71.91</v>
      </c>
      <c r="HO505" s="9">
        <v>71.73</v>
      </c>
      <c r="HP505" s="9">
        <v>71.55</v>
      </c>
      <c r="HQ505" s="9">
        <v>71.37</v>
      </c>
      <c r="HR505" s="9">
        <v>71.19</v>
      </c>
      <c r="HS505" s="9">
        <v>71.010000000000005</v>
      </c>
      <c r="HT505" s="9">
        <v>70.84</v>
      </c>
      <c r="HU505" s="9">
        <v>70.67</v>
      </c>
      <c r="HV505" s="9">
        <v>70.5</v>
      </c>
      <c r="HW505" s="9">
        <v>70.33</v>
      </c>
      <c r="HX505" s="9">
        <v>70.16</v>
      </c>
      <c r="HY505" s="9">
        <v>70</v>
      </c>
      <c r="ID505" s="14">
        <v>84.838099999999997</v>
      </c>
      <c r="IE505" s="14">
        <v>84.747900000000001</v>
      </c>
      <c r="IF505" s="14">
        <v>-0.10641399999999999</v>
      </c>
      <c r="IH505" s="7">
        <v>81.650000000000006</v>
      </c>
      <c r="II505" s="9">
        <v>108.68</v>
      </c>
    </row>
    <row r="506" spans="1:243" x14ac:dyDescent="0.35">
      <c r="A506" s="6">
        <f t="shared" si="87"/>
        <v>45259</v>
      </c>
      <c r="B506" s="13">
        <f t="shared" si="81"/>
        <v>11</v>
      </c>
      <c r="C506" s="13">
        <f t="shared" si="82"/>
        <v>2023</v>
      </c>
      <c r="D506">
        <f t="shared" si="83"/>
        <v>202311</v>
      </c>
      <c r="E506">
        <f t="shared" si="84"/>
        <v>4</v>
      </c>
      <c r="F506">
        <f t="shared" si="85"/>
        <v>202304</v>
      </c>
      <c r="G506" t="s">
        <v>691</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81.789599999999993</v>
      </c>
      <c r="FP506" s="7">
        <v>82.98</v>
      </c>
      <c r="FQ506" s="9">
        <v>1.2697000000000001</v>
      </c>
      <c r="FR506" s="7">
        <f t="shared" si="86"/>
        <v>65.354020634795617</v>
      </c>
      <c r="FT506" s="7">
        <v>4.54</v>
      </c>
      <c r="FU506" s="7">
        <v>4.09</v>
      </c>
      <c r="FV506" s="9">
        <v>81.984200000000001</v>
      </c>
      <c r="FX506" s="9">
        <v>83.1</v>
      </c>
      <c r="FY506" s="9">
        <v>82.58</v>
      </c>
      <c r="FZ506" s="9">
        <v>81.739999999999995</v>
      </c>
      <c r="GA506" s="9">
        <v>79.680000000000007</v>
      </c>
      <c r="GB506" s="9">
        <v>75.77</v>
      </c>
      <c r="GD506" s="9">
        <v>83.1</v>
      </c>
      <c r="GE506" s="9">
        <v>82.88</v>
      </c>
      <c r="GF506" s="9">
        <v>82.58</v>
      </c>
      <c r="GG506" s="9">
        <v>82.29</v>
      </c>
      <c r="GH506" s="9">
        <v>82.01</v>
      </c>
      <c r="GI506" s="9">
        <v>81.739999999999995</v>
      </c>
      <c r="GJ506" s="9">
        <v>81.430000000000007</v>
      </c>
      <c r="GK506" s="9">
        <v>81.099999999999994</v>
      </c>
      <c r="GL506" s="9">
        <v>80.760000000000005</v>
      </c>
      <c r="GM506" s="9">
        <v>80.42</v>
      </c>
      <c r="GN506" s="9">
        <v>80.05</v>
      </c>
      <c r="GO506" s="9">
        <v>79.680000000000007</v>
      </c>
      <c r="GP506" s="9">
        <v>79.31</v>
      </c>
      <c r="GQ506" s="9">
        <v>78.94</v>
      </c>
      <c r="GR506" s="9">
        <v>78.599999999999994</v>
      </c>
      <c r="GS506" s="9">
        <v>78.27</v>
      </c>
      <c r="GT506" s="9">
        <v>77.930000000000007</v>
      </c>
      <c r="GU506" s="9">
        <v>77.59</v>
      </c>
      <c r="GV506" s="9">
        <v>77.25</v>
      </c>
      <c r="GW506" s="9">
        <v>76.92</v>
      </c>
      <c r="GX506" s="9">
        <v>76.63</v>
      </c>
      <c r="GY506" s="9">
        <v>76.34</v>
      </c>
      <c r="GZ506" s="9">
        <v>76.05</v>
      </c>
      <c r="HA506" s="9">
        <v>75.77</v>
      </c>
      <c r="HB506" s="9">
        <v>75.489999999999995</v>
      </c>
      <c r="HC506" s="9">
        <v>75.22</v>
      </c>
      <c r="HD506" s="9">
        <v>74.97</v>
      </c>
      <c r="HE506" s="9">
        <v>74.72</v>
      </c>
      <c r="HF506" s="9">
        <v>74.459999999999994</v>
      </c>
      <c r="HG506" s="9">
        <v>74.209999999999994</v>
      </c>
      <c r="HH506" s="9">
        <v>73.97</v>
      </c>
      <c r="HI506" s="9">
        <v>73.73</v>
      </c>
      <c r="HJ506" s="9">
        <v>73.489999999999995</v>
      </c>
      <c r="HK506" s="9">
        <v>73.25</v>
      </c>
      <c r="HL506" s="9">
        <v>73</v>
      </c>
      <c r="HM506" s="9">
        <v>72.760000000000005</v>
      </c>
      <c r="HN506" s="9">
        <v>72.59</v>
      </c>
      <c r="HO506" s="9">
        <v>72.400000000000006</v>
      </c>
      <c r="HP506" s="9">
        <v>72.209999999999994</v>
      </c>
      <c r="HQ506" s="9">
        <v>72.02</v>
      </c>
      <c r="HR506" s="9">
        <v>71.83</v>
      </c>
      <c r="HS506" s="9">
        <v>71.650000000000006</v>
      </c>
      <c r="HT506" s="9">
        <v>71.47</v>
      </c>
      <c r="HU506" s="9">
        <v>71.290000000000006</v>
      </c>
      <c r="HV506" s="9">
        <v>71.11</v>
      </c>
      <c r="HW506" s="9">
        <v>70.930000000000007</v>
      </c>
      <c r="HX506" s="9">
        <v>70.75</v>
      </c>
      <c r="HY506" s="9">
        <v>70.58</v>
      </c>
      <c r="ID506" s="14">
        <v>84.838099999999997</v>
      </c>
      <c r="IE506" s="14">
        <v>84.747900000000001</v>
      </c>
      <c r="IF506" s="14">
        <v>-0.10641399999999999</v>
      </c>
      <c r="IH506" s="7">
        <v>82.65</v>
      </c>
      <c r="II506" s="9">
        <v>102.34</v>
      </c>
    </row>
    <row r="507" spans="1:243" x14ac:dyDescent="0.35">
      <c r="A507" s="6">
        <f t="shared" si="87"/>
        <v>45260</v>
      </c>
      <c r="B507" s="13">
        <f t="shared" si="81"/>
        <v>11</v>
      </c>
      <c r="C507" s="13">
        <f t="shared" si="82"/>
        <v>2023</v>
      </c>
      <c r="D507">
        <f t="shared" si="83"/>
        <v>202311</v>
      </c>
      <c r="E507">
        <f t="shared" si="84"/>
        <v>4</v>
      </c>
      <c r="F507">
        <f t="shared" si="85"/>
        <v>202304</v>
      </c>
      <c r="G507" t="s">
        <v>692</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81.801199999999994</v>
      </c>
      <c r="FP507" s="7">
        <v>81.72</v>
      </c>
      <c r="FQ507" s="9">
        <v>1.2656000000000001</v>
      </c>
      <c r="FR507" s="7">
        <f t="shared" si="86"/>
        <v>64.570164348925402</v>
      </c>
      <c r="FT507" s="7">
        <v>4.63</v>
      </c>
      <c r="FU507" s="7">
        <v>4.22</v>
      </c>
      <c r="FV507" s="9">
        <v>81.9773</v>
      </c>
      <c r="FX507" s="9">
        <v>82.83</v>
      </c>
      <c r="FY507" s="9">
        <v>80.58</v>
      </c>
      <c r="FZ507" s="9">
        <v>79.709999999999994</v>
      </c>
      <c r="GA507" s="9">
        <v>77.8</v>
      </c>
      <c r="GB507" s="9">
        <v>74.290000000000006</v>
      </c>
      <c r="GD507" s="9">
        <v>82.83</v>
      </c>
      <c r="GE507" s="9">
        <v>80.86</v>
      </c>
      <c r="GF507" s="9">
        <v>80.58</v>
      </c>
      <c r="GG507" s="9">
        <v>80.28</v>
      </c>
      <c r="GH507" s="9">
        <v>80</v>
      </c>
      <c r="GI507" s="9">
        <v>79.709999999999994</v>
      </c>
      <c r="GJ507" s="9">
        <v>79.42</v>
      </c>
      <c r="GK507" s="9">
        <v>79.11</v>
      </c>
      <c r="GL507" s="9">
        <v>78.790000000000006</v>
      </c>
      <c r="GM507" s="9">
        <v>78.47</v>
      </c>
      <c r="GN507" s="9">
        <v>78.14</v>
      </c>
      <c r="GO507" s="9">
        <v>77.8</v>
      </c>
      <c r="GP507" s="9">
        <v>77.45</v>
      </c>
      <c r="GQ507" s="9">
        <v>77.11</v>
      </c>
      <c r="GR507" s="9">
        <v>76.81</v>
      </c>
      <c r="GS507" s="9">
        <v>76.510000000000005</v>
      </c>
      <c r="GT507" s="9">
        <v>76.209999999999994</v>
      </c>
      <c r="GU507" s="9">
        <v>75.900000000000006</v>
      </c>
      <c r="GV507" s="9">
        <v>75.59</v>
      </c>
      <c r="GW507" s="9">
        <v>75.290000000000006</v>
      </c>
      <c r="GX507" s="9">
        <v>75.03</v>
      </c>
      <c r="GY507" s="9">
        <v>74.78</v>
      </c>
      <c r="GZ507" s="9">
        <v>74.540000000000006</v>
      </c>
      <c r="HA507" s="9">
        <v>74.290000000000006</v>
      </c>
      <c r="HB507" s="9">
        <v>74.040000000000006</v>
      </c>
      <c r="HC507" s="9">
        <v>73.8</v>
      </c>
      <c r="HD507" s="9">
        <v>73.58</v>
      </c>
      <c r="HE507" s="9">
        <v>73.36</v>
      </c>
      <c r="HF507" s="9">
        <v>73.13</v>
      </c>
      <c r="HG507" s="9">
        <v>72.91</v>
      </c>
      <c r="HH507" s="9">
        <v>72.7</v>
      </c>
      <c r="HI507" s="9">
        <v>72.489999999999995</v>
      </c>
      <c r="HJ507" s="9">
        <v>72.28</v>
      </c>
      <c r="HK507" s="9">
        <v>72.069999999999993</v>
      </c>
      <c r="HL507" s="9">
        <v>71.849999999999994</v>
      </c>
      <c r="HM507" s="9">
        <v>71.64</v>
      </c>
      <c r="HN507" s="9">
        <v>71.48</v>
      </c>
      <c r="HO507" s="9">
        <v>71.31</v>
      </c>
      <c r="HP507" s="9">
        <v>71.150000000000006</v>
      </c>
      <c r="HQ507" s="9">
        <v>70.989999999999995</v>
      </c>
      <c r="HR507" s="9">
        <v>70.83</v>
      </c>
      <c r="HS507" s="9">
        <v>70.67</v>
      </c>
      <c r="HT507" s="9">
        <v>70.510000000000005</v>
      </c>
      <c r="HU507" s="9">
        <v>70.349999999999994</v>
      </c>
      <c r="HV507" s="9">
        <v>70.19</v>
      </c>
      <c r="HW507" s="9">
        <v>70.040000000000006</v>
      </c>
      <c r="HX507" s="9">
        <v>69.88</v>
      </c>
      <c r="HY507" s="9">
        <v>69.73</v>
      </c>
      <c r="ID507" s="14">
        <v>84.838099999999997</v>
      </c>
      <c r="IE507" s="14">
        <v>84.747900000000001</v>
      </c>
      <c r="IF507" s="14">
        <v>-0.10641399999999999</v>
      </c>
      <c r="IH507" s="7">
        <v>81.75</v>
      </c>
      <c r="II507" s="9">
        <v>107.13</v>
      </c>
    </row>
    <row r="508" spans="1:243" x14ac:dyDescent="0.35">
      <c r="A508" s="6">
        <f t="shared" si="87"/>
        <v>45261</v>
      </c>
      <c r="B508" s="13">
        <f t="shared" si="81"/>
        <v>12</v>
      </c>
      <c r="C508" s="13">
        <f t="shared" si="82"/>
        <v>2023</v>
      </c>
      <c r="D508">
        <f t="shared" si="83"/>
        <v>202312</v>
      </c>
      <c r="E508">
        <f t="shared" si="84"/>
        <v>4</v>
      </c>
      <c r="F508">
        <f t="shared" si="85"/>
        <v>202304</v>
      </c>
      <c r="G508" t="s">
        <v>693</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81.897499999999994</v>
      </c>
      <c r="FP508" s="7">
        <v>78.72</v>
      </c>
      <c r="FQ508" s="9">
        <v>1.2635000000000001</v>
      </c>
      <c r="FR508" s="7">
        <f t="shared" si="86"/>
        <v>62.303126236644239</v>
      </c>
      <c r="FT508" s="7">
        <v>4.51</v>
      </c>
      <c r="FU508" s="7">
        <v>4.1399999999999997</v>
      </c>
      <c r="FV508" s="9">
        <v>82.084400000000002</v>
      </c>
      <c r="FX508" s="9">
        <v>78.88</v>
      </c>
      <c r="FY508" s="9">
        <v>78.61</v>
      </c>
      <c r="FZ508" s="9">
        <v>78.040000000000006</v>
      </c>
      <c r="GA508" s="9">
        <v>76.28</v>
      </c>
      <c r="GB508" s="9">
        <v>73.12</v>
      </c>
      <c r="GD508" s="9">
        <v>78.88</v>
      </c>
      <c r="GE508" s="9">
        <v>78.77</v>
      </c>
      <c r="GF508" s="9">
        <v>78.61</v>
      </c>
      <c r="GG508" s="9">
        <v>78.45</v>
      </c>
      <c r="GH508" s="9">
        <v>78.27</v>
      </c>
      <c r="GI508" s="9">
        <v>78.040000000000006</v>
      </c>
      <c r="GJ508" s="9">
        <v>77.78</v>
      </c>
      <c r="GK508" s="9">
        <v>77.489999999999995</v>
      </c>
      <c r="GL508" s="9">
        <v>77.2</v>
      </c>
      <c r="GM508" s="9">
        <v>76.900000000000006</v>
      </c>
      <c r="GN508" s="9">
        <v>76.59</v>
      </c>
      <c r="GO508" s="9">
        <v>76.28</v>
      </c>
      <c r="GP508" s="9">
        <v>75.959999999999994</v>
      </c>
      <c r="GQ508" s="9">
        <v>75.680000000000007</v>
      </c>
      <c r="GR508" s="9">
        <v>75.400000000000006</v>
      </c>
      <c r="GS508" s="9">
        <v>75.12</v>
      </c>
      <c r="GT508" s="9">
        <v>74.849999999999994</v>
      </c>
      <c r="GU508" s="9">
        <v>74.56</v>
      </c>
      <c r="GV508" s="9">
        <v>74.28</v>
      </c>
      <c r="GW508" s="9">
        <v>74.040000000000006</v>
      </c>
      <c r="GX508" s="9">
        <v>73.81</v>
      </c>
      <c r="GY508" s="9">
        <v>73.59</v>
      </c>
      <c r="GZ508" s="9">
        <v>73.36</v>
      </c>
      <c r="HA508" s="9">
        <v>73.12</v>
      </c>
      <c r="HB508" s="9">
        <v>72.900000000000006</v>
      </c>
      <c r="HC508" s="9">
        <v>72.7</v>
      </c>
      <c r="HD508" s="9">
        <v>72.5</v>
      </c>
      <c r="HE508" s="9">
        <v>72.290000000000006</v>
      </c>
      <c r="HF508" s="9">
        <v>72.09</v>
      </c>
      <c r="HG508" s="9">
        <v>71.89</v>
      </c>
      <c r="HH508" s="9">
        <v>71.69</v>
      </c>
      <c r="HI508" s="9">
        <v>71.5</v>
      </c>
      <c r="HJ508" s="9">
        <v>71.31</v>
      </c>
      <c r="HK508" s="9">
        <v>71.11</v>
      </c>
      <c r="HL508" s="9">
        <v>70.91</v>
      </c>
      <c r="HM508" s="9">
        <v>70.760000000000005</v>
      </c>
      <c r="HN508" s="9">
        <v>70.599999999999994</v>
      </c>
      <c r="HO508" s="9">
        <v>70.45</v>
      </c>
      <c r="HP508" s="9">
        <v>70.3</v>
      </c>
      <c r="HQ508" s="9">
        <v>70.150000000000006</v>
      </c>
      <c r="HR508" s="9">
        <v>70.010000000000005</v>
      </c>
      <c r="HS508" s="9">
        <v>69.86</v>
      </c>
      <c r="HT508" s="9">
        <v>69.709999999999994</v>
      </c>
      <c r="HU508" s="9">
        <v>69.56</v>
      </c>
      <c r="HV508" s="9">
        <v>69.42</v>
      </c>
      <c r="HW508" s="9">
        <v>69.28</v>
      </c>
      <c r="HX508" s="9">
        <v>69.150000000000006</v>
      </c>
      <c r="HY508" s="9">
        <v>69.040000000000006</v>
      </c>
      <c r="ID508" s="14">
        <v>84.838099999999997</v>
      </c>
      <c r="IE508" s="14">
        <v>84.747900000000001</v>
      </c>
      <c r="IF508" s="14">
        <v>-0.10641399999999999</v>
      </c>
      <c r="IH508" s="7">
        <v>79.75</v>
      </c>
      <c r="II508" s="9">
        <v>109.65</v>
      </c>
    </row>
    <row r="509" spans="1:243" x14ac:dyDescent="0.35">
      <c r="A509" s="6">
        <f t="shared" si="87"/>
        <v>45264</v>
      </c>
      <c r="B509" s="13">
        <f t="shared" si="81"/>
        <v>12</v>
      </c>
      <c r="C509" s="13">
        <f t="shared" si="82"/>
        <v>2023</v>
      </c>
      <c r="D509">
        <f t="shared" si="83"/>
        <v>202312</v>
      </c>
      <c r="E509">
        <f t="shared" si="84"/>
        <v>4</v>
      </c>
      <c r="F509">
        <f t="shared" si="85"/>
        <v>202304</v>
      </c>
      <c r="G509" t="s">
        <v>694</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81.880399999999995</v>
      </c>
      <c r="FP509" s="7">
        <v>78.16</v>
      </c>
      <c r="FQ509" s="9">
        <v>1.2612000000000001</v>
      </c>
      <c r="FR509" s="7">
        <f t="shared" si="86"/>
        <v>61.972724389470336</v>
      </c>
      <c r="FT509" s="7">
        <v>4.59</v>
      </c>
      <c r="FU509" s="7">
        <v>4.1900000000000004</v>
      </c>
      <c r="FV509" s="9">
        <v>82.056399999999996</v>
      </c>
      <c r="FX509" s="9">
        <v>78.03</v>
      </c>
      <c r="FY509" s="9">
        <v>78.05</v>
      </c>
      <c r="FZ509" s="9">
        <v>77.8</v>
      </c>
      <c r="GA509" s="9">
        <v>76.34</v>
      </c>
      <c r="GB509" s="9">
        <v>73.31</v>
      </c>
      <c r="GD509" s="9">
        <v>78.03</v>
      </c>
      <c r="GE509" s="9">
        <v>78.069999999999993</v>
      </c>
      <c r="GF509" s="9">
        <v>78.05</v>
      </c>
      <c r="GG509" s="9">
        <v>78</v>
      </c>
      <c r="GH509" s="9">
        <v>77.930000000000007</v>
      </c>
      <c r="GI509" s="9">
        <v>77.8</v>
      </c>
      <c r="GJ509" s="9">
        <v>77.62</v>
      </c>
      <c r="GK509" s="9">
        <v>77.41</v>
      </c>
      <c r="GL509" s="9">
        <v>77.17</v>
      </c>
      <c r="GM509" s="9">
        <v>76.91</v>
      </c>
      <c r="GN509" s="9">
        <v>76.63</v>
      </c>
      <c r="GO509" s="9">
        <v>76.34</v>
      </c>
      <c r="GP509" s="9">
        <v>76.06</v>
      </c>
      <c r="GQ509" s="9">
        <v>75.8</v>
      </c>
      <c r="GR509" s="9">
        <v>75.53</v>
      </c>
      <c r="GS509" s="9">
        <v>75.27</v>
      </c>
      <c r="GT509" s="9">
        <v>75</v>
      </c>
      <c r="GU509" s="9">
        <v>74.72</v>
      </c>
      <c r="GV509" s="9">
        <v>74.45</v>
      </c>
      <c r="GW509" s="9">
        <v>74.22</v>
      </c>
      <c r="GX509" s="9">
        <v>74</v>
      </c>
      <c r="GY509" s="9">
        <v>73.78</v>
      </c>
      <c r="GZ509" s="9">
        <v>73.55</v>
      </c>
      <c r="HA509" s="9">
        <v>73.31</v>
      </c>
      <c r="HB509" s="9">
        <v>73.099999999999994</v>
      </c>
      <c r="HC509" s="9">
        <v>72.91</v>
      </c>
      <c r="HD509" s="9">
        <v>72.709999999999994</v>
      </c>
      <c r="HE509" s="9">
        <v>72.510000000000005</v>
      </c>
      <c r="HF509" s="9">
        <v>72.31</v>
      </c>
      <c r="HG509" s="9">
        <v>72.11</v>
      </c>
      <c r="HH509" s="9">
        <v>71.92</v>
      </c>
      <c r="HI509" s="9">
        <v>71.739999999999995</v>
      </c>
      <c r="HJ509" s="9">
        <v>71.56</v>
      </c>
      <c r="HK509" s="9">
        <v>71.36</v>
      </c>
      <c r="HL509" s="9">
        <v>71.150000000000006</v>
      </c>
      <c r="HM509" s="9">
        <v>71</v>
      </c>
      <c r="HN509" s="9">
        <v>70.84</v>
      </c>
      <c r="HO509" s="9">
        <v>70.69</v>
      </c>
      <c r="HP509" s="9">
        <v>70.540000000000006</v>
      </c>
      <c r="HQ509" s="9">
        <v>70.39</v>
      </c>
      <c r="HR509" s="9">
        <v>70.260000000000005</v>
      </c>
      <c r="HS509" s="9">
        <v>70.11</v>
      </c>
      <c r="HT509" s="9">
        <v>69.959999999999994</v>
      </c>
      <c r="HU509" s="9">
        <v>69.81</v>
      </c>
      <c r="HV509" s="9">
        <v>69.67</v>
      </c>
      <c r="HW509" s="9">
        <v>69.53</v>
      </c>
      <c r="HX509" s="9">
        <v>69.400000000000006</v>
      </c>
      <c r="HY509" s="9">
        <v>69.290000000000006</v>
      </c>
      <c r="ID509" s="14">
        <v>84.838099999999997</v>
      </c>
      <c r="IE509" s="14">
        <v>84.747900000000001</v>
      </c>
      <c r="IF509" s="14">
        <v>-0.10641399999999999</v>
      </c>
      <c r="IH509" s="7">
        <v>78.48</v>
      </c>
      <c r="II509" s="9">
        <v>100.76</v>
      </c>
    </row>
    <row r="510" spans="1:243" x14ac:dyDescent="0.35">
      <c r="A510" s="6">
        <f t="shared" si="87"/>
        <v>45265</v>
      </c>
      <c r="B510" s="13">
        <f t="shared" si="81"/>
        <v>12</v>
      </c>
      <c r="C510" s="13">
        <f t="shared" si="82"/>
        <v>2023</v>
      </c>
      <c r="D510">
        <f t="shared" si="83"/>
        <v>202312</v>
      </c>
      <c r="E510">
        <f t="shared" si="84"/>
        <v>4</v>
      </c>
      <c r="F510">
        <f t="shared" si="85"/>
        <v>202304</v>
      </c>
      <c r="G510" t="s">
        <v>695</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81.952200000000005</v>
      </c>
      <c r="FP510" s="7">
        <v>77.27</v>
      </c>
      <c r="FQ510" s="9">
        <v>1.2613000000000001</v>
      </c>
      <c r="FR510" s="7">
        <f t="shared" si="86"/>
        <v>61.262189804170291</v>
      </c>
      <c r="FT510" s="7">
        <v>4.49</v>
      </c>
      <c r="FU510" s="7">
        <v>4.03</v>
      </c>
      <c r="FV510" s="9">
        <v>82.118200000000002</v>
      </c>
      <c r="FX510" s="9">
        <v>77.2</v>
      </c>
      <c r="FY510" s="9">
        <v>77.08</v>
      </c>
      <c r="FZ510" s="9">
        <v>76.75</v>
      </c>
      <c r="GA510" s="9">
        <v>75.39</v>
      </c>
      <c r="GB510" s="9">
        <v>72.59</v>
      </c>
      <c r="GD510" s="9">
        <v>77.2</v>
      </c>
      <c r="GE510" s="9">
        <v>77.17</v>
      </c>
      <c r="GF510" s="9">
        <v>77.08</v>
      </c>
      <c r="GG510" s="9">
        <v>76.98</v>
      </c>
      <c r="GH510" s="9">
        <v>76.89</v>
      </c>
      <c r="GI510" s="9">
        <v>76.75</v>
      </c>
      <c r="GJ510" s="9">
        <v>76.56</v>
      </c>
      <c r="GK510" s="9">
        <v>76.349999999999994</v>
      </c>
      <c r="GL510" s="9">
        <v>76.14</v>
      </c>
      <c r="GM510" s="9">
        <v>75.900000000000006</v>
      </c>
      <c r="GN510" s="9">
        <v>75.650000000000006</v>
      </c>
      <c r="GO510" s="9">
        <v>75.39</v>
      </c>
      <c r="GP510" s="9">
        <v>75.14</v>
      </c>
      <c r="GQ510" s="9">
        <v>74.900000000000006</v>
      </c>
      <c r="GR510" s="9">
        <v>74.66</v>
      </c>
      <c r="GS510" s="9">
        <v>74.42</v>
      </c>
      <c r="GT510" s="9">
        <v>74.16</v>
      </c>
      <c r="GU510" s="9">
        <v>73.89</v>
      </c>
      <c r="GV510" s="9">
        <v>73.64</v>
      </c>
      <c r="GW510" s="9">
        <v>73.430000000000007</v>
      </c>
      <c r="GX510" s="9">
        <v>73.22</v>
      </c>
      <c r="GY510" s="9">
        <v>73.02</v>
      </c>
      <c r="GZ510" s="9">
        <v>72.81</v>
      </c>
      <c r="HA510" s="9">
        <v>72.59</v>
      </c>
      <c r="HB510" s="9">
        <v>72.400000000000006</v>
      </c>
      <c r="HC510" s="9">
        <v>72.23</v>
      </c>
      <c r="HD510" s="9">
        <v>72.05</v>
      </c>
      <c r="HE510" s="9">
        <v>71.87</v>
      </c>
      <c r="HF510" s="9">
        <v>71.69</v>
      </c>
      <c r="HG510" s="9">
        <v>71.5</v>
      </c>
      <c r="HH510" s="9">
        <v>71.33</v>
      </c>
      <c r="HI510" s="9">
        <v>71.17</v>
      </c>
      <c r="HJ510" s="9">
        <v>71.010000000000005</v>
      </c>
      <c r="HK510" s="9">
        <v>70.83</v>
      </c>
      <c r="HL510" s="9">
        <v>70.63</v>
      </c>
      <c r="HM510" s="9">
        <v>70.489999999999995</v>
      </c>
      <c r="HN510" s="9">
        <v>70.34</v>
      </c>
      <c r="HO510" s="9">
        <v>70.2</v>
      </c>
      <c r="HP510" s="9">
        <v>70.06</v>
      </c>
      <c r="HQ510" s="9">
        <v>69.930000000000007</v>
      </c>
      <c r="HR510" s="9">
        <v>69.819999999999993</v>
      </c>
      <c r="HS510" s="9">
        <v>69.680000000000007</v>
      </c>
      <c r="HT510" s="9">
        <v>69.540000000000006</v>
      </c>
      <c r="HU510" s="9">
        <v>69.400000000000006</v>
      </c>
      <c r="HV510" s="9">
        <v>69.27</v>
      </c>
      <c r="HW510" s="9">
        <v>69.150000000000006</v>
      </c>
      <c r="HX510" s="9">
        <v>69.040000000000006</v>
      </c>
      <c r="HY510" s="9">
        <v>68.930000000000007</v>
      </c>
      <c r="ID510" s="14">
        <v>84.838099999999997</v>
      </c>
      <c r="IE510" s="14">
        <v>84.747900000000001</v>
      </c>
      <c r="IF510" s="14">
        <v>-0.10641399999999999</v>
      </c>
      <c r="IH510" s="7">
        <v>77.540000000000006</v>
      </c>
      <c r="II510" s="9">
        <v>95.38</v>
      </c>
    </row>
    <row r="511" spans="1:243" x14ac:dyDescent="0.35">
      <c r="A511" s="6">
        <f t="shared" si="87"/>
        <v>45266</v>
      </c>
      <c r="B511" s="13">
        <f t="shared" si="81"/>
        <v>12</v>
      </c>
      <c r="C511" s="13">
        <f t="shared" si="82"/>
        <v>2023</v>
      </c>
      <c r="D511">
        <f t="shared" si="83"/>
        <v>202312</v>
      </c>
      <c r="E511">
        <f t="shared" si="84"/>
        <v>4</v>
      </c>
      <c r="F511">
        <f t="shared" si="85"/>
        <v>202304</v>
      </c>
      <c r="G511" t="s">
        <v>696</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81.871099999999998</v>
      </c>
      <c r="FP511" s="7">
        <v>74.33</v>
      </c>
      <c r="FQ511" s="9">
        <v>1.2593000000000001</v>
      </c>
      <c r="FR511" s="7">
        <f t="shared" si="86"/>
        <v>59.024855078218053</v>
      </c>
      <c r="FT511" s="7">
        <v>4.47</v>
      </c>
      <c r="FU511" s="7">
        <v>3.95</v>
      </c>
      <c r="FV511" s="9">
        <v>82.046499999999995</v>
      </c>
      <c r="FX511" s="9">
        <v>74.3</v>
      </c>
      <c r="FY511" s="9">
        <v>74.489999999999995</v>
      </c>
      <c r="FZ511" s="9">
        <v>74.459999999999994</v>
      </c>
      <c r="GA511" s="9">
        <v>73.459999999999994</v>
      </c>
      <c r="GB511" s="9">
        <v>71.209999999999994</v>
      </c>
      <c r="GD511" s="9">
        <v>74.3</v>
      </c>
      <c r="GE511" s="9">
        <v>74.45</v>
      </c>
      <c r="GF511" s="9">
        <v>74.489999999999995</v>
      </c>
      <c r="GG511" s="9">
        <v>74.5</v>
      </c>
      <c r="GH511" s="9">
        <v>74.510000000000005</v>
      </c>
      <c r="GI511" s="9">
        <v>74.459999999999994</v>
      </c>
      <c r="GJ511" s="9">
        <v>74.34</v>
      </c>
      <c r="GK511" s="9">
        <v>74.2</v>
      </c>
      <c r="GL511" s="9">
        <v>74.040000000000006</v>
      </c>
      <c r="GM511" s="9">
        <v>73.86</v>
      </c>
      <c r="GN511" s="9">
        <v>73.66</v>
      </c>
      <c r="GO511" s="9">
        <v>73.459999999999994</v>
      </c>
      <c r="GP511" s="9">
        <v>73.260000000000005</v>
      </c>
      <c r="GQ511" s="9">
        <v>73.06</v>
      </c>
      <c r="GR511" s="9">
        <v>72.86</v>
      </c>
      <c r="GS511" s="9">
        <v>72.67</v>
      </c>
      <c r="GT511" s="9">
        <v>72.459999999999994</v>
      </c>
      <c r="GU511" s="9">
        <v>72.23</v>
      </c>
      <c r="GV511" s="9">
        <v>72.03</v>
      </c>
      <c r="GW511" s="9">
        <v>71.87</v>
      </c>
      <c r="GX511" s="9">
        <v>71.709999999999994</v>
      </c>
      <c r="GY511" s="9">
        <v>71.56</v>
      </c>
      <c r="GZ511" s="9">
        <v>71.39</v>
      </c>
      <c r="HA511" s="9">
        <v>71.209999999999994</v>
      </c>
      <c r="HB511" s="9">
        <v>71.06</v>
      </c>
      <c r="HC511" s="9">
        <v>70.930000000000007</v>
      </c>
      <c r="HD511" s="9">
        <v>70.790000000000006</v>
      </c>
      <c r="HE511" s="9">
        <v>70.66</v>
      </c>
      <c r="HF511" s="9">
        <v>70.53</v>
      </c>
      <c r="HG511" s="9">
        <v>70.38</v>
      </c>
      <c r="HH511" s="9">
        <v>70.25</v>
      </c>
      <c r="HI511" s="9">
        <v>70.12</v>
      </c>
      <c r="HJ511" s="9">
        <v>69.989999999999995</v>
      </c>
      <c r="HK511" s="9">
        <v>69.849999999999994</v>
      </c>
      <c r="HL511" s="9">
        <v>69.69</v>
      </c>
      <c r="HM511" s="9">
        <v>69.58</v>
      </c>
      <c r="HN511" s="9">
        <v>69.459999999999994</v>
      </c>
      <c r="HO511" s="9">
        <v>69.349999999999994</v>
      </c>
      <c r="HP511" s="9">
        <v>69.25</v>
      </c>
      <c r="HQ511" s="9">
        <v>69.16</v>
      </c>
      <c r="HR511" s="9">
        <v>69.09</v>
      </c>
      <c r="HS511" s="9">
        <v>68.98</v>
      </c>
      <c r="HT511" s="9">
        <v>68.88</v>
      </c>
      <c r="HU511" s="9">
        <v>68.77</v>
      </c>
      <c r="HV511" s="9">
        <v>68.66</v>
      </c>
      <c r="HW511" s="9">
        <v>68.58</v>
      </c>
      <c r="HX511" s="9">
        <v>68.510000000000005</v>
      </c>
      <c r="HY511" s="9">
        <v>68.430000000000007</v>
      </c>
      <c r="ID511" s="14">
        <v>84.838099999999997</v>
      </c>
      <c r="IE511" s="14">
        <v>84.747900000000001</v>
      </c>
      <c r="IF511" s="14">
        <v>-0.10641399999999999</v>
      </c>
      <c r="IH511" s="7">
        <v>74.47</v>
      </c>
      <c r="II511" s="9">
        <v>98.25</v>
      </c>
    </row>
    <row r="512" spans="1:243" x14ac:dyDescent="0.35">
      <c r="A512" s="6">
        <f t="shared" si="87"/>
        <v>45267</v>
      </c>
      <c r="B512" s="13">
        <f t="shared" si="81"/>
        <v>12</v>
      </c>
      <c r="C512" s="13">
        <f t="shared" si="82"/>
        <v>2023</v>
      </c>
      <c r="D512">
        <f t="shared" si="83"/>
        <v>202312</v>
      </c>
      <c r="E512">
        <f t="shared" si="84"/>
        <v>4</v>
      </c>
      <c r="F512">
        <f t="shared" si="85"/>
        <v>202304</v>
      </c>
      <c r="G512" t="s">
        <v>700</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81.714100000000002</v>
      </c>
      <c r="FP512" s="7">
        <v>74.209999999999994</v>
      </c>
      <c r="FQ512" s="9">
        <v>1.2574000000000001</v>
      </c>
      <c r="FR512" s="7">
        <f t="shared" si="86"/>
        <v>59.018609829807531</v>
      </c>
      <c r="FT512" s="7">
        <v>4.5</v>
      </c>
      <c r="FU512" s="7">
        <v>3.97</v>
      </c>
      <c r="FV512" s="9">
        <v>81.887900000000002</v>
      </c>
      <c r="FX512" s="9">
        <v>74.05</v>
      </c>
      <c r="FY512" s="9">
        <v>74.33</v>
      </c>
      <c r="FZ512" s="9">
        <v>74.36</v>
      </c>
      <c r="GA512" s="9">
        <v>73.36</v>
      </c>
      <c r="GB512" s="9">
        <v>71.2</v>
      </c>
      <c r="GD512" s="9">
        <v>74.05</v>
      </c>
      <c r="GE512" s="9">
        <v>74.239999999999995</v>
      </c>
      <c r="GF512" s="9">
        <v>74.33</v>
      </c>
      <c r="GG512" s="9">
        <v>74.39</v>
      </c>
      <c r="GH512" s="9">
        <v>74.400000000000006</v>
      </c>
      <c r="GI512" s="9">
        <v>74.36</v>
      </c>
      <c r="GJ512" s="9">
        <v>74.25</v>
      </c>
      <c r="GK512" s="9">
        <v>74.11</v>
      </c>
      <c r="GL512" s="9">
        <v>73.95</v>
      </c>
      <c r="GM512" s="9">
        <v>73.760000000000005</v>
      </c>
      <c r="GN512" s="9">
        <v>73.56</v>
      </c>
      <c r="GO512" s="9">
        <v>73.36</v>
      </c>
      <c r="GP512" s="9">
        <v>73.16</v>
      </c>
      <c r="GQ512" s="9">
        <v>72.98</v>
      </c>
      <c r="GR512" s="9">
        <v>72.8</v>
      </c>
      <c r="GS512" s="9">
        <v>72.61</v>
      </c>
      <c r="GT512" s="9">
        <v>72.41</v>
      </c>
      <c r="GU512" s="9">
        <v>72.19</v>
      </c>
      <c r="GV512" s="9">
        <v>72</v>
      </c>
      <c r="GW512" s="9">
        <v>71.84</v>
      </c>
      <c r="GX512" s="9">
        <v>71.69</v>
      </c>
      <c r="GY512" s="9">
        <v>71.540000000000006</v>
      </c>
      <c r="GZ512" s="9">
        <v>71.37</v>
      </c>
      <c r="HA512" s="9">
        <v>71.2</v>
      </c>
      <c r="HB512" s="9">
        <v>71.05</v>
      </c>
      <c r="HC512" s="9">
        <v>70.92</v>
      </c>
      <c r="HD512" s="9">
        <v>70.790000000000006</v>
      </c>
      <c r="HE512" s="9">
        <v>70.67</v>
      </c>
      <c r="HF512" s="9">
        <v>70.55</v>
      </c>
      <c r="HG512" s="9">
        <v>70.41</v>
      </c>
      <c r="HH512" s="9">
        <v>70.28</v>
      </c>
      <c r="HI512" s="9">
        <v>70.150000000000006</v>
      </c>
      <c r="HJ512" s="9">
        <v>70.03</v>
      </c>
      <c r="HK512" s="9">
        <v>69.900000000000006</v>
      </c>
      <c r="HL512" s="9">
        <v>69.75</v>
      </c>
      <c r="HM512" s="9">
        <v>69.650000000000006</v>
      </c>
      <c r="HN512" s="9">
        <v>69.540000000000006</v>
      </c>
      <c r="HO512" s="9">
        <v>69.430000000000007</v>
      </c>
      <c r="HP512" s="9">
        <v>69.33</v>
      </c>
      <c r="HQ512" s="9">
        <v>69.239999999999995</v>
      </c>
      <c r="HR512" s="9">
        <v>69.180000000000007</v>
      </c>
      <c r="HS512" s="9">
        <v>69.08</v>
      </c>
      <c r="HT512" s="9">
        <v>68.989999999999995</v>
      </c>
      <c r="HU512" s="9">
        <v>68.88</v>
      </c>
      <c r="HV512" s="9">
        <v>68.77</v>
      </c>
      <c r="HW512" s="9">
        <v>68.7</v>
      </c>
      <c r="HX512" s="9">
        <v>68.63</v>
      </c>
      <c r="HY512" s="9">
        <v>68.55</v>
      </c>
      <c r="ID512" s="14">
        <v>84.838099999999997</v>
      </c>
      <c r="IE512" s="14">
        <v>84.747900000000001</v>
      </c>
      <c r="IF512" s="14">
        <v>-0.10641399999999999</v>
      </c>
      <c r="IH512" s="7">
        <v>74.17</v>
      </c>
      <c r="II512" s="9">
        <v>99.94</v>
      </c>
    </row>
    <row r="513" spans="1:243" x14ac:dyDescent="0.35">
      <c r="A513" s="6">
        <f t="shared" si="87"/>
        <v>45268</v>
      </c>
      <c r="B513" s="13">
        <f t="shared" si="81"/>
        <v>12</v>
      </c>
      <c r="C513" s="13">
        <f t="shared" si="82"/>
        <v>2023</v>
      </c>
      <c r="D513">
        <f t="shared" si="83"/>
        <v>202312</v>
      </c>
      <c r="E513">
        <f t="shared" si="84"/>
        <v>4</v>
      </c>
      <c r="F513">
        <f t="shared" si="85"/>
        <v>202304</v>
      </c>
      <c r="G513" t="s">
        <v>701</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81.6464</v>
      </c>
      <c r="FP513" s="7">
        <v>75.94</v>
      </c>
      <c r="FQ513" s="9">
        <v>1.2546999999999999</v>
      </c>
      <c r="FR513" s="7">
        <f t="shared" si="86"/>
        <v>60.524428150155416</v>
      </c>
      <c r="FT513" s="7">
        <v>4.57</v>
      </c>
      <c r="FU513" s="7">
        <v>4.0199999999999996</v>
      </c>
      <c r="FV513" s="9">
        <v>81.817899999999995</v>
      </c>
      <c r="FX513" s="9">
        <v>75.84</v>
      </c>
      <c r="FY513" s="9">
        <v>76.03</v>
      </c>
      <c r="FZ513" s="9">
        <v>75.87</v>
      </c>
      <c r="GA513" s="9">
        <v>74.61</v>
      </c>
      <c r="GB513" s="9">
        <v>72.17</v>
      </c>
      <c r="GD513" s="9">
        <v>75.84</v>
      </c>
      <c r="GE513" s="9">
        <v>76</v>
      </c>
      <c r="GF513" s="9">
        <v>76.03</v>
      </c>
      <c r="GG513" s="9">
        <v>76.02</v>
      </c>
      <c r="GH513" s="9">
        <v>75.97</v>
      </c>
      <c r="GI513" s="9">
        <v>75.87</v>
      </c>
      <c r="GJ513" s="9">
        <v>75.72</v>
      </c>
      <c r="GK513" s="9">
        <v>75.52</v>
      </c>
      <c r="GL513" s="9">
        <v>75.31</v>
      </c>
      <c r="GM513" s="9">
        <v>75.09</v>
      </c>
      <c r="GN513" s="9">
        <v>74.849999999999994</v>
      </c>
      <c r="GO513" s="9">
        <v>74.61</v>
      </c>
      <c r="GP513" s="9">
        <v>74.38</v>
      </c>
      <c r="GQ513" s="9">
        <v>74.17</v>
      </c>
      <c r="GR513" s="9">
        <v>73.959999999999994</v>
      </c>
      <c r="GS513" s="9">
        <v>73.739999999999995</v>
      </c>
      <c r="GT513" s="9">
        <v>73.52</v>
      </c>
      <c r="GU513" s="9">
        <v>73.28</v>
      </c>
      <c r="GV513" s="9">
        <v>73.069999999999993</v>
      </c>
      <c r="GW513" s="9">
        <v>72.89</v>
      </c>
      <c r="GX513" s="9">
        <v>72.72</v>
      </c>
      <c r="GY513" s="9">
        <v>72.55</v>
      </c>
      <c r="GZ513" s="9">
        <v>72.36</v>
      </c>
      <c r="HA513" s="9">
        <v>72.17</v>
      </c>
      <c r="HB513" s="9">
        <v>72.010000000000005</v>
      </c>
      <c r="HC513" s="9">
        <v>71.86</v>
      </c>
      <c r="HD513" s="9">
        <v>71.709999999999994</v>
      </c>
      <c r="HE513" s="9">
        <v>71.569999999999993</v>
      </c>
      <c r="HF513" s="9">
        <v>71.44</v>
      </c>
      <c r="HG513" s="9">
        <v>71.28</v>
      </c>
      <c r="HH513" s="9">
        <v>71.13</v>
      </c>
      <c r="HI513" s="9">
        <v>70.98</v>
      </c>
      <c r="HJ513" s="9">
        <v>70.84</v>
      </c>
      <c r="HK513" s="9">
        <v>70.7</v>
      </c>
      <c r="HL513" s="9">
        <v>70.55</v>
      </c>
      <c r="HM513" s="9">
        <v>70.45</v>
      </c>
      <c r="HN513" s="9">
        <v>70.34</v>
      </c>
      <c r="HO513" s="9">
        <v>70.22</v>
      </c>
      <c r="HP513" s="9">
        <v>70.11</v>
      </c>
      <c r="HQ513" s="9">
        <v>70.02</v>
      </c>
      <c r="HR513" s="9">
        <v>69.94</v>
      </c>
      <c r="HS513" s="9">
        <v>69.84</v>
      </c>
      <c r="HT513" s="9">
        <v>69.739999999999995</v>
      </c>
      <c r="HU513" s="9">
        <v>69.62</v>
      </c>
      <c r="HV513" s="9">
        <v>69.5</v>
      </c>
      <c r="HW513" s="9">
        <v>69.42</v>
      </c>
      <c r="HX513" s="9">
        <v>69.349999999999994</v>
      </c>
      <c r="HY513" s="9">
        <v>69.27</v>
      </c>
      <c r="ID513" s="14">
        <v>84.838099999999997</v>
      </c>
      <c r="IE513" s="14">
        <v>84.747900000000001</v>
      </c>
      <c r="IF513" s="14">
        <v>-0.10641399999999999</v>
      </c>
      <c r="IH513" s="7">
        <v>75.650000000000006</v>
      </c>
      <c r="II513" s="9">
        <v>97.1</v>
      </c>
    </row>
    <row r="514" spans="1:243" x14ac:dyDescent="0.35">
      <c r="A514" s="6">
        <f t="shared" si="87"/>
        <v>45271</v>
      </c>
      <c r="B514" s="13">
        <f t="shared" si="81"/>
        <v>12</v>
      </c>
      <c r="C514" s="13">
        <f t="shared" si="82"/>
        <v>2023</v>
      </c>
      <c r="D514">
        <f t="shared" si="83"/>
        <v>202312</v>
      </c>
      <c r="E514">
        <f t="shared" si="84"/>
        <v>4</v>
      </c>
      <c r="F514">
        <f t="shared" si="85"/>
        <v>202304</v>
      </c>
      <c r="G514" t="s">
        <v>702</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81.838899999999995</v>
      </c>
      <c r="FP514" s="7">
        <v>75.75</v>
      </c>
      <c r="FQ514" s="9">
        <v>1.2551000000000001</v>
      </c>
      <c r="FR514" s="7">
        <f t="shared" si="86"/>
        <v>60.35375667277507</v>
      </c>
      <c r="FT514" s="7">
        <v>4.5999999999999996</v>
      </c>
      <c r="FU514" s="7">
        <v>4.08</v>
      </c>
      <c r="FV514" s="9">
        <v>82.000699999999995</v>
      </c>
      <c r="FX514" s="9">
        <v>76.03</v>
      </c>
      <c r="FY514" s="9">
        <v>76.349999999999994</v>
      </c>
      <c r="FZ514" s="9">
        <v>76.33</v>
      </c>
      <c r="GA514" s="9">
        <v>75.2</v>
      </c>
      <c r="GB514" s="9">
        <v>72.66</v>
      </c>
      <c r="GD514" s="9">
        <v>76.03</v>
      </c>
      <c r="GE514" s="9">
        <v>76.25</v>
      </c>
      <c r="GF514" s="9">
        <v>76.349999999999994</v>
      </c>
      <c r="GG514" s="9">
        <v>76.39</v>
      </c>
      <c r="GH514" s="9">
        <v>76.38</v>
      </c>
      <c r="GI514" s="9">
        <v>76.33</v>
      </c>
      <c r="GJ514" s="9">
        <v>76.209999999999994</v>
      </c>
      <c r="GK514" s="9">
        <v>76.05</v>
      </c>
      <c r="GL514" s="9">
        <v>75.86</v>
      </c>
      <c r="GM514" s="9">
        <v>75.66</v>
      </c>
      <c r="GN514" s="9">
        <v>75.44</v>
      </c>
      <c r="GO514" s="9">
        <v>75.2</v>
      </c>
      <c r="GP514" s="9">
        <v>74.959999999999994</v>
      </c>
      <c r="GQ514" s="9">
        <v>74.739999999999995</v>
      </c>
      <c r="GR514" s="9">
        <v>74.52</v>
      </c>
      <c r="GS514" s="9">
        <v>74.3</v>
      </c>
      <c r="GT514" s="9">
        <v>74.08</v>
      </c>
      <c r="GU514" s="9">
        <v>73.83</v>
      </c>
      <c r="GV514" s="9">
        <v>73.599999999999994</v>
      </c>
      <c r="GW514" s="9">
        <v>73.42</v>
      </c>
      <c r="GX514" s="9">
        <v>73.23</v>
      </c>
      <c r="GY514" s="9">
        <v>73.06</v>
      </c>
      <c r="GZ514" s="9">
        <v>72.86</v>
      </c>
      <c r="HA514" s="9">
        <v>72.66</v>
      </c>
      <c r="HB514" s="9">
        <v>72.48</v>
      </c>
      <c r="HC514" s="9">
        <v>72.319999999999993</v>
      </c>
      <c r="HD514" s="9">
        <v>72.16</v>
      </c>
      <c r="HE514" s="9">
        <v>72.010000000000005</v>
      </c>
      <c r="HF514" s="9">
        <v>71.87</v>
      </c>
      <c r="HG514" s="9">
        <v>71.7</v>
      </c>
      <c r="HH514" s="9">
        <v>71.540000000000006</v>
      </c>
      <c r="HI514" s="9">
        <v>71.38</v>
      </c>
      <c r="HJ514" s="9">
        <v>71.239999999999995</v>
      </c>
      <c r="HK514" s="9">
        <v>71.099999999999994</v>
      </c>
      <c r="HL514" s="9">
        <v>70.94</v>
      </c>
      <c r="HM514" s="9">
        <v>70.83</v>
      </c>
      <c r="HN514" s="9">
        <v>70.72</v>
      </c>
      <c r="HO514" s="9">
        <v>70.599999999999994</v>
      </c>
      <c r="HP514" s="9">
        <v>70.489999999999995</v>
      </c>
      <c r="HQ514" s="9">
        <v>70.400000000000006</v>
      </c>
      <c r="HR514" s="9">
        <v>70.3</v>
      </c>
      <c r="HS514" s="9">
        <v>70.2</v>
      </c>
      <c r="HT514" s="9">
        <v>70.09</v>
      </c>
      <c r="HU514" s="9">
        <v>69.959999999999994</v>
      </c>
      <c r="HV514" s="9">
        <v>69.83</v>
      </c>
      <c r="HW514" s="9">
        <v>69.75</v>
      </c>
      <c r="HX514" s="9">
        <v>69.67</v>
      </c>
      <c r="HY514" s="9">
        <v>69.59</v>
      </c>
      <c r="ID514" s="14">
        <v>84.838099999999997</v>
      </c>
      <c r="IE514" s="14">
        <v>84.747900000000001</v>
      </c>
      <c r="IF514" s="14">
        <v>-0.10641399999999999</v>
      </c>
      <c r="IH514" s="7">
        <v>76.33</v>
      </c>
      <c r="II514" s="9">
        <v>90.18</v>
      </c>
    </row>
    <row r="515" spans="1:243" x14ac:dyDescent="0.35">
      <c r="A515" s="6">
        <f t="shared" si="87"/>
        <v>45272</v>
      </c>
      <c r="B515" s="13">
        <f t="shared" si="81"/>
        <v>12</v>
      </c>
      <c r="C515" s="13">
        <f t="shared" si="82"/>
        <v>2023</v>
      </c>
      <c r="D515">
        <f t="shared" si="83"/>
        <v>202312</v>
      </c>
      <c r="E515">
        <f t="shared" si="84"/>
        <v>4</v>
      </c>
      <c r="F515">
        <f t="shared" si="85"/>
        <v>202304</v>
      </c>
      <c r="G515" t="s">
        <v>703</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81.750500000000002</v>
      </c>
      <c r="FP515" s="7">
        <v>74.11</v>
      </c>
      <c r="FQ515" s="9">
        <v>1.2561</v>
      </c>
      <c r="FR515" s="7">
        <f t="shared" si="86"/>
        <v>59.000079611495899</v>
      </c>
      <c r="FT515" s="7">
        <v>4.51</v>
      </c>
      <c r="FU515" s="7">
        <v>3.99</v>
      </c>
      <c r="FV515" s="9">
        <v>81.912499999999994</v>
      </c>
      <c r="FX515" s="9">
        <v>73.239999999999995</v>
      </c>
      <c r="FY515" s="9">
        <v>73.7</v>
      </c>
      <c r="FZ515" s="9">
        <v>73.959999999999994</v>
      </c>
      <c r="GA515" s="9">
        <v>73.11</v>
      </c>
      <c r="GB515" s="9">
        <v>71.040000000000006</v>
      </c>
      <c r="GD515" s="9">
        <v>73.239999999999995</v>
      </c>
      <c r="GE515" s="9">
        <v>73.52</v>
      </c>
      <c r="GF515" s="9">
        <v>73.7</v>
      </c>
      <c r="GG515" s="9">
        <v>73.849999999999994</v>
      </c>
      <c r="GH515" s="9">
        <v>73.94</v>
      </c>
      <c r="GI515" s="9">
        <v>73.959999999999994</v>
      </c>
      <c r="GJ515" s="9">
        <v>73.91</v>
      </c>
      <c r="GK515" s="9">
        <v>73.8</v>
      </c>
      <c r="GL515" s="9">
        <v>73.66</v>
      </c>
      <c r="GM515" s="9">
        <v>73.489999999999995</v>
      </c>
      <c r="GN515" s="9">
        <v>73.31</v>
      </c>
      <c r="GO515" s="9">
        <v>73.11</v>
      </c>
      <c r="GP515" s="9">
        <v>72.91</v>
      </c>
      <c r="GQ515" s="9">
        <v>72.73</v>
      </c>
      <c r="GR515" s="9">
        <v>72.56</v>
      </c>
      <c r="GS515" s="9">
        <v>72.37</v>
      </c>
      <c r="GT515" s="9">
        <v>72.180000000000007</v>
      </c>
      <c r="GU515" s="9">
        <v>71.98</v>
      </c>
      <c r="GV515" s="9">
        <v>71.790000000000006</v>
      </c>
      <c r="GW515" s="9">
        <v>71.64</v>
      </c>
      <c r="GX515" s="9">
        <v>71.489999999999995</v>
      </c>
      <c r="GY515" s="9">
        <v>71.36</v>
      </c>
      <c r="GZ515" s="9">
        <v>71.2</v>
      </c>
      <c r="HA515" s="9">
        <v>71.040000000000006</v>
      </c>
      <c r="HB515" s="9">
        <v>70.900000000000006</v>
      </c>
      <c r="HC515" s="9">
        <v>70.78</v>
      </c>
      <c r="HD515" s="9">
        <v>70.650000000000006</v>
      </c>
      <c r="HE515" s="9">
        <v>70.53</v>
      </c>
      <c r="HF515" s="9">
        <v>70.42</v>
      </c>
      <c r="HG515" s="9">
        <v>70.28</v>
      </c>
      <c r="HH515" s="9">
        <v>70.150000000000006</v>
      </c>
      <c r="HI515" s="9">
        <v>70.03</v>
      </c>
      <c r="HJ515" s="9">
        <v>69.930000000000007</v>
      </c>
      <c r="HK515" s="9">
        <v>69.819999999999993</v>
      </c>
      <c r="HL515" s="9">
        <v>69.69</v>
      </c>
      <c r="HM515" s="9">
        <v>69.599999999999994</v>
      </c>
      <c r="HN515" s="9">
        <v>69.52</v>
      </c>
      <c r="HO515" s="9">
        <v>69.430000000000007</v>
      </c>
      <c r="HP515" s="9">
        <v>69.349999999999994</v>
      </c>
      <c r="HQ515" s="9">
        <v>69.290000000000006</v>
      </c>
      <c r="HR515" s="9">
        <v>69.22</v>
      </c>
      <c r="HS515" s="9">
        <v>69.14</v>
      </c>
      <c r="HT515" s="9">
        <v>69.06</v>
      </c>
      <c r="HU515" s="9">
        <v>68.959999999999994</v>
      </c>
      <c r="HV515" s="9">
        <v>68.86</v>
      </c>
      <c r="HW515" s="9">
        <v>68.81</v>
      </c>
      <c r="HX515" s="9">
        <v>68.75</v>
      </c>
      <c r="HY515" s="9">
        <v>68.680000000000007</v>
      </c>
      <c r="ID515" s="14">
        <v>84.838099999999997</v>
      </c>
      <c r="IE515" s="14">
        <v>84.747900000000001</v>
      </c>
      <c r="IF515" s="14">
        <v>-0.10641399999999999</v>
      </c>
      <c r="IH515" s="7">
        <v>73.02</v>
      </c>
      <c r="II515" s="9">
        <v>86.7</v>
      </c>
    </row>
    <row r="516" spans="1:243" x14ac:dyDescent="0.35">
      <c r="A516" s="6">
        <f t="shared" si="87"/>
        <v>45273</v>
      </c>
      <c r="B516" s="13">
        <f t="shared" si="81"/>
        <v>12</v>
      </c>
      <c r="C516" s="13">
        <f t="shared" si="82"/>
        <v>2023</v>
      </c>
      <c r="D516">
        <f t="shared" si="83"/>
        <v>202312</v>
      </c>
      <c r="E516">
        <f t="shared" si="84"/>
        <v>4</v>
      </c>
      <c r="F516">
        <f t="shared" si="85"/>
        <v>202304</v>
      </c>
      <c r="G516" t="s">
        <v>704</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81.446200000000005</v>
      </c>
      <c r="FP516" s="7">
        <v>74.14</v>
      </c>
      <c r="FQ516" s="9">
        <v>1.2525999999999999</v>
      </c>
      <c r="FR516" s="7">
        <f t="shared" si="86"/>
        <v>59.188887114801219</v>
      </c>
      <c r="FT516" s="7">
        <v>4.3600000000000003</v>
      </c>
      <c r="FU516" s="7">
        <v>3.83</v>
      </c>
      <c r="FV516" s="9">
        <v>81.607900000000001</v>
      </c>
      <c r="FX516" s="9">
        <v>74.260000000000005</v>
      </c>
      <c r="FY516" s="9">
        <v>74.709999999999994</v>
      </c>
      <c r="FZ516" s="9">
        <v>75</v>
      </c>
      <c r="GA516" s="9">
        <v>74.14</v>
      </c>
      <c r="GB516" s="9">
        <v>71.92</v>
      </c>
      <c r="GD516" s="9">
        <v>74.260000000000005</v>
      </c>
      <c r="GE516" s="9">
        <v>74.510000000000005</v>
      </c>
      <c r="GF516" s="9">
        <v>74.709999999999994</v>
      </c>
      <c r="GG516" s="9">
        <v>74.87</v>
      </c>
      <c r="GH516" s="9">
        <v>74.959999999999994</v>
      </c>
      <c r="GI516" s="9">
        <v>75</v>
      </c>
      <c r="GJ516" s="9">
        <v>74.959999999999994</v>
      </c>
      <c r="GK516" s="9">
        <v>74.849999999999994</v>
      </c>
      <c r="GL516" s="9">
        <v>74.709999999999994</v>
      </c>
      <c r="GM516" s="9">
        <v>74.540000000000006</v>
      </c>
      <c r="GN516" s="9">
        <v>74.349999999999994</v>
      </c>
      <c r="GO516" s="9">
        <v>74.14</v>
      </c>
      <c r="GP516" s="9">
        <v>73.930000000000007</v>
      </c>
      <c r="GQ516" s="9">
        <v>73.739999999999995</v>
      </c>
      <c r="GR516" s="9">
        <v>73.56</v>
      </c>
      <c r="GS516" s="9">
        <v>73.36</v>
      </c>
      <c r="GT516" s="9">
        <v>73.16</v>
      </c>
      <c r="GU516" s="9">
        <v>72.94</v>
      </c>
      <c r="GV516" s="9">
        <v>72.73</v>
      </c>
      <c r="GW516" s="9">
        <v>72.56</v>
      </c>
      <c r="GX516" s="9">
        <v>72.400000000000006</v>
      </c>
      <c r="GY516" s="9">
        <v>72.260000000000005</v>
      </c>
      <c r="GZ516" s="9">
        <v>72.09</v>
      </c>
      <c r="HA516" s="9">
        <v>71.92</v>
      </c>
      <c r="HB516" s="9">
        <v>71.77</v>
      </c>
      <c r="HC516" s="9">
        <v>71.63</v>
      </c>
      <c r="HD516" s="9">
        <v>71.48</v>
      </c>
      <c r="HE516" s="9">
        <v>71.349999999999994</v>
      </c>
      <c r="HF516" s="9">
        <v>71.23</v>
      </c>
      <c r="HG516" s="9">
        <v>71.08</v>
      </c>
      <c r="HH516" s="9">
        <v>70.930000000000007</v>
      </c>
      <c r="HI516" s="9">
        <v>70.790000000000006</v>
      </c>
      <c r="HJ516" s="9">
        <v>70.680000000000007</v>
      </c>
      <c r="HK516" s="9">
        <v>70.56</v>
      </c>
      <c r="HL516" s="9">
        <v>70.42</v>
      </c>
      <c r="HM516" s="9">
        <v>70.34</v>
      </c>
      <c r="HN516" s="9">
        <v>70.260000000000005</v>
      </c>
      <c r="HO516" s="9">
        <v>70.19</v>
      </c>
      <c r="HP516" s="9">
        <v>70.099999999999994</v>
      </c>
      <c r="HQ516" s="9">
        <v>70.010000000000005</v>
      </c>
      <c r="HR516" s="9">
        <v>69.92</v>
      </c>
      <c r="HS516" s="9">
        <v>69.83</v>
      </c>
      <c r="HT516" s="9">
        <v>69.739999999999995</v>
      </c>
      <c r="HU516" s="9">
        <v>69.64</v>
      </c>
      <c r="HV516" s="9">
        <v>69.540000000000006</v>
      </c>
      <c r="HW516" s="9">
        <v>69.459999999999994</v>
      </c>
      <c r="HX516" s="9">
        <v>69.38</v>
      </c>
      <c r="HY516" s="9">
        <v>69.33</v>
      </c>
      <c r="ID516" s="14">
        <v>84.838099999999997</v>
      </c>
      <c r="IE516" s="14">
        <v>84.747900000000001</v>
      </c>
      <c r="IF516" s="14">
        <v>-0.10641399999999999</v>
      </c>
      <c r="IH516" s="7">
        <v>73.989999999999995</v>
      </c>
      <c r="II516" s="9">
        <v>89.65</v>
      </c>
    </row>
    <row r="517" spans="1:243" x14ac:dyDescent="0.35">
      <c r="A517" s="6">
        <f t="shared" si="87"/>
        <v>45274</v>
      </c>
      <c r="B517" s="13">
        <f t="shared" si="81"/>
        <v>12</v>
      </c>
      <c r="C517" s="13">
        <f t="shared" si="82"/>
        <v>2023</v>
      </c>
      <c r="D517">
        <f t="shared" si="83"/>
        <v>202312</v>
      </c>
      <c r="E517">
        <f t="shared" si="84"/>
        <v>4</v>
      </c>
      <c r="F517">
        <f t="shared" si="85"/>
        <v>202304</v>
      </c>
      <c r="G517" t="s">
        <v>705</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81.934399999999997</v>
      </c>
      <c r="FP517" s="7">
        <v>77.05</v>
      </c>
      <c r="FQ517" s="9">
        <v>1.276</v>
      </c>
      <c r="FR517" s="7">
        <f t="shared" si="86"/>
        <v>60.384012539184951</v>
      </c>
      <c r="FT517" s="7">
        <v>4.34</v>
      </c>
      <c r="FU517" s="7">
        <v>3.79</v>
      </c>
      <c r="FV517" s="9">
        <v>82.124200000000002</v>
      </c>
      <c r="FX517" s="9">
        <v>76.61</v>
      </c>
      <c r="FY517" s="9">
        <v>77.010000000000005</v>
      </c>
      <c r="FZ517" s="9">
        <v>77.09</v>
      </c>
      <c r="GA517" s="9">
        <v>75.930000000000007</v>
      </c>
      <c r="GB517" s="9">
        <v>73.36</v>
      </c>
      <c r="GD517" s="9">
        <v>76.61</v>
      </c>
      <c r="GE517" s="9">
        <v>76.849999999999994</v>
      </c>
      <c r="GF517" s="9">
        <v>77.010000000000005</v>
      </c>
      <c r="GG517" s="9">
        <v>77.099999999999994</v>
      </c>
      <c r="GH517" s="9">
        <v>77.12</v>
      </c>
      <c r="GI517" s="9">
        <v>77.09</v>
      </c>
      <c r="GJ517" s="9">
        <v>76.989999999999995</v>
      </c>
      <c r="GK517" s="9">
        <v>76.819999999999993</v>
      </c>
      <c r="GL517" s="9">
        <v>76.63</v>
      </c>
      <c r="GM517" s="9">
        <v>76.42</v>
      </c>
      <c r="GN517" s="9">
        <v>76.19</v>
      </c>
      <c r="GO517" s="9">
        <v>75.930000000000007</v>
      </c>
      <c r="GP517" s="9">
        <v>75.680000000000007</v>
      </c>
      <c r="GQ517" s="9">
        <v>75.47</v>
      </c>
      <c r="GR517" s="9">
        <v>75.25</v>
      </c>
      <c r="GS517" s="9">
        <v>75.03</v>
      </c>
      <c r="GT517" s="9">
        <v>74.8</v>
      </c>
      <c r="GU517" s="9">
        <v>74.56</v>
      </c>
      <c r="GV517" s="9">
        <v>74.33</v>
      </c>
      <c r="GW517" s="9">
        <v>74.13</v>
      </c>
      <c r="GX517" s="9">
        <v>73.94</v>
      </c>
      <c r="GY517" s="9">
        <v>73.75</v>
      </c>
      <c r="GZ517" s="9">
        <v>73.55</v>
      </c>
      <c r="HA517" s="9">
        <v>73.36</v>
      </c>
      <c r="HB517" s="9">
        <v>73.180000000000007</v>
      </c>
      <c r="HC517" s="9">
        <v>73</v>
      </c>
      <c r="HD517" s="9">
        <v>72.83</v>
      </c>
      <c r="HE517" s="9">
        <v>72.680000000000007</v>
      </c>
      <c r="HF517" s="9">
        <v>72.540000000000006</v>
      </c>
      <c r="HG517" s="9">
        <v>72.37</v>
      </c>
      <c r="HH517" s="9">
        <v>72.2</v>
      </c>
      <c r="HI517" s="9">
        <v>72.040000000000006</v>
      </c>
      <c r="HJ517" s="9">
        <v>71.89</v>
      </c>
      <c r="HK517" s="9">
        <v>71.75</v>
      </c>
      <c r="HL517" s="9">
        <v>71.599999999999994</v>
      </c>
      <c r="HM517" s="9">
        <v>71.5</v>
      </c>
      <c r="HN517" s="9">
        <v>71.400000000000006</v>
      </c>
      <c r="HO517" s="9">
        <v>71.31</v>
      </c>
      <c r="HP517" s="9">
        <v>71.2</v>
      </c>
      <c r="HQ517" s="9">
        <v>71.09</v>
      </c>
      <c r="HR517" s="9">
        <v>70.98</v>
      </c>
      <c r="HS517" s="9">
        <v>70.87</v>
      </c>
      <c r="HT517" s="9">
        <v>70.760000000000005</v>
      </c>
      <c r="HU517" s="9">
        <v>70.650000000000006</v>
      </c>
      <c r="HV517" s="9">
        <v>70.540000000000006</v>
      </c>
      <c r="HW517" s="9">
        <v>70.44</v>
      </c>
      <c r="HX517" s="9">
        <v>70.349999999999994</v>
      </c>
      <c r="HY517" s="9">
        <v>70.290000000000006</v>
      </c>
      <c r="ID517" s="14">
        <v>84.838099999999997</v>
      </c>
      <c r="IE517" s="14">
        <v>84.747900000000001</v>
      </c>
      <c r="IF517" s="14">
        <v>-0.10641399999999999</v>
      </c>
      <c r="IH517" s="7">
        <v>77.28</v>
      </c>
      <c r="II517" s="9">
        <v>86.8</v>
      </c>
    </row>
    <row r="518" spans="1:243" x14ac:dyDescent="0.35">
      <c r="A518" s="6">
        <f t="shared" si="87"/>
        <v>45275</v>
      </c>
      <c r="B518" s="13">
        <f t="shared" si="81"/>
        <v>12</v>
      </c>
      <c r="C518" s="13">
        <f t="shared" si="82"/>
        <v>2023</v>
      </c>
      <c r="D518">
        <f t="shared" si="83"/>
        <v>202312</v>
      </c>
      <c r="E518">
        <f t="shared" si="84"/>
        <v>4</v>
      </c>
      <c r="F518">
        <f t="shared" si="85"/>
        <v>202304</v>
      </c>
      <c r="G518" t="s">
        <v>706</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81.849299999999999</v>
      </c>
      <c r="FP518" s="7">
        <v>76.84</v>
      </c>
      <c r="FQ518" s="9">
        <v>1.2699</v>
      </c>
      <c r="FR518" s="7">
        <f t="shared" si="86"/>
        <v>60.508701472556893</v>
      </c>
      <c r="FT518" s="7">
        <v>4.29</v>
      </c>
      <c r="FU518" s="7">
        <v>3.7</v>
      </c>
      <c r="FV518" s="9">
        <v>82.028300000000002</v>
      </c>
      <c r="FX518" s="9">
        <v>76.55</v>
      </c>
      <c r="FY518" s="9">
        <v>76.92</v>
      </c>
      <c r="FZ518" s="9">
        <v>76.989999999999995</v>
      </c>
      <c r="GA518" s="9">
        <v>75.790000000000006</v>
      </c>
      <c r="GB518" s="9">
        <v>73.239999999999995</v>
      </c>
      <c r="GD518" s="9">
        <v>76.55</v>
      </c>
      <c r="GE518" s="9">
        <v>76.760000000000005</v>
      </c>
      <c r="GF518" s="9">
        <v>76.92</v>
      </c>
      <c r="GG518" s="9">
        <v>77.010000000000005</v>
      </c>
      <c r="GH518" s="9">
        <v>77.03</v>
      </c>
      <c r="GI518" s="9">
        <v>76.989999999999995</v>
      </c>
      <c r="GJ518" s="9">
        <v>76.87</v>
      </c>
      <c r="GK518" s="9">
        <v>76.69</v>
      </c>
      <c r="GL518" s="9">
        <v>76.489999999999995</v>
      </c>
      <c r="GM518" s="9">
        <v>76.28</v>
      </c>
      <c r="GN518" s="9">
        <v>76.05</v>
      </c>
      <c r="GO518" s="9">
        <v>75.790000000000006</v>
      </c>
      <c r="GP518" s="9">
        <v>75.540000000000006</v>
      </c>
      <c r="GQ518" s="9">
        <v>75.319999999999993</v>
      </c>
      <c r="GR518" s="9">
        <v>75.11</v>
      </c>
      <c r="GS518" s="9">
        <v>74.89</v>
      </c>
      <c r="GT518" s="9">
        <v>74.66</v>
      </c>
      <c r="GU518" s="9">
        <v>74.42</v>
      </c>
      <c r="GV518" s="9">
        <v>74.19</v>
      </c>
      <c r="GW518" s="9">
        <v>74</v>
      </c>
      <c r="GX518" s="9">
        <v>73.819999999999993</v>
      </c>
      <c r="GY518" s="9">
        <v>73.63</v>
      </c>
      <c r="GZ518" s="9">
        <v>73.430000000000007</v>
      </c>
      <c r="HA518" s="9">
        <v>73.239999999999995</v>
      </c>
      <c r="HB518" s="9">
        <v>73.06</v>
      </c>
      <c r="HC518" s="9">
        <v>72.88</v>
      </c>
      <c r="HD518" s="9">
        <v>72.709999999999994</v>
      </c>
      <c r="HE518" s="9">
        <v>72.56</v>
      </c>
      <c r="HF518" s="9">
        <v>72.42</v>
      </c>
      <c r="HG518" s="9">
        <v>72.25</v>
      </c>
      <c r="HH518" s="9">
        <v>72.08</v>
      </c>
      <c r="HI518" s="9">
        <v>71.92</v>
      </c>
      <c r="HJ518" s="9">
        <v>71.77</v>
      </c>
      <c r="HK518" s="9">
        <v>71.63</v>
      </c>
      <c r="HL518" s="9">
        <v>71.5</v>
      </c>
      <c r="HM518" s="9">
        <v>71.400000000000006</v>
      </c>
      <c r="HN518" s="9">
        <v>71.3</v>
      </c>
      <c r="HO518" s="9">
        <v>71.209999999999994</v>
      </c>
      <c r="HP518" s="9">
        <v>71.099999999999994</v>
      </c>
      <c r="HQ518" s="9">
        <v>70.989999999999995</v>
      </c>
      <c r="HR518" s="9">
        <v>70.89</v>
      </c>
      <c r="HS518" s="9">
        <v>70.78</v>
      </c>
      <c r="HT518" s="9">
        <v>70.67</v>
      </c>
      <c r="HU518" s="9">
        <v>70.56</v>
      </c>
      <c r="HV518" s="9">
        <v>70.45</v>
      </c>
      <c r="HW518" s="9">
        <v>70.36</v>
      </c>
      <c r="HX518" s="9">
        <v>70.28</v>
      </c>
      <c r="HY518" s="9">
        <v>70.22</v>
      </c>
      <c r="ID518" s="14">
        <v>84.838099999999997</v>
      </c>
      <c r="IE518" s="14">
        <v>84.747900000000001</v>
      </c>
      <c r="IF518" s="14">
        <v>-0.10641399999999999</v>
      </c>
      <c r="IH518" s="7">
        <v>77.02</v>
      </c>
      <c r="II518" s="9">
        <v>82.55</v>
      </c>
    </row>
    <row r="519" spans="1:243" x14ac:dyDescent="0.35">
      <c r="A519" s="6">
        <f t="shared" si="87"/>
        <v>45278</v>
      </c>
      <c r="B519" s="13">
        <f t="shared" si="81"/>
        <v>12</v>
      </c>
      <c r="C519" s="13">
        <f t="shared" si="82"/>
        <v>2023</v>
      </c>
      <c r="D519">
        <f t="shared" si="83"/>
        <v>202312</v>
      </c>
      <c r="E519">
        <f t="shared" si="84"/>
        <v>4</v>
      </c>
      <c r="F519">
        <f t="shared" si="85"/>
        <v>202304</v>
      </c>
      <c r="G519" t="s">
        <v>707</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81.577100000000002</v>
      </c>
      <c r="FP519" s="7">
        <v>78.89</v>
      </c>
      <c r="FQ519" s="9">
        <v>1.2645</v>
      </c>
      <c r="FR519" s="7">
        <f t="shared" si="86"/>
        <v>62.388295769078688</v>
      </c>
      <c r="FT519" s="7">
        <v>4.33</v>
      </c>
      <c r="FU519" s="7">
        <v>3.71</v>
      </c>
      <c r="FV519" s="9">
        <v>81.743600000000001</v>
      </c>
      <c r="FX519" s="9">
        <v>77.95</v>
      </c>
      <c r="FY519" s="9">
        <v>78.209999999999994</v>
      </c>
      <c r="FZ519" s="9">
        <v>78.19</v>
      </c>
      <c r="GA519" s="9">
        <v>76.739999999999995</v>
      </c>
      <c r="GB519" s="9">
        <v>73.84</v>
      </c>
      <c r="GD519" s="9">
        <v>77.95</v>
      </c>
      <c r="GE519" s="9">
        <v>78.11</v>
      </c>
      <c r="GF519" s="9">
        <v>78.209999999999994</v>
      </c>
      <c r="GG519" s="9">
        <v>78.28</v>
      </c>
      <c r="GH519" s="9">
        <v>78.27</v>
      </c>
      <c r="GI519" s="9">
        <v>78.19</v>
      </c>
      <c r="GJ519" s="9">
        <v>78.03</v>
      </c>
      <c r="GK519" s="9">
        <v>77.8</v>
      </c>
      <c r="GL519" s="9">
        <v>77.55</v>
      </c>
      <c r="GM519" s="9">
        <v>77.3</v>
      </c>
      <c r="GN519" s="9">
        <v>77.040000000000006</v>
      </c>
      <c r="GO519" s="9">
        <v>76.739999999999995</v>
      </c>
      <c r="GP519" s="9">
        <v>76.45</v>
      </c>
      <c r="GQ519" s="9">
        <v>76.209999999999994</v>
      </c>
      <c r="GR519" s="9">
        <v>75.959999999999994</v>
      </c>
      <c r="GS519" s="9">
        <v>75.72</v>
      </c>
      <c r="GT519" s="9">
        <v>75.45</v>
      </c>
      <c r="GU519" s="9">
        <v>75.180000000000007</v>
      </c>
      <c r="GV519" s="9">
        <v>74.92</v>
      </c>
      <c r="GW519" s="9">
        <v>74.7</v>
      </c>
      <c r="GX519" s="9">
        <v>74.5</v>
      </c>
      <c r="GY519" s="9">
        <v>74.28</v>
      </c>
      <c r="GZ519" s="9">
        <v>74.06</v>
      </c>
      <c r="HA519" s="9">
        <v>73.84</v>
      </c>
      <c r="HB519" s="9">
        <v>73.64</v>
      </c>
      <c r="HC519" s="9">
        <v>73.44</v>
      </c>
      <c r="HD519" s="9">
        <v>73.25</v>
      </c>
      <c r="HE519" s="9">
        <v>73.08</v>
      </c>
      <c r="HF519" s="9">
        <v>72.91</v>
      </c>
      <c r="HG519" s="9">
        <v>72.72</v>
      </c>
      <c r="HH519" s="9">
        <v>72.53</v>
      </c>
      <c r="HI519" s="9">
        <v>72.34</v>
      </c>
      <c r="HJ519" s="9">
        <v>72.180000000000007</v>
      </c>
      <c r="HK519" s="9">
        <v>72.03</v>
      </c>
      <c r="HL519" s="9">
        <v>71.88</v>
      </c>
      <c r="HM519" s="9">
        <v>71.760000000000005</v>
      </c>
      <c r="HN519" s="9">
        <v>71.64</v>
      </c>
      <c r="HO519" s="9">
        <v>71.53</v>
      </c>
      <c r="HP519" s="9">
        <v>71.41</v>
      </c>
      <c r="HQ519" s="9">
        <v>71.290000000000006</v>
      </c>
      <c r="HR519" s="9">
        <v>71.17</v>
      </c>
      <c r="HS519" s="9">
        <v>71.040000000000006</v>
      </c>
      <c r="HT519" s="9">
        <v>70.91</v>
      </c>
      <c r="HU519" s="9">
        <v>70.790000000000006</v>
      </c>
      <c r="HV519" s="9">
        <v>70.67</v>
      </c>
      <c r="HW519" s="9">
        <v>70.56</v>
      </c>
      <c r="HX519" s="9">
        <v>70.459999999999994</v>
      </c>
      <c r="HY519" s="9">
        <v>70.39</v>
      </c>
      <c r="ID519" s="14">
        <v>84.838099999999997</v>
      </c>
      <c r="IE519" s="14">
        <v>84.747900000000001</v>
      </c>
      <c r="IF519" s="14">
        <v>-0.10641399999999999</v>
      </c>
      <c r="IH519" s="7">
        <v>78.62</v>
      </c>
      <c r="II519" s="9">
        <v>88.74</v>
      </c>
    </row>
    <row r="520" spans="1:243" x14ac:dyDescent="0.35">
      <c r="A520" s="6">
        <f t="shared" si="87"/>
        <v>45279</v>
      </c>
      <c r="B520" s="13">
        <f t="shared" si="81"/>
        <v>12</v>
      </c>
      <c r="C520" s="13">
        <f t="shared" si="82"/>
        <v>2023</v>
      </c>
      <c r="D520">
        <f t="shared" si="83"/>
        <v>202312</v>
      </c>
      <c r="E520">
        <f t="shared" si="84"/>
        <v>4</v>
      </c>
      <c r="F520">
        <f t="shared" si="85"/>
        <v>202304</v>
      </c>
      <c r="G520" t="s">
        <v>708</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81.8429</v>
      </c>
      <c r="FP520" s="7">
        <v>79.819999999999993</v>
      </c>
      <c r="FQ520" s="9">
        <v>1.2739</v>
      </c>
      <c r="FR520" s="7">
        <f t="shared" si="86"/>
        <v>62.657979433236513</v>
      </c>
      <c r="FT520" s="7">
        <v>4.3099999999999996</v>
      </c>
      <c r="FU520" s="7">
        <v>3.68</v>
      </c>
      <c r="FV520" s="9">
        <v>82.024299999999997</v>
      </c>
      <c r="FX520" s="9">
        <v>79.23</v>
      </c>
      <c r="FY520" s="9">
        <v>79.41</v>
      </c>
      <c r="FZ520" s="9">
        <v>79.27</v>
      </c>
      <c r="GA520" s="9">
        <v>77.650000000000006</v>
      </c>
      <c r="GB520" s="9">
        <v>74.459999999999994</v>
      </c>
      <c r="GD520" s="9">
        <v>79.23</v>
      </c>
      <c r="GE520" s="9">
        <v>79.37</v>
      </c>
      <c r="GF520" s="9">
        <v>79.41</v>
      </c>
      <c r="GG520" s="9">
        <v>79.44</v>
      </c>
      <c r="GH520" s="9">
        <v>79.39</v>
      </c>
      <c r="GI520" s="9">
        <v>79.27</v>
      </c>
      <c r="GJ520" s="9">
        <v>79.069999999999993</v>
      </c>
      <c r="GK520" s="9">
        <v>78.81</v>
      </c>
      <c r="GL520" s="9">
        <v>78.540000000000006</v>
      </c>
      <c r="GM520" s="9">
        <v>78.260000000000005</v>
      </c>
      <c r="GN520" s="9">
        <v>77.97</v>
      </c>
      <c r="GO520" s="9">
        <v>77.650000000000006</v>
      </c>
      <c r="GP520" s="9">
        <v>77.34</v>
      </c>
      <c r="GQ520" s="9">
        <v>77.069999999999993</v>
      </c>
      <c r="GR520" s="9">
        <v>76.790000000000006</v>
      </c>
      <c r="GS520" s="9">
        <v>76.52</v>
      </c>
      <c r="GT520" s="9">
        <v>76.23</v>
      </c>
      <c r="GU520" s="9">
        <v>75.930000000000007</v>
      </c>
      <c r="GV520" s="9">
        <v>75.650000000000006</v>
      </c>
      <c r="GW520" s="9">
        <v>75.41</v>
      </c>
      <c r="GX520" s="9">
        <v>75.180000000000007</v>
      </c>
      <c r="GY520" s="9">
        <v>74.930000000000007</v>
      </c>
      <c r="GZ520" s="9">
        <v>74.7</v>
      </c>
      <c r="HA520" s="9">
        <v>74.459999999999994</v>
      </c>
      <c r="HB520" s="9">
        <v>74.25</v>
      </c>
      <c r="HC520" s="9">
        <v>74.040000000000006</v>
      </c>
      <c r="HD520" s="9">
        <v>73.83</v>
      </c>
      <c r="HE520" s="9">
        <v>73.64</v>
      </c>
      <c r="HF520" s="9">
        <v>73.45</v>
      </c>
      <c r="HG520" s="9">
        <v>73.25</v>
      </c>
      <c r="HH520" s="9">
        <v>73.040000000000006</v>
      </c>
      <c r="HI520" s="9">
        <v>72.83</v>
      </c>
      <c r="HJ520" s="9">
        <v>72.650000000000006</v>
      </c>
      <c r="HK520" s="9">
        <v>72.48</v>
      </c>
      <c r="HL520" s="9">
        <v>72.31</v>
      </c>
      <c r="HM520" s="9">
        <v>72.180000000000007</v>
      </c>
      <c r="HN520" s="9">
        <v>72.05</v>
      </c>
      <c r="HO520" s="9">
        <v>71.92</v>
      </c>
      <c r="HP520" s="9">
        <v>71.790000000000006</v>
      </c>
      <c r="HQ520" s="9">
        <v>71.66</v>
      </c>
      <c r="HR520" s="9">
        <v>71.52</v>
      </c>
      <c r="HS520" s="9">
        <v>71.38</v>
      </c>
      <c r="HT520" s="9">
        <v>71.239999999999995</v>
      </c>
      <c r="HU520" s="9">
        <v>71.11</v>
      </c>
      <c r="HV520" s="9">
        <v>70.98</v>
      </c>
      <c r="HW520" s="9">
        <v>70.849999999999994</v>
      </c>
      <c r="HX520" s="9">
        <v>70.73</v>
      </c>
      <c r="HY520" s="9">
        <v>70.66</v>
      </c>
      <c r="ID520" s="14">
        <v>84.838099999999997</v>
      </c>
      <c r="IE520" s="14">
        <v>84.747900000000001</v>
      </c>
      <c r="IF520" s="14">
        <v>-0.10641399999999999</v>
      </c>
      <c r="IH520" s="7">
        <v>79.28</v>
      </c>
      <c r="II520" s="9">
        <v>80.55</v>
      </c>
    </row>
    <row r="521" spans="1:243" x14ac:dyDescent="0.35">
      <c r="A521" s="6">
        <f t="shared" si="87"/>
        <v>45280</v>
      </c>
      <c r="B521" s="13">
        <f t="shared" si="81"/>
        <v>12</v>
      </c>
      <c r="C521" s="13">
        <f t="shared" si="82"/>
        <v>2023</v>
      </c>
      <c r="D521">
        <f t="shared" si="83"/>
        <v>202312</v>
      </c>
      <c r="E521">
        <f t="shared" si="84"/>
        <v>4</v>
      </c>
      <c r="F521">
        <f t="shared" si="85"/>
        <v>202304</v>
      </c>
      <c r="G521" t="s">
        <v>709</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81.462000000000003</v>
      </c>
      <c r="FP521" s="7">
        <v>81.099999999999994</v>
      </c>
      <c r="FQ521" s="9">
        <v>1.2667999999999999</v>
      </c>
      <c r="FR521" s="7">
        <f t="shared" si="86"/>
        <v>64.019576886643506</v>
      </c>
      <c r="FT521" s="7">
        <v>4.09</v>
      </c>
      <c r="FU521" s="7">
        <v>3.52</v>
      </c>
      <c r="FV521" s="9">
        <v>81.6434</v>
      </c>
      <c r="FX521" s="9">
        <v>79.7</v>
      </c>
      <c r="FY521" s="9">
        <v>79.59</v>
      </c>
      <c r="FZ521" s="9">
        <v>79.260000000000005</v>
      </c>
      <c r="GA521" s="9">
        <v>77.489999999999995</v>
      </c>
      <c r="GB521" s="9">
        <v>74.22</v>
      </c>
      <c r="GD521" s="9">
        <v>79.7</v>
      </c>
      <c r="GE521" s="9">
        <v>79.66</v>
      </c>
      <c r="GF521" s="9">
        <v>79.59</v>
      </c>
      <c r="GG521" s="9">
        <v>79.52</v>
      </c>
      <c r="GH521" s="9">
        <v>79.42</v>
      </c>
      <c r="GI521" s="9">
        <v>79.260000000000005</v>
      </c>
      <c r="GJ521" s="9">
        <v>79.02</v>
      </c>
      <c r="GK521" s="9">
        <v>78.73</v>
      </c>
      <c r="GL521" s="9">
        <v>78.430000000000007</v>
      </c>
      <c r="GM521" s="9">
        <v>78.13</v>
      </c>
      <c r="GN521" s="9">
        <v>77.83</v>
      </c>
      <c r="GO521" s="9">
        <v>77.489999999999995</v>
      </c>
      <c r="GP521" s="9">
        <v>77.17</v>
      </c>
      <c r="GQ521" s="9">
        <v>76.89</v>
      </c>
      <c r="GR521" s="9">
        <v>76.599999999999994</v>
      </c>
      <c r="GS521" s="9">
        <v>76.319999999999993</v>
      </c>
      <c r="GT521" s="9">
        <v>76.02</v>
      </c>
      <c r="GU521" s="9">
        <v>75.72</v>
      </c>
      <c r="GV521" s="9">
        <v>75.430000000000007</v>
      </c>
      <c r="GW521" s="9">
        <v>75.180000000000007</v>
      </c>
      <c r="GX521" s="9">
        <v>74.95</v>
      </c>
      <c r="GY521" s="9">
        <v>74.7</v>
      </c>
      <c r="GZ521" s="9">
        <v>74.459999999999994</v>
      </c>
      <c r="HA521" s="9">
        <v>74.22</v>
      </c>
      <c r="HB521" s="9">
        <v>74.010000000000005</v>
      </c>
      <c r="HC521" s="9">
        <v>73.8</v>
      </c>
      <c r="HD521" s="9">
        <v>73.58</v>
      </c>
      <c r="HE521" s="9">
        <v>73.38</v>
      </c>
      <c r="HF521" s="9">
        <v>73.19</v>
      </c>
      <c r="HG521" s="9">
        <v>72.989999999999995</v>
      </c>
      <c r="HH521" s="9">
        <v>72.78</v>
      </c>
      <c r="HI521" s="9">
        <v>72.569999999999993</v>
      </c>
      <c r="HJ521" s="9">
        <v>72.39</v>
      </c>
      <c r="HK521" s="9">
        <v>72.22</v>
      </c>
      <c r="HL521" s="9">
        <v>72.05</v>
      </c>
      <c r="HM521" s="9">
        <v>71.92</v>
      </c>
      <c r="HN521" s="9">
        <v>71.790000000000006</v>
      </c>
      <c r="HO521" s="9">
        <v>71.66</v>
      </c>
      <c r="HP521" s="9">
        <v>71.53</v>
      </c>
      <c r="HQ521" s="9">
        <v>71.400000000000006</v>
      </c>
      <c r="HR521" s="9">
        <v>71.260000000000005</v>
      </c>
      <c r="HS521" s="9">
        <v>71.12</v>
      </c>
      <c r="HT521" s="9">
        <v>70.98</v>
      </c>
      <c r="HU521" s="9">
        <v>70.849999999999994</v>
      </c>
      <c r="HV521" s="9">
        <v>70.72</v>
      </c>
      <c r="HW521" s="9">
        <v>70.59</v>
      </c>
      <c r="HX521" s="9">
        <v>70.47</v>
      </c>
      <c r="HY521" s="9">
        <v>70.400000000000006</v>
      </c>
      <c r="ID521" s="14">
        <v>84.838099999999997</v>
      </c>
      <c r="IE521" s="14">
        <v>84.747900000000001</v>
      </c>
      <c r="IF521" s="14">
        <v>-0.10641399999999999</v>
      </c>
      <c r="IH521" s="7">
        <v>79.430000000000007</v>
      </c>
      <c r="II521" s="9">
        <v>83.4</v>
      </c>
    </row>
    <row r="522" spans="1:243" x14ac:dyDescent="0.35">
      <c r="A522" s="6">
        <f t="shared" si="87"/>
        <v>45281</v>
      </c>
      <c r="B522" s="13">
        <f t="shared" ref="B522:B585" si="88">MONTH(A522)</f>
        <v>12</v>
      </c>
      <c r="C522" s="13">
        <f t="shared" ref="C522:C585" si="89">YEAR(A522)</f>
        <v>2023</v>
      </c>
      <c r="D522">
        <f t="shared" ref="D522:D585" si="90">C522*100+B522</f>
        <v>202312</v>
      </c>
      <c r="E522">
        <f t="shared" ref="E522:E585" si="91">IF(B522&lt;4,1,IF(B522&lt;7,2,IF(B522&lt;10,3,4)))</f>
        <v>4</v>
      </c>
      <c r="F522">
        <f t="shared" ref="F522:F585" si="92">C522*100+E522</f>
        <v>202304</v>
      </c>
      <c r="G522" t="s">
        <v>710</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81.287000000000006</v>
      </c>
      <c r="FP522" s="7">
        <v>80.73</v>
      </c>
      <c r="FQ522" s="9">
        <v>1.2656000000000001</v>
      </c>
      <c r="FR522" s="7">
        <f t="shared" ref="FR522:FR585" si="93">FP522/FQ522</f>
        <v>63.787926675094816</v>
      </c>
      <c r="FT522" s="7">
        <v>4.07</v>
      </c>
      <c r="FU522" s="7">
        <v>3.54</v>
      </c>
      <c r="FV522" s="9">
        <v>81.4649</v>
      </c>
      <c r="FX522" s="9">
        <v>79.39</v>
      </c>
      <c r="FY522" s="9">
        <v>79</v>
      </c>
      <c r="FZ522" s="9">
        <v>78.62</v>
      </c>
      <c r="GA522" s="9">
        <v>76.89</v>
      </c>
      <c r="GB522" s="9">
        <v>73.66</v>
      </c>
      <c r="GD522" s="9">
        <v>79.39</v>
      </c>
      <c r="GE522" s="9">
        <v>79.16</v>
      </c>
      <c r="GF522" s="9">
        <v>79</v>
      </c>
      <c r="GG522" s="9">
        <v>78.900000000000006</v>
      </c>
      <c r="GH522" s="9">
        <v>78.790000000000006</v>
      </c>
      <c r="GI522" s="9">
        <v>78.62</v>
      </c>
      <c r="GJ522" s="9">
        <v>78.39</v>
      </c>
      <c r="GK522" s="9">
        <v>78.099999999999994</v>
      </c>
      <c r="GL522" s="9">
        <v>77.81</v>
      </c>
      <c r="GM522" s="9">
        <v>77.52</v>
      </c>
      <c r="GN522" s="9">
        <v>77.22</v>
      </c>
      <c r="GO522" s="9">
        <v>76.89</v>
      </c>
      <c r="GP522" s="9">
        <v>76.58</v>
      </c>
      <c r="GQ522" s="9">
        <v>76.3</v>
      </c>
      <c r="GR522" s="9">
        <v>76.03</v>
      </c>
      <c r="GS522" s="9">
        <v>75.75</v>
      </c>
      <c r="GT522" s="9">
        <v>75.45</v>
      </c>
      <c r="GU522" s="9">
        <v>75.150000000000006</v>
      </c>
      <c r="GV522" s="9">
        <v>74.86</v>
      </c>
      <c r="GW522" s="9">
        <v>74.61</v>
      </c>
      <c r="GX522" s="9">
        <v>74.38</v>
      </c>
      <c r="GY522" s="9">
        <v>74.14</v>
      </c>
      <c r="GZ522" s="9">
        <v>73.900000000000006</v>
      </c>
      <c r="HA522" s="9">
        <v>73.66</v>
      </c>
      <c r="HB522" s="9">
        <v>73.45</v>
      </c>
      <c r="HC522" s="9">
        <v>73.239999999999995</v>
      </c>
      <c r="HD522" s="9">
        <v>73.02</v>
      </c>
      <c r="HE522" s="9">
        <v>72.819999999999993</v>
      </c>
      <c r="HF522" s="9">
        <v>72.63</v>
      </c>
      <c r="HG522" s="9">
        <v>72.430000000000007</v>
      </c>
      <c r="HH522" s="9">
        <v>72.22</v>
      </c>
      <c r="HI522" s="9">
        <v>72.010000000000005</v>
      </c>
      <c r="HJ522" s="9">
        <v>71.83</v>
      </c>
      <c r="HK522" s="9">
        <v>71.66</v>
      </c>
      <c r="HL522" s="9">
        <v>71.489999999999995</v>
      </c>
      <c r="HM522" s="9">
        <v>71.36</v>
      </c>
      <c r="HN522" s="9">
        <v>71.23</v>
      </c>
      <c r="HO522" s="9">
        <v>71.099999999999994</v>
      </c>
      <c r="HP522" s="9">
        <v>70.97</v>
      </c>
      <c r="HQ522" s="9">
        <v>70.84</v>
      </c>
      <c r="HR522" s="9">
        <v>70.7</v>
      </c>
      <c r="HS522" s="9">
        <v>70.56</v>
      </c>
      <c r="HT522" s="9">
        <v>70.42</v>
      </c>
      <c r="HU522" s="9">
        <v>70.290000000000006</v>
      </c>
      <c r="HV522" s="9">
        <v>70.16</v>
      </c>
      <c r="HW522" s="9">
        <v>70.03</v>
      </c>
      <c r="HX522" s="9">
        <v>69.91</v>
      </c>
      <c r="HY522" s="9">
        <v>69.84</v>
      </c>
      <c r="ID522" s="14">
        <v>84.838099999999997</v>
      </c>
      <c r="IE522" s="14">
        <v>84.747900000000001</v>
      </c>
      <c r="IF522" s="14">
        <v>-0.10641399999999999</v>
      </c>
      <c r="IH522" s="7">
        <v>78.78</v>
      </c>
      <c r="II522" s="9">
        <v>85.55</v>
      </c>
    </row>
    <row r="523" spans="1:243" x14ac:dyDescent="0.35">
      <c r="A523" s="6">
        <f t="shared" si="87"/>
        <v>45282</v>
      </c>
      <c r="B523" s="13">
        <f t="shared" si="88"/>
        <v>12</v>
      </c>
      <c r="C523" s="13">
        <f t="shared" si="89"/>
        <v>2023</v>
      </c>
      <c r="D523">
        <f t="shared" si="90"/>
        <v>202312</v>
      </c>
      <c r="E523">
        <f t="shared" si="91"/>
        <v>4</v>
      </c>
      <c r="F523">
        <f t="shared" si="92"/>
        <v>202304</v>
      </c>
      <c r="G523" t="s">
        <v>711</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81.593000000000004</v>
      </c>
      <c r="FP523" s="7">
        <v>80.23</v>
      </c>
      <c r="FQ523" s="9">
        <v>1.2716000000000001</v>
      </c>
      <c r="FR523" s="7">
        <f t="shared" si="93"/>
        <v>63.093740169864738</v>
      </c>
      <c r="FT523" s="7">
        <v>4.03</v>
      </c>
      <c r="FU523" s="7">
        <v>3.51</v>
      </c>
      <c r="FV523" s="9">
        <v>81.773099999999999</v>
      </c>
      <c r="FX523" s="9">
        <v>79.069999999999993</v>
      </c>
      <c r="FY523" s="9">
        <v>78.64</v>
      </c>
      <c r="FZ523" s="9">
        <v>78.12</v>
      </c>
      <c r="GA523" s="9">
        <v>76.209999999999994</v>
      </c>
      <c r="GB523" s="9">
        <v>72.97</v>
      </c>
      <c r="GD523" s="9">
        <v>79.069999999999993</v>
      </c>
      <c r="GE523" s="9">
        <v>78.8</v>
      </c>
      <c r="GF523" s="9">
        <v>78.64</v>
      </c>
      <c r="GG523" s="9">
        <v>78.489999999999995</v>
      </c>
      <c r="GH523" s="9">
        <v>78.33</v>
      </c>
      <c r="GI523" s="9">
        <v>78.12</v>
      </c>
      <c r="GJ523" s="9">
        <v>77.84</v>
      </c>
      <c r="GK523" s="9">
        <v>77.52</v>
      </c>
      <c r="GL523" s="9">
        <v>77.2</v>
      </c>
      <c r="GM523" s="9">
        <v>76.88</v>
      </c>
      <c r="GN523" s="9">
        <v>76.56</v>
      </c>
      <c r="GO523" s="9">
        <v>76.209999999999994</v>
      </c>
      <c r="GP523" s="9">
        <v>75.89</v>
      </c>
      <c r="GQ523" s="9">
        <v>75.599999999999994</v>
      </c>
      <c r="GR523" s="9">
        <v>75.33</v>
      </c>
      <c r="GS523" s="9">
        <v>75.05</v>
      </c>
      <c r="GT523" s="9">
        <v>74.75</v>
      </c>
      <c r="GU523" s="9">
        <v>74.459999999999994</v>
      </c>
      <c r="GV523" s="9">
        <v>74.17</v>
      </c>
      <c r="GW523" s="9">
        <v>73.92</v>
      </c>
      <c r="GX523" s="9">
        <v>73.69</v>
      </c>
      <c r="GY523" s="9">
        <v>73.45</v>
      </c>
      <c r="GZ523" s="9">
        <v>73.209999999999994</v>
      </c>
      <c r="HA523" s="9">
        <v>72.97</v>
      </c>
      <c r="HB523" s="9">
        <v>72.760000000000005</v>
      </c>
      <c r="HC523" s="9">
        <v>72.55</v>
      </c>
      <c r="HD523" s="9">
        <v>72.33</v>
      </c>
      <c r="HE523" s="9">
        <v>72.13</v>
      </c>
      <c r="HF523" s="9">
        <v>71.94</v>
      </c>
      <c r="HG523" s="9">
        <v>71.739999999999995</v>
      </c>
      <c r="HH523" s="9">
        <v>71.540000000000006</v>
      </c>
      <c r="HI523" s="9">
        <v>71.34</v>
      </c>
      <c r="HJ523" s="9">
        <v>71.16</v>
      </c>
      <c r="HK523" s="9">
        <v>70.98</v>
      </c>
      <c r="HL523" s="9">
        <v>70.81</v>
      </c>
      <c r="HM523" s="9">
        <v>70.67</v>
      </c>
      <c r="HN523" s="9">
        <v>70.53</v>
      </c>
      <c r="HO523" s="9">
        <v>70.39</v>
      </c>
      <c r="HP523" s="9">
        <v>70.25</v>
      </c>
      <c r="HQ523" s="9">
        <v>70.12</v>
      </c>
      <c r="HR523" s="9">
        <v>69.98</v>
      </c>
      <c r="HS523" s="9">
        <v>69.849999999999994</v>
      </c>
      <c r="HT523" s="9">
        <v>69.72</v>
      </c>
      <c r="HU523" s="9">
        <v>69.599999999999994</v>
      </c>
      <c r="HV523" s="9">
        <v>69.48</v>
      </c>
      <c r="HW523" s="9">
        <v>69.36</v>
      </c>
      <c r="HX523" s="9">
        <v>69.25</v>
      </c>
      <c r="HY523" s="9">
        <v>69.180000000000007</v>
      </c>
      <c r="ID523" s="14">
        <v>84.838099999999997</v>
      </c>
      <c r="IE523" s="14">
        <v>84.747900000000001</v>
      </c>
      <c r="IF523" s="14">
        <v>-0.10641399999999999</v>
      </c>
      <c r="IH523" s="7">
        <v>79.08</v>
      </c>
      <c r="II523" s="9">
        <v>85.32</v>
      </c>
    </row>
    <row r="524" spans="1:243" x14ac:dyDescent="0.35">
      <c r="A524" s="6">
        <f t="shared" si="87"/>
        <v>45285</v>
      </c>
      <c r="B524" s="13">
        <f t="shared" si="88"/>
        <v>12</v>
      </c>
      <c r="C524" s="13">
        <f t="shared" si="89"/>
        <v>2023</v>
      </c>
      <c r="D524">
        <f t="shared" si="90"/>
        <v>202312</v>
      </c>
      <c r="E524">
        <f t="shared" si="91"/>
        <v>4</v>
      </c>
      <c r="F524">
        <f t="shared" si="92"/>
        <v>202304</v>
      </c>
      <c r="G524" t="s">
        <v>712</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93"/>
        <v>#N/A</v>
      </c>
      <c r="FT524" s="7" t="e">
        <v>#N/A</v>
      </c>
      <c r="FU524" s="7">
        <v>3.5</v>
      </c>
      <c r="FV524" s="9" t="e">
        <v>#N/A</v>
      </c>
      <c r="FX524" s="9" t="e">
        <v>#N/A</v>
      </c>
      <c r="FY524" s="9" t="e">
        <v>#N/A</v>
      </c>
      <c r="FZ524" s="9" t="e">
        <v>#N/A</v>
      </c>
      <c r="GA524" s="9" t="e">
        <v>#N/A</v>
      </c>
      <c r="GB524" s="9" t="e">
        <v>#N/A</v>
      </c>
      <c r="GD524" s="9" t="e">
        <v>#N/A</v>
      </c>
      <c r="GE524" s="9" t="e">
        <v>#N/A</v>
      </c>
      <c r="GF524" s="9" t="e">
        <v>#N/A</v>
      </c>
      <c r="GG524" s="9" t="e">
        <v>#N/A</v>
      </c>
      <c r="GH524" s="9" t="e">
        <v>#N/A</v>
      </c>
      <c r="GI524" s="9" t="e">
        <v>#N/A</v>
      </c>
      <c r="GJ524" s="9" t="e">
        <v>#N/A</v>
      </c>
      <c r="GK524" s="9" t="e">
        <v>#N/A</v>
      </c>
      <c r="GL524" s="9" t="e">
        <v>#N/A</v>
      </c>
      <c r="GM524" s="9" t="e">
        <v>#N/A</v>
      </c>
      <c r="GN524" s="9" t="e">
        <v>#N/A</v>
      </c>
      <c r="GO524" s="9" t="e">
        <v>#N/A</v>
      </c>
      <c r="GP524" s="9" t="e">
        <v>#N/A</v>
      </c>
      <c r="GQ524" s="9" t="e">
        <v>#N/A</v>
      </c>
      <c r="GR524" s="9" t="e">
        <v>#N/A</v>
      </c>
      <c r="GS524" s="9" t="e">
        <v>#N/A</v>
      </c>
      <c r="GT524" s="9" t="e">
        <v>#N/A</v>
      </c>
      <c r="GU524" s="9" t="e">
        <v>#N/A</v>
      </c>
      <c r="GV524" s="9" t="e">
        <v>#N/A</v>
      </c>
      <c r="GW524" s="9" t="e">
        <v>#N/A</v>
      </c>
      <c r="GX524" s="9" t="e">
        <v>#N/A</v>
      </c>
      <c r="GY524" s="9" t="e">
        <v>#N/A</v>
      </c>
      <c r="GZ524" s="9" t="e">
        <v>#N/A</v>
      </c>
      <c r="HA524" s="9" t="e">
        <v>#N/A</v>
      </c>
      <c r="HB524" s="9" t="e">
        <v>#N/A</v>
      </c>
      <c r="HC524" s="9" t="e">
        <v>#N/A</v>
      </c>
      <c r="HD524" s="9" t="e">
        <v>#N/A</v>
      </c>
      <c r="HE524" s="9" t="e">
        <v>#N/A</v>
      </c>
      <c r="HF524" s="9" t="e">
        <v>#N/A</v>
      </c>
      <c r="HG524" s="9" t="e">
        <v>#N/A</v>
      </c>
      <c r="HH524" s="9" t="e">
        <v>#N/A</v>
      </c>
      <c r="HI524" s="9" t="e">
        <v>#N/A</v>
      </c>
      <c r="HJ524" s="9" t="e">
        <v>#N/A</v>
      </c>
      <c r="HK524" s="9" t="e">
        <v>#N/A</v>
      </c>
      <c r="HL524" s="9" t="e">
        <v>#N/A</v>
      </c>
      <c r="HM524" s="9" t="e">
        <v>#N/A</v>
      </c>
      <c r="HN524" s="9" t="e">
        <v>#N/A</v>
      </c>
      <c r="HO524" s="9" t="e">
        <v>#N/A</v>
      </c>
      <c r="HP524" s="9" t="e">
        <v>#N/A</v>
      </c>
      <c r="HQ524" s="9" t="e">
        <v>#N/A</v>
      </c>
      <c r="HR524" s="9" t="e">
        <v>#N/A</v>
      </c>
      <c r="HS524" s="9" t="e">
        <v>#N/A</v>
      </c>
      <c r="HT524" s="9" t="e">
        <v>#N/A</v>
      </c>
      <c r="HU524" s="9" t="e">
        <v>#N/A</v>
      </c>
      <c r="HV524" s="9" t="e">
        <v>#N/A</v>
      </c>
      <c r="HW524" s="9" t="e">
        <v>#N/A</v>
      </c>
      <c r="HX524" s="9" t="e">
        <v>#N/A</v>
      </c>
      <c r="HY524" s="9" t="e">
        <v>#N/A</v>
      </c>
      <c r="ID524" s="14">
        <v>84.838099999999997</v>
      </c>
      <c r="IE524" s="14">
        <v>84.747900000000001</v>
      </c>
      <c r="IF524" s="14">
        <v>-0.10641399999999999</v>
      </c>
      <c r="IH524" s="7">
        <v>78.89</v>
      </c>
      <c r="II524" s="9" t="e">
        <v>#N/A</v>
      </c>
    </row>
    <row r="525" spans="1:243" x14ac:dyDescent="0.35">
      <c r="A525" s="6">
        <f t="shared" si="87"/>
        <v>45286</v>
      </c>
      <c r="B525" s="13">
        <f t="shared" si="88"/>
        <v>12</v>
      </c>
      <c r="C525" s="13">
        <f t="shared" si="89"/>
        <v>2023</v>
      </c>
      <c r="D525">
        <f t="shared" si="90"/>
        <v>202312</v>
      </c>
      <c r="E525">
        <f t="shared" si="91"/>
        <v>4</v>
      </c>
      <c r="F525">
        <f t="shared" si="92"/>
        <v>202304</v>
      </c>
      <c r="G525" t="s">
        <v>713</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93"/>
        <v>#N/A</v>
      </c>
      <c r="FT525" s="7" t="e">
        <v>#N/A</v>
      </c>
      <c r="FU525" s="7" t="e">
        <v>#N/A</v>
      </c>
      <c r="FV525" s="9" t="e">
        <v>#N/A</v>
      </c>
      <c r="FX525" s="9">
        <v>81.069999999999993</v>
      </c>
      <c r="FY525" s="9">
        <v>80.66</v>
      </c>
      <c r="FZ525" s="9">
        <v>79.95</v>
      </c>
      <c r="GA525" s="9">
        <v>77.67</v>
      </c>
      <c r="GB525" s="9">
        <v>73.92</v>
      </c>
      <c r="GD525" s="9">
        <v>81.069999999999993</v>
      </c>
      <c r="GE525" s="9">
        <v>80.849999999999994</v>
      </c>
      <c r="GF525" s="9">
        <v>80.66</v>
      </c>
      <c r="GG525" s="9">
        <v>80.459999999999994</v>
      </c>
      <c r="GH525" s="9">
        <v>80.23</v>
      </c>
      <c r="GI525" s="9">
        <v>79.95</v>
      </c>
      <c r="GJ525" s="9">
        <v>79.599999999999994</v>
      </c>
      <c r="GK525" s="9">
        <v>79.209999999999994</v>
      </c>
      <c r="GL525" s="9">
        <v>78.819999999999993</v>
      </c>
      <c r="GM525" s="9">
        <v>78.44</v>
      </c>
      <c r="GN525" s="9">
        <v>78.069999999999993</v>
      </c>
      <c r="GO525" s="9">
        <v>77.67</v>
      </c>
      <c r="GP525" s="9">
        <v>77.3</v>
      </c>
      <c r="GQ525" s="9">
        <v>76.97</v>
      </c>
      <c r="GR525" s="9">
        <v>76.650000000000006</v>
      </c>
      <c r="GS525" s="9">
        <v>76.319999999999993</v>
      </c>
      <c r="GT525" s="9">
        <v>75.98</v>
      </c>
      <c r="GU525" s="9">
        <v>75.650000000000006</v>
      </c>
      <c r="GV525" s="9">
        <v>75.319999999999993</v>
      </c>
      <c r="GW525" s="9">
        <v>75.03</v>
      </c>
      <c r="GX525" s="9">
        <v>74.760000000000005</v>
      </c>
      <c r="GY525" s="9">
        <v>74.48</v>
      </c>
      <c r="GZ525" s="9">
        <v>74.19</v>
      </c>
      <c r="HA525" s="9">
        <v>73.92</v>
      </c>
      <c r="HB525" s="9">
        <v>73.680000000000007</v>
      </c>
      <c r="HC525" s="9">
        <v>73.44</v>
      </c>
      <c r="HD525" s="9">
        <v>73.19</v>
      </c>
      <c r="HE525" s="9">
        <v>72.959999999999994</v>
      </c>
      <c r="HF525" s="9">
        <v>72.73</v>
      </c>
      <c r="HG525" s="9">
        <v>72.5</v>
      </c>
      <c r="HH525" s="9">
        <v>72.28</v>
      </c>
      <c r="HI525" s="9">
        <v>72.06</v>
      </c>
      <c r="HJ525" s="9">
        <v>71.849999999999994</v>
      </c>
      <c r="HK525" s="9">
        <v>71.64</v>
      </c>
      <c r="HL525" s="9">
        <v>71.45</v>
      </c>
      <c r="HM525" s="9">
        <v>71.290000000000006</v>
      </c>
      <c r="HN525" s="9">
        <v>71.13</v>
      </c>
      <c r="HO525" s="9">
        <v>70.97</v>
      </c>
      <c r="HP525" s="9">
        <v>70.81</v>
      </c>
      <c r="HQ525" s="9">
        <v>70.66</v>
      </c>
      <c r="HR525" s="9">
        <v>70.510000000000005</v>
      </c>
      <c r="HS525" s="9">
        <v>70.36</v>
      </c>
      <c r="HT525" s="9">
        <v>70.209999999999994</v>
      </c>
      <c r="HU525" s="9">
        <v>70.069999999999993</v>
      </c>
      <c r="HV525" s="9">
        <v>69.930000000000007</v>
      </c>
      <c r="HW525" s="9">
        <v>69.8</v>
      </c>
      <c r="HX525" s="9">
        <v>69.67</v>
      </c>
      <c r="HY525" s="9">
        <v>69.59</v>
      </c>
      <c r="ID525" s="14">
        <v>84.838099999999997</v>
      </c>
      <c r="IE525" s="14">
        <v>84.747900000000001</v>
      </c>
      <c r="IF525" s="14">
        <v>-0.10641399999999999</v>
      </c>
      <c r="IH525" s="7">
        <v>81.02</v>
      </c>
      <c r="II525" s="9">
        <v>85.32</v>
      </c>
    </row>
    <row r="526" spans="1:243" x14ac:dyDescent="0.35">
      <c r="A526" s="6">
        <f t="shared" si="87"/>
        <v>45287</v>
      </c>
      <c r="B526" s="13">
        <f t="shared" si="88"/>
        <v>12</v>
      </c>
      <c r="C526" s="13">
        <f t="shared" si="89"/>
        <v>2023</v>
      </c>
      <c r="D526">
        <f t="shared" si="90"/>
        <v>202312</v>
      </c>
      <c r="E526">
        <f t="shared" si="91"/>
        <v>4</v>
      </c>
      <c r="F526">
        <f t="shared" si="92"/>
        <v>202304</v>
      </c>
      <c r="G526" t="s">
        <v>714</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81.656099999999995</v>
      </c>
      <c r="FP526" s="7">
        <v>80.97</v>
      </c>
      <c r="FQ526" s="9">
        <v>1.2788999999999999</v>
      </c>
      <c r="FR526" s="7">
        <f t="shared" si="93"/>
        <v>63.312221440300263</v>
      </c>
      <c r="FT526" s="7">
        <v>3.98</v>
      </c>
      <c r="FU526" s="7">
        <v>3.45</v>
      </c>
      <c r="FV526" s="9">
        <v>81.845100000000002</v>
      </c>
      <c r="FX526" s="9">
        <v>79.650000000000006</v>
      </c>
      <c r="FY526" s="9">
        <v>79.41</v>
      </c>
      <c r="FZ526" s="9">
        <v>78.87</v>
      </c>
      <c r="GA526" s="9">
        <v>76.900000000000006</v>
      </c>
      <c r="GB526" s="9">
        <v>73.47</v>
      </c>
      <c r="GD526" s="9">
        <v>79.650000000000006</v>
      </c>
      <c r="GE526" s="9">
        <v>79.540000000000006</v>
      </c>
      <c r="GF526" s="9">
        <v>79.41</v>
      </c>
      <c r="GG526" s="9">
        <v>79.260000000000005</v>
      </c>
      <c r="GH526" s="9">
        <v>79.09</v>
      </c>
      <c r="GI526" s="9">
        <v>78.87</v>
      </c>
      <c r="GJ526" s="9">
        <v>78.59</v>
      </c>
      <c r="GK526" s="9">
        <v>78.260000000000005</v>
      </c>
      <c r="GL526" s="9">
        <v>77.92</v>
      </c>
      <c r="GM526" s="9">
        <v>77.599999999999994</v>
      </c>
      <c r="GN526" s="9">
        <v>77.27</v>
      </c>
      <c r="GO526" s="9">
        <v>76.900000000000006</v>
      </c>
      <c r="GP526" s="9">
        <v>76.56</v>
      </c>
      <c r="GQ526" s="9">
        <v>76.260000000000005</v>
      </c>
      <c r="GR526" s="9">
        <v>75.97</v>
      </c>
      <c r="GS526" s="9">
        <v>75.67</v>
      </c>
      <c r="GT526" s="9">
        <v>75.36</v>
      </c>
      <c r="GU526" s="9">
        <v>75.05</v>
      </c>
      <c r="GV526" s="9">
        <v>74.75</v>
      </c>
      <c r="GW526" s="9">
        <v>74.47</v>
      </c>
      <c r="GX526" s="9">
        <v>74.23</v>
      </c>
      <c r="GY526" s="9">
        <v>73.98</v>
      </c>
      <c r="GZ526" s="9">
        <v>73.72</v>
      </c>
      <c r="HA526" s="9">
        <v>73.47</v>
      </c>
      <c r="HB526" s="9">
        <v>73.239999999999995</v>
      </c>
      <c r="HC526" s="9">
        <v>73.02</v>
      </c>
      <c r="HD526" s="9">
        <v>72.78</v>
      </c>
      <c r="HE526" s="9">
        <v>72.56</v>
      </c>
      <c r="HF526" s="9">
        <v>72.349999999999994</v>
      </c>
      <c r="HG526" s="9">
        <v>72.150000000000006</v>
      </c>
      <c r="HH526" s="9">
        <v>71.95</v>
      </c>
      <c r="HI526" s="9">
        <v>71.75</v>
      </c>
      <c r="HJ526" s="9">
        <v>71.55</v>
      </c>
      <c r="HK526" s="9">
        <v>71.34</v>
      </c>
      <c r="HL526" s="9">
        <v>71.14</v>
      </c>
      <c r="HM526" s="9">
        <v>70.989999999999995</v>
      </c>
      <c r="HN526" s="9">
        <v>70.84</v>
      </c>
      <c r="HO526" s="9">
        <v>70.69</v>
      </c>
      <c r="HP526" s="9">
        <v>70.55</v>
      </c>
      <c r="HQ526" s="9">
        <v>70.42</v>
      </c>
      <c r="HR526" s="9">
        <v>70.27</v>
      </c>
      <c r="HS526" s="9">
        <v>70.13</v>
      </c>
      <c r="HT526" s="9">
        <v>69.989999999999995</v>
      </c>
      <c r="HU526" s="9">
        <v>69.849999999999994</v>
      </c>
      <c r="HV526" s="9">
        <v>69.72</v>
      </c>
      <c r="HW526" s="9">
        <v>69.59</v>
      </c>
      <c r="HX526" s="9">
        <v>69.459999999999994</v>
      </c>
      <c r="HY526" s="9">
        <v>69.38</v>
      </c>
      <c r="ID526" s="14">
        <v>84.838099999999997</v>
      </c>
      <c r="IE526" s="14">
        <v>84.747900000000001</v>
      </c>
      <c r="IF526" s="14">
        <v>-0.10641399999999999</v>
      </c>
      <c r="IH526" s="7">
        <v>79.75</v>
      </c>
      <c r="II526" s="9">
        <v>90.03</v>
      </c>
    </row>
    <row r="527" spans="1:243" x14ac:dyDescent="0.35">
      <c r="A527" s="6">
        <f t="shared" ref="A527:A590" si="94">+A522+7</f>
        <v>45288</v>
      </c>
      <c r="B527" s="13">
        <f t="shared" si="88"/>
        <v>12</v>
      </c>
      <c r="C527" s="13">
        <f t="shared" si="89"/>
        <v>2023</v>
      </c>
      <c r="D527">
        <f t="shared" si="90"/>
        <v>202312</v>
      </c>
      <c r="E527">
        <f t="shared" si="91"/>
        <v>4</v>
      </c>
      <c r="F527">
        <f t="shared" si="92"/>
        <v>202304</v>
      </c>
      <c r="G527" t="s">
        <v>715</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81.429400000000001</v>
      </c>
      <c r="FP527" s="7">
        <v>79.040000000000006</v>
      </c>
      <c r="FQ527" s="9">
        <v>1.2769999999999999</v>
      </c>
      <c r="FR527" s="7">
        <f t="shared" si="93"/>
        <v>61.895066562255295</v>
      </c>
      <c r="FT527" s="7">
        <v>4</v>
      </c>
      <c r="FU527" s="7">
        <v>3.5</v>
      </c>
      <c r="FV527" s="9">
        <v>81.623900000000006</v>
      </c>
      <c r="FX527" s="9">
        <v>78.39</v>
      </c>
      <c r="FY527" s="9">
        <v>77.040000000000006</v>
      </c>
      <c r="FZ527" s="9">
        <v>76.64</v>
      </c>
      <c r="GA527" s="9">
        <v>74.930000000000007</v>
      </c>
      <c r="GB527" s="9">
        <v>72.010000000000005</v>
      </c>
      <c r="GD527" s="9">
        <v>78.39</v>
      </c>
      <c r="GE527" s="9">
        <v>77.150000000000006</v>
      </c>
      <c r="GF527" s="9">
        <v>77.040000000000006</v>
      </c>
      <c r="GG527" s="9">
        <v>76.94</v>
      </c>
      <c r="GH527" s="9">
        <v>76.819999999999993</v>
      </c>
      <c r="GI527" s="9">
        <v>76.64</v>
      </c>
      <c r="GJ527" s="9">
        <v>76.39</v>
      </c>
      <c r="GK527" s="9">
        <v>76.099999999999994</v>
      </c>
      <c r="GL527" s="9">
        <v>75.81</v>
      </c>
      <c r="GM527" s="9">
        <v>75.53</v>
      </c>
      <c r="GN527" s="9">
        <v>75.25</v>
      </c>
      <c r="GO527" s="9">
        <v>74.930000000000007</v>
      </c>
      <c r="GP527" s="9">
        <v>74.64</v>
      </c>
      <c r="GQ527" s="9">
        <v>74.38</v>
      </c>
      <c r="GR527" s="9">
        <v>74.13</v>
      </c>
      <c r="GS527" s="9">
        <v>73.88</v>
      </c>
      <c r="GT527" s="9">
        <v>73.62</v>
      </c>
      <c r="GU527" s="9">
        <v>73.36</v>
      </c>
      <c r="GV527" s="9">
        <v>73.099999999999994</v>
      </c>
      <c r="GW527" s="9">
        <v>72.86</v>
      </c>
      <c r="GX527" s="9">
        <v>72.650000000000006</v>
      </c>
      <c r="GY527" s="9">
        <v>72.44</v>
      </c>
      <c r="GZ527" s="9">
        <v>72.23</v>
      </c>
      <c r="HA527" s="9">
        <v>72.010000000000005</v>
      </c>
      <c r="HB527" s="9">
        <v>71.81</v>
      </c>
      <c r="HC527" s="9">
        <v>71.62</v>
      </c>
      <c r="HD527" s="9">
        <v>71.42</v>
      </c>
      <c r="HE527" s="9">
        <v>71.239999999999995</v>
      </c>
      <c r="HF527" s="9">
        <v>71.069999999999993</v>
      </c>
      <c r="HG527" s="9">
        <v>70.900000000000006</v>
      </c>
      <c r="HH527" s="9">
        <v>70.73</v>
      </c>
      <c r="HI527" s="9">
        <v>70.56</v>
      </c>
      <c r="HJ527" s="9">
        <v>70.39</v>
      </c>
      <c r="HK527" s="9">
        <v>70.22</v>
      </c>
      <c r="HL527" s="9">
        <v>70.06</v>
      </c>
      <c r="HM527" s="9">
        <v>69.930000000000007</v>
      </c>
      <c r="HN527" s="9">
        <v>69.8</v>
      </c>
      <c r="HO527" s="9">
        <v>69.67</v>
      </c>
      <c r="HP527" s="9">
        <v>69.55</v>
      </c>
      <c r="HQ527" s="9">
        <v>69.44</v>
      </c>
      <c r="HR527" s="9">
        <v>69.319999999999993</v>
      </c>
      <c r="HS527" s="9">
        <v>69.2</v>
      </c>
      <c r="HT527" s="9">
        <v>69.08</v>
      </c>
      <c r="HU527" s="9">
        <v>68.959999999999994</v>
      </c>
      <c r="HV527" s="9">
        <v>68.849999999999994</v>
      </c>
      <c r="HW527" s="9">
        <v>68.739999999999995</v>
      </c>
      <c r="HX527" s="9">
        <v>68.64</v>
      </c>
      <c r="HY527" s="9">
        <v>68.56</v>
      </c>
      <c r="ID527" s="14">
        <v>84.838099999999997</v>
      </c>
      <c r="IE527" s="14">
        <v>84.747900000000001</v>
      </c>
      <c r="IF527" s="14">
        <v>-0.10641399999999999</v>
      </c>
      <c r="IH527" s="7">
        <v>77.63</v>
      </c>
      <c r="II527" s="9">
        <v>83.56</v>
      </c>
    </row>
    <row r="528" spans="1:243" x14ac:dyDescent="0.35">
      <c r="A528" s="6">
        <f t="shared" si="94"/>
        <v>45289</v>
      </c>
      <c r="B528" s="13">
        <f t="shared" si="88"/>
        <v>12</v>
      </c>
      <c r="C528" s="13">
        <f t="shared" si="89"/>
        <v>2023</v>
      </c>
      <c r="D528">
        <f t="shared" si="90"/>
        <v>202312</v>
      </c>
      <c r="E528">
        <f t="shared" si="91"/>
        <v>4</v>
      </c>
      <c r="F528">
        <f t="shared" si="92"/>
        <v>202304</v>
      </c>
      <c r="G528" t="s">
        <v>716</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81.549400000000006</v>
      </c>
      <c r="FP528" s="7">
        <v>77.69</v>
      </c>
      <c r="FQ528" s="9">
        <v>1.2746999999999999</v>
      </c>
      <c r="FR528" s="7">
        <f t="shared" si="93"/>
        <v>60.947673962500978</v>
      </c>
      <c r="FT528" s="7">
        <v>3.98</v>
      </c>
      <c r="FU528" s="7">
        <v>3.54</v>
      </c>
      <c r="FV528" s="9">
        <v>81.750399999999999</v>
      </c>
      <c r="FX528" s="9">
        <v>77.040000000000006</v>
      </c>
      <c r="FY528" s="9">
        <v>76.790000000000006</v>
      </c>
      <c r="FZ528" s="9">
        <v>76.17</v>
      </c>
      <c r="GA528" s="9">
        <v>74.39</v>
      </c>
      <c r="GB528" s="9">
        <v>71.59</v>
      </c>
      <c r="GD528" s="9">
        <v>77.040000000000006</v>
      </c>
      <c r="GE528" s="9">
        <v>76.91</v>
      </c>
      <c r="GF528" s="9">
        <v>76.790000000000006</v>
      </c>
      <c r="GG528" s="9">
        <v>76.64</v>
      </c>
      <c r="GH528" s="9">
        <v>76.430000000000007</v>
      </c>
      <c r="GI528" s="9">
        <v>76.17</v>
      </c>
      <c r="GJ528" s="9">
        <v>75.87</v>
      </c>
      <c r="GK528" s="9">
        <v>75.569999999999993</v>
      </c>
      <c r="GL528" s="9">
        <v>75.28</v>
      </c>
      <c r="GM528" s="9">
        <v>75</v>
      </c>
      <c r="GN528" s="9">
        <v>74.69</v>
      </c>
      <c r="GO528" s="9">
        <v>74.39</v>
      </c>
      <c r="GP528" s="9">
        <v>74.150000000000006</v>
      </c>
      <c r="GQ528" s="9">
        <v>73.91</v>
      </c>
      <c r="GR528" s="9">
        <v>73.66</v>
      </c>
      <c r="GS528" s="9">
        <v>73.400000000000006</v>
      </c>
      <c r="GT528" s="9">
        <v>73.13</v>
      </c>
      <c r="GU528" s="9">
        <v>72.87</v>
      </c>
      <c r="GV528" s="9">
        <v>72.64</v>
      </c>
      <c r="GW528" s="9">
        <v>72.430000000000007</v>
      </c>
      <c r="GX528" s="9">
        <v>72.22</v>
      </c>
      <c r="GY528" s="9">
        <v>72.010000000000005</v>
      </c>
      <c r="GZ528" s="9">
        <v>71.790000000000006</v>
      </c>
      <c r="HA528" s="9">
        <v>71.59</v>
      </c>
      <c r="HB528" s="9">
        <v>71.400000000000006</v>
      </c>
      <c r="HC528" s="9">
        <v>71.2</v>
      </c>
      <c r="HD528" s="9">
        <v>71.02</v>
      </c>
      <c r="HE528" s="9">
        <v>70.849999999999994</v>
      </c>
      <c r="HF528" s="9">
        <v>70.680000000000007</v>
      </c>
      <c r="HG528" s="9">
        <v>70.510000000000005</v>
      </c>
      <c r="HH528" s="9">
        <v>70.34</v>
      </c>
      <c r="HI528" s="9">
        <v>70.17</v>
      </c>
      <c r="HJ528" s="9">
        <v>70</v>
      </c>
      <c r="HK528" s="9">
        <v>69.84</v>
      </c>
      <c r="HL528" s="9">
        <v>69.709999999999994</v>
      </c>
      <c r="HM528" s="9">
        <v>69.58</v>
      </c>
      <c r="HN528" s="9">
        <v>69.45</v>
      </c>
      <c r="HO528" s="9">
        <v>69.33</v>
      </c>
      <c r="HP528" s="9">
        <v>69.22</v>
      </c>
      <c r="HQ528" s="9">
        <v>69.11</v>
      </c>
      <c r="HR528" s="9">
        <v>68.989999999999995</v>
      </c>
      <c r="HS528" s="9">
        <v>68.87</v>
      </c>
      <c r="HT528" s="9">
        <v>68.75</v>
      </c>
      <c r="HU528" s="9">
        <v>68.64</v>
      </c>
      <c r="HV528" s="9">
        <v>68.53</v>
      </c>
      <c r="HW528" s="9">
        <v>68.430000000000007</v>
      </c>
      <c r="HX528" s="9">
        <v>68.349999999999994</v>
      </c>
      <c r="HY528" s="9">
        <v>68.260000000000005</v>
      </c>
      <c r="ID528" s="14">
        <v>84.838099999999997</v>
      </c>
      <c r="IE528" s="14">
        <v>84.747900000000001</v>
      </c>
      <c r="IF528" s="14">
        <v>-0.10641399999999999</v>
      </c>
      <c r="IH528" s="7">
        <v>77.27</v>
      </c>
      <c r="II528" s="9">
        <v>80.709999999999994</v>
      </c>
    </row>
    <row r="529" spans="1:243" x14ac:dyDescent="0.35">
      <c r="A529" s="6">
        <f t="shared" si="94"/>
        <v>45292</v>
      </c>
      <c r="B529" s="13">
        <f t="shared" si="88"/>
        <v>1</v>
      </c>
      <c r="C529" s="13">
        <f t="shared" si="89"/>
        <v>2024</v>
      </c>
      <c r="D529">
        <f t="shared" si="90"/>
        <v>202401</v>
      </c>
      <c r="E529">
        <f t="shared" si="91"/>
        <v>1</v>
      </c>
      <c r="F529">
        <f t="shared" si="92"/>
        <v>202401</v>
      </c>
      <c r="G529" t="s">
        <v>717</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93"/>
        <v>#N/A</v>
      </c>
      <c r="FT529" s="7" t="e">
        <v>#N/A</v>
      </c>
      <c r="FU529" s="7" t="e">
        <v>#N/A</v>
      </c>
      <c r="FV529" s="9" t="e">
        <v>#N/A</v>
      </c>
      <c r="FX529" s="9" t="e">
        <v>#N/A</v>
      </c>
      <c r="FY529" s="9" t="e">
        <v>#N/A</v>
      </c>
      <c r="FZ529" s="9" t="e">
        <v>#N/A</v>
      </c>
      <c r="GA529" s="9" t="e">
        <v>#N/A</v>
      </c>
      <c r="GB529" s="9" t="e">
        <v>#N/A</v>
      </c>
      <c r="GD529" s="9" t="e">
        <v>#N/A</v>
      </c>
      <c r="GE529" s="9" t="e">
        <v>#N/A</v>
      </c>
      <c r="GF529" s="9" t="e">
        <v>#N/A</v>
      </c>
      <c r="GG529" s="9" t="e">
        <v>#N/A</v>
      </c>
      <c r="GH529" s="9" t="e">
        <v>#N/A</v>
      </c>
      <c r="GI529" s="9" t="e">
        <v>#N/A</v>
      </c>
      <c r="GJ529" s="9" t="e">
        <v>#N/A</v>
      </c>
      <c r="GK529" s="9" t="e">
        <v>#N/A</v>
      </c>
      <c r="GL529" s="9" t="e">
        <v>#N/A</v>
      </c>
      <c r="GM529" s="9" t="e">
        <v>#N/A</v>
      </c>
      <c r="GN529" s="9" t="e">
        <v>#N/A</v>
      </c>
      <c r="GO529" s="9" t="e">
        <v>#N/A</v>
      </c>
      <c r="GP529" s="9" t="e">
        <v>#N/A</v>
      </c>
      <c r="GQ529" s="9" t="e">
        <v>#N/A</v>
      </c>
      <c r="GR529" s="9" t="e">
        <v>#N/A</v>
      </c>
      <c r="GS529" s="9" t="e">
        <v>#N/A</v>
      </c>
      <c r="GT529" s="9" t="e">
        <v>#N/A</v>
      </c>
      <c r="GU529" s="9" t="e">
        <v>#N/A</v>
      </c>
      <c r="GV529" s="9" t="e">
        <v>#N/A</v>
      </c>
      <c r="GW529" s="9" t="e">
        <v>#N/A</v>
      </c>
      <c r="GX529" s="9" t="e">
        <v>#N/A</v>
      </c>
      <c r="GY529" s="9" t="e">
        <v>#N/A</v>
      </c>
      <c r="GZ529" s="9" t="e">
        <v>#N/A</v>
      </c>
      <c r="HA529" s="9" t="e">
        <v>#N/A</v>
      </c>
      <c r="HB529" s="9" t="e">
        <v>#N/A</v>
      </c>
      <c r="HC529" s="9" t="e">
        <v>#N/A</v>
      </c>
      <c r="HD529" s="9" t="e">
        <v>#N/A</v>
      </c>
      <c r="HE529" s="9" t="e">
        <v>#N/A</v>
      </c>
      <c r="HF529" s="9" t="e">
        <v>#N/A</v>
      </c>
      <c r="HG529" s="9" t="e">
        <v>#N/A</v>
      </c>
      <c r="HH529" s="9" t="e">
        <v>#N/A</v>
      </c>
      <c r="HI529" s="9" t="e">
        <v>#N/A</v>
      </c>
      <c r="HJ529" s="9" t="e">
        <v>#N/A</v>
      </c>
      <c r="HK529" s="9" t="e">
        <v>#N/A</v>
      </c>
      <c r="HL529" s="9" t="e">
        <v>#N/A</v>
      </c>
      <c r="HM529" s="9" t="e">
        <v>#N/A</v>
      </c>
      <c r="HN529" s="9" t="e">
        <v>#N/A</v>
      </c>
      <c r="HO529" s="9" t="e">
        <v>#N/A</v>
      </c>
      <c r="HP529" s="9" t="e">
        <v>#N/A</v>
      </c>
      <c r="HQ529" s="9" t="e">
        <v>#N/A</v>
      </c>
      <c r="HR529" s="9" t="e">
        <v>#N/A</v>
      </c>
      <c r="HS529" s="9" t="e">
        <v>#N/A</v>
      </c>
      <c r="HT529" s="9" t="e">
        <v>#N/A</v>
      </c>
      <c r="HU529" s="9" t="e">
        <v>#N/A</v>
      </c>
      <c r="HV529" s="9" t="e">
        <v>#N/A</v>
      </c>
      <c r="HW529" s="9" t="e">
        <v>#N/A</v>
      </c>
      <c r="HX529" s="9" t="e">
        <v>#N/A</v>
      </c>
      <c r="HY529" s="9" t="e">
        <v>#N/A</v>
      </c>
      <c r="ID529" s="14">
        <v>84.838099999999997</v>
      </c>
      <c r="IE529" s="14">
        <v>84.747900000000001</v>
      </c>
      <c r="IF529" s="14">
        <v>-0.10641399999999999</v>
      </c>
      <c r="IH529" s="7" t="e">
        <v>#N/A</v>
      </c>
      <c r="II529" s="9" t="e">
        <v>#N/A</v>
      </c>
    </row>
    <row r="530" spans="1:243" x14ac:dyDescent="0.35">
      <c r="A530" s="6">
        <f t="shared" si="94"/>
        <v>45293</v>
      </c>
      <c r="B530" s="13">
        <f t="shared" si="88"/>
        <v>1</v>
      </c>
      <c r="C530" s="13">
        <f t="shared" si="89"/>
        <v>2024</v>
      </c>
      <c r="D530">
        <f t="shared" si="90"/>
        <v>202401</v>
      </c>
      <c r="E530">
        <f t="shared" si="91"/>
        <v>1</v>
      </c>
      <c r="F530">
        <f t="shared" si="92"/>
        <v>202401</v>
      </c>
      <c r="G530" t="s">
        <v>718</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81.290000000000006</v>
      </c>
      <c r="FP530" s="7">
        <v>76.239999999999995</v>
      </c>
      <c r="FQ530" s="9">
        <v>1.2625</v>
      </c>
      <c r="FR530" s="7">
        <f t="shared" si="93"/>
        <v>60.388118811881185</v>
      </c>
      <c r="FT530" s="7">
        <v>4.0599999999999996</v>
      </c>
      <c r="FU530" s="7">
        <v>3.65</v>
      </c>
      <c r="FV530" s="9">
        <v>81.483099999999993</v>
      </c>
      <c r="FX530" s="9">
        <v>75.89</v>
      </c>
      <c r="FY530" s="9">
        <v>75.819999999999993</v>
      </c>
      <c r="FZ530" s="9">
        <v>75.34</v>
      </c>
      <c r="GA530" s="9">
        <v>73.72</v>
      </c>
      <c r="GB530" s="9">
        <v>71.239999999999995</v>
      </c>
      <c r="GD530" s="9">
        <v>75.89</v>
      </c>
      <c r="GE530" s="9">
        <v>75.86</v>
      </c>
      <c r="GF530" s="9">
        <v>75.819999999999993</v>
      </c>
      <c r="GG530" s="9">
        <v>75.73</v>
      </c>
      <c r="GH530" s="9">
        <v>75.56</v>
      </c>
      <c r="GI530" s="9">
        <v>75.34</v>
      </c>
      <c r="GJ530" s="9">
        <v>75.08</v>
      </c>
      <c r="GK530" s="9">
        <v>74.81</v>
      </c>
      <c r="GL530" s="9">
        <v>74.55</v>
      </c>
      <c r="GM530" s="9">
        <v>74.28</v>
      </c>
      <c r="GN530" s="9">
        <v>74</v>
      </c>
      <c r="GO530" s="9">
        <v>73.72</v>
      </c>
      <c r="GP530" s="9">
        <v>73.5</v>
      </c>
      <c r="GQ530" s="9">
        <v>73.290000000000006</v>
      </c>
      <c r="GR530" s="9">
        <v>73.08</v>
      </c>
      <c r="GS530" s="9">
        <v>72.849999999999994</v>
      </c>
      <c r="GT530" s="9">
        <v>72.61</v>
      </c>
      <c r="GU530" s="9">
        <v>72.38</v>
      </c>
      <c r="GV530" s="9">
        <v>72.17</v>
      </c>
      <c r="GW530" s="9">
        <v>71.98</v>
      </c>
      <c r="GX530" s="9">
        <v>71.8</v>
      </c>
      <c r="GY530" s="9">
        <v>71.62</v>
      </c>
      <c r="GZ530" s="9">
        <v>71.42</v>
      </c>
      <c r="HA530" s="9">
        <v>71.239999999999995</v>
      </c>
      <c r="HB530" s="9">
        <v>71.069999999999993</v>
      </c>
      <c r="HC530" s="9">
        <v>70.89</v>
      </c>
      <c r="HD530" s="9">
        <v>70.739999999999995</v>
      </c>
      <c r="HE530" s="9">
        <v>70.599999999999994</v>
      </c>
      <c r="HF530" s="9">
        <v>70.45</v>
      </c>
      <c r="HG530" s="9">
        <v>70.3</v>
      </c>
      <c r="HH530" s="9">
        <v>70.150000000000006</v>
      </c>
      <c r="HI530" s="9">
        <v>70</v>
      </c>
      <c r="HJ530" s="9">
        <v>69.849999999999994</v>
      </c>
      <c r="HK530" s="9">
        <v>69.709999999999994</v>
      </c>
      <c r="HL530" s="9">
        <v>69.599999999999994</v>
      </c>
      <c r="HM530" s="9">
        <v>69.489999999999995</v>
      </c>
      <c r="HN530" s="9">
        <v>69.38</v>
      </c>
      <c r="HO530" s="9">
        <v>69.28</v>
      </c>
      <c r="HP530" s="9">
        <v>69.19</v>
      </c>
      <c r="HQ530" s="9">
        <v>69.09</v>
      </c>
      <c r="HR530" s="9">
        <v>68.98</v>
      </c>
      <c r="HS530" s="9">
        <v>68.87</v>
      </c>
      <c r="HT530" s="9">
        <v>68.760000000000005</v>
      </c>
      <c r="HU530" s="9">
        <v>68.66</v>
      </c>
      <c r="HV530" s="9">
        <v>68.56</v>
      </c>
      <c r="HW530" s="9">
        <v>68.48</v>
      </c>
      <c r="HX530" s="9">
        <v>68.41</v>
      </c>
      <c r="HY530" s="9">
        <v>68.34</v>
      </c>
      <c r="ID530" s="14">
        <v>84.838099999999997</v>
      </c>
      <c r="IE530" s="14">
        <v>84.747900000000001</v>
      </c>
      <c r="IF530" s="14">
        <v>-0.10641399999999999</v>
      </c>
      <c r="IH530" s="7">
        <v>76.55</v>
      </c>
      <c r="II530" s="9">
        <v>76.27</v>
      </c>
    </row>
    <row r="531" spans="1:243" x14ac:dyDescent="0.35">
      <c r="A531" s="6">
        <f t="shared" si="94"/>
        <v>45294</v>
      </c>
      <c r="B531" s="13">
        <f t="shared" si="88"/>
        <v>1</v>
      </c>
      <c r="C531" s="13">
        <f t="shared" si="89"/>
        <v>2024</v>
      </c>
      <c r="D531">
        <f t="shared" si="90"/>
        <v>202401</v>
      </c>
      <c r="E531">
        <f t="shared" si="91"/>
        <v>1</v>
      </c>
      <c r="F531">
        <f t="shared" si="92"/>
        <v>202401</v>
      </c>
      <c r="G531" t="s">
        <v>719</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81.543099999999995</v>
      </c>
      <c r="FP531" s="7">
        <v>77.180000000000007</v>
      </c>
      <c r="FQ531" s="9">
        <v>1.2627999999999999</v>
      </c>
      <c r="FR531" s="7">
        <f t="shared" si="93"/>
        <v>61.118150142540394</v>
      </c>
      <c r="FT531" s="7">
        <v>4.07</v>
      </c>
      <c r="FU531" s="7">
        <v>3.61</v>
      </c>
      <c r="FV531" s="9">
        <v>81.732799999999997</v>
      </c>
      <c r="FX531" s="9">
        <v>78.25</v>
      </c>
      <c r="FY531" s="9">
        <v>78.040000000000006</v>
      </c>
      <c r="FZ531" s="9">
        <v>77.44</v>
      </c>
      <c r="GA531" s="9">
        <v>75.63</v>
      </c>
      <c r="GB531" s="9">
        <v>72.72</v>
      </c>
      <c r="GD531" s="9">
        <v>78.25</v>
      </c>
      <c r="GE531" s="9">
        <v>78.14</v>
      </c>
      <c r="GF531" s="9">
        <v>78.040000000000006</v>
      </c>
      <c r="GG531" s="9">
        <v>77.91</v>
      </c>
      <c r="GH531" s="9">
        <v>77.7</v>
      </c>
      <c r="GI531" s="9">
        <v>77.44</v>
      </c>
      <c r="GJ531" s="9">
        <v>77.14</v>
      </c>
      <c r="GK531" s="9">
        <v>76.849999999999994</v>
      </c>
      <c r="GL531" s="9">
        <v>76.56</v>
      </c>
      <c r="GM531" s="9">
        <v>76.260000000000005</v>
      </c>
      <c r="GN531" s="9">
        <v>75.94</v>
      </c>
      <c r="GO531" s="9">
        <v>75.63</v>
      </c>
      <c r="GP531" s="9">
        <v>75.37</v>
      </c>
      <c r="GQ531" s="9">
        <v>75.11</v>
      </c>
      <c r="GR531" s="9">
        <v>74.849999999999994</v>
      </c>
      <c r="GS531" s="9">
        <v>74.58</v>
      </c>
      <c r="GT531" s="9">
        <v>74.31</v>
      </c>
      <c r="GU531" s="9">
        <v>74.05</v>
      </c>
      <c r="GV531" s="9">
        <v>73.81</v>
      </c>
      <c r="GW531" s="9">
        <v>73.59</v>
      </c>
      <c r="GX531" s="9">
        <v>73.37</v>
      </c>
      <c r="GY531" s="9">
        <v>73.150000000000006</v>
      </c>
      <c r="GZ531" s="9">
        <v>72.930000000000007</v>
      </c>
      <c r="HA531" s="9">
        <v>72.72</v>
      </c>
      <c r="HB531" s="9">
        <v>72.52</v>
      </c>
      <c r="HC531" s="9">
        <v>72.31</v>
      </c>
      <c r="HD531" s="9">
        <v>72.13</v>
      </c>
      <c r="HE531" s="9">
        <v>71.959999999999994</v>
      </c>
      <c r="HF531" s="9">
        <v>71.790000000000006</v>
      </c>
      <c r="HG531" s="9">
        <v>71.61</v>
      </c>
      <c r="HH531" s="9">
        <v>71.430000000000007</v>
      </c>
      <c r="HI531" s="9">
        <v>71.25</v>
      </c>
      <c r="HJ531" s="9">
        <v>71.08</v>
      </c>
      <c r="HK531" s="9">
        <v>70.91</v>
      </c>
      <c r="HL531" s="9">
        <v>70.78</v>
      </c>
      <c r="HM531" s="9">
        <v>70.66</v>
      </c>
      <c r="HN531" s="9">
        <v>70.540000000000006</v>
      </c>
      <c r="HO531" s="9">
        <v>70.42</v>
      </c>
      <c r="HP531" s="9">
        <v>70.31</v>
      </c>
      <c r="HQ531" s="9">
        <v>70.2</v>
      </c>
      <c r="HR531" s="9">
        <v>70.08</v>
      </c>
      <c r="HS531" s="9">
        <v>69.959999999999994</v>
      </c>
      <c r="HT531" s="9">
        <v>69.83</v>
      </c>
      <c r="HU531" s="9">
        <v>69.709999999999994</v>
      </c>
      <c r="HV531" s="9">
        <v>69.59</v>
      </c>
      <c r="HW531" s="9">
        <v>69.489999999999995</v>
      </c>
      <c r="HX531" s="9">
        <v>69.42</v>
      </c>
      <c r="HY531" s="9">
        <v>69.349999999999994</v>
      </c>
      <c r="ID531" s="14">
        <v>84.838099999999997</v>
      </c>
      <c r="IE531" s="14">
        <v>84.747900000000001</v>
      </c>
      <c r="IF531" s="14">
        <v>-0.10641399999999999</v>
      </c>
      <c r="IH531" s="7">
        <v>78.290000000000006</v>
      </c>
      <c r="II531" s="9">
        <v>81.489999999999995</v>
      </c>
    </row>
    <row r="532" spans="1:243" x14ac:dyDescent="0.35">
      <c r="A532" s="6">
        <f t="shared" si="94"/>
        <v>45295</v>
      </c>
      <c r="B532" s="13">
        <f t="shared" si="88"/>
        <v>1</v>
      </c>
      <c r="C532" s="13">
        <f t="shared" si="89"/>
        <v>2024</v>
      </c>
      <c r="D532">
        <f t="shared" si="90"/>
        <v>202401</v>
      </c>
      <c r="E532">
        <f t="shared" si="91"/>
        <v>1</v>
      </c>
      <c r="F532">
        <f t="shared" si="92"/>
        <v>202401</v>
      </c>
      <c r="G532" t="s">
        <v>720</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81.816400000000002</v>
      </c>
      <c r="FP532" s="7">
        <v>75.790000000000006</v>
      </c>
      <c r="FQ532" s="9">
        <v>1.2699</v>
      </c>
      <c r="FR532" s="7">
        <f t="shared" si="93"/>
        <v>59.681864713756994</v>
      </c>
      <c r="FT532" s="7">
        <v>4.22</v>
      </c>
      <c r="FU532" s="7">
        <v>3.74</v>
      </c>
      <c r="FV532" s="9">
        <v>82.008700000000005</v>
      </c>
      <c r="FX532" s="9">
        <v>77.59</v>
      </c>
      <c r="FY532" s="9">
        <v>77.260000000000005</v>
      </c>
      <c r="FZ532" s="9">
        <v>76.599999999999994</v>
      </c>
      <c r="GA532" s="9">
        <v>74.790000000000006</v>
      </c>
      <c r="GB532" s="9">
        <v>72</v>
      </c>
      <c r="GD532" s="9">
        <v>77.59</v>
      </c>
      <c r="GE532" s="9">
        <v>77.41</v>
      </c>
      <c r="GF532" s="9">
        <v>77.260000000000005</v>
      </c>
      <c r="GG532" s="9">
        <v>77.099999999999994</v>
      </c>
      <c r="GH532" s="9">
        <v>76.86</v>
      </c>
      <c r="GI532" s="9">
        <v>76.599999999999994</v>
      </c>
      <c r="GJ532" s="9">
        <v>76.31</v>
      </c>
      <c r="GK532" s="9">
        <v>76.010000000000005</v>
      </c>
      <c r="GL532" s="9">
        <v>75.709999999999994</v>
      </c>
      <c r="GM532" s="9">
        <v>75.400000000000006</v>
      </c>
      <c r="GN532" s="9">
        <v>75.08</v>
      </c>
      <c r="GO532" s="9">
        <v>74.790000000000006</v>
      </c>
      <c r="GP532" s="9">
        <v>74.540000000000006</v>
      </c>
      <c r="GQ532" s="9">
        <v>74.290000000000006</v>
      </c>
      <c r="GR532" s="9">
        <v>74.03</v>
      </c>
      <c r="GS532" s="9">
        <v>73.77</v>
      </c>
      <c r="GT532" s="9">
        <v>73.510000000000005</v>
      </c>
      <c r="GU532" s="9">
        <v>73.260000000000005</v>
      </c>
      <c r="GV532" s="9">
        <v>73.03</v>
      </c>
      <c r="GW532" s="9">
        <v>72.83</v>
      </c>
      <c r="GX532" s="9">
        <v>72.62</v>
      </c>
      <c r="GY532" s="9">
        <v>72.41</v>
      </c>
      <c r="GZ532" s="9">
        <v>72.2</v>
      </c>
      <c r="HA532" s="9">
        <v>72</v>
      </c>
      <c r="HB532" s="9">
        <v>71.81</v>
      </c>
      <c r="HC532" s="9">
        <v>71.61</v>
      </c>
      <c r="HD532" s="9">
        <v>71.44</v>
      </c>
      <c r="HE532" s="9">
        <v>71.28</v>
      </c>
      <c r="HF532" s="9">
        <v>71.12</v>
      </c>
      <c r="HG532" s="9">
        <v>70.95</v>
      </c>
      <c r="HH532" s="9">
        <v>70.78</v>
      </c>
      <c r="HI532" s="9">
        <v>70.62</v>
      </c>
      <c r="HJ532" s="9">
        <v>70.459999999999994</v>
      </c>
      <c r="HK532" s="9">
        <v>70.3</v>
      </c>
      <c r="HL532" s="9">
        <v>70.180000000000007</v>
      </c>
      <c r="HM532" s="9">
        <v>70.069999999999993</v>
      </c>
      <c r="HN532" s="9">
        <v>69.959999999999994</v>
      </c>
      <c r="HO532" s="9">
        <v>69.849999999999994</v>
      </c>
      <c r="HP532" s="9">
        <v>69.739999999999995</v>
      </c>
      <c r="HQ532" s="9">
        <v>69.63</v>
      </c>
      <c r="HR532" s="9">
        <v>69.52</v>
      </c>
      <c r="HS532" s="9">
        <v>69.41</v>
      </c>
      <c r="HT532" s="9">
        <v>69.290000000000006</v>
      </c>
      <c r="HU532" s="9">
        <v>69.17</v>
      </c>
      <c r="HV532" s="9">
        <v>69.06</v>
      </c>
      <c r="HW532" s="9">
        <v>68.97</v>
      </c>
      <c r="HX532" s="9">
        <v>68.91</v>
      </c>
      <c r="HY532" s="9">
        <v>68.849999999999994</v>
      </c>
      <c r="ID532" s="14">
        <v>84.838099999999997</v>
      </c>
      <c r="IE532" s="14">
        <v>84.747900000000001</v>
      </c>
      <c r="IF532" s="14">
        <v>-0.10641399999999999</v>
      </c>
      <c r="IH532" s="7">
        <v>77.819999999999993</v>
      </c>
      <c r="II532" s="9">
        <v>83.86</v>
      </c>
    </row>
    <row r="533" spans="1:243" x14ac:dyDescent="0.35">
      <c r="A533" s="6">
        <f t="shared" si="94"/>
        <v>45296</v>
      </c>
      <c r="B533" s="13">
        <f t="shared" si="88"/>
        <v>1</v>
      </c>
      <c r="C533" s="13">
        <f t="shared" si="89"/>
        <v>2024</v>
      </c>
      <c r="D533">
        <f t="shared" si="90"/>
        <v>202401</v>
      </c>
      <c r="E533">
        <f t="shared" si="91"/>
        <v>1</v>
      </c>
      <c r="F533">
        <f t="shared" si="92"/>
        <v>202401</v>
      </c>
      <c r="G533" t="s">
        <v>721</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81.991600000000005</v>
      </c>
      <c r="FP533" s="7">
        <v>78.31</v>
      </c>
      <c r="FQ533" s="9">
        <v>1.2751999999999999</v>
      </c>
      <c r="FR533" s="7">
        <f t="shared" si="93"/>
        <v>61.409974905897123</v>
      </c>
      <c r="FT533" s="7">
        <v>4.24</v>
      </c>
      <c r="FU533" s="7">
        <v>3.81</v>
      </c>
      <c r="FV533" s="9">
        <v>82.198300000000003</v>
      </c>
      <c r="FX533" s="9">
        <v>78.760000000000005</v>
      </c>
      <c r="FY533" s="9">
        <v>78.349999999999994</v>
      </c>
      <c r="FZ533" s="9">
        <v>77.55</v>
      </c>
      <c r="GA533" s="9">
        <v>75.59</v>
      </c>
      <c r="GB533" s="9">
        <v>72.540000000000006</v>
      </c>
      <c r="GD533" s="9">
        <v>78.760000000000005</v>
      </c>
      <c r="GE533" s="9">
        <v>78.540000000000006</v>
      </c>
      <c r="GF533" s="9">
        <v>78.349999999999994</v>
      </c>
      <c r="GG533" s="9">
        <v>78.14</v>
      </c>
      <c r="GH533" s="9">
        <v>77.86</v>
      </c>
      <c r="GI533" s="9">
        <v>77.55</v>
      </c>
      <c r="GJ533" s="9">
        <v>77.22</v>
      </c>
      <c r="GK533" s="9">
        <v>76.900000000000006</v>
      </c>
      <c r="GL533" s="9">
        <v>76.58</v>
      </c>
      <c r="GM533" s="9">
        <v>76.25</v>
      </c>
      <c r="GN533" s="9">
        <v>75.91</v>
      </c>
      <c r="GO533" s="9">
        <v>75.59</v>
      </c>
      <c r="GP533" s="9">
        <v>75.319999999999993</v>
      </c>
      <c r="GQ533" s="9">
        <v>75.05</v>
      </c>
      <c r="GR533" s="9">
        <v>74.78</v>
      </c>
      <c r="GS533" s="9">
        <v>74.489999999999995</v>
      </c>
      <c r="GT533" s="9">
        <v>74.2</v>
      </c>
      <c r="GU533" s="9">
        <v>73.930000000000007</v>
      </c>
      <c r="GV533" s="9">
        <v>73.680000000000007</v>
      </c>
      <c r="GW533" s="9">
        <v>73.45</v>
      </c>
      <c r="GX533" s="9">
        <v>73.22</v>
      </c>
      <c r="GY533" s="9">
        <v>72.989999999999995</v>
      </c>
      <c r="GZ533" s="9">
        <v>72.760000000000005</v>
      </c>
      <c r="HA533" s="9">
        <v>72.540000000000006</v>
      </c>
      <c r="HB533" s="9">
        <v>72.34</v>
      </c>
      <c r="HC533" s="9">
        <v>72.13</v>
      </c>
      <c r="HD533" s="9">
        <v>71.94</v>
      </c>
      <c r="HE533" s="9">
        <v>71.760000000000005</v>
      </c>
      <c r="HF533" s="9">
        <v>71.58</v>
      </c>
      <c r="HG533" s="9">
        <v>71.400000000000006</v>
      </c>
      <c r="HH533" s="9">
        <v>71.209999999999994</v>
      </c>
      <c r="HI533" s="9">
        <v>71.03</v>
      </c>
      <c r="HJ533" s="9">
        <v>70.849999999999994</v>
      </c>
      <c r="HK533" s="9">
        <v>70.67</v>
      </c>
      <c r="HL533" s="9">
        <v>70.540000000000006</v>
      </c>
      <c r="HM533" s="9">
        <v>70.42</v>
      </c>
      <c r="HN533" s="9">
        <v>70.3</v>
      </c>
      <c r="HO533" s="9">
        <v>70.180000000000007</v>
      </c>
      <c r="HP533" s="9">
        <v>70.06</v>
      </c>
      <c r="HQ533" s="9">
        <v>69.930000000000007</v>
      </c>
      <c r="HR533" s="9">
        <v>69.81</v>
      </c>
      <c r="HS533" s="9">
        <v>69.69</v>
      </c>
      <c r="HT533" s="9">
        <v>69.56</v>
      </c>
      <c r="HU533" s="9">
        <v>69.430000000000007</v>
      </c>
      <c r="HV533" s="9">
        <v>69.31</v>
      </c>
      <c r="HW533" s="9">
        <v>69.2</v>
      </c>
      <c r="HX533" s="9">
        <v>69.14</v>
      </c>
      <c r="HY533" s="9">
        <v>69.069999999999993</v>
      </c>
      <c r="ID533" s="14">
        <v>84.838099999999997</v>
      </c>
      <c r="IE533" s="14">
        <v>84.747900000000001</v>
      </c>
      <c r="IF533" s="14">
        <v>-0.10641399999999999</v>
      </c>
      <c r="IH533" s="7">
        <v>78.61</v>
      </c>
      <c r="II533" s="9">
        <v>87.02</v>
      </c>
    </row>
    <row r="534" spans="1:243" x14ac:dyDescent="0.35">
      <c r="A534" s="6">
        <f t="shared" si="94"/>
        <v>45299</v>
      </c>
      <c r="B534" s="13">
        <f t="shared" si="88"/>
        <v>1</v>
      </c>
      <c r="C534" s="13">
        <f t="shared" si="89"/>
        <v>2024</v>
      </c>
      <c r="D534">
        <f t="shared" si="90"/>
        <v>202401</v>
      </c>
      <c r="E534">
        <f t="shared" si="91"/>
        <v>1</v>
      </c>
      <c r="F534">
        <f t="shared" si="92"/>
        <v>202401</v>
      </c>
      <c r="G534" t="s">
        <v>722</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82.040599999999998</v>
      </c>
      <c r="FP534" s="7">
        <v>75.47</v>
      </c>
      <c r="FQ534" s="9">
        <v>1.2749999999999999</v>
      </c>
      <c r="FR534" s="7">
        <f t="shared" si="93"/>
        <v>59.192156862745101</v>
      </c>
      <c r="FT534" s="7">
        <v>4.1900000000000004</v>
      </c>
      <c r="FU534" s="7">
        <v>3.77</v>
      </c>
      <c r="FV534" s="9">
        <v>82.246399999999994</v>
      </c>
      <c r="FX534" s="9">
        <v>76.12</v>
      </c>
      <c r="FY534" s="9">
        <v>75.75</v>
      </c>
      <c r="FZ534" s="9">
        <v>75.12</v>
      </c>
      <c r="GA534" s="9">
        <v>73.53</v>
      </c>
      <c r="GB534" s="9">
        <v>71.09</v>
      </c>
      <c r="GD534" s="9">
        <v>76.12</v>
      </c>
      <c r="GE534" s="9">
        <v>75.91</v>
      </c>
      <c r="GF534" s="9">
        <v>75.75</v>
      </c>
      <c r="GG534" s="9">
        <v>75.599999999999994</v>
      </c>
      <c r="GH534" s="9">
        <v>75.37</v>
      </c>
      <c r="GI534" s="9">
        <v>75.12</v>
      </c>
      <c r="GJ534" s="9">
        <v>74.86</v>
      </c>
      <c r="GK534" s="9">
        <v>74.59</v>
      </c>
      <c r="GL534" s="9">
        <v>74.34</v>
      </c>
      <c r="GM534" s="9">
        <v>74.069999999999993</v>
      </c>
      <c r="GN534" s="9">
        <v>73.790000000000006</v>
      </c>
      <c r="GO534" s="9">
        <v>73.53</v>
      </c>
      <c r="GP534" s="9">
        <v>73.319999999999993</v>
      </c>
      <c r="GQ534" s="9">
        <v>73.099999999999994</v>
      </c>
      <c r="GR534" s="9">
        <v>72.88</v>
      </c>
      <c r="GS534" s="9">
        <v>72.64</v>
      </c>
      <c r="GT534" s="9">
        <v>72.400000000000006</v>
      </c>
      <c r="GU534" s="9">
        <v>72.180000000000007</v>
      </c>
      <c r="GV534" s="9">
        <v>71.98</v>
      </c>
      <c r="GW534" s="9">
        <v>71.8</v>
      </c>
      <c r="GX534" s="9">
        <v>71.63</v>
      </c>
      <c r="GY534" s="9">
        <v>71.45</v>
      </c>
      <c r="GZ534" s="9">
        <v>71.260000000000005</v>
      </c>
      <c r="HA534" s="9">
        <v>71.09</v>
      </c>
      <c r="HB534" s="9">
        <v>70.930000000000007</v>
      </c>
      <c r="HC534" s="9">
        <v>70.77</v>
      </c>
      <c r="HD534" s="9">
        <v>70.63</v>
      </c>
      <c r="HE534" s="9">
        <v>70.489999999999995</v>
      </c>
      <c r="HF534" s="9">
        <v>70.349999999999994</v>
      </c>
      <c r="HG534" s="9">
        <v>70.209999999999994</v>
      </c>
      <c r="HH534" s="9">
        <v>70.06</v>
      </c>
      <c r="HI534" s="9">
        <v>69.92</v>
      </c>
      <c r="HJ534" s="9">
        <v>69.790000000000006</v>
      </c>
      <c r="HK534" s="9">
        <v>69.66</v>
      </c>
      <c r="HL534" s="9">
        <v>69.569999999999993</v>
      </c>
      <c r="HM534" s="9">
        <v>69.48</v>
      </c>
      <c r="HN534" s="9">
        <v>69.42</v>
      </c>
      <c r="HO534" s="9">
        <v>69.31</v>
      </c>
      <c r="HP534" s="9">
        <v>69.22</v>
      </c>
      <c r="HQ534" s="9">
        <v>69.13</v>
      </c>
      <c r="HR534" s="9">
        <v>69.040000000000006</v>
      </c>
      <c r="HS534" s="9">
        <v>68.95</v>
      </c>
      <c r="HT534" s="9">
        <v>68.849999999999994</v>
      </c>
      <c r="HU534" s="9">
        <v>68.75</v>
      </c>
      <c r="HV534" s="9">
        <v>68.67</v>
      </c>
      <c r="HW534" s="9">
        <v>68.599999999999994</v>
      </c>
      <c r="HX534" s="9">
        <v>68.569999999999993</v>
      </c>
      <c r="HY534" s="9">
        <v>68.53</v>
      </c>
      <c r="ID534" s="14">
        <v>84.838099999999997</v>
      </c>
      <c r="IE534" s="14">
        <v>84.747900000000001</v>
      </c>
      <c r="IF534" s="14">
        <v>-0.10641399999999999</v>
      </c>
      <c r="IH534" s="7">
        <v>75.72</v>
      </c>
      <c r="II534" s="9">
        <v>78.760000000000005</v>
      </c>
    </row>
    <row r="535" spans="1:243" x14ac:dyDescent="0.35">
      <c r="A535" s="6">
        <f t="shared" si="94"/>
        <v>45300</v>
      </c>
      <c r="B535" s="13">
        <f t="shared" si="88"/>
        <v>1</v>
      </c>
      <c r="C535" s="13">
        <f t="shared" si="89"/>
        <v>2024</v>
      </c>
      <c r="D535">
        <f t="shared" si="90"/>
        <v>202401</v>
      </c>
      <c r="E535">
        <f t="shared" si="91"/>
        <v>1</v>
      </c>
      <c r="F535">
        <f t="shared" si="92"/>
        <v>202401</v>
      </c>
      <c r="G535" t="s">
        <v>723</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82.019900000000007</v>
      </c>
      <c r="FP535" s="7">
        <v>77.97</v>
      </c>
      <c r="FQ535" s="9">
        <v>1.2704</v>
      </c>
      <c r="FR535" s="7">
        <f t="shared" si="93"/>
        <v>61.374370277078086</v>
      </c>
      <c r="FT535" s="7">
        <v>4.21</v>
      </c>
      <c r="FU535" s="7">
        <v>3.79</v>
      </c>
      <c r="FV535" s="9">
        <v>82.216399999999993</v>
      </c>
      <c r="FX535" s="9">
        <v>77.59</v>
      </c>
      <c r="FY535" s="9">
        <v>77.03</v>
      </c>
      <c r="FZ535" s="9">
        <v>76.23</v>
      </c>
      <c r="GA535" s="9">
        <v>74.38</v>
      </c>
      <c r="GB535" s="9">
        <v>71.64</v>
      </c>
      <c r="GD535" s="9">
        <v>77.59</v>
      </c>
      <c r="GE535" s="9">
        <v>77.260000000000005</v>
      </c>
      <c r="GF535" s="9">
        <v>77.03</v>
      </c>
      <c r="GG535" s="9">
        <v>76.81</v>
      </c>
      <c r="GH535" s="9">
        <v>76.540000000000006</v>
      </c>
      <c r="GI535" s="9">
        <v>76.23</v>
      </c>
      <c r="GJ535" s="9">
        <v>75.91</v>
      </c>
      <c r="GK535" s="9">
        <v>75.599999999999994</v>
      </c>
      <c r="GL535" s="9">
        <v>75.3</v>
      </c>
      <c r="GM535" s="9">
        <v>74.989999999999995</v>
      </c>
      <c r="GN535" s="9">
        <v>74.680000000000007</v>
      </c>
      <c r="GO535" s="9">
        <v>74.38</v>
      </c>
      <c r="GP535" s="9">
        <v>74.13</v>
      </c>
      <c r="GQ535" s="9">
        <v>73.87</v>
      </c>
      <c r="GR535" s="9">
        <v>73.62</v>
      </c>
      <c r="GS535" s="9">
        <v>73.349999999999994</v>
      </c>
      <c r="GT535" s="9">
        <v>73.09</v>
      </c>
      <c r="GU535" s="9">
        <v>72.849999999999994</v>
      </c>
      <c r="GV535" s="9">
        <v>72.63</v>
      </c>
      <c r="GW535" s="9">
        <v>72.430000000000007</v>
      </c>
      <c r="GX535" s="9">
        <v>72.23</v>
      </c>
      <c r="GY535" s="9">
        <v>72.03</v>
      </c>
      <c r="GZ535" s="9">
        <v>71.819999999999993</v>
      </c>
      <c r="HA535" s="9">
        <v>71.64</v>
      </c>
      <c r="HB535" s="9">
        <v>71.459999999999994</v>
      </c>
      <c r="HC535" s="9">
        <v>71.28</v>
      </c>
      <c r="HD535" s="9">
        <v>71.11</v>
      </c>
      <c r="HE535" s="9">
        <v>70.95</v>
      </c>
      <c r="HF535" s="9">
        <v>70.790000000000006</v>
      </c>
      <c r="HG535" s="9">
        <v>70.63</v>
      </c>
      <c r="HH535" s="9">
        <v>70.459999999999994</v>
      </c>
      <c r="HI535" s="9">
        <v>70.3</v>
      </c>
      <c r="HJ535" s="9">
        <v>70.150000000000006</v>
      </c>
      <c r="HK535" s="9">
        <v>70</v>
      </c>
      <c r="HL535" s="9">
        <v>69.900000000000006</v>
      </c>
      <c r="HM535" s="9">
        <v>69.8</v>
      </c>
      <c r="HN535" s="9">
        <v>69.72</v>
      </c>
      <c r="HO535" s="9">
        <v>69.599999999999994</v>
      </c>
      <c r="HP535" s="9">
        <v>69.5</v>
      </c>
      <c r="HQ535" s="9">
        <v>69.400000000000006</v>
      </c>
      <c r="HR535" s="9">
        <v>69.3</v>
      </c>
      <c r="HS535" s="9">
        <v>69.2</v>
      </c>
      <c r="HT535" s="9">
        <v>69.09</v>
      </c>
      <c r="HU535" s="9">
        <v>68.98</v>
      </c>
      <c r="HV535" s="9">
        <v>68.88</v>
      </c>
      <c r="HW535" s="9">
        <v>68.790000000000006</v>
      </c>
      <c r="HX535" s="9">
        <v>68.739999999999995</v>
      </c>
      <c r="HY535" s="9">
        <v>68.69</v>
      </c>
      <c r="ID535" s="14">
        <v>84.838099999999997</v>
      </c>
      <c r="IE535" s="14">
        <v>84.747900000000001</v>
      </c>
      <c r="IF535" s="14">
        <v>-0.10641399999999999</v>
      </c>
      <c r="IH535" s="7">
        <v>77.72</v>
      </c>
      <c r="II535" s="9">
        <v>76.45</v>
      </c>
    </row>
    <row r="536" spans="1:243" x14ac:dyDescent="0.35">
      <c r="A536" s="6">
        <f t="shared" si="94"/>
        <v>45301</v>
      </c>
      <c r="B536" s="13">
        <f t="shared" si="88"/>
        <v>1</v>
      </c>
      <c r="C536" s="13">
        <f t="shared" si="89"/>
        <v>2024</v>
      </c>
      <c r="D536">
        <f t="shared" si="90"/>
        <v>202401</v>
      </c>
      <c r="E536">
        <f t="shared" si="91"/>
        <v>1</v>
      </c>
      <c r="F536">
        <f t="shared" si="92"/>
        <v>202401</v>
      </c>
      <c r="G536" t="s">
        <v>724</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82.060699999999997</v>
      </c>
      <c r="FP536" s="7">
        <v>78.459999999999994</v>
      </c>
      <c r="FQ536" s="9">
        <v>1.2736000000000001</v>
      </c>
      <c r="FR536" s="7">
        <f t="shared" si="93"/>
        <v>61.60489949748743</v>
      </c>
      <c r="FT536" s="7">
        <v>4.22</v>
      </c>
      <c r="FU536" s="7">
        <v>3.82</v>
      </c>
      <c r="FV536" s="9">
        <v>82.255799999999994</v>
      </c>
      <c r="FX536" s="9">
        <v>76.8</v>
      </c>
      <c r="FY536" s="9">
        <v>76.23</v>
      </c>
      <c r="FZ536" s="9">
        <v>75.510000000000005</v>
      </c>
      <c r="GA536" s="9">
        <v>73.760000000000005</v>
      </c>
      <c r="GB536" s="9">
        <v>71.22</v>
      </c>
      <c r="GD536" s="9">
        <v>76.8</v>
      </c>
      <c r="GE536" s="9">
        <v>76.45</v>
      </c>
      <c r="GF536" s="9">
        <v>76.23</v>
      </c>
      <c r="GG536" s="9">
        <v>76.02</v>
      </c>
      <c r="GH536" s="9">
        <v>75.77</v>
      </c>
      <c r="GI536" s="9">
        <v>75.510000000000005</v>
      </c>
      <c r="GJ536" s="9">
        <v>75.209999999999994</v>
      </c>
      <c r="GK536" s="9">
        <v>74.92</v>
      </c>
      <c r="GL536" s="9">
        <v>74.64</v>
      </c>
      <c r="GM536" s="9">
        <v>74.34</v>
      </c>
      <c r="GN536" s="9">
        <v>74.040000000000006</v>
      </c>
      <c r="GO536" s="9">
        <v>73.760000000000005</v>
      </c>
      <c r="GP536" s="9">
        <v>73.52</v>
      </c>
      <c r="GQ536" s="9">
        <v>73.28</v>
      </c>
      <c r="GR536" s="9">
        <v>73.05</v>
      </c>
      <c r="GS536" s="9">
        <v>72.8</v>
      </c>
      <c r="GT536" s="9">
        <v>72.56</v>
      </c>
      <c r="GU536" s="9">
        <v>72.34</v>
      </c>
      <c r="GV536" s="9">
        <v>72.13</v>
      </c>
      <c r="GW536" s="9">
        <v>71.95</v>
      </c>
      <c r="GX536" s="9">
        <v>71.760000000000005</v>
      </c>
      <c r="GY536" s="9">
        <v>71.569999999999993</v>
      </c>
      <c r="GZ536" s="9">
        <v>71.38</v>
      </c>
      <c r="HA536" s="9">
        <v>71.22</v>
      </c>
      <c r="HB536" s="9">
        <v>71.06</v>
      </c>
      <c r="HC536" s="9">
        <v>70.89</v>
      </c>
      <c r="HD536" s="9">
        <v>70.73</v>
      </c>
      <c r="HE536" s="9">
        <v>70.58</v>
      </c>
      <c r="HF536" s="9">
        <v>70.44</v>
      </c>
      <c r="HG536" s="9">
        <v>70.3</v>
      </c>
      <c r="HH536" s="9">
        <v>70.14</v>
      </c>
      <c r="HI536" s="9">
        <v>69.989999999999995</v>
      </c>
      <c r="HJ536" s="9">
        <v>69.849999999999994</v>
      </c>
      <c r="HK536" s="9">
        <v>69.72</v>
      </c>
      <c r="HL536" s="9">
        <v>69.63</v>
      </c>
      <c r="HM536" s="9">
        <v>69.540000000000006</v>
      </c>
      <c r="HN536" s="9">
        <v>69.47</v>
      </c>
      <c r="HO536" s="9">
        <v>69.36</v>
      </c>
      <c r="HP536" s="9">
        <v>69.27</v>
      </c>
      <c r="HQ536" s="9">
        <v>69.17</v>
      </c>
      <c r="HR536" s="9">
        <v>69.08</v>
      </c>
      <c r="HS536" s="9">
        <v>68.989999999999995</v>
      </c>
      <c r="HT536" s="9">
        <v>68.89</v>
      </c>
      <c r="HU536" s="9">
        <v>68.790000000000006</v>
      </c>
      <c r="HV536" s="9">
        <v>68.7</v>
      </c>
      <c r="HW536" s="9">
        <v>68.62</v>
      </c>
      <c r="HX536" s="9">
        <v>68.569999999999993</v>
      </c>
      <c r="HY536" s="9">
        <v>68.52</v>
      </c>
      <c r="ID536" s="14">
        <v>84.838099999999997</v>
      </c>
      <c r="IE536" s="14">
        <v>84.747900000000001</v>
      </c>
      <c r="IF536" s="14">
        <v>-0.10641399999999999</v>
      </c>
      <c r="IH536" s="7">
        <v>76.5</v>
      </c>
      <c r="II536" s="9">
        <v>77.13</v>
      </c>
    </row>
    <row r="537" spans="1:243" x14ac:dyDescent="0.35">
      <c r="A537" s="6">
        <f t="shared" si="94"/>
        <v>45302</v>
      </c>
      <c r="B537" s="13">
        <f t="shared" si="88"/>
        <v>1</v>
      </c>
      <c r="C537" s="13">
        <f t="shared" si="89"/>
        <v>2024</v>
      </c>
      <c r="D537">
        <f t="shared" si="90"/>
        <v>202401</v>
      </c>
      <c r="E537">
        <f t="shared" si="91"/>
        <v>1</v>
      </c>
      <c r="F537">
        <f t="shared" si="92"/>
        <v>202401</v>
      </c>
      <c r="G537" t="s">
        <v>725</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82.028099999999995</v>
      </c>
      <c r="FP537" s="7">
        <v>80.209999999999994</v>
      </c>
      <c r="FQ537" s="9">
        <v>1.2714000000000001</v>
      </c>
      <c r="FR537" s="7">
        <f t="shared" si="93"/>
        <v>63.087934560327191</v>
      </c>
      <c r="FT537" s="7">
        <v>4.25</v>
      </c>
      <c r="FU537" s="7">
        <v>3.85</v>
      </c>
      <c r="FV537" s="9">
        <v>82.225099999999998</v>
      </c>
      <c r="FX537" s="9">
        <v>77.41</v>
      </c>
      <c r="FY537" s="9">
        <v>76.92</v>
      </c>
      <c r="FZ537" s="9">
        <v>76.23</v>
      </c>
      <c r="GA537" s="9">
        <v>74.42</v>
      </c>
      <c r="GB537" s="9">
        <v>71.739999999999995</v>
      </c>
      <c r="GD537" s="9">
        <v>77.41</v>
      </c>
      <c r="GE537" s="9">
        <v>77.11</v>
      </c>
      <c r="GF537" s="9">
        <v>76.92</v>
      </c>
      <c r="GG537" s="9">
        <v>76.73</v>
      </c>
      <c r="GH537" s="9">
        <v>76.489999999999995</v>
      </c>
      <c r="GI537" s="9">
        <v>76.23</v>
      </c>
      <c r="GJ537" s="9">
        <v>75.930000000000007</v>
      </c>
      <c r="GK537" s="9">
        <v>75.64</v>
      </c>
      <c r="GL537" s="9">
        <v>75.34</v>
      </c>
      <c r="GM537" s="9">
        <v>75.03</v>
      </c>
      <c r="GN537" s="9">
        <v>74.72</v>
      </c>
      <c r="GO537" s="9">
        <v>74.42</v>
      </c>
      <c r="GP537" s="9">
        <v>74.17</v>
      </c>
      <c r="GQ537" s="9">
        <v>73.92</v>
      </c>
      <c r="GR537" s="9">
        <v>73.67</v>
      </c>
      <c r="GS537" s="9">
        <v>73.41</v>
      </c>
      <c r="GT537" s="9">
        <v>73.16</v>
      </c>
      <c r="GU537" s="9">
        <v>72.930000000000007</v>
      </c>
      <c r="GV537" s="9">
        <v>72.709999999999994</v>
      </c>
      <c r="GW537" s="9">
        <v>72.510000000000005</v>
      </c>
      <c r="GX537" s="9">
        <v>72.31</v>
      </c>
      <c r="GY537" s="9">
        <v>72.11</v>
      </c>
      <c r="GZ537" s="9">
        <v>71.91</v>
      </c>
      <c r="HA537" s="9">
        <v>71.739999999999995</v>
      </c>
      <c r="HB537" s="9">
        <v>71.569999999999993</v>
      </c>
      <c r="HC537" s="9">
        <v>71.39</v>
      </c>
      <c r="HD537" s="9">
        <v>71.22</v>
      </c>
      <c r="HE537" s="9">
        <v>71.06</v>
      </c>
      <c r="HF537" s="9">
        <v>70.91</v>
      </c>
      <c r="HG537" s="9">
        <v>70.760000000000005</v>
      </c>
      <c r="HH537" s="9">
        <v>70.59</v>
      </c>
      <c r="HI537" s="9">
        <v>70.430000000000007</v>
      </c>
      <c r="HJ537" s="9">
        <v>70.28</v>
      </c>
      <c r="HK537" s="9">
        <v>70.150000000000006</v>
      </c>
      <c r="HL537" s="9">
        <v>70.05</v>
      </c>
      <c r="HM537" s="9">
        <v>69.959999999999994</v>
      </c>
      <c r="HN537" s="9">
        <v>69.89</v>
      </c>
      <c r="HO537" s="9">
        <v>69.78</v>
      </c>
      <c r="HP537" s="9">
        <v>69.680000000000007</v>
      </c>
      <c r="HQ537" s="9">
        <v>69.569999999999993</v>
      </c>
      <c r="HR537" s="9">
        <v>69.47</v>
      </c>
      <c r="HS537" s="9">
        <v>69.38</v>
      </c>
      <c r="HT537" s="9">
        <v>69.28</v>
      </c>
      <c r="HU537" s="9">
        <v>69.17</v>
      </c>
      <c r="HV537" s="9">
        <v>69.069999999999993</v>
      </c>
      <c r="HW537" s="9">
        <v>68.989999999999995</v>
      </c>
      <c r="HX537" s="9">
        <v>68.94</v>
      </c>
      <c r="HY537" s="9">
        <v>68.89</v>
      </c>
      <c r="ID537" s="14">
        <v>84.838099999999997</v>
      </c>
      <c r="IE537" s="14">
        <v>84.747900000000001</v>
      </c>
      <c r="IF537" s="14">
        <v>-0.10641399999999999</v>
      </c>
      <c r="IH537" s="7">
        <v>76.5</v>
      </c>
      <c r="II537" s="9">
        <v>76.73</v>
      </c>
    </row>
    <row r="538" spans="1:243" x14ac:dyDescent="0.35">
      <c r="A538" s="6">
        <f t="shared" si="94"/>
        <v>45303</v>
      </c>
      <c r="B538" s="13">
        <f t="shared" si="88"/>
        <v>1</v>
      </c>
      <c r="C538" s="13">
        <f t="shared" si="89"/>
        <v>2024</v>
      </c>
      <c r="D538">
        <f t="shared" si="90"/>
        <v>202401</v>
      </c>
      <c r="E538">
        <f t="shared" si="91"/>
        <v>1</v>
      </c>
      <c r="F538">
        <f t="shared" si="92"/>
        <v>202401</v>
      </c>
      <c r="G538" t="s">
        <v>726</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82.200699999999998</v>
      </c>
      <c r="FP538" s="7">
        <v>79.89</v>
      </c>
      <c r="FQ538" s="9">
        <v>1.2761</v>
      </c>
      <c r="FR538" s="7">
        <f t="shared" si="93"/>
        <v>62.604811535146148</v>
      </c>
      <c r="FT538" s="7">
        <v>4.18</v>
      </c>
      <c r="FU538" s="7">
        <v>3.8</v>
      </c>
      <c r="FV538" s="9">
        <v>82.408100000000005</v>
      </c>
      <c r="FX538" s="9">
        <v>78.290000000000006</v>
      </c>
      <c r="FY538" s="9">
        <v>77.77</v>
      </c>
      <c r="FZ538" s="9">
        <v>77.040000000000006</v>
      </c>
      <c r="GA538" s="9">
        <v>75.209999999999994</v>
      </c>
      <c r="GB538" s="9">
        <v>72.569999999999993</v>
      </c>
      <c r="GD538" s="9">
        <v>78.290000000000006</v>
      </c>
      <c r="GE538" s="9">
        <v>77.97</v>
      </c>
      <c r="GF538" s="9">
        <v>77.77</v>
      </c>
      <c r="GG538" s="9">
        <v>77.56</v>
      </c>
      <c r="GH538" s="9">
        <v>77.31</v>
      </c>
      <c r="GI538" s="9">
        <v>77.040000000000006</v>
      </c>
      <c r="GJ538" s="9">
        <v>76.73</v>
      </c>
      <c r="GK538" s="9">
        <v>76.430000000000007</v>
      </c>
      <c r="GL538" s="9">
        <v>76.13</v>
      </c>
      <c r="GM538" s="9">
        <v>75.819999999999993</v>
      </c>
      <c r="GN538" s="9">
        <v>75.510000000000005</v>
      </c>
      <c r="GO538" s="9">
        <v>75.209999999999994</v>
      </c>
      <c r="GP538" s="9">
        <v>74.95</v>
      </c>
      <c r="GQ538" s="9">
        <v>74.7</v>
      </c>
      <c r="GR538" s="9">
        <v>74.45</v>
      </c>
      <c r="GS538" s="9">
        <v>74.19</v>
      </c>
      <c r="GT538" s="9">
        <v>73.94</v>
      </c>
      <c r="GU538" s="9">
        <v>73.709999999999994</v>
      </c>
      <c r="GV538" s="9">
        <v>73.510000000000005</v>
      </c>
      <c r="GW538" s="9">
        <v>73.319999999999993</v>
      </c>
      <c r="GX538" s="9">
        <v>73.12</v>
      </c>
      <c r="GY538" s="9">
        <v>72.92</v>
      </c>
      <c r="GZ538" s="9">
        <v>72.73</v>
      </c>
      <c r="HA538" s="9">
        <v>72.569999999999993</v>
      </c>
      <c r="HB538" s="9">
        <v>72.400000000000006</v>
      </c>
      <c r="HC538" s="9">
        <v>72.22</v>
      </c>
      <c r="HD538" s="9">
        <v>72.06</v>
      </c>
      <c r="HE538" s="9">
        <v>71.91</v>
      </c>
      <c r="HF538" s="9">
        <v>71.760000000000005</v>
      </c>
      <c r="HG538" s="9">
        <v>71.61</v>
      </c>
      <c r="HH538" s="9">
        <v>71.44</v>
      </c>
      <c r="HI538" s="9">
        <v>71.28</v>
      </c>
      <c r="HJ538" s="9">
        <v>71.13</v>
      </c>
      <c r="HK538" s="9">
        <v>71</v>
      </c>
      <c r="HL538" s="9">
        <v>70.900000000000006</v>
      </c>
      <c r="HM538" s="9">
        <v>70.8</v>
      </c>
      <c r="HN538" s="9">
        <v>70.7</v>
      </c>
      <c r="HO538" s="9">
        <v>70.599999999999994</v>
      </c>
      <c r="HP538" s="9">
        <v>70.5</v>
      </c>
      <c r="HQ538" s="9">
        <v>70.400000000000006</v>
      </c>
      <c r="HR538" s="9">
        <v>70.3</v>
      </c>
      <c r="HS538" s="9">
        <v>70.209999999999994</v>
      </c>
      <c r="HT538" s="9">
        <v>70.11</v>
      </c>
      <c r="HU538" s="9">
        <v>70</v>
      </c>
      <c r="HV538" s="9">
        <v>69.89</v>
      </c>
      <c r="HW538" s="9">
        <v>69.81</v>
      </c>
      <c r="HX538" s="9">
        <v>69.760000000000005</v>
      </c>
      <c r="HY538" s="9">
        <v>69.709999999999994</v>
      </c>
      <c r="ID538" s="14">
        <v>84.838099999999997</v>
      </c>
      <c r="IE538" s="14">
        <v>84.747900000000001</v>
      </c>
      <c r="IF538" s="14">
        <v>-0.10641399999999999</v>
      </c>
      <c r="IH538" s="7">
        <v>76.5</v>
      </c>
      <c r="II538" s="9">
        <v>79.92</v>
      </c>
    </row>
    <row r="539" spans="1:243" x14ac:dyDescent="0.35">
      <c r="A539" s="6">
        <f t="shared" si="94"/>
        <v>45306</v>
      </c>
      <c r="B539" s="13">
        <f t="shared" si="88"/>
        <v>1</v>
      </c>
      <c r="C539" s="13">
        <f t="shared" si="89"/>
        <v>2024</v>
      </c>
      <c r="D539">
        <f t="shared" si="90"/>
        <v>202401</v>
      </c>
      <c r="E539">
        <f t="shared" si="91"/>
        <v>1</v>
      </c>
      <c r="F539">
        <f t="shared" si="92"/>
        <v>202401</v>
      </c>
      <c r="G539" t="s">
        <v>727</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82.143299999999996</v>
      </c>
      <c r="FP539" s="7">
        <v>79.760000000000005</v>
      </c>
      <c r="FQ539" s="9">
        <v>1.2730999999999999</v>
      </c>
      <c r="FR539" s="7">
        <f t="shared" si="93"/>
        <v>62.650223863011554</v>
      </c>
      <c r="FT539" s="7">
        <v>4.16</v>
      </c>
      <c r="FU539" s="7">
        <v>3.8</v>
      </c>
      <c r="FV539" s="9">
        <v>82.342600000000004</v>
      </c>
      <c r="FX539" s="9">
        <v>78.150000000000006</v>
      </c>
      <c r="FY539" s="9">
        <v>77.599999999999994</v>
      </c>
      <c r="FZ539" s="9">
        <v>76.86</v>
      </c>
      <c r="GA539" s="9">
        <v>75</v>
      </c>
      <c r="GB539" s="9">
        <v>72.34</v>
      </c>
      <c r="GD539" s="9">
        <v>78.150000000000006</v>
      </c>
      <c r="GE539" s="9">
        <v>77.81</v>
      </c>
      <c r="GF539" s="9">
        <v>77.599999999999994</v>
      </c>
      <c r="GG539" s="9">
        <v>77.38</v>
      </c>
      <c r="GH539" s="9">
        <v>77.13</v>
      </c>
      <c r="GI539" s="9">
        <v>76.86</v>
      </c>
      <c r="GJ539" s="9">
        <v>76.55</v>
      </c>
      <c r="GK539" s="9">
        <v>76.239999999999995</v>
      </c>
      <c r="GL539" s="9">
        <v>75.94</v>
      </c>
      <c r="GM539" s="9">
        <v>75.62</v>
      </c>
      <c r="GN539" s="9">
        <v>75.3</v>
      </c>
      <c r="GO539" s="9">
        <v>75</v>
      </c>
      <c r="GP539" s="9">
        <v>74.739999999999995</v>
      </c>
      <c r="GQ539" s="9">
        <v>74.489999999999995</v>
      </c>
      <c r="GR539" s="9">
        <v>74.239999999999995</v>
      </c>
      <c r="GS539" s="9">
        <v>73.98</v>
      </c>
      <c r="GT539" s="9">
        <v>73.73</v>
      </c>
      <c r="GU539" s="9">
        <v>73.5</v>
      </c>
      <c r="GV539" s="9">
        <v>73.290000000000006</v>
      </c>
      <c r="GW539" s="9">
        <v>73.099999999999994</v>
      </c>
      <c r="GX539" s="9">
        <v>72.900000000000006</v>
      </c>
      <c r="GY539" s="9">
        <v>72.69</v>
      </c>
      <c r="GZ539" s="9">
        <v>72.5</v>
      </c>
      <c r="HA539" s="9">
        <v>72.34</v>
      </c>
      <c r="HB539" s="9">
        <v>72.17</v>
      </c>
      <c r="HC539" s="9">
        <v>71.989999999999995</v>
      </c>
      <c r="HD539" s="9">
        <v>71.83</v>
      </c>
      <c r="HE539" s="9">
        <v>71.67</v>
      </c>
      <c r="HF539" s="9">
        <v>71.52</v>
      </c>
      <c r="HG539" s="9">
        <v>71.37</v>
      </c>
      <c r="HH539" s="9">
        <v>71.2</v>
      </c>
      <c r="HI539" s="9">
        <v>71.040000000000006</v>
      </c>
      <c r="HJ539" s="9">
        <v>70.88</v>
      </c>
      <c r="HK539" s="9">
        <v>70.739999999999995</v>
      </c>
      <c r="HL539" s="9">
        <v>70.64</v>
      </c>
      <c r="HM539" s="9">
        <v>70.55</v>
      </c>
      <c r="HN539" s="9">
        <v>70.45</v>
      </c>
      <c r="HO539" s="9">
        <v>70.349999999999994</v>
      </c>
      <c r="HP539" s="9">
        <v>70.25</v>
      </c>
      <c r="HQ539" s="9">
        <v>70.150000000000006</v>
      </c>
      <c r="HR539" s="9">
        <v>70.05</v>
      </c>
      <c r="HS539" s="9">
        <v>69.959999999999994</v>
      </c>
      <c r="HT539" s="9">
        <v>69.86</v>
      </c>
      <c r="HU539" s="9">
        <v>69.75</v>
      </c>
      <c r="HV539" s="9">
        <v>69.64</v>
      </c>
      <c r="HW539" s="9">
        <v>69.56</v>
      </c>
      <c r="HX539" s="9">
        <v>69.510000000000005</v>
      </c>
      <c r="HY539" s="9">
        <v>69.459999999999994</v>
      </c>
      <c r="ID539" s="14">
        <v>84.838099999999997</v>
      </c>
      <c r="IE539" s="14">
        <v>84.747900000000001</v>
      </c>
      <c r="IF539" s="14">
        <v>-0.10641399999999999</v>
      </c>
      <c r="IH539" s="7">
        <v>78.150000000000006</v>
      </c>
      <c r="II539" s="9">
        <v>74.12</v>
      </c>
    </row>
    <row r="540" spans="1:243" x14ac:dyDescent="0.35">
      <c r="A540" s="6">
        <f t="shared" si="94"/>
        <v>45307</v>
      </c>
      <c r="B540" s="13">
        <f t="shared" si="88"/>
        <v>1</v>
      </c>
      <c r="C540" s="13">
        <f t="shared" si="89"/>
        <v>2024</v>
      </c>
      <c r="D540">
        <f t="shared" si="90"/>
        <v>202401</v>
      </c>
      <c r="E540">
        <f t="shared" si="91"/>
        <v>1</v>
      </c>
      <c r="F540">
        <f t="shared" si="92"/>
        <v>202401</v>
      </c>
      <c r="G540" t="s">
        <v>728</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82.098500000000001</v>
      </c>
      <c r="FP540" s="7">
        <v>80.150000000000006</v>
      </c>
      <c r="FQ540" s="9">
        <v>1.2665</v>
      </c>
      <c r="FR540" s="7">
        <f t="shared" si="93"/>
        <v>63.28464271614687</v>
      </c>
      <c r="FT540" s="7">
        <v>4.1900000000000004</v>
      </c>
      <c r="FU540" s="7">
        <v>3.83</v>
      </c>
      <c r="FV540" s="9">
        <v>82.277600000000007</v>
      </c>
      <c r="FX540" s="9">
        <v>78.290000000000006</v>
      </c>
      <c r="FY540" s="9">
        <v>77.61</v>
      </c>
      <c r="FZ540" s="9">
        <v>76.790000000000006</v>
      </c>
      <c r="GA540" s="9">
        <v>74.86</v>
      </c>
      <c r="GB540" s="9">
        <v>72.150000000000006</v>
      </c>
      <c r="GD540" s="9">
        <v>78.290000000000006</v>
      </c>
      <c r="GE540" s="9">
        <v>77.87</v>
      </c>
      <c r="GF540" s="9">
        <v>77.61</v>
      </c>
      <c r="GG540" s="9">
        <v>77.36</v>
      </c>
      <c r="GH540" s="9">
        <v>77.08</v>
      </c>
      <c r="GI540" s="9">
        <v>76.790000000000006</v>
      </c>
      <c r="GJ540" s="9">
        <v>76.47</v>
      </c>
      <c r="GK540" s="9">
        <v>76.150000000000006</v>
      </c>
      <c r="GL540" s="9">
        <v>75.83</v>
      </c>
      <c r="GM540" s="9">
        <v>75.5</v>
      </c>
      <c r="GN540" s="9">
        <v>75.17</v>
      </c>
      <c r="GO540" s="9">
        <v>74.86</v>
      </c>
      <c r="GP540" s="9">
        <v>74.599999999999994</v>
      </c>
      <c r="GQ540" s="9">
        <v>74.349999999999994</v>
      </c>
      <c r="GR540" s="9">
        <v>74.099999999999994</v>
      </c>
      <c r="GS540" s="9">
        <v>73.84</v>
      </c>
      <c r="GT540" s="9">
        <v>73.59</v>
      </c>
      <c r="GU540" s="9">
        <v>73.36</v>
      </c>
      <c r="GV540" s="9">
        <v>73.150000000000006</v>
      </c>
      <c r="GW540" s="9">
        <v>72.959999999999994</v>
      </c>
      <c r="GX540" s="9">
        <v>72.75</v>
      </c>
      <c r="GY540" s="9">
        <v>72.540000000000006</v>
      </c>
      <c r="GZ540" s="9">
        <v>72.33</v>
      </c>
      <c r="HA540" s="9">
        <v>72.150000000000006</v>
      </c>
      <c r="HB540" s="9">
        <v>71.98</v>
      </c>
      <c r="HC540" s="9">
        <v>71.819999999999993</v>
      </c>
      <c r="HD540" s="9">
        <v>71.66</v>
      </c>
      <c r="HE540" s="9">
        <v>71.5</v>
      </c>
      <c r="HF540" s="9">
        <v>71.349999999999994</v>
      </c>
      <c r="HG540" s="9">
        <v>71.19</v>
      </c>
      <c r="HH540" s="9">
        <v>71.02</v>
      </c>
      <c r="HI540" s="9">
        <v>70.87</v>
      </c>
      <c r="HJ540" s="9">
        <v>70.72</v>
      </c>
      <c r="HK540" s="9">
        <v>70.58</v>
      </c>
      <c r="HL540" s="9">
        <v>70.48</v>
      </c>
      <c r="HM540" s="9">
        <v>70.39</v>
      </c>
      <c r="HN540" s="9">
        <v>70.290000000000006</v>
      </c>
      <c r="HO540" s="9">
        <v>70.19</v>
      </c>
      <c r="HP540" s="9">
        <v>70.099999999999994</v>
      </c>
      <c r="HQ540" s="9">
        <v>70</v>
      </c>
      <c r="HR540" s="9">
        <v>69.900000000000006</v>
      </c>
      <c r="HS540" s="9">
        <v>69.81</v>
      </c>
      <c r="HT540" s="9">
        <v>69.709999999999994</v>
      </c>
      <c r="HU540" s="9">
        <v>69.599999999999994</v>
      </c>
      <c r="HV540" s="9">
        <v>69.489999999999995</v>
      </c>
      <c r="HW540" s="9">
        <v>69.41</v>
      </c>
      <c r="HX540" s="9">
        <v>69.36</v>
      </c>
      <c r="HY540" s="9">
        <v>69.31</v>
      </c>
      <c r="ID540" s="14">
        <v>84.838099999999997</v>
      </c>
      <c r="IE540" s="14">
        <v>84.747900000000001</v>
      </c>
      <c r="IF540" s="14">
        <v>-0.10641399999999999</v>
      </c>
      <c r="IH540" s="7">
        <v>77.98</v>
      </c>
      <c r="II540" s="9">
        <v>73.52</v>
      </c>
    </row>
    <row r="541" spans="1:243" x14ac:dyDescent="0.35">
      <c r="A541" s="6">
        <f t="shared" si="94"/>
        <v>45308</v>
      </c>
      <c r="B541" s="13">
        <f t="shared" si="88"/>
        <v>1</v>
      </c>
      <c r="C541" s="13">
        <f t="shared" si="89"/>
        <v>2024</v>
      </c>
      <c r="D541">
        <f t="shared" si="90"/>
        <v>202401</v>
      </c>
      <c r="E541">
        <f t="shared" si="91"/>
        <v>1</v>
      </c>
      <c r="F541">
        <f t="shared" si="92"/>
        <v>202401</v>
      </c>
      <c r="G541" t="s">
        <v>729</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82.331199999999995</v>
      </c>
      <c r="FP541" s="7">
        <v>78.88</v>
      </c>
      <c r="FQ541" s="9">
        <v>1.2658</v>
      </c>
      <c r="FR541" s="7">
        <f t="shared" si="93"/>
        <v>62.316321693790485</v>
      </c>
      <c r="FT541" s="7">
        <v>4.38</v>
      </c>
      <c r="FU541" s="7">
        <v>3.98</v>
      </c>
      <c r="FV541" s="9">
        <v>82.495000000000005</v>
      </c>
      <c r="FX541" s="9">
        <v>77.88</v>
      </c>
      <c r="FY541" s="9">
        <v>77.260000000000005</v>
      </c>
      <c r="FZ541" s="9">
        <v>76.489999999999995</v>
      </c>
      <c r="GA541" s="9">
        <v>74.62</v>
      </c>
      <c r="GB541" s="9">
        <v>71.94</v>
      </c>
      <c r="GD541" s="9">
        <v>77.88</v>
      </c>
      <c r="GE541" s="9">
        <v>77.489999999999995</v>
      </c>
      <c r="GF541" s="9">
        <v>77.260000000000005</v>
      </c>
      <c r="GG541" s="9">
        <v>77.03</v>
      </c>
      <c r="GH541" s="9">
        <v>76.77</v>
      </c>
      <c r="GI541" s="9">
        <v>76.489999999999995</v>
      </c>
      <c r="GJ541" s="9">
        <v>76.17</v>
      </c>
      <c r="GK541" s="9">
        <v>75.86</v>
      </c>
      <c r="GL541" s="9">
        <v>75.55</v>
      </c>
      <c r="GM541" s="9">
        <v>75.23</v>
      </c>
      <c r="GN541" s="9">
        <v>74.92</v>
      </c>
      <c r="GO541" s="9">
        <v>74.62</v>
      </c>
      <c r="GP541" s="9">
        <v>74.37</v>
      </c>
      <c r="GQ541" s="9">
        <v>74.12</v>
      </c>
      <c r="GR541" s="9">
        <v>73.87</v>
      </c>
      <c r="GS541" s="9">
        <v>73.61</v>
      </c>
      <c r="GT541" s="9">
        <v>73.36</v>
      </c>
      <c r="GU541" s="9">
        <v>73.12</v>
      </c>
      <c r="GV541" s="9">
        <v>72.900000000000006</v>
      </c>
      <c r="GW541" s="9">
        <v>72.72</v>
      </c>
      <c r="GX541" s="9">
        <v>72.53</v>
      </c>
      <c r="GY541" s="9">
        <v>72.319999999999993</v>
      </c>
      <c r="GZ541" s="9">
        <v>72.12</v>
      </c>
      <c r="HA541" s="9">
        <v>71.94</v>
      </c>
      <c r="HB541" s="9">
        <v>71.77</v>
      </c>
      <c r="HC541" s="9">
        <v>71.61</v>
      </c>
      <c r="HD541" s="9">
        <v>71.45</v>
      </c>
      <c r="HE541" s="9">
        <v>71.290000000000006</v>
      </c>
      <c r="HF541" s="9">
        <v>71.14</v>
      </c>
      <c r="HG541" s="9">
        <v>70.98</v>
      </c>
      <c r="HH541" s="9">
        <v>70.81</v>
      </c>
      <c r="HI541" s="9">
        <v>70.66</v>
      </c>
      <c r="HJ541" s="9">
        <v>70.510000000000005</v>
      </c>
      <c r="HK541" s="9">
        <v>70.38</v>
      </c>
      <c r="HL541" s="9">
        <v>70.28</v>
      </c>
      <c r="HM541" s="9">
        <v>70.19</v>
      </c>
      <c r="HN541" s="9">
        <v>70.09</v>
      </c>
      <c r="HO541" s="9">
        <v>70</v>
      </c>
      <c r="HP541" s="9">
        <v>69.92</v>
      </c>
      <c r="HQ541" s="9">
        <v>69.819999999999993</v>
      </c>
      <c r="HR541" s="9">
        <v>69.72</v>
      </c>
      <c r="HS541" s="9">
        <v>69.64</v>
      </c>
      <c r="HT541" s="9">
        <v>69.540000000000006</v>
      </c>
      <c r="HU541" s="9">
        <v>69.430000000000007</v>
      </c>
      <c r="HV541" s="9">
        <v>69.319999999999993</v>
      </c>
      <c r="HW541" s="9">
        <v>69.239999999999995</v>
      </c>
      <c r="HX541" s="9">
        <v>69.19</v>
      </c>
      <c r="HY541" s="9">
        <v>69.150000000000006</v>
      </c>
      <c r="ID541" s="14">
        <v>84.838099999999997</v>
      </c>
      <c r="IE541" s="14">
        <v>84.747900000000001</v>
      </c>
      <c r="IF541" s="14">
        <v>-0.10641399999999999</v>
      </c>
      <c r="IH541" s="7">
        <v>77.03</v>
      </c>
      <c r="II541" s="9">
        <v>68.36</v>
      </c>
    </row>
    <row r="542" spans="1:243" x14ac:dyDescent="0.35">
      <c r="A542" s="6">
        <f t="shared" si="94"/>
        <v>45309</v>
      </c>
      <c r="B542" s="13">
        <f t="shared" si="88"/>
        <v>1</v>
      </c>
      <c r="C542" s="13">
        <f t="shared" si="89"/>
        <v>2024</v>
      </c>
      <c r="D542">
        <f t="shared" si="90"/>
        <v>202401</v>
      </c>
      <c r="E542">
        <f t="shared" si="91"/>
        <v>1</v>
      </c>
      <c r="F542">
        <f t="shared" si="92"/>
        <v>202401</v>
      </c>
      <c r="G542" t="s">
        <v>730</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82.372299999999996</v>
      </c>
      <c r="FP542" s="7">
        <v>81.040000000000006</v>
      </c>
      <c r="FQ542" s="9">
        <v>1.2672000000000001</v>
      </c>
      <c r="FR542" s="7">
        <f t="shared" si="93"/>
        <v>63.952020202020201</v>
      </c>
      <c r="FT542" s="7">
        <v>4.3099999999999996</v>
      </c>
      <c r="FU542" s="7">
        <v>3.94</v>
      </c>
      <c r="FV542" s="9">
        <v>82.544300000000007</v>
      </c>
      <c r="FX542" s="9">
        <v>79.099999999999994</v>
      </c>
      <c r="FY542" s="9">
        <v>78.39</v>
      </c>
      <c r="FZ542" s="9">
        <v>77.53</v>
      </c>
      <c r="GA542" s="9">
        <v>75.47</v>
      </c>
      <c r="GB542" s="9">
        <v>72.56</v>
      </c>
      <c r="GD542" s="9">
        <v>79.099999999999994</v>
      </c>
      <c r="GE542" s="9">
        <v>78.650000000000006</v>
      </c>
      <c r="GF542" s="9">
        <v>78.39</v>
      </c>
      <c r="GG542" s="9">
        <v>78.14</v>
      </c>
      <c r="GH542" s="9">
        <v>77.84</v>
      </c>
      <c r="GI542" s="9">
        <v>77.53</v>
      </c>
      <c r="GJ542" s="9">
        <v>77.19</v>
      </c>
      <c r="GK542" s="9">
        <v>76.849999999999994</v>
      </c>
      <c r="GL542" s="9">
        <v>76.5</v>
      </c>
      <c r="GM542" s="9">
        <v>76.150000000000006</v>
      </c>
      <c r="GN542" s="9">
        <v>75.8</v>
      </c>
      <c r="GO542" s="9">
        <v>75.47</v>
      </c>
      <c r="GP542" s="9">
        <v>75.2</v>
      </c>
      <c r="GQ542" s="9">
        <v>74.92</v>
      </c>
      <c r="GR542" s="9">
        <v>74.650000000000006</v>
      </c>
      <c r="GS542" s="9">
        <v>74.37</v>
      </c>
      <c r="GT542" s="9">
        <v>74.099999999999994</v>
      </c>
      <c r="GU542" s="9">
        <v>73.84</v>
      </c>
      <c r="GV542" s="9">
        <v>73.61</v>
      </c>
      <c r="GW542" s="9">
        <v>73.41</v>
      </c>
      <c r="GX542" s="9">
        <v>73.19</v>
      </c>
      <c r="GY542" s="9">
        <v>72.959999999999994</v>
      </c>
      <c r="GZ542" s="9">
        <v>72.75</v>
      </c>
      <c r="HA542" s="9">
        <v>72.56</v>
      </c>
      <c r="HB542" s="9">
        <v>72.37</v>
      </c>
      <c r="HC542" s="9">
        <v>72.19</v>
      </c>
      <c r="HD542" s="9">
        <v>72.010000000000005</v>
      </c>
      <c r="HE542" s="9">
        <v>71.83</v>
      </c>
      <c r="HF542" s="9">
        <v>71.67</v>
      </c>
      <c r="HG542" s="9">
        <v>71.5</v>
      </c>
      <c r="HH542" s="9">
        <v>71.319999999999993</v>
      </c>
      <c r="HI542" s="9">
        <v>71.16</v>
      </c>
      <c r="HJ542" s="9">
        <v>71</v>
      </c>
      <c r="HK542" s="9">
        <v>70.849999999999994</v>
      </c>
      <c r="HL542" s="9">
        <v>70.739999999999995</v>
      </c>
      <c r="HM542" s="9">
        <v>70.64</v>
      </c>
      <c r="HN542" s="9">
        <v>70.53</v>
      </c>
      <c r="HO542" s="9">
        <v>70.430000000000007</v>
      </c>
      <c r="HP542" s="9">
        <v>70.34</v>
      </c>
      <c r="HQ542" s="9">
        <v>70.22</v>
      </c>
      <c r="HR542" s="9">
        <v>70.12</v>
      </c>
      <c r="HS542" s="9">
        <v>70.03</v>
      </c>
      <c r="HT542" s="9">
        <v>69.92</v>
      </c>
      <c r="HU542" s="9">
        <v>69.8</v>
      </c>
      <c r="HV542" s="9">
        <v>69.69</v>
      </c>
      <c r="HW542" s="9">
        <v>69.599999999999994</v>
      </c>
      <c r="HX542" s="9">
        <v>69.55</v>
      </c>
      <c r="HY542" s="9">
        <v>69.510000000000005</v>
      </c>
      <c r="ID542" s="14">
        <v>84.838099999999997</v>
      </c>
      <c r="IE542" s="14">
        <v>84.747900000000001</v>
      </c>
      <c r="IF542" s="14">
        <v>-0.10641399999999999</v>
      </c>
      <c r="IH542" s="7">
        <v>78.430000000000007</v>
      </c>
      <c r="II542" s="9">
        <v>68.42</v>
      </c>
    </row>
    <row r="543" spans="1:243" x14ac:dyDescent="0.35">
      <c r="A543" s="6">
        <f t="shared" si="94"/>
        <v>45310</v>
      </c>
      <c r="B543" s="13">
        <f t="shared" si="88"/>
        <v>1</v>
      </c>
      <c r="C543" s="13">
        <f t="shared" si="89"/>
        <v>2024</v>
      </c>
      <c r="D543">
        <f t="shared" si="90"/>
        <v>202401</v>
      </c>
      <c r="E543">
        <f t="shared" si="91"/>
        <v>1</v>
      </c>
      <c r="F543">
        <f t="shared" si="92"/>
        <v>202401</v>
      </c>
      <c r="G543" t="s">
        <v>731</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82.271799999999999</v>
      </c>
      <c r="FP543" s="7">
        <v>80.709999999999994</v>
      </c>
      <c r="FQ543" s="9">
        <v>1.268</v>
      </c>
      <c r="FR543" s="7">
        <f t="shared" si="93"/>
        <v>63.651419558359613</v>
      </c>
      <c r="FT543" s="7">
        <v>4.29</v>
      </c>
      <c r="FU543" s="7">
        <v>3.92</v>
      </c>
      <c r="FV543" s="9">
        <v>82.445300000000003</v>
      </c>
      <c r="FX543" s="9">
        <v>78.56</v>
      </c>
      <c r="FY543" s="9">
        <v>77.790000000000006</v>
      </c>
      <c r="FZ543" s="9">
        <v>76.92</v>
      </c>
      <c r="GA543" s="9">
        <v>74.84</v>
      </c>
      <c r="GB543" s="9">
        <v>72.040000000000006</v>
      </c>
      <c r="GD543" s="9">
        <v>78.56</v>
      </c>
      <c r="GE543" s="9">
        <v>78.08</v>
      </c>
      <c r="GF543" s="9">
        <v>77.790000000000006</v>
      </c>
      <c r="GG543" s="9">
        <v>77.53</v>
      </c>
      <c r="GH543" s="9">
        <v>77.239999999999995</v>
      </c>
      <c r="GI543" s="9">
        <v>76.92</v>
      </c>
      <c r="GJ543" s="9">
        <v>76.569999999999993</v>
      </c>
      <c r="GK543" s="9">
        <v>76.209999999999994</v>
      </c>
      <c r="GL543" s="9">
        <v>75.86</v>
      </c>
      <c r="GM543" s="9">
        <v>75.510000000000005</v>
      </c>
      <c r="GN543" s="9">
        <v>75.16</v>
      </c>
      <c r="GO543" s="9">
        <v>74.84</v>
      </c>
      <c r="GP543" s="9">
        <v>74.569999999999993</v>
      </c>
      <c r="GQ543" s="9">
        <v>74.3</v>
      </c>
      <c r="GR543" s="9">
        <v>74.040000000000006</v>
      </c>
      <c r="GS543" s="9">
        <v>73.77</v>
      </c>
      <c r="GT543" s="9">
        <v>73.510000000000005</v>
      </c>
      <c r="GU543" s="9">
        <v>73.260000000000005</v>
      </c>
      <c r="GV543" s="9">
        <v>73.040000000000006</v>
      </c>
      <c r="GW543" s="9">
        <v>72.849999999999994</v>
      </c>
      <c r="GX543" s="9">
        <v>72.64</v>
      </c>
      <c r="GY543" s="9">
        <v>72.430000000000007</v>
      </c>
      <c r="GZ543" s="9">
        <v>72.22</v>
      </c>
      <c r="HA543" s="9">
        <v>72.040000000000006</v>
      </c>
      <c r="HB543" s="9">
        <v>71.86</v>
      </c>
      <c r="HC543" s="9">
        <v>71.680000000000007</v>
      </c>
      <c r="HD543" s="9">
        <v>71.510000000000005</v>
      </c>
      <c r="HE543" s="9">
        <v>71.34</v>
      </c>
      <c r="HF543" s="9">
        <v>71.19</v>
      </c>
      <c r="HG543" s="9">
        <v>71.03</v>
      </c>
      <c r="HH543" s="9">
        <v>70.849999999999994</v>
      </c>
      <c r="HI543" s="9">
        <v>70.69</v>
      </c>
      <c r="HJ543" s="9">
        <v>70.540000000000006</v>
      </c>
      <c r="HK543" s="9">
        <v>70.39</v>
      </c>
      <c r="HL543" s="9">
        <v>70.28</v>
      </c>
      <c r="HM543" s="9">
        <v>70.180000000000007</v>
      </c>
      <c r="HN543" s="9">
        <v>70.069999999999993</v>
      </c>
      <c r="HO543" s="9">
        <v>69.97</v>
      </c>
      <c r="HP543" s="9">
        <v>69.89</v>
      </c>
      <c r="HQ543" s="9">
        <v>69.77</v>
      </c>
      <c r="HR543" s="9">
        <v>69.67</v>
      </c>
      <c r="HS543" s="9">
        <v>69.58</v>
      </c>
      <c r="HT543" s="9">
        <v>69.47</v>
      </c>
      <c r="HU543" s="9">
        <v>69.349999999999994</v>
      </c>
      <c r="HV543" s="9">
        <v>69.25</v>
      </c>
      <c r="HW543" s="9">
        <v>69.16</v>
      </c>
      <c r="HX543" s="9">
        <v>69.11</v>
      </c>
      <c r="HY543" s="9">
        <v>69.069999999999993</v>
      </c>
      <c r="ID543" s="14">
        <v>84.838099999999997</v>
      </c>
      <c r="IE543" s="14">
        <v>84.747900000000001</v>
      </c>
      <c r="IF543" s="14">
        <v>-0.10641399999999999</v>
      </c>
      <c r="IH543" s="7">
        <v>78.22</v>
      </c>
      <c r="II543" s="9">
        <v>69.86</v>
      </c>
    </row>
    <row r="544" spans="1:243" x14ac:dyDescent="0.35">
      <c r="A544" s="6">
        <f t="shared" si="94"/>
        <v>45313</v>
      </c>
      <c r="B544" s="13">
        <f t="shared" si="88"/>
        <v>1</v>
      </c>
      <c r="C544" s="13">
        <f t="shared" si="89"/>
        <v>2024</v>
      </c>
      <c r="D544">
        <f t="shared" si="90"/>
        <v>202401</v>
      </c>
      <c r="E544">
        <f t="shared" si="91"/>
        <v>1</v>
      </c>
      <c r="F544">
        <f t="shared" si="92"/>
        <v>202401</v>
      </c>
      <c r="G544" t="s">
        <v>732</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82.526399999999995</v>
      </c>
      <c r="FP544" s="7">
        <v>81.7</v>
      </c>
      <c r="FQ544" s="9">
        <v>1.2721</v>
      </c>
      <c r="FR544" s="7">
        <f t="shared" si="93"/>
        <v>64.22451065167833</v>
      </c>
      <c r="FT544" s="7">
        <v>4.3099999999999996</v>
      </c>
      <c r="FU544" s="7">
        <v>3.91</v>
      </c>
      <c r="FV544" s="9">
        <v>82.688299999999998</v>
      </c>
      <c r="FX544" s="9">
        <v>80.06</v>
      </c>
      <c r="FY544" s="9">
        <v>79.319999999999993</v>
      </c>
      <c r="FZ544" s="9">
        <v>78.44</v>
      </c>
      <c r="GA544" s="9">
        <v>76.28</v>
      </c>
      <c r="GB544" s="9">
        <v>73.23</v>
      </c>
      <c r="GD544" s="9">
        <v>80.06</v>
      </c>
      <c r="GE544" s="9">
        <v>79.599999999999994</v>
      </c>
      <c r="GF544" s="9">
        <v>79.319999999999993</v>
      </c>
      <c r="GG544" s="9">
        <v>79.06</v>
      </c>
      <c r="GH544" s="9">
        <v>78.760000000000005</v>
      </c>
      <c r="GI544" s="9">
        <v>78.44</v>
      </c>
      <c r="GJ544" s="9">
        <v>78.08</v>
      </c>
      <c r="GK544" s="9">
        <v>77.72</v>
      </c>
      <c r="GL544" s="9">
        <v>77.349999999999994</v>
      </c>
      <c r="GM544" s="9">
        <v>76.98</v>
      </c>
      <c r="GN544" s="9">
        <v>76.62</v>
      </c>
      <c r="GO544" s="9">
        <v>76.28</v>
      </c>
      <c r="GP544" s="9">
        <v>75.989999999999995</v>
      </c>
      <c r="GQ544" s="9">
        <v>75.709999999999994</v>
      </c>
      <c r="GR544" s="9">
        <v>75.430000000000007</v>
      </c>
      <c r="GS544" s="9">
        <v>75.13</v>
      </c>
      <c r="GT544" s="9">
        <v>74.84</v>
      </c>
      <c r="GU544" s="9">
        <v>74.569999999999993</v>
      </c>
      <c r="GV544" s="9">
        <v>74.33</v>
      </c>
      <c r="GW544" s="9">
        <v>74.12</v>
      </c>
      <c r="GX544" s="9">
        <v>73.89</v>
      </c>
      <c r="GY544" s="9">
        <v>73.66</v>
      </c>
      <c r="GZ544" s="9">
        <v>73.430000000000007</v>
      </c>
      <c r="HA544" s="9">
        <v>73.23</v>
      </c>
      <c r="HB544" s="9">
        <v>73.040000000000006</v>
      </c>
      <c r="HC544" s="9">
        <v>72.84</v>
      </c>
      <c r="HD544" s="9">
        <v>72.650000000000006</v>
      </c>
      <c r="HE544" s="9">
        <v>72.459999999999994</v>
      </c>
      <c r="HF544" s="9">
        <v>72.290000000000006</v>
      </c>
      <c r="HG544" s="9">
        <v>72.11</v>
      </c>
      <c r="HH544" s="9">
        <v>71.92</v>
      </c>
      <c r="HI544" s="9">
        <v>71.75</v>
      </c>
      <c r="HJ544" s="9">
        <v>71.59</v>
      </c>
      <c r="HK544" s="9">
        <v>71.42</v>
      </c>
      <c r="HL544" s="9">
        <v>71.3</v>
      </c>
      <c r="HM544" s="9">
        <v>71.19</v>
      </c>
      <c r="HN544" s="9">
        <v>71.069999999999993</v>
      </c>
      <c r="HO544" s="9">
        <v>70.959999999999994</v>
      </c>
      <c r="HP544" s="9">
        <v>70.87</v>
      </c>
      <c r="HQ544" s="9">
        <v>70.739999999999995</v>
      </c>
      <c r="HR544" s="9">
        <v>70.63</v>
      </c>
      <c r="HS544" s="9">
        <v>70.53</v>
      </c>
      <c r="HT544" s="9">
        <v>70.41</v>
      </c>
      <c r="HU544" s="9">
        <v>70.28</v>
      </c>
      <c r="HV544" s="9">
        <v>70.17</v>
      </c>
      <c r="HW544" s="9">
        <v>70.06</v>
      </c>
      <c r="HX544" s="9">
        <v>70.010000000000005</v>
      </c>
      <c r="HY544" s="9">
        <v>69.97</v>
      </c>
      <c r="ID544" s="14">
        <v>84.838099999999997</v>
      </c>
      <c r="IE544" s="14">
        <v>84.747900000000001</v>
      </c>
      <c r="IF544" s="14">
        <v>-0.10641399999999999</v>
      </c>
      <c r="IH544" s="7">
        <v>79.97</v>
      </c>
      <c r="II544" s="9">
        <v>66.91</v>
      </c>
    </row>
    <row r="545" spans="1:243" x14ac:dyDescent="0.35">
      <c r="A545" s="6">
        <f t="shared" si="94"/>
        <v>45314</v>
      </c>
      <c r="B545" s="13">
        <f t="shared" si="88"/>
        <v>1</v>
      </c>
      <c r="C545" s="13">
        <f t="shared" si="89"/>
        <v>2024</v>
      </c>
      <c r="D545">
        <f t="shared" si="90"/>
        <v>202401</v>
      </c>
      <c r="E545">
        <f t="shared" si="91"/>
        <v>1</v>
      </c>
      <c r="F545">
        <f t="shared" si="92"/>
        <v>202401</v>
      </c>
      <c r="G545" t="s">
        <v>733</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82.384299999999996</v>
      </c>
      <c r="FP545" s="7">
        <v>82.04</v>
      </c>
      <c r="FQ545" s="9">
        <v>1.2665999999999999</v>
      </c>
      <c r="FR545" s="7">
        <f t="shared" si="93"/>
        <v>64.771830096320869</v>
      </c>
      <c r="FT545" s="7">
        <v>4.38</v>
      </c>
      <c r="FU545" s="7">
        <v>4</v>
      </c>
      <c r="FV545" s="9">
        <v>82.536299999999997</v>
      </c>
      <c r="FX545" s="9">
        <v>79.55</v>
      </c>
      <c r="FY545" s="9">
        <v>78.849999999999994</v>
      </c>
      <c r="FZ545" s="9">
        <v>78.040000000000006</v>
      </c>
      <c r="GA545" s="9">
        <v>75.959999999999994</v>
      </c>
      <c r="GB545" s="9">
        <v>73.03</v>
      </c>
      <c r="GD545" s="9">
        <v>79.55</v>
      </c>
      <c r="GE545" s="9">
        <v>79.11</v>
      </c>
      <c r="GF545" s="9">
        <v>78.849999999999994</v>
      </c>
      <c r="GG545" s="9">
        <v>78.62</v>
      </c>
      <c r="GH545" s="9">
        <v>78.349999999999994</v>
      </c>
      <c r="GI545" s="9">
        <v>78.040000000000006</v>
      </c>
      <c r="GJ545" s="9">
        <v>77.709999999999994</v>
      </c>
      <c r="GK545" s="9">
        <v>77.36</v>
      </c>
      <c r="GL545" s="9">
        <v>77.010000000000005</v>
      </c>
      <c r="GM545" s="9">
        <v>76.650000000000006</v>
      </c>
      <c r="GN545" s="9">
        <v>76.290000000000006</v>
      </c>
      <c r="GO545" s="9">
        <v>75.959999999999994</v>
      </c>
      <c r="GP545" s="9">
        <v>75.680000000000007</v>
      </c>
      <c r="GQ545" s="9">
        <v>75.400000000000006</v>
      </c>
      <c r="GR545" s="9">
        <v>75.13</v>
      </c>
      <c r="GS545" s="9">
        <v>74.86</v>
      </c>
      <c r="GT545" s="9">
        <v>74.59</v>
      </c>
      <c r="GU545" s="9">
        <v>74.33</v>
      </c>
      <c r="GV545" s="9">
        <v>74.099999999999994</v>
      </c>
      <c r="GW545" s="9">
        <v>73.89</v>
      </c>
      <c r="GX545" s="9">
        <v>73.67</v>
      </c>
      <c r="GY545" s="9">
        <v>73.45</v>
      </c>
      <c r="GZ545" s="9">
        <v>73.23</v>
      </c>
      <c r="HA545" s="9">
        <v>73.03</v>
      </c>
      <c r="HB545" s="9">
        <v>72.849999999999994</v>
      </c>
      <c r="HC545" s="9">
        <v>72.66</v>
      </c>
      <c r="HD545" s="9">
        <v>72.48</v>
      </c>
      <c r="HE545" s="9">
        <v>72.3</v>
      </c>
      <c r="HF545" s="9">
        <v>72.13</v>
      </c>
      <c r="HG545" s="9">
        <v>71.959999999999994</v>
      </c>
      <c r="HH545" s="9">
        <v>71.790000000000006</v>
      </c>
      <c r="HI545" s="9">
        <v>71.63</v>
      </c>
      <c r="HJ545" s="9">
        <v>71.47</v>
      </c>
      <c r="HK545" s="9">
        <v>71.3</v>
      </c>
      <c r="HL545" s="9">
        <v>71.180000000000007</v>
      </c>
      <c r="HM545" s="9">
        <v>71.069999999999993</v>
      </c>
      <c r="HN545" s="9">
        <v>70.95</v>
      </c>
      <c r="HO545" s="9">
        <v>70.849999999999994</v>
      </c>
      <c r="HP545" s="9">
        <v>70.77</v>
      </c>
      <c r="HQ545" s="9">
        <v>70.64</v>
      </c>
      <c r="HR545" s="9">
        <v>70.53</v>
      </c>
      <c r="HS545" s="9">
        <v>70.430000000000007</v>
      </c>
      <c r="HT545" s="9">
        <v>70.319999999999993</v>
      </c>
      <c r="HU545" s="9">
        <v>70.2</v>
      </c>
      <c r="HV545" s="9">
        <v>70.099999999999994</v>
      </c>
      <c r="HW545" s="9">
        <v>69.989999999999995</v>
      </c>
      <c r="HX545" s="9">
        <v>69.94</v>
      </c>
      <c r="HY545" s="9">
        <v>69.900000000000006</v>
      </c>
      <c r="ID545" s="14">
        <v>84.838099999999997</v>
      </c>
      <c r="IE545" s="14">
        <v>84.747900000000001</v>
      </c>
      <c r="IF545" s="14">
        <v>-0.10641399999999999</v>
      </c>
      <c r="IH545" s="7">
        <v>78.86</v>
      </c>
      <c r="II545" s="9">
        <v>66.75</v>
      </c>
    </row>
    <row r="546" spans="1:243" x14ac:dyDescent="0.35">
      <c r="A546" s="6">
        <f t="shared" si="94"/>
        <v>45315</v>
      </c>
      <c r="B546" s="13">
        <f t="shared" si="88"/>
        <v>1</v>
      </c>
      <c r="C546" s="13">
        <f t="shared" si="89"/>
        <v>2024</v>
      </c>
      <c r="D546">
        <f t="shared" si="90"/>
        <v>202401</v>
      </c>
      <c r="E546">
        <f t="shared" si="91"/>
        <v>1</v>
      </c>
      <c r="F546">
        <f t="shared" si="92"/>
        <v>202401</v>
      </c>
      <c r="G546" t="s">
        <v>734</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82.575599999999994</v>
      </c>
      <c r="FP546" s="7">
        <v>82.15</v>
      </c>
      <c r="FQ546" s="9">
        <v>1.2753000000000001</v>
      </c>
      <c r="FR546" s="7">
        <f t="shared" si="93"/>
        <v>64.416215792362578</v>
      </c>
      <c r="FT546" s="7">
        <v>4.38</v>
      </c>
      <c r="FU546" s="7">
        <v>4</v>
      </c>
      <c r="FV546" s="9">
        <v>82.739099999999993</v>
      </c>
      <c r="FX546" s="9">
        <v>80.040000000000006</v>
      </c>
      <c r="FY546" s="9">
        <v>79.38</v>
      </c>
      <c r="FZ546" s="9">
        <v>78.5</v>
      </c>
      <c r="GA546" s="9">
        <v>76.3</v>
      </c>
      <c r="GB546" s="9">
        <v>73.290000000000006</v>
      </c>
      <c r="GD546" s="9">
        <v>80.040000000000006</v>
      </c>
      <c r="GE546" s="9">
        <v>79.63</v>
      </c>
      <c r="GF546" s="9">
        <v>79.38</v>
      </c>
      <c r="GG546" s="9">
        <v>79.13</v>
      </c>
      <c r="GH546" s="9">
        <v>78.83</v>
      </c>
      <c r="GI546" s="9">
        <v>78.5</v>
      </c>
      <c r="GJ546" s="9">
        <v>78.13</v>
      </c>
      <c r="GK546" s="9">
        <v>77.760000000000005</v>
      </c>
      <c r="GL546" s="9">
        <v>77.39</v>
      </c>
      <c r="GM546" s="9">
        <v>77.010000000000005</v>
      </c>
      <c r="GN546" s="9">
        <v>76.64</v>
      </c>
      <c r="GO546" s="9">
        <v>76.3</v>
      </c>
      <c r="GP546" s="9">
        <v>76.010000000000005</v>
      </c>
      <c r="GQ546" s="9">
        <v>75.73</v>
      </c>
      <c r="GR546" s="9">
        <v>75.45</v>
      </c>
      <c r="GS546" s="9">
        <v>75.17</v>
      </c>
      <c r="GT546" s="9">
        <v>74.900000000000006</v>
      </c>
      <c r="GU546" s="9">
        <v>74.63</v>
      </c>
      <c r="GV546" s="9">
        <v>74.39</v>
      </c>
      <c r="GW546" s="9">
        <v>74.180000000000007</v>
      </c>
      <c r="GX546" s="9">
        <v>73.95</v>
      </c>
      <c r="GY546" s="9">
        <v>73.72</v>
      </c>
      <c r="GZ546" s="9">
        <v>73.489999999999995</v>
      </c>
      <c r="HA546" s="9">
        <v>73.290000000000006</v>
      </c>
      <c r="HB546" s="9">
        <v>73.099999999999994</v>
      </c>
      <c r="HC546" s="9">
        <v>72.91</v>
      </c>
      <c r="HD546" s="9">
        <v>72.73</v>
      </c>
      <c r="HE546" s="9">
        <v>72.55</v>
      </c>
      <c r="HF546" s="9">
        <v>72.37</v>
      </c>
      <c r="HG546" s="9">
        <v>72.2</v>
      </c>
      <c r="HH546" s="9">
        <v>72.03</v>
      </c>
      <c r="HI546" s="9">
        <v>71.87</v>
      </c>
      <c r="HJ546" s="9">
        <v>71.709999999999994</v>
      </c>
      <c r="HK546" s="9">
        <v>71.55</v>
      </c>
      <c r="HL546" s="9">
        <v>71.430000000000007</v>
      </c>
      <c r="HM546" s="9">
        <v>71.319999999999993</v>
      </c>
      <c r="HN546" s="9">
        <v>71.2</v>
      </c>
      <c r="HO546" s="9">
        <v>71.09</v>
      </c>
      <c r="HP546" s="9">
        <v>70.989999999999995</v>
      </c>
      <c r="HQ546" s="9">
        <v>70.89</v>
      </c>
      <c r="HR546" s="9">
        <v>70.78</v>
      </c>
      <c r="HS546" s="9">
        <v>70.67</v>
      </c>
      <c r="HT546" s="9">
        <v>70.56</v>
      </c>
      <c r="HU546" s="9">
        <v>70.45</v>
      </c>
      <c r="HV546" s="9">
        <v>70.349999999999994</v>
      </c>
      <c r="HW546" s="9">
        <v>70.239999999999995</v>
      </c>
      <c r="HX546" s="9">
        <v>70.19</v>
      </c>
      <c r="HY546" s="9">
        <v>70.150000000000006</v>
      </c>
      <c r="ID546" s="14">
        <v>84.838099999999997</v>
      </c>
      <c r="IE546" s="14">
        <v>84.747900000000001</v>
      </c>
      <c r="IF546" s="14">
        <v>-0.10641399999999999</v>
      </c>
      <c r="IH546" s="7">
        <v>79.61</v>
      </c>
      <c r="II546" s="9">
        <v>71.37</v>
      </c>
    </row>
    <row r="547" spans="1:243" x14ac:dyDescent="0.35">
      <c r="A547" s="6">
        <f t="shared" si="94"/>
        <v>45316</v>
      </c>
      <c r="B547" s="13">
        <f t="shared" si="88"/>
        <v>1</v>
      </c>
      <c r="C547" s="13">
        <f t="shared" si="89"/>
        <v>2024</v>
      </c>
      <c r="D547">
        <f t="shared" si="90"/>
        <v>202401</v>
      </c>
      <c r="E547">
        <f t="shared" si="91"/>
        <v>1</v>
      </c>
      <c r="F547">
        <f t="shared" si="92"/>
        <v>202401</v>
      </c>
      <c r="G547" t="s">
        <v>735</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82.537400000000005</v>
      </c>
      <c r="FP547" s="7">
        <v>82.33</v>
      </c>
      <c r="FQ547" s="9">
        <v>1.27</v>
      </c>
      <c r="FR547" s="7">
        <f t="shared" si="93"/>
        <v>64.826771653543304</v>
      </c>
      <c r="FT547" s="7">
        <v>4.37</v>
      </c>
      <c r="FU547" s="7">
        <v>3.99</v>
      </c>
      <c r="FV547" s="9">
        <v>82.705500000000001</v>
      </c>
      <c r="FX547" s="9">
        <v>82.43</v>
      </c>
      <c r="FY547" s="9">
        <v>81.63</v>
      </c>
      <c r="FZ547" s="9">
        <v>80.45</v>
      </c>
      <c r="GA547" s="9">
        <v>77.819999999999993</v>
      </c>
      <c r="GB547" s="9">
        <v>74.31</v>
      </c>
      <c r="GD547" s="9">
        <v>82.43</v>
      </c>
      <c r="GE547" s="9">
        <v>81.96</v>
      </c>
      <c r="GF547" s="9">
        <v>81.63</v>
      </c>
      <c r="GG547" s="9">
        <v>81.290000000000006</v>
      </c>
      <c r="GH547" s="9">
        <v>80.89</v>
      </c>
      <c r="GI547" s="9">
        <v>80.45</v>
      </c>
      <c r="GJ547" s="9">
        <v>79.989999999999995</v>
      </c>
      <c r="GK547" s="9">
        <v>79.53</v>
      </c>
      <c r="GL547" s="9">
        <v>79.09</v>
      </c>
      <c r="GM547" s="9">
        <v>78.64</v>
      </c>
      <c r="GN547" s="9">
        <v>78.209999999999994</v>
      </c>
      <c r="GO547" s="9">
        <v>77.819999999999993</v>
      </c>
      <c r="GP547" s="9">
        <v>77.48</v>
      </c>
      <c r="GQ547" s="9">
        <v>77.150000000000006</v>
      </c>
      <c r="GR547" s="9">
        <v>76.819999999999993</v>
      </c>
      <c r="GS547" s="9">
        <v>76.5</v>
      </c>
      <c r="GT547" s="9">
        <v>76.19</v>
      </c>
      <c r="GU547" s="9">
        <v>75.88</v>
      </c>
      <c r="GV547" s="9">
        <v>75.599999999999994</v>
      </c>
      <c r="GW547" s="9">
        <v>75.34</v>
      </c>
      <c r="GX547" s="9">
        <v>75.069999999999993</v>
      </c>
      <c r="GY547" s="9">
        <v>74.8</v>
      </c>
      <c r="GZ547" s="9">
        <v>74.540000000000006</v>
      </c>
      <c r="HA547" s="9">
        <v>74.31</v>
      </c>
      <c r="HB547" s="9">
        <v>74.09</v>
      </c>
      <c r="HC547" s="9">
        <v>73.87</v>
      </c>
      <c r="HD547" s="9">
        <v>73.650000000000006</v>
      </c>
      <c r="HE547" s="9">
        <v>73.430000000000007</v>
      </c>
      <c r="HF547" s="9">
        <v>73.23</v>
      </c>
      <c r="HG547" s="9">
        <v>73.03</v>
      </c>
      <c r="HH547" s="9">
        <v>72.83</v>
      </c>
      <c r="HI547" s="9">
        <v>72.64</v>
      </c>
      <c r="HJ547" s="9">
        <v>72.45</v>
      </c>
      <c r="HK547" s="9">
        <v>72.260000000000005</v>
      </c>
      <c r="HL547" s="9">
        <v>72.12</v>
      </c>
      <c r="HM547" s="9">
        <v>71.989999999999995</v>
      </c>
      <c r="HN547" s="9">
        <v>71.84</v>
      </c>
      <c r="HO547" s="9">
        <v>71.7</v>
      </c>
      <c r="HP547" s="9">
        <v>71.569999999999993</v>
      </c>
      <c r="HQ547" s="9">
        <v>71.44</v>
      </c>
      <c r="HR547" s="9">
        <v>71.319999999999993</v>
      </c>
      <c r="HS547" s="9">
        <v>71.19</v>
      </c>
      <c r="HT547" s="9">
        <v>71.06</v>
      </c>
      <c r="HU547" s="9">
        <v>70.930000000000007</v>
      </c>
      <c r="HV547" s="9">
        <v>70.81</v>
      </c>
      <c r="HW547" s="9">
        <v>70.680000000000007</v>
      </c>
      <c r="HX547" s="9">
        <v>70.63</v>
      </c>
      <c r="HY547" s="9">
        <v>70.58</v>
      </c>
      <c r="ID547" s="14">
        <v>84.838099999999997</v>
      </c>
      <c r="IE547" s="14">
        <v>84.747900000000001</v>
      </c>
      <c r="IF547" s="14">
        <v>-0.10641399999999999</v>
      </c>
      <c r="IH547" s="7">
        <v>81.28</v>
      </c>
      <c r="II547" s="9">
        <v>68.48</v>
      </c>
    </row>
    <row r="548" spans="1:243" x14ac:dyDescent="0.35">
      <c r="A548" s="6">
        <f t="shared" si="94"/>
        <v>45317</v>
      </c>
      <c r="B548" s="13">
        <f t="shared" si="88"/>
        <v>1</v>
      </c>
      <c r="C548" s="13">
        <f t="shared" si="89"/>
        <v>2024</v>
      </c>
      <c r="D548">
        <f t="shared" si="90"/>
        <v>202401</v>
      </c>
      <c r="E548">
        <f t="shared" si="91"/>
        <v>1</v>
      </c>
      <c r="F548">
        <f t="shared" si="92"/>
        <v>202401</v>
      </c>
      <c r="G548" t="s">
        <v>736</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82.551000000000002</v>
      </c>
      <c r="FP548" s="7">
        <v>83.34</v>
      </c>
      <c r="FQ548" s="9">
        <v>1.2723</v>
      </c>
      <c r="FR548" s="7">
        <f t="shared" si="93"/>
        <v>65.503419004951667</v>
      </c>
      <c r="FT548" s="7">
        <v>4.34</v>
      </c>
      <c r="FU548" s="7">
        <v>3.97</v>
      </c>
      <c r="FV548" s="9">
        <v>82.724100000000007</v>
      </c>
      <c r="FX548" s="9">
        <v>83.55</v>
      </c>
      <c r="FY548" s="9">
        <v>82.52</v>
      </c>
      <c r="FZ548" s="9">
        <v>81.27</v>
      </c>
      <c r="GA548" s="9">
        <v>78.510000000000005</v>
      </c>
      <c r="GB548" s="9">
        <v>74.959999999999994</v>
      </c>
      <c r="GD548" s="9">
        <v>83.55</v>
      </c>
      <c r="GE548" s="9">
        <v>82.95</v>
      </c>
      <c r="GF548" s="9">
        <v>82.52</v>
      </c>
      <c r="GG548" s="9">
        <v>82.13</v>
      </c>
      <c r="GH548" s="9">
        <v>81.709999999999994</v>
      </c>
      <c r="GI548" s="9">
        <v>81.27</v>
      </c>
      <c r="GJ548" s="9">
        <v>80.790000000000006</v>
      </c>
      <c r="GK548" s="9">
        <v>80.31</v>
      </c>
      <c r="GL548" s="9">
        <v>79.84</v>
      </c>
      <c r="GM548" s="9">
        <v>79.37</v>
      </c>
      <c r="GN548" s="9">
        <v>78.92</v>
      </c>
      <c r="GO548" s="9">
        <v>78.510000000000005</v>
      </c>
      <c r="GP548" s="9">
        <v>78.16</v>
      </c>
      <c r="GQ548" s="9">
        <v>77.819999999999993</v>
      </c>
      <c r="GR548" s="9">
        <v>77.489999999999995</v>
      </c>
      <c r="GS548" s="9">
        <v>77.16</v>
      </c>
      <c r="GT548" s="9">
        <v>76.849999999999994</v>
      </c>
      <c r="GU548" s="9">
        <v>76.540000000000006</v>
      </c>
      <c r="GV548" s="9">
        <v>76.260000000000005</v>
      </c>
      <c r="GW548" s="9">
        <v>76</v>
      </c>
      <c r="GX548" s="9">
        <v>75.73</v>
      </c>
      <c r="GY548" s="9">
        <v>75.459999999999994</v>
      </c>
      <c r="GZ548" s="9">
        <v>75.19</v>
      </c>
      <c r="HA548" s="9">
        <v>74.959999999999994</v>
      </c>
      <c r="HB548" s="9">
        <v>74.739999999999995</v>
      </c>
      <c r="HC548" s="9">
        <v>74.52</v>
      </c>
      <c r="HD548" s="9">
        <v>74.290000000000006</v>
      </c>
      <c r="HE548" s="9">
        <v>74.069999999999993</v>
      </c>
      <c r="HF548" s="9">
        <v>73.87</v>
      </c>
      <c r="HG548" s="9">
        <v>73.67</v>
      </c>
      <c r="HH548" s="9">
        <v>73.47</v>
      </c>
      <c r="HI548" s="9">
        <v>73.28</v>
      </c>
      <c r="HJ548" s="9">
        <v>73.09</v>
      </c>
      <c r="HK548" s="9">
        <v>72.900000000000006</v>
      </c>
      <c r="HL548" s="9">
        <v>72.760000000000005</v>
      </c>
      <c r="HM548" s="9">
        <v>72.63</v>
      </c>
      <c r="HN548" s="9">
        <v>72.48</v>
      </c>
      <c r="HO548" s="9">
        <v>72.34</v>
      </c>
      <c r="HP548" s="9">
        <v>72.209999999999994</v>
      </c>
      <c r="HQ548" s="9">
        <v>72.08</v>
      </c>
      <c r="HR548" s="9">
        <v>71.97</v>
      </c>
      <c r="HS548" s="9">
        <v>71.849999999999994</v>
      </c>
      <c r="HT548" s="9">
        <v>71.72</v>
      </c>
      <c r="HU548" s="9">
        <v>71.59</v>
      </c>
      <c r="HV548" s="9">
        <v>71.47</v>
      </c>
      <c r="HW548" s="9">
        <v>71.34</v>
      </c>
      <c r="HX548" s="9">
        <v>71.290000000000006</v>
      </c>
      <c r="HY548" s="9">
        <v>71.239999999999995</v>
      </c>
      <c r="ID548" s="14">
        <v>84.838099999999997</v>
      </c>
      <c r="IE548" s="14">
        <v>84.747900000000001</v>
      </c>
      <c r="IF548" s="14">
        <v>-0.10641399999999999</v>
      </c>
      <c r="IH548" s="7">
        <v>82.16</v>
      </c>
      <c r="II548" s="9">
        <v>69.349999999999994</v>
      </c>
    </row>
    <row r="549" spans="1:243" x14ac:dyDescent="0.35">
      <c r="A549" s="6">
        <f t="shared" si="94"/>
        <v>45320</v>
      </c>
      <c r="B549" s="13">
        <f t="shared" si="88"/>
        <v>1</v>
      </c>
      <c r="C549" s="13">
        <f t="shared" si="89"/>
        <v>2024</v>
      </c>
      <c r="D549">
        <f t="shared" si="90"/>
        <v>202401</v>
      </c>
      <c r="E549">
        <f t="shared" si="91"/>
        <v>1</v>
      </c>
      <c r="F549">
        <f t="shared" si="92"/>
        <v>202401</v>
      </c>
      <c r="G549" t="s">
        <v>737</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82.518100000000004</v>
      </c>
      <c r="FP549" s="7">
        <v>83.99</v>
      </c>
      <c r="FQ549" s="9">
        <v>1.2678</v>
      </c>
      <c r="FR549" s="7">
        <f t="shared" si="93"/>
        <v>66.248619656097176</v>
      </c>
      <c r="FT549" s="7">
        <v>4.2699999999999996</v>
      </c>
      <c r="FU549" s="7">
        <v>3.88</v>
      </c>
      <c r="FV549" s="9">
        <v>82.684799999999996</v>
      </c>
      <c r="FX549" s="9">
        <v>82.4</v>
      </c>
      <c r="FY549" s="9">
        <v>81.45</v>
      </c>
      <c r="FZ549" s="9">
        <v>80.25</v>
      </c>
      <c r="GA549" s="9">
        <v>77.56</v>
      </c>
      <c r="GB549" s="9">
        <v>74.11</v>
      </c>
      <c r="GD549" s="9">
        <v>82.4</v>
      </c>
      <c r="GE549" s="9">
        <v>81.83</v>
      </c>
      <c r="GF549" s="9">
        <v>81.45</v>
      </c>
      <c r="GG549" s="9">
        <v>81.08</v>
      </c>
      <c r="GH549" s="9">
        <v>80.680000000000007</v>
      </c>
      <c r="GI549" s="9">
        <v>80.25</v>
      </c>
      <c r="GJ549" s="9">
        <v>79.78</v>
      </c>
      <c r="GK549" s="9">
        <v>79.319999999999993</v>
      </c>
      <c r="GL549" s="9">
        <v>78.86</v>
      </c>
      <c r="GM549" s="9">
        <v>78.41</v>
      </c>
      <c r="GN549" s="9">
        <v>77.97</v>
      </c>
      <c r="GO549" s="9">
        <v>77.56</v>
      </c>
      <c r="GP549" s="9">
        <v>77.22</v>
      </c>
      <c r="GQ549" s="9">
        <v>76.88</v>
      </c>
      <c r="GR549" s="9">
        <v>76.56</v>
      </c>
      <c r="GS549" s="9">
        <v>76.23</v>
      </c>
      <c r="GT549" s="9">
        <v>75.92</v>
      </c>
      <c r="GU549" s="9">
        <v>75.62</v>
      </c>
      <c r="GV549" s="9">
        <v>75.349999999999994</v>
      </c>
      <c r="GW549" s="9">
        <v>75.11</v>
      </c>
      <c r="GX549" s="9">
        <v>74.849999999999994</v>
      </c>
      <c r="GY549" s="9">
        <v>74.59</v>
      </c>
      <c r="GZ549" s="9">
        <v>74.33</v>
      </c>
      <c r="HA549" s="9">
        <v>74.11</v>
      </c>
      <c r="HB549" s="9">
        <v>73.900000000000006</v>
      </c>
      <c r="HC549" s="9">
        <v>73.69</v>
      </c>
      <c r="HD549" s="9">
        <v>73.47</v>
      </c>
      <c r="HE549" s="9">
        <v>73.260000000000005</v>
      </c>
      <c r="HF549" s="9">
        <v>73.06</v>
      </c>
      <c r="HG549" s="9">
        <v>72.87</v>
      </c>
      <c r="HH549" s="9">
        <v>72.680000000000007</v>
      </c>
      <c r="HI549" s="9">
        <v>72.5</v>
      </c>
      <c r="HJ549" s="9">
        <v>72.319999999999993</v>
      </c>
      <c r="HK549" s="9">
        <v>72.14</v>
      </c>
      <c r="HL549" s="9">
        <v>72.010000000000005</v>
      </c>
      <c r="HM549" s="9">
        <v>71.89</v>
      </c>
      <c r="HN549" s="9">
        <v>71.75</v>
      </c>
      <c r="HO549" s="9">
        <v>71.62</v>
      </c>
      <c r="HP549" s="9">
        <v>71.5</v>
      </c>
      <c r="HQ549" s="9">
        <v>71.37</v>
      </c>
      <c r="HR549" s="9">
        <v>71.27</v>
      </c>
      <c r="HS549" s="9">
        <v>71.16</v>
      </c>
      <c r="HT549" s="9">
        <v>71.040000000000006</v>
      </c>
      <c r="HU549" s="9">
        <v>70.92</v>
      </c>
      <c r="HV549" s="9">
        <v>70.81</v>
      </c>
      <c r="HW549" s="9">
        <v>70.680000000000007</v>
      </c>
      <c r="HX549" s="9">
        <v>70.63</v>
      </c>
      <c r="HY549" s="9">
        <v>70.58</v>
      </c>
      <c r="ID549" s="14">
        <v>84.838099999999997</v>
      </c>
      <c r="IE549" s="14">
        <v>84.747900000000001</v>
      </c>
      <c r="IF549" s="14">
        <v>-0.10641399999999999</v>
      </c>
      <c r="IH549" s="7">
        <v>81.72</v>
      </c>
      <c r="II549" s="9">
        <v>69.48</v>
      </c>
    </row>
    <row r="550" spans="1:243" x14ac:dyDescent="0.35">
      <c r="A550" s="6">
        <f t="shared" si="94"/>
        <v>45321</v>
      </c>
      <c r="B550" s="13">
        <f t="shared" si="88"/>
        <v>1</v>
      </c>
      <c r="C550" s="13">
        <f t="shared" si="89"/>
        <v>2024</v>
      </c>
      <c r="D550">
        <f t="shared" si="90"/>
        <v>202401</v>
      </c>
      <c r="E550">
        <f t="shared" si="91"/>
        <v>1</v>
      </c>
      <c r="F550">
        <f t="shared" si="92"/>
        <v>202401</v>
      </c>
      <c r="G550" t="s">
        <v>738</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82.290199999999999</v>
      </c>
      <c r="FP550" s="7">
        <v>84.14</v>
      </c>
      <c r="FQ550" s="9">
        <v>1.2665999999999999</v>
      </c>
      <c r="FR550" s="7">
        <f t="shared" si="93"/>
        <v>66.42981209537345</v>
      </c>
      <c r="FT550" s="7">
        <v>4.33</v>
      </c>
      <c r="FU550" s="7">
        <v>3.9</v>
      </c>
      <c r="FV550" s="9">
        <v>82.46</v>
      </c>
      <c r="FX550" s="9">
        <v>82.87</v>
      </c>
      <c r="FY550" s="9">
        <v>82.13</v>
      </c>
      <c r="FZ550" s="9">
        <v>80.94</v>
      </c>
      <c r="GA550" s="9">
        <v>78.25</v>
      </c>
      <c r="GB550" s="9">
        <v>74.709999999999994</v>
      </c>
      <c r="GD550" s="9">
        <v>82.87</v>
      </c>
      <c r="GE550" s="9">
        <v>82.5</v>
      </c>
      <c r="GF550" s="9">
        <v>82.13</v>
      </c>
      <c r="GG550" s="9">
        <v>81.75</v>
      </c>
      <c r="GH550" s="9">
        <v>81.36</v>
      </c>
      <c r="GI550" s="9">
        <v>80.94</v>
      </c>
      <c r="GJ550" s="9">
        <v>80.48</v>
      </c>
      <c r="GK550" s="9">
        <v>80.02</v>
      </c>
      <c r="GL550" s="9">
        <v>79.569999999999993</v>
      </c>
      <c r="GM550" s="9">
        <v>79.11</v>
      </c>
      <c r="GN550" s="9">
        <v>78.67</v>
      </c>
      <c r="GO550" s="9">
        <v>78.25</v>
      </c>
      <c r="GP550" s="9">
        <v>77.900000000000006</v>
      </c>
      <c r="GQ550" s="9">
        <v>77.56</v>
      </c>
      <c r="GR550" s="9">
        <v>77.22</v>
      </c>
      <c r="GS550" s="9">
        <v>76.88</v>
      </c>
      <c r="GT550" s="9">
        <v>76.56</v>
      </c>
      <c r="GU550" s="9">
        <v>76.260000000000005</v>
      </c>
      <c r="GV550" s="9">
        <v>75.98</v>
      </c>
      <c r="GW550" s="9">
        <v>75.73</v>
      </c>
      <c r="GX550" s="9">
        <v>75.47</v>
      </c>
      <c r="GY550" s="9">
        <v>75.2</v>
      </c>
      <c r="GZ550" s="9">
        <v>74.94</v>
      </c>
      <c r="HA550" s="9">
        <v>74.709999999999994</v>
      </c>
      <c r="HB550" s="9">
        <v>74.489999999999995</v>
      </c>
      <c r="HC550" s="9">
        <v>74.28</v>
      </c>
      <c r="HD550" s="9">
        <v>74.06</v>
      </c>
      <c r="HE550" s="9">
        <v>73.849999999999994</v>
      </c>
      <c r="HF550" s="9">
        <v>73.650000000000006</v>
      </c>
      <c r="HG550" s="9">
        <v>73.45</v>
      </c>
      <c r="HH550" s="9">
        <v>73.25</v>
      </c>
      <c r="HI550" s="9">
        <v>73.069999999999993</v>
      </c>
      <c r="HJ550" s="9">
        <v>72.89</v>
      </c>
      <c r="HK550" s="9">
        <v>72.7</v>
      </c>
      <c r="HL550" s="9">
        <v>72.569999999999993</v>
      </c>
      <c r="HM550" s="9">
        <v>72.45</v>
      </c>
      <c r="HN550" s="9">
        <v>72.3</v>
      </c>
      <c r="HO550" s="9">
        <v>72.17</v>
      </c>
      <c r="HP550" s="9">
        <v>72.040000000000006</v>
      </c>
      <c r="HQ550" s="9">
        <v>71.900000000000006</v>
      </c>
      <c r="HR550" s="9">
        <v>71.8</v>
      </c>
      <c r="HS550" s="9">
        <v>71.69</v>
      </c>
      <c r="HT550" s="9">
        <v>71.569999999999993</v>
      </c>
      <c r="HU550" s="9">
        <v>71.45</v>
      </c>
      <c r="HV550" s="9">
        <v>71.34</v>
      </c>
      <c r="HW550" s="9">
        <v>71.209999999999994</v>
      </c>
      <c r="HX550" s="9">
        <v>71.16</v>
      </c>
      <c r="HY550" s="9">
        <v>71.11</v>
      </c>
      <c r="ID550" s="14">
        <v>84.838099999999997</v>
      </c>
      <c r="IE550" s="14">
        <v>84.747900000000001</v>
      </c>
      <c r="IF550" s="14">
        <v>-0.10641399999999999</v>
      </c>
      <c r="IH550" s="7">
        <v>82.64</v>
      </c>
      <c r="II550" s="9">
        <v>73.09</v>
      </c>
    </row>
    <row r="551" spans="1:243" x14ac:dyDescent="0.35">
      <c r="A551" s="6">
        <f t="shared" si="94"/>
        <v>45322</v>
      </c>
      <c r="B551" s="13">
        <f t="shared" si="88"/>
        <v>1</v>
      </c>
      <c r="C551" s="13">
        <f t="shared" si="89"/>
        <v>2024</v>
      </c>
      <c r="D551">
        <f t="shared" si="90"/>
        <v>202401</v>
      </c>
      <c r="E551">
        <f t="shared" si="91"/>
        <v>1</v>
      </c>
      <c r="F551">
        <f t="shared" si="92"/>
        <v>202401</v>
      </c>
      <c r="G551" t="s">
        <v>739</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82.515600000000006</v>
      </c>
      <c r="FP551" s="7">
        <v>82.98</v>
      </c>
      <c r="FQ551" s="9">
        <v>1.2733000000000001</v>
      </c>
      <c r="FR551" s="7">
        <f t="shared" si="93"/>
        <v>65.16924526820074</v>
      </c>
      <c r="FT551" s="7">
        <v>4.22</v>
      </c>
      <c r="FU551" s="7">
        <v>3.79</v>
      </c>
      <c r="FV551" s="9">
        <v>82.695599999999999</v>
      </c>
      <c r="FX551" s="9">
        <v>81.709999999999994</v>
      </c>
      <c r="FY551" s="9">
        <v>80.27</v>
      </c>
      <c r="FZ551" s="9">
        <v>79.19</v>
      </c>
      <c r="GA551" s="9">
        <v>76.7</v>
      </c>
      <c r="GB551" s="9">
        <v>73.52</v>
      </c>
      <c r="GD551" s="9">
        <v>81.709999999999994</v>
      </c>
      <c r="GE551" s="9">
        <v>80.55</v>
      </c>
      <c r="GF551" s="9">
        <v>80.27</v>
      </c>
      <c r="GG551" s="9">
        <v>79.95</v>
      </c>
      <c r="GH551" s="9">
        <v>79.58</v>
      </c>
      <c r="GI551" s="9">
        <v>79.19</v>
      </c>
      <c r="GJ551" s="9">
        <v>78.77</v>
      </c>
      <c r="GK551" s="9">
        <v>78.34</v>
      </c>
      <c r="GL551" s="9">
        <v>77.92</v>
      </c>
      <c r="GM551" s="9">
        <v>77.5</v>
      </c>
      <c r="GN551" s="9">
        <v>77.08</v>
      </c>
      <c r="GO551" s="9">
        <v>76.7</v>
      </c>
      <c r="GP551" s="9">
        <v>76.38</v>
      </c>
      <c r="GQ551" s="9">
        <v>76.069999999999993</v>
      </c>
      <c r="GR551" s="9">
        <v>75.77</v>
      </c>
      <c r="GS551" s="9">
        <v>75.459999999999994</v>
      </c>
      <c r="GT551" s="9">
        <v>75.17</v>
      </c>
      <c r="GU551" s="9">
        <v>74.900000000000006</v>
      </c>
      <c r="GV551" s="9">
        <v>74.650000000000006</v>
      </c>
      <c r="GW551" s="9">
        <v>74.430000000000007</v>
      </c>
      <c r="GX551" s="9">
        <v>74.2</v>
      </c>
      <c r="GY551" s="9">
        <v>73.959999999999994</v>
      </c>
      <c r="GZ551" s="9">
        <v>73.72</v>
      </c>
      <c r="HA551" s="9">
        <v>73.52</v>
      </c>
      <c r="HB551" s="9">
        <v>73.33</v>
      </c>
      <c r="HC551" s="9">
        <v>73.14</v>
      </c>
      <c r="HD551" s="9">
        <v>72.95</v>
      </c>
      <c r="HE551" s="9">
        <v>72.760000000000005</v>
      </c>
      <c r="HF551" s="9">
        <v>72.58</v>
      </c>
      <c r="HG551" s="9">
        <v>72.400000000000006</v>
      </c>
      <c r="HH551" s="9">
        <v>72.23</v>
      </c>
      <c r="HI551" s="9">
        <v>72.08</v>
      </c>
      <c r="HJ551" s="9">
        <v>71.92</v>
      </c>
      <c r="HK551" s="9">
        <v>71.75</v>
      </c>
      <c r="HL551" s="9">
        <v>71.64</v>
      </c>
      <c r="HM551" s="9">
        <v>71.540000000000006</v>
      </c>
      <c r="HN551" s="9">
        <v>71.41</v>
      </c>
      <c r="HO551" s="9">
        <v>71.3</v>
      </c>
      <c r="HP551" s="9">
        <v>71.19</v>
      </c>
      <c r="HQ551" s="9">
        <v>71.08</v>
      </c>
      <c r="HR551" s="9">
        <v>71</v>
      </c>
      <c r="HS551" s="9">
        <v>70.91</v>
      </c>
      <c r="HT551" s="9">
        <v>70.81</v>
      </c>
      <c r="HU551" s="9">
        <v>70.709999999999994</v>
      </c>
      <c r="HV551" s="9">
        <v>70.62</v>
      </c>
      <c r="HW551" s="9">
        <v>70.510000000000005</v>
      </c>
      <c r="HX551" s="9">
        <v>70.47</v>
      </c>
      <c r="HY551" s="9">
        <v>70.430000000000007</v>
      </c>
      <c r="ID551" s="14">
        <v>84.838099999999997</v>
      </c>
      <c r="IE551" s="14">
        <v>84.747900000000001</v>
      </c>
      <c r="IF551" s="14">
        <v>-0.10641399999999999</v>
      </c>
      <c r="IH551" s="7">
        <v>80.55</v>
      </c>
      <c r="II551" s="9">
        <v>74.3</v>
      </c>
    </row>
    <row r="552" spans="1:243" x14ac:dyDescent="0.35">
      <c r="A552" s="6">
        <f t="shared" si="94"/>
        <v>45323</v>
      </c>
      <c r="B552" s="13">
        <f t="shared" si="88"/>
        <v>2</v>
      </c>
      <c r="C552" s="13">
        <f t="shared" si="89"/>
        <v>2024</v>
      </c>
      <c r="D552">
        <f t="shared" si="90"/>
        <v>202402</v>
      </c>
      <c r="E552">
        <f t="shared" si="91"/>
        <v>1</v>
      </c>
      <c r="F552">
        <f t="shared" si="92"/>
        <v>202401</v>
      </c>
      <c r="G552" t="s">
        <v>740</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82.361000000000004</v>
      </c>
      <c r="FP552" s="7">
        <v>82.2</v>
      </c>
      <c r="FQ552" s="9">
        <v>1.2682</v>
      </c>
      <c r="FR552" s="7">
        <f t="shared" si="93"/>
        <v>64.816275035483372</v>
      </c>
      <c r="FT552" s="7">
        <v>4.24</v>
      </c>
      <c r="FU552" s="7">
        <v>3.76</v>
      </c>
      <c r="FV552" s="9">
        <v>82.548699999999997</v>
      </c>
      <c r="FX552" s="9">
        <v>78.7</v>
      </c>
      <c r="FY552" s="9">
        <v>78.11</v>
      </c>
      <c r="FZ552" s="9">
        <v>77.040000000000006</v>
      </c>
      <c r="GA552" s="9">
        <v>74.760000000000005</v>
      </c>
      <c r="GB552" s="9">
        <v>71.95</v>
      </c>
      <c r="GD552" s="9">
        <v>78.7</v>
      </c>
      <c r="GE552" s="9">
        <v>78.41</v>
      </c>
      <c r="GF552" s="9">
        <v>78.11</v>
      </c>
      <c r="GG552" s="9">
        <v>77.78</v>
      </c>
      <c r="GH552" s="9">
        <v>77.430000000000007</v>
      </c>
      <c r="GI552" s="9">
        <v>77.040000000000006</v>
      </c>
      <c r="GJ552" s="9">
        <v>76.63</v>
      </c>
      <c r="GK552" s="9">
        <v>76.23</v>
      </c>
      <c r="GL552" s="9">
        <v>75.819999999999993</v>
      </c>
      <c r="GM552" s="9">
        <v>75.430000000000007</v>
      </c>
      <c r="GN552" s="9">
        <v>75.06</v>
      </c>
      <c r="GO552" s="9">
        <v>74.760000000000005</v>
      </c>
      <c r="GP552" s="9">
        <v>74.48</v>
      </c>
      <c r="GQ552" s="9">
        <v>74.2</v>
      </c>
      <c r="GR552" s="9">
        <v>73.92</v>
      </c>
      <c r="GS552" s="9">
        <v>73.650000000000006</v>
      </c>
      <c r="GT552" s="9">
        <v>73.400000000000006</v>
      </c>
      <c r="GU552" s="9">
        <v>73.180000000000007</v>
      </c>
      <c r="GV552" s="9">
        <v>72.97</v>
      </c>
      <c r="GW552" s="9">
        <v>72.760000000000005</v>
      </c>
      <c r="GX552" s="9">
        <v>72.540000000000006</v>
      </c>
      <c r="GY552" s="9">
        <v>72.319999999999993</v>
      </c>
      <c r="GZ552" s="9">
        <v>72.12</v>
      </c>
      <c r="HA552" s="9">
        <v>71.95</v>
      </c>
      <c r="HB552" s="9">
        <v>71.78</v>
      </c>
      <c r="HC552" s="9">
        <v>71.61</v>
      </c>
      <c r="HD552" s="9">
        <v>71.44</v>
      </c>
      <c r="HE552" s="9">
        <v>71.28</v>
      </c>
      <c r="HF552" s="9">
        <v>71.12</v>
      </c>
      <c r="HG552" s="9">
        <v>70.959999999999994</v>
      </c>
      <c r="HH552" s="9">
        <v>70.819999999999993</v>
      </c>
      <c r="HI552" s="9">
        <v>70.67</v>
      </c>
      <c r="HJ552" s="9">
        <v>70.52</v>
      </c>
      <c r="HK552" s="9">
        <v>70.42</v>
      </c>
      <c r="HL552" s="9">
        <v>70.319999999999993</v>
      </c>
      <c r="HM552" s="9">
        <v>70.22</v>
      </c>
      <c r="HN552" s="9">
        <v>70.12</v>
      </c>
      <c r="HO552" s="9">
        <v>70.03</v>
      </c>
      <c r="HP552" s="9">
        <v>69.94</v>
      </c>
      <c r="HQ552" s="9">
        <v>69.86</v>
      </c>
      <c r="HR552" s="9">
        <v>69.77</v>
      </c>
      <c r="HS552" s="9">
        <v>69.680000000000007</v>
      </c>
      <c r="HT552" s="9">
        <v>69.599999999999994</v>
      </c>
      <c r="HU552" s="9">
        <v>69.52</v>
      </c>
      <c r="HV552" s="9">
        <v>69.44</v>
      </c>
      <c r="HW552" s="9">
        <v>69.41</v>
      </c>
      <c r="HX552" s="9">
        <v>69.38</v>
      </c>
      <c r="HY552" s="9">
        <v>69.349999999999994</v>
      </c>
      <c r="ID552" s="14">
        <v>84.838099999999997</v>
      </c>
      <c r="IE552" s="14">
        <v>84.747900000000001</v>
      </c>
      <c r="IF552" s="14">
        <v>-0.10641399999999999</v>
      </c>
      <c r="IH552" s="7">
        <v>79.790000000000006</v>
      </c>
      <c r="II552" s="9">
        <v>71.25</v>
      </c>
    </row>
    <row r="553" spans="1:243" x14ac:dyDescent="0.35">
      <c r="A553" s="6">
        <f t="shared" si="94"/>
        <v>45324</v>
      </c>
      <c r="B553" s="13">
        <f t="shared" si="88"/>
        <v>2</v>
      </c>
      <c r="C553" s="13">
        <f t="shared" si="89"/>
        <v>2024</v>
      </c>
      <c r="D553">
        <f t="shared" si="90"/>
        <v>202402</v>
      </c>
      <c r="E553">
        <f t="shared" si="91"/>
        <v>1</v>
      </c>
      <c r="F553">
        <f t="shared" si="92"/>
        <v>202401</v>
      </c>
      <c r="G553" t="s">
        <v>741</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82.409099999999995</v>
      </c>
      <c r="FP553" s="7">
        <v>79.540000000000006</v>
      </c>
      <c r="FQ553" s="9">
        <v>1.2657</v>
      </c>
      <c r="FR553" s="7">
        <f t="shared" si="93"/>
        <v>62.842695741486928</v>
      </c>
      <c r="FT553" s="7">
        <v>4.43</v>
      </c>
      <c r="FU553" s="7">
        <v>3.92</v>
      </c>
      <c r="FV553" s="9">
        <v>82.583799999999997</v>
      </c>
      <c r="FX553" s="9">
        <v>77.33</v>
      </c>
      <c r="FY553" s="9">
        <v>76.8</v>
      </c>
      <c r="FZ553" s="9">
        <v>75.83</v>
      </c>
      <c r="GA553" s="9">
        <v>73.760000000000005</v>
      </c>
      <c r="GB553" s="9">
        <v>71.22</v>
      </c>
      <c r="GD553" s="9">
        <v>77.33</v>
      </c>
      <c r="GE553" s="9">
        <v>77.069999999999993</v>
      </c>
      <c r="GF553" s="9">
        <v>76.8</v>
      </c>
      <c r="GG553" s="9">
        <v>76.5</v>
      </c>
      <c r="GH553" s="9">
        <v>76.19</v>
      </c>
      <c r="GI553" s="9">
        <v>75.83</v>
      </c>
      <c r="GJ553" s="9">
        <v>75.45</v>
      </c>
      <c r="GK553" s="9">
        <v>75.09</v>
      </c>
      <c r="GL553" s="9">
        <v>74.72</v>
      </c>
      <c r="GM553" s="9">
        <v>74.36</v>
      </c>
      <c r="GN553" s="9">
        <v>74.03</v>
      </c>
      <c r="GO553" s="9">
        <v>73.760000000000005</v>
      </c>
      <c r="GP553" s="9">
        <v>73.510000000000005</v>
      </c>
      <c r="GQ553" s="9">
        <v>73.260000000000005</v>
      </c>
      <c r="GR553" s="9">
        <v>73</v>
      </c>
      <c r="GS553" s="9">
        <v>72.760000000000005</v>
      </c>
      <c r="GT553" s="9">
        <v>72.53</v>
      </c>
      <c r="GU553" s="9">
        <v>72.319999999999993</v>
      </c>
      <c r="GV553" s="9">
        <v>72.14</v>
      </c>
      <c r="GW553" s="9">
        <v>71.95</v>
      </c>
      <c r="GX553" s="9">
        <v>71.75</v>
      </c>
      <c r="GY553" s="9">
        <v>71.55</v>
      </c>
      <c r="GZ553" s="9">
        <v>71.39</v>
      </c>
      <c r="HA553" s="9">
        <v>71.22</v>
      </c>
      <c r="HB553" s="9">
        <v>71.06</v>
      </c>
      <c r="HC553" s="9">
        <v>70.900000000000006</v>
      </c>
      <c r="HD553" s="9">
        <v>70.760000000000005</v>
      </c>
      <c r="HE553" s="9">
        <v>70.61</v>
      </c>
      <c r="HF553" s="9">
        <v>70.459999999999994</v>
      </c>
      <c r="HG553" s="9">
        <v>70.319999999999993</v>
      </c>
      <c r="HH553" s="9">
        <v>70.19</v>
      </c>
      <c r="HI553" s="9">
        <v>70.05</v>
      </c>
      <c r="HJ553" s="9">
        <v>69.92</v>
      </c>
      <c r="HK553" s="9">
        <v>69.849999999999994</v>
      </c>
      <c r="HL553" s="9">
        <v>69.760000000000005</v>
      </c>
      <c r="HM553" s="9">
        <v>69.680000000000007</v>
      </c>
      <c r="HN553" s="9">
        <v>69.59</v>
      </c>
      <c r="HO553" s="9">
        <v>69.5</v>
      </c>
      <c r="HP553" s="9">
        <v>69.44</v>
      </c>
      <c r="HQ553" s="9">
        <v>69.349999999999994</v>
      </c>
      <c r="HR553" s="9">
        <v>69.27</v>
      </c>
      <c r="HS553" s="9">
        <v>69.2</v>
      </c>
      <c r="HT553" s="9">
        <v>69.13</v>
      </c>
      <c r="HU553" s="9">
        <v>69.06</v>
      </c>
      <c r="HV553" s="9">
        <v>68.98</v>
      </c>
      <c r="HW553" s="9">
        <v>68.959999999999994</v>
      </c>
      <c r="HX553" s="9">
        <v>68.94</v>
      </c>
      <c r="HY553" s="9">
        <v>68.91</v>
      </c>
      <c r="ID553" s="14">
        <v>84.838099999999997</v>
      </c>
      <c r="IE553" s="14">
        <v>84.747900000000001</v>
      </c>
      <c r="IF553" s="14">
        <v>-0.10641399999999999</v>
      </c>
      <c r="IH553" s="7">
        <v>77.55</v>
      </c>
      <c r="II553" s="9">
        <v>71.48</v>
      </c>
    </row>
    <row r="554" spans="1:243" x14ac:dyDescent="0.35">
      <c r="A554" s="6">
        <f t="shared" si="94"/>
        <v>45327</v>
      </c>
      <c r="B554" s="13">
        <f t="shared" si="88"/>
        <v>2</v>
      </c>
      <c r="C554" s="13">
        <f t="shared" si="89"/>
        <v>2024</v>
      </c>
      <c r="D554">
        <f t="shared" si="90"/>
        <v>202402</v>
      </c>
      <c r="E554">
        <f t="shared" si="91"/>
        <v>1</v>
      </c>
      <c r="F554">
        <f t="shared" si="92"/>
        <v>202401</v>
      </c>
      <c r="G554" t="s">
        <v>742</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81.911500000000004</v>
      </c>
      <c r="FP554" s="7">
        <v>79.3</v>
      </c>
      <c r="FQ554" s="9">
        <v>1.2521</v>
      </c>
      <c r="FR554" s="7">
        <f t="shared" si="93"/>
        <v>63.333599552751373</v>
      </c>
      <c r="FT554" s="7">
        <v>4.49</v>
      </c>
      <c r="FU554" s="7">
        <v>4</v>
      </c>
      <c r="FV554" s="9">
        <v>82.073499999999996</v>
      </c>
      <c r="FX554" s="9">
        <v>77.989999999999995</v>
      </c>
      <c r="FY554" s="9">
        <v>77.48</v>
      </c>
      <c r="FZ554" s="9">
        <v>76.56</v>
      </c>
      <c r="GA554" s="9">
        <v>74.5</v>
      </c>
      <c r="GB554" s="9">
        <v>71.84</v>
      </c>
      <c r="GD554" s="9">
        <v>77.989999999999995</v>
      </c>
      <c r="GE554" s="9">
        <v>77.73</v>
      </c>
      <c r="GF554" s="9">
        <v>77.48</v>
      </c>
      <c r="GG554" s="9">
        <v>77.2</v>
      </c>
      <c r="GH554" s="9">
        <v>76.900000000000006</v>
      </c>
      <c r="GI554" s="9">
        <v>76.56</v>
      </c>
      <c r="GJ554" s="9">
        <v>76.19</v>
      </c>
      <c r="GK554" s="9">
        <v>75.83</v>
      </c>
      <c r="GL554" s="9">
        <v>75.47</v>
      </c>
      <c r="GM554" s="9">
        <v>75.11</v>
      </c>
      <c r="GN554" s="9">
        <v>74.77</v>
      </c>
      <c r="GO554" s="9">
        <v>74.5</v>
      </c>
      <c r="GP554" s="9">
        <v>74.239999999999995</v>
      </c>
      <c r="GQ554" s="9">
        <v>73.98</v>
      </c>
      <c r="GR554" s="9">
        <v>73.72</v>
      </c>
      <c r="GS554" s="9">
        <v>73.47</v>
      </c>
      <c r="GT554" s="9">
        <v>73.23</v>
      </c>
      <c r="GU554" s="9">
        <v>73.010000000000005</v>
      </c>
      <c r="GV554" s="9">
        <v>72.81</v>
      </c>
      <c r="GW554" s="9">
        <v>72.61</v>
      </c>
      <c r="GX554" s="9">
        <v>72.400000000000006</v>
      </c>
      <c r="GY554" s="9">
        <v>72.19</v>
      </c>
      <c r="GZ554" s="9">
        <v>72.02</v>
      </c>
      <c r="HA554" s="9">
        <v>71.84</v>
      </c>
      <c r="HB554" s="9">
        <v>71.67</v>
      </c>
      <c r="HC554" s="9">
        <v>71.510000000000005</v>
      </c>
      <c r="HD554" s="9">
        <v>71.36</v>
      </c>
      <c r="HE554" s="9">
        <v>71.209999999999994</v>
      </c>
      <c r="HF554" s="9">
        <v>71.06</v>
      </c>
      <c r="HG554" s="9">
        <v>70.92</v>
      </c>
      <c r="HH554" s="9">
        <v>70.78</v>
      </c>
      <c r="HI554" s="9">
        <v>70.63</v>
      </c>
      <c r="HJ554" s="9">
        <v>70.489999999999995</v>
      </c>
      <c r="HK554" s="9">
        <v>70.41</v>
      </c>
      <c r="HL554" s="9">
        <v>70.33</v>
      </c>
      <c r="HM554" s="9">
        <v>70.239999999999995</v>
      </c>
      <c r="HN554" s="9">
        <v>70.150000000000006</v>
      </c>
      <c r="HO554" s="9">
        <v>70.06</v>
      </c>
      <c r="HP554" s="9">
        <v>69.989999999999995</v>
      </c>
      <c r="HQ554" s="9">
        <v>69.900000000000006</v>
      </c>
      <c r="HR554" s="9">
        <v>69.819999999999993</v>
      </c>
      <c r="HS554" s="9">
        <v>69.739999999999995</v>
      </c>
      <c r="HT554" s="9">
        <v>69.66</v>
      </c>
      <c r="HU554" s="9">
        <v>69.59</v>
      </c>
      <c r="HV554" s="9">
        <v>69.5</v>
      </c>
      <c r="HW554" s="9">
        <v>69.47</v>
      </c>
      <c r="HX554" s="9">
        <v>69.44</v>
      </c>
      <c r="HY554" s="9">
        <v>69.41</v>
      </c>
      <c r="ID554" s="14">
        <v>84.838099999999997</v>
      </c>
      <c r="IE554" s="14">
        <v>84.747900000000001</v>
      </c>
      <c r="IF554" s="14">
        <v>-0.10641399999999999</v>
      </c>
      <c r="IH554" s="7">
        <v>78.17</v>
      </c>
      <c r="II554" s="9">
        <v>69.33</v>
      </c>
    </row>
    <row r="555" spans="1:243" x14ac:dyDescent="0.35">
      <c r="A555" s="6">
        <f t="shared" si="94"/>
        <v>45328</v>
      </c>
      <c r="B555" s="13">
        <f t="shared" si="88"/>
        <v>2</v>
      </c>
      <c r="C555" s="13">
        <f t="shared" si="89"/>
        <v>2024</v>
      </c>
      <c r="D555">
        <f t="shared" si="90"/>
        <v>202402</v>
      </c>
      <c r="E555">
        <f t="shared" si="91"/>
        <v>1</v>
      </c>
      <c r="F555">
        <f t="shared" si="92"/>
        <v>202401</v>
      </c>
      <c r="G555" t="s">
        <v>743</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82.121499999999997</v>
      </c>
      <c r="FP555" s="7">
        <v>80.459999999999994</v>
      </c>
      <c r="FQ555" s="9">
        <v>1.2577</v>
      </c>
      <c r="FR555" s="7">
        <f t="shared" si="93"/>
        <v>63.973920648803364</v>
      </c>
      <c r="FT555" s="7">
        <v>4.43</v>
      </c>
      <c r="FU555" s="7">
        <v>3.94</v>
      </c>
      <c r="FV555" s="9">
        <v>82.302400000000006</v>
      </c>
      <c r="FX555" s="9">
        <v>78.59</v>
      </c>
      <c r="FY555" s="9">
        <v>77.95</v>
      </c>
      <c r="FZ555" s="9">
        <v>76.88</v>
      </c>
      <c r="GA555" s="9">
        <v>74.7</v>
      </c>
      <c r="GB555" s="9">
        <v>71.87</v>
      </c>
      <c r="GD555" s="9">
        <v>78.59</v>
      </c>
      <c r="GE555" s="9">
        <v>78.27</v>
      </c>
      <c r="GF555" s="9">
        <v>77.95</v>
      </c>
      <c r="GG555" s="9">
        <v>77.61</v>
      </c>
      <c r="GH555" s="9">
        <v>77.260000000000005</v>
      </c>
      <c r="GI555" s="9">
        <v>76.88</v>
      </c>
      <c r="GJ555" s="9">
        <v>76.489999999999995</v>
      </c>
      <c r="GK555" s="9">
        <v>76.11</v>
      </c>
      <c r="GL555" s="9">
        <v>75.72</v>
      </c>
      <c r="GM555" s="9">
        <v>75.34</v>
      </c>
      <c r="GN555" s="9">
        <v>74.989999999999995</v>
      </c>
      <c r="GO555" s="9">
        <v>74.7</v>
      </c>
      <c r="GP555" s="9">
        <v>74.42</v>
      </c>
      <c r="GQ555" s="9">
        <v>74.150000000000006</v>
      </c>
      <c r="GR555" s="9">
        <v>73.87</v>
      </c>
      <c r="GS555" s="9">
        <v>73.61</v>
      </c>
      <c r="GT555" s="9">
        <v>73.36</v>
      </c>
      <c r="GU555" s="9">
        <v>73.13</v>
      </c>
      <c r="GV555" s="9">
        <v>72.92</v>
      </c>
      <c r="GW555" s="9">
        <v>72.7</v>
      </c>
      <c r="GX555" s="9">
        <v>72.47</v>
      </c>
      <c r="GY555" s="9">
        <v>72.25</v>
      </c>
      <c r="GZ555" s="9">
        <v>72.06</v>
      </c>
      <c r="HA555" s="9">
        <v>71.87</v>
      </c>
      <c r="HB555" s="9">
        <v>71.69</v>
      </c>
      <c r="HC555" s="9">
        <v>71.52</v>
      </c>
      <c r="HD555" s="9">
        <v>71.349999999999994</v>
      </c>
      <c r="HE555" s="9">
        <v>71.19</v>
      </c>
      <c r="HF555" s="9">
        <v>71.03</v>
      </c>
      <c r="HG555" s="9">
        <v>70.87</v>
      </c>
      <c r="HH555" s="9">
        <v>70.72</v>
      </c>
      <c r="HI555" s="9">
        <v>70.569999999999993</v>
      </c>
      <c r="HJ555" s="9">
        <v>70.41</v>
      </c>
      <c r="HK555" s="9">
        <v>70.319999999999993</v>
      </c>
      <c r="HL555" s="9">
        <v>70.23</v>
      </c>
      <c r="HM555" s="9">
        <v>70.13</v>
      </c>
      <c r="HN555" s="9">
        <v>70.03</v>
      </c>
      <c r="HO555" s="9">
        <v>69.92</v>
      </c>
      <c r="HP555" s="9">
        <v>69.83</v>
      </c>
      <c r="HQ555" s="9">
        <v>69.739999999999995</v>
      </c>
      <c r="HR555" s="9">
        <v>69.66</v>
      </c>
      <c r="HS555" s="9">
        <v>69.569999999999993</v>
      </c>
      <c r="HT555" s="9">
        <v>69.48</v>
      </c>
      <c r="HU555" s="9">
        <v>69.400000000000006</v>
      </c>
      <c r="HV555" s="9">
        <v>69.3</v>
      </c>
      <c r="HW555" s="9">
        <v>69.27</v>
      </c>
      <c r="HX555" s="9">
        <v>69.239999999999995</v>
      </c>
      <c r="HY555" s="9">
        <v>69.209999999999994</v>
      </c>
      <c r="ID555" s="14">
        <v>84.838099999999997</v>
      </c>
      <c r="IE555" s="14">
        <v>84.747900000000001</v>
      </c>
      <c r="IF555" s="14">
        <v>-0.10641399999999999</v>
      </c>
      <c r="IH555" s="7">
        <v>78.48</v>
      </c>
      <c r="II555" s="9">
        <v>70.09</v>
      </c>
    </row>
    <row r="556" spans="1:243" x14ac:dyDescent="0.35">
      <c r="A556" s="6">
        <f t="shared" si="94"/>
        <v>45329</v>
      </c>
      <c r="B556" s="13">
        <f t="shared" si="88"/>
        <v>2</v>
      </c>
      <c r="C556" s="13">
        <f t="shared" si="89"/>
        <v>2024</v>
      </c>
      <c r="D556">
        <f t="shared" si="90"/>
        <v>202402</v>
      </c>
      <c r="E556">
        <f t="shared" si="91"/>
        <v>1</v>
      </c>
      <c r="F556">
        <f t="shared" si="92"/>
        <v>202401</v>
      </c>
      <c r="G556" t="s">
        <v>744</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82.425700000000006</v>
      </c>
      <c r="FP556" s="7">
        <v>81.180000000000007</v>
      </c>
      <c r="FQ556" s="9">
        <v>1.2632000000000001</v>
      </c>
      <c r="FR556" s="7">
        <f t="shared" si="93"/>
        <v>64.265357821405956</v>
      </c>
      <c r="FT556" s="7">
        <v>4.4800000000000004</v>
      </c>
      <c r="FU556" s="7">
        <v>4</v>
      </c>
      <c r="FV556" s="9">
        <v>82.600999999999999</v>
      </c>
      <c r="FX556" s="9">
        <v>79.209999999999994</v>
      </c>
      <c r="FY556" s="9">
        <v>78.55</v>
      </c>
      <c r="FZ556" s="9">
        <v>77.430000000000007</v>
      </c>
      <c r="GA556" s="9">
        <v>75.180000000000007</v>
      </c>
      <c r="GB556" s="9">
        <v>72.239999999999995</v>
      </c>
      <c r="GD556" s="9">
        <v>79.209999999999994</v>
      </c>
      <c r="GE556" s="9">
        <v>78.89</v>
      </c>
      <c r="GF556" s="9">
        <v>78.55</v>
      </c>
      <c r="GG556" s="9">
        <v>78.2</v>
      </c>
      <c r="GH556" s="9">
        <v>77.83</v>
      </c>
      <c r="GI556" s="9">
        <v>77.430000000000007</v>
      </c>
      <c r="GJ556" s="9">
        <v>77.03</v>
      </c>
      <c r="GK556" s="9">
        <v>76.64</v>
      </c>
      <c r="GL556" s="9">
        <v>76.239999999999995</v>
      </c>
      <c r="GM556" s="9">
        <v>75.849999999999994</v>
      </c>
      <c r="GN556" s="9">
        <v>75.489999999999995</v>
      </c>
      <c r="GO556" s="9">
        <v>75.180000000000007</v>
      </c>
      <c r="GP556" s="9">
        <v>74.89</v>
      </c>
      <c r="GQ556" s="9">
        <v>74.599999999999994</v>
      </c>
      <c r="GR556" s="9">
        <v>74.31</v>
      </c>
      <c r="GS556" s="9">
        <v>74.03</v>
      </c>
      <c r="GT556" s="9">
        <v>73.77</v>
      </c>
      <c r="GU556" s="9">
        <v>73.53</v>
      </c>
      <c r="GV556" s="9">
        <v>73.31</v>
      </c>
      <c r="GW556" s="9">
        <v>73.08</v>
      </c>
      <c r="GX556" s="9">
        <v>72.849999999999994</v>
      </c>
      <c r="GY556" s="9">
        <v>72.62</v>
      </c>
      <c r="GZ556" s="9">
        <v>72.430000000000007</v>
      </c>
      <c r="HA556" s="9">
        <v>72.239999999999995</v>
      </c>
      <c r="HB556" s="9">
        <v>72.05</v>
      </c>
      <c r="HC556" s="9">
        <v>71.87</v>
      </c>
      <c r="HD556" s="9">
        <v>71.69</v>
      </c>
      <c r="HE556" s="9">
        <v>71.52</v>
      </c>
      <c r="HF556" s="9">
        <v>71.349999999999994</v>
      </c>
      <c r="HG556" s="9">
        <v>71.180000000000007</v>
      </c>
      <c r="HH556" s="9">
        <v>71.02</v>
      </c>
      <c r="HI556" s="9">
        <v>70.86</v>
      </c>
      <c r="HJ556" s="9">
        <v>70.709999999999994</v>
      </c>
      <c r="HK556" s="9">
        <v>70.61</v>
      </c>
      <c r="HL556" s="9">
        <v>70.510000000000005</v>
      </c>
      <c r="HM556" s="9">
        <v>70.41</v>
      </c>
      <c r="HN556" s="9">
        <v>70.31</v>
      </c>
      <c r="HO556" s="9">
        <v>70.19</v>
      </c>
      <c r="HP556" s="9">
        <v>70.09</v>
      </c>
      <c r="HQ556" s="9">
        <v>69.989999999999995</v>
      </c>
      <c r="HR556" s="9">
        <v>69.900000000000006</v>
      </c>
      <c r="HS556" s="9">
        <v>69.81</v>
      </c>
      <c r="HT556" s="9">
        <v>69.72</v>
      </c>
      <c r="HU556" s="9">
        <v>69.63</v>
      </c>
      <c r="HV556" s="9">
        <v>69.540000000000006</v>
      </c>
      <c r="HW556" s="9">
        <v>69.510000000000005</v>
      </c>
      <c r="HX556" s="9">
        <v>69.48</v>
      </c>
      <c r="HY556" s="9">
        <v>69.45</v>
      </c>
      <c r="ID556" s="14">
        <v>84.838099999999997</v>
      </c>
      <c r="IE556" s="14">
        <v>84.747900000000001</v>
      </c>
      <c r="IF556" s="14">
        <v>-0.10641399999999999</v>
      </c>
      <c r="IH556" s="7">
        <v>79.180000000000007</v>
      </c>
      <c r="II556" s="9">
        <v>68.98</v>
      </c>
    </row>
    <row r="557" spans="1:243" x14ac:dyDescent="0.35">
      <c r="A557" s="6">
        <f t="shared" si="94"/>
        <v>45330</v>
      </c>
      <c r="B557" s="13">
        <f t="shared" si="88"/>
        <v>2</v>
      </c>
      <c r="C557" s="13">
        <f t="shared" si="89"/>
        <v>2024</v>
      </c>
      <c r="D557">
        <f t="shared" si="90"/>
        <v>202402</v>
      </c>
      <c r="E557">
        <f t="shared" si="91"/>
        <v>1</v>
      </c>
      <c r="F557">
        <f t="shared" si="92"/>
        <v>202401</v>
      </c>
      <c r="G557" t="s">
        <v>745</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82.3005</v>
      </c>
      <c r="FP557" s="7">
        <v>83.01</v>
      </c>
      <c r="FQ557" s="9">
        <v>1.2605</v>
      </c>
      <c r="FR557" s="7">
        <f t="shared" si="93"/>
        <v>65.854819516065064</v>
      </c>
      <c r="FT557" s="7">
        <v>4.55</v>
      </c>
      <c r="FU557" s="7">
        <v>4.0599999999999996</v>
      </c>
      <c r="FV557" s="9">
        <v>82.468000000000004</v>
      </c>
      <c r="FX557" s="9">
        <v>81.63</v>
      </c>
      <c r="FY557" s="9">
        <v>80.569999999999993</v>
      </c>
      <c r="FZ557" s="9">
        <v>79.14</v>
      </c>
      <c r="GA557" s="9">
        <v>76.599999999999994</v>
      </c>
      <c r="GB557" s="9">
        <v>73.290000000000006</v>
      </c>
      <c r="GD557" s="9">
        <v>81.63</v>
      </c>
      <c r="GE557" s="9">
        <v>81.08</v>
      </c>
      <c r="GF557" s="9">
        <v>80.569999999999993</v>
      </c>
      <c r="GG557" s="9">
        <v>80.09</v>
      </c>
      <c r="GH557" s="9">
        <v>79.62</v>
      </c>
      <c r="GI557" s="9">
        <v>79.14</v>
      </c>
      <c r="GJ557" s="9">
        <v>78.67</v>
      </c>
      <c r="GK557" s="9">
        <v>78.23</v>
      </c>
      <c r="GL557" s="9">
        <v>77.790000000000006</v>
      </c>
      <c r="GM557" s="9">
        <v>77.36</v>
      </c>
      <c r="GN557" s="9">
        <v>76.95</v>
      </c>
      <c r="GO557" s="9">
        <v>76.599999999999994</v>
      </c>
      <c r="GP557" s="9">
        <v>76.27</v>
      </c>
      <c r="GQ557" s="9">
        <v>75.95</v>
      </c>
      <c r="GR557" s="9">
        <v>75.63</v>
      </c>
      <c r="GS557" s="9">
        <v>75.319999999999993</v>
      </c>
      <c r="GT557" s="9">
        <v>75.03</v>
      </c>
      <c r="GU557" s="9">
        <v>74.760000000000005</v>
      </c>
      <c r="GV557" s="9">
        <v>74.510000000000005</v>
      </c>
      <c r="GW557" s="9">
        <v>74.25</v>
      </c>
      <c r="GX557" s="9">
        <v>73.989999999999995</v>
      </c>
      <c r="GY557" s="9">
        <v>73.739999999999995</v>
      </c>
      <c r="GZ557" s="9">
        <v>73.510000000000005</v>
      </c>
      <c r="HA557" s="9">
        <v>73.290000000000006</v>
      </c>
      <c r="HB557" s="9">
        <v>73.08</v>
      </c>
      <c r="HC557" s="9">
        <v>72.87</v>
      </c>
      <c r="HD557" s="9">
        <v>72.67</v>
      </c>
      <c r="HE557" s="9">
        <v>72.48</v>
      </c>
      <c r="HF557" s="9">
        <v>72.290000000000006</v>
      </c>
      <c r="HG557" s="9">
        <v>72.099999999999994</v>
      </c>
      <c r="HH557" s="9">
        <v>71.92</v>
      </c>
      <c r="HI557" s="9">
        <v>71.739999999999995</v>
      </c>
      <c r="HJ557" s="9">
        <v>71.569999999999993</v>
      </c>
      <c r="HK557" s="9">
        <v>71.44</v>
      </c>
      <c r="HL557" s="9">
        <v>71.31</v>
      </c>
      <c r="HM557" s="9">
        <v>71.19</v>
      </c>
      <c r="HN557" s="9">
        <v>71.08</v>
      </c>
      <c r="HO557" s="9">
        <v>70.95</v>
      </c>
      <c r="HP557" s="9">
        <v>70.84</v>
      </c>
      <c r="HQ557" s="9">
        <v>70.73</v>
      </c>
      <c r="HR557" s="9">
        <v>70.62</v>
      </c>
      <c r="HS557" s="9">
        <v>70.510000000000005</v>
      </c>
      <c r="HT557" s="9">
        <v>70.400000000000006</v>
      </c>
      <c r="HU557" s="9">
        <v>70.290000000000006</v>
      </c>
      <c r="HV557" s="9">
        <v>70.19</v>
      </c>
      <c r="HW557" s="9">
        <v>70.14</v>
      </c>
      <c r="HX557" s="9">
        <v>70.099999999999994</v>
      </c>
      <c r="HY557" s="9">
        <v>70.05</v>
      </c>
      <c r="ID557" s="14">
        <v>84.838099999999997</v>
      </c>
      <c r="IE557" s="14">
        <v>84.747900000000001</v>
      </c>
      <c r="IF557" s="14">
        <v>-0.10641399999999999</v>
      </c>
      <c r="IH557" s="7">
        <v>81.37</v>
      </c>
      <c r="II557" s="9">
        <v>68.349999999999994</v>
      </c>
    </row>
    <row r="558" spans="1:243" x14ac:dyDescent="0.35">
      <c r="A558" s="6">
        <f t="shared" si="94"/>
        <v>45331</v>
      </c>
      <c r="B558" s="13">
        <f t="shared" si="88"/>
        <v>2</v>
      </c>
      <c r="C558" s="13">
        <f t="shared" si="89"/>
        <v>2024</v>
      </c>
      <c r="D558">
        <f t="shared" si="90"/>
        <v>202402</v>
      </c>
      <c r="E558">
        <f t="shared" si="91"/>
        <v>1</v>
      </c>
      <c r="F558">
        <f t="shared" si="92"/>
        <v>202401</v>
      </c>
      <c r="G558" t="s">
        <v>746</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82.387600000000006</v>
      </c>
      <c r="FP558" s="7">
        <v>83.58</v>
      </c>
      <c r="FQ558" s="9">
        <v>1.2632000000000001</v>
      </c>
      <c r="FR558" s="7">
        <f t="shared" si="93"/>
        <v>66.165294490183655</v>
      </c>
      <c r="FT558" s="7">
        <v>4.57</v>
      </c>
      <c r="FU558" s="7">
        <v>4.0599999999999996</v>
      </c>
      <c r="FV558" s="9">
        <v>82.555000000000007</v>
      </c>
      <c r="FX558" s="9">
        <v>82.19</v>
      </c>
      <c r="FY558" s="9">
        <v>81.11</v>
      </c>
      <c r="FZ558" s="9">
        <v>79.760000000000005</v>
      </c>
      <c r="GA558" s="9">
        <v>77.17</v>
      </c>
      <c r="GB558" s="9">
        <v>73.78</v>
      </c>
      <c r="GD558" s="9">
        <v>82.19</v>
      </c>
      <c r="GE558" s="9">
        <v>81.61</v>
      </c>
      <c r="GF558" s="9">
        <v>81.11</v>
      </c>
      <c r="GG558" s="9">
        <v>80.66</v>
      </c>
      <c r="GH558" s="9">
        <v>80.22</v>
      </c>
      <c r="GI558" s="9">
        <v>79.760000000000005</v>
      </c>
      <c r="GJ558" s="9">
        <v>79.290000000000006</v>
      </c>
      <c r="GK558" s="9">
        <v>78.849999999999994</v>
      </c>
      <c r="GL558" s="9">
        <v>78.400000000000006</v>
      </c>
      <c r="GM558" s="9">
        <v>77.95</v>
      </c>
      <c r="GN558" s="9">
        <v>77.540000000000006</v>
      </c>
      <c r="GO558" s="9">
        <v>77.17</v>
      </c>
      <c r="GP558" s="9">
        <v>76.83</v>
      </c>
      <c r="GQ558" s="9">
        <v>76.5</v>
      </c>
      <c r="GR558" s="9">
        <v>76.16</v>
      </c>
      <c r="GS558" s="9">
        <v>75.84</v>
      </c>
      <c r="GT558" s="9">
        <v>75.55</v>
      </c>
      <c r="GU558" s="9">
        <v>75.28</v>
      </c>
      <c r="GV558" s="9">
        <v>75.02</v>
      </c>
      <c r="GW558" s="9">
        <v>74.760000000000005</v>
      </c>
      <c r="GX558" s="9">
        <v>74.489999999999995</v>
      </c>
      <c r="GY558" s="9">
        <v>74.23</v>
      </c>
      <c r="GZ558" s="9">
        <v>74</v>
      </c>
      <c r="HA558" s="9">
        <v>73.78</v>
      </c>
      <c r="HB558" s="9">
        <v>73.569999999999993</v>
      </c>
      <c r="HC558" s="9">
        <v>73.349999999999994</v>
      </c>
      <c r="HD558" s="9">
        <v>73.14</v>
      </c>
      <c r="HE558" s="9">
        <v>72.94</v>
      </c>
      <c r="HF558" s="9">
        <v>72.739999999999995</v>
      </c>
      <c r="HG558" s="9">
        <v>72.55</v>
      </c>
      <c r="HH558" s="9">
        <v>72.38</v>
      </c>
      <c r="HI558" s="9">
        <v>72.2</v>
      </c>
      <c r="HJ558" s="9">
        <v>72.03</v>
      </c>
      <c r="HK558" s="9">
        <v>71.900000000000006</v>
      </c>
      <c r="HL558" s="9">
        <v>71.77</v>
      </c>
      <c r="HM558" s="9">
        <v>71.650000000000006</v>
      </c>
      <c r="HN558" s="9">
        <v>71.540000000000006</v>
      </c>
      <c r="HO558" s="9">
        <v>71.41</v>
      </c>
      <c r="HP558" s="9">
        <v>71.290000000000006</v>
      </c>
      <c r="HQ558" s="9">
        <v>71.180000000000007</v>
      </c>
      <c r="HR558" s="9">
        <v>71.069999999999993</v>
      </c>
      <c r="HS558" s="9">
        <v>70.959999999999994</v>
      </c>
      <c r="HT558" s="9">
        <v>70.849999999999994</v>
      </c>
      <c r="HU558" s="9">
        <v>70.739999999999995</v>
      </c>
      <c r="HV558" s="9">
        <v>70.64</v>
      </c>
      <c r="HW558" s="9">
        <v>70.59</v>
      </c>
      <c r="HX558" s="9">
        <v>70.55</v>
      </c>
      <c r="HY558" s="9">
        <v>70.5</v>
      </c>
      <c r="ID558" s="14">
        <v>84.838099999999997</v>
      </c>
      <c r="IE558" s="14">
        <v>84.747900000000001</v>
      </c>
      <c r="IF558" s="14">
        <v>-0.10641399999999999</v>
      </c>
      <c r="IH558" s="7">
        <v>81.93</v>
      </c>
      <c r="II558" s="9">
        <v>66.42</v>
      </c>
    </row>
    <row r="559" spans="1:243" x14ac:dyDescent="0.35">
      <c r="A559" s="6">
        <f t="shared" si="94"/>
        <v>45334</v>
      </c>
      <c r="B559" s="13">
        <f t="shared" si="88"/>
        <v>2</v>
      </c>
      <c r="C559" s="13">
        <f t="shared" si="89"/>
        <v>2024</v>
      </c>
      <c r="D559">
        <f t="shared" si="90"/>
        <v>202402</v>
      </c>
      <c r="E559">
        <f t="shared" si="91"/>
        <v>1</v>
      </c>
      <c r="F559">
        <f t="shared" si="92"/>
        <v>202401</v>
      </c>
      <c r="G559" t="s">
        <v>747</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82.323400000000007</v>
      </c>
      <c r="FP559" s="7">
        <v>83.88</v>
      </c>
      <c r="FQ559" s="9">
        <v>1.2615000000000001</v>
      </c>
      <c r="FR559" s="7">
        <f t="shared" si="93"/>
        <v>66.49227110582639</v>
      </c>
      <c r="FT559" s="7">
        <v>4.55</v>
      </c>
      <c r="FU559" s="7">
        <v>4.0599999999999996</v>
      </c>
      <c r="FV559" s="9">
        <v>82.497699999999995</v>
      </c>
      <c r="FX559" s="9">
        <v>82</v>
      </c>
      <c r="FY559" s="9">
        <v>81.040000000000006</v>
      </c>
      <c r="FZ559" s="9">
        <v>79.72</v>
      </c>
      <c r="GA559" s="9">
        <v>77.2</v>
      </c>
      <c r="GB559" s="9">
        <v>73.89</v>
      </c>
      <c r="GD559" s="9">
        <v>82</v>
      </c>
      <c r="GE559" s="9">
        <v>81.510000000000005</v>
      </c>
      <c r="GF559" s="9">
        <v>81.040000000000006</v>
      </c>
      <c r="GG559" s="9">
        <v>80.599999999999994</v>
      </c>
      <c r="GH559" s="9">
        <v>80.17</v>
      </c>
      <c r="GI559" s="9">
        <v>79.72</v>
      </c>
      <c r="GJ559" s="9">
        <v>79.27</v>
      </c>
      <c r="GK559" s="9">
        <v>78.84</v>
      </c>
      <c r="GL559" s="9">
        <v>78.400000000000006</v>
      </c>
      <c r="GM559" s="9">
        <v>77.959999999999994</v>
      </c>
      <c r="GN559" s="9">
        <v>77.56</v>
      </c>
      <c r="GO559" s="9">
        <v>77.2</v>
      </c>
      <c r="GP559" s="9">
        <v>76.87</v>
      </c>
      <c r="GQ559" s="9">
        <v>76.55</v>
      </c>
      <c r="GR559" s="9">
        <v>76.22</v>
      </c>
      <c r="GS559" s="9">
        <v>75.91</v>
      </c>
      <c r="GT559" s="9">
        <v>75.62</v>
      </c>
      <c r="GU559" s="9">
        <v>75.349999999999994</v>
      </c>
      <c r="GV559" s="9">
        <v>75.099999999999994</v>
      </c>
      <c r="GW559" s="9">
        <v>74.849999999999994</v>
      </c>
      <c r="GX559" s="9">
        <v>74.58</v>
      </c>
      <c r="GY559" s="9">
        <v>74.33</v>
      </c>
      <c r="GZ559" s="9">
        <v>74.11</v>
      </c>
      <c r="HA559" s="9">
        <v>73.89</v>
      </c>
      <c r="HB559" s="9">
        <v>73.69</v>
      </c>
      <c r="HC559" s="9">
        <v>73.48</v>
      </c>
      <c r="HD559" s="9">
        <v>73.27</v>
      </c>
      <c r="HE559" s="9">
        <v>73.08</v>
      </c>
      <c r="HF559" s="9">
        <v>72.88</v>
      </c>
      <c r="HG559" s="9">
        <v>72.69</v>
      </c>
      <c r="HH559" s="9">
        <v>72.53</v>
      </c>
      <c r="HI559" s="9">
        <v>72.36</v>
      </c>
      <c r="HJ559" s="9">
        <v>72.19</v>
      </c>
      <c r="HK559" s="9">
        <v>72.06</v>
      </c>
      <c r="HL559" s="9">
        <v>71.930000000000007</v>
      </c>
      <c r="HM559" s="9">
        <v>71.819999999999993</v>
      </c>
      <c r="HN559" s="9">
        <v>71.72</v>
      </c>
      <c r="HO559" s="9">
        <v>71.59</v>
      </c>
      <c r="HP559" s="9">
        <v>71.47</v>
      </c>
      <c r="HQ559" s="9">
        <v>71.36</v>
      </c>
      <c r="HR559" s="9">
        <v>71.260000000000005</v>
      </c>
      <c r="HS559" s="9">
        <v>71.16</v>
      </c>
      <c r="HT559" s="9">
        <v>71.06</v>
      </c>
      <c r="HU559" s="9">
        <v>70.95</v>
      </c>
      <c r="HV559" s="9">
        <v>70.849999999999994</v>
      </c>
      <c r="HW559" s="9">
        <v>70.8</v>
      </c>
      <c r="HX559" s="9">
        <v>70.760000000000005</v>
      </c>
      <c r="HY559" s="9">
        <v>70.709999999999994</v>
      </c>
      <c r="ID559" s="14">
        <v>84.838099999999997</v>
      </c>
      <c r="IE559" s="14">
        <v>84.747900000000001</v>
      </c>
      <c r="IF559" s="14">
        <v>-0.10641399999999999</v>
      </c>
      <c r="IH559" s="7">
        <v>81.91</v>
      </c>
      <c r="II559" s="9">
        <v>62.65</v>
      </c>
    </row>
    <row r="560" spans="1:243" x14ac:dyDescent="0.35">
      <c r="A560" s="6">
        <f t="shared" si="94"/>
        <v>45335</v>
      </c>
      <c r="B560" s="13">
        <f t="shared" si="88"/>
        <v>2</v>
      </c>
      <c r="C560" s="13">
        <f t="shared" si="89"/>
        <v>2024</v>
      </c>
      <c r="D560">
        <f t="shared" si="90"/>
        <v>202402</v>
      </c>
      <c r="E560">
        <f t="shared" si="91"/>
        <v>1</v>
      </c>
      <c r="F560">
        <f t="shared" si="92"/>
        <v>202401</v>
      </c>
      <c r="G560" t="s">
        <v>748</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82.558999999999997</v>
      </c>
      <c r="FP560" s="7">
        <v>84.72</v>
      </c>
      <c r="FQ560" s="9">
        <v>1.2601</v>
      </c>
      <c r="FR560" s="7">
        <f t="shared" si="93"/>
        <v>67.23275930481708</v>
      </c>
      <c r="FT560" s="7">
        <v>4.68</v>
      </c>
      <c r="FU560" s="7">
        <v>4.16</v>
      </c>
      <c r="FV560" s="9">
        <v>82.728800000000007</v>
      </c>
      <c r="FX560" s="9">
        <v>82.77</v>
      </c>
      <c r="FY560" s="9">
        <v>81.48</v>
      </c>
      <c r="FZ560" s="9">
        <v>79.959999999999994</v>
      </c>
      <c r="GA560" s="9">
        <v>77.349999999999994</v>
      </c>
      <c r="GB560" s="9">
        <v>74.02</v>
      </c>
      <c r="GD560" s="9">
        <v>82.77</v>
      </c>
      <c r="GE560" s="9">
        <v>82.07</v>
      </c>
      <c r="GF560" s="9">
        <v>81.48</v>
      </c>
      <c r="GG560" s="9">
        <v>80.959999999999994</v>
      </c>
      <c r="GH560" s="9">
        <v>80.459999999999994</v>
      </c>
      <c r="GI560" s="9">
        <v>79.959999999999994</v>
      </c>
      <c r="GJ560" s="9">
        <v>79.48</v>
      </c>
      <c r="GK560" s="9">
        <v>79.03</v>
      </c>
      <c r="GL560" s="9">
        <v>78.58</v>
      </c>
      <c r="GM560" s="9">
        <v>78.13</v>
      </c>
      <c r="GN560" s="9">
        <v>77.709999999999994</v>
      </c>
      <c r="GO560" s="9">
        <v>77.349999999999994</v>
      </c>
      <c r="GP560" s="9">
        <v>77.010000000000005</v>
      </c>
      <c r="GQ560" s="9">
        <v>76.69</v>
      </c>
      <c r="GR560" s="9">
        <v>76.36</v>
      </c>
      <c r="GS560" s="9">
        <v>76.05</v>
      </c>
      <c r="GT560" s="9">
        <v>75.760000000000005</v>
      </c>
      <c r="GU560" s="9">
        <v>75.489999999999995</v>
      </c>
      <c r="GV560" s="9">
        <v>75.25</v>
      </c>
      <c r="GW560" s="9">
        <v>74.989999999999995</v>
      </c>
      <c r="GX560" s="9">
        <v>74.73</v>
      </c>
      <c r="GY560" s="9">
        <v>74.47</v>
      </c>
      <c r="GZ560" s="9">
        <v>74.239999999999995</v>
      </c>
      <c r="HA560" s="9">
        <v>74.02</v>
      </c>
      <c r="HB560" s="9">
        <v>73.819999999999993</v>
      </c>
      <c r="HC560" s="9">
        <v>73.62</v>
      </c>
      <c r="HD560" s="9">
        <v>73.42</v>
      </c>
      <c r="HE560" s="9">
        <v>73.23</v>
      </c>
      <c r="HF560" s="9">
        <v>73.03</v>
      </c>
      <c r="HG560" s="9">
        <v>72.84</v>
      </c>
      <c r="HH560" s="9">
        <v>72.69</v>
      </c>
      <c r="HI560" s="9">
        <v>72.53</v>
      </c>
      <c r="HJ560" s="9">
        <v>72.37</v>
      </c>
      <c r="HK560" s="9">
        <v>72.239999999999995</v>
      </c>
      <c r="HL560" s="9">
        <v>72.11</v>
      </c>
      <c r="HM560" s="9">
        <v>72</v>
      </c>
      <c r="HN560" s="9">
        <v>71.91</v>
      </c>
      <c r="HO560" s="9">
        <v>71.790000000000006</v>
      </c>
      <c r="HP560" s="9">
        <v>71.680000000000007</v>
      </c>
      <c r="HQ560" s="9">
        <v>71.569999999999993</v>
      </c>
      <c r="HR560" s="9">
        <v>71.47</v>
      </c>
      <c r="HS560" s="9">
        <v>71.37</v>
      </c>
      <c r="HT560" s="9">
        <v>71.28</v>
      </c>
      <c r="HU560" s="9">
        <v>71.180000000000007</v>
      </c>
      <c r="HV560" s="9">
        <v>71.09</v>
      </c>
      <c r="HW560" s="9">
        <v>71.040000000000006</v>
      </c>
      <c r="HX560" s="9">
        <v>71</v>
      </c>
      <c r="HY560" s="9">
        <v>70.95</v>
      </c>
      <c r="ID560" s="14">
        <v>84.838099999999997</v>
      </c>
      <c r="IE560" s="14">
        <v>84.747900000000001</v>
      </c>
      <c r="IF560" s="14">
        <v>-0.10641399999999999</v>
      </c>
      <c r="IH560" s="7">
        <v>83</v>
      </c>
      <c r="II560" s="9">
        <v>62.19</v>
      </c>
    </row>
    <row r="561" spans="1:243" x14ac:dyDescent="0.35">
      <c r="A561" s="6">
        <f t="shared" si="94"/>
        <v>45336</v>
      </c>
      <c r="B561" s="13">
        <f t="shared" si="88"/>
        <v>2</v>
      </c>
      <c r="C561" s="13">
        <f t="shared" si="89"/>
        <v>2024</v>
      </c>
      <c r="D561">
        <f t="shared" si="90"/>
        <v>202402</v>
      </c>
      <c r="E561">
        <f t="shared" si="91"/>
        <v>1</v>
      </c>
      <c r="F561">
        <f t="shared" si="92"/>
        <v>202401</v>
      </c>
      <c r="G561" t="s">
        <v>749</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82.183099999999996</v>
      </c>
      <c r="FP561" s="7">
        <v>84.41</v>
      </c>
      <c r="FQ561" s="9">
        <v>1.2548999999999999</v>
      </c>
      <c r="FR561" s="7">
        <f t="shared" si="93"/>
        <v>67.264323850506017</v>
      </c>
      <c r="FT561" s="7">
        <v>4.54</v>
      </c>
      <c r="FU561" s="7">
        <v>4.03</v>
      </c>
      <c r="FV561" s="9">
        <v>82.353300000000004</v>
      </c>
      <c r="FX561" s="9">
        <v>81.599999999999994</v>
      </c>
      <c r="FY561" s="9">
        <v>80.48</v>
      </c>
      <c r="FZ561" s="9">
        <v>79.12</v>
      </c>
      <c r="GA561" s="9">
        <v>76.69</v>
      </c>
      <c r="GB561" s="9">
        <v>73.489999999999995</v>
      </c>
      <c r="GD561" s="9">
        <v>81.599999999999994</v>
      </c>
      <c r="GE561" s="9">
        <v>80.989999999999995</v>
      </c>
      <c r="GF561" s="9">
        <v>80.48</v>
      </c>
      <c r="GG561" s="9">
        <v>80.010000000000005</v>
      </c>
      <c r="GH561" s="9">
        <v>79.56</v>
      </c>
      <c r="GI561" s="9">
        <v>79.12</v>
      </c>
      <c r="GJ561" s="9">
        <v>78.680000000000007</v>
      </c>
      <c r="GK561" s="9">
        <v>78.260000000000005</v>
      </c>
      <c r="GL561" s="9">
        <v>77.84</v>
      </c>
      <c r="GM561" s="9">
        <v>77.42</v>
      </c>
      <c r="GN561" s="9">
        <v>77.03</v>
      </c>
      <c r="GO561" s="9">
        <v>76.69</v>
      </c>
      <c r="GP561" s="9">
        <v>76.37</v>
      </c>
      <c r="GQ561" s="9">
        <v>76.05</v>
      </c>
      <c r="GR561" s="9">
        <v>75.73</v>
      </c>
      <c r="GS561" s="9">
        <v>75.430000000000007</v>
      </c>
      <c r="GT561" s="9">
        <v>75.150000000000006</v>
      </c>
      <c r="GU561" s="9">
        <v>74.89</v>
      </c>
      <c r="GV561" s="9">
        <v>74.66</v>
      </c>
      <c r="GW561" s="9">
        <v>74.42</v>
      </c>
      <c r="GX561" s="9">
        <v>74.17</v>
      </c>
      <c r="GY561" s="9">
        <v>73.92</v>
      </c>
      <c r="GZ561" s="9">
        <v>73.7</v>
      </c>
      <c r="HA561" s="9">
        <v>73.489999999999995</v>
      </c>
      <c r="HB561" s="9">
        <v>73.3</v>
      </c>
      <c r="HC561" s="9">
        <v>73.11</v>
      </c>
      <c r="HD561" s="9">
        <v>72.92</v>
      </c>
      <c r="HE561" s="9">
        <v>72.73</v>
      </c>
      <c r="HF561" s="9">
        <v>72.53</v>
      </c>
      <c r="HG561" s="9">
        <v>72.34</v>
      </c>
      <c r="HH561" s="9">
        <v>72.2</v>
      </c>
      <c r="HI561" s="9">
        <v>72.05</v>
      </c>
      <c r="HJ561" s="9">
        <v>71.900000000000006</v>
      </c>
      <c r="HK561" s="9">
        <v>71.77</v>
      </c>
      <c r="HL561" s="9">
        <v>71.64</v>
      </c>
      <c r="HM561" s="9">
        <v>71.53</v>
      </c>
      <c r="HN561" s="9">
        <v>71.45</v>
      </c>
      <c r="HO561" s="9">
        <v>71.34</v>
      </c>
      <c r="HP561" s="9">
        <v>71.239999999999995</v>
      </c>
      <c r="HQ561" s="9">
        <v>71.13</v>
      </c>
      <c r="HR561" s="9">
        <v>71.040000000000006</v>
      </c>
      <c r="HS561" s="9">
        <v>70.94</v>
      </c>
      <c r="HT561" s="9">
        <v>70.86</v>
      </c>
      <c r="HU561" s="9">
        <v>70.77</v>
      </c>
      <c r="HV561" s="9">
        <v>70.69</v>
      </c>
      <c r="HW561" s="9">
        <v>70.650000000000006</v>
      </c>
      <c r="HX561" s="9">
        <v>70.61</v>
      </c>
      <c r="HY561" s="9">
        <v>70.569999999999993</v>
      </c>
      <c r="ID561" s="14">
        <v>84.838099999999997</v>
      </c>
      <c r="IE561" s="14">
        <v>84.747900000000001</v>
      </c>
      <c r="IF561" s="14">
        <v>-0.10641399999999999</v>
      </c>
      <c r="IH561" s="7">
        <v>81.819999999999993</v>
      </c>
      <c r="II561" s="9">
        <v>61.07</v>
      </c>
    </row>
    <row r="562" spans="1:243" x14ac:dyDescent="0.35">
      <c r="A562" s="6">
        <f t="shared" si="94"/>
        <v>45337</v>
      </c>
      <c r="B562" s="13">
        <f t="shared" si="88"/>
        <v>2</v>
      </c>
      <c r="C562" s="13">
        <f t="shared" si="89"/>
        <v>2024</v>
      </c>
      <c r="D562">
        <f t="shared" si="90"/>
        <v>202402</v>
      </c>
      <c r="E562">
        <f t="shared" si="91"/>
        <v>1</v>
      </c>
      <c r="F562">
        <f t="shared" si="92"/>
        <v>202401</v>
      </c>
      <c r="G562" t="s">
        <v>750</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82.213999999999999</v>
      </c>
      <c r="FP562" s="7">
        <v>84.33</v>
      </c>
      <c r="FQ562" s="9">
        <v>1.2585</v>
      </c>
      <c r="FR562" s="7">
        <f t="shared" si="93"/>
        <v>67.008343265792618</v>
      </c>
      <c r="FT562" s="7">
        <v>4.57</v>
      </c>
      <c r="FU562" s="7">
        <v>4.05</v>
      </c>
      <c r="FV562" s="9">
        <v>82.382400000000004</v>
      </c>
      <c r="FX562" s="9">
        <v>82.86</v>
      </c>
      <c r="FY562" s="9">
        <v>81.56</v>
      </c>
      <c r="FZ562" s="9">
        <v>79.98</v>
      </c>
      <c r="GA562" s="9">
        <v>77.36</v>
      </c>
      <c r="GB562" s="9">
        <v>73.930000000000007</v>
      </c>
      <c r="GD562" s="9">
        <v>82.86</v>
      </c>
      <c r="GE562" s="9">
        <v>82.16</v>
      </c>
      <c r="GF562" s="9">
        <v>81.56</v>
      </c>
      <c r="GG562" s="9">
        <v>81.010000000000005</v>
      </c>
      <c r="GH562" s="9">
        <v>80.48</v>
      </c>
      <c r="GI562" s="9">
        <v>79.98</v>
      </c>
      <c r="GJ562" s="9">
        <v>79.5</v>
      </c>
      <c r="GK562" s="9">
        <v>79.040000000000006</v>
      </c>
      <c r="GL562" s="9">
        <v>78.59</v>
      </c>
      <c r="GM562" s="9">
        <v>78.14</v>
      </c>
      <c r="GN562" s="9">
        <v>77.73</v>
      </c>
      <c r="GO562" s="9">
        <v>77.36</v>
      </c>
      <c r="GP562" s="9">
        <v>77.010000000000005</v>
      </c>
      <c r="GQ562" s="9">
        <v>76.67</v>
      </c>
      <c r="GR562" s="9">
        <v>76.33</v>
      </c>
      <c r="GS562" s="9">
        <v>76.010000000000005</v>
      </c>
      <c r="GT562" s="9">
        <v>75.709999999999994</v>
      </c>
      <c r="GU562" s="9">
        <v>75.430000000000007</v>
      </c>
      <c r="GV562" s="9">
        <v>75.180000000000007</v>
      </c>
      <c r="GW562" s="9">
        <v>74.92</v>
      </c>
      <c r="GX562" s="9">
        <v>74.66</v>
      </c>
      <c r="GY562" s="9">
        <v>74.400000000000006</v>
      </c>
      <c r="GZ562" s="9">
        <v>74.16</v>
      </c>
      <c r="HA562" s="9">
        <v>73.930000000000007</v>
      </c>
      <c r="HB562" s="9">
        <v>73.72</v>
      </c>
      <c r="HC562" s="9">
        <v>73.52</v>
      </c>
      <c r="HD562" s="9">
        <v>73.319999999999993</v>
      </c>
      <c r="HE562" s="9">
        <v>73.11</v>
      </c>
      <c r="HF562" s="9">
        <v>72.89</v>
      </c>
      <c r="HG562" s="9">
        <v>72.7</v>
      </c>
      <c r="HH562" s="9">
        <v>72.540000000000006</v>
      </c>
      <c r="HI562" s="9">
        <v>72.38</v>
      </c>
      <c r="HJ562" s="9">
        <v>72.22</v>
      </c>
      <c r="HK562" s="9">
        <v>72.08</v>
      </c>
      <c r="HL562" s="9">
        <v>71.94</v>
      </c>
      <c r="HM562" s="9">
        <v>71.819999999999993</v>
      </c>
      <c r="HN562" s="9">
        <v>71.73</v>
      </c>
      <c r="HO562" s="9">
        <v>71.61</v>
      </c>
      <c r="HP562" s="9">
        <v>71.5</v>
      </c>
      <c r="HQ562" s="9">
        <v>71.38</v>
      </c>
      <c r="HR562" s="9">
        <v>71.28</v>
      </c>
      <c r="HS562" s="9">
        <v>71.17</v>
      </c>
      <c r="HT562" s="9">
        <v>71.08</v>
      </c>
      <c r="HU562" s="9">
        <v>70.98</v>
      </c>
      <c r="HV562" s="9">
        <v>70.900000000000006</v>
      </c>
      <c r="HW562" s="9">
        <v>70.86</v>
      </c>
      <c r="HX562" s="9">
        <v>70.819999999999993</v>
      </c>
      <c r="HY562" s="9">
        <v>70.77</v>
      </c>
      <c r="ID562" s="14">
        <v>84.838099999999997</v>
      </c>
      <c r="IE562" s="14">
        <v>84.747900000000001</v>
      </c>
      <c r="IF562" s="14">
        <v>-0.10641399999999999</v>
      </c>
      <c r="IH562" s="7">
        <v>82.15</v>
      </c>
      <c r="II562" s="9">
        <v>61.1</v>
      </c>
    </row>
    <row r="563" spans="1:243" x14ac:dyDescent="0.35">
      <c r="A563" s="6">
        <f t="shared" si="94"/>
        <v>45338</v>
      </c>
      <c r="B563" s="13">
        <f t="shared" si="88"/>
        <v>2</v>
      </c>
      <c r="C563" s="13">
        <f t="shared" si="89"/>
        <v>2024</v>
      </c>
      <c r="D563">
        <f t="shared" si="90"/>
        <v>202402</v>
      </c>
      <c r="E563">
        <f t="shared" si="91"/>
        <v>1</v>
      </c>
      <c r="F563">
        <f t="shared" si="92"/>
        <v>202401</v>
      </c>
      <c r="G563" t="s">
        <v>751</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82.173400000000001</v>
      </c>
      <c r="FP563" s="7">
        <v>84.88</v>
      </c>
      <c r="FQ563" s="9">
        <v>1.2584</v>
      </c>
      <c r="FR563" s="7">
        <f t="shared" si="93"/>
        <v>67.450731087094724</v>
      </c>
      <c r="FT563" s="7">
        <v>4.63</v>
      </c>
      <c r="FU563" s="7">
        <v>4.1100000000000003</v>
      </c>
      <c r="FV563" s="9">
        <v>82.343900000000005</v>
      </c>
      <c r="FX563" s="9">
        <v>83.47</v>
      </c>
      <c r="FY563" s="9">
        <v>82.11</v>
      </c>
      <c r="FZ563" s="9">
        <v>80.400000000000006</v>
      </c>
      <c r="GA563" s="9">
        <v>77.66</v>
      </c>
      <c r="GB563" s="9">
        <v>74.16</v>
      </c>
      <c r="GD563" s="9">
        <v>83.47</v>
      </c>
      <c r="GE563" s="9">
        <v>82.74</v>
      </c>
      <c r="GF563" s="9">
        <v>82.11</v>
      </c>
      <c r="GG563" s="9">
        <v>81.510000000000005</v>
      </c>
      <c r="GH563" s="9">
        <v>80.94</v>
      </c>
      <c r="GI563" s="9">
        <v>80.400000000000006</v>
      </c>
      <c r="GJ563" s="9">
        <v>79.89</v>
      </c>
      <c r="GK563" s="9">
        <v>79.41</v>
      </c>
      <c r="GL563" s="9">
        <v>78.94</v>
      </c>
      <c r="GM563" s="9">
        <v>78.47</v>
      </c>
      <c r="GN563" s="9">
        <v>78.040000000000006</v>
      </c>
      <c r="GO563" s="9">
        <v>77.66</v>
      </c>
      <c r="GP563" s="9">
        <v>77.3</v>
      </c>
      <c r="GQ563" s="9">
        <v>76.95</v>
      </c>
      <c r="GR563" s="9">
        <v>76.599999999999994</v>
      </c>
      <c r="GS563" s="9">
        <v>76.28</v>
      </c>
      <c r="GT563" s="9">
        <v>75.98</v>
      </c>
      <c r="GU563" s="9">
        <v>75.69</v>
      </c>
      <c r="GV563" s="9">
        <v>75.430000000000007</v>
      </c>
      <c r="GW563" s="9">
        <v>75.16</v>
      </c>
      <c r="GX563" s="9">
        <v>74.89</v>
      </c>
      <c r="GY563" s="9">
        <v>74.62</v>
      </c>
      <c r="GZ563" s="9">
        <v>74.39</v>
      </c>
      <c r="HA563" s="9">
        <v>74.16</v>
      </c>
      <c r="HB563" s="9">
        <v>73.94</v>
      </c>
      <c r="HC563" s="9">
        <v>73.739999999999995</v>
      </c>
      <c r="HD563" s="9">
        <v>73.53</v>
      </c>
      <c r="HE563" s="9">
        <v>73.319999999999993</v>
      </c>
      <c r="HF563" s="9">
        <v>73.099999999999994</v>
      </c>
      <c r="HG563" s="9">
        <v>72.91</v>
      </c>
      <c r="HH563" s="9">
        <v>72.739999999999995</v>
      </c>
      <c r="HI563" s="9">
        <v>72.58</v>
      </c>
      <c r="HJ563" s="9">
        <v>72.41</v>
      </c>
      <c r="HK563" s="9">
        <v>72.27</v>
      </c>
      <c r="HL563" s="9">
        <v>72.13</v>
      </c>
      <c r="HM563" s="9">
        <v>72.010000000000005</v>
      </c>
      <c r="HN563" s="9">
        <v>71.92</v>
      </c>
      <c r="HO563" s="9">
        <v>71.790000000000006</v>
      </c>
      <c r="HP563" s="9">
        <v>71.67</v>
      </c>
      <c r="HQ563" s="9">
        <v>71.55</v>
      </c>
      <c r="HR563" s="9">
        <v>71.44</v>
      </c>
      <c r="HS563" s="9">
        <v>71.33</v>
      </c>
      <c r="HT563" s="9">
        <v>71.23</v>
      </c>
      <c r="HU563" s="9">
        <v>71.13</v>
      </c>
      <c r="HV563" s="9">
        <v>71.05</v>
      </c>
      <c r="HW563" s="9">
        <v>71.010000000000005</v>
      </c>
      <c r="HX563" s="9">
        <v>70.97</v>
      </c>
      <c r="HY563" s="9">
        <v>70.92</v>
      </c>
      <c r="ID563" s="14">
        <v>84.838099999999997</v>
      </c>
      <c r="IE563" s="14">
        <v>84.747900000000001</v>
      </c>
      <c r="IF563" s="14">
        <v>-0.10641399999999999</v>
      </c>
      <c r="IH563" s="7">
        <v>82.48</v>
      </c>
      <c r="II563" s="9">
        <v>60.56</v>
      </c>
    </row>
    <row r="564" spans="1:243" x14ac:dyDescent="0.35">
      <c r="A564" s="6">
        <f t="shared" si="94"/>
        <v>45341</v>
      </c>
      <c r="B564" s="13">
        <f t="shared" si="88"/>
        <v>2</v>
      </c>
      <c r="C564" s="13">
        <f t="shared" si="89"/>
        <v>2024</v>
      </c>
      <c r="D564">
        <f t="shared" si="90"/>
        <v>202402</v>
      </c>
      <c r="E564">
        <f t="shared" si="91"/>
        <v>1</v>
      </c>
      <c r="F564">
        <f t="shared" si="92"/>
        <v>202401</v>
      </c>
      <c r="G564" t="s">
        <v>752</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82.197599999999994</v>
      </c>
      <c r="FP564" s="7">
        <v>85.52</v>
      </c>
      <c r="FQ564" s="9">
        <v>1.2586999999999999</v>
      </c>
      <c r="FR564" s="7">
        <f t="shared" si="93"/>
        <v>67.94311591324383</v>
      </c>
      <c r="FT564" s="7">
        <v>4.63</v>
      </c>
      <c r="FU564" s="7">
        <v>4.12</v>
      </c>
      <c r="FV564" s="9">
        <v>82.366399999999999</v>
      </c>
      <c r="FX564" s="9">
        <v>83.56</v>
      </c>
      <c r="FY564" s="9">
        <v>82.09</v>
      </c>
      <c r="FZ564" s="9">
        <v>80.430000000000007</v>
      </c>
      <c r="GA564" s="9">
        <v>77.680000000000007</v>
      </c>
      <c r="GB564" s="9">
        <v>74.2</v>
      </c>
      <c r="GD564" s="9">
        <v>83.56</v>
      </c>
      <c r="GE564" s="9">
        <v>82.73</v>
      </c>
      <c r="GF564" s="9">
        <v>82.09</v>
      </c>
      <c r="GG564" s="9">
        <v>81.510000000000005</v>
      </c>
      <c r="GH564" s="9">
        <v>80.959999999999994</v>
      </c>
      <c r="GI564" s="9">
        <v>80.430000000000007</v>
      </c>
      <c r="GJ564" s="9">
        <v>79.92</v>
      </c>
      <c r="GK564" s="9">
        <v>79.430000000000007</v>
      </c>
      <c r="GL564" s="9">
        <v>78.959999999999994</v>
      </c>
      <c r="GM564" s="9">
        <v>78.489999999999995</v>
      </c>
      <c r="GN564" s="9">
        <v>78.06</v>
      </c>
      <c r="GO564" s="9">
        <v>77.680000000000007</v>
      </c>
      <c r="GP564" s="9">
        <v>77.319999999999993</v>
      </c>
      <c r="GQ564" s="9">
        <v>76.98</v>
      </c>
      <c r="GR564" s="9">
        <v>76.64</v>
      </c>
      <c r="GS564" s="9">
        <v>76.319999999999993</v>
      </c>
      <c r="GT564" s="9">
        <v>76.02</v>
      </c>
      <c r="GU564" s="9">
        <v>75.73</v>
      </c>
      <c r="GV564" s="9">
        <v>75.47</v>
      </c>
      <c r="GW564" s="9">
        <v>75.2</v>
      </c>
      <c r="GX564" s="9">
        <v>74.930000000000007</v>
      </c>
      <c r="GY564" s="9">
        <v>74.66</v>
      </c>
      <c r="GZ564" s="9">
        <v>74.430000000000007</v>
      </c>
      <c r="HA564" s="9">
        <v>74.2</v>
      </c>
      <c r="HB564" s="9">
        <v>73.98</v>
      </c>
      <c r="HC564" s="9">
        <v>73.78</v>
      </c>
      <c r="HD564" s="9">
        <v>73.56</v>
      </c>
      <c r="HE564" s="9">
        <v>73.349999999999994</v>
      </c>
      <c r="HF564" s="9">
        <v>73.13</v>
      </c>
      <c r="HG564" s="9">
        <v>72.94</v>
      </c>
      <c r="HH564" s="9">
        <v>72.77</v>
      </c>
      <c r="HI564" s="9">
        <v>72.599999999999994</v>
      </c>
      <c r="HJ564" s="9">
        <v>72.430000000000007</v>
      </c>
      <c r="HK564" s="9">
        <v>72.290000000000006</v>
      </c>
      <c r="HL564" s="9">
        <v>72.150000000000006</v>
      </c>
      <c r="HM564" s="9">
        <v>72.03</v>
      </c>
      <c r="HN564" s="9">
        <v>71.94</v>
      </c>
      <c r="HO564" s="9">
        <v>71.8</v>
      </c>
      <c r="HP564" s="9">
        <v>71.67</v>
      </c>
      <c r="HQ564" s="9">
        <v>71.55</v>
      </c>
      <c r="HR564" s="9">
        <v>71.44</v>
      </c>
      <c r="HS564" s="9">
        <v>71.319999999999993</v>
      </c>
      <c r="HT564" s="9">
        <v>71.22</v>
      </c>
      <c r="HU564" s="9">
        <v>71.12</v>
      </c>
      <c r="HV564" s="9">
        <v>71.03</v>
      </c>
      <c r="HW564" s="9">
        <v>70.989999999999995</v>
      </c>
      <c r="HX564" s="9">
        <v>70.95</v>
      </c>
      <c r="HY564" s="9">
        <v>70.900000000000006</v>
      </c>
      <c r="ID564" s="14">
        <v>84.838099999999997</v>
      </c>
      <c r="IE564" s="14">
        <v>84.747900000000001</v>
      </c>
      <c r="IF564" s="14">
        <v>-0.10641399999999999</v>
      </c>
      <c r="IH564" s="7">
        <v>82.62</v>
      </c>
      <c r="II564" s="9">
        <v>57.93</v>
      </c>
    </row>
    <row r="565" spans="1:243" x14ac:dyDescent="0.35">
      <c r="A565" s="6">
        <f t="shared" si="94"/>
        <v>45342</v>
      </c>
      <c r="B565" s="13">
        <f t="shared" si="88"/>
        <v>2</v>
      </c>
      <c r="C565" s="13">
        <f t="shared" si="89"/>
        <v>2024</v>
      </c>
      <c r="D565">
        <f t="shared" si="90"/>
        <v>202402</v>
      </c>
      <c r="E565">
        <f t="shared" si="91"/>
        <v>1</v>
      </c>
      <c r="F565">
        <f t="shared" si="92"/>
        <v>202401</v>
      </c>
      <c r="G565" t="s">
        <v>753</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82.436700000000002</v>
      </c>
      <c r="FP565" s="7">
        <v>84.78</v>
      </c>
      <c r="FQ565" s="9">
        <v>1.2662</v>
      </c>
      <c r="FR565" s="7">
        <f t="shared" si="93"/>
        <v>66.956247038382557</v>
      </c>
      <c r="FT565" s="7">
        <v>4.55</v>
      </c>
      <c r="FU565" s="7">
        <v>4.05</v>
      </c>
      <c r="FV565" s="9">
        <v>82.607299999999995</v>
      </c>
      <c r="FX565" s="9">
        <v>82.34</v>
      </c>
      <c r="FY565" s="9">
        <v>80.87</v>
      </c>
      <c r="FZ565" s="9">
        <v>79.260000000000005</v>
      </c>
      <c r="GA565" s="9">
        <v>76.599999999999994</v>
      </c>
      <c r="GB565" s="9">
        <v>73.2</v>
      </c>
      <c r="GD565" s="9">
        <v>82.34</v>
      </c>
      <c r="GE565" s="9">
        <v>81.5</v>
      </c>
      <c r="GF565" s="9">
        <v>80.87</v>
      </c>
      <c r="GG565" s="9">
        <v>80.31</v>
      </c>
      <c r="GH565" s="9">
        <v>79.77</v>
      </c>
      <c r="GI565" s="9">
        <v>79.260000000000005</v>
      </c>
      <c r="GJ565" s="9">
        <v>78.760000000000005</v>
      </c>
      <c r="GK565" s="9">
        <v>78.3</v>
      </c>
      <c r="GL565" s="9">
        <v>77.84</v>
      </c>
      <c r="GM565" s="9">
        <v>77.39</v>
      </c>
      <c r="GN565" s="9">
        <v>76.97</v>
      </c>
      <c r="GO565" s="9">
        <v>76.599999999999994</v>
      </c>
      <c r="GP565" s="9">
        <v>76.260000000000005</v>
      </c>
      <c r="GQ565" s="9">
        <v>75.92</v>
      </c>
      <c r="GR565" s="9">
        <v>75.58</v>
      </c>
      <c r="GS565" s="9">
        <v>75.27</v>
      </c>
      <c r="GT565" s="9">
        <v>74.97</v>
      </c>
      <c r="GU565" s="9">
        <v>74.69</v>
      </c>
      <c r="GV565" s="9">
        <v>74.44</v>
      </c>
      <c r="GW565" s="9">
        <v>74.17</v>
      </c>
      <c r="GX565" s="9">
        <v>73.91</v>
      </c>
      <c r="GY565" s="9">
        <v>73.650000000000006</v>
      </c>
      <c r="GZ565" s="9">
        <v>73.430000000000007</v>
      </c>
      <c r="HA565" s="9">
        <v>73.2</v>
      </c>
      <c r="HB565" s="9">
        <v>72.98</v>
      </c>
      <c r="HC565" s="9">
        <v>72.78</v>
      </c>
      <c r="HD565" s="9">
        <v>72.56</v>
      </c>
      <c r="HE565" s="9">
        <v>72.349999999999994</v>
      </c>
      <c r="HF565" s="9">
        <v>72.14</v>
      </c>
      <c r="HG565" s="9">
        <v>71.95</v>
      </c>
      <c r="HH565" s="9">
        <v>71.78</v>
      </c>
      <c r="HI565" s="9">
        <v>71.61</v>
      </c>
      <c r="HJ565" s="9">
        <v>71.45</v>
      </c>
      <c r="HK565" s="9">
        <v>71.3</v>
      </c>
      <c r="HL565" s="9">
        <v>71.180000000000007</v>
      </c>
      <c r="HM565" s="9">
        <v>71.08</v>
      </c>
      <c r="HN565" s="9">
        <v>70.97</v>
      </c>
      <c r="HO565" s="9">
        <v>70.849999999999994</v>
      </c>
      <c r="HP565" s="9">
        <v>70.73</v>
      </c>
      <c r="HQ565" s="9">
        <v>70.61</v>
      </c>
      <c r="HR565" s="9">
        <v>70.5</v>
      </c>
      <c r="HS565" s="9">
        <v>70.38</v>
      </c>
      <c r="HT565" s="9">
        <v>70.27</v>
      </c>
      <c r="HU565" s="9">
        <v>70.17</v>
      </c>
      <c r="HV565" s="9">
        <v>70.069999999999993</v>
      </c>
      <c r="HW565" s="9">
        <v>70.03</v>
      </c>
      <c r="HX565" s="9">
        <v>69.989999999999995</v>
      </c>
      <c r="HY565" s="9">
        <v>69.94</v>
      </c>
      <c r="ID565" s="14">
        <v>84.838099999999997</v>
      </c>
      <c r="IE565" s="14">
        <v>84.747900000000001</v>
      </c>
      <c r="IF565" s="14">
        <v>-0.10641399999999999</v>
      </c>
      <c r="IH565" s="7">
        <v>81.84</v>
      </c>
      <c r="II565" s="9">
        <v>59.29</v>
      </c>
    </row>
    <row r="566" spans="1:243" x14ac:dyDescent="0.35">
      <c r="A566" s="6">
        <f t="shared" si="94"/>
        <v>45343</v>
      </c>
      <c r="B566" s="13">
        <f t="shared" si="88"/>
        <v>2</v>
      </c>
      <c r="C566" s="13">
        <f t="shared" si="89"/>
        <v>2024</v>
      </c>
      <c r="D566">
        <f t="shared" si="90"/>
        <v>202402</v>
      </c>
      <c r="E566">
        <f t="shared" si="91"/>
        <v>1</v>
      </c>
      <c r="F566">
        <f t="shared" si="92"/>
        <v>202401</v>
      </c>
      <c r="G566" t="s">
        <v>754</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82.196799999999996</v>
      </c>
      <c r="FP566" s="7">
        <v>84.77</v>
      </c>
      <c r="FQ566" s="9">
        <v>1.2612000000000001</v>
      </c>
      <c r="FR566" s="7">
        <f t="shared" si="93"/>
        <v>67.21376466856961</v>
      </c>
      <c r="FT566" s="7">
        <v>4.6100000000000003</v>
      </c>
      <c r="FU566" s="7">
        <v>4.0999999999999996</v>
      </c>
      <c r="FV566" s="9">
        <v>82.368600000000001</v>
      </c>
      <c r="FX566" s="9">
        <v>83.03</v>
      </c>
      <c r="FY566" s="9">
        <v>81.41</v>
      </c>
      <c r="FZ566" s="9">
        <v>79.650000000000006</v>
      </c>
      <c r="GA566" s="9">
        <v>76.88</v>
      </c>
      <c r="GB566" s="9">
        <v>73.38</v>
      </c>
      <c r="GD566" s="9">
        <v>83.03</v>
      </c>
      <c r="GE566" s="9">
        <v>82.11</v>
      </c>
      <c r="GF566" s="9">
        <v>81.41</v>
      </c>
      <c r="GG566" s="9">
        <v>80.8</v>
      </c>
      <c r="GH566" s="9">
        <v>80.22</v>
      </c>
      <c r="GI566" s="9">
        <v>79.650000000000006</v>
      </c>
      <c r="GJ566" s="9">
        <v>79.12</v>
      </c>
      <c r="GK566" s="9">
        <v>78.62</v>
      </c>
      <c r="GL566" s="9">
        <v>78.150000000000006</v>
      </c>
      <c r="GM566" s="9">
        <v>77.69</v>
      </c>
      <c r="GN566" s="9">
        <v>77.260000000000005</v>
      </c>
      <c r="GO566" s="9">
        <v>76.88</v>
      </c>
      <c r="GP566" s="9">
        <v>76.53</v>
      </c>
      <c r="GQ566" s="9">
        <v>76.180000000000007</v>
      </c>
      <c r="GR566" s="9">
        <v>75.83</v>
      </c>
      <c r="GS566" s="9">
        <v>75.510000000000005</v>
      </c>
      <c r="GT566" s="9">
        <v>75.2</v>
      </c>
      <c r="GU566" s="9">
        <v>74.91</v>
      </c>
      <c r="GV566" s="9">
        <v>74.650000000000006</v>
      </c>
      <c r="GW566" s="9">
        <v>74.38</v>
      </c>
      <c r="GX566" s="9">
        <v>74.11</v>
      </c>
      <c r="GY566" s="9">
        <v>73.84</v>
      </c>
      <c r="GZ566" s="9">
        <v>73.61</v>
      </c>
      <c r="HA566" s="9">
        <v>73.38</v>
      </c>
      <c r="HB566" s="9">
        <v>73.150000000000006</v>
      </c>
      <c r="HC566" s="9">
        <v>72.95</v>
      </c>
      <c r="HD566" s="9">
        <v>72.73</v>
      </c>
      <c r="HE566" s="9">
        <v>72.52</v>
      </c>
      <c r="HF566" s="9">
        <v>72.3</v>
      </c>
      <c r="HG566" s="9">
        <v>72.099999999999994</v>
      </c>
      <c r="HH566" s="9">
        <v>71.92</v>
      </c>
      <c r="HI566" s="9">
        <v>71.760000000000005</v>
      </c>
      <c r="HJ566" s="9">
        <v>71.599999999999994</v>
      </c>
      <c r="HK566" s="9">
        <v>71.44</v>
      </c>
      <c r="HL566" s="9">
        <v>71.31</v>
      </c>
      <c r="HM566" s="9">
        <v>71.2</v>
      </c>
      <c r="HN566" s="9">
        <v>71.08</v>
      </c>
      <c r="HO566" s="9">
        <v>70.959999999999994</v>
      </c>
      <c r="HP566" s="9">
        <v>70.84</v>
      </c>
      <c r="HQ566" s="9">
        <v>70.72</v>
      </c>
      <c r="HR566" s="9">
        <v>70.61</v>
      </c>
      <c r="HS566" s="9">
        <v>70.489999999999995</v>
      </c>
      <c r="HT566" s="9">
        <v>70.37</v>
      </c>
      <c r="HU566" s="9">
        <v>70.27</v>
      </c>
      <c r="HV566" s="9">
        <v>70.180000000000007</v>
      </c>
      <c r="HW566" s="9">
        <v>70.14</v>
      </c>
      <c r="HX566" s="9">
        <v>70.099999999999994</v>
      </c>
      <c r="HY566" s="9">
        <v>70.05</v>
      </c>
      <c r="ID566" s="14">
        <v>84.838099999999997</v>
      </c>
      <c r="IE566" s="14">
        <v>84.747900000000001</v>
      </c>
      <c r="IF566" s="14">
        <v>-0.10641399999999999</v>
      </c>
      <c r="IH566" s="7">
        <v>81.709999999999994</v>
      </c>
      <c r="II566" s="9">
        <v>59.12</v>
      </c>
    </row>
    <row r="567" spans="1:243" x14ac:dyDescent="0.35">
      <c r="A567" s="6">
        <f t="shared" si="94"/>
        <v>45344</v>
      </c>
      <c r="B567" s="13">
        <f t="shared" si="88"/>
        <v>2</v>
      </c>
      <c r="C567" s="13">
        <f t="shared" si="89"/>
        <v>2024</v>
      </c>
      <c r="D567">
        <f t="shared" si="90"/>
        <v>202402</v>
      </c>
      <c r="E567">
        <f t="shared" si="91"/>
        <v>1</v>
      </c>
      <c r="F567">
        <f t="shared" si="92"/>
        <v>202401</v>
      </c>
      <c r="G567" t="s">
        <v>755</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82.251900000000006</v>
      </c>
      <c r="FP567" s="7">
        <v>85.84</v>
      </c>
      <c r="FQ567" s="9">
        <v>1.2621</v>
      </c>
      <c r="FR567" s="7">
        <f t="shared" si="93"/>
        <v>68.013628080183821</v>
      </c>
      <c r="FT567" s="7">
        <v>4.6100000000000003</v>
      </c>
      <c r="FU567" s="7">
        <v>4.1100000000000003</v>
      </c>
      <c r="FV567" s="9">
        <v>82.411900000000003</v>
      </c>
      <c r="FX567" s="9">
        <v>83.67</v>
      </c>
      <c r="FY567" s="9">
        <v>81.99</v>
      </c>
      <c r="FZ567" s="9">
        <v>80.13</v>
      </c>
      <c r="GA567" s="9">
        <v>77.290000000000006</v>
      </c>
      <c r="GB567" s="9">
        <v>73.67</v>
      </c>
      <c r="GD567" s="9">
        <v>83.67</v>
      </c>
      <c r="GE567" s="9">
        <v>82.7</v>
      </c>
      <c r="GF567" s="9">
        <v>81.99</v>
      </c>
      <c r="GG567" s="9">
        <v>81.349999999999994</v>
      </c>
      <c r="GH567" s="9">
        <v>80.73</v>
      </c>
      <c r="GI567" s="9">
        <v>80.13</v>
      </c>
      <c r="GJ567" s="9">
        <v>79.569999999999993</v>
      </c>
      <c r="GK567" s="9">
        <v>79.069999999999993</v>
      </c>
      <c r="GL567" s="9">
        <v>78.59</v>
      </c>
      <c r="GM567" s="9">
        <v>78.12</v>
      </c>
      <c r="GN567" s="9">
        <v>77.67</v>
      </c>
      <c r="GO567" s="9">
        <v>77.290000000000006</v>
      </c>
      <c r="GP567" s="9">
        <v>76.930000000000007</v>
      </c>
      <c r="GQ567" s="9">
        <v>76.569999999999993</v>
      </c>
      <c r="GR567" s="9">
        <v>76.22</v>
      </c>
      <c r="GS567" s="9">
        <v>75.89</v>
      </c>
      <c r="GT567" s="9">
        <v>75.58</v>
      </c>
      <c r="GU567" s="9">
        <v>75.28</v>
      </c>
      <c r="GV567" s="9">
        <v>75</v>
      </c>
      <c r="GW567" s="9">
        <v>74.72</v>
      </c>
      <c r="GX567" s="9">
        <v>74.44</v>
      </c>
      <c r="GY567" s="9">
        <v>74.16</v>
      </c>
      <c r="GZ567" s="9">
        <v>73.91</v>
      </c>
      <c r="HA567" s="9">
        <v>73.67</v>
      </c>
      <c r="HB567" s="9">
        <v>73.430000000000007</v>
      </c>
      <c r="HC567" s="9">
        <v>73.22</v>
      </c>
      <c r="HD567" s="9">
        <v>73</v>
      </c>
      <c r="HE567" s="9">
        <v>72.78</v>
      </c>
      <c r="HF567" s="9">
        <v>72.55</v>
      </c>
      <c r="HG567" s="9">
        <v>72.34</v>
      </c>
      <c r="HH567" s="9">
        <v>72.150000000000006</v>
      </c>
      <c r="HI567" s="9">
        <v>71.98</v>
      </c>
      <c r="HJ567" s="9">
        <v>71.81</v>
      </c>
      <c r="HK567" s="9">
        <v>71.650000000000006</v>
      </c>
      <c r="HL567" s="9">
        <v>71.510000000000005</v>
      </c>
      <c r="HM567" s="9">
        <v>71.39</v>
      </c>
      <c r="HN567" s="9">
        <v>71.260000000000005</v>
      </c>
      <c r="HO567" s="9">
        <v>71.13</v>
      </c>
      <c r="HP567" s="9">
        <v>71</v>
      </c>
      <c r="HQ567" s="9">
        <v>70.88</v>
      </c>
      <c r="HR567" s="9">
        <v>70.77</v>
      </c>
      <c r="HS567" s="9">
        <v>70.650000000000006</v>
      </c>
      <c r="HT567" s="9">
        <v>70.540000000000006</v>
      </c>
      <c r="HU567" s="9">
        <v>70.430000000000007</v>
      </c>
      <c r="HV567" s="9">
        <v>70.33</v>
      </c>
      <c r="HW567" s="9">
        <v>70.290000000000006</v>
      </c>
      <c r="HX567" s="9">
        <v>70.25</v>
      </c>
      <c r="HY567" s="9">
        <v>70.2</v>
      </c>
      <c r="ID567" s="14">
        <v>84.838099999999997</v>
      </c>
      <c r="IE567" s="14">
        <v>84.747900000000001</v>
      </c>
      <c r="IF567" s="14">
        <v>-0.10641399999999999</v>
      </c>
      <c r="IH567" s="7">
        <v>82.69</v>
      </c>
      <c r="II567" s="9">
        <v>57.3</v>
      </c>
    </row>
    <row r="568" spans="1:243" x14ac:dyDescent="0.35">
      <c r="A568" s="6">
        <f t="shared" si="94"/>
        <v>45345</v>
      </c>
      <c r="B568" s="13">
        <f t="shared" si="88"/>
        <v>2</v>
      </c>
      <c r="C568" s="13">
        <f t="shared" si="89"/>
        <v>2024</v>
      </c>
      <c r="D568">
        <f t="shared" si="90"/>
        <v>202402</v>
      </c>
      <c r="E568">
        <f t="shared" si="91"/>
        <v>1</v>
      </c>
      <c r="F568">
        <f t="shared" si="92"/>
        <v>202401</v>
      </c>
      <c r="G568" t="s">
        <v>756</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82.591300000000004</v>
      </c>
      <c r="FP568" s="7">
        <v>84.18</v>
      </c>
      <c r="FQ568" s="9">
        <v>1.2677</v>
      </c>
      <c r="FR568" s="7">
        <f t="shared" si="93"/>
        <v>66.403723278378166</v>
      </c>
      <c r="FT568" s="7">
        <v>4.25</v>
      </c>
      <c r="FU568" s="7">
        <v>4.1100000000000003</v>
      </c>
      <c r="FV568" s="9">
        <v>82.738</v>
      </c>
      <c r="FX568" s="9">
        <v>81.62</v>
      </c>
      <c r="FY568" s="9">
        <v>80.25</v>
      </c>
      <c r="FZ568" s="9">
        <v>78.63</v>
      </c>
      <c r="GA568" s="9">
        <v>76.069999999999993</v>
      </c>
      <c r="GB568" s="9">
        <v>72.88</v>
      </c>
      <c r="GD568" s="9">
        <v>81.62</v>
      </c>
      <c r="GE568" s="9">
        <v>80.8</v>
      </c>
      <c r="GF568" s="9">
        <v>80.25</v>
      </c>
      <c r="GG568" s="9">
        <v>79.709999999999994</v>
      </c>
      <c r="GH568" s="9">
        <v>79.16</v>
      </c>
      <c r="GI568" s="9">
        <v>78.63</v>
      </c>
      <c r="GJ568" s="9">
        <v>78.14</v>
      </c>
      <c r="GK568" s="9">
        <v>77.69</v>
      </c>
      <c r="GL568" s="9">
        <v>77.25</v>
      </c>
      <c r="GM568" s="9">
        <v>76.819999999999993</v>
      </c>
      <c r="GN568" s="9">
        <v>76.42</v>
      </c>
      <c r="GO568" s="9">
        <v>76.069999999999993</v>
      </c>
      <c r="GP568" s="9">
        <v>75.75</v>
      </c>
      <c r="GQ568" s="9">
        <v>75.430000000000007</v>
      </c>
      <c r="GR568" s="9">
        <v>75.13</v>
      </c>
      <c r="GS568" s="9">
        <v>74.83</v>
      </c>
      <c r="GT568" s="9">
        <v>74.56</v>
      </c>
      <c r="GU568" s="9">
        <v>74.3</v>
      </c>
      <c r="GV568" s="9">
        <v>74.06</v>
      </c>
      <c r="GW568" s="9">
        <v>73.819999999999993</v>
      </c>
      <c r="GX568" s="9">
        <v>73.569999999999993</v>
      </c>
      <c r="GY568" s="9">
        <v>73.319999999999993</v>
      </c>
      <c r="GZ568" s="9">
        <v>73.099999999999994</v>
      </c>
      <c r="HA568" s="9">
        <v>72.88</v>
      </c>
      <c r="HB568" s="9">
        <v>72.67</v>
      </c>
      <c r="HC568" s="9">
        <v>72.489999999999995</v>
      </c>
      <c r="HD568" s="9">
        <v>72.319999999999993</v>
      </c>
      <c r="HE568" s="9">
        <v>72.13</v>
      </c>
      <c r="HF568" s="9">
        <v>71.92</v>
      </c>
      <c r="HG568" s="9">
        <v>71.760000000000005</v>
      </c>
      <c r="HH568" s="9">
        <v>71.61</v>
      </c>
      <c r="HI568" s="9">
        <v>71.459999999999994</v>
      </c>
      <c r="HJ568" s="9">
        <v>71.319999999999993</v>
      </c>
      <c r="HK568" s="9">
        <v>71.17</v>
      </c>
      <c r="HL568" s="9">
        <v>71.05</v>
      </c>
      <c r="HM568" s="9">
        <v>70.95</v>
      </c>
      <c r="HN568" s="9">
        <v>70.84</v>
      </c>
      <c r="HO568" s="9">
        <v>70.739999999999995</v>
      </c>
      <c r="HP568" s="9">
        <v>70.64</v>
      </c>
      <c r="HQ568" s="9">
        <v>70.53</v>
      </c>
      <c r="HR568" s="9">
        <v>70.44</v>
      </c>
      <c r="HS568" s="9">
        <v>70.34</v>
      </c>
      <c r="HT568" s="9">
        <v>70.25</v>
      </c>
      <c r="HU568" s="9">
        <v>70.16</v>
      </c>
      <c r="HV568" s="9">
        <v>70.08</v>
      </c>
      <c r="HW568" s="9">
        <v>70.040000000000006</v>
      </c>
      <c r="HX568" s="9">
        <v>70.010000000000005</v>
      </c>
      <c r="HY568" s="9">
        <v>69.97</v>
      </c>
      <c r="ID568" s="14">
        <v>84.838099999999997</v>
      </c>
      <c r="IE568" s="14">
        <v>84.747900000000001</v>
      </c>
      <c r="IF568" s="14">
        <v>-0.10641399999999999</v>
      </c>
      <c r="IH568" s="7">
        <v>80.75</v>
      </c>
      <c r="II568" s="9">
        <v>56.46</v>
      </c>
    </row>
    <row r="569" spans="1:243" x14ac:dyDescent="0.35">
      <c r="A569" s="6">
        <f t="shared" si="94"/>
        <v>45348</v>
      </c>
      <c r="B569" s="13">
        <f t="shared" si="88"/>
        <v>2</v>
      </c>
      <c r="C569" s="13">
        <f t="shared" si="89"/>
        <v>2024</v>
      </c>
      <c r="D569">
        <f t="shared" si="90"/>
        <v>202402</v>
      </c>
      <c r="E569">
        <f t="shared" si="91"/>
        <v>1</v>
      </c>
      <c r="F569">
        <f t="shared" si="92"/>
        <v>202401</v>
      </c>
      <c r="G569" t="s">
        <v>757</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82.543999999999997</v>
      </c>
      <c r="FP569" s="7">
        <v>84.01</v>
      </c>
      <c r="FQ569" s="9">
        <v>1.2684</v>
      </c>
      <c r="FR569" s="7">
        <f t="shared" si="93"/>
        <v>66.233049511195219</v>
      </c>
      <c r="FT569" s="7">
        <v>4.3</v>
      </c>
      <c r="FU569" s="7">
        <v>4.1500000000000004</v>
      </c>
      <c r="FV569" s="9">
        <v>82.6922</v>
      </c>
      <c r="FX569" s="9">
        <v>82.53</v>
      </c>
      <c r="FY569" s="9">
        <v>81.099999999999994</v>
      </c>
      <c r="FZ569" s="9">
        <v>79.400000000000006</v>
      </c>
      <c r="GA569" s="9">
        <v>76.66</v>
      </c>
      <c r="GB569" s="9">
        <v>73.23</v>
      </c>
      <c r="GD569" s="9">
        <v>82.53</v>
      </c>
      <c r="GE569" s="9">
        <v>81.67</v>
      </c>
      <c r="GF569" s="9">
        <v>81.099999999999994</v>
      </c>
      <c r="GG569" s="9">
        <v>80.540000000000006</v>
      </c>
      <c r="GH569" s="9">
        <v>79.97</v>
      </c>
      <c r="GI569" s="9">
        <v>79.400000000000006</v>
      </c>
      <c r="GJ569" s="9">
        <v>78.87</v>
      </c>
      <c r="GK569" s="9">
        <v>78.38</v>
      </c>
      <c r="GL569" s="9">
        <v>77.91</v>
      </c>
      <c r="GM569" s="9">
        <v>77.45</v>
      </c>
      <c r="GN569" s="9">
        <v>77.03</v>
      </c>
      <c r="GO569" s="9">
        <v>76.66</v>
      </c>
      <c r="GP569" s="9">
        <v>76.31</v>
      </c>
      <c r="GQ569" s="9">
        <v>75.959999999999994</v>
      </c>
      <c r="GR569" s="9">
        <v>75.63</v>
      </c>
      <c r="GS569" s="9">
        <v>75.31</v>
      </c>
      <c r="GT569" s="9">
        <v>75.02</v>
      </c>
      <c r="GU569" s="9">
        <v>74.739999999999995</v>
      </c>
      <c r="GV569" s="9">
        <v>74.48</v>
      </c>
      <c r="GW569" s="9">
        <v>74.22</v>
      </c>
      <c r="GX569" s="9">
        <v>73.95</v>
      </c>
      <c r="GY569" s="9">
        <v>73.69</v>
      </c>
      <c r="GZ569" s="9">
        <v>73.45</v>
      </c>
      <c r="HA569" s="9">
        <v>73.23</v>
      </c>
      <c r="HB569" s="9">
        <v>73.010000000000005</v>
      </c>
      <c r="HC569" s="9">
        <v>72.8</v>
      </c>
      <c r="HD569" s="9">
        <v>72.61</v>
      </c>
      <c r="HE569" s="9">
        <v>72.400000000000006</v>
      </c>
      <c r="HF569" s="9">
        <v>72.209999999999994</v>
      </c>
      <c r="HG569" s="9">
        <v>72.03</v>
      </c>
      <c r="HH569" s="9">
        <v>71.86</v>
      </c>
      <c r="HI569" s="9">
        <v>71.69</v>
      </c>
      <c r="HJ569" s="9">
        <v>71.52</v>
      </c>
      <c r="HK569" s="9">
        <v>71.34</v>
      </c>
      <c r="HL569" s="9">
        <v>71.180000000000007</v>
      </c>
      <c r="HM569" s="9">
        <v>71.06</v>
      </c>
      <c r="HN569" s="9">
        <v>70.959999999999994</v>
      </c>
      <c r="HO569" s="9">
        <v>70.87</v>
      </c>
      <c r="HP569" s="9">
        <v>70.78</v>
      </c>
      <c r="HQ569" s="9">
        <v>70.66</v>
      </c>
      <c r="HR569" s="9">
        <v>70.56</v>
      </c>
      <c r="HS569" s="9">
        <v>70.45</v>
      </c>
      <c r="HT569" s="9">
        <v>70.349999999999994</v>
      </c>
      <c r="HU569" s="9">
        <v>70.25</v>
      </c>
      <c r="HV569" s="9">
        <v>70.17</v>
      </c>
      <c r="HW569" s="9">
        <v>70.13</v>
      </c>
      <c r="HX569" s="9">
        <v>70.099999999999994</v>
      </c>
      <c r="HY569" s="9">
        <v>70.05</v>
      </c>
      <c r="ID569" s="14">
        <v>84.838099999999997</v>
      </c>
      <c r="IE569" s="14">
        <v>84.747900000000001</v>
      </c>
      <c r="IF569" s="14">
        <v>-0.10641399999999999</v>
      </c>
      <c r="IH569" s="7">
        <v>81.97</v>
      </c>
      <c r="II569" s="9">
        <v>59.3</v>
      </c>
    </row>
    <row r="570" spans="1:243" x14ac:dyDescent="0.35">
      <c r="A570" s="6">
        <f t="shared" si="94"/>
        <v>45349</v>
      </c>
      <c r="B570" s="13">
        <f t="shared" si="88"/>
        <v>2</v>
      </c>
      <c r="C570" s="13">
        <f t="shared" si="89"/>
        <v>2024</v>
      </c>
      <c r="D570">
        <f t="shared" si="90"/>
        <v>202402</v>
      </c>
      <c r="E570">
        <f t="shared" si="91"/>
        <v>1</v>
      </c>
      <c r="F570">
        <f t="shared" si="92"/>
        <v>202401</v>
      </c>
      <c r="G570" t="s">
        <v>758</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82.525899999999993</v>
      </c>
      <c r="FP570" s="7">
        <v>83.8</v>
      </c>
      <c r="FQ570" s="9">
        <v>1.2683</v>
      </c>
      <c r="FR570" s="7">
        <f t="shared" si="93"/>
        <v>66.072695734447692</v>
      </c>
      <c r="FT570" s="7">
        <v>4.3499999999999996</v>
      </c>
      <c r="FU570" s="7">
        <v>4.1900000000000004</v>
      </c>
      <c r="FV570" s="9">
        <v>82.685500000000005</v>
      </c>
      <c r="FX570" s="9">
        <v>83.65</v>
      </c>
      <c r="FY570" s="9">
        <v>82.02</v>
      </c>
      <c r="FZ570" s="9">
        <v>80.150000000000006</v>
      </c>
      <c r="GA570" s="9">
        <v>77.2</v>
      </c>
      <c r="GB570" s="9">
        <v>73.62</v>
      </c>
      <c r="GD570" s="9">
        <v>83.65</v>
      </c>
      <c r="GE570" s="9">
        <v>82.66</v>
      </c>
      <c r="GF570" s="9">
        <v>82.02</v>
      </c>
      <c r="GG570" s="9">
        <v>81.400000000000006</v>
      </c>
      <c r="GH570" s="9">
        <v>80.77</v>
      </c>
      <c r="GI570" s="9">
        <v>80.150000000000006</v>
      </c>
      <c r="GJ570" s="9">
        <v>79.569999999999993</v>
      </c>
      <c r="GK570" s="9">
        <v>79.040000000000006</v>
      </c>
      <c r="GL570" s="9">
        <v>78.53</v>
      </c>
      <c r="GM570" s="9">
        <v>78.040000000000006</v>
      </c>
      <c r="GN570" s="9">
        <v>77.59</v>
      </c>
      <c r="GO570" s="9">
        <v>77.2</v>
      </c>
      <c r="GP570" s="9">
        <v>76.84</v>
      </c>
      <c r="GQ570" s="9">
        <v>76.48</v>
      </c>
      <c r="GR570" s="9">
        <v>76.14</v>
      </c>
      <c r="GS570" s="9">
        <v>75.81</v>
      </c>
      <c r="GT570" s="9">
        <v>75.5</v>
      </c>
      <c r="GU570" s="9">
        <v>75.2</v>
      </c>
      <c r="GV570" s="9">
        <v>74.930000000000007</v>
      </c>
      <c r="GW570" s="9">
        <v>74.650000000000006</v>
      </c>
      <c r="GX570" s="9">
        <v>74.37</v>
      </c>
      <c r="GY570" s="9">
        <v>74.099999999999994</v>
      </c>
      <c r="GZ570" s="9">
        <v>73.849999999999994</v>
      </c>
      <c r="HA570" s="9">
        <v>73.62</v>
      </c>
      <c r="HB570" s="9">
        <v>73.39</v>
      </c>
      <c r="HC570" s="9">
        <v>73.16</v>
      </c>
      <c r="HD570" s="9">
        <v>72.959999999999994</v>
      </c>
      <c r="HE570" s="9">
        <v>72.739999999999995</v>
      </c>
      <c r="HF570" s="9">
        <v>72.53</v>
      </c>
      <c r="HG570" s="9">
        <v>72.34</v>
      </c>
      <c r="HH570" s="9">
        <v>72.16</v>
      </c>
      <c r="HI570" s="9">
        <v>71.98</v>
      </c>
      <c r="HJ570" s="9">
        <v>71.8</v>
      </c>
      <c r="HK570" s="9">
        <v>71.61</v>
      </c>
      <c r="HL570" s="9">
        <v>71.44</v>
      </c>
      <c r="HM570" s="9">
        <v>71.31</v>
      </c>
      <c r="HN570" s="9">
        <v>71.2</v>
      </c>
      <c r="HO570" s="9">
        <v>71.099999999999994</v>
      </c>
      <c r="HP570" s="9">
        <v>71</v>
      </c>
      <c r="HQ570" s="9">
        <v>70.88</v>
      </c>
      <c r="HR570" s="9">
        <v>70.77</v>
      </c>
      <c r="HS570" s="9">
        <v>70.650000000000006</v>
      </c>
      <c r="HT570" s="9">
        <v>70.540000000000006</v>
      </c>
      <c r="HU570" s="9">
        <v>70.430000000000007</v>
      </c>
      <c r="HV570" s="9">
        <v>70.349999999999994</v>
      </c>
      <c r="HW570" s="9">
        <v>70.31</v>
      </c>
      <c r="HX570" s="9">
        <v>70.28</v>
      </c>
      <c r="HY570" s="9">
        <v>70.23</v>
      </c>
      <c r="ID570" s="14">
        <v>84.838099999999997</v>
      </c>
      <c r="IE570" s="14">
        <v>84.747900000000001</v>
      </c>
      <c r="IF570" s="14">
        <v>-0.10641399999999999</v>
      </c>
      <c r="IH570" s="7">
        <v>82.51</v>
      </c>
      <c r="II570" s="9">
        <v>60.6</v>
      </c>
    </row>
    <row r="571" spans="1:243" x14ac:dyDescent="0.35">
      <c r="A571" s="6">
        <f t="shared" si="94"/>
        <v>45350</v>
      </c>
      <c r="B571" s="13">
        <f t="shared" si="88"/>
        <v>2</v>
      </c>
      <c r="C571" s="13">
        <f t="shared" si="89"/>
        <v>2024</v>
      </c>
      <c r="D571">
        <f t="shared" si="90"/>
        <v>202402</v>
      </c>
      <c r="E571">
        <f t="shared" si="91"/>
        <v>1</v>
      </c>
      <c r="F571">
        <f t="shared" si="92"/>
        <v>202401</v>
      </c>
      <c r="G571" t="s">
        <v>759</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82.449200000000005</v>
      </c>
      <c r="FP571" s="7">
        <v>84.08</v>
      </c>
      <c r="FQ571" s="9">
        <v>1.2653000000000001</v>
      </c>
      <c r="FR571" s="7">
        <f t="shared" si="93"/>
        <v>66.450644116019916</v>
      </c>
      <c r="FT571" s="7">
        <v>4.3499999999999996</v>
      </c>
      <c r="FU571" s="7">
        <v>4.18</v>
      </c>
      <c r="FV571" s="9">
        <v>82.5959</v>
      </c>
      <c r="FX571" s="9">
        <v>83.68</v>
      </c>
      <c r="FY571" s="9">
        <v>81.47</v>
      </c>
      <c r="FZ571" s="9">
        <v>79.599999999999994</v>
      </c>
      <c r="GA571" s="9">
        <v>76.73</v>
      </c>
      <c r="GB571" s="9">
        <v>73.33</v>
      </c>
      <c r="GD571" s="9">
        <v>83.68</v>
      </c>
      <c r="GE571" s="9">
        <v>82.15</v>
      </c>
      <c r="GF571" s="9">
        <v>81.47</v>
      </c>
      <c r="GG571" s="9">
        <v>80.849999999999994</v>
      </c>
      <c r="GH571" s="9">
        <v>80.22</v>
      </c>
      <c r="GI571" s="9">
        <v>79.599999999999994</v>
      </c>
      <c r="GJ571" s="9">
        <v>79.03</v>
      </c>
      <c r="GK571" s="9">
        <v>78.5</v>
      </c>
      <c r="GL571" s="9">
        <v>78.010000000000005</v>
      </c>
      <c r="GM571" s="9">
        <v>77.540000000000006</v>
      </c>
      <c r="GN571" s="9">
        <v>77.099999999999994</v>
      </c>
      <c r="GO571" s="9">
        <v>76.73</v>
      </c>
      <c r="GP571" s="9">
        <v>76.38</v>
      </c>
      <c r="GQ571" s="9">
        <v>76.040000000000006</v>
      </c>
      <c r="GR571" s="9">
        <v>75.709999999999994</v>
      </c>
      <c r="GS571" s="9">
        <v>75.39</v>
      </c>
      <c r="GT571" s="9">
        <v>75.099999999999994</v>
      </c>
      <c r="GU571" s="9">
        <v>74.819999999999993</v>
      </c>
      <c r="GV571" s="9">
        <v>74.569999999999993</v>
      </c>
      <c r="GW571" s="9">
        <v>74.31</v>
      </c>
      <c r="GX571" s="9">
        <v>74.040000000000006</v>
      </c>
      <c r="GY571" s="9">
        <v>73.77</v>
      </c>
      <c r="GZ571" s="9">
        <v>73.540000000000006</v>
      </c>
      <c r="HA571" s="9">
        <v>73.33</v>
      </c>
      <c r="HB571" s="9">
        <v>73.11</v>
      </c>
      <c r="HC571" s="9">
        <v>72.900000000000006</v>
      </c>
      <c r="HD571" s="9">
        <v>72.709999999999994</v>
      </c>
      <c r="HE571" s="9">
        <v>72.5</v>
      </c>
      <c r="HF571" s="9">
        <v>72.3</v>
      </c>
      <c r="HG571" s="9">
        <v>72.12</v>
      </c>
      <c r="HH571" s="9">
        <v>71.95</v>
      </c>
      <c r="HI571" s="9">
        <v>71.790000000000006</v>
      </c>
      <c r="HJ571" s="9">
        <v>71.63</v>
      </c>
      <c r="HK571" s="9">
        <v>71.45</v>
      </c>
      <c r="HL571" s="9">
        <v>71.27</v>
      </c>
      <c r="HM571" s="9">
        <v>71.150000000000006</v>
      </c>
      <c r="HN571" s="9">
        <v>71.06</v>
      </c>
      <c r="HO571" s="9">
        <v>70.97</v>
      </c>
      <c r="HP571" s="9">
        <v>70.88</v>
      </c>
      <c r="HQ571" s="9">
        <v>70.760000000000005</v>
      </c>
      <c r="HR571" s="9">
        <v>70.66</v>
      </c>
      <c r="HS571" s="9">
        <v>70.55</v>
      </c>
      <c r="HT571" s="9">
        <v>70.45</v>
      </c>
      <c r="HU571" s="9">
        <v>70.349999999999994</v>
      </c>
      <c r="HV571" s="9">
        <v>70.27</v>
      </c>
      <c r="HW571" s="9">
        <v>70.23</v>
      </c>
      <c r="HX571" s="9">
        <v>70.2</v>
      </c>
      <c r="HY571" s="9">
        <v>70.150000000000006</v>
      </c>
      <c r="ID571" s="14">
        <v>84.838099999999997</v>
      </c>
      <c r="IE571" s="14">
        <v>84.747900000000001</v>
      </c>
      <c r="IF571" s="14">
        <v>-0.10641399999999999</v>
      </c>
      <c r="IH571" s="7">
        <v>82.12</v>
      </c>
      <c r="II571" s="9">
        <v>64.069999999999993</v>
      </c>
    </row>
    <row r="572" spans="1:243" x14ac:dyDescent="0.35">
      <c r="A572" s="6">
        <f t="shared" si="94"/>
        <v>45351</v>
      </c>
      <c r="B572" s="13">
        <f t="shared" si="88"/>
        <v>2</v>
      </c>
      <c r="C572" s="13">
        <f t="shared" si="89"/>
        <v>2024</v>
      </c>
      <c r="D572">
        <f t="shared" si="90"/>
        <v>202402</v>
      </c>
      <c r="E572">
        <f t="shared" si="91"/>
        <v>1</v>
      </c>
      <c r="F572">
        <f t="shared" si="92"/>
        <v>202401</v>
      </c>
      <c r="G572" t="s">
        <v>760</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82.423900000000003</v>
      </c>
      <c r="FP572" s="7">
        <v>84.57</v>
      </c>
      <c r="FQ572" s="9">
        <v>1.2649999999999999</v>
      </c>
      <c r="FR572" s="7">
        <f t="shared" si="93"/>
        <v>66.853754940711468</v>
      </c>
      <c r="FT572" s="7">
        <v>4.3</v>
      </c>
      <c r="FU572" s="7">
        <v>4.12</v>
      </c>
      <c r="FV572" s="9">
        <v>82.573999999999998</v>
      </c>
      <c r="FX572" s="9">
        <v>83.62</v>
      </c>
      <c r="FY572" s="9">
        <v>81.180000000000007</v>
      </c>
      <c r="FZ572" s="9">
        <v>79.260000000000005</v>
      </c>
      <c r="GA572" s="9">
        <v>76.44</v>
      </c>
      <c r="GB572" s="9">
        <v>73.13</v>
      </c>
      <c r="GD572" s="9">
        <v>83.62</v>
      </c>
      <c r="GE572" s="9">
        <v>81.91</v>
      </c>
      <c r="GF572" s="9">
        <v>81.180000000000007</v>
      </c>
      <c r="GG572" s="9">
        <v>80.53</v>
      </c>
      <c r="GH572" s="9">
        <v>79.88</v>
      </c>
      <c r="GI572" s="9">
        <v>79.260000000000005</v>
      </c>
      <c r="GJ572" s="9">
        <v>78.69</v>
      </c>
      <c r="GK572" s="9">
        <v>78.180000000000007</v>
      </c>
      <c r="GL572" s="9">
        <v>77.7</v>
      </c>
      <c r="GM572" s="9">
        <v>77.23</v>
      </c>
      <c r="GN572" s="9">
        <v>76.81</v>
      </c>
      <c r="GO572" s="9">
        <v>76.44</v>
      </c>
      <c r="GP572" s="9">
        <v>76.099999999999994</v>
      </c>
      <c r="GQ572" s="9">
        <v>75.77</v>
      </c>
      <c r="GR572" s="9">
        <v>75.45</v>
      </c>
      <c r="GS572" s="9">
        <v>75.14</v>
      </c>
      <c r="GT572" s="9">
        <v>74.86</v>
      </c>
      <c r="GU572" s="9">
        <v>74.59</v>
      </c>
      <c r="GV572" s="9">
        <v>74.349999999999994</v>
      </c>
      <c r="GW572" s="9">
        <v>74.09</v>
      </c>
      <c r="GX572" s="9">
        <v>73.83</v>
      </c>
      <c r="GY572" s="9">
        <v>73.56</v>
      </c>
      <c r="GZ572" s="9">
        <v>73.34</v>
      </c>
      <c r="HA572" s="9">
        <v>73.13</v>
      </c>
      <c r="HB572" s="9">
        <v>72.92</v>
      </c>
      <c r="HC572" s="9">
        <v>72.72</v>
      </c>
      <c r="HD572" s="9">
        <v>72.540000000000006</v>
      </c>
      <c r="HE572" s="9">
        <v>72.34</v>
      </c>
      <c r="HF572" s="9">
        <v>72.14</v>
      </c>
      <c r="HG572" s="9">
        <v>71.959999999999994</v>
      </c>
      <c r="HH572" s="9">
        <v>71.790000000000006</v>
      </c>
      <c r="HI572" s="9">
        <v>71.64</v>
      </c>
      <c r="HJ572" s="9">
        <v>71.48</v>
      </c>
      <c r="HK572" s="9">
        <v>71.3</v>
      </c>
      <c r="HL572" s="9">
        <v>71.16</v>
      </c>
      <c r="HM572" s="9">
        <v>71.03</v>
      </c>
      <c r="HN572" s="9">
        <v>70.930000000000007</v>
      </c>
      <c r="HO572" s="9">
        <v>70.83</v>
      </c>
      <c r="HP572" s="9">
        <v>70.739999999999995</v>
      </c>
      <c r="HQ572" s="9">
        <v>70.62</v>
      </c>
      <c r="HR572" s="9">
        <v>70.52</v>
      </c>
      <c r="HS572" s="9">
        <v>70.41</v>
      </c>
      <c r="HT572" s="9">
        <v>70.31</v>
      </c>
      <c r="HU572" s="9">
        <v>70.209999999999994</v>
      </c>
      <c r="HV572" s="9">
        <v>70.14</v>
      </c>
      <c r="HW572" s="9">
        <v>70.099999999999994</v>
      </c>
      <c r="HX572" s="9">
        <v>70.069999999999993</v>
      </c>
      <c r="HY572" s="9">
        <v>70.02</v>
      </c>
      <c r="ID572" s="14">
        <v>84.838099999999997</v>
      </c>
      <c r="IE572" s="14">
        <v>84.747900000000001</v>
      </c>
      <c r="IF572" s="14">
        <v>-0.10641399999999999</v>
      </c>
      <c r="IH572" s="7">
        <v>82.25</v>
      </c>
      <c r="II572" s="9">
        <v>61.58</v>
      </c>
    </row>
    <row r="573" spans="1:243" x14ac:dyDescent="0.35">
      <c r="A573" s="6">
        <f t="shared" si="94"/>
        <v>45352</v>
      </c>
      <c r="B573" s="13">
        <f t="shared" si="88"/>
        <v>3</v>
      </c>
      <c r="C573" s="13">
        <f t="shared" si="89"/>
        <v>2024</v>
      </c>
      <c r="D573">
        <f t="shared" si="90"/>
        <v>202403</v>
      </c>
      <c r="E573">
        <f t="shared" si="91"/>
        <v>1</v>
      </c>
      <c r="F573">
        <f t="shared" si="92"/>
        <v>202401</v>
      </c>
      <c r="G573" t="s">
        <v>761</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82.410600000000002</v>
      </c>
      <c r="FP573" s="7">
        <v>84.82</v>
      </c>
      <c r="FQ573" s="9">
        <v>1.2652000000000001</v>
      </c>
      <c r="FR573" s="7">
        <f t="shared" si="93"/>
        <v>67.040784065760349</v>
      </c>
      <c r="FT573" s="7">
        <v>4.28</v>
      </c>
      <c r="FU573" s="7">
        <v>4.0999999999999996</v>
      </c>
      <c r="FV573" s="9">
        <v>82.568399999999997</v>
      </c>
      <c r="FX573" s="9">
        <v>83.55</v>
      </c>
      <c r="FY573" s="9">
        <v>81.93</v>
      </c>
      <c r="FZ573" s="9">
        <v>79.81</v>
      </c>
      <c r="GA573" s="9">
        <v>76.84</v>
      </c>
      <c r="GB573" s="9">
        <v>73.290000000000006</v>
      </c>
      <c r="GD573" s="9">
        <v>83.55</v>
      </c>
      <c r="GE573" s="9">
        <v>82.69</v>
      </c>
      <c r="GF573" s="9">
        <v>81.93</v>
      </c>
      <c r="GG573" s="9">
        <v>81.180000000000007</v>
      </c>
      <c r="GH573" s="9">
        <v>80.459999999999994</v>
      </c>
      <c r="GI573" s="9">
        <v>79.81</v>
      </c>
      <c r="GJ573" s="9">
        <v>79.209999999999994</v>
      </c>
      <c r="GK573" s="9">
        <v>78.66</v>
      </c>
      <c r="GL573" s="9">
        <v>78.13</v>
      </c>
      <c r="GM573" s="9">
        <v>77.64</v>
      </c>
      <c r="GN573" s="9">
        <v>77.23</v>
      </c>
      <c r="GO573" s="9">
        <v>76.84</v>
      </c>
      <c r="GP573" s="9">
        <v>76.48</v>
      </c>
      <c r="GQ573" s="9">
        <v>76.13</v>
      </c>
      <c r="GR573" s="9">
        <v>75.790000000000006</v>
      </c>
      <c r="GS573" s="9">
        <v>75.47</v>
      </c>
      <c r="GT573" s="9">
        <v>75.17</v>
      </c>
      <c r="GU573" s="9">
        <v>74.900000000000006</v>
      </c>
      <c r="GV573" s="9">
        <v>74.61</v>
      </c>
      <c r="GW573" s="9">
        <v>74.319999999999993</v>
      </c>
      <c r="GX573" s="9">
        <v>74.02</v>
      </c>
      <c r="GY573" s="9">
        <v>73.77</v>
      </c>
      <c r="GZ573" s="9">
        <v>73.53</v>
      </c>
      <c r="HA573" s="9">
        <v>73.290000000000006</v>
      </c>
      <c r="HB573" s="9">
        <v>73.069999999999993</v>
      </c>
      <c r="HC573" s="9">
        <v>72.87</v>
      </c>
      <c r="HD573" s="9">
        <v>72.64</v>
      </c>
      <c r="HE573" s="9">
        <v>72.42</v>
      </c>
      <c r="HF573" s="9">
        <v>72.22</v>
      </c>
      <c r="HG573" s="9">
        <v>72.03</v>
      </c>
      <c r="HH573" s="9">
        <v>71.86</v>
      </c>
      <c r="HI573" s="9">
        <v>71.67</v>
      </c>
      <c r="HJ573" s="9">
        <v>71.47</v>
      </c>
      <c r="HK573" s="9">
        <v>71.319999999999993</v>
      </c>
      <c r="HL573" s="9">
        <v>71.17</v>
      </c>
      <c r="HM573" s="9">
        <v>71.05</v>
      </c>
      <c r="HN573" s="9">
        <v>70.94</v>
      </c>
      <c r="HO573" s="9">
        <v>70.84</v>
      </c>
      <c r="HP573" s="9">
        <v>70.7</v>
      </c>
      <c r="HQ573" s="9">
        <v>70.58</v>
      </c>
      <c r="HR573" s="9">
        <v>70.45</v>
      </c>
      <c r="HS573" s="9">
        <v>70.33</v>
      </c>
      <c r="HT573" s="9">
        <v>70.22</v>
      </c>
      <c r="HU573" s="9">
        <v>70.14</v>
      </c>
      <c r="HV573" s="9">
        <v>70.09</v>
      </c>
      <c r="HW573" s="9">
        <v>70.05</v>
      </c>
      <c r="HX573" s="9">
        <v>69.989999999999995</v>
      </c>
      <c r="HY573" s="9">
        <v>69.92</v>
      </c>
      <c r="ID573" s="14">
        <v>84.838099999999997</v>
      </c>
      <c r="IE573" s="14">
        <v>84.747900000000001</v>
      </c>
      <c r="IF573" s="14">
        <v>-0.10641399999999999</v>
      </c>
      <c r="IH573" s="7">
        <v>83.72</v>
      </c>
      <c r="II573" s="9">
        <v>64.28</v>
      </c>
    </row>
    <row r="574" spans="1:243" x14ac:dyDescent="0.35">
      <c r="A574" s="6">
        <f t="shared" si="94"/>
        <v>45355</v>
      </c>
      <c r="B574" s="13">
        <f t="shared" si="88"/>
        <v>3</v>
      </c>
      <c r="C574" s="13">
        <f t="shared" si="89"/>
        <v>2024</v>
      </c>
      <c r="D574">
        <f t="shared" si="90"/>
        <v>202403</v>
      </c>
      <c r="E574">
        <f t="shared" si="91"/>
        <v>1</v>
      </c>
      <c r="F574">
        <f t="shared" si="92"/>
        <v>202401</v>
      </c>
      <c r="G574" t="s">
        <v>762</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82.629300000000001</v>
      </c>
      <c r="FP574" s="7">
        <v>86.58</v>
      </c>
      <c r="FQ574" s="9">
        <v>1.2698</v>
      </c>
      <c r="FR574" s="7">
        <f t="shared" si="93"/>
        <v>68.183965978894307</v>
      </c>
      <c r="FT574" s="7">
        <v>4.3</v>
      </c>
      <c r="FU574" s="7">
        <v>4.13</v>
      </c>
      <c r="FV574" s="9">
        <v>82.788300000000007</v>
      </c>
      <c r="FX574" s="9">
        <v>82.8</v>
      </c>
      <c r="FY574" s="9">
        <v>81.41</v>
      </c>
      <c r="FZ574" s="9">
        <v>79.52</v>
      </c>
      <c r="GA574" s="9">
        <v>76.790000000000006</v>
      </c>
      <c r="GB574" s="9">
        <v>73.569999999999993</v>
      </c>
      <c r="GD574" s="9">
        <v>82.8</v>
      </c>
      <c r="GE574" s="9">
        <v>82.08</v>
      </c>
      <c r="GF574" s="9">
        <v>81.41</v>
      </c>
      <c r="GG574" s="9">
        <v>80.75</v>
      </c>
      <c r="GH574" s="9">
        <v>80.11</v>
      </c>
      <c r="GI574" s="9">
        <v>79.52</v>
      </c>
      <c r="GJ574" s="9">
        <v>78.97</v>
      </c>
      <c r="GK574" s="9">
        <v>78.47</v>
      </c>
      <c r="GL574" s="9">
        <v>77.97</v>
      </c>
      <c r="GM574" s="9">
        <v>77.52</v>
      </c>
      <c r="GN574" s="9">
        <v>77.14</v>
      </c>
      <c r="GO574" s="9">
        <v>76.790000000000006</v>
      </c>
      <c r="GP574" s="9">
        <v>76.45</v>
      </c>
      <c r="GQ574" s="9">
        <v>76.14</v>
      </c>
      <c r="GR574" s="9">
        <v>75.83</v>
      </c>
      <c r="GS574" s="9">
        <v>75.540000000000006</v>
      </c>
      <c r="GT574" s="9">
        <v>75.27</v>
      </c>
      <c r="GU574" s="9">
        <v>75.02</v>
      </c>
      <c r="GV574" s="9">
        <v>74.760000000000005</v>
      </c>
      <c r="GW574" s="9">
        <v>74.5</v>
      </c>
      <c r="GX574" s="9">
        <v>74.22</v>
      </c>
      <c r="GY574" s="9">
        <v>73.989999999999995</v>
      </c>
      <c r="GZ574" s="9">
        <v>73.78</v>
      </c>
      <c r="HA574" s="9">
        <v>73.569999999999993</v>
      </c>
      <c r="HB574" s="9">
        <v>73.38</v>
      </c>
      <c r="HC574" s="9">
        <v>73.2</v>
      </c>
      <c r="HD574" s="9">
        <v>72.989999999999995</v>
      </c>
      <c r="HE574" s="9">
        <v>72.790000000000006</v>
      </c>
      <c r="HF574" s="9">
        <v>72.61</v>
      </c>
      <c r="HG574" s="9">
        <v>72.45</v>
      </c>
      <c r="HH574" s="9">
        <v>72.290000000000006</v>
      </c>
      <c r="HI574" s="9">
        <v>72.12</v>
      </c>
      <c r="HJ574" s="9">
        <v>71.94</v>
      </c>
      <c r="HK574" s="9">
        <v>71.8</v>
      </c>
      <c r="HL574" s="9">
        <v>71.67</v>
      </c>
      <c r="HM574" s="9">
        <v>71.569999999999993</v>
      </c>
      <c r="HN574" s="9">
        <v>71.48</v>
      </c>
      <c r="HO574" s="9">
        <v>71.38</v>
      </c>
      <c r="HP574" s="9">
        <v>71.260000000000005</v>
      </c>
      <c r="HQ574" s="9">
        <v>71.150000000000006</v>
      </c>
      <c r="HR574" s="9">
        <v>71.03</v>
      </c>
      <c r="HS574" s="9">
        <v>70.92</v>
      </c>
      <c r="HT574" s="9">
        <v>70.83</v>
      </c>
      <c r="HU574" s="9">
        <v>70.75</v>
      </c>
      <c r="HV574" s="9">
        <v>70.69</v>
      </c>
      <c r="HW574" s="9">
        <v>70.64</v>
      </c>
      <c r="HX574" s="9">
        <v>70.59</v>
      </c>
      <c r="HY574" s="9">
        <v>70.53</v>
      </c>
      <c r="ID574" s="14">
        <v>84.838099999999997</v>
      </c>
      <c r="IE574" s="14">
        <v>84.747900000000001</v>
      </c>
      <c r="IF574" s="14">
        <v>-0.10641399999999999</v>
      </c>
      <c r="IH574" s="7">
        <v>82.75</v>
      </c>
      <c r="II574" s="9">
        <v>67.36</v>
      </c>
    </row>
    <row r="575" spans="1:243" x14ac:dyDescent="0.35">
      <c r="A575" s="6">
        <f t="shared" si="94"/>
        <v>45356</v>
      </c>
      <c r="B575" s="13">
        <f t="shared" si="88"/>
        <v>3</v>
      </c>
      <c r="C575" s="13">
        <f t="shared" si="89"/>
        <v>2024</v>
      </c>
      <c r="D575">
        <f t="shared" si="90"/>
        <v>202403</v>
      </c>
      <c r="E575">
        <f t="shared" si="91"/>
        <v>1</v>
      </c>
      <c r="F575">
        <f t="shared" si="92"/>
        <v>202401</v>
      </c>
      <c r="G575" t="s">
        <v>763</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82.802300000000002</v>
      </c>
      <c r="FP575" s="7">
        <v>85.82</v>
      </c>
      <c r="FQ575" s="9">
        <v>1.2732000000000001</v>
      </c>
      <c r="FR575" s="7">
        <f t="shared" si="93"/>
        <v>67.404963870562355</v>
      </c>
      <c r="FT575" s="7">
        <v>4.2300000000000004</v>
      </c>
      <c r="FU575" s="7">
        <v>4.01</v>
      </c>
      <c r="FV575" s="9">
        <v>82.970399999999998</v>
      </c>
      <c r="FX575" s="9">
        <v>82.04</v>
      </c>
      <c r="FY575" s="9">
        <v>80.69</v>
      </c>
      <c r="FZ575" s="9">
        <v>78.88</v>
      </c>
      <c r="GA575" s="9">
        <v>76.239999999999995</v>
      </c>
      <c r="GB575" s="9">
        <v>73</v>
      </c>
      <c r="GD575" s="9">
        <v>82.04</v>
      </c>
      <c r="GE575" s="9">
        <v>81.33</v>
      </c>
      <c r="GF575" s="9">
        <v>80.69</v>
      </c>
      <c r="GG575" s="9">
        <v>80.069999999999993</v>
      </c>
      <c r="GH575" s="9">
        <v>79.459999999999994</v>
      </c>
      <c r="GI575" s="9">
        <v>78.88</v>
      </c>
      <c r="GJ575" s="9">
        <v>78.349999999999994</v>
      </c>
      <c r="GK575" s="9">
        <v>77.87</v>
      </c>
      <c r="GL575" s="9">
        <v>77.39</v>
      </c>
      <c r="GM575" s="9">
        <v>76.959999999999994</v>
      </c>
      <c r="GN575" s="9">
        <v>76.58</v>
      </c>
      <c r="GO575" s="9">
        <v>76.239999999999995</v>
      </c>
      <c r="GP575" s="9">
        <v>75.900000000000006</v>
      </c>
      <c r="GQ575" s="9">
        <v>75.59</v>
      </c>
      <c r="GR575" s="9">
        <v>75.28</v>
      </c>
      <c r="GS575" s="9">
        <v>74.98</v>
      </c>
      <c r="GT575" s="9">
        <v>74.709999999999994</v>
      </c>
      <c r="GU575" s="9">
        <v>74.47</v>
      </c>
      <c r="GV575" s="9">
        <v>74.209999999999994</v>
      </c>
      <c r="GW575" s="9">
        <v>73.94</v>
      </c>
      <c r="GX575" s="9">
        <v>73.67</v>
      </c>
      <c r="GY575" s="9">
        <v>73.430000000000007</v>
      </c>
      <c r="GZ575" s="9">
        <v>73.22</v>
      </c>
      <c r="HA575" s="9">
        <v>73</v>
      </c>
      <c r="HB575" s="9">
        <v>72.8</v>
      </c>
      <c r="HC575" s="9">
        <v>72.62</v>
      </c>
      <c r="HD575" s="9">
        <v>72.41</v>
      </c>
      <c r="HE575" s="9">
        <v>72.209999999999994</v>
      </c>
      <c r="HF575" s="9">
        <v>72.03</v>
      </c>
      <c r="HG575" s="9">
        <v>71.86</v>
      </c>
      <c r="HH575" s="9">
        <v>71.69</v>
      </c>
      <c r="HI575" s="9">
        <v>71.53</v>
      </c>
      <c r="HJ575" s="9">
        <v>71.36</v>
      </c>
      <c r="HK575" s="9">
        <v>71.23</v>
      </c>
      <c r="HL575" s="9">
        <v>71.099999999999994</v>
      </c>
      <c r="HM575" s="9">
        <v>70.989999999999995</v>
      </c>
      <c r="HN575" s="9">
        <v>70.88</v>
      </c>
      <c r="HO575" s="9">
        <v>70.78</v>
      </c>
      <c r="HP575" s="9">
        <v>70.66</v>
      </c>
      <c r="HQ575" s="9">
        <v>70.55</v>
      </c>
      <c r="HR575" s="9">
        <v>70.430000000000007</v>
      </c>
      <c r="HS575" s="9">
        <v>70.319999999999993</v>
      </c>
      <c r="HT575" s="9">
        <v>70.23</v>
      </c>
      <c r="HU575" s="9">
        <v>70.14</v>
      </c>
      <c r="HV575" s="9">
        <v>70.08</v>
      </c>
      <c r="HW575" s="9">
        <v>70.03</v>
      </c>
      <c r="HX575" s="9">
        <v>69.98</v>
      </c>
      <c r="HY575" s="9">
        <v>69.92</v>
      </c>
      <c r="ID575" s="14">
        <v>84.838099999999997</v>
      </c>
      <c r="IE575" s="14">
        <v>84.747900000000001</v>
      </c>
      <c r="IF575" s="14">
        <v>-0.10641399999999999</v>
      </c>
      <c r="IH575" s="7">
        <v>82.1</v>
      </c>
      <c r="II575" s="9">
        <v>68.7</v>
      </c>
    </row>
    <row r="576" spans="1:243" x14ac:dyDescent="0.35">
      <c r="A576" s="6">
        <f t="shared" si="94"/>
        <v>45357</v>
      </c>
      <c r="B576" s="13">
        <f t="shared" si="88"/>
        <v>3</v>
      </c>
      <c r="C576" s="13">
        <f t="shared" si="89"/>
        <v>2024</v>
      </c>
      <c r="D576">
        <f t="shared" si="90"/>
        <v>202403</v>
      </c>
      <c r="E576">
        <f t="shared" si="91"/>
        <v>1</v>
      </c>
      <c r="F576">
        <f t="shared" si="92"/>
        <v>202401</v>
      </c>
      <c r="G576" t="s">
        <v>764</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82.7089</v>
      </c>
      <c r="FP576" s="7">
        <v>86.59</v>
      </c>
      <c r="FQ576" s="9">
        <v>1.2743</v>
      </c>
      <c r="FR576" s="7">
        <f t="shared" si="93"/>
        <v>67.951031939103828</v>
      </c>
      <c r="FT576" s="7">
        <v>4.3</v>
      </c>
      <c r="FU576" s="7">
        <v>4</v>
      </c>
      <c r="FV576" s="9">
        <v>82.880200000000002</v>
      </c>
      <c r="FX576" s="9">
        <v>82.96</v>
      </c>
      <c r="FY576" s="9">
        <v>81.489999999999995</v>
      </c>
      <c r="FZ576" s="9">
        <v>79.510000000000005</v>
      </c>
      <c r="GA576" s="9">
        <v>76.650000000000006</v>
      </c>
      <c r="GB576" s="9">
        <v>73.14</v>
      </c>
      <c r="GD576" s="9">
        <v>82.96</v>
      </c>
      <c r="GE576" s="9">
        <v>82.18</v>
      </c>
      <c r="GF576" s="9">
        <v>81.489999999999995</v>
      </c>
      <c r="GG576" s="9">
        <v>80.81</v>
      </c>
      <c r="GH576" s="9">
        <v>80.14</v>
      </c>
      <c r="GI576" s="9">
        <v>79.510000000000005</v>
      </c>
      <c r="GJ576" s="9">
        <v>78.94</v>
      </c>
      <c r="GK576" s="9">
        <v>78.42</v>
      </c>
      <c r="GL576" s="9">
        <v>77.91</v>
      </c>
      <c r="GM576" s="9">
        <v>77.430000000000007</v>
      </c>
      <c r="GN576" s="9">
        <v>77.03</v>
      </c>
      <c r="GO576" s="9">
        <v>76.650000000000006</v>
      </c>
      <c r="GP576" s="9">
        <v>76.290000000000006</v>
      </c>
      <c r="GQ576" s="9">
        <v>75.959999999999994</v>
      </c>
      <c r="GR576" s="9">
        <v>75.63</v>
      </c>
      <c r="GS576" s="9">
        <v>75.31</v>
      </c>
      <c r="GT576" s="9">
        <v>75</v>
      </c>
      <c r="GU576" s="9">
        <v>74.73</v>
      </c>
      <c r="GV576" s="9">
        <v>74.45</v>
      </c>
      <c r="GW576" s="9">
        <v>74.17</v>
      </c>
      <c r="GX576" s="9">
        <v>73.88</v>
      </c>
      <c r="GY576" s="9">
        <v>73.62</v>
      </c>
      <c r="GZ576" s="9">
        <v>73.38</v>
      </c>
      <c r="HA576" s="9">
        <v>73.14</v>
      </c>
      <c r="HB576" s="9">
        <v>72.92</v>
      </c>
      <c r="HC576" s="9">
        <v>72.73</v>
      </c>
      <c r="HD576" s="9">
        <v>72.5</v>
      </c>
      <c r="HE576" s="9">
        <v>72.28</v>
      </c>
      <c r="HF576" s="9">
        <v>72.08</v>
      </c>
      <c r="HG576" s="9">
        <v>71.900000000000006</v>
      </c>
      <c r="HH576" s="9">
        <v>71.72</v>
      </c>
      <c r="HI576" s="9">
        <v>71.55</v>
      </c>
      <c r="HJ576" s="9">
        <v>71.37</v>
      </c>
      <c r="HK576" s="9">
        <v>71.23</v>
      </c>
      <c r="HL576" s="9">
        <v>71.09</v>
      </c>
      <c r="HM576" s="9">
        <v>70.97</v>
      </c>
      <c r="HN576" s="9">
        <v>70.849999999999994</v>
      </c>
      <c r="HO576" s="9">
        <v>70.73</v>
      </c>
      <c r="HP576" s="9">
        <v>70.599999999999994</v>
      </c>
      <c r="HQ576" s="9">
        <v>70.48</v>
      </c>
      <c r="HR576" s="9">
        <v>70.349999999999994</v>
      </c>
      <c r="HS576" s="9">
        <v>70.23</v>
      </c>
      <c r="HT576" s="9">
        <v>70.13</v>
      </c>
      <c r="HU576" s="9">
        <v>70.040000000000006</v>
      </c>
      <c r="HV576" s="9">
        <v>69.97</v>
      </c>
      <c r="HW576" s="9">
        <v>69.91</v>
      </c>
      <c r="HX576" s="9">
        <v>69.849999999999994</v>
      </c>
      <c r="HY576" s="9">
        <v>69.790000000000006</v>
      </c>
      <c r="ID576" s="14">
        <v>84.838099999999997</v>
      </c>
      <c r="IE576" s="14">
        <v>84.747900000000001</v>
      </c>
      <c r="IF576" s="14">
        <v>-0.10641399999999999</v>
      </c>
      <c r="IH576" s="7">
        <v>83.3</v>
      </c>
      <c r="II576" s="9">
        <v>66.47</v>
      </c>
    </row>
    <row r="577" spans="1:243" x14ac:dyDescent="0.35">
      <c r="A577" s="6">
        <f t="shared" si="94"/>
        <v>45358</v>
      </c>
      <c r="B577" s="13">
        <f t="shared" si="88"/>
        <v>3</v>
      </c>
      <c r="C577" s="13">
        <f t="shared" si="89"/>
        <v>2024</v>
      </c>
      <c r="D577">
        <f t="shared" si="90"/>
        <v>202403</v>
      </c>
      <c r="E577">
        <f t="shared" si="91"/>
        <v>1</v>
      </c>
      <c r="F577">
        <f t="shared" si="92"/>
        <v>202401</v>
      </c>
      <c r="G577" t="s">
        <v>765</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82.855999999999995</v>
      </c>
      <c r="FP577" s="7">
        <v>84.88</v>
      </c>
      <c r="FQ577" s="9">
        <v>1.2788999999999999</v>
      </c>
      <c r="FR577" s="7">
        <f t="shared" si="93"/>
        <v>66.36953632027523</v>
      </c>
      <c r="FT577" s="7">
        <v>4.3099999999999996</v>
      </c>
      <c r="FU577" s="7">
        <v>4.01</v>
      </c>
      <c r="FV577" s="9">
        <v>83.023899999999998</v>
      </c>
      <c r="FX577" s="9">
        <v>82.96</v>
      </c>
      <c r="FY577" s="9">
        <v>81.63</v>
      </c>
      <c r="FZ577" s="9">
        <v>79.709999999999994</v>
      </c>
      <c r="GA577" s="9">
        <v>76.87</v>
      </c>
      <c r="GB577" s="9">
        <v>73.37</v>
      </c>
      <c r="GD577" s="9">
        <v>82.96</v>
      </c>
      <c r="GE577" s="9">
        <v>82.28</v>
      </c>
      <c r="GF577" s="9">
        <v>81.63</v>
      </c>
      <c r="GG577" s="9">
        <v>80.98</v>
      </c>
      <c r="GH577" s="9">
        <v>80.33</v>
      </c>
      <c r="GI577" s="9">
        <v>79.709999999999994</v>
      </c>
      <c r="GJ577" s="9">
        <v>79.14</v>
      </c>
      <c r="GK577" s="9">
        <v>78.62</v>
      </c>
      <c r="GL577" s="9">
        <v>78.11</v>
      </c>
      <c r="GM577" s="9">
        <v>77.64</v>
      </c>
      <c r="GN577" s="9">
        <v>77.239999999999995</v>
      </c>
      <c r="GO577" s="9">
        <v>76.87</v>
      </c>
      <c r="GP577" s="9">
        <v>76.510000000000005</v>
      </c>
      <c r="GQ577" s="9">
        <v>76.180000000000007</v>
      </c>
      <c r="GR577" s="9">
        <v>75.849999999999994</v>
      </c>
      <c r="GS577" s="9">
        <v>75.540000000000006</v>
      </c>
      <c r="GT577" s="9">
        <v>75.23</v>
      </c>
      <c r="GU577" s="9">
        <v>74.959999999999994</v>
      </c>
      <c r="GV577" s="9">
        <v>74.680000000000007</v>
      </c>
      <c r="GW577" s="9">
        <v>74.400000000000006</v>
      </c>
      <c r="GX577" s="9">
        <v>74.11</v>
      </c>
      <c r="GY577" s="9">
        <v>73.849999999999994</v>
      </c>
      <c r="GZ577" s="9">
        <v>73.61</v>
      </c>
      <c r="HA577" s="9">
        <v>73.37</v>
      </c>
      <c r="HB577" s="9">
        <v>73.150000000000006</v>
      </c>
      <c r="HC577" s="9">
        <v>72.97</v>
      </c>
      <c r="HD577" s="9">
        <v>72.75</v>
      </c>
      <c r="HE577" s="9">
        <v>72.53</v>
      </c>
      <c r="HF577" s="9">
        <v>72.33</v>
      </c>
      <c r="HG577" s="9">
        <v>72.150000000000006</v>
      </c>
      <c r="HH577" s="9">
        <v>71.97</v>
      </c>
      <c r="HI577" s="9">
        <v>71.790000000000006</v>
      </c>
      <c r="HJ577" s="9">
        <v>71.61</v>
      </c>
      <c r="HK577" s="9">
        <v>71.47</v>
      </c>
      <c r="HL577" s="9">
        <v>71.33</v>
      </c>
      <c r="HM577" s="9">
        <v>71.209999999999994</v>
      </c>
      <c r="HN577" s="9">
        <v>71.09</v>
      </c>
      <c r="HO577" s="9">
        <v>70.98</v>
      </c>
      <c r="HP577" s="9">
        <v>70.849999999999994</v>
      </c>
      <c r="HQ577" s="9">
        <v>70.73</v>
      </c>
      <c r="HR577" s="9">
        <v>70.599999999999994</v>
      </c>
      <c r="HS577" s="9">
        <v>70.48</v>
      </c>
      <c r="HT577" s="9">
        <v>70.39</v>
      </c>
      <c r="HU577" s="9">
        <v>70.31</v>
      </c>
      <c r="HV577" s="9">
        <v>70.239999999999995</v>
      </c>
      <c r="HW577" s="9">
        <v>70.180000000000007</v>
      </c>
      <c r="HX577" s="9">
        <v>70.12</v>
      </c>
      <c r="HY577" s="9">
        <v>70.05</v>
      </c>
      <c r="ID577" s="14">
        <v>84.838099999999997</v>
      </c>
      <c r="IE577" s="14">
        <v>84.747900000000001</v>
      </c>
      <c r="IF577" s="14">
        <v>-0.10641399999999999</v>
      </c>
      <c r="IH577" s="7">
        <v>83.19</v>
      </c>
      <c r="II577" s="9">
        <v>65.3</v>
      </c>
    </row>
    <row r="578" spans="1:243" x14ac:dyDescent="0.35">
      <c r="A578" s="6">
        <f t="shared" si="94"/>
        <v>45359</v>
      </c>
      <c r="B578" s="13">
        <f t="shared" si="88"/>
        <v>3</v>
      </c>
      <c r="C578" s="13">
        <f t="shared" si="89"/>
        <v>2024</v>
      </c>
      <c r="D578">
        <f t="shared" si="90"/>
        <v>202403</v>
      </c>
      <c r="E578">
        <f t="shared" si="91"/>
        <v>1</v>
      </c>
      <c r="F578">
        <f t="shared" si="92"/>
        <v>202401</v>
      </c>
      <c r="G578" t="s">
        <v>766</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83.275300000000001</v>
      </c>
      <c r="FP578" s="7">
        <v>84.29</v>
      </c>
      <c r="FQ578" s="9">
        <v>1.2881</v>
      </c>
      <c r="FR578" s="7">
        <f t="shared" si="93"/>
        <v>65.43746603524572</v>
      </c>
      <c r="FT578" s="7">
        <v>4.25</v>
      </c>
      <c r="FU578" s="7">
        <v>3.97</v>
      </c>
      <c r="FV578" s="9">
        <v>83.445300000000003</v>
      </c>
      <c r="FX578" s="9">
        <v>82.08</v>
      </c>
      <c r="FY578" s="9">
        <v>80.92</v>
      </c>
      <c r="FZ578" s="9">
        <v>79.09</v>
      </c>
      <c r="GA578" s="9">
        <v>76.28</v>
      </c>
      <c r="GB578" s="9">
        <v>72.930000000000007</v>
      </c>
      <c r="GD578" s="9">
        <v>82.08</v>
      </c>
      <c r="GE578" s="9">
        <v>81.510000000000005</v>
      </c>
      <c r="GF578" s="9">
        <v>80.92</v>
      </c>
      <c r="GG578" s="9">
        <v>80.31</v>
      </c>
      <c r="GH578" s="9">
        <v>79.69</v>
      </c>
      <c r="GI578" s="9">
        <v>79.09</v>
      </c>
      <c r="GJ578" s="9">
        <v>78.53</v>
      </c>
      <c r="GK578" s="9">
        <v>78.010000000000005</v>
      </c>
      <c r="GL578" s="9">
        <v>77.5</v>
      </c>
      <c r="GM578" s="9">
        <v>77.040000000000006</v>
      </c>
      <c r="GN578" s="9">
        <v>76.64</v>
      </c>
      <c r="GO578" s="9">
        <v>76.28</v>
      </c>
      <c r="GP578" s="9">
        <v>75.930000000000007</v>
      </c>
      <c r="GQ578" s="9">
        <v>75.62</v>
      </c>
      <c r="GR578" s="9">
        <v>75.3</v>
      </c>
      <c r="GS578" s="9">
        <v>74.989999999999995</v>
      </c>
      <c r="GT578" s="9">
        <v>74.7</v>
      </c>
      <c r="GU578" s="9">
        <v>74.45</v>
      </c>
      <c r="GV578" s="9">
        <v>74.180000000000007</v>
      </c>
      <c r="GW578" s="9">
        <v>73.91</v>
      </c>
      <c r="GX578" s="9">
        <v>73.64</v>
      </c>
      <c r="GY578" s="9">
        <v>73.39</v>
      </c>
      <c r="GZ578" s="9">
        <v>73.16</v>
      </c>
      <c r="HA578" s="9">
        <v>72.930000000000007</v>
      </c>
      <c r="HB578" s="9">
        <v>72.709999999999994</v>
      </c>
      <c r="HC578" s="9">
        <v>72.540000000000006</v>
      </c>
      <c r="HD578" s="9">
        <v>72.33</v>
      </c>
      <c r="HE578" s="9">
        <v>72.11</v>
      </c>
      <c r="HF578" s="9">
        <v>71.92</v>
      </c>
      <c r="HG578" s="9">
        <v>71.75</v>
      </c>
      <c r="HH578" s="9">
        <v>71.58</v>
      </c>
      <c r="HI578" s="9">
        <v>71.41</v>
      </c>
      <c r="HJ578" s="9">
        <v>71.23</v>
      </c>
      <c r="HK578" s="9">
        <v>71.09</v>
      </c>
      <c r="HL578" s="9">
        <v>70.95</v>
      </c>
      <c r="HM578" s="9">
        <v>70.83</v>
      </c>
      <c r="HN578" s="9">
        <v>70.72</v>
      </c>
      <c r="HO578" s="9">
        <v>70.62</v>
      </c>
      <c r="HP578" s="9">
        <v>70.489999999999995</v>
      </c>
      <c r="HQ578" s="9">
        <v>70.37</v>
      </c>
      <c r="HR578" s="9">
        <v>70.239999999999995</v>
      </c>
      <c r="HS578" s="9">
        <v>70.12</v>
      </c>
      <c r="HT578" s="9">
        <v>70.040000000000006</v>
      </c>
      <c r="HU578" s="9">
        <v>69.97</v>
      </c>
      <c r="HV578" s="9">
        <v>69.900000000000006</v>
      </c>
      <c r="HW578" s="9">
        <v>69.84</v>
      </c>
      <c r="HX578" s="9">
        <v>69.78</v>
      </c>
      <c r="HY578" s="9">
        <v>69.709999999999994</v>
      </c>
      <c r="ID578" s="14">
        <v>84.838099999999997</v>
      </c>
      <c r="IE578" s="14">
        <v>84.747900000000001</v>
      </c>
      <c r="IF578" s="14">
        <v>-0.10641399999999999</v>
      </c>
      <c r="IH578" s="7">
        <v>82.13</v>
      </c>
      <c r="II578" s="9">
        <v>65.790000000000006</v>
      </c>
    </row>
    <row r="579" spans="1:243" x14ac:dyDescent="0.35">
      <c r="A579" s="6">
        <f t="shared" si="94"/>
        <v>45362</v>
      </c>
      <c r="B579" s="13">
        <f t="shared" si="88"/>
        <v>3</v>
      </c>
      <c r="C579" s="13">
        <f t="shared" si="89"/>
        <v>2024</v>
      </c>
      <c r="D579">
        <f t="shared" si="90"/>
        <v>202403</v>
      </c>
      <c r="E579">
        <f t="shared" si="91"/>
        <v>1</v>
      </c>
      <c r="F579">
        <f t="shared" si="92"/>
        <v>202401</v>
      </c>
      <c r="G579" t="s">
        <v>767</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82.907399999999996</v>
      </c>
      <c r="FP579" s="7">
        <v>83.44</v>
      </c>
      <c r="FQ579" s="9">
        <v>1.2805</v>
      </c>
      <c r="FR579" s="7">
        <f t="shared" si="93"/>
        <v>65.162046075751661</v>
      </c>
      <c r="FT579" s="7">
        <v>4.2300000000000004</v>
      </c>
      <c r="FU579" s="7">
        <v>3.97</v>
      </c>
      <c r="FV579" s="9">
        <v>83.077200000000005</v>
      </c>
      <c r="FX579" s="9">
        <v>82.21</v>
      </c>
      <c r="FY579" s="9">
        <v>81.2</v>
      </c>
      <c r="FZ579" s="9">
        <v>79.44</v>
      </c>
      <c r="GA579" s="9">
        <v>76.709999999999994</v>
      </c>
      <c r="GB579" s="9">
        <v>73.430000000000007</v>
      </c>
      <c r="GD579" s="9">
        <v>82.21</v>
      </c>
      <c r="GE579" s="9">
        <v>81.72</v>
      </c>
      <c r="GF579" s="9">
        <v>81.2</v>
      </c>
      <c r="GG579" s="9">
        <v>80.63</v>
      </c>
      <c r="GH579" s="9">
        <v>80.03</v>
      </c>
      <c r="GI579" s="9">
        <v>79.44</v>
      </c>
      <c r="GJ579" s="9">
        <v>78.900000000000006</v>
      </c>
      <c r="GK579" s="9">
        <v>78.39</v>
      </c>
      <c r="GL579" s="9">
        <v>77.900000000000006</v>
      </c>
      <c r="GM579" s="9">
        <v>77.45</v>
      </c>
      <c r="GN579" s="9">
        <v>77.06</v>
      </c>
      <c r="GO579" s="9">
        <v>76.709999999999994</v>
      </c>
      <c r="GP579" s="9">
        <v>76.37</v>
      </c>
      <c r="GQ579" s="9">
        <v>76.069999999999993</v>
      </c>
      <c r="GR579" s="9">
        <v>75.75</v>
      </c>
      <c r="GS579" s="9">
        <v>75.45</v>
      </c>
      <c r="GT579" s="9">
        <v>75.17</v>
      </c>
      <c r="GU579" s="9">
        <v>74.930000000000007</v>
      </c>
      <c r="GV579" s="9">
        <v>74.66</v>
      </c>
      <c r="GW579" s="9">
        <v>74.39</v>
      </c>
      <c r="GX579" s="9">
        <v>74.12</v>
      </c>
      <c r="GY579" s="9">
        <v>73.88</v>
      </c>
      <c r="GZ579" s="9">
        <v>73.66</v>
      </c>
      <c r="HA579" s="9">
        <v>73.430000000000007</v>
      </c>
      <c r="HB579" s="9">
        <v>73.209999999999994</v>
      </c>
      <c r="HC579" s="9">
        <v>73.040000000000006</v>
      </c>
      <c r="HD579" s="9">
        <v>72.83</v>
      </c>
      <c r="HE579" s="9">
        <v>72.61</v>
      </c>
      <c r="HF579" s="9">
        <v>72.42</v>
      </c>
      <c r="HG579" s="9">
        <v>72.25</v>
      </c>
      <c r="HH579" s="9">
        <v>72.08</v>
      </c>
      <c r="HI579" s="9">
        <v>71.91</v>
      </c>
      <c r="HJ579" s="9">
        <v>71.73</v>
      </c>
      <c r="HK579" s="9">
        <v>71.58</v>
      </c>
      <c r="HL579" s="9">
        <v>71.44</v>
      </c>
      <c r="HM579" s="9">
        <v>71.319999999999993</v>
      </c>
      <c r="HN579" s="9">
        <v>71.209999999999994</v>
      </c>
      <c r="HO579" s="9">
        <v>71.11</v>
      </c>
      <c r="HP579" s="9">
        <v>70.98</v>
      </c>
      <c r="HQ579" s="9">
        <v>70.86</v>
      </c>
      <c r="HR579" s="9">
        <v>70.73</v>
      </c>
      <c r="HS579" s="9">
        <v>70.61</v>
      </c>
      <c r="HT579" s="9">
        <v>70.52</v>
      </c>
      <c r="HU579" s="9">
        <v>70.44</v>
      </c>
      <c r="HV579" s="9">
        <v>70.37</v>
      </c>
      <c r="HW579" s="9">
        <v>70.31</v>
      </c>
      <c r="HX579" s="9">
        <v>70.239999999999995</v>
      </c>
      <c r="HY579" s="9">
        <v>70.16</v>
      </c>
      <c r="ID579" s="14">
        <v>84.838099999999997</v>
      </c>
      <c r="IE579" s="14">
        <v>84.747900000000001</v>
      </c>
      <c r="IF579" s="14">
        <v>-0.10641399999999999</v>
      </c>
      <c r="IH579" s="7">
        <v>82.12</v>
      </c>
      <c r="II579" s="9">
        <v>62.37</v>
      </c>
    </row>
    <row r="580" spans="1:243" x14ac:dyDescent="0.35">
      <c r="A580" s="6">
        <f t="shared" si="94"/>
        <v>45363</v>
      </c>
      <c r="B580" s="13">
        <f t="shared" si="88"/>
        <v>3</v>
      </c>
      <c r="C580" s="13">
        <f t="shared" si="89"/>
        <v>2024</v>
      </c>
      <c r="D580">
        <f t="shared" si="90"/>
        <v>202403</v>
      </c>
      <c r="E580">
        <f t="shared" si="91"/>
        <v>1</v>
      </c>
      <c r="F580">
        <f t="shared" si="92"/>
        <v>202401</v>
      </c>
      <c r="G580" t="s">
        <v>768</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82.854299999999995</v>
      </c>
      <c r="FP580" s="7">
        <v>83.66</v>
      </c>
      <c r="FQ580" s="9">
        <v>1.2784</v>
      </c>
      <c r="FR580" s="7">
        <f t="shared" si="93"/>
        <v>65.441176470588232</v>
      </c>
      <c r="FT580" s="7">
        <v>4.22</v>
      </c>
      <c r="FU580" s="7">
        <v>3.94</v>
      </c>
      <c r="FV580" s="9">
        <v>83.010099999999994</v>
      </c>
      <c r="FX580" s="9">
        <v>81.92</v>
      </c>
      <c r="FY580" s="9">
        <v>80.95</v>
      </c>
      <c r="FZ580" s="9">
        <v>79.22</v>
      </c>
      <c r="GA580" s="9">
        <v>76.459999999999994</v>
      </c>
      <c r="GB580" s="9">
        <v>73.23</v>
      </c>
      <c r="GD580" s="9">
        <v>81.92</v>
      </c>
      <c r="GE580" s="9">
        <v>81.459999999999994</v>
      </c>
      <c r="GF580" s="9">
        <v>80.95</v>
      </c>
      <c r="GG580" s="9">
        <v>80.39</v>
      </c>
      <c r="GH580" s="9">
        <v>79.8</v>
      </c>
      <c r="GI580" s="9">
        <v>79.22</v>
      </c>
      <c r="GJ580" s="9">
        <v>78.67</v>
      </c>
      <c r="GK580" s="9">
        <v>78.16</v>
      </c>
      <c r="GL580" s="9">
        <v>77.66</v>
      </c>
      <c r="GM580" s="9">
        <v>77.209999999999994</v>
      </c>
      <c r="GN580" s="9">
        <v>76.819999999999993</v>
      </c>
      <c r="GO580" s="9">
        <v>76.459999999999994</v>
      </c>
      <c r="GP580" s="9">
        <v>76.12</v>
      </c>
      <c r="GQ580" s="9">
        <v>75.819999999999993</v>
      </c>
      <c r="GR580" s="9">
        <v>75.5</v>
      </c>
      <c r="GS580" s="9">
        <v>75.209999999999994</v>
      </c>
      <c r="GT580" s="9">
        <v>74.930000000000007</v>
      </c>
      <c r="GU580" s="9">
        <v>74.69</v>
      </c>
      <c r="GV580" s="9">
        <v>74.430000000000007</v>
      </c>
      <c r="GW580" s="9">
        <v>74.17</v>
      </c>
      <c r="GX580" s="9">
        <v>73.900000000000006</v>
      </c>
      <c r="GY580" s="9">
        <v>73.66</v>
      </c>
      <c r="GZ580" s="9">
        <v>73.45</v>
      </c>
      <c r="HA580" s="9">
        <v>73.23</v>
      </c>
      <c r="HB580" s="9">
        <v>73.02</v>
      </c>
      <c r="HC580" s="9">
        <v>72.849999999999994</v>
      </c>
      <c r="HD580" s="9">
        <v>72.64</v>
      </c>
      <c r="HE580" s="9">
        <v>72.42</v>
      </c>
      <c r="HF580" s="9">
        <v>72.23</v>
      </c>
      <c r="HG580" s="9">
        <v>72.069999999999993</v>
      </c>
      <c r="HH580" s="9">
        <v>71.91</v>
      </c>
      <c r="HI580" s="9">
        <v>71.75</v>
      </c>
      <c r="HJ580" s="9">
        <v>71.569999999999993</v>
      </c>
      <c r="HK580" s="9">
        <v>71.42</v>
      </c>
      <c r="HL580" s="9">
        <v>71.28</v>
      </c>
      <c r="HM580" s="9">
        <v>71.17</v>
      </c>
      <c r="HN580" s="9">
        <v>71.06</v>
      </c>
      <c r="HO580" s="9">
        <v>70.959999999999994</v>
      </c>
      <c r="HP580" s="9">
        <v>70.83</v>
      </c>
      <c r="HQ580" s="9">
        <v>70.709999999999994</v>
      </c>
      <c r="HR580" s="9">
        <v>70.58</v>
      </c>
      <c r="HS580" s="9">
        <v>70.459999999999994</v>
      </c>
      <c r="HT580" s="9">
        <v>70.37</v>
      </c>
      <c r="HU580" s="9">
        <v>70.290000000000006</v>
      </c>
      <c r="HV580" s="9">
        <v>70.22</v>
      </c>
      <c r="HW580" s="9">
        <v>70.16</v>
      </c>
      <c r="HX580" s="9">
        <v>70.09</v>
      </c>
      <c r="HY580" s="9">
        <v>70.010000000000005</v>
      </c>
      <c r="ID580" s="14">
        <v>84.838099999999997</v>
      </c>
      <c r="IE580" s="14">
        <v>84.747900000000001</v>
      </c>
      <c r="IF580" s="14">
        <v>-0.10641399999999999</v>
      </c>
      <c r="IH580" s="7">
        <v>81.900000000000006</v>
      </c>
      <c r="II580" s="9">
        <v>62.5</v>
      </c>
    </row>
    <row r="581" spans="1:243" x14ac:dyDescent="0.35">
      <c r="A581" s="6">
        <f t="shared" si="94"/>
        <v>45364</v>
      </c>
      <c r="B581" s="13">
        <f t="shared" si="88"/>
        <v>3</v>
      </c>
      <c r="C581" s="13">
        <f t="shared" si="89"/>
        <v>2024</v>
      </c>
      <c r="D581">
        <f t="shared" si="90"/>
        <v>202403</v>
      </c>
      <c r="E581">
        <f t="shared" si="91"/>
        <v>1</v>
      </c>
      <c r="F581">
        <f t="shared" si="92"/>
        <v>202401</v>
      </c>
      <c r="G581" t="s">
        <v>775</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82.834199999999996</v>
      </c>
      <c r="FP581" s="7">
        <v>83.95</v>
      </c>
      <c r="FQ581" s="9">
        <v>1.2797000000000001</v>
      </c>
      <c r="FR581" s="7">
        <f t="shared" si="93"/>
        <v>65.601312807689297</v>
      </c>
      <c r="FT581" s="7">
        <v>4.21</v>
      </c>
      <c r="FU581" s="7">
        <v>4.0199999999999996</v>
      </c>
      <c r="FV581" s="9">
        <v>83.000900000000001</v>
      </c>
      <c r="FX581" s="9">
        <v>84.03</v>
      </c>
      <c r="FY581" s="9">
        <v>82.81</v>
      </c>
      <c r="FZ581" s="9">
        <v>80.849999999999994</v>
      </c>
      <c r="GA581" s="9">
        <v>77.84</v>
      </c>
      <c r="GB581" s="9">
        <v>74.260000000000005</v>
      </c>
      <c r="GD581" s="9">
        <v>84.03</v>
      </c>
      <c r="GE581" s="9">
        <v>83.44</v>
      </c>
      <c r="GF581" s="9">
        <v>82.81</v>
      </c>
      <c r="GG581" s="9">
        <v>82.16</v>
      </c>
      <c r="GH581" s="9">
        <v>81.5</v>
      </c>
      <c r="GI581" s="9">
        <v>80.849999999999994</v>
      </c>
      <c r="GJ581" s="9">
        <v>80.25</v>
      </c>
      <c r="GK581" s="9">
        <v>79.69</v>
      </c>
      <c r="GL581" s="9">
        <v>79.150000000000006</v>
      </c>
      <c r="GM581" s="9">
        <v>78.650000000000006</v>
      </c>
      <c r="GN581" s="9">
        <v>78.23</v>
      </c>
      <c r="GO581" s="9">
        <v>77.84</v>
      </c>
      <c r="GP581" s="9">
        <v>77.459999999999994</v>
      </c>
      <c r="GQ581" s="9">
        <v>77.13</v>
      </c>
      <c r="GR581" s="9">
        <v>76.790000000000006</v>
      </c>
      <c r="GS581" s="9">
        <v>76.459999999999994</v>
      </c>
      <c r="GT581" s="9">
        <v>76.16</v>
      </c>
      <c r="GU581" s="9">
        <v>75.88</v>
      </c>
      <c r="GV581" s="9">
        <v>75.59</v>
      </c>
      <c r="GW581" s="9">
        <v>75.290000000000006</v>
      </c>
      <c r="GX581" s="9">
        <v>75</v>
      </c>
      <c r="GY581" s="9">
        <v>74.739999999999995</v>
      </c>
      <c r="GZ581" s="9">
        <v>74.5</v>
      </c>
      <c r="HA581" s="9">
        <v>74.260000000000005</v>
      </c>
      <c r="HB581" s="9">
        <v>74.02</v>
      </c>
      <c r="HC581" s="9">
        <v>73.819999999999993</v>
      </c>
      <c r="HD581" s="9">
        <v>73.59</v>
      </c>
      <c r="HE581" s="9">
        <v>73.36</v>
      </c>
      <c r="HF581" s="9">
        <v>73.150000000000006</v>
      </c>
      <c r="HG581" s="9">
        <v>72.959999999999994</v>
      </c>
      <c r="HH581" s="9">
        <v>72.77</v>
      </c>
      <c r="HI581" s="9">
        <v>72.59</v>
      </c>
      <c r="HJ581" s="9">
        <v>72.400000000000006</v>
      </c>
      <c r="HK581" s="9">
        <v>72.239999999999995</v>
      </c>
      <c r="HL581" s="9">
        <v>72.08</v>
      </c>
      <c r="HM581" s="9">
        <v>71.95</v>
      </c>
      <c r="HN581" s="9">
        <v>71.819999999999993</v>
      </c>
      <c r="HO581" s="9">
        <v>71.7</v>
      </c>
      <c r="HP581" s="9">
        <v>71.56</v>
      </c>
      <c r="HQ581" s="9">
        <v>71.430000000000007</v>
      </c>
      <c r="HR581" s="9">
        <v>71.28</v>
      </c>
      <c r="HS581" s="9">
        <v>71.14</v>
      </c>
      <c r="HT581" s="9">
        <v>71.040000000000006</v>
      </c>
      <c r="HU581" s="9">
        <v>70.94</v>
      </c>
      <c r="HV581" s="9">
        <v>70.86</v>
      </c>
      <c r="HW581" s="9">
        <v>70.790000000000006</v>
      </c>
      <c r="HX581" s="9">
        <v>70.709999999999994</v>
      </c>
      <c r="HY581" s="9">
        <v>70.62</v>
      </c>
      <c r="ID581" s="14">
        <v>84.838099999999997</v>
      </c>
      <c r="IE581" s="14">
        <v>84.747900000000001</v>
      </c>
      <c r="IF581" s="14">
        <v>-0.10641399999999999</v>
      </c>
      <c r="IH581" s="7">
        <v>83.93</v>
      </c>
      <c r="II581" s="9">
        <v>62.4</v>
      </c>
    </row>
    <row r="582" spans="1:243" x14ac:dyDescent="0.35">
      <c r="A582" s="6">
        <f t="shared" si="94"/>
        <v>45365</v>
      </c>
      <c r="B582" s="13">
        <f t="shared" si="88"/>
        <v>3</v>
      </c>
      <c r="C582" s="13">
        <f t="shared" si="89"/>
        <v>2024</v>
      </c>
      <c r="D582">
        <f t="shared" si="90"/>
        <v>202403</v>
      </c>
      <c r="E582">
        <f t="shared" si="91"/>
        <v>1</v>
      </c>
      <c r="F582">
        <f t="shared" si="92"/>
        <v>202401</v>
      </c>
      <c r="G582" t="s">
        <v>776</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82.781000000000006</v>
      </c>
      <c r="FP582" s="7">
        <v>86.16</v>
      </c>
      <c r="FQ582" s="9">
        <v>1.2746999999999999</v>
      </c>
      <c r="FR582" s="7">
        <f t="shared" si="93"/>
        <v>67.592374676394442</v>
      </c>
      <c r="FT582" s="7">
        <v>4.29</v>
      </c>
      <c r="FU582" s="7">
        <v>4.0999999999999996</v>
      </c>
      <c r="FV582" s="9">
        <v>82.947800000000001</v>
      </c>
      <c r="FX582" s="9">
        <v>85.42</v>
      </c>
      <c r="FY582" s="9">
        <v>84.03</v>
      </c>
      <c r="FZ582" s="9">
        <v>81.93</v>
      </c>
      <c r="GA582" s="9">
        <v>78.67</v>
      </c>
      <c r="GB582" s="9">
        <v>74.709999999999994</v>
      </c>
      <c r="GD582" s="9">
        <v>85.42</v>
      </c>
      <c r="GE582" s="9">
        <v>84.74</v>
      </c>
      <c r="GF582" s="9">
        <v>84.03</v>
      </c>
      <c r="GG582" s="9">
        <v>83.33</v>
      </c>
      <c r="GH582" s="9">
        <v>82.62</v>
      </c>
      <c r="GI582" s="9">
        <v>81.93</v>
      </c>
      <c r="GJ582" s="9">
        <v>81.28</v>
      </c>
      <c r="GK582" s="9">
        <v>80.680000000000007</v>
      </c>
      <c r="GL582" s="9">
        <v>80.099999999999994</v>
      </c>
      <c r="GM582" s="9">
        <v>79.569999999999993</v>
      </c>
      <c r="GN582" s="9">
        <v>79.099999999999994</v>
      </c>
      <c r="GO582" s="9">
        <v>78.67</v>
      </c>
      <c r="GP582" s="9">
        <v>78.260000000000005</v>
      </c>
      <c r="GQ582" s="9">
        <v>77.900000000000006</v>
      </c>
      <c r="GR582" s="9">
        <v>77.53</v>
      </c>
      <c r="GS582" s="9">
        <v>77.17</v>
      </c>
      <c r="GT582" s="9">
        <v>76.83</v>
      </c>
      <c r="GU582" s="9">
        <v>76.510000000000005</v>
      </c>
      <c r="GV582" s="9">
        <v>76.19</v>
      </c>
      <c r="GW582" s="9">
        <v>75.87</v>
      </c>
      <c r="GX582" s="9">
        <v>75.55</v>
      </c>
      <c r="GY582" s="9">
        <v>75.260000000000005</v>
      </c>
      <c r="GZ582" s="9">
        <v>74.989999999999995</v>
      </c>
      <c r="HA582" s="9">
        <v>74.709999999999994</v>
      </c>
      <c r="HB582" s="9">
        <v>74.45</v>
      </c>
      <c r="HC582" s="9">
        <v>74.23</v>
      </c>
      <c r="HD582" s="9">
        <v>73.98</v>
      </c>
      <c r="HE582" s="9">
        <v>73.739999999999995</v>
      </c>
      <c r="HF582" s="9">
        <v>73.510000000000005</v>
      </c>
      <c r="HG582" s="9">
        <v>73.3</v>
      </c>
      <c r="HH582" s="9">
        <v>73.08</v>
      </c>
      <c r="HI582" s="9">
        <v>72.88</v>
      </c>
      <c r="HJ582" s="9">
        <v>72.67</v>
      </c>
      <c r="HK582" s="9">
        <v>72.489999999999995</v>
      </c>
      <c r="HL582" s="9">
        <v>72.31</v>
      </c>
      <c r="HM582" s="9">
        <v>72.16</v>
      </c>
      <c r="HN582" s="9">
        <v>72.010000000000005</v>
      </c>
      <c r="HO582" s="9">
        <v>71.88</v>
      </c>
      <c r="HP582" s="9">
        <v>71.72</v>
      </c>
      <c r="HQ582" s="9">
        <v>71.569999999999993</v>
      </c>
      <c r="HR582" s="9">
        <v>71.400000000000006</v>
      </c>
      <c r="HS582" s="9">
        <v>71.239999999999995</v>
      </c>
      <c r="HT582" s="9">
        <v>71.12</v>
      </c>
      <c r="HU582" s="9">
        <v>71.010000000000005</v>
      </c>
      <c r="HV582" s="9">
        <v>70.92</v>
      </c>
      <c r="HW582" s="9">
        <v>70.84</v>
      </c>
      <c r="HX582" s="9">
        <v>70.75</v>
      </c>
      <c r="HY582" s="9">
        <v>70.64</v>
      </c>
      <c r="ID582" s="14">
        <v>84.838099999999997</v>
      </c>
      <c r="IE582" s="14">
        <v>84.747900000000001</v>
      </c>
      <c r="IF582" s="14">
        <v>-0.10641399999999999</v>
      </c>
      <c r="IH582" s="7">
        <v>85.48</v>
      </c>
      <c r="II582" s="9">
        <v>65.27</v>
      </c>
    </row>
    <row r="583" spans="1:243" x14ac:dyDescent="0.35">
      <c r="A583" s="6">
        <f t="shared" si="94"/>
        <v>45366</v>
      </c>
      <c r="B583" s="13">
        <f t="shared" si="88"/>
        <v>3</v>
      </c>
      <c r="C583" s="13">
        <f t="shared" si="89"/>
        <v>2024</v>
      </c>
      <c r="D583">
        <f t="shared" si="90"/>
        <v>202403</v>
      </c>
      <c r="E583">
        <f t="shared" si="91"/>
        <v>1</v>
      </c>
      <c r="F583">
        <f t="shared" si="92"/>
        <v>202401</v>
      </c>
      <c r="G583" t="s">
        <v>777</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82.779899999999998</v>
      </c>
      <c r="FP583" s="7">
        <v>85.39</v>
      </c>
      <c r="FQ583" s="9">
        <v>1.274</v>
      </c>
      <c r="FR583" s="7">
        <f t="shared" si="93"/>
        <v>67.025117739403456</v>
      </c>
      <c r="FT583" s="7">
        <v>4.32</v>
      </c>
      <c r="FU583" s="7">
        <v>4.09</v>
      </c>
      <c r="FV583" s="9">
        <v>82.948999999999998</v>
      </c>
      <c r="FX583" s="9">
        <v>85.34</v>
      </c>
      <c r="FY583" s="9">
        <v>84.11</v>
      </c>
      <c r="FZ583" s="9">
        <v>82.12</v>
      </c>
      <c r="GA583" s="9">
        <v>78.95</v>
      </c>
      <c r="GB583" s="9">
        <v>75.06</v>
      </c>
      <c r="GD583" s="9">
        <v>85.34</v>
      </c>
      <c r="GE583" s="9">
        <v>84.75</v>
      </c>
      <c r="GF583" s="9">
        <v>84.11</v>
      </c>
      <c r="GG583" s="9">
        <v>83.46</v>
      </c>
      <c r="GH583" s="9">
        <v>82.79</v>
      </c>
      <c r="GI583" s="9">
        <v>82.12</v>
      </c>
      <c r="GJ583" s="9">
        <v>81.5</v>
      </c>
      <c r="GK583" s="9">
        <v>80.91</v>
      </c>
      <c r="GL583" s="9">
        <v>80.34</v>
      </c>
      <c r="GM583" s="9">
        <v>79.83</v>
      </c>
      <c r="GN583" s="9">
        <v>79.37</v>
      </c>
      <c r="GO583" s="9">
        <v>78.95</v>
      </c>
      <c r="GP583" s="9">
        <v>78.55</v>
      </c>
      <c r="GQ583" s="9">
        <v>78.19</v>
      </c>
      <c r="GR583" s="9">
        <v>77.819999999999993</v>
      </c>
      <c r="GS583" s="9">
        <v>77.47</v>
      </c>
      <c r="GT583" s="9">
        <v>77.13</v>
      </c>
      <c r="GU583" s="9">
        <v>76.819999999999993</v>
      </c>
      <c r="GV583" s="9">
        <v>76.510000000000005</v>
      </c>
      <c r="GW583" s="9">
        <v>76.19</v>
      </c>
      <c r="GX583" s="9">
        <v>75.87</v>
      </c>
      <c r="GY583" s="9">
        <v>75.59</v>
      </c>
      <c r="GZ583" s="9">
        <v>75.33</v>
      </c>
      <c r="HA583" s="9">
        <v>75.06</v>
      </c>
      <c r="HB583" s="9">
        <v>74.81</v>
      </c>
      <c r="HC583" s="9">
        <v>74.59</v>
      </c>
      <c r="HD583" s="9">
        <v>74.34</v>
      </c>
      <c r="HE583" s="9">
        <v>74.099999999999994</v>
      </c>
      <c r="HF583" s="9">
        <v>73.87</v>
      </c>
      <c r="HG583" s="9">
        <v>73.67</v>
      </c>
      <c r="HH583" s="9">
        <v>73.45</v>
      </c>
      <c r="HI583" s="9">
        <v>73.260000000000005</v>
      </c>
      <c r="HJ583" s="9">
        <v>73.06</v>
      </c>
      <c r="HK583" s="9">
        <v>72.88</v>
      </c>
      <c r="HL583" s="9">
        <v>72.7</v>
      </c>
      <c r="HM583" s="9">
        <v>72.55</v>
      </c>
      <c r="HN583" s="9">
        <v>72.400000000000006</v>
      </c>
      <c r="HO583" s="9">
        <v>72.27</v>
      </c>
      <c r="HP583" s="9">
        <v>72.12</v>
      </c>
      <c r="HQ583" s="9">
        <v>71.97</v>
      </c>
      <c r="HR583" s="9">
        <v>71.8</v>
      </c>
      <c r="HS583" s="9">
        <v>71.64</v>
      </c>
      <c r="HT583" s="9">
        <v>71.52</v>
      </c>
      <c r="HU583" s="9">
        <v>71.41</v>
      </c>
      <c r="HV583" s="9">
        <v>71.319999999999993</v>
      </c>
      <c r="HW583" s="9">
        <v>71.239999999999995</v>
      </c>
      <c r="HX583" s="9">
        <v>71.150000000000006</v>
      </c>
      <c r="HY583" s="9">
        <v>71.040000000000006</v>
      </c>
      <c r="ID583" s="14">
        <v>84.838099999999997</v>
      </c>
      <c r="IE583" s="14">
        <v>84.747900000000001</v>
      </c>
      <c r="IF583" s="14">
        <v>-0.10641399999999999</v>
      </c>
      <c r="IH583" s="7">
        <v>85.38</v>
      </c>
      <c r="II583" s="9">
        <v>68.010000000000005</v>
      </c>
    </row>
    <row r="584" spans="1:243" x14ac:dyDescent="0.35">
      <c r="A584" s="6">
        <f t="shared" si="94"/>
        <v>45369</v>
      </c>
      <c r="B584" s="13">
        <f t="shared" si="88"/>
        <v>3</v>
      </c>
      <c r="C584" s="13">
        <f t="shared" si="89"/>
        <v>2024</v>
      </c>
      <c r="D584">
        <f t="shared" si="90"/>
        <v>202403</v>
      </c>
      <c r="E584">
        <f t="shared" si="91"/>
        <v>1</v>
      </c>
      <c r="F584">
        <f t="shared" si="92"/>
        <v>202401</v>
      </c>
      <c r="G584" t="s">
        <v>778</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82.807599999999994</v>
      </c>
      <c r="FP584" s="7">
        <v>86.47</v>
      </c>
      <c r="FQ584" s="9">
        <v>1.2733000000000001</v>
      </c>
      <c r="FR584" s="7">
        <f t="shared" si="93"/>
        <v>67.910154716092038</v>
      </c>
      <c r="FT584" s="7">
        <v>4.3099999999999996</v>
      </c>
      <c r="FU584" s="7">
        <v>4.09</v>
      </c>
      <c r="FV584" s="9">
        <v>82.962500000000006</v>
      </c>
      <c r="FX584" s="9">
        <v>86.89</v>
      </c>
      <c r="FY584" s="9">
        <v>85.42</v>
      </c>
      <c r="FZ584" s="9">
        <v>83.21</v>
      </c>
      <c r="GA584" s="9">
        <v>79.72</v>
      </c>
      <c r="GB584" s="9">
        <v>75.489999999999995</v>
      </c>
      <c r="GD584" s="9">
        <v>86.89</v>
      </c>
      <c r="GE584" s="9">
        <v>86.19</v>
      </c>
      <c r="GF584" s="9">
        <v>85.42</v>
      </c>
      <c r="GG584" s="9">
        <v>84.68</v>
      </c>
      <c r="GH584" s="9">
        <v>83.94</v>
      </c>
      <c r="GI584" s="9">
        <v>83.21</v>
      </c>
      <c r="GJ584" s="9">
        <v>82.53</v>
      </c>
      <c r="GK584" s="9">
        <v>81.88</v>
      </c>
      <c r="GL584" s="9">
        <v>81.25</v>
      </c>
      <c r="GM584" s="9">
        <v>80.680000000000007</v>
      </c>
      <c r="GN584" s="9">
        <v>80.180000000000007</v>
      </c>
      <c r="GO584" s="9">
        <v>79.72</v>
      </c>
      <c r="GP584" s="9">
        <v>79.28</v>
      </c>
      <c r="GQ584" s="9">
        <v>78.88</v>
      </c>
      <c r="GR584" s="9">
        <v>78.48</v>
      </c>
      <c r="GS584" s="9">
        <v>78.099999999999994</v>
      </c>
      <c r="GT584" s="9">
        <v>77.73</v>
      </c>
      <c r="GU584" s="9">
        <v>77.39</v>
      </c>
      <c r="GV584" s="9">
        <v>77.05</v>
      </c>
      <c r="GW584" s="9">
        <v>76.709999999999994</v>
      </c>
      <c r="GX584" s="9">
        <v>76.37</v>
      </c>
      <c r="GY584" s="9">
        <v>76.069999999999993</v>
      </c>
      <c r="GZ584" s="9">
        <v>75.78</v>
      </c>
      <c r="HA584" s="9">
        <v>75.489999999999995</v>
      </c>
      <c r="HB584" s="9">
        <v>75.209999999999994</v>
      </c>
      <c r="HC584" s="9">
        <v>74.97</v>
      </c>
      <c r="HD584" s="9">
        <v>74.7</v>
      </c>
      <c r="HE584" s="9">
        <v>74.44</v>
      </c>
      <c r="HF584" s="9">
        <v>74.19</v>
      </c>
      <c r="HG584" s="9">
        <v>73.97</v>
      </c>
      <c r="HH584" s="9">
        <v>73.73</v>
      </c>
      <c r="HI584" s="9">
        <v>73.52</v>
      </c>
      <c r="HJ584" s="9">
        <v>73.31</v>
      </c>
      <c r="HK584" s="9">
        <v>73.12</v>
      </c>
      <c r="HL584" s="9">
        <v>72.930000000000007</v>
      </c>
      <c r="HM584" s="9">
        <v>72.760000000000005</v>
      </c>
      <c r="HN584" s="9">
        <v>72.599999999999994</v>
      </c>
      <c r="HO584" s="9">
        <v>72.44</v>
      </c>
      <c r="HP584" s="9">
        <v>72.28</v>
      </c>
      <c r="HQ584" s="9">
        <v>72.12</v>
      </c>
      <c r="HR584" s="9">
        <v>71.959999999999994</v>
      </c>
      <c r="HS584" s="9">
        <v>71.8</v>
      </c>
      <c r="HT584" s="9">
        <v>71.650000000000006</v>
      </c>
      <c r="HU584" s="9">
        <v>71.510000000000005</v>
      </c>
      <c r="HV584" s="9">
        <v>71.41</v>
      </c>
      <c r="HW584" s="9">
        <v>71.319999999999993</v>
      </c>
      <c r="HX584" s="9">
        <v>71.22</v>
      </c>
      <c r="HY584" s="9">
        <v>71.12</v>
      </c>
      <c r="ID584" s="14">
        <v>84.838099999999997</v>
      </c>
      <c r="IE584" s="14">
        <v>84.747900000000001</v>
      </c>
      <c r="IF584" s="14">
        <v>-0.10641399999999999</v>
      </c>
      <c r="IH584" s="7">
        <v>86.16</v>
      </c>
      <c r="II584" s="9">
        <v>73.260000000000005</v>
      </c>
    </row>
    <row r="585" spans="1:243" x14ac:dyDescent="0.35">
      <c r="A585" s="6">
        <f t="shared" si="94"/>
        <v>45370</v>
      </c>
      <c r="B585" s="13">
        <f t="shared" si="88"/>
        <v>3</v>
      </c>
      <c r="C585" s="13">
        <f t="shared" si="89"/>
        <v>2024</v>
      </c>
      <c r="D585">
        <f t="shared" si="90"/>
        <v>202403</v>
      </c>
      <c r="E585">
        <f t="shared" si="91"/>
        <v>1</v>
      </c>
      <c r="F585">
        <f t="shared" si="92"/>
        <v>202401</v>
      </c>
      <c r="G585" t="s">
        <v>779</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82.821700000000007</v>
      </c>
      <c r="FP585" s="7">
        <v>87.36</v>
      </c>
      <c r="FQ585" s="9">
        <v>1.2710999999999999</v>
      </c>
      <c r="FR585" s="7">
        <f t="shared" si="93"/>
        <v>68.727873495397688</v>
      </c>
      <c r="FT585" s="7">
        <v>4.26</v>
      </c>
      <c r="FU585" s="7">
        <v>4.05</v>
      </c>
      <c r="FV585" s="9">
        <v>82.978099999999998</v>
      </c>
      <c r="FX585" s="9">
        <v>87.38</v>
      </c>
      <c r="FY585" s="9">
        <v>85.83</v>
      </c>
      <c r="FZ585" s="9">
        <v>83.53</v>
      </c>
      <c r="GA585" s="9">
        <v>79.97</v>
      </c>
      <c r="GB585" s="9">
        <v>75.72</v>
      </c>
      <c r="GD585" s="9">
        <v>87.38</v>
      </c>
      <c r="GE585" s="9">
        <v>86.62</v>
      </c>
      <c r="GF585" s="9">
        <v>85.83</v>
      </c>
      <c r="GG585" s="9">
        <v>85.06</v>
      </c>
      <c r="GH585" s="9">
        <v>84.28</v>
      </c>
      <c r="GI585" s="9">
        <v>83.53</v>
      </c>
      <c r="GJ585" s="9">
        <v>82.83</v>
      </c>
      <c r="GK585" s="9">
        <v>82.17</v>
      </c>
      <c r="GL585" s="9">
        <v>81.53</v>
      </c>
      <c r="GM585" s="9">
        <v>80.95</v>
      </c>
      <c r="GN585" s="9">
        <v>80.44</v>
      </c>
      <c r="GO585" s="9">
        <v>79.97</v>
      </c>
      <c r="GP585" s="9">
        <v>79.52</v>
      </c>
      <c r="GQ585" s="9">
        <v>79.12</v>
      </c>
      <c r="GR585" s="9">
        <v>78.72</v>
      </c>
      <c r="GS585" s="9">
        <v>78.34</v>
      </c>
      <c r="GT585" s="9">
        <v>77.97</v>
      </c>
      <c r="GU585" s="9">
        <v>77.63</v>
      </c>
      <c r="GV585" s="9">
        <v>77.290000000000006</v>
      </c>
      <c r="GW585" s="9">
        <v>76.94</v>
      </c>
      <c r="GX585" s="9">
        <v>76.599999999999994</v>
      </c>
      <c r="GY585" s="9">
        <v>76.3</v>
      </c>
      <c r="GZ585" s="9">
        <v>76.010000000000005</v>
      </c>
      <c r="HA585" s="9">
        <v>75.72</v>
      </c>
      <c r="HB585" s="9">
        <v>75.44</v>
      </c>
      <c r="HC585" s="9">
        <v>75.2</v>
      </c>
      <c r="HD585" s="9">
        <v>74.930000000000007</v>
      </c>
      <c r="HE585" s="9">
        <v>74.67</v>
      </c>
      <c r="HF585" s="9">
        <v>74.42</v>
      </c>
      <c r="HG585" s="9">
        <v>74.2</v>
      </c>
      <c r="HH585" s="9">
        <v>73.97</v>
      </c>
      <c r="HI585" s="9">
        <v>73.77</v>
      </c>
      <c r="HJ585" s="9">
        <v>73.56</v>
      </c>
      <c r="HK585" s="9">
        <v>73.37</v>
      </c>
      <c r="HL585" s="9">
        <v>73.180000000000007</v>
      </c>
      <c r="HM585" s="9">
        <v>73.010000000000005</v>
      </c>
      <c r="HN585" s="9">
        <v>72.849999999999994</v>
      </c>
      <c r="HO585" s="9">
        <v>72.69</v>
      </c>
      <c r="HP585" s="9">
        <v>72.53</v>
      </c>
      <c r="HQ585" s="9">
        <v>72.37</v>
      </c>
      <c r="HR585" s="9">
        <v>72.209999999999994</v>
      </c>
      <c r="HS585" s="9">
        <v>72.05</v>
      </c>
      <c r="HT585" s="9">
        <v>71.900000000000006</v>
      </c>
      <c r="HU585" s="9">
        <v>71.760000000000005</v>
      </c>
      <c r="HV585" s="9">
        <v>71.66</v>
      </c>
      <c r="HW585" s="9">
        <v>71.569999999999993</v>
      </c>
      <c r="HX585" s="9">
        <v>71.459999999999994</v>
      </c>
      <c r="HY585" s="9">
        <v>71.349999999999994</v>
      </c>
      <c r="ID585" s="14">
        <v>84.838099999999997</v>
      </c>
      <c r="IE585" s="14">
        <v>84.747900000000001</v>
      </c>
      <c r="IF585" s="14">
        <v>-0.10641399999999999</v>
      </c>
      <c r="IH585" s="7">
        <v>86.56</v>
      </c>
      <c r="II585" s="9">
        <v>73.7</v>
      </c>
    </row>
    <row r="586" spans="1:243" x14ac:dyDescent="0.35">
      <c r="A586" s="6">
        <f t="shared" si="94"/>
        <v>45371</v>
      </c>
      <c r="B586" s="13">
        <f t="shared" ref="B586:B615" si="95">MONTH(A586)</f>
        <v>3</v>
      </c>
      <c r="C586" s="13">
        <f t="shared" ref="C586:C613" si="96">YEAR(A586)</f>
        <v>2024</v>
      </c>
      <c r="D586">
        <f t="shared" ref="D586:D613" si="97">C586*100+B586</f>
        <v>202403</v>
      </c>
      <c r="E586">
        <f t="shared" ref="E586:E613" si="98">IF(B586&lt;4,1,IF(B586&lt;7,2,IF(B586&lt;10,3,4)))</f>
        <v>1</v>
      </c>
      <c r="F586">
        <f t="shared" ref="F586:F613" si="99">C586*100+E586</f>
        <v>202401</v>
      </c>
      <c r="G586" t="s">
        <v>780</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82.869500000000002</v>
      </c>
      <c r="FP586" s="7">
        <v>85.77</v>
      </c>
      <c r="FQ586" s="9">
        <v>1.2710999999999999</v>
      </c>
      <c r="FR586" s="7">
        <f t="shared" ref="FR586:FR649" si="100">FP586/FQ586</f>
        <v>67.476988435213599</v>
      </c>
      <c r="FT586" s="7">
        <v>4.2300000000000004</v>
      </c>
      <c r="FU586" s="7">
        <v>4.01</v>
      </c>
      <c r="FV586" s="9">
        <v>83.030500000000004</v>
      </c>
      <c r="FX586" s="9">
        <v>85.95</v>
      </c>
      <c r="FY586" s="9">
        <v>84.72</v>
      </c>
      <c r="FZ586" s="9">
        <v>82.67</v>
      </c>
      <c r="GA586" s="9">
        <v>79.319999999999993</v>
      </c>
      <c r="GB586" s="9">
        <v>75.290000000000006</v>
      </c>
      <c r="GD586" s="9">
        <v>85.95</v>
      </c>
      <c r="GE586" s="9">
        <v>85.38</v>
      </c>
      <c r="GF586" s="9">
        <v>84.72</v>
      </c>
      <c r="GG586" s="9">
        <v>84.03</v>
      </c>
      <c r="GH586" s="9">
        <v>83.34</v>
      </c>
      <c r="GI586" s="9">
        <v>82.67</v>
      </c>
      <c r="GJ586" s="9">
        <v>82.02</v>
      </c>
      <c r="GK586" s="9">
        <v>81.400000000000006</v>
      </c>
      <c r="GL586" s="9">
        <v>80.8</v>
      </c>
      <c r="GM586" s="9">
        <v>80.25</v>
      </c>
      <c r="GN586" s="9">
        <v>79.77</v>
      </c>
      <c r="GO586" s="9">
        <v>79.319999999999993</v>
      </c>
      <c r="GP586" s="9">
        <v>78.900000000000006</v>
      </c>
      <c r="GQ586" s="9">
        <v>78.52</v>
      </c>
      <c r="GR586" s="9">
        <v>78.14</v>
      </c>
      <c r="GS586" s="9">
        <v>77.78</v>
      </c>
      <c r="GT586" s="9">
        <v>77.430000000000007</v>
      </c>
      <c r="GU586" s="9">
        <v>77.11</v>
      </c>
      <c r="GV586" s="9">
        <v>76.790000000000006</v>
      </c>
      <c r="GW586" s="9">
        <v>76.45</v>
      </c>
      <c r="GX586" s="9">
        <v>76.12</v>
      </c>
      <c r="GY586" s="9">
        <v>75.83</v>
      </c>
      <c r="GZ586" s="9">
        <v>75.56</v>
      </c>
      <c r="HA586" s="9">
        <v>75.290000000000006</v>
      </c>
      <c r="HB586" s="9">
        <v>75.03</v>
      </c>
      <c r="HC586" s="9">
        <v>74.790000000000006</v>
      </c>
      <c r="HD586" s="9">
        <v>74.53</v>
      </c>
      <c r="HE586" s="9">
        <v>74.28</v>
      </c>
      <c r="HF586" s="9">
        <v>74.040000000000006</v>
      </c>
      <c r="HG586" s="9">
        <v>73.83</v>
      </c>
      <c r="HH586" s="9">
        <v>73.61</v>
      </c>
      <c r="HI586" s="9">
        <v>73.42</v>
      </c>
      <c r="HJ586" s="9">
        <v>73.22</v>
      </c>
      <c r="HK586" s="9">
        <v>73.040000000000006</v>
      </c>
      <c r="HL586" s="9">
        <v>72.86</v>
      </c>
      <c r="HM586" s="9">
        <v>72.7</v>
      </c>
      <c r="HN586" s="9">
        <v>72.540000000000006</v>
      </c>
      <c r="HO586" s="9">
        <v>72.38</v>
      </c>
      <c r="HP586" s="9">
        <v>72.22</v>
      </c>
      <c r="HQ586" s="9">
        <v>72.06</v>
      </c>
      <c r="HR586" s="9">
        <v>71.900000000000006</v>
      </c>
      <c r="HS586" s="9">
        <v>71.75</v>
      </c>
      <c r="HT586" s="9">
        <v>71.61</v>
      </c>
      <c r="HU586" s="9">
        <v>71.48</v>
      </c>
      <c r="HV586" s="9">
        <v>71.38</v>
      </c>
      <c r="HW586" s="9">
        <v>71.290000000000006</v>
      </c>
      <c r="HX586" s="9">
        <v>71.19</v>
      </c>
      <c r="HY586" s="9">
        <v>71.09</v>
      </c>
      <c r="ID586" s="14">
        <v>84.838099999999997</v>
      </c>
      <c r="IE586" s="14">
        <v>84.747900000000001</v>
      </c>
      <c r="IF586" s="14">
        <v>-0.10641399999999999</v>
      </c>
      <c r="IH586" s="7">
        <v>85.24</v>
      </c>
      <c r="II586" s="9">
        <v>71.38</v>
      </c>
    </row>
    <row r="587" spans="1:243" x14ac:dyDescent="0.35">
      <c r="A587" s="6">
        <f t="shared" si="94"/>
        <v>45372</v>
      </c>
      <c r="B587" s="13">
        <f t="shared" si="95"/>
        <v>3</v>
      </c>
      <c r="C587" s="13">
        <f t="shared" si="96"/>
        <v>2024</v>
      </c>
      <c r="D587">
        <f t="shared" si="97"/>
        <v>202403</v>
      </c>
      <c r="E587">
        <f t="shared" si="98"/>
        <v>1</v>
      </c>
      <c r="F587">
        <f t="shared" si="99"/>
        <v>202401</v>
      </c>
      <c r="G587" t="s">
        <v>781</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82.556100000000001</v>
      </c>
      <c r="FP587" s="7">
        <v>84.92</v>
      </c>
      <c r="FQ587" s="9">
        <v>1.2667999999999999</v>
      </c>
      <c r="FR587" s="7">
        <f t="shared" si="100"/>
        <v>67.035048942216619</v>
      </c>
      <c r="FT587" s="7">
        <v>4.18</v>
      </c>
      <c r="FU587" s="7">
        <v>3.98</v>
      </c>
      <c r="FV587" s="9">
        <v>82.717600000000004</v>
      </c>
      <c r="FX587" s="9">
        <v>85.78</v>
      </c>
      <c r="FY587" s="9">
        <v>84.6</v>
      </c>
      <c r="FZ587" s="9">
        <v>82.57</v>
      </c>
      <c r="GA587" s="9">
        <v>79.28</v>
      </c>
      <c r="GB587" s="9">
        <v>75.23</v>
      </c>
      <c r="GD587" s="9">
        <v>85.78</v>
      </c>
      <c r="GE587" s="9">
        <v>85.24</v>
      </c>
      <c r="GF587" s="9">
        <v>84.6</v>
      </c>
      <c r="GG587" s="9">
        <v>83.93</v>
      </c>
      <c r="GH587" s="9">
        <v>83.25</v>
      </c>
      <c r="GI587" s="9">
        <v>82.57</v>
      </c>
      <c r="GJ587" s="9">
        <v>81.94</v>
      </c>
      <c r="GK587" s="9">
        <v>81.34</v>
      </c>
      <c r="GL587" s="9">
        <v>80.760000000000005</v>
      </c>
      <c r="GM587" s="9">
        <v>80.22</v>
      </c>
      <c r="GN587" s="9">
        <v>79.73</v>
      </c>
      <c r="GO587" s="9">
        <v>79.28</v>
      </c>
      <c r="GP587" s="9">
        <v>78.86</v>
      </c>
      <c r="GQ587" s="9">
        <v>78.48</v>
      </c>
      <c r="GR587" s="9">
        <v>78.099999999999994</v>
      </c>
      <c r="GS587" s="9">
        <v>77.73</v>
      </c>
      <c r="GT587" s="9">
        <v>77.37</v>
      </c>
      <c r="GU587" s="9">
        <v>77.05</v>
      </c>
      <c r="GV587" s="9">
        <v>76.73</v>
      </c>
      <c r="GW587" s="9">
        <v>76.400000000000006</v>
      </c>
      <c r="GX587" s="9">
        <v>76.069999999999993</v>
      </c>
      <c r="GY587" s="9">
        <v>75.77</v>
      </c>
      <c r="GZ587" s="9">
        <v>75.5</v>
      </c>
      <c r="HA587" s="9">
        <v>75.23</v>
      </c>
      <c r="HB587" s="9">
        <v>74.97</v>
      </c>
      <c r="HC587" s="9">
        <v>74.73</v>
      </c>
      <c r="HD587" s="9">
        <v>74.47</v>
      </c>
      <c r="HE587" s="9">
        <v>74.22</v>
      </c>
      <c r="HF587" s="9">
        <v>73.98</v>
      </c>
      <c r="HG587" s="9">
        <v>73.77</v>
      </c>
      <c r="HH587" s="9">
        <v>73.55</v>
      </c>
      <c r="HI587" s="9">
        <v>73.34</v>
      </c>
      <c r="HJ587" s="9">
        <v>73.14</v>
      </c>
      <c r="HK587" s="9">
        <v>72.959999999999994</v>
      </c>
      <c r="HL587" s="9">
        <v>72.78</v>
      </c>
      <c r="HM587" s="9">
        <v>72.62</v>
      </c>
      <c r="HN587" s="9">
        <v>72.459999999999994</v>
      </c>
      <c r="HO587" s="9">
        <v>72.290000000000006</v>
      </c>
      <c r="HP587" s="9">
        <v>72.13</v>
      </c>
      <c r="HQ587" s="9">
        <v>71.97</v>
      </c>
      <c r="HR587" s="9">
        <v>71.81</v>
      </c>
      <c r="HS587" s="9">
        <v>71.66</v>
      </c>
      <c r="HT587" s="9">
        <v>71.510000000000005</v>
      </c>
      <c r="HU587" s="9">
        <v>71.36</v>
      </c>
      <c r="HV587" s="9">
        <v>71.260000000000005</v>
      </c>
      <c r="HW587" s="9">
        <v>71.17</v>
      </c>
      <c r="HX587" s="9">
        <v>71.069999999999993</v>
      </c>
      <c r="HY587" s="9">
        <v>70.97</v>
      </c>
      <c r="ID587" s="14">
        <v>84.838099999999997</v>
      </c>
      <c r="IE587" s="14">
        <v>84.747900000000001</v>
      </c>
      <c r="IF587" s="14">
        <v>-0.10641399999999999</v>
      </c>
      <c r="IH587" s="7">
        <v>85.21</v>
      </c>
      <c r="II587" s="9">
        <v>68.37</v>
      </c>
    </row>
    <row r="588" spans="1:243" x14ac:dyDescent="0.35">
      <c r="A588" s="6">
        <f t="shared" si="94"/>
        <v>45373</v>
      </c>
      <c r="B588" s="13">
        <f t="shared" si="95"/>
        <v>3</v>
      </c>
      <c r="C588" s="13">
        <f t="shared" si="96"/>
        <v>2024</v>
      </c>
      <c r="D588">
        <f t="shared" si="97"/>
        <v>202403</v>
      </c>
      <c r="E588">
        <f t="shared" si="98"/>
        <v>1</v>
      </c>
      <c r="F588">
        <f t="shared" si="99"/>
        <v>202401</v>
      </c>
      <c r="G588" t="s">
        <v>782</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82.390799999999999</v>
      </c>
      <c r="FP588" s="7">
        <v>84.87</v>
      </c>
      <c r="FQ588" s="9">
        <v>1.2601</v>
      </c>
      <c r="FR588" s="7">
        <f t="shared" si="100"/>
        <v>67.351797476390772</v>
      </c>
      <c r="FT588" s="7">
        <v>4.13</v>
      </c>
      <c r="FU588" s="7">
        <v>3.93</v>
      </c>
      <c r="FV588" s="9">
        <v>82.552400000000006</v>
      </c>
      <c r="FX588" s="9">
        <v>85.43</v>
      </c>
      <c r="FY588" s="9">
        <v>84.15</v>
      </c>
      <c r="FZ588" s="9">
        <v>82.09</v>
      </c>
      <c r="GA588" s="9">
        <v>78.81</v>
      </c>
      <c r="GB588" s="9">
        <v>74.849999999999994</v>
      </c>
      <c r="GD588" s="9">
        <v>85.43</v>
      </c>
      <c r="GE588" s="9">
        <v>84.83</v>
      </c>
      <c r="GF588" s="9">
        <v>84.15</v>
      </c>
      <c r="GG588" s="9">
        <v>83.46</v>
      </c>
      <c r="GH588" s="9">
        <v>82.77</v>
      </c>
      <c r="GI588" s="9">
        <v>82.09</v>
      </c>
      <c r="GJ588" s="9">
        <v>81.45</v>
      </c>
      <c r="GK588" s="9">
        <v>80.849999999999994</v>
      </c>
      <c r="GL588" s="9">
        <v>80.27</v>
      </c>
      <c r="GM588" s="9">
        <v>79.73</v>
      </c>
      <c r="GN588" s="9">
        <v>79.25</v>
      </c>
      <c r="GO588" s="9">
        <v>78.81</v>
      </c>
      <c r="GP588" s="9">
        <v>78.39</v>
      </c>
      <c r="GQ588" s="9">
        <v>78.010000000000005</v>
      </c>
      <c r="GR588" s="9">
        <v>77.64</v>
      </c>
      <c r="GS588" s="9">
        <v>77.28</v>
      </c>
      <c r="GT588" s="9">
        <v>76.930000000000007</v>
      </c>
      <c r="GU588" s="9">
        <v>76.62</v>
      </c>
      <c r="GV588" s="9">
        <v>76.31</v>
      </c>
      <c r="GW588" s="9">
        <v>75.989999999999995</v>
      </c>
      <c r="GX588" s="9">
        <v>75.67</v>
      </c>
      <c r="GY588" s="9">
        <v>75.38</v>
      </c>
      <c r="GZ588" s="9">
        <v>75.11</v>
      </c>
      <c r="HA588" s="9">
        <v>74.849999999999994</v>
      </c>
      <c r="HB588" s="9">
        <v>74.599999999999994</v>
      </c>
      <c r="HC588" s="9">
        <v>74.37</v>
      </c>
      <c r="HD588" s="9">
        <v>74.11</v>
      </c>
      <c r="HE588" s="9">
        <v>73.86</v>
      </c>
      <c r="HF588" s="9">
        <v>73.63</v>
      </c>
      <c r="HG588" s="9">
        <v>73.430000000000007</v>
      </c>
      <c r="HH588" s="9">
        <v>73.209999999999994</v>
      </c>
      <c r="HI588" s="9">
        <v>73.010000000000005</v>
      </c>
      <c r="HJ588" s="9">
        <v>72.81</v>
      </c>
      <c r="HK588" s="9">
        <v>72.63</v>
      </c>
      <c r="HL588" s="9">
        <v>72.45</v>
      </c>
      <c r="HM588" s="9">
        <v>72.290000000000006</v>
      </c>
      <c r="HN588" s="9">
        <v>72.14</v>
      </c>
      <c r="HO588" s="9">
        <v>71.98</v>
      </c>
      <c r="HP588" s="9">
        <v>71.819999999999993</v>
      </c>
      <c r="HQ588" s="9">
        <v>71.66</v>
      </c>
      <c r="HR588" s="9">
        <v>71.5</v>
      </c>
      <c r="HS588" s="9">
        <v>71.349999999999994</v>
      </c>
      <c r="HT588" s="9">
        <v>71.209999999999994</v>
      </c>
      <c r="HU588" s="9">
        <v>71.069999999999993</v>
      </c>
      <c r="HV588" s="9">
        <v>70.97</v>
      </c>
      <c r="HW588" s="9">
        <v>70.88</v>
      </c>
      <c r="HX588" s="9">
        <v>70.78</v>
      </c>
      <c r="HY588" s="9">
        <v>70.680000000000007</v>
      </c>
      <c r="ID588" s="14">
        <v>84.838099999999997</v>
      </c>
      <c r="IE588" s="14">
        <v>84.747900000000001</v>
      </c>
      <c r="IF588" s="14">
        <v>-0.10641399999999999</v>
      </c>
      <c r="IH588" s="7">
        <v>84.87</v>
      </c>
      <c r="II588" s="9">
        <v>71.739999999999995</v>
      </c>
    </row>
    <row r="589" spans="1:243" x14ac:dyDescent="0.35">
      <c r="A589" s="6">
        <f t="shared" si="94"/>
        <v>45376</v>
      </c>
      <c r="B589" s="13">
        <f t="shared" si="95"/>
        <v>3</v>
      </c>
      <c r="C589" s="13">
        <f t="shared" si="96"/>
        <v>2024</v>
      </c>
      <c r="D589">
        <f t="shared" si="97"/>
        <v>202403</v>
      </c>
      <c r="E589">
        <f t="shared" si="98"/>
        <v>1</v>
      </c>
      <c r="F589">
        <f t="shared" si="99"/>
        <v>202401</v>
      </c>
      <c r="G589" t="s">
        <v>783</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82.565399999999997</v>
      </c>
      <c r="FP589" s="7">
        <v>86.18</v>
      </c>
      <c r="FQ589" s="9">
        <v>1.2645</v>
      </c>
      <c r="FR589" s="7">
        <f t="shared" si="100"/>
        <v>68.153420324238837</v>
      </c>
      <c r="FT589" s="7">
        <v>4.17</v>
      </c>
      <c r="FU589" s="7">
        <v>3.98</v>
      </c>
      <c r="FV589" s="9">
        <v>82.728099999999998</v>
      </c>
      <c r="FX589" s="9">
        <v>86.75</v>
      </c>
      <c r="FY589" s="9">
        <v>85.36</v>
      </c>
      <c r="FZ589" s="9">
        <v>83.15</v>
      </c>
      <c r="GA589" s="9">
        <v>79.7</v>
      </c>
      <c r="GB589" s="9">
        <v>75.510000000000005</v>
      </c>
      <c r="GD589" s="9">
        <v>86.75</v>
      </c>
      <c r="GE589" s="9">
        <v>86.08</v>
      </c>
      <c r="GF589" s="9">
        <v>85.36</v>
      </c>
      <c r="GG589" s="9">
        <v>84.62</v>
      </c>
      <c r="GH589" s="9">
        <v>83.88</v>
      </c>
      <c r="GI589" s="9">
        <v>83.15</v>
      </c>
      <c r="GJ589" s="9">
        <v>82.47</v>
      </c>
      <c r="GK589" s="9">
        <v>81.83</v>
      </c>
      <c r="GL589" s="9">
        <v>81.22</v>
      </c>
      <c r="GM589" s="9">
        <v>80.66</v>
      </c>
      <c r="GN589" s="9">
        <v>80.16</v>
      </c>
      <c r="GO589" s="9">
        <v>79.7</v>
      </c>
      <c r="GP589" s="9">
        <v>79.260000000000005</v>
      </c>
      <c r="GQ589" s="9">
        <v>78.86</v>
      </c>
      <c r="GR589" s="9">
        <v>78.47</v>
      </c>
      <c r="GS589" s="9">
        <v>78.09</v>
      </c>
      <c r="GT589" s="9">
        <v>77.72</v>
      </c>
      <c r="GU589" s="9">
        <v>77.39</v>
      </c>
      <c r="GV589" s="9">
        <v>77.06</v>
      </c>
      <c r="GW589" s="9">
        <v>76.72</v>
      </c>
      <c r="GX589" s="9">
        <v>76.38</v>
      </c>
      <c r="GY589" s="9">
        <v>76.069999999999993</v>
      </c>
      <c r="GZ589" s="9">
        <v>75.790000000000006</v>
      </c>
      <c r="HA589" s="9">
        <v>75.510000000000005</v>
      </c>
      <c r="HB589" s="9">
        <v>75.239999999999995</v>
      </c>
      <c r="HC589" s="9">
        <v>74.989999999999995</v>
      </c>
      <c r="HD589" s="9">
        <v>74.72</v>
      </c>
      <c r="HE589" s="9">
        <v>74.459999999999994</v>
      </c>
      <c r="HF589" s="9">
        <v>74.209999999999994</v>
      </c>
      <c r="HG589" s="9">
        <v>74</v>
      </c>
      <c r="HH589" s="9">
        <v>73.760000000000005</v>
      </c>
      <c r="HI589" s="9">
        <v>73.55</v>
      </c>
      <c r="HJ589" s="9">
        <v>73.34</v>
      </c>
      <c r="HK589" s="9">
        <v>73.150000000000006</v>
      </c>
      <c r="HL589" s="9">
        <v>72.959999999999994</v>
      </c>
      <c r="HM589" s="9">
        <v>72.790000000000006</v>
      </c>
      <c r="HN589" s="9">
        <v>72.63</v>
      </c>
      <c r="HO589" s="9">
        <v>72.47</v>
      </c>
      <c r="HP589" s="9">
        <v>72.3</v>
      </c>
      <c r="HQ589" s="9">
        <v>72.13</v>
      </c>
      <c r="HR589" s="9">
        <v>71.97</v>
      </c>
      <c r="HS589" s="9">
        <v>71.81</v>
      </c>
      <c r="HT589" s="9">
        <v>71.66</v>
      </c>
      <c r="HU589" s="9">
        <v>71.510000000000005</v>
      </c>
      <c r="HV589" s="9">
        <v>71.41</v>
      </c>
      <c r="HW589" s="9">
        <v>71.319999999999993</v>
      </c>
      <c r="HX589" s="9">
        <v>71.22</v>
      </c>
      <c r="HY589" s="9">
        <v>71.11</v>
      </c>
      <c r="ID589" s="14">
        <v>84.838099999999997</v>
      </c>
      <c r="IE589" s="14">
        <v>84.747900000000001</v>
      </c>
      <c r="IF589" s="14">
        <v>-0.10641399999999999</v>
      </c>
      <c r="IH589" s="7">
        <v>86.02</v>
      </c>
      <c r="II589" s="9">
        <v>73.41</v>
      </c>
    </row>
    <row r="590" spans="1:243" x14ac:dyDescent="0.35">
      <c r="A590" s="6">
        <f t="shared" si="94"/>
        <v>45377</v>
      </c>
      <c r="B590" s="13">
        <f t="shared" si="95"/>
        <v>3</v>
      </c>
      <c r="C590" s="13">
        <f t="shared" si="96"/>
        <v>2024</v>
      </c>
      <c r="D590">
        <f t="shared" si="97"/>
        <v>202403</v>
      </c>
      <c r="E590">
        <f t="shared" si="98"/>
        <v>1</v>
      </c>
      <c r="F590">
        <f t="shared" si="99"/>
        <v>202401</v>
      </c>
      <c r="G590" t="s">
        <v>784</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82.508600000000001</v>
      </c>
      <c r="FP590" s="7">
        <v>85.91</v>
      </c>
      <c r="FQ590" s="9">
        <v>1.2627999999999999</v>
      </c>
      <c r="FR590" s="7">
        <f t="shared" si="100"/>
        <v>68.031358885017426</v>
      </c>
      <c r="FT590" s="7">
        <v>4.16</v>
      </c>
      <c r="FU590" s="7">
        <v>3.97</v>
      </c>
      <c r="FV590" s="9">
        <v>82.672200000000004</v>
      </c>
      <c r="FX590" s="9">
        <v>86.25</v>
      </c>
      <c r="FY590" s="9">
        <v>84.91</v>
      </c>
      <c r="FZ590" s="9">
        <v>82.79</v>
      </c>
      <c r="GA590" s="9">
        <v>79.44</v>
      </c>
      <c r="GB590" s="9">
        <v>75.37</v>
      </c>
      <c r="GD590" s="9">
        <v>86.25</v>
      </c>
      <c r="GE590" s="9">
        <v>85.63</v>
      </c>
      <c r="GF590" s="9">
        <v>84.91</v>
      </c>
      <c r="GG590" s="9">
        <v>84.19</v>
      </c>
      <c r="GH590" s="9">
        <v>83.49</v>
      </c>
      <c r="GI590" s="9">
        <v>82.79</v>
      </c>
      <c r="GJ590" s="9">
        <v>82.14</v>
      </c>
      <c r="GK590" s="9">
        <v>81.510000000000005</v>
      </c>
      <c r="GL590" s="9">
        <v>80.91</v>
      </c>
      <c r="GM590" s="9">
        <v>80.36</v>
      </c>
      <c r="GN590" s="9">
        <v>79.88</v>
      </c>
      <c r="GO590" s="9">
        <v>79.44</v>
      </c>
      <c r="GP590" s="9">
        <v>79.02</v>
      </c>
      <c r="GQ590" s="9">
        <v>78.63</v>
      </c>
      <c r="GR590" s="9">
        <v>78.25</v>
      </c>
      <c r="GS590" s="9">
        <v>77.88</v>
      </c>
      <c r="GT590" s="9">
        <v>77.53</v>
      </c>
      <c r="GU590" s="9">
        <v>77.209999999999994</v>
      </c>
      <c r="GV590" s="9">
        <v>76.89</v>
      </c>
      <c r="GW590" s="9">
        <v>76.56</v>
      </c>
      <c r="GX590" s="9">
        <v>76.23</v>
      </c>
      <c r="GY590" s="9">
        <v>75.92</v>
      </c>
      <c r="GZ590" s="9">
        <v>75.64</v>
      </c>
      <c r="HA590" s="9">
        <v>75.37</v>
      </c>
      <c r="HB590" s="9">
        <v>75.11</v>
      </c>
      <c r="HC590" s="9">
        <v>74.87</v>
      </c>
      <c r="HD590" s="9">
        <v>74.61</v>
      </c>
      <c r="HE590" s="9">
        <v>74.349999999999994</v>
      </c>
      <c r="HF590" s="9">
        <v>74.11</v>
      </c>
      <c r="HG590" s="9">
        <v>73.91</v>
      </c>
      <c r="HH590" s="9">
        <v>73.67</v>
      </c>
      <c r="HI590" s="9">
        <v>73.47</v>
      </c>
      <c r="HJ590" s="9">
        <v>73.260000000000005</v>
      </c>
      <c r="HK590" s="9">
        <v>73.069999999999993</v>
      </c>
      <c r="HL590" s="9">
        <v>72.88</v>
      </c>
      <c r="HM590" s="9">
        <v>72.709999999999994</v>
      </c>
      <c r="HN590" s="9">
        <v>72.55</v>
      </c>
      <c r="HO590" s="9">
        <v>72.400000000000006</v>
      </c>
      <c r="HP590" s="9">
        <v>72.23</v>
      </c>
      <c r="HQ590" s="9">
        <v>72.06</v>
      </c>
      <c r="HR590" s="9">
        <v>71.900000000000006</v>
      </c>
      <c r="HS590" s="9">
        <v>71.739999999999995</v>
      </c>
      <c r="HT590" s="9">
        <v>71.599999999999994</v>
      </c>
      <c r="HU590" s="9">
        <v>71.459999999999994</v>
      </c>
      <c r="HV590" s="9">
        <v>71.36</v>
      </c>
      <c r="HW590" s="9">
        <v>71.27</v>
      </c>
      <c r="HX590" s="9">
        <v>71.17</v>
      </c>
      <c r="HY590" s="9">
        <v>71.06</v>
      </c>
      <c r="ID590" s="14">
        <v>84.838099999999997</v>
      </c>
      <c r="IE590" s="14">
        <v>84.747900000000001</v>
      </c>
      <c r="IF590" s="14">
        <v>-0.10641399999999999</v>
      </c>
      <c r="IH590" s="7">
        <v>85.58</v>
      </c>
      <c r="II590" s="9">
        <v>69.14</v>
      </c>
    </row>
    <row r="591" spans="1:243" x14ac:dyDescent="0.35">
      <c r="A591" s="6">
        <f t="shared" ref="A591:A654" si="101">+A586+7</f>
        <v>45378</v>
      </c>
      <c r="B591" s="13">
        <f t="shared" si="95"/>
        <v>3</v>
      </c>
      <c r="C591" s="13">
        <f t="shared" si="96"/>
        <v>2024</v>
      </c>
      <c r="D591">
        <f t="shared" si="97"/>
        <v>202403</v>
      </c>
      <c r="E591">
        <f t="shared" si="98"/>
        <v>1</v>
      </c>
      <c r="F591">
        <f t="shared" si="99"/>
        <v>202401</v>
      </c>
      <c r="G591" t="s">
        <v>785</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82.568200000000004</v>
      </c>
      <c r="FP591" s="7">
        <v>84.94</v>
      </c>
      <c r="FQ591" s="9">
        <v>1.2628999999999999</v>
      </c>
      <c r="FR591" s="7">
        <f t="shared" si="100"/>
        <v>67.257898487607889</v>
      </c>
      <c r="FT591" s="7">
        <v>4.1500000000000004</v>
      </c>
      <c r="FU591" s="7">
        <v>3.93</v>
      </c>
      <c r="FV591" s="9">
        <v>82.744900000000001</v>
      </c>
      <c r="FX591" s="9">
        <v>86.09</v>
      </c>
      <c r="FY591" s="9">
        <v>84.71</v>
      </c>
      <c r="FZ591" s="9">
        <v>82.66</v>
      </c>
      <c r="GA591" s="9">
        <v>79.37</v>
      </c>
      <c r="GB591" s="9">
        <v>75.36</v>
      </c>
      <c r="GD591" s="9">
        <v>86.09</v>
      </c>
      <c r="GE591" s="9">
        <v>85.41</v>
      </c>
      <c r="GF591" s="9">
        <v>84.71</v>
      </c>
      <c r="GG591" s="9">
        <v>84.02</v>
      </c>
      <c r="GH591" s="9">
        <v>83.34</v>
      </c>
      <c r="GI591" s="9">
        <v>82.66</v>
      </c>
      <c r="GJ591" s="9">
        <v>82.02</v>
      </c>
      <c r="GK591" s="9">
        <v>81.41</v>
      </c>
      <c r="GL591" s="9">
        <v>80.83</v>
      </c>
      <c r="GM591" s="9">
        <v>80.290000000000006</v>
      </c>
      <c r="GN591" s="9">
        <v>79.81</v>
      </c>
      <c r="GO591" s="9">
        <v>79.37</v>
      </c>
      <c r="GP591" s="9">
        <v>78.95</v>
      </c>
      <c r="GQ591" s="9">
        <v>78.569999999999993</v>
      </c>
      <c r="GR591" s="9">
        <v>78.2</v>
      </c>
      <c r="GS591" s="9">
        <v>77.84</v>
      </c>
      <c r="GT591" s="9">
        <v>77.489999999999995</v>
      </c>
      <c r="GU591" s="9">
        <v>77.17</v>
      </c>
      <c r="GV591" s="9">
        <v>76.849999999999994</v>
      </c>
      <c r="GW591" s="9">
        <v>76.52</v>
      </c>
      <c r="GX591" s="9">
        <v>76.19</v>
      </c>
      <c r="GY591" s="9">
        <v>75.900000000000006</v>
      </c>
      <c r="GZ591" s="9">
        <v>75.63</v>
      </c>
      <c r="HA591" s="9">
        <v>75.36</v>
      </c>
      <c r="HB591" s="9">
        <v>75.099999999999994</v>
      </c>
      <c r="HC591" s="9">
        <v>74.849999999999994</v>
      </c>
      <c r="HD591" s="9">
        <v>74.59</v>
      </c>
      <c r="HE591" s="9">
        <v>74.33</v>
      </c>
      <c r="HF591" s="9">
        <v>74.099999999999994</v>
      </c>
      <c r="HG591" s="9">
        <v>73.900000000000006</v>
      </c>
      <c r="HH591" s="9">
        <v>73.66</v>
      </c>
      <c r="HI591" s="9">
        <v>73.459999999999994</v>
      </c>
      <c r="HJ591" s="9">
        <v>73.25</v>
      </c>
      <c r="HK591" s="9">
        <v>73.06</v>
      </c>
      <c r="HL591" s="9">
        <v>72.87</v>
      </c>
      <c r="HM591" s="9">
        <v>72.7</v>
      </c>
      <c r="HN591" s="9">
        <v>72.540000000000006</v>
      </c>
      <c r="HO591" s="9">
        <v>72.39</v>
      </c>
      <c r="HP591" s="9">
        <v>72.22</v>
      </c>
      <c r="HQ591" s="9">
        <v>72.05</v>
      </c>
      <c r="HR591" s="9">
        <v>71.89</v>
      </c>
      <c r="HS591" s="9">
        <v>71.73</v>
      </c>
      <c r="HT591" s="9">
        <v>71.59</v>
      </c>
      <c r="HU591" s="9">
        <v>71.45</v>
      </c>
      <c r="HV591" s="9">
        <v>71.349999999999994</v>
      </c>
      <c r="HW591" s="9">
        <v>71.260000000000005</v>
      </c>
      <c r="HX591" s="9">
        <v>71.16</v>
      </c>
      <c r="HY591" s="9">
        <v>71.05</v>
      </c>
      <c r="ID591" s="14">
        <v>84.838099999999997</v>
      </c>
      <c r="IE591" s="14">
        <v>84.747900000000001</v>
      </c>
      <c r="IF591" s="14">
        <v>-0.10641399999999999</v>
      </c>
      <c r="IH591" s="7">
        <v>85.31</v>
      </c>
      <c r="II591" s="9">
        <v>69.22</v>
      </c>
    </row>
    <row r="592" spans="1:243" x14ac:dyDescent="0.35">
      <c r="A592" s="6">
        <f t="shared" si="101"/>
        <v>45379</v>
      </c>
      <c r="B592" s="13">
        <f t="shared" si="95"/>
        <v>3</v>
      </c>
      <c r="C592" s="13">
        <f t="shared" si="96"/>
        <v>2024</v>
      </c>
      <c r="D592">
        <f t="shared" si="97"/>
        <v>202403</v>
      </c>
      <c r="E592">
        <f t="shared" si="98"/>
        <v>1</v>
      </c>
      <c r="F592">
        <f t="shared" si="99"/>
        <v>202401</v>
      </c>
      <c r="G592" t="s">
        <v>786</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82.660200000000003</v>
      </c>
      <c r="FP592" s="7">
        <v>86.17</v>
      </c>
      <c r="FQ592" s="9">
        <v>1.2632000000000001</v>
      </c>
      <c r="FR592" s="7">
        <f t="shared" si="100"/>
        <v>68.215642811906264</v>
      </c>
      <c r="FT592" s="7">
        <v>4.16</v>
      </c>
      <c r="FU592" s="7">
        <v>3.95</v>
      </c>
      <c r="FV592" s="9">
        <v>82.831500000000005</v>
      </c>
      <c r="FX592" s="9">
        <v>87.48</v>
      </c>
      <c r="FY592" s="9">
        <v>86.15</v>
      </c>
      <c r="FZ592" s="9">
        <v>83.81</v>
      </c>
      <c r="GA592" s="9">
        <v>80.260000000000005</v>
      </c>
      <c r="GB592" s="9">
        <v>75.959999999999994</v>
      </c>
      <c r="GD592" s="9">
        <v>87.48</v>
      </c>
      <c r="GE592" s="9">
        <v>87</v>
      </c>
      <c r="GF592" s="9">
        <v>86.15</v>
      </c>
      <c r="GG592" s="9">
        <v>85.35</v>
      </c>
      <c r="GH592" s="9">
        <v>84.57</v>
      </c>
      <c r="GI592" s="9">
        <v>83.81</v>
      </c>
      <c r="GJ592" s="9">
        <v>83.11</v>
      </c>
      <c r="GK592" s="9">
        <v>82.45</v>
      </c>
      <c r="GL592" s="9">
        <v>81.819999999999993</v>
      </c>
      <c r="GM592" s="9">
        <v>81.239999999999995</v>
      </c>
      <c r="GN592" s="9">
        <v>80.73</v>
      </c>
      <c r="GO592" s="9">
        <v>80.260000000000005</v>
      </c>
      <c r="GP592" s="9">
        <v>79.81</v>
      </c>
      <c r="GQ592" s="9">
        <v>79.41</v>
      </c>
      <c r="GR592" s="9">
        <v>79.010000000000005</v>
      </c>
      <c r="GS592" s="9">
        <v>78.63</v>
      </c>
      <c r="GT592" s="9">
        <v>78.25</v>
      </c>
      <c r="GU592" s="9">
        <v>77.900000000000006</v>
      </c>
      <c r="GV592" s="9">
        <v>77.55</v>
      </c>
      <c r="GW592" s="9">
        <v>77.2</v>
      </c>
      <c r="GX592" s="9">
        <v>76.849999999999994</v>
      </c>
      <c r="GY592" s="9">
        <v>76.540000000000006</v>
      </c>
      <c r="GZ592" s="9">
        <v>76.25</v>
      </c>
      <c r="HA592" s="9">
        <v>75.959999999999994</v>
      </c>
      <c r="HB592" s="9">
        <v>75.680000000000007</v>
      </c>
      <c r="HC592" s="9">
        <v>75.41</v>
      </c>
      <c r="HD592" s="9">
        <v>75.13</v>
      </c>
      <c r="HE592" s="9">
        <v>74.849999999999994</v>
      </c>
      <c r="HF592" s="9">
        <v>74.599999999999994</v>
      </c>
      <c r="HG592" s="9">
        <v>74.38</v>
      </c>
      <c r="HH592" s="9">
        <v>74.12</v>
      </c>
      <c r="HI592" s="9">
        <v>73.900000000000006</v>
      </c>
      <c r="HJ592" s="9">
        <v>73.680000000000007</v>
      </c>
      <c r="HK592" s="9">
        <v>73.48</v>
      </c>
      <c r="HL592" s="9">
        <v>73.28</v>
      </c>
      <c r="HM592" s="9">
        <v>73.099999999999994</v>
      </c>
      <c r="HN592" s="9">
        <v>72.92</v>
      </c>
      <c r="HO592" s="9">
        <v>72.75</v>
      </c>
      <c r="HP592" s="9">
        <v>72.569999999999993</v>
      </c>
      <c r="HQ592" s="9">
        <v>72.39</v>
      </c>
      <c r="HR592" s="9">
        <v>72.22</v>
      </c>
      <c r="HS592" s="9">
        <v>72.05</v>
      </c>
      <c r="HT592" s="9">
        <v>71.89</v>
      </c>
      <c r="HU592" s="9">
        <v>71.73</v>
      </c>
      <c r="HV592" s="9">
        <v>71.63</v>
      </c>
      <c r="HW592" s="9">
        <v>71.53</v>
      </c>
      <c r="HX592" s="9">
        <v>71.42</v>
      </c>
      <c r="HY592" s="9">
        <v>71.3</v>
      </c>
      <c r="ID592" s="14">
        <v>84.838099999999997</v>
      </c>
      <c r="IE592" s="14">
        <v>84.747900000000001</v>
      </c>
      <c r="IF592" s="14">
        <v>-0.10641399999999999</v>
      </c>
      <c r="IH592" s="7">
        <v>86.93</v>
      </c>
      <c r="II592" s="9">
        <v>68.05</v>
      </c>
    </row>
    <row r="593" spans="1:243" x14ac:dyDescent="0.35">
      <c r="A593" s="6">
        <f t="shared" si="101"/>
        <v>45380</v>
      </c>
      <c r="B593" s="13">
        <f t="shared" si="95"/>
        <v>3</v>
      </c>
      <c r="C593" s="13">
        <f t="shared" si="96"/>
        <v>2024</v>
      </c>
      <c r="D593">
        <f t="shared" si="97"/>
        <v>202403</v>
      </c>
      <c r="E593">
        <f t="shared" si="98"/>
        <v>1</v>
      </c>
      <c r="F593">
        <f t="shared" si="99"/>
        <v>202401</v>
      </c>
      <c r="G593" t="s">
        <v>787</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100"/>
        <v>#N/A</v>
      </c>
      <c r="FT593" s="7">
        <v>4.17</v>
      </c>
      <c r="FU593" s="7">
        <v>3.95</v>
      </c>
      <c r="FV593" s="9" t="e">
        <v>#N/A</v>
      </c>
      <c r="FX593" s="9" t="e">
        <v>#N/A</v>
      </c>
      <c r="FY593" s="9" t="e">
        <v>#N/A</v>
      </c>
      <c r="FZ593" s="9" t="e">
        <v>#N/A</v>
      </c>
      <c r="GA593" s="9" t="e">
        <v>#N/A</v>
      </c>
      <c r="GB593" s="9" t="e">
        <v>#N/A</v>
      </c>
      <c r="GD593" s="9" t="e">
        <v>#N/A</v>
      </c>
      <c r="GE593" s="9" t="e">
        <v>#N/A</v>
      </c>
      <c r="GF593" s="9" t="e">
        <v>#N/A</v>
      </c>
      <c r="GG593" s="9" t="e">
        <v>#N/A</v>
      </c>
      <c r="GH593" s="9" t="e">
        <v>#N/A</v>
      </c>
      <c r="GI593" s="9" t="e">
        <v>#N/A</v>
      </c>
      <c r="GJ593" s="9" t="e">
        <v>#N/A</v>
      </c>
      <c r="GK593" s="9" t="e">
        <v>#N/A</v>
      </c>
      <c r="GL593" s="9" t="e">
        <v>#N/A</v>
      </c>
      <c r="GM593" s="9" t="e">
        <v>#N/A</v>
      </c>
      <c r="GN593" s="9" t="e">
        <v>#N/A</v>
      </c>
      <c r="GO593" s="9" t="e">
        <v>#N/A</v>
      </c>
      <c r="GP593" s="9" t="e">
        <v>#N/A</v>
      </c>
      <c r="GQ593" s="9" t="e">
        <v>#N/A</v>
      </c>
      <c r="GR593" s="9" t="e">
        <v>#N/A</v>
      </c>
      <c r="GS593" s="9" t="e">
        <v>#N/A</v>
      </c>
      <c r="GT593" s="9" t="e">
        <v>#N/A</v>
      </c>
      <c r="GU593" s="9" t="e">
        <v>#N/A</v>
      </c>
      <c r="GV593" s="9" t="e">
        <v>#N/A</v>
      </c>
      <c r="GW593" s="9" t="e">
        <v>#N/A</v>
      </c>
      <c r="GX593" s="9" t="e">
        <v>#N/A</v>
      </c>
      <c r="GY593" s="9" t="e">
        <v>#N/A</v>
      </c>
      <c r="GZ593" s="9" t="e">
        <v>#N/A</v>
      </c>
      <c r="HA593" s="9" t="e">
        <v>#N/A</v>
      </c>
      <c r="HB593" s="9" t="e">
        <v>#N/A</v>
      </c>
      <c r="HC593" s="9" t="e">
        <v>#N/A</v>
      </c>
      <c r="HD593" s="9" t="e">
        <v>#N/A</v>
      </c>
      <c r="HE593" s="9" t="e">
        <v>#N/A</v>
      </c>
      <c r="HF593" s="9" t="e">
        <v>#N/A</v>
      </c>
      <c r="HG593" s="9" t="e">
        <v>#N/A</v>
      </c>
      <c r="HH593" s="9" t="e">
        <v>#N/A</v>
      </c>
      <c r="HI593" s="9" t="e">
        <v>#N/A</v>
      </c>
      <c r="HJ593" s="9" t="e">
        <v>#N/A</v>
      </c>
      <c r="HK593" s="9" t="e">
        <v>#N/A</v>
      </c>
      <c r="HL593" s="9" t="e">
        <v>#N/A</v>
      </c>
      <c r="HM593" s="9" t="e">
        <v>#N/A</v>
      </c>
      <c r="HN593" s="9" t="e">
        <v>#N/A</v>
      </c>
      <c r="HO593" s="9" t="e">
        <v>#N/A</v>
      </c>
      <c r="HP593" s="9" t="e">
        <v>#N/A</v>
      </c>
      <c r="HQ593" s="9" t="e">
        <v>#N/A</v>
      </c>
      <c r="HR593" s="9" t="e">
        <v>#N/A</v>
      </c>
      <c r="HS593" s="9" t="e">
        <v>#N/A</v>
      </c>
      <c r="HT593" s="9" t="e">
        <v>#N/A</v>
      </c>
      <c r="HU593" s="9" t="e">
        <v>#N/A</v>
      </c>
      <c r="HV593" s="9" t="e">
        <v>#N/A</v>
      </c>
      <c r="HW593" s="9" t="e">
        <v>#N/A</v>
      </c>
      <c r="HX593" s="9" t="e">
        <v>#N/A</v>
      </c>
      <c r="HY593" s="9" t="e">
        <v>#N/A</v>
      </c>
      <c r="ID593" s="14">
        <v>84.838099999999997</v>
      </c>
      <c r="IE593" s="14">
        <v>84.747900000000001</v>
      </c>
      <c r="IF593" s="14">
        <v>-0.10641399999999999</v>
      </c>
      <c r="IH593" s="7">
        <v>86.9</v>
      </c>
      <c r="II593" s="9" t="e">
        <v>#N/A</v>
      </c>
    </row>
    <row r="594" spans="1:243" x14ac:dyDescent="0.35">
      <c r="A594" s="6">
        <f t="shared" si="101"/>
        <v>45383</v>
      </c>
      <c r="B594" s="13">
        <f t="shared" si="95"/>
        <v>4</v>
      </c>
      <c r="C594" s="13">
        <f t="shared" si="96"/>
        <v>2024</v>
      </c>
      <c r="D594">
        <f t="shared" si="97"/>
        <v>202404</v>
      </c>
      <c r="E594">
        <f t="shared" si="98"/>
        <v>2</v>
      </c>
      <c r="F594">
        <f t="shared" si="99"/>
        <v>202402</v>
      </c>
      <c r="G594" t="s">
        <v>788</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100"/>
        <v>#N/A</v>
      </c>
      <c r="FT594" s="7" t="e">
        <v>#N/A</v>
      </c>
      <c r="FU594" s="7" t="e">
        <v>#N/A</v>
      </c>
      <c r="FV594" s="9" t="e">
        <v>#N/A</v>
      </c>
      <c r="FX594" s="9">
        <v>87.42</v>
      </c>
      <c r="FY594" s="9">
        <v>85.64</v>
      </c>
      <c r="FZ594" s="9">
        <v>83.27</v>
      </c>
      <c r="GA594" s="9">
        <v>79.849999999999994</v>
      </c>
      <c r="GB594" s="9">
        <v>75.69</v>
      </c>
      <c r="GD594" s="9">
        <v>87.42</v>
      </c>
      <c r="GE594" s="9">
        <v>86.49</v>
      </c>
      <c r="GF594" s="9">
        <v>85.64</v>
      </c>
      <c r="GG594" s="9">
        <v>84.81</v>
      </c>
      <c r="GH594" s="9">
        <v>84.01</v>
      </c>
      <c r="GI594" s="9">
        <v>83.27</v>
      </c>
      <c r="GJ594" s="9">
        <v>82.57</v>
      </c>
      <c r="GK594" s="9">
        <v>81.91</v>
      </c>
      <c r="GL594" s="9">
        <v>81.31</v>
      </c>
      <c r="GM594" s="9">
        <v>80.78</v>
      </c>
      <c r="GN594" s="9">
        <v>80.3</v>
      </c>
      <c r="GO594" s="9">
        <v>79.849999999999994</v>
      </c>
      <c r="GP594" s="9">
        <v>79.44</v>
      </c>
      <c r="GQ594" s="9">
        <v>79.040000000000006</v>
      </c>
      <c r="GR594" s="9">
        <v>78.650000000000006</v>
      </c>
      <c r="GS594" s="9">
        <v>78.27</v>
      </c>
      <c r="GT594" s="9">
        <v>77.930000000000007</v>
      </c>
      <c r="GU594" s="9">
        <v>77.58</v>
      </c>
      <c r="GV594" s="9">
        <v>77.22</v>
      </c>
      <c r="GW594" s="9">
        <v>76.86</v>
      </c>
      <c r="GX594" s="9">
        <v>76.55</v>
      </c>
      <c r="GY594" s="9">
        <v>76.260000000000005</v>
      </c>
      <c r="GZ594" s="9">
        <v>75.97</v>
      </c>
      <c r="HA594" s="9">
        <v>75.69</v>
      </c>
      <c r="HB594" s="9">
        <v>75.42</v>
      </c>
      <c r="HC594" s="9">
        <v>75.14</v>
      </c>
      <c r="HD594" s="9">
        <v>74.86</v>
      </c>
      <c r="HE594" s="9">
        <v>74.61</v>
      </c>
      <c r="HF594" s="9">
        <v>74.39</v>
      </c>
      <c r="HG594" s="9">
        <v>74.13</v>
      </c>
      <c r="HH594" s="9">
        <v>73.91</v>
      </c>
      <c r="HI594" s="9">
        <v>73.69</v>
      </c>
      <c r="HJ594" s="9">
        <v>73.48</v>
      </c>
      <c r="HK594" s="9">
        <v>73.28</v>
      </c>
      <c r="HL594" s="9">
        <v>73.099999999999994</v>
      </c>
      <c r="HM594" s="9">
        <v>72.92</v>
      </c>
      <c r="HN594" s="9">
        <v>72.75</v>
      </c>
      <c r="HO594" s="9">
        <v>72.569999999999993</v>
      </c>
      <c r="HP594" s="9">
        <v>72.39</v>
      </c>
      <c r="HQ594" s="9">
        <v>72.22</v>
      </c>
      <c r="HR594" s="9">
        <v>72.05</v>
      </c>
      <c r="HS594" s="9">
        <v>71.89</v>
      </c>
      <c r="HT594" s="9">
        <v>71.72</v>
      </c>
      <c r="HU594" s="9">
        <v>71.61</v>
      </c>
      <c r="HV594" s="9">
        <v>71.5</v>
      </c>
      <c r="HW594" s="9">
        <v>71.38</v>
      </c>
      <c r="HX594" s="9">
        <v>71.27</v>
      </c>
      <c r="HY594" s="9">
        <v>71.16</v>
      </c>
      <c r="ID594" s="14">
        <v>84.838099999999997</v>
      </c>
      <c r="IE594" s="14">
        <v>84.747900000000001</v>
      </c>
      <c r="IF594" s="14">
        <v>-0.10641399999999999</v>
      </c>
      <c r="IH594" s="7">
        <v>87.46</v>
      </c>
      <c r="II594" s="9">
        <v>68.05</v>
      </c>
    </row>
    <row r="595" spans="1:243" x14ac:dyDescent="0.35">
      <c r="A595" s="6">
        <f t="shared" si="101"/>
        <v>45384</v>
      </c>
      <c r="B595" s="13">
        <f t="shared" si="95"/>
        <v>4</v>
      </c>
      <c r="C595" s="13">
        <f t="shared" si="96"/>
        <v>2024</v>
      </c>
      <c r="D595">
        <f t="shared" si="97"/>
        <v>202404</v>
      </c>
      <c r="E595">
        <f t="shared" si="98"/>
        <v>2</v>
      </c>
      <c r="F595">
        <f t="shared" si="99"/>
        <v>202402</v>
      </c>
      <c r="G595" t="s">
        <v>789</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82.376000000000005</v>
      </c>
      <c r="FP595" s="7">
        <v>87.63</v>
      </c>
      <c r="FQ595" s="9">
        <v>1.2566999999999999</v>
      </c>
      <c r="FR595" s="7">
        <f t="shared" si="100"/>
        <v>69.730245882072097</v>
      </c>
      <c r="FT595" s="7">
        <v>4.25</v>
      </c>
      <c r="FU595" s="7">
        <v>4.08</v>
      </c>
      <c r="FV595" s="9">
        <v>82.542400000000001</v>
      </c>
      <c r="FX595" s="9">
        <v>88.92</v>
      </c>
      <c r="FY595" s="9">
        <v>86.92</v>
      </c>
      <c r="FZ595" s="9">
        <v>84.31</v>
      </c>
      <c r="GA595" s="9">
        <v>80.53</v>
      </c>
      <c r="GB595" s="9">
        <v>76.010000000000005</v>
      </c>
      <c r="GD595" s="9">
        <v>88.92</v>
      </c>
      <c r="GE595" s="9">
        <v>87.89</v>
      </c>
      <c r="GF595" s="9">
        <v>86.92</v>
      </c>
      <c r="GG595" s="9">
        <v>86</v>
      </c>
      <c r="GH595" s="9">
        <v>85.12</v>
      </c>
      <c r="GI595" s="9">
        <v>84.31</v>
      </c>
      <c r="GJ595" s="9">
        <v>83.55</v>
      </c>
      <c r="GK595" s="9">
        <v>82.83</v>
      </c>
      <c r="GL595" s="9">
        <v>82.16</v>
      </c>
      <c r="GM595" s="9">
        <v>81.569999999999993</v>
      </c>
      <c r="GN595" s="9">
        <v>81.03</v>
      </c>
      <c r="GO595" s="9">
        <v>80.53</v>
      </c>
      <c r="GP595" s="9">
        <v>80.08</v>
      </c>
      <c r="GQ595" s="9">
        <v>79.64</v>
      </c>
      <c r="GR595" s="9">
        <v>79.209999999999994</v>
      </c>
      <c r="GS595" s="9">
        <v>78.8</v>
      </c>
      <c r="GT595" s="9">
        <v>78.430000000000007</v>
      </c>
      <c r="GU595" s="9">
        <v>78.05</v>
      </c>
      <c r="GV595" s="9">
        <v>77.67</v>
      </c>
      <c r="GW595" s="9">
        <v>77.290000000000006</v>
      </c>
      <c r="GX595" s="9">
        <v>76.959999999999994</v>
      </c>
      <c r="GY595" s="9">
        <v>76.64</v>
      </c>
      <c r="GZ595" s="9">
        <v>76.319999999999993</v>
      </c>
      <c r="HA595" s="9">
        <v>76.010000000000005</v>
      </c>
      <c r="HB595" s="9">
        <v>75.72</v>
      </c>
      <c r="HC595" s="9">
        <v>75.42</v>
      </c>
      <c r="HD595" s="9">
        <v>75.12</v>
      </c>
      <c r="HE595" s="9">
        <v>74.849999999999994</v>
      </c>
      <c r="HF595" s="9">
        <v>74.61</v>
      </c>
      <c r="HG595" s="9">
        <v>74.34</v>
      </c>
      <c r="HH595" s="9">
        <v>74.099999999999994</v>
      </c>
      <c r="HI595" s="9">
        <v>73.87</v>
      </c>
      <c r="HJ595" s="9">
        <v>73.650000000000006</v>
      </c>
      <c r="HK595" s="9">
        <v>73.44</v>
      </c>
      <c r="HL595" s="9">
        <v>73.25</v>
      </c>
      <c r="HM595" s="9">
        <v>73.06</v>
      </c>
      <c r="HN595" s="9">
        <v>72.87</v>
      </c>
      <c r="HO595" s="9">
        <v>72.680000000000007</v>
      </c>
      <c r="HP595" s="9">
        <v>72.489999999999995</v>
      </c>
      <c r="HQ595" s="9">
        <v>72.31</v>
      </c>
      <c r="HR595" s="9">
        <v>72.13</v>
      </c>
      <c r="HS595" s="9">
        <v>71.959999999999994</v>
      </c>
      <c r="HT595" s="9">
        <v>71.77</v>
      </c>
      <c r="HU595" s="9">
        <v>71.66</v>
      </c>
      <c r="HV595" s="9">
        <v>71.540000000000006</v>
      </c>
      <c r="HW595" s="9">
        <v>71.41</v>
      </c>
      <c r="HX595" s="9">
        <v>71.290000000000006</v>
      </c>
      <c r="HY595" s="9">
        <v>71.17</v>
      </c>
      <c r="ID595" s="14">
        <v>84.838099999999997</v>
      </c>
      <c r="IE595" s="14">
        <v>84.747900000000001</v>
      </c>
      <c r="IF595" s="14">
        <v>-0.10641399999999999</v>
      </c>
      <c r="IH595" s="7">
        <v>88.59</v>
      </c>
      <c r="II595" s="9">
        <v>64.680000000000007</v>
      </c>
    </row>
    <row r="596" spans="1:243" x14ac:dyDescent="0.35">
      <c r="A596" s="6">
        <f t="shared" si="101"/>
        <v>45385</v>
      </c>
      <c r="B596" s="13">
        <f t="shared" si="95"/>
        <v>4</v>
      </c>
      <c r="C596" s="13">
        <f t="shared" si="96"/>
        <v>2024</v>
      </c>
      <c r="D596">
        <f t="shared" si="97"/>
        <v>202404</v>
      </c>
      <c r="E596">
        <f t="shared" si="98"/>
        <v>2</v>
      </c>
      <c r="F596">
        <f t="shared" si="99"/>
        <v>202402</v>
      </c>
      <c r="G596" t="s">
        <v>790</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82.484899999999996</v>
      </c>
      <c r="FP596" s="7">
        <v>90.6</v>
      </c>
      <c r="FQ596" s="9">
        <v>1.2619</v>
      </c>
      <c r="FR596" s="7">
        <f t="shared" si="100"/>
        <v>71.796497345272996</v>
      </c>
      <c r="FT596" s="7">
        <v>4.2</v>
      </c>
      <c r="FU596" s="7">
        <v>4.04</v>
      </c>
      <c r="FV596" s="9">
        <v>82.649199999999993</v>
      </c>
      <c r="FX596" s="9">
        <v>89.35</v>
      </c>
      <c r="FY596" s="9">
        <v>87.53</v>
      </c>
      <c r="FZ596" s="9">
        <v>85.03</v>
      </c>
      <c r="GA596" s="9">
        <v>81.17</v>
      </c>
      <c r="GB596" s="9">
        <v>76.44</v>
      </c>
      <c r="GD596" s="9">
        <v>89.35</v>
      </c>
      <c r="GE596" s="9">
        <v>88.42</v>
      </c>
      <c r="GF596" s="9">
        <v>87.53</v>
      </c>
      <c r="GG596" s="9">
        <v>86.66</v>
      </c>
      <c r="GH596" s="9">
        <v>85.82</v>
      </c>
      <c r="GI596" s="9">
        <v>85.03</v>
      </c>
      <c r="GJ596" s="9">
        <v>84.27</v>
      </c>
      <c r="GK596" s="9">
        <v>83.54</v>
      </c>
      <c r="GL596" s="9">
        <v>82.87</v>
      </c>
      <c r="GM596" s="9">
        <v>82.25</v>
      </c>
      <c r="GN596" s="9">
        <v>81.69</v>
      </c>
      <c r="GO596" s="9">
        <v>81.17</v>
      </c>
      <c r="GP596" s="9">
        <v>80.69</v>
      </c>
      <c r="GQ596" s="9">
        <v>80.23</v>
      </c>
      <c r="GR596" s="9">
        <v>79.78</v>
      </c>
      <c r="GS596" s="9">
        <v>79.349999999999994</v>
      </c>
      <c r="GT596" s="9">
        <v>78.95</v>
      </c>
      <c r="GU596" s="9">
        <v>78.56</v>
      </c>
      <c r="GV596" s="9">
        <v>78.17</v>
      </c>
      <c r="GW596" s="9">
        <v>77.78</v>
      </c>
      <c r="GX596" s="9">
        <v>77.430000000000007</v>
      </c>
      <c r="GY596" s="9">
        <v>77.099999999999994</v>
      </c>
      <c r="GZ596" s="9">
        <v>76.760000000000005</v>
      </c>
      <c r="HA596" s="9">
        <v>76.44</v>
      </c>
      <c r="HB596" s="9">
        <v>76.14</v>
      </c>
      <c r="HC596" s="9">
        <v>75.83</v>
      </c>
      <c r="HD596" s="9">
        <v>75.52</v>
      </c>
      <c r="HE596" s="9">
        <v>75.239999999999995</v>
      </c>
      <c r="HF596" s="9">
        <v>74.989999999999995</v>
      </c>
      <c r="HG596" s="9">
        <v>74.709999999999994</v>
      </c>
      <c r="HH596" s="9">
        <v>74.459999999999994</v>
      </c>
      <c r="HI596" s="9">
        <v>74.22</v>
      </c>
      <c r="HJ596" s="9">
        <v>73.989999999999995</v>
      </c>
      <c r="HK596" s="9">
        <v>73.77</v>
      </c>
      <c r="HL596" s="9">
        <v>73.569999999999993</v>
      </c>
      <c r="HM596" s="9">
        <v>73.37</v>
      </c>
      <c r="HN596" s="9">
        <v>73.17</v>
      </c>
      <c r="HO596" s="9">
        <v>72.97</v>
      </c>
      <c r="HP596" s="9">
        <v>72.77</v>
      </c>
      <c r="HQ596" s="9">
        <v>72.58</v>
      </c>
      <c r="HR596" s="9">
        <v>72.39</v>
      </c>
      <c r="HS596" s="9">
        <v>72.22</v>
      </c>
      <c r="HT596" s="9">
        <v>72.03</v>
      </c>
      <c r="HU596" s="9">
        <v>71.91</v>
      </c>
      <c r="HV596" s="9">
        <v>71.78</v>
      </c>
      <c r="HW596" s="9">
        <v>71.64</v>
      </c>
      <c r="HX596" s="9">
        <v>71.510000000000005</v>
      </c>
      <c r="HY596" s="9">
        <v>71.38</v>
      </c>
      <c r="ID596" s="14">
        <v>84.838099999999997</v>
      </c>
      <c r="IE596" s="14">
        <v>84.747900000000001</v>
      </c>
      <c r="IF596" s="14">
        <v>-0.10641399999999999</v>
      </c>
      <c r="IH596" s="7">
        <v>89.65</v>
      </c>
      <c r="II596" s="9">
        <v>63.14</v>
      </c>
    </row>
    <row r="597" spans="1:243" x14ac:dyDescent="0.35">
      <c r="A597" s="6">
        <f t="shared" si="101"/>
        <v>45386</v>
      </c>
      <c r="B597" s="13">
        <f t="shared" si="95"/>
        <v>4</v>
      </c>
      <c r="C597" s="13">
        <f t="shared" si="96"/>
        <v>2024</v>
      </c>
      <c r="D597">
        <f t="shared" si="97"/>
        <v>202404</v>
      </c>
      <c r="E597">
        <f t="shared" si="98"/>
        <v>2</v>
      </c>
      <c r="F597">
        <f t="shared" si="99"/>
        <v>202402</v>
      </c>
      <c r="G597" t="s">
        <v>791</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82.576800000000006</v>
      </c>
      <c r="FP597" s="7">
        <v>90.32</v>
      </c>
      <c r="FQ597" s="9">
        <v>1.2667999999999999</v>
      </c>
      <c r="FR597" s="7">
        <f t="shared" si="100"/>
        <v>71.297758130723082</v>
      </c>
      <c r="FT597" s="7">
        <v>4.2</v>
      </c>
      <c r="FU597" s="7">
        <v>4.0199999999999996</v>
      </c>
      <c r="FV597" s="9">
        <v>82.748699999999999</v>
      </c>
      <c r="FX597" s="9">
        <v>90.65</v>
      </c>
      <c r="FY597" s="9">
        <v>88.71</v>
      </c>
      <c r="FZ597" s="9">
        <v>86.06</v>
      </c>
      <c r="GA597" s="9">
        <v>81.96</v>
      </c>
      <c r="GB597" s="9">
        <v>76.819999999999993</v>
      </c>
      <c r="GD597" s="9">
        <v>90.65</v>
      </c>
      <c r="GE597" s="9">
        <v>89.66</v>
      </c>
      <c r="GF597" s="9">
        <v>88.71</v>
      </c>
      <c r="GG597" s="9">
        <v>87.78</v>
      </c>
      <c r="GH597" s="9">
        <v>86.9</v>
      </c>
      <c r="GI597" s="9">
        <v>86.06</v>
      </c>
      <c r="GJ597" s="9">
        <v>85.27</v>
      </c>
      <c r="GK597" s="9">
        <v>84.51</v>
      </c>
      <c r="GL597" s="9">
        <v>83.8</v>
      </c>
      <c r="GM597" s="9">
        <v>83.14</v>
      </c>
      <c r="GN597" s="9">
        <v>82.53</v>
      </c>
      <c r="GO597" s="9">
        <v>81.96</v>
      </c>
      <c r="GP597" s="9">
        <v>81.44</v>
      </c>
      <c r="GQ597" s="9">
        <v>80.94</v>
      </c>
      <c r="GR597" s="9">
        <v>80.45</v>
      </c>
      <c r="GS597" s="9">
        <v>79.989999999999995</v>
      </c>
      <c r="GT597" s="9">
        <v>79.56</v>
      </c>
      <c r="GU597" s="9">
        <v>79.13</v>
      </c>
      <c r="GV597" s="9">
        <v>78.709999999999994</v>
      </c>
      <c r="GW597" s="9">
        <v>78.290000000000006</v>
      </c>
      <c r="GX597" s="9">
        <v>77.91</v>
      </c>
      <c r="GY597" s="9">
        <v>77.55</v>
      </c>
      <c r="GZ597" s="9">
        <v>77.180000000000007</v>
      </c>
      <c r="HA597" s="9">
        <v>76.819999999999993</v>
      </c>
      <c r="HB597" s="9">
        <v>76.5</v>
      </c>
      <c r="HC597" s="9">
        <v>76.17</v>
      </c>
      <c r="HD597" s="9">
        <v>75.84</v>
      </c>
      <c r="HE597" s="9">
        <v>75.540000000000006</v>
      </c>
      <c r="HF597" s="9">
        <v>75.27</v>
      </c>
      <c r="HG597" s="9">
        <v>74.959999999999994</v>
      </c>
      <c r="HH597" s="9">
        <v>74.69</v>
      </c>
      <c r="HI597" s="9">
        <v>74.430000000000007</v>
      </c>
      <c r="HJ597" s="9">
        <v>74.180000000000007</v>
      </c>
      <c r="HK597" s="9">
        <v>73.95</v>
      </c>
      <c r="HL597" s="9">
        <v>73.739999999999995</v>
      </c>
      <c r="HM597" s="9">
        <v>73.52</v>
      </c>
      <c r="HN597" s="9">
        <v>73.3</v>
      </c>
      <c r="HO597" s="9">
        <v>73.09</v>
      </c>
      <c r="HP597" s="9">
        <v>72.88</v>
      </c>
      <c r="HQ597" s="9">
        <v>72.680000000000007</v>
      </c>
      <c r="HR597" s="9">
        <v>72.48</v>
      </c>
      <c r="HS597" s="9">
        <v>72.28</v>
      </c>
      <c r="HT597" s="9">
        <v>72.069999999999993</v>
      </c>
      <c r="HU597" s="9">
        <v>71.930000000000007</v>
      </c>
      <c r="HV597" s="9">
        <v>71.790000000000006</v>
      </c>
      <c r="HW597" s="9">
        <v>71.650000000000006</v>
      </c>
      <c r="HX597" s="9">
        <v>71.510000000000005</v>
      </c>
      <c r="HY597" s="9">
        <v>71.38</v>
      </c>
      <c r="ID597" s="14">
        <v>84.838099999999997</v>
      </c>
      <c r="IE597" s="14">
        <v>84.747900000000001</v>
      </c>
      <c r="IF597" s="14">
        <v>-0.10641399999999999</v>
      </c>
      <c r="IH597" s="7">
        <v>89.2</v>
      </c>
      <c r="II597" s="9">
        <v>64.84</v>
      </c>
    </row>
    <row r="598" spans="1:243" x14ac:dyDescent="0.35">
      <c r="A598" s="6">
        <f t="shared" si="101"/>
        <v>45387</v>
      </c>
      <c r="B598" s="13">
        <f t="shared" si="95"/>
        <v>4</v>
      </c>
      <c r="C598" s="13">
        <f t="shared" si="96"/>
        <v>2024</v>
      </c>
      <c r="D598">
        <f t="shared" si="97"/>
        <v>202404</v>
      </c>
      <c r="E598">
        <f t="shared" si="98"/>
        <v>2</v>
      </c>
      <c r="F598">
        <f t="shared" si="99"/>
        <v>202402</v>
      </c>
      <c r="G598" t="s">
        <v>792</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82.438500000000005</v>
      </c>
      <c r="FP598" s="7">
        <v>92.81</v>
      </c>
      <c r="FQ598" s="9">
        <v>1.2615000000000001</v>
      </c>
      <c r="FR598" s="7">
        <f t="shared" si="100"/>
        <v>73.571145461751883</v>
      </c>
      <c r="FT598" s="7">
        <v>4.22</v>
      </c>
      <c r="FU598" s="7">
        <v>4.0599999999999996</v>
      </c>
      <c r="FV598" s="9">
        <v>82.614000000000004</v>
      </c>
      <c r="FX598" s="9">
        <v>91.17</v>
      </c>
      <c r="FY598" s="9">
        <v>89.12</v>
      </c>
      <c r="FZ598" s="9">
        <v>86.38</v>
      </c>
      <c r="GA598" s="9">
        <v>82.07</v>
      </c>
      <c r="GB598" s="9">
        <v>76.8</v>
      </c>
      <c r="GD598" s="9">
        <v>91.17</v>
      </c>
      <c r="GE598" s="9">
        <v>90.13</v>
      </c>
      <c r="GF598" s="9">
        <v>89.12</v>
      </c>
      <c r="GG598" s="9">
        <v>88.16</v>
      </c>
      <c r="GH598" s="9">
        <v>87.24</v>
      </c>
      <c r="GI598" s="9">
        <v>86.38</v>
      </c>
      <c r="GJ598" s="9">
        <v>85.56</v>
      </c>
      <c r="GK598" s="9">
        <v>84.76</v>
      </c>
      <c r="GL598" s="9">
        <v>84.01</v>
      </c>
      <c r="GM598" s="9">
        <v>83.31</v>
      </c>
      <c r="GN598" s="9">
        <v>82.67</v>
      </c>
      <c r="GO598" s="9">
        <v>82.07</v>
      </c>
      <c r="GP598" s="9">
        <v>81.53</v>
      </c>
      <c r="GQ598" s="9">
        <v>81.010000000000005</v>
      </c>
      <c r="GR598" s="9">
        <v>80.510000000000005</v>
      </c>
      <c r="GS598" s="9">
        <v>80.040000000000006</v>
      </c>
      <c r="GT598" s="9">
        <v>79.599999999999994</v>
      </c>
      <c r="GU598" s="9">
        <v>79.16</v>
      </c>
      <c r="GV598" s="9">
        <v>78.73</v>
      </c>
      <c r="GW598" s="9">
        <v>78.3</v>
      </c>
      <c r="GX598" s="9">
        <v>77.91</v>
      </c>
      <c r="GY598" s="9">
        <v>77.53</v>
      </c>
      <c r="GZ598" s="9">
        <v>77.16</v>
      </c>
      <c r="HA598" s="9">
        <v>76.8</v>
      </c>
      <c r="HB598" s="9">
        <v>76.48</v>
      </c>
      <c r="HC598" s="9">
        <v>76.150000000000006</v>
      </c>
      <c r="HD598" s="9">
        <v>75.819999999999993</v>
      </c>
      <c r="HE598" s="9">
        <v>75.52</v>
      </c>
      <c r="HF598" s="9">
        <v>75.25</v>
      </c>
      <c r="HG598" s="9">
        <v>74.94</v>
      </c>
      <c r="HH598" s="9">
        <v>74.66</v>
      </c>
      <c r="HI598" s="9">
        <v>74.39</v>
      </c>
      <c r="HJ598" s="9">
        <v>74.14</v>
      </c>
      <c r="HK598" s="9">
        <v>73.91</v>
      </c>
      <c r="HL598" s="9">
        <v>73.7</v>
      </c>
      <c r="HM598" s="9">
        <v>73.48</v>
      </c>
      <c r="HN598" s="9">
        <v>73.260000000000005</v>
      </c>
      <c r="HO598" s="9">
        <v>73.040000000000006</v>
      </c>
      <c r="HP598" s="9">
        <v>72.83</v>
      </c>
      <c r="HQ598" s="9">
        <v>72.63</v>
      </c>
      <c r="HR598" s="9">
        <v>72.430000000000007</v>
      </c>
      <c r="HS598" s="9">
        <v>72.23</v>
      </c>
      <c r="HT598" s="9">
        <v>72.010000000000005</v>
      </c>
      <c r="HU598" s="9">
        <v>71.87</v>
      </c>
      <c r="HV598" s="9">
        <v>71.73</v>
      </c>
      <c r="HW598" s="9">
        <v>71.59</v>
      </c>
      <c r="HX598" s="9">
        <v>71.45</v>
      </c>
      <c r="HY598" s="9">
        <v>71.31</v>
      </c>
      <c r="ID598" s="14">
        <v>84.838099999999997</v>
      </c>
      <c r="IE598" s="14">
        <v>84.747900000000001</v>
      </c>
      <c r="IF598" s="14">
        <v>-0.10641399999999999</v>
      </c>
      <c r="IH598" s="7">
        <v>91.81</v>
      </c>
      <c r="II598" s="9">
        <v>66.08</v>
      </c>
    </row>
    <row r="599" spans="1:243" x14ac:dyDescent="0.35">
      <c r="A599" s="6">
        <f t="shared" si="101"/>
        <v>45390</v>
      </c>
      <c r="B599" s="13">
        <f t="shared" si="95"/>
        <v>4</v>
      </c>
      <c r="C599" s="13">
        <f t="shared" si="96"/>
        <v>2024</v>
      </c>
      <c r="D599">
        <f t="shared" si="97"/>
        <v>202404</v>
      </c>
      <c r="E599">
        <f t="shared" si="98"/>
        <v>2</v>
      </c>
      <c r="F599">
        <f t="shared" si="99"/>
        <v>202402</v>
      </c>
      <c r="G599" t="s">
        <v>793</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82.502700000000004</v>
      </c>
      <c r="FP599" s="7">
        <v>91.73</v>
      </c>
      <c r="FQ599" s="9">
        <v>1.2646999999999999</v>
      </c>
      <c r="FR599" s="7">
        <f t="shared" si="100"/>
        <v>72.531035028069908</v>
      </c>
      <c r="FT599" s="7">
        <v>4.2300000000000004</v>
      </c>
      <c r="FU599" s="7">
        <v>4.09</v>
      </c>
      <c r="FV599" s="9">
        <v>82.682299999999998</v>
      </c>
      <c r="FX599" s="9">
        <v>90.38</v>
      </c>
      <c r="FY599" s="9">
        <v>88.43</v>
      </c>
      <c r="FZ599" s="9">
        <v>85.84</v>
      </c>
      <c r="GA599" s="9">
        <v>81.72</v>
      </c>
      <c r="GB599" s="9">
        <v>76.62</v>
      </c>
      <c r="GD599" s="9">
        <v>90.38</v>
      </c>
      <c r="GE599" s="9">
        <v>89.38</v>
      </c>
      <c r="GF599" s="9">
        <v>88.43</v>
      </c>
      <c r="GG599" s="9">
        <v>87.52</v>
      </c>
      <c r="GH599" s="9">
        <v>86.65</v>
      </c>
      <c r="GI599" s="9">
        <v>85.84</v>
      </c>
      <c r="GJ599" s="9">
        <v>85.06</v>
      </c>
      <c r="GK599" s="9">
        <v>84.3</v>
      </c>
      <c r="GL599" s="9">
        <v>83.58</v>
      </c>
      <c r="GM599" s="9">
        <v>82.91</v>
      </c>
      <c r="GN599" s="9">
        <v>82.29</v>
      </c>
      <c r="GO599" s="9">
        <v>81.72</v>
      </c>
      <c r="GP599" s="9">
        <v>81.209999999999994</v>
      </c>
      <c r="GQ599" s="9">
        <v>80.709999999999994</v>
      </c>
      <c r="GR599" s="9">
        <v>80.22</v>
      </c>
      <c r="GS599" s="9">
        <v>79.760000000000005</v>
      </c>
      <c r="GT599" s="9">
        <v>79.33</v>
      </c>
      <c r="GU599" s="9">
        <v>78.91</v>
      </c>
      <c r="GV599" s="9">
        <v>78.489999999999995</v>
      </c>
      <c r="GW599" s="9">
        <v>78.069999999999993</v>
      </c>
      <c r="GX599" s="9">
        <v>77.69</v>
      </c>
      <c r="GY599" s="9">
        <v>77.319999999999993</v>
      </c>
      <c r="GZ599" s="9">
        <v>76.959999999999994</v>
      </c>
      <c r="HA599" s="9">
        <v>76.62</v>
      </c>
      <c r="HB599" s="9">
        <v>76.319999999999993</v>
      </c>
      <c r="HC599" s="9">
        <v>76</v>
      </c>
      <c r="HD599" s="9">
        <v>75.680000000000007</v>
      </c>
      <c r="HE599" s="9">
        <v>75.39</v>
      </c>
      <c r="HF599" s="9">
        <v>75.13</v>
      </c>
      <c r="HG599" s="9">
        <v>74.83</v>
      </c>
      <c r="HH599" s="9">
        <v>74.56</v>
      </c>
      <c r="HI599" s="9">
        <v>74.3</v>
      </c>
      <c r="HJ599" s="9">
        <v>74.06</v>
      </c>
      <c r="HK599" s="9">
        <v>73.84</v>
      </c>
      <c r="HL599" s="9">
        <v>73.64</v>
      </c>
      <c r="HM599" s="9">
        <v>73.42</v>
      </c>
      <c r="HN599" s="9">
        <v>73.209999999999994</v>
      </c>
      <c r="HO599" s="9">
        <v>73</v>
      </c>
      <c r="HP599" s="9">
        <v>72.8</v>
      </c>
      <c r="HQ599" s="9">
        <v>72.61</v>
      </c>
      <c r="HR599" s="9">
        <v>72.42</v>
      </c>
      <c r="HS599" s="9">
        <v>72.23</v>
      </c>
      <c r="HT599" s="9">
        <v>72.02</v>
      </c>
      <c r="HU599" s="9">
        <v>71.88</v>
      </c>
      <c r="HV599" s="9">
        <v>71.739999999999995</v>
      </c>
      <c r="HW599" s="9">
        <v>71.61</v>
      </c>
      <c r="HX599" s="9">
        <v>71.47</v>
      </c>
      <c r="HY599" s="9">
        <v>71.33</v>
      </c>
      <c r="ID599" s="14">
        <v>84.838099999999997</v>
      </c>
      <c r="IE599" s="14">
        <v>84.747900000000001</v>
      </c>
      <c r="IF599" s="14">
        <v>-0.10641399999999999</v>
      </c>
      <c r="IH599" s="7">
        <v>90.07</v>
      </c>
      <c r="II599" s="9">
        <v>69.709999999999994</v>
      </c>
    </row>
    <row r="600" spans="1:243" x14ac:dyDescent="0.35">
      <c r="A600" s="6">
        <f t="shared" si="101"/>
        <v>45391</v>
      </c>
      <c r="B600" s="13">
        <f t="shared" si="95"/>
        <v>4</v>
      </c>
      <c r="C600" s="13">
        <f t="shared" si="96"/>
        <v>2024</v>
      </c>
      <c r="D600">
        <f t="shared" si="97"/>
        <v>202404</v>
      </c>
      <c r="E600">
        <f t="shared" si="98"/>
        <v>2</v>
      </c>
      <c r="F600">
        <f t="shared" si="99"/>
        <v>202402</v>
      </c>
      <c r="G600" t="s">
        <v>794</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82.649799999999999</v>
      </c>
      <c r="FP600" s="7">
        <v>92.13</v>
      </c>
      <c r="FQ600" s="9">
        <v>1.2675000000000001</v>
      </c>
      <c r="FR600" s="7">
        <f t="shared" si="100"/>
        <v>72.686390532544365</v>
      </c>
      <c r="FT600" s="7">
        <v>4.2</v>
      </c>
      <c r="FU600" s="7">
        <v>4.01</v>
      </c>
      <c r="FV600" s="9">
        <v>82.842500000000001</v>
      </c>
      <c r="FX600" s="9">
        <v>89.42</v>
      </c>
      <c r="FY600" s="9">
        <v>87.66</v>
      </c>
      <c r="FZ600" s="9">
        <v>85.25</v>
      </c>
      <c r="GA600" s="9">
        <v>81.19</v>
      </c>
      <c r="GB600" s="9">
        <v>76.14</v>
      </c>
      <c r="GD600" s="9">
        <v>89.42</v>
      </c>
      <c r="GE600" s="9">
        <v>88.53</v>
      </c>
      <c r="GF600" s="9">
        <v>87.66</v>
      </c>
      <c r="GG600" s="9">
        <v>86.83</v>
      </c>
      <c r="GH600" s="9">
        <v>86.02</v>
      </c>
      <c r="GI600" s="9">
        <v>85.25</v>
      </c>
      <c r="GJ600" s="9">
        <v>84.49</v>
      </c>
      <c r="GK600" s="9">
        <v>83.75</v>
      </c>
      <c r="GL600" s="9">
        <v>83.04</v>
      </c>
      <c r="GM600" s="9">
        <v>82.37</v>
      </c>
      <c r="GN600" s="9">
        <v>81.760000000000005</v>
      </c>
      <c r="GO600" s="9">
        <v>81.19</v>
      </c>
      <c r="GP600" s="9">
        <v>80.67</v>
      </c>
      <c r="GQ600" s="9">
        <v>80.17</v>
      </c>
      <c r="GR600" s="9">
        <v>79.69</v>
      </c>
      <c r="GS600" s="9">
        <v>79.23</v>
      </c>
      <c r="GT600" s="9">
        <v>78.81</v>
      </c>
      <c r="GU600" s="9">
        <v>78.39</v>
      </c>
      <c r="GV600" s="9">
        <v>77.98</v>
      </c>
      <c r="GW600" s="9">
        <v>77.569999999999993</v>
      </c>
      <c r="GX600" s="9">
        <v>77.2</v>
      </c>
      <c r="GY600" s="9">
        <v>76.83</v>
      </c>
      <c r="GZ600" s="9">
        <v>76.48</v>
      </c>
      <c r="HA600" s="9">
        <v>76.14</v>
      </c>
      <c r="HB600" s="9">
        <v>75.84</v>
      </c>
      <c r="HC600" s="9">
        <v>75.52</v>
      </c>
      <c r="HD600" s="9">
        <v>75.2</v>
      </c>
      <c r="HE600" s="9">
        <v>74.91</v>
      </c>
      <c r="HF600" s="9">
        <v>74.66</v>
      </c>
      <c r="HG600" s="9">
        <v>74.39</v>
      </c>
      <c r="HH600" s="9">
        <v>74.13</v>
      </c>
      <c r="HI600" s="9">
        <v>73.87</v>
      </c>
      <c r="HJ600" s="9">
        <v>73.63</v>
      </c>
      <c r="HK600" s="9">
        <v>73.41</v>
      </c>
      <c r="HL600" s="9">
        <v>73.209999999999994</v>
      </c>
      <c r="HM600" s="9">
        <v>73</v>
      </c>
      <c r="HN600" s="9">
        <v>72.8</v>
      </c>
      <c r="HO600" s="9">
        <v>72.59</v>
      </c>
      <c r="HP600" s="9">
        <v>72.400000000000006</v>
      </c>
      <c r="HQ600" s="9">
        <v>72.209999999999994</v>
      </c>
      <c r="HR600" s="9">
        <v>72.02</v>
      </c>
      <c r="HS600" s="9">
        <v>71.83</v>
      </c>
      <c r="HT600" s="9">
        <v>71.63</v>
      </c>
      <c r="HU600" s="9">
        <v>71.489999999999995</v>
      </c>
      <c r="HV600" s="9">
        <v>71.349999999999994</v>
      </c>
      <c r="HW600" s="9">
        <v>71.22</v>
      </c>
      <c r="HX600" s="9">
        <v>71.08</v>
      </c>
      <c r="HY600" s="9">
        <v>70.94</v>
      </c>
      <c r="ID600" s="14">
        <v>84.838099999999997</v>
      </c>
      <c r="IE600" s="14">
        <v>84.747900000000001</v>
      </c>
      <c r="IF600" s="14">
        <v>-0.10641399999999999</v>
      </c>
      <c r="IH600" s="7">
        <v>89.41</v>
      </c>
      <c r="II600" s="9">
        <v>68</v>
      </c>
    </row>
    <row r="601" spans="1:243" x14ac:dyDescent="0.35">
      <c r="A601" s="6">
        <f t="shared" si="101"/>
        <v>45392</v>
      </c>
      <c r="B601" s="13">
        <f t="shared" si="95"/>
        <v>4</v>
      </c>
      <c r="C601" s="13">
        <f t="shared" si="96"/>
        <v>2024</v>
      </c>
      <c r="D601">
        <f t="shared" si="97"/>
        <v>202404</v>
      </c>
      <c r="E601">
        <f t="shared" si="98"/>
        <v>2</v>
      </c>
      <c r="F601">
        <f t="shared" si="99"/>
        <v>202402</v>
      </c>
      <c r="G601" t="s">
        <v>795</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82.453900000000004</v>
      </c>
      <c r="FP601" s="7">
        <v>91.57</v>
      </c>
      <c r="FQ601" s="9">
        <v>1.2565999999999999</v>
      </c>
      <c r="FR601" s="7">
        <f t="shared" si="100"/>
        <v>72.87123985357313</v>
      </c>
      <c r="FT601" s="7">
        <v>4.34</v>
      </c>
      <c r="FU601" s="7">
        <v>4.1500000000000004</v>
      </c>
      <c r="FV601" s="9">
        <v>82.632900000000006</v>
      </c>
      <c r="FX601" s="9">
        <v>90.48</v>
      </c>
      <c r="FY601" s="9">
        <v>88.53</v>
      </c>
      <c r="FZ601" s="9">
        <v>85.99</v>
      </c>
      <c r="GA601" s="9">
        <v>81.8</v>
      </c>
      <c r="GB601" s="9">
        <v>76.569999999999993</v>
      </c>
      <c r="GD601" s="9">
        <v>90.48</v>
      </c>
      <c r="GE601" s="9">
        <v>89.49</v>
      </c>
      <c r="GF601" s="9">
        <v>88.53</v>
      </c>
      <c r="GG601" s="9">
        <v>87.65</v>
      </c>
      <c r="GH601" s="9">
        <v>86.8</v>
      </c>
      <c r="GI601" s="9">
        <v>85.99</v>
      </c>
      <c r="GJ601" s="9">
        <v>85.21</v>
      </c>
      <c r="GK601" s="9">
        <v>84.45</v>
      </c>
      <c r="GL601" s="9">
        <v>83.71</v>
      </c>
      <c r="GM601" s="9">
        <v>83.03</v>
      </c>
      <c r="GN601" s="9">
        <v>82.39</v>
      </c>
      <c r="GO601" s="9">
        <v>81.8</v>
      </c>
      <c r="GP601" s="9">
        <v>81.260000000000005</v>
      </c>
      <c r="GQ601" s="9">
        <v>80.739999999999995</v>
      </c>
      <c r="GR601" s="9">
        <v>80.239999999999995</v>
      </c>
      <c r="GS601" s="9">
        <v>79.760000000000005</v>
      </c>
      <c r="GT601" s="9">
        <v>79.319999999999993</v>
      </c>
      <c r="GU601" s="9">
        <v>78.89</v>
      </c>
      <c r="GV601" s="9">
        <v>78.47</v>
      </c>
      <c r="GW601" s="9">
        <v>78.05</v>
      </c>
      <c r="GX601" s="9">
        <v>77.66</v>
      </c>
      <c r="GY601" s="9">
        <v>77.28</v>
      </c>
      <c r="GZ601" s="9">
        <v>76.92</v>
      </c>
      <c r="HA601" s="9">
        <v>76.569999999999993</v>
      </c>
      <c r="HB601" s="9">
        <v>76.25</v>
      </c>
      <c r="HC601" s="9">
        <v>75.91</v>
      </c>
      <c r="HD601" s="9">
        <v>75.58</v>
      </c>
      <c r="HE601" s="9">
        <v>75.28</v>
      </c>
      <c r="HF601" s="9">
        <v>75.010000000000005</v>
      </c>
      <c r="HG601" s="9">
        <v>74.73</v>
      </c>
      <c r="HH601" s="9">
        <v>74.459999999999994</v>
      </c>
      <c r="HI601" s="9">
        <v>74.19</v>
      </c>
      <c r="HJ601" s="9">
        <v>73.94</v>
      </c>
      <c r="HK601" s="9">
        <v>73.709999999999994</v>
      </c>
      <c r="HL601" s="9">
        <v>73.5</v>
      </c>
      <c r="HM601" s="9">
        <v>73.28</v>
      </c>
      <c r="HN601" s="9">
        <v>73.06</v>
      </c>
      <c r="HO601" s="9">
        <v>72.84</v>
      </c>
      <c r="HP601" s="9">
        <v>72.64</v>
      </c>
      <c r="HQ601" s="9">
        <v>72.44</v>
      </c>
      <c r="HR601" s="9">
        <v>72.239999999999995</v>
      </c>
      <c r="HS601" s="9">
        <v>72.040000000000006</v>
      </c>
      <c r="HT601" s="9">
        <v>71.83</v>
      </c>
      <c r="HU601" s="9">
        <v>71.69</v>
      </c>
      <c r="HV601" s="9">
        <v>71.55</v>
      </c>
      <c r="HW601" s="9">
        <v>71.41</v>
      </c>
      <c r="HX601" s="9">
        <v>71.260000000000005</v>
      </c>
      <c r="HY601" s="9">
        <v>71.11</v>
      </c>
      <c r="ID601" s="14">
        <v>84.838099999999997</v>
      </c>
      <c r="IE601" s="14">
        <v>84.747900000000001</v>
      </c>
      <c r="IF601" s="14">
        <v>-0.10641399999999999</v>
      </c>
      <c r="IH601" s="7">
        <v>89.69</v>
      </c>
      <c r="II601" s="9">
        <v>67.37</v>
      </c>
    </row>
    <row r="602" spans="1:243" x14ac:dyDescent="0.35">
      <c r="A602" s="6">
        <f t="shared" si="101"/>
        <v>45393</v>
      </c>
      <c r="B602" s="13">
        <f t="shared" si="95"/>
        <v>4</v>
      </c>
      <c r="C602" s="13">
        <f t="shared" si="96"/>
        <v>2024</v>
      </c>
      <c r="D602">
        <f t="shared" si="97"/>
        <v>202404</v>
      </c>
      <c r="E602">
        <f t="shared" si="98"/>
        <v>2</v>
      </c>
      <c r="F602">
        <f t="shared" si="99"/>
        <v>202402</v>
      </c>
      <c r="G602" t="s">
        <v>796</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82.351600000000005</v>
      </c>
      <c r="FP602" s="7">
        <v>91.49</v>
      </c>
      <c r="FQ602" s="9">
        <v>1.252</v>
      </c>
      <c r="FR602" s="7">
        <f t="shared" si="100"/>
        <v>73.075079872204469</v>
      </c>
      <c r="FT602" s="7">
        <v>4.37</v>
      </c>
      <c r="FU602" s="7">
        <v>4.1900000000000004</v>
      </c>
      <c r="FV602" s="9">
        <v>82.532799999999995</v>
      </c>
      <c r="FX602" s="9">
        <v>89.74</v>
      </c>
      <c r="FY602" s="9">
        <v>87.94</v>
      </c>
      <c r="FZ602" s="9">
        <v>85.57</v>
      </c>
      <c r="GA602" s="9">
        <v>81.63</v>
      </c>
      <c r="GB602" s="9">
        <v>76.680000000000007</v>
      </c>
      <c r="GD602" s="9">
        <v>89.74</v>
      </c>
      <c r="GE602" s="9">
        <v>88.83</v>
      </c>
      <c r="GF602" s="9">
        <v>87.94</v>
      </c>
      <c r="GG602" s="9">
        <v>87.11</v>
      </c>
      <c r="GH602" s="9">
        <v>86.31</v>
      </c>
      <c r="GI602" s="9">
        <v>85.57</v>
      </c>
      <c r="GJ602" s="9">
        <v>84.84</v>
      </c>
      <c r="GK602" s="9">
        <v>84.13</v>
      </c>
      <c r="GL602" s="9">
        <v>83.44</v>
      </c>
      <c r="GM602" s="9">
        <v>82.79</v>
      </c>
      <c r="GN602" s="9">
        <v>82.19</v>
      </c>
      <c r="GO602" s="9">
        <v>81.63</v>
      </c>
      <c r="GP602" s="9">
        <v>81.13</v>
      </c>
      <c r="GQ602" s="9">
        <v>80.650000000000006</v>
      </c>
      <c r="GR602" s="9">
        <v>80.180000000000007</v>
      </c>
      <c r="GS602" s="9">
        <v>79.73</v>
      </c>
      <c r="GT602" s="9">
        <v>79.31</v>
      </c>
      <c r="GU602" s="9">
        <v>78.900000000000006</v>
      </c>
      <c r="GV602" s="9">
        <v>78.5</v>
      </c>
      <c r="GW602" s="9">
        <v>78.11</v>
      </c>
      <c r="GX602" s="9">
        <v>77.73</v>
      </c>
      <c r="GY602" s="9">
        <v>77.37</v>
      </c>
      <c r="GZ602" s="9">
        <v>77.02</v>
      </c>
      <c r="HA602" s="9">
        <v>76.680000000000007</v>
      </c>
      <c r="HB602" s="9">
        <v>76.38</v>
      </c>
      <c r="HC602" s="9">
        <v>76.06</v>
      </c>
      <c r="HD602" s="9">
        <v>75.73</v>
      </c>
      <c r="HE602" s="9">
        <v>75.44</v>
      </c>
      <c r="HF602" s="9">
        <v>75.180000000000007</v>
      </c>
      <c r="HG602" s="9">
        <v>74.900000000000006</v>
      </c>
      <c r="HH602" s="9">
        <v>74.63</v>
      </c>
      <c r="HI602" s="9">
        <v>74.36</v>
      </c>
      <c r="HJ602" s="9">
        <v>74.11</v>
      </c>
      <c r="HK602" s="9">
        <v>73.88</v>
      </c>
      <c r="HL602" s="9">
        <v>73.680000000000007</v>
      </c>
      <c r="HM602" s="9">
        <v>73.47</v>
      </c>
      <c r="HN602" s="9">
        <v>73.260000000000005</v>
      </c>
      <c r="HO602" s="9">
        <v>73.040000000000006</v>
      </c>
      <c r="HP602" s="9">
        <v>72.849999999999994</v>
      </c>
      <c r="HQ602" s="9">
        <v>72.66</v>
      </c>
      <c r="HR602" s="9">
        <v>72.47</v>
      </c>
      <c r="HS602" s="9">
        <v>72.28</v>
      </c>
      <c r="HT602" s="9">
        <v>72.08</v>
      </c>
      <c r="HU602" s="9">
        <v>71.94</v>
      </c>
      <c r="HV602" s="9">
        <v>71.8</v>
      </c>
      <c r="HW602" s="9">
        <v>71.66</v>
      </c>
      <c r="HX602" s="9">
        <v>71.510000000000005</v>
      </c>
      <c r="HY602" s="9">
        <v>71.36</v>
      </c>
      <c r="ID602" s="14">
        <v>84.838099999999997</v>
      </c>
      <c r="IE602" s="14">
        <v>84.747900000000001</v>
      </c>
      <c r="IF602" s="14">
        <v>-0.10641399999999999</v>
      </c>
      <c r="IH602" s="7">
        <v>89.82</v>
      </c>
      <c r="II602" s="9">
        <v>73.69</v>
      </c>
    </row>
    <row r="603" spans="1:243" x14ac:dyDescent="0.35">
      <c r="A603" s="6">
        <f t="shared" si="101"/>
        <v>45394</v>
      </c>
      <c r="B603" s="13">
        <f t="shared" si="95"/>
        <v>4</v>
      </c>
      <c r="C603" s="13">
        <f t="shared" si="96"/>
        <v>2024</v>
      </c>
      <c r="D603">
        <f t="shared" si="97"/>
        <v>202404</v>
      </c>
      <c r="E603">
        <f t="shared" si="98"/>
        <v>2</v>
      </c>
      <c r="F603">
        <f t="shared" si="99"/>
        <v>202402</v>
      </c>
      <c r="G603" t="s">
        <v>797</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82.149699999999996</v>
      </c>
      <c r="FP603" s="7">
        <v>93.12</v>
      </c>
      <c r="FQ603" s="9">
        <v>1.2435</v>
      </c>
      <c r="FR603" s="7">
        <f t="shared" si="100"/>
        <v>74.885404101326898</v>
      </c>
      <c r="FT603" s="7">
        <v>4.3499999999999996</v>
      </c>
      <c r="FU603" s="7">
        <v>4.13</v>
      </c>
      <c r="FV603" s="9">
        <v>82.310599999999994</v>
      </c>
      <c r="FX603" s="9">
        <v>90.45</v>
      </c>
      <c r="FY603" s="9">
        <v>88.65</v>
      </c>
      <c r="FZ603" s="9">
        <v>86.25</v>
      </c>
      <c r="GA603" s="9">
        <v>82.25</v>
      </c>
      <c r="GB603" s="9">
        <v>77.239999999999995</v>
      </c>
      <c r="GD603" s="9">
        <v>90.45</v>
      </c>
      <c r="GE603" s="9">
        <v>89.53</v>
      </c>
      <c r="GF603" s="9">
        <v>88.65</v>
      </c>
      <c r="GG603" s="9">
        <v>87.81</v>
      </c>
      <c r="GH603" s="9">
        <v>87.01</v>
      </c>
      <c r="GI603" s="9">
        <v>86.25</v>
      </c>
      <c r="GJ603" s="9">
        <v>85.52</v>
      </c>
      <c r="GK603" s="9">
        <v>84.79</v>
      </c>
      <c r="GL603" s="9">
        <v>84.09</v>
      </c>
      <c r="GM603" s="9">
        <v>83.43</v>
      </c>
      <c r="GN603" s="9">
        <v>82.81</v>
      </c>
      <c r="GO603" s="9">
        <v>82.25</v>
      </c>
      <c r="GP603" s="9">
        <v>81.739999999999995</v>
      </c>
      <c r="GQ603" s="9">
        <v>81.25</v>
      </c>
      <c r="GR603" s="9">
        <v>80.78</v>
      </c>
      <c r="GS603" s="9">
        <v>80.319999999999993</v>
      </c>
      <c r="GT603" s="9">
        <v>79.900000000000006</v>
      </c>
      <c r="GU603" s="9">
        <v>79.489999999999995</v>
      </c>
      <c r="GV603" s="9">
        <v>79.069999999999993</v>
      </c>
      <c r="GW603" s="9">
        <v>78.67</v>
      </c>
      <c r="GX603" s="9">
        <v>78.290000000000006</v>
      </c>
      <c r="GY603" s="9">
        <v>77.930000000000007</v>
      </c>
      <c r="GZ603" s="9">
        <v>77.58</v>
      </c>
      <c r="HA603" s="9">
        <v>77.239999999999995</v>
      </c>
      <c r="HB603" s="9">
        <v>76.92</v>
      </c>
      <c r="HC603" s="9">
        <v>76.599999999999994</v>
      </c>
      <c r="HD603" s="9">
        <v>76.28</v>
      </c>
      <c r="HE603" s="9">
        <v>75.98</v>
      </c>
      <c r="HF603" s="9">
        <v>75.72</v>
      </c>
      <c r="HG603" s="9">
        <v>75.44</v>
      </c>
      <c r="HH603" s="9">
        <v>75.16</v>
      </c>
      <c r="HI603" s="9">
        <v>74.89</v>
      </c>
      <c r="HJ603" s="9">
        <v>74.63</v>
      </c>
      <c r="HK603" s="9">
        <v>74.400000000000006</v>
      </c>
      <c r="HL603" s="9">
        <v>74.2</v>
      </c>
      <c r="HM603" s="9">
        <v>73.989999999999995</v>
      </c>
      <c r="HN603" s="9">
        <v>73.78</v>
      </c>
      <c r="HO603" s="9">
        <v>73.55</v>
      </c>
      <c r="HP603" s="9">
        <v>73.34</v>
      </c>
      <c r="HQ603" s="9">
        <v>73.13</v>
      </c>
      <c r="HR603" s="9">
        <v>72.930000000000007</v>
      </c>
      <c r="HS603" s="9">
        <v>72.73</v>
      </c>
      <c r="HT603" s="9">
        <v>72.53</v>
      </c>
      <c r="HU603" s="9">
        <v>72.38</v>
      </c>
      <c r="HV603" s="9">
        <v>72.239999999999995</v>
      </c>
      <c r="HW603" s="9">
        <v>72.099999999999994</v>
      </c>
      <c r="HX603" s="9">
        <v>71.95</v>
      </c>
      <c r="HY603" s="9">
        <v>71.8</v>
      </c>
      <c r="ID603" s="14">
        <v>84.838099999999997</v>
      </c>
      <c r="IE603" s="14">
        <v>84.747900000000001</v>
      </c>
      <c r="IF603" s="14">
        <v>-0.10641399999999999</v>
      </c>
      <c r="IH603" s="7">
        <v>90.62</v>
      </c>
      <c r="II603" s="9">
        <v>76.38</v>
      </c>
    </row>
    <row r="604" spans="1:243" x14ac:dyDescent="0.35">
      <c r="A604" s="6">
        <f t="shared" si="101"/>
        <v>45397</v>
      </c>
      <c r="B604" s="13">
        <f t="shared" si="95"/>
        <v>4</v>
      </c>
      <c r="C604" s="13">
        <f t="shared" si="96"/>
        <v>2024</v>
      </c>
      <c r="D604">
        <f t="shared" si="97"/>
        <v>202404</v>
      </c>
      <c r="E604">
        <f t="shared" si="98"/>
        <v>2</v>
      </c>
      <c r="F604">
        <f t="shared" si="99"/>
        <v>202402</v>
      </c>
      <c r="G604" t="s">
        <v>798</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82.3202</v>
      </c>
      <c r="FP604" s="7">
        <v>90.84</v>
      </c>
      <c r="FQ604" s="9">
        <v>1.2451000000000001</v>
      </c>
      <c r="FR604" s="7">
        <f t="shared" si="100"/>
        <v>72.957995341739618</v>
      </c>
      <c r="FT604" s="7">
        <v>4.42</v>
      </c>
      <c r="FU604" s="7">
        <v>4.22</v>
      </c>
      <c r="FV604" s="9">
        <v>82.469899999999996</v>
      </c>
      <c r="FX604" s="9">
        <v>90.1</v>
      </c>
      <c r="FY604" s="9">
        <v>88.41</v>
      </c>
      <c r="FZ604" s="9">
        <v>86.09</v>
      </c>
      <c r="GA604" s="9">
        <v>82.22</v>
      </c>
      <c r="GB604" s="9">
        <v>77.45</v>
      </c>
      <c r="GD604" s="9">
        <v>90.1</v>
      </c>
      <c r="GE604" s="9">
        <v>89.25</v>
      </c>
      <c r="GF604" s="9">
        <v>88.41</v>
      </c>
      <c r="GG604" s="9">
        <v>87.6</v>
      </c>
      <c r="GH604" s="9">
        <v>86.82</v>
      </c>
      <c r="GI604" s="9">
        <v>86.09</v>
      </c>
      <c r="GJ604" s="9">
        <v>85.37</v>
      </c>
      <c r="GK604" s="9">
        <v>84.66</v>
      </c>
      <c r="GL604" s="9">
        <v>83.98</v>
      </c>
      <c r="GM604" s="9">
        <v>83.35</v>
      </c>
      <c r="GN604" s="9">
        <v>82.76</v>
      </c>
      <c r="GO604" s="9">
        <v>82.22</v>
      </c>
      <c r="GP604" s="9">
        <v>81.739999999999995</v>
      </c>
      <c r="GQ604" s="9">
        <v>81.28</v>
      </c>
      <c r="GR604" s="9">
        <v>80.819999999999993</v>
      </c>
      <c r="GS604" s="9">
        <v>80.38</v>
      </c>
      <c r="GT604" s="9">
        <v>79.98</v>
      </c>
      <c r="GU604" s="9">
        <v>79.58</v>
      </c>
      <c r="GV604" s="9">
        <v>79.180000000000007</v>
      </c>
      <c r="GW604" s="9">
        <v>78.8</v>
      </c>
      <c r="GX604" s="9">
        <v>78.44</v>
      </c>
      <c r="GY604" s="9">
        <v>78.099999999999994</v>
      </c>
      <c r="GZ604" s="9">
        <v>77.77</v>
      </c>
      <c r="HA604" s="9">
        <v>77.45</v>
      </c>
      <c r="HB604" s="9">
        <v>77.13</v>
      </c>
      <c r="HC604" s="9">
        <v>76.81</v>
      </c>
      <c r="HD604" s="9">
        <v>76.489999999999995</v>
      </c>
      <c r="HE604" s="9">
        <v>76.19</v>
      </c>
      <c r="HF604" s="9">
        <v>75.930000000000007</v>
      </c>
      <c r="HG604" s="9">
        <v>75.650000000000006</v>
      </c>
      <c r="HH604" s="9">
        <v>75.38</v>
      </c>
      <c r="HI604" s="9">
        <v>75.11</v>
      </c>
      <c r="HJ604" s="9">
        <v>74.849999999999994</v>
      </c>
      <c r="HK604" s="9">
        <v>74.62</v>
      </c>
      <c r="HL604" s="9">
        <v>74.42</v>
      </c>
      <c r="HM604" s="9">
        <v>74.209999999999994</v>
      </c>
      <c r="HN604" s="9">
        <v>73.989999999999995</v>
      </c>
      <c r="HO604" s="9">
        <v>73.760000000000005</v>
      </c>
      <c r="HP604" s="9">
        <v>73.55</v>
      </c>
      <c r="HQ604" s="9">
        <v>73.34</v>
      </c>
      <c r="HR604" s="9">
        <v>73.14</v>
      </c>
      <c r="HS604" s="9">
        <v>72.94</v>
      </c>
      <c r="HT604" s="9">
        <v>72.75</v>
      </c>
      <c r="HU604" s="9">
        <v>72.599999999999994</v>
      </c>
      <c r="HV604" s="9">
        <v>72.459999999999994</v>
      </c>
      <c r="HW604" s="9">
        <v>72.319999999999993</v>
      </c>
      <c r="HX604" s="9">
        <v>72.16</v>
      </c>
      <c r="HY604" s="9">
        <v>72</v>
      </c>
      <c r="ID604" s="14">
        <v>84.838099999999997</v>
      </c>
      <c r="IE604" s="14">
        <v>84.747900000000001</v>
      </c>
      <c r="IF604" s="14">
        <v>-0.10641399999999999</v>
      </c>
      <c r="IH604" s="7">
        <v>89.4</v>
      </c>
      <c r="II604" s="9">
        <v>77.5</v>
      </c>
    </row>
    <row r="605" spans="1:243" x14ac:dyDescent="0.35">
      <c r="A605" s="6">
        <f t="shared" si="101"/>
        <v>45398</v>
      </c>
      <c r="B605" s="13">
        <f t="shared" si="95"/>
        <v>4</v>
      </c>
      <c r="C605" s="13">
        <f t="shared" si="96"/>
        <v>2024</v>
      </c>
      <c r="D605">
        <f t="shared" si="97"/>
        <v>202404</v>
      </c>
      <c r="E605">
        <f t="shared" si="98"/>
        <v>2</v>
      </c>
      <c r="F605">
        <f t="shared" si="99"/>
        <v>202402</v>
      </c>
      <c r="G605" t="s">
        <v>799</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82.330699999999993</v>
      </c>
      <c r="FP605" s="7">
        <v>91.29</v>
      </c>
      <c r="FQ605" s="9">
        <v>1.2442</v>
      </c>
      <c r="FR605" s="7">
        <f t="shared" si="100"/>
        <v>73.372448159459907</v>
      </c>
      <c r="FT605" s="7">
        <v>4.4800000000000004</v>
      </c>
      <c r="FU605" s="7">
        <v>4.3</v>
      </c>
      <c r="FV605" s="9">
        <v>82.456500000000005</v>
      </c>
      <c r="FX605" s="9">
        <v>90.02</v>
      </c>
      <c r="FY605" s="9">
        <v>88.43</v>
      </c>
      <c r="FZ605" s="9">
        <v>86.2</v>
      </c>
      <c r="GA605" s="9">
        <v>82.38</v>
      </c>
      <c r="GB605" s="9">
        <v>77.72</v>
      </c>
      <c r="GD605" s="9">
        <v>90.02</v>
      </c>
      <c r="GE605" s="9">
        <v>89.23</v>
      </c>
      <c r="GF605" s="9">
        <v>88.43</v>
      </c>
      <c r="GG605" s="9">
        <v>87.65</v>
      </c>
      <c r="GH605" s="9">
        <v>86.9</v>
      </c>
      <c r="GI605" s="9">
        <v>86.2</v>
      </c>
      <c r="GJ605" s="9">
        <v>85.51</v>
      </c>
      <c r="GK605" s="9">
        <v>84.82</v>
      </c>
      <c r="GL605" s="9">
        <v>84.14</v>
      </c>
      <c r="GM605" s="9">
        <v>83.5</v>
      </c>
      <c r="GN605" s="9">
        <v>82.91</v>
      </c>
      <c r="GO605" s="9">
        <v>82.38</v>
      </c>
      <c r="GP605" s="9">
        <v>81.91</v>
      </c>
      <c r="GQ605" s="9">
        <v>81.459999999999994</v>
      </c>
      <c r="GR605" s="9">
        <v>81.010000000000005</v>
      </c>
      <c r="GS605" s="9">
        <v>80.58</v>
      </c>
      <c r="GT605" s="9">
        <v>80.180000000000007</v>
      </c>
      <c r="GU605" s="9">
        <v>79.78</v>
      </c>
      <c r="GV605" s="9">
        <v>79.39</v>
      </c>
      <c r="GW605" s="9">
        <v>79.03</v>
      </c>
      <c r="GX605" s="9">
        <v>78.680000000000007</v>
      </c>
      <c r="GY605" s="9">
        <v>78.349999999999994</v>
      </c>
      <c r="GZ605" s="9">
        <v>78.03</v>
      </c>
      <c r="HA605" s="9">
        <v>77.72</v>
      </c>
      <c r="HB605" s="9">
        <v>77.400000000000006</v>
      </c>
      <c r="HC605" s="9">
        <v>77.09</v>
      </c>
      <c r="HD605" s="9">
        <v>76.78</v>
      </c>
      <c r="HE605" s="9">
        <v>76.489999999999995</v>
      </c>
      <c r="HF605" s="9">
        <v>76.239999999999995</v>
      </c>
      <c r="HG605" s="9">
        <v>75.959999999999994</v>
      </c>
      <c r="HH605" s="9">
        <v>75.69</v>
      </c>
      <c r="HI605" s="9">
        <v>75.430000000000007</v>
      </c>
      <c r="HJ605" s="9">
        <v>75.17</v>
      </c>
      <c r="HK605" s="9">
        <v>74.94</v>
      </c>
      <c r="HL605" s="9">
        <v>74.75</v>
      </c>
      <c r="HM605" s="9">
        <v>74.540000000000006</v>
      </c>
      <c r="HN605" s="9">
        <v>74.319999999999993</v>
      </c>
      <c r="HO605" s="9">
        <v>74.09</v>
      </c>
      <c r="HP605" s="9">
        <v>73.88</v>
      </c>
      <c r="HQ605" s="9">
        <v>73.680000000000007</v>
      </c>
      <c r="HR605" s="9">
        <v>73.489999999999995</v>
      </c>
      <c r="HS605" s="9">
        <v>73.290000000000006</v>
      </c>
      <c r="HT605" s="9">
        <v>73.11</v>
      </c>
      <c r="HU605" s="9">
        <v>72.959999999999994</v>
      </c>
      <c r="HV605" s="9">
        <v>72.819999999999993</v>
      </c>
      <c r="HW605" s="9">
        <v>72.680000000000007</v>
      </c>
      <c r="HX605" s="9">
        <v>72.52</v>
      </c>
      <c r="HY605" s="9">
        <v>72.37</v>
      </c>
      <c r="ID605" s="14">
        <v>84.838099999999997</v>
      </c>
      <c r="IE605" s="14">
        <v>84.747900000000001</v>
      </c>
      <c r="IF605" s="14">
        <v>-0.10641399999999999</v>
      </c>
      <c r="IH605" s="7">
        <v>89.9</v>
      </c>
      <c r="II605" s="9">
        <v>82.85</v>
      </c>
    </row>
    <row r="606" spans="1:243" x14ac:dyDescent="0.35">
      <c r="A606" s="6">
        <f t="shared" si="101"/>
        <v>45399</v>
      </c>
      <c r="B606" s="13">
        <f t="shared" si="95"/>
        <v>4</v>
      </c>
      <c r="C606" s="13">
        <f t="shared" si="96"/>
        <v>2024</v>
      </c>
      <c r="D606">
        <f t="shared" si="97"/>
        <v>202404</v>
      </c>
      <c r="E606">
        <f t="shared" si="98"/>
        <v>2</v>
      </c>
      <c r="F606">
        <f t="shared" si="99"/>
        <v>202402</v>
      </c>
      <c r="G606" t="s">
        <v>800</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82.338200000000001</v>
      </c>
      <c r="FP606" s="7">
        <v>89.54</v>
      </c>
      <c r="FQ606" s="9">
        <v>1.2450000000000001</v>
      </c>
      <c r="FR606" s="7">
        <f t="shared" si="100"/>
        <v>71.91967871485943</v>
      </c>
      <c r="FT606" s="7">
        <v>4.45</v>
      </c>
      <c r="FU606" s="7">
        <v>4.25</v>
      </c>
      <c r="FV606" s="9">
        <v>82.472099999999998</v>
      </c>
      <c r="FX606" s="9">
        <v>87.29</v>
      </c>
      <c r="FY606" s="9">
        <v>85.9</v>
      </c>
      <c r="FZ606" s="9">
        <v>83.9</v>
      </c>
      <c r="GA606" s="9">
        <v>80.52</v>
      </c>
      <c r="GB606" s="9">
        <v>76.34</v>
      </c>
      <c r="GD606" s="9">
        <v>87.29</v>
      </c>
      <c r="GE606" s="9">
        <v>86.6</v>
      </c>
      <c r="GF606" s="9">
        <v>85.9</v>
      </c>
      <c r="GG606" s="9">
        <v>85.2</v>
      </c>
      <c r="GH606" s="9">
        <v>84.52</v>
      </c>
      <c r="GI606" s="9">
        <v>83.9</v>
      </c>
      <c r="GJ606" s="9">
        <v>83.29</v>
      </c>
      <c r="GK606" s="9">
        <v>82.68</v>
      </c>
      <c r="GL606" s="9">
        <v>82.08</v>
      </c>
      <c r="GM606" s="9">
        <v>81.510000000000005</v>
      </c>
      <c r="GN606" s="9">
        <v>80.989999999999995</v>
      </c>
      <c r="GO606" s="9">
        <v>80.52</v>
      </c>
      <c r="GP606" s="9">
        <v>80.099999999999994</v>
      </c>
      <c r="GQ606" s="9">
        <v>79.7</v>
      </c>
      <c r="GR606" s="9">
        <v>79.31</v>
      </c>
      <c r="GS606" s="9">
        <v>78.930000000000007</v>
      </c>
      <c r="GT606" s="9">
        <v>78.569999999999993</v>
      </c>
      <c r="GU606" s="9">
        <v>78.209999999999994</v>
      </c>
      <c r="GV606" s="9">
        <v>77.86</v>
      </c>
      <c r="GW606" s="9">
        <v>77.53</v>
      </c>
      <c r="GX606" s="9">
        <v>77.209999999999994</v>
      </c>
      <c r="GY606" s="9">
        <v>76.91</v>
      </c>
      <c r="GZ606" s="9">
        <v>76.62</v>
      </c>
      <c r="HA606" s="9">
        <v>76.34</v>
      </c>
      <c r="HB606" s="9">
        <v>76.05</v>
      </c>
      <c r="HC606" s="9">
        <v>75.760000000000005</v>
      </c>
      <c r="HD606" s="9">
        <v>75.48</v>
      </c>
      <c r="HE606" s="9">
        <v>75.209999999999994</v>
      </c>
      <c r="HF606" s="9">
        <v>74.97</v>
      </c>
      <c r="HG606" s="9">
        <v>74.72</v>
      </c>
      <c r="HH606" s="9">
        <v>74.47</v>
      </c>
      <c r="HI606" s="9">
        <v>74.25</v>
      </c>
      <c r="HJ606" s="9">
        <v>74.03</v>
      </c>
      <c r="HK606" s="9">
        <v>73.819999999999993</v>
      </c>
      <c r="HL606" s="9">
        <v>73.61</v>
      </c>
      <c r="HM606" s="9">
        <v>73.42</v>
      </c>
      <c r="HN606" s="9">
        <v>73.209999999999994</v>
      </c>
      <c r="HO606" s="9">
        <v>73</v>
      </c>
      <c r="HP606" s="9">
        <v>72.81</v>
      </c>
      <c r="HQ606" s="9">
        <v>72.63</v>
      </c>
      <c r="HR606" s="9">
        <v>72.45</v>
      </c>
      <c r="HS606" s="9">
        <v>72.260000000000005</v>
      </c>
      <c r="HT606" s="9">
        <v>72.09</v>
      </c>
      <c r="HU606" s="9">
        <v>71.94</v>
      </c>
      <c r="HV606" s="9">
        <v>71.8</v>
      </c>
      <c r="HW606" s="9">
        <v>71.66</v>
      </c>
      <c r="HX606" s="9">
        <v>71.52</v>
      </c>
      <c r="HY606" s="9">
        <v>71.38</v>
      </c>
      <c r="ID606" s="14">
        <v>84.838099999999997</v>
      </c>
      <c r="IE606" s="14">
        <v>84.747900000000001</v>
      </c>
      <c r="IF606" s="14">
        <v>-0.10641399999999999</v>
      </c>
      <c r="IH606" s="7">
        <v>87.58</v>
      </c>
      <c r="II606" s="9">
        <v>78.150000000000006</v>
      </c>
    </row>
    <row r="607" spans="1:243" x14ac:dyDescent="0.35">
      <c r="A607" s="6">
        <f t="shared" si="101"/>
        <v>45400</v>
      </c>
      <c r="B607" s="13">
        <f t="shared" si="95"/>
        <v>4</v>
      </c>
      <c r="C607" s="13">
        <f t="shared" si="96"/>
        <v>2024</v>
      </c>
      <c r="D607">
        <f t="shared" si="97"/>
        <v>202404</v>
      </c>
      <c r="E607">
        <f t="shared" si="98"/>
        <v>2</v>
      </c>
      <c r="F607">
        <f t="shared" si="99"/>
        <v>202402</v>
      </c>
      <c r="G607" t="s">
        <v>801</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82.209100000000007</v>
      </c>
      <c r="FP607" s="7">
        <v>88.34</v>
      </c>
      <c r="FQ607" s="9">
        <v>1.2444</v>
      </c>
      <c r="FR607" s="7">
        <f t="shared" si="100"/>
        <v>70.990035358405663</v>
      </c>
      <c r="FT607" s="7">
        <v>4.4800000000000004</v>
      </c>
      <c r="FU607" s="7">
        <v>4.2699999999999996</v>
      </c>
      <c r="FV607" s="9">
        <v>82.331699999999998</v>
      </c>
      <c r="FX607" s="9">
        <v>87.11</v>
      </c>
      <c r="FY607" s="9">
        <v>85.7</v>
      </c>
      <c r="FZ607" s="9">
        <v>83.69</v>
      </c>
      <c r="GA607" s="9">
        <v>80.31</v>
      </c>
      <c r="GB607" s="9">
        <v>76.16</v>
      </c>
      <c r="GD607" s="9">
        <v>87.11</v>
      </c>
      <c r="GE607" s="9">
        <v>86.4</v>
      </c>
      <c r="GF607" s="9">
        <v>85.7</v>
      </c>
      <c r="GG607" s="9">
        <v>85</v>
      </c>
      <c r="GH607" s="9">
        <v>84.32</v>
      </c>
      <c r="GI607" s="9">
        <v>83.69</v>
      </c>
      <c r="GJ607" s="9">
        <v>83.07</v>
      </c>
      <c r="GK607" s="9">
        <v>82.45</v>
      </c>
      <c r="GL607" s="9">
        <v>81.849999999999994</v>
      </c>
      <c r="GM607" s="9">
        <v>81.290000000000006</v>
      </c>
      <c r="GN607" s="9">
        <v>80.77</v>
      </c>
      <c r="GO607" s="9">
        <v>80.31</v>
      </c>
      <c r="GP607" s="9">
        <v>79.900000000000006</v>
      </c>
      <c r="GQ607" s="9">
        <v>79.5</v>
      </c>
      <c r="GR607" s="9">
        <v>79.11</v>
      </c>
      <c r="GS607" s="9">
        <v>78.73</v>
      </c>
      <c r="GT607" s="9">
        <v>78.37</v>
      </c>
      <c r="GU607" s="9">
        <v>78.02</v>
      </c>
      <c r="GV607" s="9">
        <v>77.67</v>
      </c>
      <c r="GW607" s="9">
        <v>77.34</v>
      </c>
      <c r="GX607" s="9">
        <v>77.03</v>
      </c>
      <c r="GY607" s="9">
        <v>76.73</v>
      </c>
      <c r="GZ607" s="9">
        <v>76.44</v>
      </c>
      <c r="HA607" s="9">
        <v>76.16</v>
      </c>
      <c r="HB607" s="9">
        <v>75.87</v>
      </c>
      <c r="HC607" s="9">
        <v>75.59</v>
      </c>
      <c r="HD607" s="9">
        <v>75.31</v>
      </c>
      <c r="HE607" s="9">
        <v>75.040000000000006</v>
      </c>
      <c r="HF607" s="9">
        <v>74.8</v>
      </c>
      <c r="HG607" s="9">
        <v>74.56</v>
      </c>
      <c r="HH607" s="9">
        <v>74.319999999999993</v>
      </c>
      <c r="HI607" s="9">
        <v>74.099999999999994</v>
      </c>
      <c r="HJ607" s="9">
        <v>73.88</v>
      </c>
      <c r="HK607" s="9">
        <v>73.67</v>
      </c>
      <c r="HL607" s="9">
        <v>73.47</v>
      </c>
      <c r="HM607" s="9">
        <v>73.290000000000006</v>
      </c>
      <c r="HN607" s="9">
        <v>73.09</v>
      </c>
      <c r="HO607" s="9">
        <v>72.88</v>
      </c>
      <c r="HP607" s="9">
        <v>72.69</v>
      </c>
      <c r="HQ607" s="9">
        <v>72.510000000000005</v>
      </c>
      <c r="HR607" s="9">
        <v>72.34</v>
      </c>
      <c r="HS607" s="9">
        <v>72.16</v>
      </c>
      <c r="HT607" s="9">
        <v>71.989999999999995</v>
      </c>
      <c r="HU607" s="9">
        <v>71.84</v>
      </c>
      <c r="HV607" s="9">
        <v>71.7</v>
      </c>
      <c r="HW607" s="9">
        <v>71.56</v>
      </c>
      <c r="HX607" s="9">
        <v>71.42</v>
      </c>
      <c r="HY607" s="9">
        <v>71.27</v>
      </c>
      <c r="ID607" s="14">
        <v>84.838099999999997</v>
      </c>
      <c r="IE607" s="14">
        <v>84.747900000000001</v>
      </c>
      <c r="IF607" s="14">
        <v>-0.10641399999999999</v>
      </c>
      <c r="IH607" s="7">
        <v>87.04</v>
      </c>
      <c r="II607" s="9">
        <v>81.209999999999994</v>
      </c>
    </row>
    <row r="608" spans="1:243" x14ac:dyDescent="0.35">
      <c r="A608" s="6">
        <f t="shared" si="101"/>
        <v>45401</v>
      </c>
      <c r="B608" s="13">
        <f t="shared" si="95"/>
        <v>4</v>
      </c>
      <c r="C608" s="13">
        <f t="shared" si="96"/>
        <v>2024</v>
      </c>
      <c r="D608">
        <f t="shared" si="97"/>
        <v>202404</v>
      </c>
      <c r="E608">
        <f t="shared" si="98"/>
        <v>2</v>
      </c>
      <c r="F608">
        <f t="shared" si="99"/>
        <v>202402</v>
      </c>
      <c r="G608" t="s">
        <v>802</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82.064300000000003</v>
      </c>
      <c r="FP608" s="7">
        <v>87.96</v>
      </c>
      <c r="FQ608" s="9">
        <v>1.2434000000000001</v>
      </c>
      <c r="FR608" s="7">
        <f t="shared" si="100"/>
        <v>70.741515200257354</v>
      </c>
      <c r="FT608" s="7">
        <v>4.3899999999999997</v>
      </c>
      <c r="FU608" s="7">
        <v>4.2300000000000004</v>
      </c>
      <c r="FV608" s="9">
        <v>82.179599999999994</v>
      </c>
      <c r="FX608" s="9">
        <v>87.29</v>
      </c>
      <c r="FY608" s="9">
        <v>85.75</v>
      </c>
      <c r="FZ608" s="9">
        <v>83.59</v>
      </c>
      <c r="GA608" s="9">
        <v>80.069999999999993</v>
      </c>
      <c r="GB608" s="9">
        <v>75.91</v>
      </c>
      <c r="GD608" s="9">
        <v>87.29</v>
      </c>
      <c r="GE608" s="9">
        <v>86.51</v>
      </c>
      <c r="GF608" s="9">
        <v>85.75</v>
      </c>
      <c r="GG608" s="9">
        <v>85</v>
      </c>
      <c r="GH608" s="9">
        <v>84.27</v>
      </c>
      <c r="GI608" s="9">
        <v>83.59</v>
      </c>
      <c r="GJ608" s="9">
        <v>82.93</v>
      </c>
      <c r="GK608" s="9">
        <v>82.28</v>
      </c>
      <c r="GL608" s="9">
        <v>81.66</v>
      </c>
      <c r="GM608" s="9">
        <v>81.069999999999993</v>
      </c>
      <c r="GN608" s="9">
        <v>80.540000000000006</v>
      </c>
      <c r="GO608" s="9">
        <v>80.069999999999993</v>
      </c>
      <c r="GP608" s="9">
        <v>79.66</v>
      </c>
      <c r="GQ608" s="9">
        <v>79.260000000000005</v>
      </c>
      <c r="GR608" s="9">
        <v>78.86</v>
      </c>
      <c r="GS608" s="9">
        <v>78.48</v>
      </c>
      <c r="GT608" s="9">
        <v>78.12</v>
      </c>
      <c r="GU608" s="9">
        <v>77.77</v>
      </c>
      <c r="GV608" s="9">
        <v>77.42</v>
      </c>
      <c r="GW608" s="9">
        <v>77.09</v>
      </c>
      <c r="GX608" s="9">
        <v>76.78</v>
      </c>
      <c r="GY608" s="9">
        <v>76.48</v>
      </c>
      <c r="GZ608" s="9">
        <v>76.19</v>
      </c>
      <c r="HA608" s="9">
        <v>75.91</v>
      </c>
      <c r="HB608" s="9">
        <v>75.63</v>
      </c>
      <c r="HC608" s="9">
        <v>75.34</v>
      </c>
      <c r="HD608" s="9">
        <v>75.06</v>
      </c>
      <c r="HE608" s="9">
        <v>74.790000000000006</v>
      </c>
      <c r="HF608" s="9">
        <v>74.55</v>
      </c>
      <c r="HG608" s="9">
        <v>74.31</v>
      </c>
      <c r="HH608" s="9">
        <v>74.08</v>
      </c>
      <c r="HI608" s="9">
        <v>73.87</v>
      </c>
      <c r="HJ608" s="9">
        <v>73.650000000000006</v>
      </c>
      <c r="HK608" s="9">
        <v>73.44</v>
      </c>
      <c r="HL608" s="9">
        <v>73.239999999999995</v>
      </c>
      <c r="HM608" s="9">
        <v>73.069999999999993</v>
      </c>
      <c r="HN608" s="9">
        <v>72.88</v>
      </c>
      <c r="HO608" s="9">
        <v>72.67</v>
      </c>
      <c r="HP608" s="9">
        <v>72.48</v>
      </c>
      <c r="HQ608" s="9">
        <v>72.3</v>
      </c>
      <c r="HR608" s="9">
        <v>72.14</v>
      </c>
      <c r="HS608" s="9">
        <v>71.97</v>
      </c>
      <c r="HT608" s="9">
        <v>71.790000000000006</v>
      </c>
      <c r="HU608" s="9">
        <v>71.650000000000006</v>
      </c>
      <c r="HV608" s="9">
        <v>71.510000000000005</v>
      </c>
      <c r="HW608" s="9">
        <v>71.37</v>
      </c>
      <c r="HX608" s="9">
        <v>71.23</v>
      </c>
      <c r="HY608" s="9">
        <v>71.08</v>
      </c>
      <c r="ID608" s="14">
        <v>84.838099999999997</v>
      </c>
      <c r="IE608" s="14">
        <v>84.747900000000001</v>
      </c>
      <c r="IF608" s="14">
        <v>-0.10641399999999999</v>
      </c>
      <c r="IH608" s="7">
        <v>87.03</v>
      </c>
      <c r="II608" s="9">
        <v>77.400000000000006</v>
      </c>
    </row>
    <row r="609" spans="1:243" x14ac:dyDescent="0.35">
      <c r="A609" s="6">
        <f t="shared" si="101"/>
        <v>45404</v>
      </c>
      <c r="B609" s="13">
        <f t="shared" si="95"/>
        <v>4</v>
      </c>
      <c r="C609" s="13">
        <f t="shared" si="96"/>
        <v>2024</v>
      </c>
      <c r="D609">
        <f t="shared" si="97"/>
        <v>202404</v>
      </c>
      <c r="E609">
        <f t="shared" si="98"/>
        <v>2</v>
      </c>
      <c r="F609">
        <f t="shared" si="99"/>
        <v>202402</v>
      </c>
      <c r="G609" t="s">
        <v>803</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81.480699999999999</v>
      </c>
      <c r="FP609" s="7">
        <v>87.3</v>
      </c>
      <c r="FQ609" s="9">
        <v>1.2331000000000001</v>
      </c>
      <c r="FR609" s="7">
        <f t="shared" si="100"/>
        <v>70.797177844457053</v>
      </c>
      <c r="FT609" s="7">
        <v>4.33</v>
      </c>
      <c r="FU609" s="7">
        <v>4.2</v>
      </c>
      <c r="FV609" s="9">
        <v>81.598399999999998</v>
      </c>
      <c r="FX609" s="9">
        <v>87</v>
      </c>
      <c r="FY609" s="9">
        <v>85.29</v>
      </c>
      <c r="FZ609" s="9">
        <v>83.16</v>
      </c>
      <c r="GA609" s="9">
        <v>79.709999999999994</v>
      </c>
      <c r="GB609" s="9">
        <v>75.7</v>
      </c>
      <c r="GD609" s="9">
        <v>87</v>
      </c>
      <c r="GE609" s="9">
        <v>86.07</v>
      </c>
      <c r="GF609" s="9">
        <v>85.29</v>
      </c>
      <c r="GG609" s="9">
        <v>84.55</v>
      </c>
      <c r="GH609" s="9">
        <v>83.83</v>
      </c>
      <c r="GI609" s="9">
        <v>83.16</v>
      </c>
      <c r="GJ609" s="9">
        <v>82.51</v>
      </c>
      <c r="GK609" s="9">
        <v>81.88</v>
      </c>
      <c r="GL609" s="9">
        <v>81.27</v>
      </c>
      <c r="GM609" s="9">
        <v>80.7</v>
      </c>
      <c r="GN609" s="9">
        <v>80.17</v>
      </c>
      <c r="GO609" s="9">
        <v>79.709999999999994</v>
      </c>
      <c r="GP609" s="9">
        <v>79.319999999999993</v>
      </c>
      <c r="GQ609" s="9">
        <v>78.94</v>
      </c>
      <c r="GR609" s="9">
        <v>78.56</v>
      </c>
      <c r="GS609" s="9">
        <v>78.180000000000007</v>
      </c>
      <c r="GT609" s="9">
        <v>77.83</v>
      </c>
      <c r="GU609" s="9">
        <v>77.489999999999995</v>
      </c>
      <c r="GV609" s="9">
        <v>77.16</v>
      </c>
      <c r="GW609" s="9">
        <v>76.84</v>
      </c>
      <c r="GX609" s="9">
        <v>76.540000000000006</v>
      </c>
      <c r="GY609" s="9">
        <v>76.25</v>
      </c>
      <c r="GZ609" s="9">
        <v>75.97</v>
      </c>
      <c r="HA609" s="9">
        <v>75.7</v>
      </c>
      <c r="HB609" s="9">
        <v>75.42</v>
      </c>
      <c r="HC609" s="9">
        <v>75.13</v>
      </c>
      <c r="HD609" s="9">
        <v>74.86</v>
      </c>
      <c r="HE609" s="9">
        <v>74.599999999999994</v>
      </c>
      <c r="HF609" s="9">
        <v>74.37</v>
      </c>
      <c r="HG609" s="9">
        <v>74.14</v>
      </c>
      <c r="HH609" s="9">
        <v>73.91</v>
      </c>
      <c r="HI609" s="9">
        <v>73.7</v>
      </c>
      <c r="HJ609" s="9">
        <v>73.48</v>
      </c>
      <c r="HK609" s="9">
        <v>73.28</v>
      </c>
      <c r="HL609" s="9">
        <v>73.09</v>
      </c>
      <c r="HM609" s="9">
        <v>72.930000000000007</v>
      </c>
      <c r="HN609" s="9">
        <v>72.75</v>
      </c>
      <c r="HO609" s="9">
        <v>72.55</v>
      </c>
      <c r="HP609" s="9">
        <v>72.36</v>
      </c>
      <c r="HQ609" s="9">
        <v>72.19</v>
      </c>
      <c r="HR609" s="9">
        <v>72.040000000000006</v>
      </c>
      <c r="HS609" s="9">
        <v>71.88</v>
      </c>
      <c r="HT609" s="9">
        <v>71.7</v>
      </c>
      <c r="HU609" s="9">
        <v>71.56</v>
      </c>
      <c r="HV609" s="9">
        <v>71.42</v>
      </c>
      <c r="HW609" s="9">
        <v>71.28</v>
      </c>
      <c r="HX609" s="9">
        <v>71.14</v>
      </c>
      <c r="HY609" s="9">
        <v>70.989999999999995</v>
      </c>
      <c r="ID609" s="14">
        <v>84.838099999999997</v>
      </c>
      <c r="IE609" s="14">
        <v>84.747900000000001</v>
      </c>
      <c r="IF609" s="14">
        <v>-0.10641399999999999</v>
      </c>
      <c r="IH609" s="7">
        <v>86.17</v>
      </c>
      <c r="II609" s="9">
        <v>73.989999999999995</v>
      </c>
    </row>
    <row r="610" spans="1:243" x14ac:dyDescent="0.35">
      <c r="A610" s="6">
        <f t="shared" si="101"/>
        <v>45405</v>
      </c>
      <c r="B610" s="13">
        <f t="shared" si="95"/>
        <v>4</v>
      </c>
      <c r="C610" s="13">
        <f t="shared" si="96"/>
        <v>2024</v>
      </c>
      <c r="D610">
        <f t="shared" si="97"/>
        <v>202404</v>
      </c>
      <c r="E610">
        <f t="shared" si="98"/>
        <v>2</v>
      </c>
      <c r="F610">
        <f t="shared" si="99"/>
        <v>202402</v>
      </c>
      <c r="G610" t="s">
        <v>804</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81.927300000000002</v>
      </c>
      <c r="FP610" s="7">
        <v>88.29</v>
      </c>
      <c r="FQ610" s="9">
        <v>1.2433000000000001</v>
      </c>
      <c r="FR610" s="7">
        <f t="shared" si="100"/>
        <v>71.01262768438832</v>
      </c>
      <c r="FT610" s="7">
        <v>4.3499999999999996</v>
      </c>
      <c r="FU610" s="7">
        <v>4.2300000000000004</v>
      </c>
      <c r="FV610" s="9">
        <v>82.056200000000004</v>
      </c>
      <c r="FX610" s="9">
        <v>88.42</v>
      </c>
      <c r="FY610" s="9">
        <v>86.55</v>
      </c>
      <c r="FZ610" s="9">
        <v>84.27</v>
      </c>
      <c r="GA610" s="9">
        <v>80.61</v>
      </c>
      <c r="GB610" s="9">
        <v>76.3</v>
      </c>
      <c r="GD610" s="9">
        <v>88.42</v>
      </c>
      <c r="GE610" s="9">
        <v>87.39</v>
      </c>
      <c r="GF610" s="9">
        <v>86.55</v>
      </c>
      <c r="GG610" s="9">
        <v>85.76</v>
      </c>
      <c r="GH610" s="9">
        <v>84.99</v>
      </c>
      <c r="GI610" s="9">
        <v>84.27</v>
      </c>
      <c r="GJ610" s="9">
        <v>83.58</v>
      </c>
      <c r="GK610" s="9">
        <v>82.91</v>
      </c>
      <c r="GL610" s="9">
        <v>82.27</v>
      </c>
      <c r="GM610" s="9">
        <v>81.66</v>
      </c>
      <c r="GN610" s="9">
        <v>81.099999999999994</v>
      </c>
      <c r="GO610" s="9">
        <v>80.61</v>
      </c>
      <c r="GP610" s="9">
        <v>80.19</v>
      </c>
      <c r="GQ610" s="9">
        <v>79.77</v>
      </c>
      <c r="GR610" s="9">
        <v>79.37</v>
      </c>
      <c r="GS610" s="9">
        <v>78.97</v>
      </c>
      <c r="GT610" s="9">
        <v>78.599999999999994</v>
      </c>
      <c r="GU610" s="9">
        <v>78.23</v>
      </c>
      <c r="GV610" s="9">
        <v>77.88</v>
      </c>
      <c r="GW610" s="9">
        <v>77.540000000000006</v>
      </c>
      <c r="GX610" s="9">
        <v>77.22</v>
      </c>
      <c r="GY610" s="9">
        <v>76.91</v>
      </c>
      <c r="GZ610" s="9">
        <v>76.599999999999994</v>
      </c>
      <c r="HA610" s="9">
        <v>76.3</v>
      </c>
      <c r="HB610" s="9">
        <v>76.010000000000005</v>
      </c>
      <c r="HC610" s="9">
        <v>75.709999999999994</v>
      </c>
      <c r="HD610" s="9">
        <v>75.430000000000007</v>
      </c>
      <c r="HE610" s="9">
        <v>75.150000000000006</v>
      </c>
      <c r="HF610" s="9">
        <v>74.900000000000006</v>
      </c>
      <c r="HG610" s="9">
        <v>74.650000000000006</v>
      </c>
      <c r="HH610" s="9">
        <v>74.41</v>
      </c>
      <c r="HI610" s="9">
        <v>74.180000000000007</v>
      </c>
      <c r="HJ610" s="9">
        <v>73.959999999999994</v>
      </c>
      <c r="HK610" s="9">
        <v>73.75</v>
      </c>
      <c r="HL610" s="9">
        <v>73.55</v>
      </c>
      <c r="HM610" s="9">
        <v>73.38</v>
      </c>
      <c r="HN610" s="9">
        <v>73.19</v>
      </c>
      <c r="HO610" s="9">
        <v>72.98</v>
      </c>
      <c r="HP610" s="9">
        <v>72.78</v>
      </c>
      <c r="HQ610" s="9">
        <v>72.599999999999994</v>
      </c>
      <c r="HR610" s="9">
        <v>72.44</v>
      </c>
      <c r="HS610" s="9">
        <v>72.27</v>
      </c>
      <c r="HT610" s="9">
        <v>72.08</v>
      </c>
      <c r="HU610" s="9">
        <v>71.94</v>
      </c>
      <c r="HV610" s="9">
        <v>71.8</v>
      </c>
      <c r="HW610" s="9">
        <v>71.66</v>
      </c>
      <c r="HX610" s="9">
        <v>71.510000000000005</v>
      </c>
      <c r="HY610" s="9">
        <v>71.349999999999994</v>
      </c>
      <c r="ID610" s="14">
        <v>84.838099999999997</v>
      </c>
      <c r="IE610" s="14">
        <v>84.747900000000001</v>
      </c>
      <c r="IF610" s="14">
        <v>-0.10641399999999999</v>
      </c>
      <c r="IH610" s="7">
        <v>87.13</v>
      </c>
      <c r="II610" s="9">
        <v>71.06</v>
      </c>
    </row>
    <row r="611" spans="1:243" x14ac:dyDescent="0.35">
      <c r="A611" s="6">
        <f t="shared" si="101"/>
        <v>45406</v>
      </c>
      <c r="B611" s="13">
        <f t="shared" si="95"/>
        <v>4</v>
      </c>
      <c r="C611" s="13">
        <f t="shared" si="96"/>
        <v>2024</v>
      </c>
      <c r="D611">
        <f t="shared" si="97"/>
        <v>202404</v>
      </c>
      <c r="E611">
        <f t="shared" si="98"/>
        <v>2</v>
      </c>
      <c r="F611">
        <f t="shared" si="99"/>
        <v>202402</v>
      </c>
      <c r="G611" t="s">
        <v>805</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82.019900000000007</v>
      </c>
      <c r="FP611" s="7">
        <v>89.02</v>
      </c>
      <c r="FQ611" s="9">
        <v>1.2433000000000001</v>
      </c>
      <c r="FR611" s="7">
        <f t="shared" si="100"/>
        <v>71.599774792889889</v>
      </c>
      <c r="FT611" s="7">
        <v>4.45</v>
      </c>
      <c r="FU611" s="7">
        <v>4.33</v>
      </c>
      <c r="FV611" s="9">
        <v>82.141199999999998</v>
      </c>
      <c r="FX611" s="9">
        <v>88.02</v>
      </c>
      <c r="FY611" s="9">
        <v>86.29</v>
      </c>
      <c r="FZ611" s="9">
        <v>84.14</v>
      </c>
      <c r="GA611" s="9">
        <v>80.66</v>
      </c>
      <c r="GB611" s="9">
        <v>76.5</v>
      </c>
      <c r="GD611" s="9">
        <v>88.02</v>
      </c>
      <c r="GE611" s="9">
        <v>87.04</v>
      </c>
      <c r="GF611" s="9">
        <v>86.29</v>
      </c>
      <c r="GG611" s="9">
        <v>85.56</v>
      </c>
      <c r="GH611" s="9">
        <v>84.83</v>
      </c>
      <c r="GI611" s="9">
        <v>84.14</v>
      </c>
      <c r="GJ611" s="9">
        <v>83.48</v>
      </c>
      <c r="GK611" s="9">
        <v>82.85</v>
      </c>
      <c r="GL611" s="9">
        <v>82.24</v>
      </c>
      <c r="GM611" s="9">
        <v>81.66</v>
      </c>
      <c r="GN611" s="9">
        <v>81.13</v>
      </c>
      <c r="GO611" s="9">
        <v>80.66</v>
      </c>
      <c r="GP611" s="9">
        <v>80.25</v>
      </c>
      <c r="GQ611" s="9">
        <v>79.849999999999994</v>
      </c>
      <c r="GR611" s="9">
        <v>79.459999999999994</v>
      </c>
      <c r="GS611" s="9">
        <v>79.069999999999993</v>
      </c>
      <c r="GT611" s="9">
        <v>78.709999999999994</v>
      </c>
      <c r="GU611" s="9">
        <v>78.36</v>
      </c>
      <c r="GV611" s="9">
        <v>78.02</v>
      </c>
      <c r="GW611" s="9">
        <v>77.69</v>
      </c>
      <c r="GX611" s="9">
        <v>77.39</v>
      </c>
      <c r="GY611" s="9">
        <v>77.09</v>
      </c>
      <c r="GZ611" s="9">
        <v>76.790000000000006</v>
      </c>
      <c r="HA611" s="9">
        <v>76.5</v>
      </c>
      <c r="HB611" s="9">
        <v>76.22</v>
      </c>
      <c r="HC611" s="9">
        <v>75.930000000000007</v>
      </c>
      <c r="HD611" s="9">
        <v>75.66</v>
      </c>
      <c r="HE611" s="9">
        <v>75.39</v>
      </c>
      <c r="HF611" s="9">
        <v>75.150000000000006</v>
      </c>
      <c r="HG611" s="9">
        <v>74.91</v>
      </c>
      <c r="HH611" s="9">
        <v>74.67</v>
      </c>
      <c r="HI611" s="9">
        <v>74.44</v>
      </c>
      <c r="HJ611" s="9">
        <v>74.22</v>
      </c>
      <c r="HK611" s="9">
        <v>74.02</v>
      </c>
      <c r="HL611" s="9">
        <v>73.83</v>
      </c>
      <c r="HM611" s="9">
        <v>73.67</v>
      </c>
      <c r="HN611" s="9">
        <v>73.48</v>
      </c>
      <c r="HO611" s="9">
        <v>73.27</v>
      </c>
      <c r="HP611" s="9">
        <v>73.08</v>
      </c>
      <c r="HQ611" s="9">
        <v>72.91</v>
      </c>
      <c r="HR611" s="9">
        <v>72.75</v>
      </c>
      <c r="HS611" s="9">
        <v>72.59</v>
      </c>
      <c r="HT611" s="9">
        <v>72.41</v>
      </c>
      <c r="HU611" s="9">
        <v>72.27</v>
      </c>
      <c r="HV611" s="9">
        <v>72.13</v>
      </c>
      <c r="HW611" s="9">
        <v>71.989999999999995</v>
      </c>
      <c r="HX611" s="9">
        <v>71.84</v>
      </c>
      <c r="HY611" s="9">
        <v>71.69</v>
      </c>
      <c r="ID611" s="14">
        <v>84.838099999999997</v>
      </c>
      <c r="IE611" s="14">
        <v>84.747900000000001</v>
      </c>
      <c r="IF611" s="14">
        <v>-0.10641399999999999</v>
      </c>
      <c r="IH611" s="7">
        <v>86.75</v>
      </c>
      <c r="II611" s="9">
        <v>72.61</v>
      </c>
    </row>
    <row r="612" spans="1:243" x14ac:dyDescent="0.35">
      <c r="A612" s="6">
        <f t="shared" si="101"/>
        <v>45407</v>
      </c>
      <c r="B612" s="13">
        <f t="shared" si="95"/>
        <v>4</v>
      </c>
      <c r="C612" s="13">
        <f t="shared" si="96"/>
        <v>2024</v>
      </c>
      <c r="D612">
        <f t="shared" si="97"/>
        <v>202404</v>
      </c>
      <c r="E612">
        <f t="shared" si="98"/>
        <v>2</v>
      </c>
      <c r="F612">
        <f t="shared" si="99"/>
        <v>202402</v>
      </c>
      <c r="G612" t="s">
        <v>806</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82.296999999999997</v>
      </c>
      <c r="FP612" s="7">
        <v>88.1</v>
      </c>
      <c r="FQ612" s="9">
        <v>1.2488999999999999</v>
      </c>
      <c r="FR612" s="7">
        <f t="shared" si="100"/>
        <v>70.542077027784458</v>
      </c>
      <c r="FT612" s="7">
        <v>4.5</v>
      </c>
      <c r="FU612" s="7">
        <v>4.3600000000000003</v>
      </c>
      <c r="FV612" s="9">
        <v>82.416799999999995</v>
      </c>
      <c r="FX612" s="9">
        <v>89.01</v>
      </c>
      <c r="FY612" s="9">
        <v>86.92</v>
      </c>
      <c r="FZ612" s="9">
        <v>84.62</v>
      </c>
      <c r="GA612" s="9">
        <v>81.06</v>
      </c>
      <c r="GB612" s="9">
        <v>76.760000000000005</v>
      </c>
      <c r="GD612" s="9">
        <v>89.01</v>
      </c>
      <c r="GE612" s="9">
        <v>87.77</v>
      </c>
      <c r="GF612" s="9">
        <v>86.92</v>
      </c>
      <c r="GG612" s="9">
        <v>86.12</v>
      </c>
      <c r="GH612" s="9">
        <v>85.34</v>
      </c>
      <c r="GI612" s="9">
        <v>84.62</v>
      </c>
      <c r="GJ612" s="9">
        <v>83.95</v>
      </c>
      <c r="GK612" s="9">
        <v>83.29</v>
      </c>
      <c r="GL612" s="9">
        <v>82.67</v>
      </c>
      <c r="GM612" s="9">
        <v>82.08</v>
      </c>
      <c r="GN612" s="9">
        <v>81.540000000000006</v>
      </c>
      <c r="GO612" s="9">
        <v>81.06</v>
      </c>
      <c r="GP612" s="9">
        <v>80.64</v>
      </c>
      <c r="GQ612" s="9">
        <v>80.23</v>
      </c>
      <c r="GR612" s="9">
        <v>79.83</v>
      </c>
      <c r="GS612" s="9">
        <v>79.430000000000007</v>
      </c>
      <c r="GT612" s="9">
        <v>79.05</v>
      </c>
      <c r="GU612" s="9">
        <v>78.69</v>
      </c>
      <c r="GV612" s="9">
        <v>78.33</v>
      </c>
      <c r="GW612" s="9">
        <v>78</v>
      </c>
      <c r="GX612" s="9">
        <v>77.680000000000007</v>
      </c>
      <c r="GY612" s="9">
        <v>77.37</v>
      </c>
      <c r="GZ612" s="9">
        <v>77.06</v>
      </c>
      <c r="HA612" s="9">
        <v>76.760000000000005</v>
      </c>
      <c r="HB612" s="9">
        <v>76.47</v>
      </c>
      <c r="HC612" s="9">
        <v>76.180000000000007</v>
      </c>
      <c r="HD612" s="9">
        <v>75.900000000000006</v>
      </c>
      <c r="HE612" s="9">
        <v>75.62</v>
      </c>
      <c r="HF612" s="9">
        <v>75.37</v>
      </c>
      <c r="HG612" s="9">
        <v>75.12</v>
      </c>
      <c r="HH612" s="9">
        <v>74.88</v>
      </c>
      <c r="HI612" s="9">
        <v>74.64</v>
      </c>
      <c r="HJ612" s="9">
        <v>74.42</v>
      </c>
      <c r="HK612" s="9">
        <v>74.209999999999994</v>
      </c>
      <c r="HL612" s="9">
        <v>74.010000000000005</v>
      </c>
      <c r="HM612" s="9">
        <v>73.84</v>
      </c>
      <c r="HN612" s="9">
        <v>73.650000000000006</v>
      </c>
      <c r="HO612" s="9">
        <v>73.44</v>
      </c>
      <c r="HP612" s="9">
        <v>73.25</v>
      </c>
      <c r="HQ612" s="9">
        <v>73.069999999999993</v>
      </c>
      <c r="HR612" s="9">
        <v>72.900000000000006</v>
      </c>
      <c r="HS612" s="9">
        <v>72.73</v>
      </c>
      <c r="HT612" s="9">
        <v>72.540000000000006</v>
      </c>
      <c r="HU612" s="9">
        <v>72.400000000000006</v>
      </c>
      <c r="HV612" s="9">
        <v>72.260000000000005</v>
      </c>
      <c r="HW612" s="9">
        <v>72.12</v>
      </c>
      <c r="HX612" s="9">
        <v>71.97</v>
      </c>
      <c r="HY612" s="9">
        <v>71.81</v>
      </c>
      <c r="ID612" s="14">
        <v>84.838099999999997</v>
      </c>
      <c r="IE612" s="14">
        <v>84.747900000000001</v>
      </c>
      <c r="IF612" s="14">
        <v>-0.10641399999999999</v>
      </c>
      <c r="IH612" s="7">
        <v>87.04</v>
      </c>
      <c r="II612" s="9">
        <v>74.489999999999995</v>
      </c>
    </row>
    <row r="613" spans="1:243" x14ac:dyDescent="0.35">
      <c r="A613" s="6">
        <f t="shared" si="101"/>
        <v>45408</v>
      </c>
      <c r="B613" s="13">
        <f t="shared" si="95"/>
        <v>4</v>
      </c>
      <c r="C613" s="13">
        <f t="shared" si="96"/>
        <v>2024</v>
      </c>
      <c r="D613">
        <f t="shared" si="97"/>
        <v>202404</v>
      </c>
      <c r="E613">
        <f t="shared" si="98"/>
        <v>2</v>
      </c>
      <c r="F613">
        <f t="shared" si="99"/>
        <v>202402</v>
      </c>
      <c r="G613" t="s">
        <v>877</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82.244399999999999</v>
      </c>
      <c r="FP613" s="7">
        <v>89.95</v>
      </c>
      <c r="FQ613" s="9">
        <v>1.2462</v>
      </c>
      <c r="FR613" s="7">
        <f t="shared" si="100"/>
        <v>72.179425453378272</v>
      </c>
      <c r="FT613" s="7">
        <v>4.4800000000000004</v>
      </c>
      <c r="FU613" s="7">
        <v>4.33</v>
      </c>
      <c r="FV613" s="9">
        <v>82.382400000000004</v>
      </c>
      <c r="FX613" s="9">
        <v>89.5</v>
      </c>
      <c r="FY613" s="9">
        <v>87.37</v>
      </c>
      <c r="FZ613" s="9">
        <v>85.1</v>
      </c>
      <c r="GA613" s="9">
        <v>81.459999999999994</v>
      </c>
      <c r="GB613" s="9">
        <v>77.03</v>
      </c>
      <c r="GD613" s="9">
        <v>89.5</v>
      </c>
      <c r="GE613" s="9">
        <v>88.21</v>
      </c>
      <c r="GF613" s="9">
        <v>87.37</v>
      </c>
      <c r="GG613" s="9">
        <v>86.58</v>
      </c>
      <c r="GH613" s="9">
        <v>85.81</v>
      </c>
      <c r="GI613" s="9">
        <v>85.1</v>
      </c>
      <c r="GJ613" s="9">
        <v>84.41</v>
      </c>
      <c r="GK613" s="9">
        <v>83.75</v>
      </c>
      <c r="GL613" s="9">
        <v>83.11</v>
      </c>
      <c r="GM613" s="9">
        <v>82.51</v>
      </c>
      <c r="GN613" s="9">
        <v>81.95</v>
      </c>
      <c r="GO613" s="9">
        <v>81.459999999999994</v>
      </c>
      <c r="GP613" s="9">
        <v>81.03</v>
      </c>
      <c r="GQ613" s="9">
        <v>80.61</v>
      </c>
      <c r="GR613" s="9">
        <v>80.2</v>
      </c>
      <c r="GS613" s="9">
        <v>79.790000000000006</v>
      </c>
      <c r="GT613" s="9">
        <v>79.41</v>
      </c>
      <c r="GU613" s="9">
        <v>79.03</v>
      </c>
      <c r="GV613" s="9">
        <v>78.66</v>
      </c>
      <c r="GW613" s="9">
        <v>78.31</v>
      </c>
      <c r="GX613" s="9">
        <v>77.98</v>
      </c>
      <c r="GY613" s="9">
        <v>77.66</v>
      </c>
      <c r="GZ613" s="9">
        <v>77.34</v>
      </c>
      <c r="HA613" s="9">
        <v>77.03</v>
      </c>
      <c r="HB613" s="9">
        <v>76.73</v>
      </c>
      <c r="HC613" s="9">
        <v>76.430000000000007</v>
      </c>
      <c r="HD613" s="9">
        <v>76.14</v>
      </c>
      <c r="HE613" s="9">
        <v>75.86</v>
      </c>
      <c r="HF613" s="9">
        <v>75.599999999999994</v>
      </c>
      <c r="HG613" s="9">
        <v>75.349999999999994</v>
      </c>
      <c r="HH613" s="9">
        <v>75.099999999999994</v>
      </c>
      <c r="HI613" s="9">
        <v>74.849999999999994</v>
      </c>
      <c r="HJ613" s="9">
        <v>74.62</v>
      </c>
      <c r="HK613" s="9">
        <v>74.41</v>
      </c>
      <c r="HL613" s="9">
        <v>74.2</v>
      </c>
      <c r="HM613" s="9">
        <v>74.03</v>
      </c>
      <c r="HN613" s="9">
        <v>73.84</v>
      </c>
      <c r="HO613" s="9">
        <v>73.63</v>
      </c>
      <c r="HP613" s="9">
        <v>73.430000000000007</v>
      </c>
      <c r="HQ613" s="9">
        <v>73.239999999999995</v>
      </c>
      <c r="HR613" s="9">
        <v>73.06</v>
      </c>
      <c r="HS613" s="9">
        <v>72.89</v>
      </c>
      <c r="HT613" s="9">
        <v>72.7</v>
      </c>
      <c r="HU613" s="9">
        <v>72.56</v>
      </c>
      <c r="HV613" s="9">
        <v>72.42</v>
      </c>
      <c r="HW613" s="9">
        <v>72.28</v>
      </c>
      <c r="HX613" s="9">
        <v>72.13</v>
      </c>
      <c r="HY613" s="9">
        <v>71.959999999999994</v>
      </c>
      <c r="ID613" s="14">
        <v>84.838099999999997</v>
      </c>
      <c r="IE613" s="14">
        <v>84.747900000000001</v>
      </c>
      <c r="IF613" s="14">
        <v>-0.10641399999999999</v>
      </c>
      <c r="IH613" s="7">
        <v>88.16</v>
      </c>
      <c r="II613" s="9">
        <v>71.87</v>
      </c>
    </row>
    <row r="614" spans="1:243" x14ac:dyDescent="0.35">
      <c r="A614" s="6">
        <f t="shared" si="101"/>
        <v>45411</v>
      </c>
      <c r="B614" s="13">
        <f t="shared" si="95"/>
        <v>4</v>
      </c>
      <c r="C614" s="13">
        <f t="shared" ref="C614:C615" si="102">YEAR(A614)</f>
        <v>2024</v>
      </c>
      <c r="D614">
        <f t="shared" ref="D614:D615" si="103">C614*100+B614</f>
        <v>202404</v>
      </c>
      <c r="E614">
        <f t="shared" ref="E614:E615" si="104">IF(B614&lt;4,1,IF(B614&lt;7,2,IF(B614&lt;10,3,4)))</f>
        <v>2</v>
      </c>
      <c r="F614">
        <f t="shared" ref="F614:F615" si="105">C614*100+E614</f>
        <v>202402</v>
      </c>
      <c r="G614" t="s">
        <v>1361</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82.620199999999997</v>
      </c>
      <c r="FP614" s="7">
        <v>88.44</v>
      </c>
      <c r="FQ614" s="9">
        <v>1.2547999999999999</v>
      </c>
      <c r="FR614" s="7">
        <f t="shared" si="100"/>
        <v>70.481351609818304</v>
      </c>
      <c r="FT614" s="7">
        <v>4.45</v>
      </c>
      <c r="FU614" s="7">
        <v>4.28</v>
      </c>
      <c r="FV614" s="9">
        <v>82.768699999999995</v>
      </c>
      <c r="FX614" s="9">
        <v>88.4</v>
      </c>
      <c r="FY614" s="9">
        <v>86.42</v>
      </c>
      <c r="FZ614" s="9">
        <v>84.3</v>
      </c>
      <c r="GA614" s="9">
        <v>80.849999999999994</v>
      </c>
      <c r="GB614" s="9">
        <v>76.540000000000006</v>
      </c>
      <c r="GD614" s="9">
        <v>88.4</v>
      </c>
      <c r="GE614" s="9">
        <v>87.2</v>
      </c>
      <c r="GF614" s="9">
        <v>86.42</v>
      </c>
      <c r="GG614" s="9">
        <v>85.68</v>
      </c>
      <c r="GH614" s="9">
        <v>84.96</v>
      </c>
      <c r="GI614" s="9">
        <v>84.3</v>
      </c>
      <c r="GJ614" s="9">
        <v>83.65</v>
      </c>
      <c r="GK614" s="9">
        <v>83.02</v>
      </c>
      <c r="GL614" s="9">
        <v>82.42</v>
      </c>
      <c r="GM614" s="9">
        <v>81.849999999999994</v>
      </c>
      <c r="GN614" s="9">
        <v>81.319999999999993</v>
      </c>
      <c r="GO614" s="9">
        <v>80.849999999999994</v>
      </c>
      <c r="GP614" s="9">
        <v>80.430000000000007</v>
      </c>
      <c r="GQ614" s="9">
        <v>80.02</v>
      </c>
      <c r="GR614" s="9">
        <v>79.62</v>
      </c>
      <c r="GS614" s="9">
        <v>79.23</v>
      </c>
      <c r="GT614" s="9">
        <v>78.86</v>
      </c>
      <c r="GU614" s="9">
        <v>78.489999999999995</v>
      </c>
      <c r="GV614" s="9">
        <v>78.14</v>
      </c>
      <c r="GW614" s="9">
        <v>77.8</v>
      </c>
      <c r="GX614" s="9">
        <v>77.48</v>
      </c>
      <c r="GY614" s="9">
        <v>77.17</v>
      </c>
      <c r="GZ614" s="9">
        <v>76.849999999999994</v>
      </c>
      <c r="HA614" s="9">
        <v>76.540000000000006</v>
      </c>
      <c r="HB614" s="9">
        <v>76.25</v>
      </c>
      <c r="HC614" s="9">
        <v>75.95</v>
      </c>
      <c r="HD614" s="9">
        <v>75.67</v>
      </c>
      <c r="HE614" s="9">
        <v>75.400000000000006</v>
      </c>
      <c r="HF614" s="9">
        <v>75.150000000000006</v>
      </c>
      <c r="HG614" s="9">
        <v>74.900000000000006</v>
      </c>
      <c r="HH614" s="9">
        <v>74.650000000000006</v>
      </c>
      <c r="HI614" s="9">
        <v>74.400000000000006</v>
      </c>
      <c r="HJ614" s="9">
        <v>74.17</v>
      </c>
      <c r="HK614" s="9">
        <v>73.959999999999994</v>
      </c>
      <c r="HL614" s="9">
        <v>73.75</v>
      </c>
      <c r="HM614" s="9">
        <v>73.59</v>
      </c>
      <c r="HN614" s="9">
        <v>73.400000000000006</v>
      </c>
      <c r="HO614" s="9">
        <v>73.19</v>
      </c>
      <c r="HP614" s="9">
        <v>72.989999999999995</v>
      </c>
      <c r="HQ614" s="9">
        <v>72.8</v>
      </c>
      <c r="HR614" s="9">
        <v>72.63</v>
      </c>
      <c r="HS614" s="9">
        <v>72.459999999999994</v>
      </c>
      <c r="HT614" s="9">
        <v>72.28</v>
      </c>
      <c r="HU614" s="9">
        <v>72.14</v>
      </c>
      <c r="HV614" s="9">
        <v>72</v>
      </c>
      <c r="HW614" s="9">
        <v>71.86</v>
      </c>
      <c r="HX614" s="9">
        <v>71.709999999999994</v>
      </c>
      <c r="HY614" s="9">
        <v>71.55</v>
      </c>
      <c r="ID614" s="14">
        <v>84.838099999999997</v>
      </c>
      <c r="IE614" s="14">
        <v>84.747900000000001</v>
      </c>
      <c r="IF614" s="14">
        <v>-0.10641399999999999</v>
      </c>
      <c r="IH614" s="7">
        <v>87.32</v>
      </c>
      <c r="II614" s="9">
        <v>68.849999999999994</v>
      </c>
    </row>
    <row r="615" spans="1:243" x14ac:dyDescent="0.35">
      <c r="A615" s="6">
        <f t="shared" si="101"/>
        <v>45412</v>
      </c>
      <c r="B615" s="13">
        <f t="shared" si="95"/>
        <v>4</v>
      </c>
      <c r="C615" s="13">
        <f t="shared" si="102"/>
        <v>2024</v>
      </c>
      <c r="D615">
        <f t="shared" si="103"/>
        <v>202404</v>
      </c>
      <c r="E615">
        <f t="shared" si="104"/>
        <v>2</v>
      </c>
      <c r="F615">
        <f t="shared" si="105"/>
        <v>202402</v>
      </c>
      <c r="G615" t="s">
        <v>1362</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82.606800000000007</v>
      </c>
      <c r="FP615" s="7">
        <v>88.23</v>
      </c>
      <c r="FQ615" s="9">
        <v>1.252</v>
      </c>
      <c r="FR615" s="7">
        <f t="shared" si="100"/>
        <v>70.471246006389777</v>
      </c>
      <c r="FT615" s="7">
        <v>4.5199999999999996</v>
      </c>
      <c r="FU615" s="7">
        <v>4.3600000000000003</v>
      </c>
      <c r="FV615" s="9">
        <v>82.7453</v>
      </c>
      <c r="FX615" s="9">
        <v>87.86</v>
      </c>
      <c r="FY615" s="9">
        <v>85.61</v>
      </c>
      <c r="FZ615" s="9">
        <v>83.61</v>
      </c>
      <c r="GA615" s="9">
        <v>80.31</v>
      </c>
      <c r="GB615" s="9">
        <v>76.12</v>
      </c>
      <c r="GD615" s="9">
        <v>87.86</v>
      </c>
      <c r="GE615" s="9">
        <v>86.33</v>
      </c>
      <c r="GF615" s="9">
        <v>85.61</v>
      </c>
      <c r="GG615" s="9">
        <v>84.91</v>
      </c>
      <c r="GH615" s="9">
        <v>84.23</v>
      </c>
      <c r="GI615" s="9">
        <v>83.61</v>
      </c>
      <c r="GJ615" s="9">
        <v>83</v>
      </c>
      <c r="GK615" s="9">
        <v>82.4</v>
      </c>
      <c r="GL615" s="9">
        <v>81.819999999999993</v>
      </c>
      <c r="GM615" s="9">
        <v>81.27</v>
      </c>
      <c r="GN615" s="9">
        <v>80.760000000000005</v>
      </c>
      <c r="GO615" s="9">
        <v>80.31</v>
      </c>
      <c r="GP615" s="9">
        <v>79.91</v>
      </c>
      <c r="GQ615" s="9">
        <v>79.52</v>
      </c>
      <c r="GR615" s="9">
        <v>79.13</v>
      </c>
      <c r="GS615" s="9">
        <v>78.75</v>
      </c>
      <c r="GT615" s="9">
        <v>78.400000000000006</v>
      </c>
      <c r="GU615" s="9">
        <v>78.05</v>
      </c>
      <c r="GV615" s="9">
        <v>77.7</v>
      </c>
      <c r="GW615" s="9">
        <v>77.36</v>
      </c>
      <c r="GX615" s="9">
        <v>77.040000000000006</v>
      </c>
      <c r="GY615" s="9">
        <v>76.739999999999995</v>
      </c>
      <c r="GZ615" s="9">
        <v>76.430000000000007</v>
      </c>
      <c r="HA615" s="9">
        <v>76.12</v>
      </c>
      <c r="HB615" s="9">
        <v>75.849999999999994</v>
      </c>
      <c r="HC615" s="9">
        <v>75.56</v>
      </c>
      <c r="HD615" s="9">
        <v>75.28</v>
      </c>
      <c r="HE615" s="9">
        <v>75.010000000000005</v>
      </c>
      <c r="HF615" s="9">
        <v>74.760000000000005</v>
      </c>
      <c r="HG615" s="9">
        <v>74.52</v>
      </c>
      <c r="HH615" s="9">
        <v>74.28</v>
      </c>
      <c r="HI615" s="9">
        <v>74.040000000000006</v>
      </c>
      <c r="HJ615" s="9">
        <v>73.819999999999993</v>
      </c>
      <c r="HK615" s="9">
        <v>73.61</v>
      </c>
      <c r="HL615" s="9">
        <v>73.400000000000006</v>
      </c>
      <c r="HM615" s="9">
        <v>73.25</v>
      </c>
      <c r="HN615" s="9">
        <v>73.069999999999993</v>
      </c>
      <c r="HO615" s="9">
        <v>72.86</v>
      </c>
      <c r="HP615" s="9">
        <v>72.66</v>
      </c>
      <c r="HQ615" s="9">
        <v>72.48</v>
      </c>
      <c r="HR615" s="9">
        <v>72.31</v>
      </c>
      <c r="HS615" s="9">
        <v>72.14</v>
      </c>
      <c r="HT615" s="9">
        <v>71.97</v>
      </c>
      <c r="HU615" s="9">
        <v>71.83</v>
      </c>
      <c r="HV615" s="9">
        <v>71.69</v>
      </c>
      <c r="HW615" s="9">
        <v>71.56</v>
      </c>
      <c r="HX615" s="9">
        <v>71.42</v>
      </c>
      <c r="HY615" s="9">
        <v>71.27</v>
      </c>
      <c r="ID615" s="14">
        <v>84.838099999999997</v>
      </c>
      <c r="IE615" s="14">
        <v>84.747900000000001</v>
      </c>
      <c r="IF615" s="14">
        <v>-0.10641399999999999</v>
      </c>
      <c r="IH615" s="7">
        <v>86.19</v>
      </c>
      <c r="II615" s="9">
        <v>71.53</v>
      </c>
    </row>
    <row r="616" spans="1:243" x14ac:dyDescent="0.35">
      <c r="A616" s="6">
        <f t="shared" si="101"/>
        <v>45413</v>
      </c>
      <c r="B616" s="13">
        <f t="shared" ref="B616:B617" si="106">MONTH(A616)</f>
        <v>5</v>
      </c>
      <c r="C616" s="13">
        <f t="shared" ref="C616:C617" si="107">YEAR(A616)</f>
        <v>2024</v>
      </c>
      <c r="D616">
        <f t="shared" ref="D616:D617" si="108">C616*100+B616</f>
        <v>202405</v>
      </c>
      <c r="E616">
        <f t="shared" ref="E616:E617" si="109">IF(B616&lt;4,1,IF(B616&lt;7,2,IF(B616&lt;10,3,4)))</f>
        <v>2</v>
      </c>
      <c r="F616">
        <f t="shared" ref="F616:F617" si="110">C616*100+E616</f>
        <v>202402</v>
      </c>
      <c r="G616" t="s">
        <v>1363</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82.452200000000005</v>
      </c>
      <c r="FP616" s="7">
        <v>83.55</v>
      </c>
      <c r="FQ616" s="9">
        <v>1.2492000000000001</v>
      </c>
      <c r="FR616" s="7">
        <f t="shared" si="100"/>
        <v>66.882804995196921</v>
      </c>
      <c r="FT616" s="7">
        <v>4.5199999999999996</v>
      </c>
      <c r="FU616" s="7">
        <v>4.3600000000000003</v>
      </c>
      <c r="FV616" s="9">
        <v>82.598799999999997</v>
      </c>
      <c r="FX616" s="9">
        <v>83.44</v>
      </c>
      <c r="FY616" s="9">
        <v>82.15</v>
      </c>
      <c r="FZ616" s="9">
        <v>80.41</v>
      </c>
      <c r="GA616" s="9">
        <v>77.62</v>
      </c>
      <c r="GB616" s="9">
        <v>73.989999999999995</v>
      </c>
      <c r="GD616" s="9">
        <v>83.44</v>
      </c>
      <c r="GE616" s="9">
        <v>82.79</v>
      </c>
      <c r="GF616" s="9">
        <v>82.15</v>
      </c>
      <c r="GG616" s="9">
        <v>81.53</v>
      </c>
      <c r="GH616" s="9">
        <v>80.97</v>
      </c>
      <c r="GI616" s="9">
        <v>80.41</v>
      </c>
      <c r="GJ616" s="9">
        <v>79.86</v>
      </c>
      <c r="GK616" s="9">
        <v>79.34</v>
      </c>
      <c r="GL616" s="9">
        <v>78.84</v>
      </c>
      <c r="GM616" s="9">
        <v>78.38</v>
      </c>
      <c r="GN616" s="9">
        <v>77.97</v>
      </c>
      <c r="GO616" s="9">
        <v>77.62</v>
      </c>
      <c r="GP616" s="9">
        <v>77.27</v>
      </c>
      <c r="GQ616" s="9">
        <v>76.930000000000007</v>
      </c>
      <c r="GR616" s="9">
        <v>76.58</v>
      </c>
      <c r="GS616" s="9">
        <v>76.260000000000005</v>
      </c>
      <c r="GT616" s="9">
        <v>75.94</v>
      </c>
      <c r="GU616" s="9">
        <v>75.63</v>
      </c>
      <c r="GV616" s="9">
        <v>75.319999999999993</v>
      </c>
      <c r="GW616" s="9">
        <v>75.040000000000006</v>
      </c>
      <c r="GX616" s="9">
        <v>74.78</v>
      </c>
      <c r="GY616" s="9">
        <v>74.510000000000005</v>
      </c>
      <c r="GZ616" s="9">
        <v>74.239999999999995</v>
      </c>
      <c r="HA616" s="9">
        <v>73.989999999999995</v>
      </c>
      <c r="HB616" s="9">
        <v>73.72</v>
      </c>
      <c r="HC616" s="9">
        <v>73.47</v>
      </c>
      <c r="HD616" s="9">
        <v>73.23</v>
      </c>
      <c r="HE616" s="9">
        <v>73.010000000000005</v>
      </c>
      <c r="HF616" s="9">
        <v>72.8</v>
      </c>
      <c r="HG616" s="9">
        <v>72.59</v>
      </c>
      <c r="HH616" s="9">
        <v>72.37</v>
      </c>
      <c r="HI616" s="9">
        <v>72.17</v>
      </c>
      <c r="HJ616" s="9">
        <v>71.98</v>
      </c>
      <c r="HK616" s="9">
        <v>71.790000000000006</v>
      </c>
      <c r="HL616" s="9">
        <v>71.66</v>
      </c>
      <c r="HM616" s="9">
        <v>71.489999999999995</v>
      </c>
      <c r="HN616" s="9">
        <v>71.290000000000006</v>
      </c>
      <c r="HO616" s="9">
        <v>71.099999999999994</v>
      </c>
      <c r="HP616" s="9">
        <v>70.94</v>
      </c>
      <c r="HQ616" s="9">
        <v>70.790000000000006</v>
      </c>
      <c r="HR616" s="9">
        <v>70.63</v>
      </c>
      <c r="HS616" s="9">
        <v>70.48</v>
      </c>
      <c r="HT616" s="9">
        <v>70.34</v>
      </c>
      <c r="HU616" s="9">
        <v>70.2</v>
      </c>
      <c r="HV616" s="9">
        <v>70.08</v>
      </c>
      <c r="HW616" s="9">
        <v>69.95</v>
      </c>
      <c r="HX616" s="9">
        <v>69.81</v>
      </c>
      <c r="HY616" s="9">
        <v>69.680000000000007</v>
      </c>
      <c r="ID616" s="14">
        <v>84.838099999999997</v>
      </c>
      <c r="IE616" s="14">
        <v>84.747900000000001</v>
      </c>
      <c r="IF616" s="14">
        <v>-0.10641399999999999</v>
      </c>
      <c r="IH616" s="7">
        <v>83.52</v>
      </c>
      <c r="II616" s="9">
        <v>69.81</v>
      </c>
    </row>
    <row r="617" spans="1:243" x14ac:dyDescent="0.35">
      <c r="A617" s="6">
        <f t="shared" si="101"/>
        <v>45414</v>
      </c>
      <c r="B617" s="13">
        <f t="shared" si="106"/>
        <v>5</v>
      </c>
      <c r="C617" s="13">
        <f t="shared" si="107"/>
        <v>2024</v>
      </c>
      <c r="D617">
        <f t="shared" si="108"/>
        <v>202405</v>
      </c>
      <c r="E617">
        <f t="shared" si="109"/>
        <v>2</v>
      </c>
      <c r="F617">
        <f t="shared" si="110"/>
        <v>202402</v>
      </c>
      <c r="G617" t="s">
        <v>1364</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82.244100000000003</v>
      </c>
      <c r="FP617" s="7">
        <v>84.81</v>
      </c>
      <c r="FQ617" s="9">
        <v>1.2484999999999999</v>
      </c>
      <c r="FR617" s="7">
        <f t="shared" si="100"/>
        <v>67.929515418502206</v>
      </c>
      <c r="FT617" s="7">
        <v>4.42</v>
      </c>
      <c r="FU617" s="7">
        <v>4.28</v>
      </c>
      <c r="FV617" s="9">
        <v>82.4011</v>
      </c>
      <c r="FX617" s="9">
        <v>83.67</v>
      </c>
      <c r="FY617" s="9">
        <v>82.4</v>
      </c>
      <c r="FZ617" s="9">
        <v>80.7</v>
      </c>
      <c r="GA617" s="9">
        <v>78.040000000000006</v>
      </c>
      <c r="GB617" s="9">
        <v>74.5</v>
      </c>
      <c r="GD617" s="9">
        <v>83.67</v>
      </c>
      <c r="GE617" s="9">
        <v>83.03</v>
      </c>
      <c r="GF617" s="9">
        <v>82.4</v>
      </c>
      <c r="GG617" s="9">
        <v>81.790000000000006</v>
      </c>
      <c r="GH617" s="9">
        <v>81.239999999999995</v>
      </c>
      <c r="GI617" s="9">
        <v>80.7</v>
      </c>
      <c r="GJ617" s="9">
        <v>80.180000000000007</v>
      </c>
      <c r="GK617" s="9">
        <v>79.680000000000007</v>
      </c>
      <c r="GL617" s="9">
        <v>79.2</v>
      </c>
      <c r="GM617" s="9">
        <v>78.760000000000005</v>
      </c>
      <c r="GN617" s="9">
        <v>78.37</v>
      </c>
      <c r="GO617" s="9">
        <v>78.040000000000006</v>
      </c>
      <c r="GP617" s="9">
        <v>77.709999999999994</v>
      </c>
      <c r="GQ617" s="9">
        <v>77.37</v>
      </c>
      <c r="GR617" s="9">
        <v>77.03</v>
      </c>
      <c r="GS617" s="9">
        <v>76.72</v>
      </c>
      <c r="GT617" s="9">
        <v>76.41</v>
      </c>
      <c r="GU617" s="9">
        <v>76.099999999999994</v>
      </c>
      <c r="GV617" s="9">
        <v>75.81</v>
      </c>
      <c r="GW617" s="9">
        <v>75.53</v>
      </c>
      <c r="GX617" s="9">
        <v>75.27</v>
      </c>
      <c r="GY617" s="9">
        <v>75.010000000000005</v>
      </c>
      <c r="GZ617" s="9">
        <v>74.75</v>
      </c>
      <c r="HA617" s="9">
        <v>74.5</v>
      </c>
      <c r="HB617" s="9">
        <v>74.239999999999995</v>
      </c>
      <c r="HC617" s="9">
        <v>73.989999999999995</v>
      </c>
      <c r="HD617" s="9">
        <v>73.75</v>
      </c>
      <c r="HE617" s="9">
        <v>73.540000000000006</v>
      </c>
      <c r="HF617" s="9">
        <v>73.319999999999993</v>
      </c>
      <c r="HG617" s="9">
        <v>73.11</v>
      </c>
      <c r="HH617" s="9">
        <v>72.89</v>
      </c>
      <c r="HI617" s="9">
        <v>72.69</v>
      </c>
      <c r="HJ617" s="9">
        <v>72.5</v>
      </c>
      <c r="HK617" s="9">
        <v>72.31</v>
      </c>
      <c r="HL617" s="9">
        <v>72.180000000000007</v>
      </c>
      <c r="HM617" s="9">
        <v>72.010000000000005</v>
      </c>
      <c r="HN617" s="9">
        <v>71.81</v>
      </c>
      <c r="HO617" s="9">
        <v>71.62</v>
      </c>
      <c r="HP617" s="9">
        <v>71.459999999999994</v>
      </c>
      <c r="HQ617" s="9">
        <v>71.31</v>
      </c>
      <c r="HR617" s="9">
        <v>71.150000000000006</v>
      </c>
      <c r="HS617" s="9">
        <v>71</v>
      </c>
      <c r="HT617" s="9">
        <v>70.86</v>
      </c>
      <c r="HU617" s="9">
        <v>70.72</v>
      </c>
      <c r="HV617" s="9">
        <v>70.599999999999994</v>
      </c>
      <c r="HW617" s="9">
        <v>70.47</v>
      </c>
      <c r="HX617" s="9">
        <v>70.319999999999993</v>
      </c>
      <c r="HY617" s="9">
        <v>70.19</v>
      </c>
      <c r="ID617" s="14">
        <v>84.838099999999997</v>
      </c>
      <c r="IE617" s="14">
        <v>84.747900000000001</v>
      </c>
      <c r="IF617" s="14">
        <v>-0.10641399999999999</v>
      </c>
      <c r="IH617" s="7">
        <v>83.85</v>
      </c>
      <c r="II617" s="9">
        <v>75.459999999999994</v>
      </c>
    </row>
    <row r="618" spans="1:243" x14ac:dyDescent="0.35">
      <c r="A618" s="6">
        <f t="shared" si="101"/>
        <v>45415</v>
      </c>
      <c r="B618" s="13">
        <f t="shared" ref="B618:B643" si="111">MONTH(A618)</f>
        <v>5</v>
      </c>
      <c r="C618" s="13">
        <f t="shared" ref="C618:C643" si="112">YEAR(A618)</f>
        <v>2024</v>
      </c>
      <c r="D618">
        <f t="shared" ref="D618:D643" si="113">C618*100+B618</f>
        <v>202405</v>
      </c>
      <c r="E618">
        <f t="shared" ref="E618:E643" si="114">IF(B618&lt;4,1,IF(B618&lt;7,2,IF(B618&lt;10,3,4)))</f>
        <v>2</v>
      </c>
      <c r="F618">
        <f t="shared" ref="F618:F643" si="115">C618*100+E618</f>
        <v>202402</v>
      </c>
      <c r="G618" t="s">
        <v>1366</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82.207499999999996</v>
      </c>
      <c r="FP618" s="7">
        <v>83.6</v>
      </c>
      <c r="FQ618" s="9">
        <v>1.2545999999999999</v>
      </c>
      <c r="FR618" s="7">
        <f t="shared" si="100"/>
        <v>66.634783994898768</v>
      </c>
      <c r="FT618" s="7">
        <v>4.3600000000000003</v>
      </c>
      <c r="FU618" s="7">
        <v>4.22</v>
      </c>
      <c r="FV618" s="9">
        <v>82.363</v>
      </c>
      <c r="FX618" s="9">
        <v>82.96</v>
      </c>
      <c r="FY618" s="9">
        <v>81.91</v>
      </c>
      <c r="FZ618" s="9">
        <v>80.38</v>
      </c>
      <c r="GA618" s="9">
        <v>77.930000000000007</v>
      </c>
      <c r="GB618" s="9">
        <v>74.61</v>
      </c>
      <c r="GD618" s="9">
        <v>82.96</v>
      </c>
      <c r="GE618" s="9">
        <v>82.45</v>
      </c>
      <c r="GF618" s="9">
        <v>81.91</v>
      </c>
      <c r="GG618" s="9">
        <v>81.37</v>
      </c>
      <c r="GH618" s="9">
        <v>80.87</v>
      </c>
      <c r="GI618" s="9">
        <v>80.38</v>
      </c>
      <c r="GJ618" s="9">
        <v>79.900000000000006</v>
      </c>
      <c r="GK618" s="9">
        <v>79.430000000000007</v>
      </c>
      <c r="GL618" s="9">
        <v>78.989999999999995</v>
      </c>
      <c r="GM618" s="9">
        <v>78.59</v>
      </c>
      <c r="GN618" s="9">
        <v>78.239999999999995</v>
      </c>
      <c r="GO618" s="9">
        <v>77.930000000000007</v>
      </c>
      <c r="GP618" s="9">
        <v>77.62</v>
      </c>
      <c r="GQ618" s="9">
        <v>77.3</v>
      </c>
      <c r="GR618" s="9">
        <v>76.97</v>
      </c>
      <c r="GS618" s="9">
        <v>76.680000000000007</v>
      </c>
      <c r="GT618" s="9">
        <v>76.39</v>
      </c>
      <c r="GU618" s="9">
        <v>76.11</v>
      </c>
      <c r="GV618" s="9">
        <v>75.83</v>
      </c>
      <c r="GW618" s="9">
        <v>75.56</v>
      </c>
      <c r="GX618" s="9">
        <v>75.319999999999993</v>
      </c>
      <c r="GY618" s="9">
        <v>75.08</v>
      </c>
      <c r="GZ618" s="9">
        <v>74.84</v>
      </c>
      <c r="HA618" s="9">
        <v>74.61</v>
      </c>
      <c r="HB618" s="9">
        <v>74.36</v>
      </c>
      <c r="HC618" s="9">
        <v>74.12</v>
      </c>
      <c r="HD618" s="9">
        <v>73.89</v>
      </c>
      <c r="HE618" s="9">
        <v>73.69</v>
      </c>
      <c r="HF618" s="9">
        <v>73.48</v>
      </c>
      <c r="HG618" s="9">
        <v>73.290000000000006</v>
      </c>
      <c r="HH618" s="9">
        <v>73.08</v>
      </c>
      <c r="HI618" s="9">
        <v>72.89</v>
      </c>
      <c r="HJ618" s="9">
        <v>72.709999999999994</v>
      </c>
      <c r="HK618" s="9">
        <v>72.53</v>
      </c>
      <c r="HL618" s="9">
        <v>72.41</v>
      </c>
      <c r="HM618" s="9">
        <v>72.25</v>
      </c>
      <c r="HN618" s="9">
        <v>72.06</v>
      </c>
      <c r="HO618" s="9">
        <v>71.88</v>
      </c>
      <c r="HP618" s="9">
        <v>71.72</v>
      </c>
      <c r="HQ618" s="9">
        <v>71.569999999999993</v>
      </c>
      <c r="HR618" s="9">
        <v>71.42</v>
      </c>
      <c r="HS618" s="9">
        <v>71.28</v>
      </c>
      <c r="HT618" s="9">
        <v>71.14</v>
      </c>
      <c r="HU618" s="9">
        <v>71</v>
      </c>
      <c r="HV618" s="9">
        <v>70.88</v>
      </c>
      <c r="HW618" s="9">
        <v>70.760000000000005</v>
      </c>
      <c r="HX618" s="9">
        <v>70.62</v>
      </c>
      <c r="HY618" s="9">
        <v>70.5</v>
      </c>
      <c r="ID618" s="14">
        <v>84.838099999999997</v>
      </c>
      <c r="IE618" s="14">
        <v>84.747900000000001</v>
      </c>
      <c r="IF618" s="14">
        <v>-0.10641399999999999</v>
      </c>
      <c r="IH618" s="7">
        <v>83.22</v>
      </c>
      <c r="II618" s="9">
        <v>74.47</v>
      </c>
    </row>
    <row r="619" spans="1:243" x14ac:dyDescent="0.35">
      <c r="A619" s="6">
        <f t="shared" si="101"/>
        <v>45418</v>
      </c>
      <c r="B619" s="13">
        <f t="shared" si="111"/>
        <v>5</v>
      </c>
      <c r="C619" s="13">
        <f t="shared" si="112"/>
        <v>2024</v>
      </c>
      <c r="D619">
        <f t="shared" si="113"/>
        <v>202405</v>
      </c>
      <c r="E619">
        <f t="shared" si="114"/>
        <v>2</v>
      </c>
      <c r="F619">
        <f t="shared" si="115"/>
        <v>202402</v>
      </c>
      <c r="G619" t="s">
        <v>1367</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100"/>
        <v>#N/A</v>
      </c>
      <c r="FT619" s="7">
        <v>4.37</v>
      </c>
      <c r="FU619" s="7" t="e">
        <v>#N/A</v>
      </c>
      <c r="FV619" s="9" t="e">
        <v>#N/A</v>
      </c>
      <c r="FX619" s="9">
        <v>83.33</v>
      </c>
      <c r="FY619" s="9">
        <v>82.32</v>
      </c>
      <c r="FZ619" s="9">
        <v>80.8</v>
      </c>
      <c r="GA619" s="9">
        <v>78.38</v>
      </c>
      <c r="GB619" s="9">
        <v>74.989999999999995</v>
      </c>
      <c r="GD619" s="9">
        <v>83.33</v>
      </c>
      <c r="GE619" s="9">
        <v>82.84</v>
      </c>
      <c r="GF619" s="9">
        <v>82.32</v>
      </c>
      <c r="GG619" s="9">
        <v>81.78</v>
      </c>
      <c r="GH619" s="9">
        <v>81.290000000000006</v>
      </c>
      <c r="GI619" s="9">
        <v>80.8</v>
      </c>
      <c r="GJ619" s="9">
        <v>80.33</v>
      </c>
      <c r="GK619" s="9">
        <v>79.87</v>
      </c>
      <c r="GL619" s="9">
        <v>79.44</v>
      </c>
      <c r="GM619" s="9">
        <v>79.040000000000006</v>
      </c>
      <c r="GN619" s="9">
        <v>78.69</v>
      </c>
      <c r="GO619" s="9">
        <v>78.38</v>
      </c>
      <c r="GP619" s="9">
        <v>78.06</v>
      </c>
      <c r="GQ619" s="9">
        <v>77.739999999999995</v>
      </c>
      <c r="GR619" s="9">
        <v>77.41</v>
      </c>
      <c r="GS619" s="9">
        <v>77.11</v>
      </c>
      <c r="GT619" s="9">
        <v>76.81</v>
      </c>
      <c r="GU619" s="9">
        <v>76.52</v>
      </c>
      <c r="GV619" s="9">
        <v>76.239999999999995</v>
      </c>
      <c r="GW619" s="9">
        <v>75.97</v>
      </c>
      <c r="GX619" s="9">
        <v>75.73</v>
      </c>
      <c r="GY619" s="9">
        <v>75.48</v>
      </c>
      <c r="GZ619" s="9">
        <v>75.23</v>
      </c>
      <c r="HA619" s="9">
        <v>74.989999999999995</v>
      </c>
      <c r="HB619" s="9">
        <v>74.739999999999995</v>
      </c>
      <c r="HC619" s="9">
        <v>74.5</v>
      </c>
      <c r="HD619" s="9">
        <v>74.260000000000005</v>
      </c>
      <c r="HE619" s="9">
        <v>74.05</v>
      </c>
      <c r="HF619" s="9">
        <v>73.84</v>
      </c>
      <c r="HG619" s="9">
        <v>73.64</v>
      </c>
      <c r="HH619" s="9">
        <v>73.430000000000007</v>
      </c>
      <c r="HI619" s="9">
        <v>73.239999999999995</v>
      </c>
      <c r="HJ619" s="9">
        <v>73.06</v>
      </c>
      <c r="HK619" s="9">
        <v>72.88</v>
      </c>
      <c r="HL619" s="9">
        <v>72.760000000000005</v>
      </c>
      <c r="HM619" s="9">
        <v>72.59</v>
      </c>
      <c r="HN619" s="9">
        <v>72.400000000000006</v>
      </c>
      <c r="HO619" s="9">
        <v>72.22</v>
      </c>
      <c r="HP619" s="9">
        <v>72.06</v>
      </c>
      <c r="HQ619" s="9">
        <v>71.91</v>
      </c>
      <c r="HR619" s="9">
        <v>71.760000000000005</v>
      </c>
      <c r="HS619" s="9">
        <v>71.61</v>
      </c>
      <c r="HT619" s="9">
        <v>71.47</v>
      </c>
      <c r="HU619" s="9">
        <v>71.33</v>
      </c>
      <c r="HV619" s="9">
        <v>71.209999999999994</v>
      </c>
      <c r="HW619" s="9">
        <v>71.09</v>
      </c>
      <c r="HX619" s="9">
        <v>70.95</v>
      </c>
      <c r="HY619" s="9">
        <v>70.819999999999993</v>
      </c>
      <c r="ID619" s="14">
        <v>84.838099999999997</v>
      </c>
      <c r="IE619" s="14">
        <v>84.747900000000001</v>
      </c>
      <c r="IF619" s="14">
        <v>-0.10641399999999999</v>
      </c>
      <c r="IH619" s="7">
        <v>83.09</v>
      </c>
      <c r="II619" s="9">
        <v>74.47</v>
      </c>
    </row>
    <row r="620" spans="1:243" x14ac:dyDescent="0.35">
      <c r="A620" s="6">
        <f t="shared" si="101"/>
        <v>45419</v>
      </c>
      <c r="B620" s="13">
        <f t="shared" si="111"/>
        <v>5</v>
      </c>
      <c r="C620" s="13">
        <f t="shared" si="112"/>
        <v>2024</v>
      </c>
      <c r="D620">
        <f t="shared" si="113"/>
        <v>202405</v>
      </c>
      <c r="E620">
        <f t="shared" si="114"/>
        <v>2</v>
      </c>
      <c r="F620">
        <f t="shared" si="115"/>
        <v>202402</v>
      </c>
      <c r="G620" t="s">
        <v>1368</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82.266800000000003</v>
      </c>
      <c r="FP620" s="7">
        <v>82.69</v>
      </c>
      <c r="FQ620" s="9">
        <v>1.2554000000000001</v>
      </c>
      <c r="FR620" s="7">
        <f t="shared" si="100"/>
        <v>65.867452604747484</v>
      </c>
      <c r="FT620" s="7">
        <v>4.3</v>
      </c>
      <c r="FU620" s="7">
        <v>4.13</v>
      </c>
      <c r="FV620" s="9">
        <v>82.433099999999996</v>
      </c>
      <c r="FX620" s="9">
        <v>83.16</v>
      </c>
      <c r="FY620" s="9">
        <v>82.23</v>
      </c>
      <c r="FZ620" s="9">
        <v>80.73</v>
      </c>
      <c r="GA620" s="9">
        <v>78.27</v>
      </c>
      <c r="GB620" s="9">
        <v>74.709999999999994</v>
      </c>
      <c r="GD620" s="9">
        <v>83.16</v>
      </c>
      <c r="GE620" s="9">
        <v>82.72</v>
      </c>
      <c r="GF620" s="9">
        <v>82.23</v>
      </c>
      <c r="GG620" s="9">
        <v>81.7</v>
      </c>
      <c r="GH620" s="9">
        <v>81.209999999999994</v>
      </c>
      <c r="GI620" s="9">
        <v>80.73</v>
      </c>
      <c r="GJ620" s="9">
        <v>80.260000000000005</v>
      </c>
      <c r="GK620" s="9">
        <v>79.81</v>
      </c>
      <c r="GL620" s="9">
        <v>79.37</v>
      </c>
      <c r="GM620" s="9">
        <v>78.959999999999994</v>
      </c>
      <c r="GN620" s="9">
        <v>78.59</v>
      </c>
      <c r="GO620" s="9">
        <v>78.27</v>
      </c>
      <c r="GP620" s="9">
        <v>77.94</v>
      </c>
      <c r="GQ620" s="9">
        <v>77.599999999999994</v>
      </c>
      <c r="GR620" s="9">
        <v>77.25</v>
      </c>
      <c r="GS620" s="9">
        <v>76.930000000000007</v>
      </c>
      <c r="GT620" s="9">
        <v>76.62</v>
      </c>
      <c r="GU620" s="9">
        <v>76.319999999999993</v>
      </c>
      <c r="GV620" s="9">
        <v>76.02</v>
      </c>
      <c r="GW620" s="9">
        <v>75.739999999999995</v>
      </c>
      <c r="GX620" s="9">
        <v>75.48</v>
      </c>
      <c r="GY620" s="9">
        <v>75.22</v>
      </c>
      <c r="GZ620" s="9">
        <v>74.959999999999994</v>
      </c>
      <c r="HA620" s="9">
        <v>74.709999999999994</v>
      </c>
      <c r="HB620" s="9">
        <v>74.45</v>
      </c>
      <c r="HC620" s="9">
        <v>74.2</v>
      </c>
      <c r="HD620" s="9">
        <v>73.95</v>
      </c>
      <c r="HE620" s="9">
        <v>73.73</v>
      </c>
      <c r="HF620" s="9">
        <v>73.510000000000005</v>
      </c>
      <c r="HG620" s="9">
        <v>73.31</v>
      </c>
      <c r="HH620" s="9">
        <v>73.09</v>
      </c>
      <c r="HI620" s="9">
        <v>72.89</v>
      </c>
      <c r="HJ620" s="9">
        <v>72.7</v>
      </c>
      <c r="HK620" s="9">
        <v>72.52</v>
      </c>
      <c r="HL620" s="9">
        <v>72.400000000000006</v>
      </c>
      <c r="HM620" s="9">
        <v>72.23</v>
      </c>
      <c r="HN620" s="9">
        <v>72.040000000000006</v>
      </c>
      <c r="HO620" s="9">
        <v>71.849999999999994</v>
      </c>
      <c r="HP620" s="9">
        <v>71.680000000000007</v>
      </c>
      <c r="HQ620" s="9">
        <v>71.53</v>
      </c>
      <c r="HR620" s="9">
        <v>71.38</v>
      </c>
      <c r="HS620" s="9">
        <v>71.23</v>
      </c>
      <c r="HT620" s="9">
        <v>71.09</v>
      </c>
      <c r="HU620" s="9">
        <v>70.95</v>
      </c>
      <c r="HV620" s="9">
        <v>70.83</v>
      </c>
      <c r="HW620" s="9">
        <v>70.709999999999994</v>
      </c>
      <c r="HX620" s="9">
        <v>70.56</v>
      </c>
      <c r="HY620" s="9">
        <v>70.430000000000007</v>
      </c>
      <c r="ID620" s="14">
        <v>84.838099999999997</v>
      </c>
      <c r="IE620" s="14">
        <v>84.747900000000001</v>
      </c>
      <c r="IF620" s="14">
        <v>-0.10641399999999999</v>
      </c>
      <c r="IH620" s="7">
        <v>83.69</v>
      </c>
      <c r="II620" s="9">
        <v>75.86</v>
      </c>
    </row>
    <row r="621" spans="1:243" x14ac:dyDescent="0.35">
      <c r="A621" s="6">
        <f t="shared" si="101"/>
        <v>45420</v>
      </c>
      <c r="B621" s="13">
        <f t="shared" si="111"/>
        <v>5</v>
      </c>
      <c r="C621" s="13">
        <f t="shared" si="112"/>
        <v>2024</v>
      </c>
      <c r="D621">
        <f t="shared" si="113"/>
        <v>202405</v>
      </c>
      <c r="E621">
        <f t="shared" si="114"/>
        <v>2</v>
      </c>
      <c r="F621">
        <f t="shared" si="115"/>
        <v>202402</v>
      </c>
      <c r="G621" t="s">
        <v>1369</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82.039199999999994</v>
      </c>
      <c r="FP621" s="7">
        <v>82.44</v>
      </c>
      <c r="FQ621" s="9">
        <v>1.2493000000000001</v>
      </c>
      <c r="FR621" s="7">
        <f t="shared" si="100"/>
        <v>65.988953814135911</v>
      </c>
      <c r="FT621" s="7">
        <v>4.3099999999999996</v>
      </c>
      <c r="FU621" s="7">
        <v>4.13</v>
      </c>
      <c r="FV621" s="9">
        <v>82.197299999999998</v>
      </c>
      <c r="FX621" s="9">
        <v>83.58</v>
      </c>
      <c r="FY621" s="9">
        <v>82.42</v>
      </c>
      <c r="FZ621" s="9">
        <v>80.77</v>
      </c>
      <c r="GA621" s="9">
        <v>78.16</v>
      </c>
      <c r="GB621" s="9">
        <v>74.489999999999995</v>
      </c>
      <c r="GD621" s="9">
        <v>83.58</v>
      </c>
      <c r="GE621" s="9">
        <v>83</v>
      </c>
      <c r="GF621" s="9">
        <v>82.42</v>
      </c>
      <c r="GG621" s="9">
        <v>81.84</v>
      </c>
      <c r="GH621" s="9">
        <v>81.3</v>
      </c>
      <c r="GI621" s="9">
        <v>80.77</v>
      </c>
      <c r="GJ621" s="9">
        <v>80.260000000000005</v>
      </c>
      <c r="GK621" s="9">
        <v>79.77</v>
      </c>
      <c r="GL621" s="9">
        <v>79.3</v>
      </c>
      <c r="GM621" s="9">
        <v>78.87</v>
      </c>
      <c r="GN621" s="9">
        <v>78.489999999999995</v>
      </c>
      <c r="GO621" s="9">
        <v>78.16</v>
      </c>
      <c r="GP621" s="9">
        <v>77.819999999999993</v>
      </c>
      <c r="GQ621" s="9">
        <v>77.48</v>
      </c>
      <c r="GR621" s="9">
        <v>77.13</v>
      </c>
      <c r="GS621" s="9">
        <v>76.8</v>
      </c>
      <c r="GT621" s="9">
        <v>76.47</v>
      </c>
      <c r="GU621" s="9">
        <v>76.16</v>
      </c>
      <c r="GV621" s="9">
        <v>75.849999999999994</v>
      </c>
      <c r="GW621" s="9">
        <v>75.56</v>
      </c>
      <c r="GX621" s="9">
        <v>75.290000000000006</v>
      </c>
      <c r="GY621" s="9">
        <v>75.02</v>
      </c>
      <c r="GZ621" s="9">
        <v>74.75</v>
      </c>
      <c r="HA621" s="9">
        <v>74.489999999999995</v>
      </c>
      <c r="HB621" s="9">
        <v>74.22</v>
      </c>
      <c r="HC621" s="9">
        <v>73.959999999999994</v>
      </c>
      <c r="HD621" s="9">
        <v>73.7</v>
      </c>
      <c r="HE621" s="9">
        <v>73.47</v>
      </c>
      <c r="HF621" s="9">
        <v>73.239999999999995</v>
      </c>
      <c r="HG621" s="9">
        <v>73.02</v>
      </c>
      <c r="HH621" s="9">
        <v>72.790000000000006</v>
      </c>
      <c r="HI621" s="9">
        <v>72.58</v>
      </c>
      <c r="HJ621" s="9">
        <v>72.38</v>
      </c>
      <c r="HK621" s="9">
        <v>72.19</v>
      </c>
      <c r="HL621" s="9">
        <v>72.05</v>
      </c>
      <c r="HM621" s="9">
        <v>71.87</v>
      </c>
      <c r="HN621" s="9">
        <v>71.67</v>
      </c>
      <c r="HO621" s="9">
        <v>71.47</v>
      </c>
      <c r="HP621" s="9">
        <v>71.290000000000006</v>
      </c>
      <c r="HQ621" s="9">
        <v>71.13</v>
      </c>
      <c r="HR621" s="9">
        <v>70.97</v>
      </c>
      <c r="HS621" s="9">
        <v>70.81</v>
      </c>
      <c r="HT621" s="9">
        <v>70.67</v>
      </c>
      <c r="HU621" s="9">
        <v>70.53</v>
      </c>
      <c r="HV621" s="9">
        <v>70.400000000000006</v>
      </c>
      <c r="HW621" s="9">
        <v>70.27</v>
      </c>
      <c r="HX621" s="9">
        <v>70.11</v>
      </c>
      <c r="HY621" s="9">
        <v>69.97</v>
      </c>
      <c r="ID621" s="14">
        <v>84.838099999999997</v>
      </c>
      <c r="IE621" s="14">
        <v>84.747900000000001</v>
      </c>
      <c r="IF621" s="14">
        <v>-0.10641399999999999</v>
      </c>
      <c r="IH621" s="7">
        <v>83.32</v>
      </c>
      <c r="II621" s="9">
        <v>74.73</v>
      </c>
    </row>
    <row r="622" spans="1:243" x14ac:dyDescent="0.35">
      <c r="A622" s="6">
        <f t="shared" si="101"/>
        <v>45421</v>
      </c>
      <c r="B622" s="13">
        <f t="shared" si="111"/>
        <v>5</v>
      </c>
      <c r="C622" s="13">
        <f t="shared" si="112"/>
        <v>2024</v>
      </c>
      <c r="D622">
        <f t="shared" si="113"/>
        <v>202405</v>
      </c>
      <c r="E622">
        <f t="shared" si="114"/>
        <v>2</v>
      </c>
      <c r="F622">
        <f t="shared" si="115"/>
        <v>202402</v>
      </c>
      <c r="G622" t="s">
        <v>1370</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82.032300000000006</v>
      </c>
      <c r="FP622" s="7">
        <v>83.27</v>
      </c>
      <c r="FQ622" s="9">
        <v>1.2512000000000001</v>
      </c>
      <c r="FR622" s="7">
        <f t="shared" si="100"/>
        <v>66.552109974424539</v>
      </c>
      <c r="FT622" s="7">
        <v>4.2699999999999996</v>
      </c>
      <c r="FU622" s="7">
        <v>4.1399999999999997</v>
      </c>
      <c r="FV622" s="9">
        <v>82.186700000000002</v>
      </c>
      <c r="FX622" s="9">
        <v>83.88</v>
      </c>
      <c r="FY622" s="9">
        <v>82.75</v>
      </c>
      <c r="FZ622" s="9">
        <v>81.069999999999993</v>
      </c>
      <c r="GA622" s="9">
        <v>78.41</v>
      </c>
      <c r="GB622" s="9">
        <v>74.69</v>
      </c>
      <c r="GD622" s="9">
        <v>83.88</v>
      </c>
      <c r="GE622" s="9">
        <v>83.34</v>
      </c>
      <c r="GF622" s="9">
        <v>82.75</v>
      </c>
      <c r="GG622" s="9">
        <v>82.16</v>
      </c>
      <c r="GH622" s="9">
        <v>81.61</v>
      </c>
      <c r="GI622" s="9">
        <v>81.069999999999993</v>
      </c>
      <c r="GJ622" s="9">
        <v>80.55</v>
      </c>
      <c r="GK622" s="9">
        <v>80.06</v>
      </c>
      <c r="GL622" s="9">
        <v>79.58</v>
      </c>
      <c r="GM622" s="9">
        <v>79.14</v>
      </c>
      <c r="GN622" s="9">
        <v>78.75</v>
      </c>
      <c r="GO622" s="9">
        <v>78.41</v>
      </c>
      <c r="GP622" s="9">
        <v>78.06</v>
      </c>
      <c r="GQ622" s="9">
        <v>77.709999999999994</v>
      </c>
      <c r="GR622" s="9">
        <v>77.349999999999994</v>
      </c>
      <c r="GS622" s="9">
        <v>77.010000000000005</v>
      </c>
      <c r="GT622" s="9">
        <v>76.680000000000007</v>
      </c>
      <c r="GU622" s="9">
        <v>76.37</v>
      </c>
      <c r="GV622" s="9">
        <v>76.06</v>
      </c>
      <c r="GW622" s="9">
        <v>75.77</v>
      </c>
      <c r="GX622" s="9">
        <v>75.5</v>
      </c>
      <c r="GY622" s="9">
        <v>75.22</v>
      </c>
      <c r="GZ622" s="9">
        <v>74.95</v>
      </c>
      <c r="HA622" s="9">
        <v>74.69</v>
      </c>
      <c r="HB622" s="9">
        <v>74.42</v>
      </c>
      <c r="HC622" s="9">
        <v>74.16</v>
      </c>
      <c r="HD622" s="9">
        <v>73.900000000000006</v>
      </c>
      <c r="HE622" s="9">
        <v>73.67</v>
      </c>
      <c r="HF622" s="9">
        <v>73.430000000000007</v>
      </c>
      <c r="HG622" s="9">
        <v>73.209999999999994</v>
      </c>
      <c r="HH622" s="9">
        <v>72.98</v>
      </c>
      <c r="HI622" s="9">
        <v>72.77</v>
      </c>
      <c r="HJ622" s="9">
        <v>72.569999999999993</v>
      </c>
      <c r="HK622" s="9">
        <v>72.38</v>
      </c>
      <c r="HL622" s="9">
        <v>72.239999999999995</v>
      </c>
      <c r="HM622" s="9">
        <v>72.06</v>
      </c>
      <c r="HN622" s="9">
        <v>71.86</v>
      </c>
      <c r="HO622" s="9">
        <v>71.66</v>
      </c>
      <c r="HP622" s="9">
        <v>71.48</v>
      </c>
      <c r="HQ622" s="9">
        <v>71.319999999999993</v>
      </c>
      <c r="HR622" s="9">
        <v>71.16</v>
      </c>
      <c r="HS622" s="9">
        <v>71</v>
      </c>
      <c r="HT622" s="9">
        <v>70.86</v>
      </c>
      <c r="HU622" s="9">
        <v>70.72</v>
      </c>
      <c r="HV622" s="9">
        <v>70.59</v>
      </c>
      <c r="HW622" s="9">
        <v>70.459999999999994</v>
      </c>
      <c r="HX622" s="9">
        <v>70.3</v>
      </c>
      <c r="HY622" s="9">
        <v>70.17</v>
      </c>
      <c r="ID622" s="14">
        <v>84.838099999999997</v>
      </c>
      <c r="IE622" s="14">
        <v>84.747900000000001</v>
      </c>
      <c r="IF622" s="14">
        <v>-0.10641399999999999</v>
      </c>
      <c r="IH622" s="7">
        <v>83.79</v>
      </c>
      <c r="II622" s="9">
        <v>75.58</v>
      </c>
    </row>
    <row r="623" spans="1:243" x14ac:dyDescent="0.35">
      <c r="A623" s="6">
        <f t="shared" si="101"/>
        <v>45422</v>
      </c>
      <c r="B623" s="13">
        <f t="shared" si="111"/>
        <v>5</v>
      </c>
      <c r="C623" s="13">
        <f t="shared" si="112"/>
        <v>2024</v>
      </c>
      <c r="D623">
        <f t="shared" si="113"/>
        <v>202405</v>
      </c>
      <c r="E623">
        <f t="shared" si="114"/>
        <v>2</v>
      </c>
      <c r="F623">
        <f t="shared" si="115"/>
        <v>202402</v>
      </c>
      <c r="G623" t="s">
        <v>1371</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82.065399999999997</v>
      </c>
      <c r="FP623" s="7">
        <v>83.39</v>
      </c>
      <c r="FQ623" s="9">
        <v>1.2507999999999999</v>
      </c>
      <c r="FR623" s="7">
        <f t="shared" si="100"/>
        <v>66.66933162775824</v>
      </c>
      <c r="FT623" s="7">
        <v>4.32</v>
      </c>
      <c r="FU623" s="7">
        <v>4.17</v>
      </c>
      <c r="FV623" s="9">
        <v>82.228099999999998</v>
      </c>
      <c r="FX623" s="9">
        <v>82.79</v>
      </c>
      <c r="FY623" s="9">
        <v>81.83</v>
      </c>
      <c r="FZ623" s="9">
        <v>80.23</v>
      </c>
      <c r="GA623" s="9">
        <v>77.69</v>
      </c>
      <c r="GB623" s="9">
        <v>74.16</v>
      </c>
      <c r="GD623" s="9">
        <v>82.79</v>
      </c>
      <c r="GE623" s="9">
        <v>82.36</v>
      </c>
      <c r="GF623" s="9">
        <v>81.83</v>
      </c>
      <c r="GG623" s="9">
        <v>81.28</v>
      </c>
      <c r="GH623" s="9">
        <v>80.75</v>
      </c>
      <c r="GI623" s="9">
        <v>80.23</v>
      </c>
      <c r="GJ623" s="9">
        <v>79.73</v>
      </c>
      <c r="GK623" s="9">
        <v>79.260000000000005</v>
      </c>
      <c r="GL623" s="9">
        <v>78.81</v>
      </c>
      <c r="GM623" s="9">
        <v>78.39</v>
      </c>
      <c r="GN623" s="9">
        <v>78.02</v>
      </c>
      <c r="GO623" s="9">
        <v>77.69</v>
      </c>
      <c r="GP623" s="9">
        <v>77.36</v>
      </c>
      <c r="GQ623" s="9">
        <v>77.02</v>
      </c>
      <c r="GR623" s="9">
        <v>76.680000000000007</v>
      </c>
      <c r="GS623" s="9">
        <v>76.37</v>
      </c>
      <c r="GT623" s="9">
        <v>76.06</v>
      </c>
      <c r="GU623" s="9">
        <v>75.760000000000005</v>
      </c>
      <c r="GV623" s="9">
        <v>75.47</v>
      </c>
      <c r="GW623" s="9">
        <v>75.19</v>
      </c>
      <c r="GX623" s="9">
        <v>74.930000000000007</v>
      </c>
      <c r="GY623" s="9">
        <v>74.66</v>
      </c>
      <c r="GZ623" s="9">
        <v>74.41</v>
      </c>
      <c r="HA623" s="9">
        <v>74.16</v>
      </c>
      <c r="HB623" s="9">
        <v>73.900000000000006</v>
      </c>
      <c r="HC623" s="9">
        <v>73.650000000000006</v>
      </c>
      <c r="HD623" s="9">
        <v>73.400000000000006</v>
      </c>
      <c r="HE623" s="9">
        <v>73.180000000000007</v>
      </c>
      <c r="HF623" s="9">
        <v>72.959999999999994</v>
      </c>
      <c r="HG623" s="9">
        <v>72.739999999999995</v>
      </c>
      <c r="HH623" s="9">
        <v>72.510000000000005</v>
      </c>
      <c r="HI623" s="9">
        <v>72.3</v>
      </c>
      <c r="HJ623" s="9">
        <v>72.11</v>
      </c>
      <c r="HK623" s="9">
        <v>71.930000000000007</v>
      </c>
      <c r="HL623" s="9">
        <v>71.8</v>
      </c>
      <c r="HM623" s="9">
        <v>71.63</v>
      </c>
      <c r="HN623" s="9">
        <v>71.44</v>
      </c>
      <c r="HO623" s="9">
        <v>71.25</v>
      </c>
      <c r="HP623" s="9">
        <v>71.08</v>
      </c>
      <c r="HQ623" s="9">
        <v>70.930000000000007</v>
      </c>
      <c r="HR623" s="9">
        <v>70.77</v>
      </c>
      <c r="HS623" s="9">
        <v>70.62</v>
      </c>
      <c r="HT623" s="9">
        <v>70.48</v>
      </c>
      <c r="HU623" s="9">
        <v>70.34</v>
      </c>
      <c r="HV623" s="9">
        <v>70.209999999999994</v>
      </c>
      <c r="HW623" s="9">
        <v>70.09</v>
      </c>
      <c r="HX623" s="9">
        <v>69.94</v>
      </c>
      <c r="HY623" s="9">
        <v>69.819999999999993</v>
      </c>
      <c r="ID623" s="14">
        <v>84.838099999999997</v>
      </c>
      <c r="IE623" s="14">
        <v>84.747900000000001</v>
      </c>
      <c r="IF623" s="14">
        <v>-0.10641399999999999</v>
      </c>
      <c r="IH623" s="7">
        <v>82.9</v>
      </c>
      <c r="II623" s="9">
        <v>72.959999999999994</v>
      </c>
    </row>
    <row r="624" spans="1:243" x14ac:dyDescent="0.35">
      <c r="A624" s="6">
        <f t="shared" si="101"/>
        <v>45425</v>
      </c>
      <c r="B624" s="13">
        <f t="shared" si="111"/>
        <v>5</v>
      </c>
      <c r="C624" s="13">
        <f t="shared" si="112"/>
        <v>2024</v>
      </c>
      <c r="D624">
        <f t="shared" si="113"/>
        <v>202405</v>
      </c>
      <c r="E624">
        <f t="shared" si="114"/>
        <v>2</v>
      </c>
      <c r="F624">
        <f t="shared" si="115"/>
        <v>202402</v>
      </c>
      <c r="G624" t="s">
        <v>1372</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82.254199999999997</v>
      </c>
      <c r="FP624" s="7">
        <v>83.18</v>
      </c>
      <c r="FQ624" s="9">
        <v>1.2563</v>
      </c>
      <c r="FR624" s="7">
        <f t="shared" si="100"/>
        <v>66.210300087558707</v>
      </c>
      <c r="FT624" s="7">
        <v>4.32</v>
      </c>
      <c r="FU624" s="7">
        <v>4.17</v>
      </c>
      <c r="FV624" s="9">
        <v>82.419799999999995</v>
      </c>
      <c r="FX624" s="9">
        <v>83.36</v>
      </c>
      <c r="FY624" s="9">
        <v>82.37</v>
      </c>
      <c r="FZ624" s="9">
        <v>80.77</v>
      </c>
      <c r="GA624" s="9">
        <v>78.17</v>
      </c>
      <c r="GB624" s="9">
        <v>74.510000000000005</v>
      </c>
      <c r="GD624" s="9">
        <v>83.36</v>
      </c>
      <c r="GE624" s="9">
        <v>82.91</v>
      </c>
      <c r="GF624" s="9">
        <v>82.37</v>
      </c>
      <c r="GG624" s="9">
        <v>81.819999999999993</v>
      </c>
      <c r="GH624" s="9">
        <v>81.290000000000006</v>
      </c>
      <c r="GI624" s="9">
        <v>80.77</v>
      </c>
      <c r="GJ624" s="9">
        <v>80.27</v>
      </c>
      <c r="GK624" s="9">
        <v>79.8</v>
      </c>
      <c r="GL624" s="9">
        <v>79.34</v>
      </c>
      <c r="GM624" s="9">
        <v>78.900000000000006</v>
      </c>
      <c r="GN624" s="9">
        <v>78.510000000000005</v>
      </c>
      <c r="GO624" s="9">
        <v>78.17</v>
      </c>
      <c r="GP624" s="9">
        <v>77.83</v>
      </c>
      <c r="GQ624" s="9">
        <v>77.489999999999995</v>
      </c>
      <c r="GR624" s="9">
        <v>77.14</v>
      </c>
      <c r="GS624" s="9">
        <v>76.81</v>
      </c>
      <c r="GT624" s="9">
        <v>76.489999999999995</v>
      </c>
      <c r="GU624" s="9">
        <v>76.180000000000007</v>
      </c>
      <c r="GV624" s="9">
        <v>75.88</v>
      </c>
      <c r="GW624" s="9">
        <v>75.59</v>
      </c>
      <c r="GX624" s="9">
        <v>75.319999999999993</v>
      </c>
      <c r="GY624" s="9">
        <v>75.040000000000006</v>
      </c>
      <c r="GZ624" s="9">
        <v>74.77</v>
      </c>
      <c r="HA624" s="9">
        <v>74.510000000000005</v>
      </c>
      <c r="HB624" s="9">
        <v>74.239999999999995</v>
      </c>
      <c r="HC624" s="9">
        <v>73.98</v>
      </c>
      <c r="HD624" s="9">
        <v>73.72</v>
      </c>
      <c r="HE624" s="9">
        <v>73.489999999999995</v>
      </c>
      <c r="HF624" s="9">
        <v>73.260000000000005</v>
      </c>
      <c r="HG624" s="9">
        <v>73.040000000000006</v>
      </c>
      <c r="HH624" s="9">
        <v>72.819999999999993</v>
      </c>
      <c r="HI624" s="9">
        <v>72.599999999999994</v>
      </c>
      <c r="HJ624" s="9">
        <v>72.400000000000006</v>
      </c>
      <c r="HK624" s="9">
        <v>72.2</v>
      </c>
      <c r="HL624" s="9">
        <v>72.069999999999993</v>
      </c>
      <c r="HM624" s="9">
        <v>71.900000000000006</v>
      </c>
      <c r="HN624" s="9">
        <v>71.7</v>
      </c>
      <c r="HO624" s="9">
        <v>71.5</v>
      </c>
      <c r="HP624" s="9">
        <v>71.319999999999993</v>
      </c>
      <c r="HQ624" s="9">
        <v>71.16</v>
      </c>
      <c r="HR624" s="9">
        <v>71</v>
      </c>
      <c r="HS624" s="9">
        <v>70.84</v>
      </c>
      <c r="HT624" s="9">
        <v>70.69</v>
      </c>
      <c r="HU624" s="9">
        <v>70.540000000000006</v>
      </c>
      <c r="HV624" s="9">
        <v>70.400000000000006</v>
      </c>
      <c r="HW624" s="9">
        <v>70.27</v>
      </c>
      <c r="HX624" s="9">
        <v>70.12</v>
      </c>
      <c r="HY624" s="9">
        <v>69.989999999999995</v>
      </c>
      <c r="ID624" s="14">
        <v>84.838099999999997</v>
      </c>
      <c r="IE624" s="14">
        <v>84.747900000000001</v>
      </c>
      <c r="IF624" s="14">
        <v>-0.10641399999999999</v>
      </c>
      <c r="IH624" s="7">
        <v>83.06</v>
      </c>
      <c r="II624" s="9">
        <v>71.540000000000006</v>
      </c>
    </row>
    <row r="625" spans="1:243" x14ac:dyDescent="0.35">
      <c r="A625" s="6">
        <f t="shared" si="101"/>
        <v>45426</v>
      </c>
      <c r="B625" s="13">
        <f t="shared" si="111"/>
        <v>5</v>
      </c>
      <c r="C625" s="13">
        <f t="shared" si="112"/>
        <v>2024</v>
      </c>
      <c r="D625">
        <f t="shared" si="113"/>
        <v>202405</v>
      </c>
      <c r="E625">
        <f t="shared" si="114"/>
        <v>2</v>
      </c>
      <c r="F625">
        <f t="shared" si="115"/>
        <v>202402</v>
      </c>
      <c r="G625" t="s">
        <v>1373</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82.350899999999996</v>
      </c>
      <c r="FP625" s="7">
        <v>81</v>
      </c>
      <c r="FQ625" s="9">
        <v>1.2588999999999999</v>
      </c>
      <c r="FR625" s="7">
        <f t="shared" si="100"/>
        <v>64.341885773294152</v>
      </c>
      <c r="FT625" s="7">
        <v>4.3099999999999996</v>
      </c>
      <c r="FU625" s="7">
        <v>4.16</v>
      </c>
      <c r="FV625" s="9">
        <v>82.516199999999998</v>
      </c>
      <c r="FX625" s="9">
        <v>82.38</v>
      </c>
      <c r="FY625" s="9">
        <v>81.47</v>
      </c>
      <c r="FZ625" s="9">
        <v>79.989999999999995</v>
      </c>
      <c r="GA625" s="9">
        <v>77.650000000000006</v>
      </c>
      <c r="GB625" s="9">
        <v>74.37</v>
      </c>
      <c r="GD625" s="9">
        <v>82.38</v>
      </c>
      <c r="GE625" s="9">
        <v>81.96</v>
      </c>
      <c r="GF625" s="9">
        <v>81.47</v>
      </c>
      <c r="GG625" s="9">
        <v>80.959999999999994</v>
      </c>
      <c r="GH625" s="9">
        <v>80.47</v>
      </c>
      <c r="GI625" s="9">
        <v>79.989999999999995</v>
      </c>
      <c r="GJ625" s="9">
        <v>79.53</v>
      </c>
      <c r="GK625" s="9">
        <v>79.09</v>
      </c>
      <c r="GL625" s="9">
        <v>78.67</v>
      </c>
      <c r="GM625" s="9">
        <v>78.28</v>
      </c>
      <c r="GN625" s="9">
        <v>77.94</v>
      </c>
      <c r="GO625" s="9">
        <v>77.650000000000006</v>
      </c>
      <c r="GP625" s="9">
        <v>77.349999999999994</v>
      </c>
      <c r="GQ625" s="9">
        <v>77.040000000000006</v>
      </c>
      <c r="GR625" s="9">
        <v>76.73</v>
      </c>
      <c r="GS625" s="9">
        <v>76.44</v>
      </c>
      <c r="GT625" s="9">
        <v>76.150000000000006</v>
      </c>
      <c r="GU625" s="9">
        <v>75.87</v>
      </c>
      <c r="GV625" s="9">
        <v>75.599999999999994</v>
      </c>
      <c r="GW625" s="9">
        <v>75.34</v>
      </c>
      <c r="GX625" s="9">
        <v>75.09</v>
      </c>
      <c r="GY625" s="9">
        <v>74.84</v>
      </c>
      <c r="GZ625" s="9">
        <v>74.599999999999994</v>
      </c>
      <c r="HA625" s="9">
        <v>74.37</v>
      </c>
      <c r="HB625" s="9">
        <v>74.12</v>
      </c>
      <c r="HC625" s="9">
        <v>73.89</v>
      </c>
      <c r="HD625" s="9">
        <v>73.66</v>
      </c>
      <c r="HE625" s="9">
        <v>73.44</v>
      </c>
      <c r="HF625" s="9">
        <v>73.23</v>
      </c>
      <c r="HG625" s="9">
        <v>73.02</v>
      </c>
      <c r="HH625" s="9">
        <v>72.819999999999993</v>
      </c>
      <c r="HI625" s="9">
        <v>72.599999999999994</v>
      </c>
      <c r="HJ625" s="9">
        <v>72.430000000000007</v>
      </c>
      <c r="HK625" s="9">
        <v>72.25</v>
      </c>
      <c r="HL625" s="9">
        <v>72.13</v>
      </c>
      <c r="HM625" s="9">
        <v>71.97</v>
      </c>
      <c r="HN625" s="9">
        <v>71.790000000000006</v>
      </c>
      <c r="HO625" s="9">
        <v>71.61</v>
      </c>
      <c r="HP625" s="9">
        <v>71.44</v>
      </c>
      <c r="HQ625" s="9">
        <v>71.290000000000006</v>
      </c>
      <c r="HR625" s="9">
        <v>71.14</v>
      </c>
      <c r="HS625" s="9">
        <v>70.989999999999995</v>
      </c>
      <c r="HT625" s="9">
        <v>70.86</v>
      </c>
      <c r="HU625" s="9">
        <v>70.73</v>
      </c>
      <c r="HV625" s="9">
        <v>70.59</v>
      </c>
      <c r="HW625" s="9">
        <v>70.459999999999994</v>
      </c>
      <c r="HX625" s="9">
        <v>70.319999999999993</v>
      </c>
      <c r="HY625" s="9">
        <v>70.19</v>
      </c>
      <c r="ID625" s="14">
        <v>84.838099999999997</v>
      </c>
      <c r="IE625" s="14">
        <v>84.747900000000001</v>
      </c>
      <c r="IF625" s="14">
        <v>-0.10641399999999999</v>
      </c>
      <c r="IH625" s="7">
        <v>82.29</v>
      </c>
      <c r="II625" s="9">
        <v>71.959999999999994</v>
      </c>
    </row>
    <row r="626" spans="1:243" x14ac:dyDescent="0.35">
      <c r="A626" s="6">
        <f t="shared" si="101"/>
        <v>45427</v>
      </c>
      <c r="B626" s="13">
        <f t="shared" si="111"/>
        <v>5</v>
      </c>
      <c r="C626" s="13">
        <f t="shared" si="112"/>
        <v>2024</v>
      </c>
      <c r="D626">
        <f t="shared" si="113"/>
        <v>202405</v>
      </c>
      <c r="E626">
        <f t="shared" si="114"/>
        <v>2</v>
      </c>
      <c r="F626">
        <f t="shared" si="115"/>
        <v>202402</v>
      </c>
      <c r="G626" t="s">
        <v>1374</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82.537899999999993</v>
      </c>
      <c r="FP626" s="7">
        <v>79.98</v>
      </c>
      <c r="FQ626" s="9">
        <v>1.2648999999999999</v>
      </c>
      <c r="FR626" s="7">
        <f t="shared" si="100"/>
        <v>63.230294884971151</v>
      </c>
      <c r="FT626" s="7">
        <v>4.2300000000000004</v>
      </c>
      <c r="FU626" s="7">
        <v>4.0599999999999996</v>
      </c>
      <c r="FV626" s="9">
        <v>82.710899999999995</v>
      </c>
      <c r="FX626" s="9">
        <v>82.75</v>
      </c>
      <c r="FY626" s="9">
        <v>81.83</v>
      </c>
      <c r="FZ626" s="9">
        <v>80.28</v>
      </c>
      <c r="GA626" s="9">
        <v>77.87</v>
      </c>
      <c r="GB626" s="9">
        <v>74.56</v>
      </c>
      <c r="GD626" s="9">
        <v>82.75</v>
      </c>
      <c r="GE626" s="9">
        <v>82.33</v>
      </c>
      <c r="GF626" s="9">
        <v>81.83</v>
      </c>
      <c r="GG626" s="9">
        <v>81.3</v>
      </c>
      <c r="GH626" s="9">
        <v>80.78</v>
      </c>
      <c r="GI626" s="9">
        <v>80.28</v>
      </c>
      <c r="GJ626" s="9">
        <v>79.81</v>
      </c>
      <c r="GK626" s="9">
        <v>79.36</v>
      </c>
      <c r="GL626" s="9">
        <v>78.930000000000007</v>
      </c>
      <c r="GM626" s="9">
        <v>78.53</v>
      </c>
      <c r="GN626" s="9">
        <v>78.180000000000007</v>
      </c>
      <c r="GO626" s="9">
        <v>77.87</v>
      </c>
      <c r="GP626" s="9">
        <v>77.56</v>
      </c>
      <c r="GQ626" s="9">
        <v>77.25</v>
      </c>
      <c r="GR626" s="9">
        <v>76.94</v>
      </c>
      <c r="GS626" s="9">
        <v>76.64</v>
      </c>
      <c r="GT626" s="9">
        <v>76.349999999999994</v>
      </c>
      <c r="GU626" s="9">
        <v>76.069999999999993</v>
      </c>
      <c r="GV626" s="9">
        <v>75.790000000000006</v>
      </c>
      <c r="GW626" s="9">
        <v>75.53</v>
      </c>
      <c r="GX626" s="9">
        <v>75.28</v>
      </c>
      <c r="GY626" s="9">
        <v>75.03</v>
      </c>
      <c r="GZ626" s="9">
        <v>74.790000000000006</v>
      </c>
      <c r="HA626" s="9">
        <v>74.56</v>
      </c>
      <c r="HB626" s="9">
        <v>74.3</v>
      </c>
      <c r="HC626" s="9">
        <v>74.069999999999993</v>
      </c>
      <c r="HD626" s="9">
        <v>73.819999999999993</v>
      </c>
      <c r="HE626" s="9">
        <v>73.599999999999994</v>
      </c>
      <c r="HF626" s="9">
        <v>73.39</v>
      </c>
      <c r="HG626" s="9">
        <v>73.19</v>
      </c>
      <c r="HH626" s="9">
        <v>72.989999999999995</v>
      </c>
      <c r="HI626" s="9">
        <v>72.78</v>
      </c>
      <c r="HJ626" s="9">
        <v>72.599999999999994</v>
      </c>
      <c r="HK626" s="9">
        <v>72.42</v>
      </c>
      <c r="HL626" s="9">
        <v>72.260000000000005</v>
      </c>
      <c r="HM626" s="9">
        <v>72.099999999999994</v>
      </c>
      <c r="HN626" s="9">
        <v>71.92</v>
      </c>
      <c r="HO626" s="9">
        <v>71.739999999999995</v>
      </c>
      <c r="HP626" s="9">
        <v>71.56</v>
      </c>
      <c r="HQ626" s="9">
        <v>71.400000000000006</v>
      </c>
      <c r="HR626" s="9">
        <v>71.25</v>
      </c>
      <c r="HS626" s="9">
        <v>71.099999999999994</v>
      </c>
      <c r="HT626" s="9">
        <v>70.959999999999994</v>
      </c>
      <c r="HU626" s="9">
        <v>70.819999999999993</v>
      </c>
      <c r="HV626" s="9">
        <v>70.680000000000007</v>
      </c>
      <c r="HW626" s="9">
        <v>70.540000000000006</v>
      </c>
      <c r="HX626" s="9">
        <v>70.400000000000006</v>
      </c>
      <c r="HY626" s="9">
        <v>70.260000000000005</v>
      </c>
      <c r="ID626" s="14">
        <v>84.838099999999997</v>
      </c>
      <c r="IE626" s="14">
        <v>84.747900000000001</v>
      </c>
      <c r="IF626" s="14">
        <v>-0.10641399999999999</v>
      </c>
      <c r="IH626" s="7">
        <v>82.76</v>
      </c>
      <c r="II626" s="9">
        <v>72.02</v>
      </c>
    </row>
    <row r="627" spans="1:243" x14ac:dyDescent="0.35">
      <c r="A627" s="6">
        <f t="shared" si="101"/>
        <v>45428</v>
      </c>
      <c r="B627" s="13">
        <f t="shared" si="111"/>
        <v>5</v>
      </c>
      <c r="C627" s="13">
        <f t="shared" si="112"/>
        <v>2024</v>
      </c>
      <c r="D627">
        <f t="shared" si="113"/>
        <v>202405</v>
      </c>
      <c r="E627">
        <f t="shared" si="114"/>
        <v>2</v>
      </c>
      <c r="F627">
        <f t="shared" si="115"/>
        <v>202402</v>
      </c>
      <c r="G627" t="s">
        <v>1375</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82.594200000000001</v>
      </c>
      <c r="FP627" s="7">
        <v>81.650000000000006</v>
      </c>
      <c r="FQ627" s="9">
        <v>1.2667999999999999</v>
      </c>
      <c r="FR627" s="7">
        <f t="shared" si="100"/>
        <v>64.453741711398806</v>
      </c>
      <c r="FT627" s="7">
        <v>4.26</v>
      </c>
      <c r="FU627" s="7">
        <v>4.07</v>
      </c>
      <c r="FV627" s="9">
        <v>82.771799999999999</v>
      </c>
      <c r="FX627" s="9">
        <v>83.27</v>
      </c>
      <c r="FY627" s="9">
        <v>82.36</v>
      </c>
      <c r="FZ627" s="9">
        <v>80.8</v>
      </c>
      <c r="GA627" s="9">
        <v>78.37</v>
      </c>
      <c r="GB627" s="9">
        <v>74.930000000000007</v>
      </c>
      <c r="GD627" s="9">
        <v>83.27</v>
      </c>
      <c r="GE627" s="9">
        <v>82.87</v>
      </c>
      <c r="GF627" s="9">
        <v>82.36</v>
      </c>
      <c r="GG627" s="9">
        <v>81.819999999999993</v>
      </c>
      <c r="GH627" s="9">
        <v>81.3</v>
      </c>
      <c r="GI627" s="9">
        <v>80.8</v>
      </c>
      <c r="GJ627" s="9">
        <v>80.319999999999993</v>
      </c>
      <c r="GK627" s="9">
        <v>79.87</v>
      </c>
      <c r="GL627" s="9">
        <v>79.44</v>
      </c>
      <c r="GM627" s="9">
        <v>79.040000000000006</v>
      </c>
      <c r="GN627" s="9">
        <v>78.680000000000007</v>
      </c>
      <c r="GO627" s="9">
        <v>78.37</v>
      </c>
      <c r="GP627" s="9">
        <v>78.05</v>
      </c>
      <c r="GQ627" s="9">
        <v>77.73</v>
      </c>
      <c r="GR627" s="9">
        <v>77.400000000000006</v>
      </c>
      <c r="GS627" s="9">
        <v>77.09</v>
      </c>
      <c r="GT627" s="9">
        <v>76.790000000000006</v>
      </c>
      <c r="GU627" s="9">
        <v>76.5</v>
      </c>
      <c r="GV627" s="9">
        <v>76.22</v>
      </c>
      <c r="GW627" s="9">
        <v>75.95</v>
      </c>
      <c r="GX627" s="9">
        <v>75.69</v>
      </c>
      <c r="GY627" s="9">
        <v>75.430000000000007</v>
      </c>
      <c r="GZ627" s="9">
        <v>75.17</v>
      </c>
      <c r="HA627" s="9">
        <v>74.930000000000007</v>
      </c>
      <c r="HB627" s="9">
        <v>74.67</v>
      </c>
      <c r="HC627" s="9">
        <v>74.42</v>
      </c>
      <c r="HD627" s="9">
        <v>74.16</v>
      </c>
      <c r="HE627" s="9">
        <v>73.95</v>
      </c>
      <c r="HF627" s="9">
        <v>73.73</v>
      </c>
      <c r="HG627" s="9">
        <v>73.52</v>
      </c>
      <c r="HH627" s="9">
        <v>73.31</v>
      </c>
      <c r="HI627" s="9">
        <v>73.099999999999994</v>
      </c>
      <c r="HJ627" s="9">
        <v>72.91</v>
      </c>
      <c r="HK627" s="9">
        <v>72.72</v>
      </c>
      <c r="HL627" s="9">
        <v>72.55</v>
      </c>
      <c r="HM627" s="9">
        <v>72.39</v>
      </c>
      <c r="HN627" s="9">
        <v>72.209999999999994</v>
      </c>
      <c r="HO627" s="9">
        <v>72.03</v>
      </c>
      <c r="HP627" s="9">
        <v>71.849999999999994</v>
      </c>
      <c r="HQ627" s="9">
        <v>71.680000000000007</v>
      </c>
      <c r="HR627" s="9">
        <v>71.53</v>
      </c>
      <c r="HS627" s="9">
        <v>71.38</v>
      </c>
      <c r="HT627" s="9">
        <v>71.239999999999995</v>
      </c>
      <c r="HU627" s="9">
        <v>71.099999999999994</v>
      </c>
      <c r="HV627" s="9">
        <v>70.959999999999994</v>
      </c>
      <c r="HW627" s="9">
        <v>70.819999999999993</v>
      </c>
      <c r="HX627" s="9">
        <v>70.680000000000007</v>
      </c>
      <c r="HY627" s="9">
        <v>70.540000000000006</v>
      </c>
      <c r="ID627" s="14">
        <v>84.838099999999997</v>
      </c>
      <c r="IE627" s="14">
        <v>84.747900000000001</v>
      </c>
      <c r="IF627" s="14">
        <v>-0.10641399999999999</v>
      </c>
      <c r="IH627" s="7">
        <v>83.19</v>
      </c>
      <c r="II627" s="9">
        <v>73.03</v>
      </c>
    </row>
    <row r="628" spans="1:243" x14ac:dyDescent="0.35">
      <c r="A628" s="6">
        <f t="shared" si="101"/>
        <v>45429</v>
      </c>
      <c r="B628" s="13">
        <f t="shared" si="111"/>
        <v>5</v>
      </c>
      <c r="C628" s="13">
        <f t="shared" si="112"/>
        <v>2024</v>
      </c>
      <c r="D628">
        <f t="shared" si="113"/>
        <v>202405</v>
      </c>
      <c r="E628">
        <f t="shared" si="114"/>
        <v>2</v>
      </c>
      <c r="F628">
        <f t="shared" si="115"/>
        <v>202402</v>
      </c>
      <c r="G628" t="s">
        <v>1376</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82.775499999999994</v>
      </c>
      <c r="FP628" s="7">
        <v>82.24</v>
      </c>
      <c r="FQ628" s="9">
        <v>1.2698</v>
      </c>
      <c r="FR628" s="7">
        <f t="shared" si="100"/>
        <v>64.766104898409196</v>
      </c>
      <c r="FT628" s="7">
        <v>4.32</v>
      </c>
      <c r="FU628" s="7">
        <v>4.12</v>
      </c>
      <c r="FV628" s="9">
        <v>82.959599999999995</v>
      </c>
      <c r="FX628" s="9">
        <v>83.98</v>
      </c>
      <c r="FY628" s="9">
        <v>83.14</v>
      </c>
      <c r="FZ628" s="9">
        <v>81.540000000000006</v>
      </c>
      <c r="GA628" s="9">
        <v>79</v>
      </c>
      <c r="GB628" s="9">
        <v>75.42</v>
      </c>
      <c r="GD628" s="9">
        <v>83.98</v>
      </c>
      <c r="GE628" s="9">
        <v>83.63</v>
      </c>
      <c r="GF628" s="9">
        <v>83.14</v>
      </c>
      <c r="GG628" s="9">
        <v>82.6</v>
      </c>
      <c r="GH628" s="9">
        <v>82.06</v>
      </c>
      <c r="GI628" s="9">
        <v>81.540000000000006</v>
      </c>
      <c r="GJ628" s="9">
        <v>81.040000000000006</v>
      </c>
      <c r="GK628" s="9">
        <v>80.56</v>
      </c>
      <c r="GL628" s="9">
        <v>80.11</v>
      </c>
      <c r="GM628" s="9">
        <v>79.7</v>
      </c>
      <c r="GN628" s="9">
        <v>79.33</v>
      </c>
      <c r="GO628" s="9">
        <v>79</v>
      </c>
      <c r="GP628" s="9">
        <v>78.680000000000007</v>
      </c>
      <c r="GQ628" s="9">
        <v>78.34</v>
      </c>
      <c r="GR628" s="9">
        <v>78</v>
      </c>
      <c r="GS628" s="9">
        <v>77.680000000000007</v>
      </c>
      <c r="GT628" s="9">
        <v>77.37</v>
      </c>
      <c r="GU628" s="9">
        <v>77.05</v>
      </c>
      <c r="GV628" s="9">
        <v>76.75</v>
      </c>
      <c r="GW628" s="9">
        <v>76.47</v>
      </c>
      <c r="GX628" s="9">
        <v>76.2</v>
      </c>
      <c r="GY628" s="9">
        <v>75.930000000000007</v>
      </c>
      <c r="GZ628" s="9">
        <v>75.66</v>
      </c>
      <c r="HA628" s="9">
        <v>75.42</v>
      </c>
      <c r="HB628" s="9">
        <v>75.16</v>
      </c>
      <c r="HC628" s="9">
        <v>74.900000000000006</v>
      </c>
      <c r="HD628" s="9">
        <v>74.64</v>
      </c>
      <c r="HE628" s="9">
        <v>74.41</v>
      </c>
      <c r="HF628" s="9">
        <v>74.180000000000007</v>
      </c>
      <c r="HG628" s="9">
        <v>73.959999999999994</v>
      </c>
      <c r="HH628" s="9">
        <v>73.73</v>
      </c>
      <c r="HI628" s="9">
        <v>73.510000000000005</v>
      </c>
      <c r="HJ628" s="9">
        <v>73.319999999999993</v>
      </c>
      <c r="HK628" s="9">
        <v>73.13</v>
      </c>
      <c r="HL628" s="9">
        <v>72.959999999999994</v>
      </c>
      <c r="HM628" s="9">
        <v>72.8</v>
      </c>
      <c r="HN628" s="9">
        <v>72.62</v>
      </c>
      <c r="HO628" s="9">
        <v>72.44</v>
      </c>
      <c r="HP628" s="9">
        <v>72.260000000000005</v>
      </c>
      <c r="HQ628" s="9">
        <v>72.08</v>
      </c>
      <c r="HR628" s="9">
        <v>71.92</v>
      </c>
      <c r="HS628" s="9">
        <v>71.760000000000005</v>
      </c>
      <c r="HT628" s="9">
        <v>71.62</v>
      </c>
      <c r="HU628" s="9">
        <v>71.48</v>
      </c>
      <c r="HV628" s="9">
        <v>71.34</v>
      </c>
      <c r="HW628" s="9">
        <v>71.2</v>
      </c>
      <c r="HX628" s="9">
        <v>71.06</v>
      </c>
      <c r="HY628" s="9">
        <v>70.92</v>
      </c>
      <c r="ID628" s="14">
        <v>84.838099999999997</v>
      </c>
      <c r="IE628" s="14">
        <v>84.747900000000001</v>
      </c>
      <c r="IF628" s="14">
        <v>-0.10641399999999999</v>
      </c>
      <c r="IH628" s="7">
        <v>83.68</v>
      </c>
      <c r="II628" s="9">
        <v>74.36</v>
      </c>
    </row>
    <row r="629" spans="1:243" x14ac:dyDescent="0.35">
      <c r="A629" s="6">
        <f t="shared" si="101"/>
        <v>45432</v>
      </c>
      <c r="B629" s="13">
        <f t="shared" si="111"/>
        <v>5</v>
      </c>
      <c r="C629" s="13">
        <f t="shared" si="112"/>
        <v>2024</v>
      </c>
      <c r="D629">
        <f t="shared" si="113"/>
        <v>202405</v>
      </c>
      <c r="E629">
        <f t="shared" si="114"/>
        <v>2</v>
      </c>
      <c r="F629">
        <f t="shared" si="115"/>
        <v>202402</v>
      </c>
      <c r="G629" t="s">
        <v>1377</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82.912199999999999</v>
      </c>
      <c r="FP629" s="7">
        <v>81.91</v>
      </c>
      <c r="FQ629" s="9">
        <v>1.2707999999999999</v>
      </c>
      <c r="FR629" s="7">
        <f t="shared" si="100"/>
        <v>64.455461126849229</v>
      </c>
      <c r="FT629" s="7">
        <v>4.3499999999999996</v>
      </c>
      <c r="FU629" s="7">
        <v>4.17</v>
      </c>
      <c r="FV629" s="9">
        <v>83.102999999999994</v>
      </c>
      <c r="FX629" s="9">
        <v>83.71</v>
      </c>
      <c r="FY629" s="9">
        <v>83.05</v>
      </c>
      <c r="FZ629" s="9">
        <v>81.55</v>
      </c>
      <c r="GA629" s="9">
        <v>79.099999999999994</v>
      </c>
      <c r="GB629" s="9">
        <v>75.63</v>
      </c>
      <c r="GD629" s="9">
        <v>83.71</v>
      </c>
      <c r="GE629" s="9">
        <v>83.46</v>
      </c>
      <c r="GF629" s="9">
        <v>83.05</v>
      </c>
      <c r="GG629" s="9">
        <v>82.57</v>
      </c>
      <c r="GH629" s="9">
        <v>82.06</v>
      </c>
      <c r="GI629" s="9">
        <v>81.55</v>
      </c>
      <c r="GJ629" s="9">
        <v>81.069999999999993</v>
      </c>
      <c r="GK629" s="9">
        <v>80.61</v>
      </c>
      <c r="GL629" s="9">
        <v>80.17</v>
      </c>
      <c r="GM629" s="9">
        <v>79.77</v>
      </c>
      <c r="GN629" s="9">
        <v>79.41</v>
      </c>
      <c r="GO629" s="9">
        <v>79.099999999999994</v>
      </c>
      <c r="GP629" s="9">
        <v>78.78</v>
      </c>
      <c r="GQ629" s="9">
        <v>78.459999999999994</v>
      </c>
      <c r="GR629" s="9">
        <v>78.13</v>
      </c>
      <c r="GS629" s="9">
        <v>77.819999999999993</v>
      </c>
      <c r="GT629" s="9">
        <v>77.510000000000005</v>
      </c>
      <c r="GU629" s="9">
        <v>77.209999999999994</v>
      </c>
      <c r="GV629" s="9">
        <v>76.92</v>
      </c>
      <c r="GW629" s="9">
        <v>76.650000000000006</v>
      </c>
      <c r="GX629" s="9">
        <v>76.39</v>
      </c>
      <c r="GY629" s="9">
        <v>76.13</v>
      </c>
      <c r="GZ629" s="9">
        <v>75.87</v>
      </c>
      <c r="HA629" s="9">
        <v>75.63</v>
      </c>
      <c r="HB629" s="9">
        <v>75.37</v>
      </c>
      <c r="HC629" s="9">
        <v>75.12</v>
      </c>
      <c r="HD629" s="9">
        <v>74.87</v>
      </c>
      <c r="HE629" s="9">
        <v>74.650000000000006</v>
      </c>
      <c r="HF629" s="9">
        <v>74.42</v>
      </c>
      <c r="HG629" s="9">
        <v>74.209999999999994</v>
      </c>
      <c r="HH629" s="9">
        <v>73.989999999999995</v>
      </c>
      <c r="HI629" s="9">
        <v>73.78</v>
      </c>
      <c r="HJ629" s="9">
        <v>73.599999999999994</v>
      </c>
      <c r="HK629" s="9">
        <v>73.41</v>
      </c>
      <c r="HL629" s="9">
        <v>73.239999999999995</v>
      </c>
      <c r="HM629" s="9">
        <v>73.08</v>
      </c>
      <c r="HN629" s="9">
        <v>72.900000000000006</v>
      </c>
      <c r="HO629" s="9">
        <v>72.73</v>
      </c>
      <c r="HP629" s="9">
        <v>72.56</v>
      </c>
      <c r="HQ629" s="9">
        <v>72.38</v>
      </c>
      <c r="HR629" s="9">
        <v>72.23</v>
      </c>
      <c r="HS629" s="9">
        <v>72.06</v>
      </c>
      <c r="HT629" s="9">
        <v>71.92</v>
      </c>
      <c r="HU629" s="9">
        <v>71.78</v>
      </c>
      <c r="HV629" s="9">
        <v>71.64</v>
      </c>
      <c r="HW629" s="9">
        <v>71.510000000000005</v>
      </c>
      <c r="HX629" s="9">
        <v>71.38</v>
      </c>
      <c r="HY629" s="9">
        <v>71.239999999999995</v>
      </c>
      <c r="ID629" s="14">
        <v>84.838099999999997</v>
      </c>
      <c r="IE629" s="14">
        <v>84.747900000000001</v>
      </c>
      <c r="IF629" s="14">
        <v>-0.10641399999999999</v>
      </c>
      <c r="IH629" s="7">
        <v>83.13</v>
      </c>
      <c r="II629" s="9">
        <v>76.7</v>
      </c>
    </row>
    <row r="630" spans="1:243" x14ac:dyDescent="0.35">
      <c r="A630" s="6">
        <f t="shared" si="101"/>
        <v>45433</v>
      </c>
      <c r="B630" s="13">
        <f t="shared" si="111"/>
        <v>5</v>
      </c>
      <c r="C630" s="13">
        <f t="shared" si="112"/>
        <v>2024</v>
      </c>
      <c r="D630">
        <f t="shared" si="113"/>
        <v>202405</v>
      </c>
      <c r="E630">
        <f t="shared" si="114"/>
        <v>2</v>
      </c>
      <c r="F630">
        <f t="shared" si="115"/>
        <v>202402</v>
      </c>
      <c r="G630" t="s">
        <v>1378</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83.033500000000004</v>
      </c>
      <c r="FP630" s="7">
        <v>81.22</v>
      </c>
      <c r="FQ630" s="9">
        <v>1.2723</v>
      </c>
      <c r="FR630" s="7">
        <f t="shared" si="100"/>
        <v>63.837145327359899</v>
      </c>
      <c r="FT630" s="7">
        <v>4.3</v>
      </c>
      <c r="FU630" s="7">
        <v>4.13</v>
      </c>
      <c r="FV630" s="9">
        <v>83.223799999999997</v>
      </c>
      <c r="FX630" s="9">
        <v>82.88</v>
      </c>
      <c r="FY630" s="9">
        <v>82.33</v>
      </c>
      <c r="FZ630" s="9">
        <v>80.91</v>
      </c>
      <c r="GA630" s="9">
        <v>78.58</v>
      </c>
      <c r="GB630" s="9">
        <v>75.33</v>
      </c>
      <c r="GD630" s="9">
        <v>82.88</v>
      </c>
      <c r="GE630" s="9">
        <v>82.7</v>
      </c>
      <c r="GF630" s="9">
        <v>82.33</v>
      </c>
      <c r="GG630" s="9">
        <v>81.89</v>
      </c>
      <c r="GH630" s="9">
        <v>81.400000000000006</v>
      </c>
      <c r="GI630" s="9">
        <v>80.91</v>
      </c>
      <c r="GJ630" s="9">
        <v>80.44</v>
      </c>
      <c r="GK630" s="9">
        <v>80</v>
      </c>
      <c r="GL630" s="9">
        <v>79.59</v>
      </c>
      <c r="GM630" s="9">
        <v>79.209999999999994</v>
      </c>
      <c r="GN630" s="9">
        <v>78.88</v>
      </c>
      <c r="GO630" s="9">
        <v>78.58</v>
      </c>
      <c r="GP630" s="9">
        <v>78.290000000000006</v>
      </c>
      <c r="GQ630" s="9">
        <v>77.989999999999995</v>
      </c>
      <c r="GR630" s="9">
        <v>77.69</v>
      </c>
      <c r="GS630" s="9">
        <v>77.400000000000006</v>
      </c>
      <c r="GT630" s="9">
        <v>77.11</v>
      </c>
      <c r="GU630" s="9">
        <v>76.819999999999993</v>
      </c>
      <c r="GV630" s="9">
        <v>76.55</v>
      </c>
      <c r="GW630" s="9">
        <v>76.290000000000006</v>
      </c>
      <c r="GX630" s="9">
        <v>76.040000000000006</v>
      </c>
      <c r="GY630" s="9">
        <v>75.790000000000006</v>
      </c>
      <c r="GZ630" s="9">
        <v>75.55</v>
      </c>
      <c r="HA630" s="9">
        <v>75.33</v>
      </c>
      <c r="HB630" s="9">
        <v>75.08</v>
      </c>
      <c r="HC630" s="9">
        <v>74.84</v>
      </c>
      <c r="HD630" s="9">
        <v>74.599999999999994</v>
      </c>
      <c r="HE630" s="9">
        <v>74.400000000000006</v>
      </c>
      <c r="HF630" s="9">
        <v>74.19</v>
      </c>
      <c r="HG630" s="9">
        <v>73.989999999999995</v>
      </c>
      <c r="HH630" s="9">
        <v>73.78</v>
      </c>
      <c r="HI630" s="9">
        <v>73.58</v>
      </c>
      <c r="HJ630" s="9">
        <v>73.41</v>
      </c>
      <c r="HK630" s="9">
        <v>73.23</v>
      </c>
      <c r="HL630" s="9">
        <v>73.069999999999993</v>
      </c>
      <c r="HM630" s="9">
        <v>72.92</v>
      </c>
      <c r="HN630" s="9">
        <v>72.75</v>
      </c>
      <c r="HO630" s="9">
        <v>72.59</v>
      </c>
      <c r="HP630" s="9">
        <v>72.430000000000007</v>
      </c>
      <c r="HQ630" s="9">
        <v>72.260000000000005</v>
      </c>
      <c r="HR630" s="9">
        <v>72.12</v>
      </c>
      <c r="HS630" s="9">
        <v>71.95</v>
      </c>
      <c r="HT630" s="9">
        <v>71.81</v>
      </c>
      <c r="HU630" s="9">
        <v>71.680000000000007</v>
      </c>
      <c r="HV630" s="9">
        <v>71.55</v>
      </c>
      <c r="HW630" s="9">
        <v>71.42</v>
      </c>
      <c r="HX630" s="9">
        <v>71.3</v>
      </c>
      <c r="HY630" s="9">
        <v>71.16</v>
      </c>
      <c r="ID630" s="14">
        <v>84.838099999999997</v>
      </c>
      <c r="IE630" s="14">
        <v>84.747900000000001</v>
      </c>
      <c r="IF630" s="14">
        <v>-0.10641399999999999</v>
      </c>
      <c r="IH630" s="7">
        <v>82.79</v>
      </c>
      <c r="II630" s="9">
        <v>79.55</v>
      </c>
    </row>
    <row r="631" spans="1:243" x14ac:dyDescent="0.35">
      <c r="A631" s="6">
        <f t="shared" si="101"/>
        <v>45434</v>
      </c>
      <c r="B631" s="13">
        <f t="shared" si="111"/>
        <v>5</v>
      </c>
      <c r="C631" s="13">
        <f t="shared" si="112"/>
        <v>2024</v>
      </c>
      <c r="D631">
        <f t="shared" si="113"/>
        <v>202405</v>
      </c>
      <c r="E631">
        <f t="shared" si="114"/>
        <v>2</v>
      </c>
      <c r="F631">
        <f t="shared" si="115"/>
        <v>202402</v>
      </c>
      <c r="G631" t="s">
        <v>1379</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83.210599999999999</v>
      </c>
      <c r="FP631" s="7">
        <v>79.900000000000006</v>
      </c>
      <c r="FQ631" s="9">
        <v>1.2724</v>
      </c>
      <c r="FR631" s="7">
        <f t="shared" si="100"/>
        <v>62.794718641936505</v>
      </c>
      <c r="FT631" s="7">
        <v>4.45</v>
      </c>
      <c r="FU631" s="7">
        <v>4.2300000000000004</v>
      </c>
      <c r="FV631" s="9">
        <v>83.386799999999994</v>
      </c>
      <c r="FX631" s="9">
        <v>81.900000000000006</v>
      </c>
      <c r="FY631" s="9">
        <v>81.22</v>
      </c>
      <c r="FZ631" s="9">
        <v>79.790000000000006</v>
      </c>
      <c r="GA631" s="9">
        <v>77.540000000000006</v>
      </c>
      <c r="GB631" s="9">
        <v>74.430000000000007</v>
      </c>
      <c r="GD631" s="9">
        <v>81.900000000000006</v>
      </c>
      <c r="GE631" s="9">
        <v>81.64</v>
      </c>
      <c r="GF631" s="9">
        <v>81.22</v>
      </c>
      <c r="GG631" s="9">
        <v>80.760000000000005</v>
      </c>
      <c r="GH631" s="9">
        <v>80.27</v>
      </c>
      <c r="GI631" s="9">
        <v>79.790000000000006</v>
      </c>
      <c r="GJ631" s="9">
        <v>79.33</v>
      </c>
      <c r="GK631" s="9">
        <v>78.900000000000006</v>
      </c>
      <c r="GL631" s="9">
        <v>78.510000000000005</v>
      </c>
      <c r="GM631" s="9">
        <v>78.150000000000006</v>
      </c>
      <c r="GN631" s="9">
        <v>77.819999999999993</v>
      </c>
      <c r="GO631" s="9">
        <v>77.540000000000006</v>
      </c>
      <c r="GP631" s="9">
        <v>77.260000000000005</v>
      </c>
      <c r="GQ631" s="9">
        <v>76.98</v>
      </c>
      <c r="GR631" s="9">
        <v>76.680000000000007</v>
      </c>
      <c r="GS631" s="9">
        <v>76.41</v>
      </c>
      <c r="GT631" s="9">
        <v>76.13</v>
      </c>
      <c r="GU631" s="9">
        <v>75.849999999999994</v>
      </c>
      <c r="GV631" s="9">
        <v>75.59</v>
      </c>
      <c r="GW631" s="9">
        <v>75.34</v>
      </c>
      <c r="GX631" s="9">
        <v>75.099999999999994</v>
      </c>
      <c r="GY631" s="9">
        <v>74.86</v>
      </c>
      <c r="GZ631" s="9">
        <v>74.650000000000006</v>
      </c>
      <c r="HA631" s="9">
        <v>74.430000000000007</v>
      </c>
      <c r="HB631" s="9">
        <v>74.19</v>
      </c>
      <c r="HC631" s="9">
        <v>73.959999999999994</v>
      </c>
      <c r="HD631" s="9">
        <v>73.73</v>
      </c>
      <c r="HE631" s="9">
        <v>73.540000000000006</v>
      </c>
      <c r="HF631" s="9">
        <v>73.34</v>
      </c>
      <c r="HG631" s="9">
        <v>73.150000000000006</v>
      </c>
      <c r="HH631" s="9">
        <v>72.95</v>
      </c>
      <c r="HI631" s="9">
        <v>72.760000000000005</v>
      </c>
      <c r="HJ631" s="9">
        <v>72.599999999999994</v>
      </c>
      <c r="HK631" s="9">
        <v>72.430000000000007</v>
      </c>
      <c r="HL631" s="9">
        <v>72.28</v>
      </c>
      <c r="HM631" s="9">
        <v>72.150000000000006</v>
      </c>
      <c r="HN631" s="9">
        <v>71.989999999999995</v>
      </c>
      <c r="HO631" s="9">
        <v>71.84</v>
      </c>
      <c r="HP631" s="9">
        <v>71.69</v>
      </c>
      <c r="HQ631" s="9">
        <v>71.53</v>
      </c>
      <c r="HR631" s="9">
        <v>71.400000000000006</v>
      </c>
      <c r="HS631" s="9">
        <v>71.23</v>
      </c>
      <c r="HT631" s="9">
        <v>71.099999999999994</v>
      </c>
      <c r="HU631" s="9">
        <v>70.98</v>
      </c>
      <c r="HV631" s="9">
        <v>70.86</v>
      </c>
      <c r="HW631" s="9">
        <v>70.739999999999995</v>
      </c>
      <c r="HX631" s="9">
        <v>70.63</v>
      </c>
      <c r="HY631" s="9">
        <v>70.5</v>
      </c>
      <c r="ID631" s="14">
        <v>84.838099999999997</v>
      </c>
      <c r="IE631" s="14">
        <v>84.747900000000001</v>
      </c>
      <c r="IF631" s="14">
        <v>-0.10641399999999999</v>
      </c>
      <c r="IH631" s="7">
        <v>82.05</v>
      </c>
      <c r="II631" s="9">
        <v>82.46</v>
      </c>
    </row>
    <row r="632" spans="1:243" x14ac:dyDescent="0.35">
      <c r="A632" s="6">
        <f t="shared" si="101"/>
        <v>45435</v>
      </c>
      <c r="B632" s="13">
        <f t="shared" si="111"/>
        <v>5</v>
      </c>
      <c r="C632" s="13">
        <f t="shared" si="112"/>
        <v>2024</v>
      </c>
      <c r="D632">
        <f t="shared" si="113"/>
        <v>202405</v>
      </c>
      <c r="E632">
        <f t="shared" si="114"/>
        <v>2</v>
      </c>
      <c r="F632">
        <f t="shared" si="115"/>
        <v>202402</v>
      </c>
      <c r="G632" t="s">
        <v>1380</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83.176500000000004</v>
      </c>
      <c r="FP632" s="7">
        <v>79.25</v>
      </c>
      <c r="FQ632" s="9">
        <v>1.2712000000000001</v>
      </c>
      <c r="FR632" s="7">
        <f t="shared" si="100"/>
        <v>62.34266834487098</v>
      </c>
      <c r="FT632" s="7">
        <v>4.5</v>
      </c>
      <c r="FU632" s="7">
        <v>4.26</v>
      </c>
      <c r="FV632" s="9">
        <v>83.345100000000002</v>
      </c>
      <c r="FX632" s="9">
        <v>81.36</v>
      </c>
      <c r="FY632" s="9">
        <v>80.69</v>
      </c>
      <c r="FZ632" s="9">
        <v>79.3</v>
      </c>
      <c r="GA632" s="9">
        <v>77.12</v>
      </c>
      <c r="GB632" s="9">
        <v>74.12</v>
      </c>
      <c r="GD632" s="9">
        <v>81.36</v>
      </c>
      <c r="GE632" s="9">
        <v>81.11</v>
      </c>
      <c r="GF632" s="9">
        <v>80.69</v>
      </c>
      <c r="GG632" s="9">
        <v>80.23</v>
      </c>
      <c r="GH632" s="9">
        <v>79.760000000000005</v>
      </c>
      <c r="GI632" s="9">
        <v>79.3</v>
      </c>
      <c r="GJ632" s="9">
        <v>78.86</v>
      </c>
      <c r="GK632" s="9">
        <v>78.45</v>
      </c>
      <c r="GL632" s="9">
        <v>78.069999999999993</v>
      </c>
      <c r="GM632" s="9">
        <v>77.72</v>
      </c>
      <c r="GN632" s="9">
        <v>77.400000000000006</v>
      </c>
      <c r="GO632" s="9">
        <v>77.12</v>
      </c>
      <c r="GP632" s="9">
        <v>76.849999999999994</v>
      </c>
      <c r="GQ632" s="9">
        <v>76.58</v>
      </c>
      <c r="GR632" s="9">
        <v>76.290000000000006</v>
      </c>
      <c r="GS632" s="9">
        <v>76.02</v>
      </c>
      <c r="GT632" s="9">
        <v>75.760000000000005</v>
      </c>
      <c r="GU632" s="9">
        <v>75.489999999999995</v>
      </c>
      <c r="GV632" s="9">
        <v>75.239999999999995</v>
      </c>
      <c r="GW632" s="9">
        <v>75</v>
      </c>
      <c r="GX632" s="9">
        <v>74.77</v>
      </c>
      <c r="GY632" s="9">
        <v>74.540000000000006</v>
      </c>
      <c r="GZ632" s="9">
        <v>74.33</v>
      </c>
      <c r="HA632" s="9">
        <v>74.12</v>
      </c>
      <c r="HB632" s="9">
        <v>73.89</v>
      </c>
      <c r="HC632" s="9">
        <v>73.67</v>
      </c>
      <c r="HD632" s="9">
        <v>73.45</v>
      </c>
      <c r="HE632" s="9">
        <v>73.27</v>
      </c>
      <c r="HF632" s="9">
        <v>73.08</v>
      </c>
      <c r="HG632" s="9">
        <v>72.89</v>
      </c>
      <c r="HH632" s="9">
        <v>72.7</v>
      </c>
      <c r="HI632" s="9">
        <v>72.510000000000005</v>
      </c>
      <c r="HJ632" s="9">
        <v>72.36</v>
      </c>
      <c r="HK632" s="9">
        <v>72.2</v>
      </c>
      <c r="HL632" s="9">
        <v>72.06</v>
      </c>
      <c r="HM632" s="9">
        <v>71.930000000000007</v>
      </c>
      <c r="HN632" s="9">
        <v>71.78</v>
      </c>
      <c r="HO632" s="9">
        <v>71.64</v>
      </c>
      <c r="HP632" s="9">
        <v>71.5</v>
      </c>
      <c r="HQ632" s="9">
        <v>71.349999999999994</v>
      </c>
      <c r="HR632" s="9">
        <v>71.209999999999994</v>
      </c>
      <c r="HS632" s="9">
        <v>71.05</v>
      </c>
      <c r="HT632" s="9">
        <v>70.92</v>
      </c>
      <c r="HU632" s="9">
        <v>70.8</v>
      </c>
      <c r="HV632" s="9">
        <v>70.69</v>
      </c>
      <c r="HW632" s="9">
        <v>70.58</v>
      </c>
      <c r="HX632" s="9">
        <v>70.48</v>
      </c>
      <c r="HY632" s="9">
        <v>70.36</v>
      </c>
      <c r="ID632" s="14">
        <v>84.838099999999997</v>
      </c>
      <c r="IE632" s="14">
        <v>84.747900000000001</v>
      </c>
      <c r="IF632" s="14">
        <v>-0.10641399999999999</v>
      </c>
      <c r="IH632" s="7">
        <v>80.790000000000006</v>
      </c>
      <c r="II632" s="9">
        <v>85.33</v>
      </c>
    </row>
    <row r="633" spans="1:243" x14ac:dyDescent="0.35">
      <c r="A633" s="6">
        <f t="shared" si="101"/>
        <v>45436</v>
      </c>
      <c r="B633" s="13">
        <f t="shared" si="111"/>
        <v>5</v>
      </c>
      <c r="C633" s="13">
        <f t="shared" si="112"/>
        <v>2024</v>
      </c>
      <c r="D633">
        <f t="shared" si="113"/>
        <v>202405</v>
      </c>
      <c r="E633">
        <f t="shared" si="114"/>
        <v>2</v>
      </c>
      <c r="F633">
        <f t="shared" si="115"/>
        <v>202402</v>
      </c>
      <c r="G633" t="s">
        <v>1381</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83.251599999999996</v>
      </c>
      <c r="FP633" s="7">
        <v>78.92</v>
      </c>
      <c r="FQ633" s="9">
        <v>1.2738</v>
      </c>
      <c r="FR633" s="7">
        <f t="shared" si="100"/>
        <v>61.956351075522058</v>
      </c>
      <c r="FT633" s="7">
        <v>4.51</v>
      </c>
      <c r="FU633" s="7">
        <v>4.26</v>
      </c>
      <c r="FV633" s="9">
        <v>83.423500000000004</v>
      </c>
      <c r="FX633" s="9">
        <v>82.12</v>
      </c>
      <c r="FY633" s="9">
        <v>81.400000000000006</v>
      </c>
      <c r="FZ633" s="9">
        <v>79.900000000000006</v>
      </c>
      <c r="GA633" s="9">
        <v>77.56</v>
      </c>
      <c r="GB633" s="9">
        <v>74.37</v>
      </c>
      <c r="GD633" s="9">
        <v>82.12</v>
      </c>
      <c r="GE633" s="9">
        <v>81.84</v>
      </c>
      <c r="GF633" s="9">
        <v>81.400000000000006</v>
      </c>
      <c r="GG633" s="9">
        <v>80.91</v>
      </c>
      <c r="GH633" s="9">
        <v>80.400000000000006</v>
      </c>
      <c r="GI633" s="9">
        <v>79.900000000000006</v>
      </c>
      <c r="GJ633" s="9">
        <v>79.430000000000007</v>
      </c>
      <c r="GK633" s="9">
        <v>78.989999999999995</v>
      </c>
      <c r="GL633" s="9">
        <v>78.58</v>
      </c>
      <c r="GM633" s="9">
        <v>78.2</v>
      </c>
      <c r="GN633" s="9">
        <v>77.86</v>
      </c>
      <c r="GO633" s="9">
        <v>77.56</v>
      </c>
      <c r="GP633" s="9">
        <v>77.27</v>
      </c>
      <c r="GQ633" s="9">
        <v>76.98</v>
      </c>
      <c r="GR633" s="9">
        <v>76.67</v>
      </c>
      <c r="GS633" s="9">
        <v>76.39</v>
      </c>
      <c r="GT633" s="9">
        <v>76.11</v>
      </c>
      <c r="GU633" s="9">
        <v>75.819999999999993</v>
      </c>
      <c r="GV633" s="9">
        <v>75.55</v>
      </c>
      <c r="GW633" s="9">
        <v>75.3</v>
      </c>
      <c r="GX633" s="9">
        <v>75.05</v>
      </c>
      <c r="GY633" s="9">
        <v>74.81</v>
      </c>
      <c r="GZ633" s="9">
        <v>74.59</v>
      </c>
      <c r="HA633" s="9">
        <v>74.37</v>
      </c>
      <c r="HB633" s="9">
        <v>74.13</v>
      </c>
      <c r="HC633" s="9">
        <v>73.900000000000006</v>
      </c>
      <c r="HD633" s="9">
        <v>73.67</v>
      </c>
      <c r="HE633" s="9">
        <v>73.48</v>
      </c>
      <c r="HF633" s="9">
        <v>73.28</v>
      </c>
      <c r="HG633" s="9">
        <v>73.09</v>
      </c>
      <c r="HH633" s="9">
        <v>72.89</v>
      </c>
      <c r="HI633" s="9">
        <v>72.69</v>
      </c>
      <c r="HJ633" s="9">
        <v>72.540000000000006</v>
      </c>
      <c r="HK633" s="9">
        <v>72.38</v>
      </c>
      <c r="HL633" s="9">
        <v>72.23</v>
      </c>
      <c r="HM633" s="9">
        <v>72.09</v>
      </c>
      <c r="HN633" s="9">
        <v>71.94</v>
      </c>
      <c r="HO633" s="9">
        <v>71.790000000000006</v>
      </c>
      <c r="HP633" s="9">
        <v>71.64</v>
      </c>
      <c r="HQ633" s="9">
        <v>71.48</v>
      </c>
      <c r="HR633" s="9">
        <v>71.34</v>
      </c>
      <c r="HS633" s="9">
        <v>71.180000000000007</v>
      </c>
      <c r="HT633" s="9">
        <v>71.05</v>
      </c>
      <c r="HU633" s="9">
        <v>70.930000000000007</v>
      </c>
      <c r="HV633" s="9">
        <v>70.819999999999993</v>
      </c>
      <c r="HW633" s="9">
        <v>70.7</v>
      </c>
      <c r="HX633" s="9">
        <v>70.59</v>
      </c>
      <c r="HY633" s="9">
        <v>70.459999999999994</v>
      </c>
      <c r="ID633" s="14">
        <v>84.838099999999997</v>
      </c>
      <c r="IE633" s="14">
        <v>84.747900000000001</v>
      </c>
      <c r="IF633" s="14">
        <v>-0.10641399999999999</v>
      </c>
      <c r="IH633" s="7">
        <v>81.96</v>
      </c>
      <c r="II633" s="9">
        <v>81.900000000000006</v>
      </c>
    </row>
    <row r="634" spans="1:243" x14ac:dyDescent="0.35">
      <c r="A634" s="6">
        <f t="shared" si="101"/>
        <v>45439</v>
      </c>
      <c r="B634" s="13">
        <f t="shared" si="111"/>
        <v>5</v>
      </c>
      <c r="C634" s="13">
        <f t="shared" si="112"/>
        <v>2024</v>
      </c>
      <c r="D634">
        <f t="shared" si="113"/>
        <v>202405</v>
      </c>
      <c r="E634">
        <f t="shared" si="114"/>
        <v>2</v>
      </c>
      <c r="F634">
        <f t="shared" si="115"/>
        <v>202402</v>
      </c>
      <c r="G634" t="s">
        <v>1382</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100"/>
        <v>#N/A</v>
      </c>
      <c r="FT634" s="7">
        <v>4.5</v>
      </c>
      <c r="FU634" s="7">
        <v>4.26</v>
      </c>
      <c r="FV634" s="9" t="e">
        <v>#N/A</v>
      </c>
      <c r="FX634" s="9">
        <v>83.1</v>
      </c>
      <c r="FY634" s="9">
        <v>82.45</v>
      </c>
      <c r="FZ634" s="9">
        <v>80.92</v>
      </c>
      <c r="GA634" s="9">
        <v>78.489999999999995</v>
      </c>
      <c r="GB634" s="9">
        <v>75.12</v>
      </c>
      <c r="GD634" s="9">
        <v>83.1</v>
      </c>
      <c r="GE634" s="9">
        <v>82.88</v>
      </c>
      <c r="GF634" s="9">
        <v>82.45</v>
      </c>
      <c r="GG634" s="9">
        <v>81.96</v>
      </c>
      <c r="GH634" s="9">
        <v>81.44</v>
      </c>
      <c r="GI634" s="9">
        <v>80.92</v>
      </c>
      <c r="GJ634" s="9">
        <v>80.430000000000007</v>
      </c>
      <c r="GK634" s="9">
        <v>79.97</v>
      </c>
      <c r="GL634" s="9">
        <v>79.55</v>
      </c>
      <c r="GM634" s="9">
        <v>79.16</v>
      </c>
      <c r="GN634" s="9">
        <v>78.8</v>
      </c>
      <c r="GO634" s="9">
        <v>78.489999999999995</v>
      </c>
      <c r="GP634" s="9">
        <v>78.19</v>
      </c>
      <c r="GQ634" s="9">
        <v>77.88</v>
      </c>
      <c r="GR634" s="9">
        <v>77.56</v>
      </c>
      <c r="GS634" s="9">
        <v>77.260000000000005</v>
      </c>
      <c r="GT634" s="9">
        <v>76.959999999999994</v>
      </c>
      <c r="GU634" s="9">
        <v>76.66</v>
      </c>
      <c r="GV634" s="9">
        <v>76.38</v>
      </c>
      <c r="GW634" s="9">
        <v>76.12</v>
      </c>
      <c r="GX634" s="9">
        <v>75.86</v>
      </c>
      <c r="GY634" s="9">
        <v>75.599999999999994</v>
      </c>
      <c r="GZ634" s="9">
        <v>75.36</v>
      </c>
      <c r="HA634" s="9">
        <v>75.12</v>
      </c>
      <c r="HB634" s="9">
        <v>74.87</v>
      </c>
      <c r="HC634" s="9">
        <v>74.63</v>
      </c>
      <c r="HD634" s="9">
        <v>74.39</v>
      </c>
      <c r="HE634" s="9">
        <v>74.180000000000007</v>
      </c>
      <c r="HF634" s="9">
        <v>73.97</v>
      </c>
      <c r="HG634" s="9">
        <v>73.760000000000005</v>
      </c>
      <c r="HH634" s="9">
        <v>73.55</v>
      </c>
      <c r="HI634" s="9">
        <v>73.34</v>
      </c>
      <c r="HJ634" s="9">
        <v>73.180000000000007</v>
      </c>
      <c r="HK634" s="9">
        <v>73.010000000000005</v>
      </c>
      <c r="HL634" s="9">
        <v>72.849999999999994</v>
      </c>
      <c r="HM634" s="9">
        <v>72.7</v>
      </c>
      <c r="HN634" s="9">
        <v>72.540000000000006</v>
      </c>
      <c r="HO634" s="9">
        <v>72.38</v>
      </c>
      <c r="HP634" s="9">
        <v>72.22</v>
      </c>
      <c r="HQ634" s="9">
        <v>72.05</v>
      </c>
      <c r="HR634" s="9">
        <v>71.900000000000006</v>
      </c>
      <c r="HS634" s="9">
        <v>71.73</v>
      </c>
      <c r="HT634" s="9">
        <v>71.599999999999994</v>
      </c>
      <c r="HU634" s="9">
        <v>71.48</v>
      </c>
      <c r="HV634" s="9">
        <v>71.37</v>
      </c>
      <c r="HW634" s="9">
        <v>71.239999999999995</v>
      </c>
      <c r="HX634" s="9">
        <v>71.12</v>
      </c>
      <c r="HY634" s="9">
        <v>70.98</v>
      </c>
      <c r="ID634" s="14">
        <v>84.838099999999997</v>
      </c>
      <c r="IE634" s="14">
        <v>84.747900000000001</v>
      </c>
      <c r="IF634" s="14">
        <v>-0.10641399999999999</v>
      </c>
      <c r="IH634" s="7">
        <v>82.81</v>
      </c>
      <c r="II634" s="9">
        <v>81.900000000000006</v>
      </c>
    </row>
    <row r="635" spans="1:243" x14ac:dyDescent="0.35">
      <c r="A635" s="6">
        <f t="shared" si="101"/>
        <v>45440</v>
      </c>
      <c r="B635" s="13">
        <f t="shared" si="111"/>
        <v>5</v>
      </c>
      <c r="C635" s="13">
        <f t="shared" si="112"/>
        <v>2024</v>
      </c>
      <c r="D635">
        <f t="shared" si="113"/>
        <v>202405</v>
      </c>
      <c r="E635">
        <f t="shared" si="114"/>
        <v>2</v>
      </c>
      <c r="F635">
        <f t="shared" si="115"/>
        <v>202402</v>
      </c>
      <c r="G635" t="s">
        <v>1383</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83.353999999999999</v>
      </c>
      <c r="FP635" s="7">
        <v>81.34</v>
      </c>
      <c r="FQ635" s="9">
        <v>1.2777000000000001</v>
      </c>
      <c r="FR635" s="7">
        <f t="shared" si="100"/>
        <v>63.661266337951005</v>
      </c>
      <c r="FT635" s="7">
        <v>4.51</v>
      </c>
      <c r="FU635" s="7">
        <v>4.2699999999999996</v>
      </c>
      <c r="FV635" s="9">
        <v>83.527299999999997</v>
      </c>
      <c r="FX635" s="9">
        <v>84.22</v>
      </c>
      <c r="FY635" s="9">
        <v>83.49</v>
      </c>
      <c r="FZ635" s="9">
        <v>81.91</v>
      </c>
      <c r="GA635" s="9">
        <v>79.319999999999993</v>
      </c>
      <c r="GB635" s="9">
        <v>75.62</v>
      </c>
      <c r="GD635" s="9">
        <v>84.22</v>
      </c>
      <c r="GE635" s="9">
        <v>83.94</v>
      </c>
      <c r="GF635" s="9">
        <v>83.49</v>
      </c>
      <c r="GG635" s="9">
        <v>82.98</v>
      </c>
      <c r="GH635" s="9">
        <v>82.44</v>
      </c>
      <c r="GI635" s="9">
        <v>81.91</v>
      </c>
      <c r="GJ635" s="9">
        <v>81.400000000000006</v>
      </c>
      <c r="GK635" s="9">
        <v>80.92</v>
      </c>
      <c r="GL635" s="9">
        <v>80.48</v>
      </c>
      <c r="GM635" s="9">
        <v>80.06</v>
      </c>
      <c r="GN635" s="9">
        <v>79.67</v>
      </c>
      <c r="GO635" s="9">
        <v>79.319999999999993</v>
      </c>
      <c r="GP635" s="9">
        <v>78.98</v>
      </c>
      <c r="GQ635" s="9">
        <v>78.64</v>
      </c>
      <c r="GR635" s="9">
        <v>78.290000000000006</v>
      </c>
      <c r="GS635" s="9">
        <v>77.97</v>
      </c>
      <c r="GT635" s="9">
        <v>77.64</v>
      </c>
      <c r="GU635" s="9">
        <v>77.31</v>
      </c>
      <c r="GV635" s="9">
        <v>77</v>
      </c>
      <c r="GW635" s="9">
        <v>76.709999999999994</v>
      </c>
      <c r="GX635" s="9">
        <v>76.42</v>
      </c>
      <c r="GY635" s="9">
        <v>76.150000000000006</v>
      </c>
      <c r="GZ635" s="9">
        <v>75.89</v>
      </c>
      <c r="HA635" s="9">
        <v>75.62</v>
      </c>
      <c r="HB635" s="9">
        <v>75.349999999999994</v>
      </c>
      <c r="HC635" s="9">
        <v>75.09</v>
      </c>
      <c r="HD635" s="9">
        <v>74.83</v>
      </c>
      <c r="HE635" s="9">
        <v>74.599999999999994</v>
      </c>
      <c r="HF635" s="9">
        <v>74.37</v>
      </c>
      <c r="HG635" s="9">
        <v>74.14</v>
      </c>
      <c r="HH635" s="9">
        <v>73.92</v>
      </c>
      <c r="HI635" s="9">
        <v>73.7</v>
      </c>
      <c r="HJ635" s="9">
        <v>73.510000000000005</v>
      </c>
      <c r="HK635" s="9">
        <v>73.33</v>
      </c>
      <c r="HL635" s="9">
        <v>73.16</v>
      </c>
      <c r="HM635" s="9">
        <v>72.989999999999995</v>
      </c>
      <c r="HN635" s="9">
        <v>72.819999999999993</v>
      </c>
      <c r="HO635" s="9">
        <v>72.650000000000006</v>
      </c>
      <c r="HP635" s="9">
        <v>72.48</v>
      </c>
      <c r="HQ635" s="9">
        <v>72.290000000000006</v>
      </c>
      <c r="HR635" s="9">
        <v>72.12</v>
      </c>
      <c r="HS635" s="9">
        <v>71.930000000000007</v>
      </c>
      <c r="HT635" s="9">
        <v>71.8</v>
      </c>
      <c r="HU635" s="9">
        <v>71.67</v>
      </c>
      <c r="HV635" s="9">
        <v>71.55</v>
      </c>
      <c r="HW635" s="9">
        <v>71.41</v>
      </c>
      <c r="HX635" s="9">
        <v>71.28</v>
      </c>
      <c r="HY635" s="9">
        <v>71.13</v>
      </c>
      <c r="ID635" s="14">
        <v>84.838099999999997</v>
      </c>
      <c r="IE635" s="14">
        <v>84.747900000000001</v>
      </c>
      <c r="IF635" s="14">
        <v>-0.10641399999999999</v>
      </c>
      <c r="IH635" s="7">
        <v>83.95</v>
      </c>
      <c r="II635" s="9">
        <v>80.81</v>
      </c>
    </row>
    <row r="636" spans="1:243" x14ac:dyDescent="0.35">
      <c r="A636" s="6">
        <f t="shared" si="101"/>
        <v>45441</v>
      </c>
      <c r="B636" s="13">
        <f t="shared" si="111"/>
        <v>5</v>
      </c>
      <c r="C636" s="13">
        <f t="shared" si="112"/>
        <v>2024</v>
      </c>
      <c r="D636">
        <f t="shared" si="113"/>
        <v>202405</v>
      </c>
      <c r="E636">
        <f t="shared" si="114"/>
        <v>2</v>
      </c>
      <c r="F636">
        <f t="shared" si="115"/>
        <v>202402</v>
      </c>
      <c r="G636" t="s">
        <v>1384</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83.274100000000004</v>
      </c>
      <c r="FP636" s="7">
        <v>81.5</v>
      </c>
      <c r="FQ636" s="9">
        <v>1.2715000000000001</v>
      </c>
      <c r="FR636" s="7">
        <f t="shared" si="100"/>
        <v>64.097522611089261</v>
      </c>
      <c r="FT636" s="7">
        <v>4.58</v>
      </c>
      <c r="FU636" s="7">
        <v>4.41</v>
      </c>
      <c r="FV636" s="9">
        <v>83.425600000000003</v>
      </c>
      <c r="FX636" s="9">
        <v>83.6</v>
      </c>
      <c r="FY636" s="9">
        <v>83.03</v>
      </c>
      <c r="FZ636" s="9">
        <v>81.58</v>
      </c>
      <c r="GA636" s="9">
        <v>79.05</v>
      </c>
      <c r="GB636" s="9">
        <v>75.36</v>
      </c>
      <c r="GD636" s="9">
        <v>83.6</v>
      </c>
      <c r="GE636" s="9">
        <v>83.43</v>
      </c>
      <c r="GF636" s="9">
        <v>83.03</v>
      </c>
      <c r="GG636" s="9">
        <v>82.56</v>
      </c>
      <c r="GH636" s="9">
        <v>82.07</v>
      </c>
      <c r="GI636" s="9">
        <v>81.58</v>
      </c>
      <c r="GJ636" s="9">
        <v>81.099999999999994</v>
      </c>
      <c r="GK636" s="9">
        <v>80.650000000000006</v>
      </c>
      <c r="GL636" s="9">
        <v>80.209999999999994</v>
      </c>
      <c r="GM636" s="9">
        <v>79.8</v>
      </c>
      <c r="GN636" s="9">
        <v>79.41</v>
      </c>
      <c r="GO636" s="9">
        <v>79.05</v>
      </c>
      <c r="GP636" s="9">
        <v>78.709999999999994</v>
      </c>
      <c r="GQ636" s="9">
        <v>78.37</v>
      </c>
      <c r="GR636" s="9">
        <v>78.03</v>
      </c>
      <c r="GS636" s="9">
        <v>77.7</v>
      </c>
      <c r="GT636" s="9">
        <v>77.37</v>
      </c>
      <c r="GU636" s="9">
        <v>77.05</v>
      </c>
      <c r="GV636" s="9">
        <v>76.739999999999995</v>
      </c>
      <c r="GW636" s="9">
        <v>76.45</v>
      </c>
      <c r="GX636" s="9">
        <v>76.16</v>
      </c>
      <c r="GY636" s="9">
        <v>75.88</v>
      </c>
      <c r="GZ636" s="9">
        <v>75.62</v>
      </c>
      <c r="HA636" s="9">
        <v>75.36</v>
      </c>
      <c r="HB636" s="9">
        <v>75.09</v>
      </c>
      <c r="HC636" s="9">
        <v>74.83</v>
      </c>
      <c r="HD636" s="9">
        <v>74.569999999999993</v>
      </c>
      <c r="HE636" s="9">
        <v>74.349999999999994</v>
      </c>
      <c r="HF636" s="9">
        <v>74.12</v>
      </c>
      <c r="HG636" s="9">
        <v>73.900000000000006</v>
      </c>
      <c r="HH636" s="9">
        <v>73.680000000000007</v>
      </c>
      <c r="HI636" s="9">
        <v>73.459999999999994</v>
      </c>
      <c r="HJ636" s="9">
        <v>73.28</v>
      </c>
      <c r="HK636" s="9">
        <v>73.099999999999994</v>
      </c>
      <c r="HL636" s="9">
        <v>72.94</v>
      </c>
      <c r="HM636" s="9">
        <v>72.77</v>
      </c>
      <c r="HN636" s="9">
        <v>72.599999999999994</v>
      </c>
      <c r="HO636" s="9">
        <v>72.430000000000007</v>
      </c>
      <c r="HP636" s="9">
        <v>72.260000000000005</v>
      </c>
      <c r="HQ636" s="9">
        <v>72.08</v>
      </c>
      <c r="HR636" s="9">
        <v>71.91</v>
      </c>
      <c r="HS636" s="9">
        <v>71.73</v>
      </c>
      <c r="HT636" s="9">
        <v>71.599999999999994</v>
      </c>
      <c r="HU636" s="9">
        <v>71.47</v>
      </c>
      <c r="HV636" s="9">
        <v>71.349999999999994</v>
      </c>
      <c r="HW636" s="9">
        <v>71.209999999999994</v>
      </c>
      <c r="HX636" s="9">
        <v>71.08</v>
      </c>
      <c r="HY636" s="9">
        <v>70.94</v>
      </c>
      <c r="ID636" s="14">
        <v>84.838099999999997</v>
      </c>
      <c r="IE636" s="14">
        <v>84.747900000000001</v>
      </c>
      <c r="IF636" s="14">
        <v>-0.10641399999999999</v>
      </c>
      <c r="IH636" s="7">
        <v>83.35</v>
      </c>
      <c r="II636" s="9">
        <v>81.59</v>
      </c>
    </row>
    <row r="637" spans="1:243" x14ac:dyDescent="0.35">
      <c r="A637" s="6">
        <f t="shared" si="101"/>
        <v>45442</v>
      </c>
      <c r="B637" s="13">
        <f t="shared" si="111"/>
        <v>5</v>
      </c>
      <c r="C637" s="13">
        <f t="shared" si="112"/>
        <v>2024</v>
      </c>
      <c r="D637">
        <f t="shared" si="113"/>
        <v>202405</v>
      </c>
      <c r="E637">
        <f t="shared" si="114"/>
        <v>2</v>
      </c>
      <c r="F637">
        <f t="shared" si="115"/>
        <v>202402</v>
      </c>
      <c r="G637" t="s">
        <v>1385</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83.271100000000004</v>
      </c>
      <c r="FP637" s="7">
        <v>81.42</v>
      </c>
      <c r="FQ637" s="9">
        <v>1.2739</v>
      </c>
      <c r="FR637" s="7">
        <f t="shared" si="100"/>
        <v>63.913964989402622</v>
      </c>
      <c r="FT637" s="7">
        <v>4.37</v>
      </c>
      <c r="FU637" s="7">
        <v>4.34</v>
      </c>
      <c r="FV637" s="9">
        <v>83.409599999999998</v>
      </c>
      <c r="FX637" s="9">
        <v>81.86</v>
      </c>
      <c r="FY637" s="9">
        <v>81.58</v>
      </c>
      <c r="FZ637" s="9">
        <v>80.290000000000006</v>
      </c>
      <c r="GA637" s="9">
        <v>78.010000000000005</v>
      </c>
      <c r="GB637" s="9">
        <v>74.56</v>
      </c>
      <c r="GD637" s="9">
        <v>81.86</v>
      </c>
      <c r="GE637" s="9">
        <v>81.88</v>
      </c>
      <c r="GF637" s="9">
        <v>81.58</v>
      </c>
      <c r="GG637" s="9">
        <v>81.17</v>
      </c>
      <c r="GH637" s="9">
        <v>80.73</v>
      </c>
      <c r="GI637" s="9">
        <v>80.290000000000006</v>
      </c>
      <c r="GJ637" s="9">
        <v>79.87</v>
      </c>
      <c r="GK637" s="9">
        <v>79.459999999999994</v>
      </c>
      <c r="GL637" s="9">
        <v>79.069999999999993</v>
      </c>
      <c r="GM637" s="9">
        <v>78.69</v>
      </c>
      <c r="GN637" s="9">
        <v>78.33</v>
      </c>
      <c r="GO637" s="9">
        <v>78.010000000000005</v>
      </c>
      <c r="GP637" s="9">
        <v>77.69</v>
      </c>
      <c r="GQ637" s="9">
        <v>77.36</v>
      </c>
      <c r="GR637" s="9">
        <v>77.040000000000006</v>
      </c>
      <c r="GS637" s="9">
        <v>76.73</v>
      </c>
      <c r="GT637" s="9">
        <v>76.42</v>
      </c>
      <c r="GU637" s="9">
        <v>76.12</v>
      </c>
      <c r="GV637" s="9">
        <v>75.83</v>
      </c>
      <c r="GW637" s="9">
        <v>75.56</v>
      </c>
      <c r="GX637" s="9">
        <v>75.290000000000006</v>
      </c>
      <c r="GY637" s="9">
        <v>75.03</v>
      </c>
      <c r="GZ637" s="9">
        <v>74.8</v>
      </c>
      <c r="HA637" s="9">
        <v>74.56</v>
      </c>
      <c r="HB637" s="9">
        <v>74.31</v>
      </c>
      <c r="HC637" s="9">
        <v>74.069999999999993</v>
      </c>
      <c r="HD637" s="9">
        <v>73.83</v>
      </c>
      <c r="HE637" s="9">
        <v>73.63</v>
      </c>
      <c r="HF637" s="9">
        <v>73.430000000000007</v>
      </c>
      <c r="HG637" s="9">
        <v>73.23</v>
      </c>
      <c r="HH637" s="9">
        <v>73.02</v>
      </c>
      <c r="HI637" s="9">
        <v>72.819999999999993</v>
      </c>
      <c r="HJ637" s="9">
        <v>72.66</v>
      </c>
      <c r="HK637" s="9">
        <v>72.5</v>
      </c>
      <c r="HL637" s="9">
        <v>72.349999999999994</v>
      </c>
      <c r="HM637" s="9">
        <v>72.19</v>
      </c>
      <c r="HN637" s="9">
        <v>72.03</v>
      </c>
      <c r="HO637" s="9">
        <v>71.87</v>
      </c>
      <c r="HP637" s="9">
        <v>71.72</v>
      </c>
      <c r="HQ637" s="9">
        <v>71.55</v>
      </c>
      <c r="HR637" s="9">
        <v>71.400000000000006</v>
      </c>
      <c r="HS637" s="9">
        <v>71.23</v>
      </c>
      <c r="HT637" s="9">
        <v>71.11</v>
      </c>
      <c r="HU637" s="9">
        <v>70.989999999999995</v>
      </c>
      <c r="HV637" s="9">
        <v>70.88</v>
      </c>
      <c r="HW637" s="9">
        <v>70.75</v>
      </c>
      <c r="HX637" s="9">
        <v>70.63</v>
      </c>
      <c r="HY637" s="9">
        <v>70.5</v>
      </c>
      <c r="ID637" s="14">
        <v>84.838099999999997</v>
      </c>
      <c r="IE637" s="14">
        <v>84.747900000000001</v>
      </c>
      <c r="IF637" s="14">
        <v>-0.10641399999999999</v>
      </c>
      <c r="IH637" s="7">
        <v>82.03</v>
      </c>
      <c r="II637" s="9">
        <v>84.41</v>
      </c>
    </row>
    <row r="638" spans="1:243" x14ac:dyDescent="0.35">
      <c r="A638" s="6">
        <f t="shared" si="101"/>
        <v>45443</v>
      </c>
      <c r="B638" s="13">
        <f t="shared" si="111"/>
        <v>5</v>
      </c>
      <c r="C638" s="13">
        <f t="shared" si="112"/>
        <v>2024</v>
      </c>
      <c r="D638">
        <f t="shared" si="113"/>
        <v>202405</v>
      </c>
      <c r="E638">
        <f t="shared" si="114"/>
        <v>2</v>
      </c>
      <c r="F638">
        <f t="shared" si="115"/>
        <v>202402</v>
      </c>
      <c r="G638" t="s">
        <v>1386</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83.201400000000007</v>
      </c>
      <c r="FP638" s="7">
        <v>79.41</v>
      </c>
      <c r="FQ638" s="9">
        <v>1.2730999999999999</v>
      </c>
      <c r="FR638" s="7">
        <f t="shared" si="100"/>
        <v>62.37530437514728</v>
      </c>
      <c r="FT638" s="7">
        <v>4.43</v>
      </c>
      <c r="FU638" s="7">
        <v>4.33</v>
      </c>
      <c r="FV638" s="9">
        <v>83.319900000000004</v>
      </c>
      <c r="FX638" s="9">
        <v>81.62</v>
      </c>
      <c r="FY638" s="9">
        <v>80.87</v>
      </c>
      <c r="FZ638" s="9">
        <v>79.790000000000006</v>
      </c>
      <c r="GA638" s="9">
        <v>77.86</v>
      </c>
      <c r="GB638" s="9">
        <v>74.81</v>
      </c>
      <c r="GD638" s="9">
        <v>81.62</v>
      </c>
      <c r="GE638" s="9">
        <v>81.11</v>
      </c>
      <c r="GF638" s="9">
        <v>80.87</v>
      </c>
      <c r="GG638" s="9">
        <v>80.53</v>
      </c>
      <c r="GH638" s="9">
        <v>80.16</v>
      </c>
      <c r="GI638" s="9">
        <v>79.790000000000006</v>
      </c>
      <c r="GJ638" s="9">
        <v>79.44</v>
      </c>
      <c r="GK638" s="9">
        <v>79.09</v>
      </c>
      <c r="GL638" s="9">
        <v>78.760000000000005</v>
      </c>
      <c r="GM638" s="9">
        <v>78.44</v>
      </c>
      <c r="GN638" s="9">
        <v>78.13</v>
      </c>
      <c r="GO638" s="9">
        <v>77.86</v>
      </c>
      <c r="GP638" s="9">
        <v>77.59</v>
      </c>
      <c r="GQ638" s="9">
        <v>77.31</v>
      </c>
      <c r="GR638" s="9">
        <v>77.02</v>
      </c>
      <c r="GS638" s="9">
        <v>76.760000000000005</v>
      </c>
      <c r="GT638" s="9">
        <v>76.489999999999995</v>
      </c>
      <c r="GU638" s="9">
        <v>76.209999999999994</v>
      </c>
      <c r="GV638" s="9">
        <v>75.959999999999994</v>
      </c>
      <c r="GW638" s="9">
        <v>75.72</v>
      </c>
      <c r="GX638" s="9">
        <v>75.48</v>
      </c>
      <c r="GY638" s="9">
        <v>75.239999999999995</v>
      </c>
      <c r="GZ638" s="9">
        <v>75.03</v>
      </c>
      <c r="HA638" s="9">
        <v>74.81</v>
      </c>
      <c r="HB638" s="9">
        <v>74.58</v>
      </c>
      <c r="HC638" s="9">
        <v>74.36</v>
      </c>
      <c r="HD638" s="9">
        <v>74.14</v>
      </c>
      <c r="HE638" s="9">
        <v>73.959999999999994</v>
      </c>
      <c r="HF638" s="9">
        <v>73.77</v>
      </c>
      <c r="HG638" s="9">
        <v>73.58</v>
      </c>
      <c r="HH638" s="9">
        <v>73.38</v>
      </c>
      <c r="HI638" s="9">
        <v>73.19</v>
      </c>
      <c r="HJ638" s="9">
        <v>73.040000000000006</v>
      </c>
      <c r="HK638" s="9">
        <v>72.89</v>
      </c>
      <c r="HL638" s="9">
        <v>72.75</v>
      </c>
      <c r="HM638" s="9">
        <v>72.599999999999994</v>
      </c>
      <c r="HN638" s="9">
        <v>72.45</v>
      </c>
      <c r="HO638" s="9">
        <v>72.3</v>
      </c>
      <c r="HP638" s="9">
        <v>72.16</v>
      </c>
      <c r="HQ638" s="9">
        <v>72</v>
      </c>
      <c r="HR638" s="9">
        <v>71.849999999999994</v>
      </c>
      <c r="HS638" s="9">
        <v>71.680000000000007</v>
      </c>
      <c r="HT638" s="9">
        <v>71.56</v>
      </c>
      <c r="HU638" s="9">
        <v>71.44</v>
      </c>
      <c r="HV638" s="9">
        <v>71.34</v>
      </c>
      <c r="HW638" s="9">
        <v>71.209999999999994</v>
      </c>
      <c r="HX638" s="9">
        <v>71.09</v>
      </c>
      <c r="HY638" s="9">
        <v>70.959999999999994</v>
      </c>
      <c r="ID638" s="14">
        <v>84.838099999999997</v>
      </c>
      <c r="IE638" s="14">
        <v>84.747900000000001</v>
      </c>
      <c r="IF638" s="14">
        <v>-0.10641399999999999</v>
      </c>
      <c r="IH638" s="7">
        <v>81.28</v>
      </c>
      <c r="II638" s="9">
        <v>81.83</v>
      </c>
    </row>
    <row r="639" spans="1:243" x14ac:dyDescent="0.35">
      <c r="A639" s="6">
        <f t="shared" si="101"/>
        <v>45446</v>
      </c>
      <c r="B639" s="13">
        <f t="shared" si="111"/>
        <v>6</v>
      </c>
      <c r="C639" s="13">
        <f t="shared" si="112"/>
        <v>2024</v>
      </c>
      <c r="D639">
        <f t="shared" si="113"/>
        <v>202406</v>
      </c>
      <c r="E639">
        <f t="shared" si="114"/>
        <v>2</v>
      </c>
      <c r="F639">
        <f t="shared" si="115"/>
        <v>202402</v>
      </c>
      <c r="G639" t="s">
        <v>1387</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83.346100000000007</v>
      </c>
      <c r="FP639" s="7">
        <v>76.45</v>
      </c>
      <c r="FQ639" s="9">
        <v>1.2771999999999999</v>
      </c>
      <c r="FR639" s="7">
        <f t="shared" si="100"/>
        <v>59.857500782962738</v>
      </c>
      <c r="FT639" s="7">
        <v>4.3600000000000003</v>
      </c>
      <c r="FU639" s="7">
        <v>4.22</v>
      </c>
      <c r="FV639" s="9">
        <v>83.453699999999998</v>
      </c>
      <c r="FX639" s="9">
        <v>78.36</v>
      </c>
      <c r="FY639" s="9">
        <v>77.95</v>
      </c>
      <c r="FZ639" s="9">
        <v>77.05</v>
      </c>
      <c r="GA639" s="9">
        <v>75.61</v>
      </c>
      <c r="GB639" s="9">
        <v>73.08</v>
      </c>
      <c r="GD639" s="9">
        <v>78.36</v>
      </c>
      <c r="GE639" s="9">
        <v>78.22</v>
      </c>
      <c r="GF639" s="9">
        <v>77.95</v>
      </c>
      <c r="GG639" s="9">
        <v>77.64</v>
      </c>
      <c r="GH639" s="9">
        <v>77.33</v>
      </c>
      <c r="GI639" s="9">
        <v>77.05</v>
      </c>
      <c r="GJ639" s="9">
        <v>76.78</v>
      </c>
      <c r="GK639" s="9">
        <v>76.52</v>
      </c>
      <c r="GL639" s="9">
        <v>76.27</v>
      </c>
      <c r="GM639" s="9">
        <v>76.03</v>
      </c>
      <c r="GN639" s="9">
        <v>75.819999999999993</v>
      </c>
      <c r="GO639" s="9">
        <v>75.61</v>
      </c>
      <c r="GP639" s="9">
        <v>75.38</v>
      </c>
      <c r="GQ639" s="9">
        <v>75.14</v>
      </c>
      <c r="GR639" s="9">
        <v>74.91</v>
      </c>
      <c r="GS639" s="9">
        <v>74.69</v>
      </c>
      <c r="GT639" s="9">
        <v>74.45</v>
      </c>
      <c r="GU639" s="9">
        <v>74.23</v>
      </c>
      <c r="GV639" s="9">
        <v>74.03</v>
      </c>
      <c r="GW639" s="9">
        <v>73.83</v>
      </c>
      <c r="GX639" s="9">
        <v>73.64</v>
      </c>
      <c r="GY639" s="9">
        <v>73.459999999999994</v>
      </c>
      <c r="GZ639" s="9">
        <v>73.28</v>
      </c>
      <c r="HA639" s="9">
        <v>73.08</v>
      </c>
      <c r="HB639" s="9">
        <v>72.88</v>
      </c>
      <c r="HC639" s="9">
        <v>72.69</v>
      </c>
      <c r="HD639" s="9">
        <v>72.53</v>
      </c>
      <c r="HE639" s="9">
        <v>72.37</v>
      </c>
      <c r="HF639" s="9">
        <v>72.209999999999994</v>
      </c>
      <c r="HG639" s="9">
        <v>72.03</v>
      </c>
      <c r="HH639" s="9">
        <v>71.849999999999994</v>
      </c>
      <c r="HI639" s="9">
        <v>71.709999999999994</v>
      </c>
      <c r="HJ639" s="9">
        <v>71.58</v>
      </c>
      <c r="HK639" s="9">
        <v>71.459999999999994</v>
      </c>
      <c r="HL639" s="9">
        <v>71.34</v>
      </c>
      <c r="HM639" s="9">
        <v>71.2</v>
      </c>
      <c r="HN639" s="9">
        <v>71.06</v>
      </c>
      <c r="HO639" s="9">
        <v>70.930000000000007</v>
      </c>
      <c r="HP639" s="9">
        <v>70.790000000000006</v>
      </c>
      <c r="HQ639" s="9">
        <v>70.650000000000006</v>
      </c>
      <c r="HR639" s="9">
        <v>70.5</v>
      </c>
      <c r="HS639" s="9">
        <v>70.39</v>
      </c>
      <c r="HT639" s="9">
        <v>70.28</v>
      </c>
      <c r="HU639" s="9">
        <v>70.17</v>
      </c>
      <c r="HV639" s="9">
        <v>70.06</v>
      </c>
      <c r="HW639" s="9">
        <v>69.95</v>
      </c>
      <c r="HX639" s="9">
        <v>69.84</v>
      </c>
      <c r="HY639" s="9">
        <v>69.73</v>
      </c>
      <c r="ID639" s="14">
        <v>84.838099999999997</v>
      </c>
      <c r="IE639" s="14">
        <v>84.747900000000001</v>
      </c>
      <c r="IF639" s="14">
        <v>-0.10641399999999999</v>
      </c>
      <c r="IH639" s="7">
        <v>78.28</v>
      </c>
      <c r="II639" s="9">
        <v>87.12</v>
      </c>
    </row>
    <row r="640" spans="1:243" x14ac:dyDescent="0.35">
      <c r="A640" s="6">
        <f t="shared" si="101"/>
        <v>45447</v>
      </c>
      <c r="B640" s="13">
        <f t="shared" si="111"/>
        <v>6</v>
      </c>
      <c r="C640" s="13">
        <f t="shared" si="112"/>
        <v>2024</v>
      </c>
      <c r="D640">
        <f t="shared" si="113"/>
        <v>202406</v>
      </c>
      <c r="E640">
        <f t="shared" si="114"/>
        <v>2</v>
      </c>
      <c r="F640">
        <f t="shared" si="115"/>
        <v>202402</v>
      </c>
      <c r="G640" t="s">
        <v>1388</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83.391199999999998</v>
      </c>
      <c r="FP640" s="7">
        <v>75.33</v>
      </c>
      <c r="FQ640" s="9">
        <v>1.278</v>
      </c>
      <c r="FR640" s="7">
        <f t="shared" si="100"/>
        <v>58.943661971830984</v>
      </c>
      <c r="FT640" s="7">
        <v>4.3499999999999996</v>
      </c>
      <c r="FU640" s="7">
        <v>4.17</v>
      </c>
      <c r="FV640" s="9">
        <v>83.478499999999997</v>
      </c>
      <c r="FX640" s="9">
        <v>77.52</v>
      </c>
      <c r="FY640" s="9">
        <v>76.94</v>
      </c>
      <c r="FZ640" s="9">
        <v>75.95</v>
      </c>
      <c r="GA640" s="9">
        <v>74.48</v>
      </c>
      <c r="GB640" s="9">
        <v>71.900000000000006</v>
      </c>
      <c r="GD640" s="9">
        <v>77.52</v>
      </c>
      <c r="GE640" s="9">
        <v>77.27</v>
      </c>
      <c r="GF640" s="9">
        <v>76.94</v>
      </c>
      <c r="GG640" s="9">
        <v>76.59</v>
      </c>
      <c r="GH640" s="9">
        <v>76.25</v>
      </c>
      <c r="GI640" s="9">
        <v>75.95</v>
      </c>
      <c r="GJ640" s="9">
        <v>75.66</v>
      </c>
      <c r="GK640" s="9">
        <v>75.400000000000006</v>
      </c>
      <c r="GL640" s="9">
        <v>75.16</v>
      </c>
      <c r="GM640" s="9">
        <v>74.92</v>
      </c>
      <c r="GN640" s="9">
        <v>74.7</v>
      </c>
      <c r="GO640" s="9">
        <v>74.48</v>
      </c>
      <c r="GP640" s="9">
        <v>74.25</v>
      </c>
      <c r="GQ640" s="9">
        <v>74</v>
      </c>
      <c r="GR640" s="9">
        <v>73.77</v>
      </c>
      <c r="GS640" s="9">
        <v>73.540000000000006</v>
      </c>
      <c r="GT640" s="9">
        <v>73.3</v>
      </c>
      <c r="GU640" s="9">
        <v>73.08</v>
      </c>
      <c r="GV640" s="9">
        <v>72.88</v>
      </c>
      <c r="GW640" s="9">
        <v>72.67</v>
      </c>
      <c r="GX640" s="9">
        <v>72.48</v>
      </c>
      <c r="GY640" s="9">
        <v>72.290000000000006</v>
      </c>
      <c r="GZ640" s="9">
        <v>72.099999999999994</v>
      </c>
      <c r="HA640" s="9">
        <v>71.900000000000006</v>
      </c>
      <c r="HB640" s="9">
        <v>71.709999999999994</v>
      </c>
      <c r="HC640" s="9">
        <v>71.52</v>
      </c>
      <c r="HD640" s="9">
        <v>71.36</v>
      </c>
      <c r="HE640" s="9">
        <v>71.2</v>
      </c>
      <c r="HF640" s="9">
        <v>71.040000000000006</v>
      </c>
      <c r="HG640" s="9">
        <v>70.87</v>
      </c>
      <c r="HH640" s="9">
        <v>70.7</v>
      </c>
      <c r="HI640" s="9">
        <v>70.569999999999993</v>
      </c>
      <c r="HJ640" s="9">
        <v>70.44</v>
      </c>
      <c r="HK640" s="9">
        <v>70.319999999999993</v>
      </c>
      <c r="HL640" s="9">
        <v>70.2</v>
      </c>
      <c r="HM640" s="9">
        <v>70.06</v>
      </c>
      <c r="HN640" s="9">
        <v>69.92</v>
      </c>
      <c r="HO640" s="9">
        <v>69.790000000000006</v>
      </c>
      <c r="HP640" s="9">
        <v>69.650000000000006</v>
      </c>
      <c r="HQ640" s="9">
        <v>69.510000000000005</v>
      </c>
      <c r="HR640" s="9">
        <v>69.36</v>
      </c>
      <c r="HS640" s="9">
        <v>69.260000000000005</v>
      </c>
      <c r="HT640" s="9">
        <v>69.16</v>
      </c>
      <c r="HU640" s="9">
        <v>69.06</v>
      </c>
      <c r="HV640" s="9">
        <v>68.95</v>
      </c>
      <c r="HW640" s="9">
        <v>68.84</v>
      </c>
      <c r="HX640" s="9">
        <v>68.73</v>
      </c>
      <c r="HY640" s="9">
        <v>68.63</v>
      </c>
      <c r="ID640" s="14">
        <v>84.838099999999997</v>
      </c>
      <c r="IE640" s="14">
        <v>84.747900000000001</v>
      </c>
      <c r="IF640" s="14">
        <v>-0.10641399999999999</v>
      </c>
      <c r="IH640" s="7">
        <v>77.77</v>
      </c>
      <c r="II640" s="9">
        <v>80.59</v>
      </c>
    </row>
    <row r="641" spans="1:243" x14ac:dyDescent="0.35">
      <c r="A641" s="6">
        <f t="shared" si="101"/>
        <v>45448</v>
      </c>
      <c r="B641" s="13">
        <f t="shared" si="111"/>
        <v>6</v>
      </c>
      <c r="C641" s="13">
        <f t="shared" si="112"/>
        <v>2024</v>
      </c>
      <c r="D641">
        <f t="shared" si="113"/>
        <v>202406</v>
      </c>
      <c r="E641">
        <f t="shared" si="114"/>
        <v>2</v>
      </c>
      <c r="F641">
        <f t="shared" si="115"/>
        <v>202402</v>
      </c>
      <c r="G641" t="s">
        <v>1389</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83.333100000000002</v>
      </c>
      <c r="FP641" s="7">
        <v>75.41</v>
      </c>
      <c r="FQ641" s="9">
        <v>1.276</v>
      </c>
      <c r="FR641" s="7">
        <f t="shared" si="100"/>
        <v>59.0987460815047</v>
      </c>
      <c r="FT641" s="7">
        <v>4.3600000000000003</v>
      </c>
      <c r="FU641" s="7">
        <v>4.1900000000000004</v>
      </c>
      <c r="FV641" s="9">
        <v>83.4238</v>
      </c>
      <c r="FX641" s="9">
        <v>78.41</v>
      </c>
      <c r="FY641" s="9">
        <v>77.61</v>
      </c>
      <c r="FZ641" s="9">
        <v>76.42</v>
      </c>
      <c r="GA641" s="9">
        <v>74.72</v>
      </c>
      <c r="GB641" s="9">
        <v>71.95</v>
      </c>
      <c r="GD641" s="9">
        <v>78.41</v>
      </c>
      <c r="GE641" s="9">
        <v>78.040000000000006</v>
      </c>
      <c r="GF641" s="9">
        <v>77.61</v>
      </c>
      <c r="GG641" s="9">
        <v>77.19</v>
      </c>
      <c r="GH641" s="9">
        <v>76.790000000000006</v>
      </c>
      <c r="GI641" s="9">
        <v>76.42</v>
      </c>
      <c r="GJ641" s="9">
        <v>76.09</v>
      </c>
      <c r="GK641" s="9">
        <v>75.78</v>
      </c>
      <c r="GL641" s="9">
        <v>75.5</v>
      </c>
      <c r="GM641" s="9">
        <v>75.22</v>
      </c>
      <c r="GN641" s="9">
        <v>74.97</v>
      </c>
      <c r="GO641" s="9">
        <v>74.72</v>
      </c>
      <c r="GP641" s="9">
        <v>74.459999999999994</v>
      </c>
      <c r="GQ641" s="9">
        <v>74.19</v>
      </c>
      <c r="GR641" s="9">
        <v>73.94</v>
      </c>
      <c r="GS641" s="9">
        <v>73.680000000000007</v>
      </c>
      <c r="GT641" s="9">
        <v>73.42</v>
      </c>
      <c r="GU641" s="9">
        <v>73.19</v>
      </c>
      <c r="GV641" s="9">
        <v>72.97</v>
      </c>
      <c r="GW641" s="9">
        <v>72.75</v>
      </c>
      <c r="GX641" s="9">
        <v>72.55</v>
      </c>
      <c r="GY641" s="9">
        <v>72.349999999999994</v>
      </c>
      <c r="GZ641" s="9">
        <v>72.16</v>
      </c>
      <c r="HA641" s="9">
        <v>71.95</v>
      </c>
      <c r="HB641" s="9">
        <v>71.760000000000005</v>
      </c>
      <c r="HC641" s="9">
        <v>71.56</v>
      </c>
      <c r="HD641" s="9">
        <v>71.39</v>
      </c>
      <c r="HE641" s="9">
        <v>71.239999999999995</v>
      </c>
      <c r="HF641" s="9">
        <v>71.08</v>
      </c>
      <c r="HG641" s="9">
        <v>70.92</v>
      </c>
      <c r="HH641" s="9">
        <v>70.760000000000005</v>
      </c>
      <c r="HI641" s="9">
        <v>70.64</v>
      </c>
      <c r="HJ641" s="9">
        <v>70.52</v>
      </c>
      <c r="HK641" s="9">
        <v>70.42</v>
      </c>
      <c r="HL641" s="9">
        <v>70.31</v>
      </c>
      <c r="HM641" s="9">
        <v>70.180000000000007</v>
      </c>
      <c r="HN641" s="9">
        <v>70.05</v>
      </c>
      <c r="HO641" s="9">
        <v>69.930000000000007</v>
      </c>
      <c r="HP641" s="9">
        <v>69.8</v>
      </c>
      <c r="HQ641" s="9">
        <v>69.680000000000007</v>
      </c>
      <c r="HR641" s="9">
        <v>69.540000000000006</v>
      </c>
      <c r="HS641" s="9">
        <v>69.48</v>
      </c>
      <c r="HT641" s="9">
        <v>69.42</v>
      </c>
      <c r="HU641" s="9">
        <v>69.349999999999994</v>
      </c>
      <c r="HV641" s="9">
        <v>69.27</v>
      </c>
      <c r="HW641" s="9">
        <v>69.19</v>
      </c>
      <c r="HX641" s="9">
        <v>69.11</v>
      </c>
      <c r="HY641" s="9">
        <v>69</v>
      </c>
      <c r="ID641" s="14">
        <v>84.838099999999997</v>
      </c>
      <c r="IE641" s="14">
        <v>84.747900000000001</v>
      </c>
      <c r="IF641" s="14">
        <v>-0.10641399999999999</v>
      </c>
      <c r="IH641" s="7">
        <v>78.39</v>
      </c>
      <c r="II641" s="9">
        <v>79.34</v>
      </c>
    </row>
    <row r="642" spans="1:243" x14ac:dyDescent="0.35">
      <c r="A642" s="6">
        <f t="shared" si="101"/>
        <v>45449</v>
      </c>
      <c r="B642" s="13">
        <f t="shared" si="111"/>
        <v>6</v>
      </c>
      <c r="C642" s="13">
        <f t="shared" si="112"/>
        <v>2024</v>
      </c>
      <c r="D642">
        <f t="shared" si="113"/>
        <v>202406</v>
      </c>
      <c r="E642">
        <f t="shared" si="114"/>
        <v>2</v>
      </c>
      <c r="F642">
        <f t="shared" si="115"/>
        <v>202402</v>
      </c>
      <c r="G642" t="s">
        <v>1390</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83.346800000000002</v>
      </c>
      <c r="FP642" s="7">
        <v>77.62</v>
      </c>
      <c r="FQ642" s="9">
        <v>1.2773000000000001</v>
      </c>
      <c r="FR642" s="7">
        <f t="shared" si="100"/>
        <v>60.768809206920849</v>
      </c>
      <c r="FT642" s="7">
        <v>4.3099999999999996</v>
      </c>
      <c r="FU642" s="7">
        <v>4.17</v>
      </c>
      <c r="FV642" s="9">
        <v>83.445999999999998</v>
      </c>
      <c r="FX642" s="9">
        <v>79.87</v>
      </c>
      <c r="FY642" s="9">
        <v>79.040000000000006</v>
      </c>
      <c r="FZ642" s="9">
        <v>77.760000000000005</v>
      </c>
      <c r="GA642" s="9">
        <v>75.849999999999994</v>
      </c>
      <c r="GB642" s="9">
        <v>72.819999999999993</v>
      </c>
      <c r="GD642" s="9">
        <v>79.87</v>
      </c>
      <c r="GE642" s="9">
        <v>79.5</v>
      </c>
      <c r="GF642" s="9">
        <v>79.040000000000006</v>
      </c>
      <c r="GG642" s="9">
        <v>78.58</v>
      </c>
      <c r="GH642" s="9">
        <v>78.150000000000006</v>
      </c>
      <c r="GI642" s="9">
        <v>77.760000000000005</v>
      </c>
      <c r="GJ642" s="9">
        <v>77.400000000000006</v>
      </c>
      <c r="GK642" s="9">
        <v>77.05</v>
      </c>
      <c r="GL642" s="9">
        <v>76.73</v>
      </c>
      <c r="GM642" s="9">
        <v>76.42</v>
      </c>
      <c r="GN642" s="9">
        <v>76.13</v>
      </c>
      <c r="GO642" s="9">
        <v>75.849999999999994</v>
      </c>
      <c r="GP642" s="9">
        <v>75.569999999999993</v>
      </c>
      <c r="GQ642" s="9">
        <v>75.27</v>
      </c>
      <c r="GR642" s="9">
        <v>75</v>
      </c>
      <c r="GS642" s="9">
        <v>74.72</v>
      </c>
      <c r="GT642" s="9">
        <v>74.430000000000007</v>
      </c>
      <c r="GU642" s="9">
        <v>74.17</v>
      </c>
      <c r="GV642" s="9">
        <v>73.94</v>
      </c>
      <c r="GW642" s="9">
        <v>73.7</v>
      </c>
      <c r="GX642" s="9">
        <v>73.48</v>
      </c>
      <c r="GY642" s="9">
        <v>73.260000000000005</v>
      </c>
      <c r="GZ642" s="9">
        <v>73.05</v>
      </c>
      <c r="HA642" s="9">
        <v>72.819999999999993</v>
      </c>
      <c r="HB642" s="9">
        <v>72.61</v>
      </c>
      <c r="HC642" s="9">
        <v>72.39</v>
      </c>
      <c r="HD642" s="9">
        <v>72.2</v>
      </c>
      <c r="HE642" s="9">
        <v>72.03</v>
      </c>
      <c r="HF642" s="9">
        <v>71.86</v>
      </c>
      <c r="HG642" s="9">
        <v>71.680000000000007</v>
      </c>
      <c r="HH642" s="9">
        <v>71.510000000000005</v>
      </c>
      <c r="HI642" s="9">
        <v>71.36</v>
      </c>
      <c r="HJ642" s="9">
        <v>71.22</v>
      </c>
      <c r="HK642" s="9">
        <v>71.099999999999994</v>
      </c>
      <c r="HL642" s="9">
        <v>70.98</v>
      </c>
      <c r="HM642" s="9">
        <v>70.84</v>
      </c>
      <c r="HN642" s="9">
        <v>70.69</v>
      </c>
      <c r="HO642" s="9">
        <v>70.55</v>
      </c>
      <c r="HP642" s="9">
        <v>70.400000000000006</v>
      </c>
      <c r="HQ642" s="9">
        <v>70.260000000000005</v>
      </c>
      <c r="HR642" s="9">
        <v>70.09</v>
      </c>
      <c r="HS642" s="9">
        <v>70.02</v>
      </c>
      <c r="HT642" s="9">
        <v>69.95</v>
      </c>
      <c r="HU642" s="9">
        <v>69.87</v>
      </c>
      <c r="HV642" s="9">
        <v>69.77</v>
      </c>
      <c r="HW642" s="9">
        <v>69.67</v>
      </c>
      <c r="HX642" s="9">
        <v>69.569999999999993</v>
      </c>
      <c r="HY642" s="9">
        <v>69.459999999999994</v>
      </c>
      <c r="ID642" s="14">
        <v>84.838099999999997</v>
      </c>
      <c r="IE642" s="14">
        <v>84.747900000000001</v>
      </c>
      <c r="IF642" s="14">
        <v>-0.10641399999999999</v>
      </c>
      <c r="IH642" s="7">
        <v>79.900000000000006</v>
      </c>
      <c r="II642" s="9">
        <v>80.53</v>
      </c>
    </row>
    <row r="643" spans="1:243" x14ac:dyDescent="0.35">
      <c r="A643" s="6">
        <f t="shared" si="101"/>
        <v>45450</v>
      </c>
      <c r="B643" s="13">
        <f t="shared" si="111"/>
        <v>6</v>
      </c>
      <c r="C643" s="13">
        <f t="shared" si="112"/>
        <v>2024</v>
      </c>
      <c r="D643">
        <f t="shared" si="113"/>
        <v>202406</v>
      </c>
      <c r="E643">
        <f t="shared" si="114"/>
        <v>2</v>
      </c>
      <c r="F643">
        <f t="shared" si="115"/>
        <v>202402</v>
      </c>
      <c r="G643" t="s">
        <v>1391</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83.375299999999996</v>
      </c>
      <c r="FP643" s="7">
        <v>78.12</v>
      </c>
      <c r="FQ643" s="9">
        <v>1.2724</v>
      </c>
      <c r="FR643" s="7">
        <f t="shared" si="100"/>
        <v>61.395787488211262</v>
      </c>
      <c r="FT643" s="7">
        <v>4.37</v>
      </c>
      <c r="FU643" s="7">
        <v>4.25</v>
      </c>
      <c r="FV643" s="9">
        <v>83.446399999999997</v>
      </c>
      <c r="FX643" s="9">
        <v>79.62</v>
      </c>
      <c r="FY643" s="9">
        <v>78.94</v>
      </c>
      <c r="FZ643" s="9">
        <v>77.78</v>
      </c>
      <c r="GA643" s="9">
        <v>76.02</v>
      </c>
      <c r="GB643" s="9">
        <v>73.150000000000006</v>
      </c>
      <c r="GD643" s="9">
        <v>79.62</v>
      </c>
      <c r="GE643" s="9">
        <v>79.34</v>
      </c>
      <c r="GF643" s="9">
        <v>78.94</v>
      </c>
      <c r="GG643" s="9">
        <v>78.53</v>
      </c>
      <c r="GH643" s="9">
        <v>78.14</v>
      </c>
      <c r="GI643" s="9">
        <v>77.78</v>
      </c>
      <c r="GJ643" s="9">
        <v>77.459999999999994</v>
      </c>
      <c r="GK643" s="9">
        <v>77.14</v>
      </c>
      <c r="GL643" s="9">
        <v>76.84</v>
      </c>
      <c r="GM643" s="9">
        <v>76.55</v>
      </c>
      <c r="GN643" s="9">
        <v>76.28</v>
      </c>
      <c r="GO643" s="9">
        <v>76.02</v>
      </c>
      <c r="GP643" s="9">
        <v>75.760000000000005</v>
      </c>
      <c r="GQ643" s="9">
        <v>75.48</v>
      </c>
      <c r="GR643" s="9">
        <v>75.22</v>
      </c>
      <c r="GS643" s="9">
        <v>74.959999999999994</v>
      </c>
      <c r="GT643" s="9">
        <v>74.69</v>
      </c>
      <c r="GU643" s="9">
        <v>74.44</v>
      </c>
      <c r="GV643" s="9">
        <v>74.22</v>
      </c>
      <c r="GW643" s="9">
        <v>73.989999999999995</v>
      </c>
      <c r="GX643" s="9">
        <v>73.78</v>
      </c>
      <c r="GY643" s="9">
        <v>73.569999999999993</v>
      </c>
      <c r="GZ643" s="9">
        <v>73.37</v>
      </c>
      <c r="HA643" s="9">
        <v>73.150000000000006</v>
      </c>
      <c r="HB643" s="9">
        <v>72.95</v>
      </c>
      <c r="HC643" s="9">
        <v>72.739999999999995</v>
      </c>
      <c r="HD643" s="9">
        <v>72.56</v>
      </c>
      <c r="HE643" s="9">
        <v>72.400000000000006</v>
      </c>
      <c r="HF643" s="9">
        <v>72.23</v>
      </c>
      <c r="HG643" s="9">
        <v>72.06</v>
      </c>
      <c r="HH643" s="9">
        <v>71.89</v>
      </c>
      <c r="HI643" s="9">
        <v>71.739999999999995</v>
      </c>
      <c r="HJ643" s="9">
        <v>71.599999999999994</v>
      </c>
      <c r="HK643" s="9">
        <v>71.48</v>
      </c>
      <c r="HL643" s="9">
        <v>71.36</v>
      </c>
      <c r="HM643" s="9">
        <v>71.22</v>
      </c>
      <c r="HN643" s="9">
        <v>71.08</v>
      </c>
      <c r="HO643" s="9">
        <v>70.95</v>
      </c>
      <c r="HP643" s="9">
        <v>70.81</v>
      </c>
      <c r="HQ643" s="9">
        <v>70.67</v>
      </c>
      <c r="HR643" s="9">
        <v>70.510000000000005</v>
      </c>
      <c r="HS643" s="9">
        <v>70.430000000000007</v>
      </c>
      <c r="HT643" s="9">
        <v>70.349999999999994</v>
      </c>
      <c r="HU643" s="9">
        <v>70.260000000000005</v>
      </c>
      <c r="HV643" s="9">
        <v>70.150000000000006</v>
      </c>
      <c r="HW643" s="9">
        <v>70.040000000000006</v>
      </c>
      <c r="HX643" s="9">
        <v>69.930000000000007</v>
      </c>
      <c r="HY643" s="9">
        <v>69.83</v>
      </c>
      <c r="ID643" s="14">
        <v>84.838099999999997</v>
      </c>
      <c r="IE643" s="14">
        <v>84.747900000000001</v>
      </c>
      <c r="IF643" s="14">
        <v>-0.10641399999999999</v>
      </c>
      <c r="IH643" s="7">
        <v>79.78</v>
      </c>
      <c r="II643" s="9">
        <v>78.41</v>
      </c>
    </row>
    <row r="644" spans="1:243" x14ac:dyDescent="0.35">
      <c r="A644" s="6">
        <f t="shared" si="101"/>
        <v>45453</v>
      </c>
      <c r="B644" s="13">
        <f t="shared" ref="B644:B669" si="116">MONTH(A644)</f>
        <v>6</v>
      </c>
      <c r="C644" s="13">
        <f t="shared" ref="C644:C669" si="117">YEAR(A644)</f>
        <v>2024</v>
      </c>
      <c r="D644">
        <f t="shared" ref="D644:D669" si="118">C644*100+B644</f>
        <v>202406</v>
      </c>
      <c r="E644">
        <f t="shared" ref="E644:E669" si="119">IF(B644&lt;4,1,IF(B644&lt;7,2,IF(B644&lt;10,3,4)))</f>
        <v>2</v>
      </c>
      <c r="F644">
        <f t="shared" ref="F644:F669" si="120">C644*100+E644</f>
        <v>202402</v>
      </c>
      <c r="G644" t="s">
        <v>1394</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83.641800000000003</v>
      </c>
      <c r="FP644" s="7">
        <v>79.59</v>
      </c>
      <c r="FQ644" s="9">
        <v>1.2717000000000001</v>
      </c>
      <c r="FR644" s="7">
        <f t="shared" si="100"/>
        <v>62.585515451757487</v>
      </c>
      <c r="FT644" s="7">
        <v>4.42</v>
      </c>
      <c r="FU644" s="7">
        <v>4.33</v>
      </c>
      <c r="FV644" s="9">
        <v>83.704499999999996</v>
      </c>
      <c r="FX644" s="9">
        <v>81.63</v>
      </c>
      <c r="FY644" s="9">
        <v>80.75</v>
      </c>
      <c r="FZ644" s="9">
        <v>79.38</v>
      </c>
      <c r="GA644" s="9">
        <v>77.37</v>
      </c>
      <c r="GB644" s="9">
        <v>74.239999999999995</v>
      </c>
      <c r="GD644" s="9">
        <v>81.63</v>
      </c>
      <c r="GE644" s="9">
        <v>81.23</v>
      </c>
      <c r="GF644" s="9">
        <v>80.75</v>
      </c>
      <c r="GG644" s="9">
        <v>80.27</v>
      </c>
      <c r="GH644" s="9">
        <v>79.81</v>
      </c>
      <c r="GI644" s="9">
        <v>79.38</v>
      </c>
      <c r="GJ644" s="9">
        <v>78.989999999999995</v>
      </c>
      <c r="GK644" s="9">
        <v>78.63</v>
      </c>
      <c r="GL644" s="9">
        <v>78.290000000000006</v>
      </c>
      <c r="GM644" s="9">
        <v>77.959999999999994</v>
      </c>
      <c r="GN644" s="9">
        <v>77.66</v>
      </c>
      <c r="GO644" s="9">
        <v>77.37</v>
      </c>
      <c r="GP644" s="9">
        <v>77.069999999999993</v>
      </c>
      <c r="GQ644" s="9">
        <v>76.77</v>
      </c>
      <c r="GR644" s="9">
        <v>76.489999999999995</v>
      </c>
      <c r="GS644" s="9">
        <v>76.2</v>
      </c>
      <c r="GT644" s="9">
        <v>75.91</v>
      </c>
      <c r="GU644" s="9">
        <v>75.64</v>
      </c>
      <c r="GV644" s="9">
        <v>75.39</v>
      </c>
      <c r="GW644" s="9">
        <v>75.150000000000006</v>
      </c>
      <c r="GX644" s="9">
        <v>74.92</v>
      </c>
      <c r="GY644" s="9">
        <v>74.69</v>
      </c>
      <c r="GZ644" s="9">
        <v>74.47</v>
      </c>
      <c r="HA644" s="9">
        <v>74.239999999999995</v>
      </c>
      <c r="HB644" s="9">
        <v>74.02</v>
      </c>
      <c r="HC644" s="9">
        <v>73.790000000000006</v>
      </c>
      <c r="HD644" s="9">
        <v>73.599999999999994</v>
      </c>
      <c r="HE644" s="9">
        <v>73.42</v>
      </c>
      <c r="HF644" s="9">
        <v>73.23</v>
      </c>
      <c r="HG644" s="9">
        <v>73.040000000000006</v>
      </c>
      <c r="HH644" s="9">
        <v>72.86</v>
      </c>
      <c r="HI644" s="9">
        <v>72.709999999999994</v>
      </c>
      <c r="HJ644" s="9">
        <v>72.55</v>
      </c>
      <c r="HK644" s="9">
        <v>72.42</v>
      </c>
      <c r="HL644" s="9">
        <v>72.28</v>
      </c>
      <c r="HM644" s="9">
        <v>72.13</v>
      </c>
      <c r="HN644" s="9">
        <v>71.97</v>
      </c>
      <c r="HO644" s="9">
        <v>71.819999999999993</v>
      </c>
      <c r="HP644" s="9">
        <v>71.67</v>
      </c>
      <c r="HQ644" s="9">
        <v>71.52</v>
      </c>
      <c r="HR644" s="9">
        <v>71.34</v>
      </c>
      <c r="HS644" s="9">
        <v>71.25</v>
      </c>
      <c r="HT644" s="9">
        <v>71.16</v>
      </c>
      <c r="HU644" s="9">
        <v>71.06</v>
      </c>
      <c r="HV644" s="9">
        <v>70.94</v>
      </c>
      <c r="HW644" s="9">
        <v>70.819999999999993</v>
      </c>
      <c r="HX644" s="9">
        <v>70.69</v>
      </c>
      <c r="HY644" s="9">
        <v>70.58</v>
      </c>
      <c r="ID644" s="14">
        <v>84.838099999999997</v>
      </c>
      <c r="IE644" s="14">
        <v>84.747900000000001</v>
      </c>
      <c r="IF644" s="14">
        <v>-0.10641399999999999</v>
      </c>
      <c r="IH644" s="7">
        <v>81.63</v>
      </c>
      <c r="II644" s="9">
        <v>81.319999999999993</v>
      </c>
    </row>
    <row r="645" spans="1:243" x14ac:dyDescent="0.35">
      <c r="A645" s="6">
        <f t="shared" si="101"/>
        <v>45454</v>
      </c>
      <c r="B645" s="13">
        <f t="shared" si="116"/>
        <v>6</v>
      </c>
      <c r="C645" s="13">
        <f t="shared" si="117"/>
        <v>2024</v>
      </c>
      <c r="D645">
        <f t="shared" si="118"/>
        <v>202406</v>
      </c>
      <c r="E645">
        <f t="shared" si="119"/>
        <v>2</v>
      </c>
      <c r="F645">
        <f t="shared" si="120"/>
        <v>202402</v>
      </c>
      <c r="G645" t="s">
        <v>1396</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83.677400000000006</v>
      </c>
      <c r="FP645" s="7">
        <v>80.150000000000006</v>
      </c>
      <c r="FQ645" s="9">
        <v>1.2712000000000001</v>
      </c>
      <c r="FR645" s="7">
        <f t="shared" si="100"/>
        <v>63.05066079295154</v>
      </c>
      <c r="FT645" s="7">
        <v>4.3499999999999996</v>
      </c>
      <c r="FU645" s="7">
        <v>4.26</v>
      </c>
      <c r="FV645" s="9">
        <v>83.744200000000006</v>
      </c>
      <c r="FX645" s="9">
        <v>81.92</v>
      </c>
      <c r="FY645" s="9">
        <v>81.06</v>
      </c>
      <c r="FZ645" s="9">
        <v>79.72</v>
      </c>
      <c r="GA645" s="9">
        <v>77.72</v>
      </c>
      <c r="GB645" s="9">
        <v>74.66</v>
      </c>
      <c r="GD645" s="9">
        <v>81.92</v>
      </c>
      <c r="GE645" s="9">
        <v>81.540000000000006</v>
      </c>
      <c r="GF645" s="9">
        <v>81.06</v>
      </c>
      <c r="GG645" s="9">
        <v>80.59</v>
      </c>
      <c r="GH645" s="9">
        <v>80.14</v>
      </c>
      <c r="GI645" s="9">
        <v>79.72</v>
      </c>
      <c r="GJ645" s="9">
        <v>79.34</v>
      </c>
      <c r="GK645" s="9">
        <v>78.98</v>
      </c>
      <c r="GL645" s="9">
        <v>78.63</v>
      </c>
      <c r="GM645" s="9">
        <v>78.31</v>
      </c>
      <c r="GN645" s="9">
        <v>78.010000000000005</v>
      </c>
      <c r="GO645" s="9">
        <v>77.72</v>
      </c>
      <c r="GP645" s="9">
        <v>77.44</v>
      </c>
      <c r="GQ645" s="9">
        <v>77.150000000000006</v>
      </c>
      <c r="GR645" s="9">
        <v>76.87</v>
      </c>
      <c r="GS645" s="9">
        <v>76.59</v>
      </c>
      <c r="GT645" s="9">
        <v>76.3</v>
      </c>
      <c r="GU645" s="9">
        <v>76.040000000000006</v>
      </c>
      <c r="GV645" s="9">
        <v>75.790000000000006</v>
      </c>
      <c r="GW645" s="9">
        <v>75.540000000000006</v>
      </c>
      <c r="GX645" s="9">
        <v>75.31</v>
      </c>
      <c r="GY645" s="9">
        <v>75.09</v>
      </c>
      <c r="GZ645" s="9">
        <v>74.88</v>
      </c>
      <c r="HA645" s="9">
        <v>74.66</v>
      </c>
      <c r="HB645" s="9">
        <v>74.44</v>
      </c>
      <c r="HC645" s="9">
        <v>74.22</v>
      </c>
      <c r="HD645" s="9">
        <v>74.040000000000006</v>
      </c>
      <c r="HE645" s="9">
        <v>73.86</v>
      </c>
      <c r="HF645" s="9">
        <v>73.680000000000007</v>
      </c>
      <c r="HG645" s="9">
        <v>73.489999999999995</v>
      </c>
      <c r="HH645" s="9">
        <v>73.31</v>
      </c>
      <c r="HI645" s="9">
        <v>73.16</v>
      </c>
      <c r="HJ645" s="9">
        <v>73.010000000000005</v>
      </c>
      <c r="HK645" s="9">
        <v>72.89</v>
      </c>
      <c r="HL645" s="9">
        <v>72.760000000000005</v>
      </c>
      <c r="HM645" s="9">
        <v>72.61</v>
      </c>
      <c r="HN645" s="9">
        <v>72.45</v>
      </c>
      <c r="HO645" s="9">
        <v>72.31</v>
      </c>
      <c r="HP645" s="9">
        <v>72.17</v>
      </c>
      <c r="HQ645" s="9">
        <v>72.03</v>
      </c>
      <c r="HR645" s="9">
        <v>71.86</v>
      </c>
      <c r="HS645" s="9">
        <v>71.77</v>
      </c>
      <c r="HT645" s="9">
        <v>71.680000000000007</v>
      </c>
      <c r="HU645" s="9">
        <v>71.58</v>
      </c>
      <c r="HV645" s="9">
        <v>71.459999999999994</v>
      </c>
      <c r="HW645" s="9">
        <v>71.349999999999994</v>
      </c>
      <c r="HX645" s="9">
        <v>71.23</v>
      </c>
      <c r="HY645" s="9">
        <v>71.12</v>
      </c>
      <c r="ID645" s="14">
        <v>84.838099999999997</v>
      </c>
      <c r="IE645" s="14">
        <v>84.747900000000001</v>
      </c>
      <c r="IF645" s="14">
        <v>-0.10641399999999999</v>
      </c>
      <c r="IH645" s="7">
        <v>81.92</v>
      </c>
      <c r="II645" s="9">
        <v>81.08</v>
      </c>
    </row>
    <row r="646" spans="1:243" x14ac:dyDescent="0.35">
      <c r="A646" s="6">
        <f t="shared" si="101"/>
        <v>45455</v>
      </c>
      <c r="B646" s="13">
        <f t="shared" si="116"/>
        <v>6</v>
      </c>
      <c r="C646" s="13">
        <f t="shared" si="117"/>
        <v>2024</v>
      </c>
      <c r="D646">
        <f t="shared" si="118"/>
        <v>202406</v>
      </c>
      <c r="E646">
        <f t="shared" si="119"/>
        <v>2</v>
      </c>
      <c r="F646">
        <f t="shared" si="120"/>
        <v>202402</v>
      </c>
      <c r="G646" t="s">
        <v>1397</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83.932299999999998</v>
      </c>
      <c r="FP646" s="7">
        <v>80.52</v>
      </c>
      <c r="FQ646" s="9">
        <v>1.2843</v>
      </c>
      <c r="FR646" s="7">
        <f t="shared" si="100"/>
        <v>62.695631861714553</v>
      </c>
      <c r="FT646" s="7">
        <v>4.2</v>
      </c>
      <c r="FU646" s="7">
        <v>4.1100000000000003</v>
      </c>
      <c r="FV646" s="9">
        <v>83.973600000000005</v>
      </c>
      <c r="FX646" s="9">
        <v>82.6</v>
      </c>
      <c r="FY646" s="9">
        <v>81.650000000000006</v>
      </c>
      <c r="FZ646" s="9">
        <v>80.25</v>
      </c>
      <c r="GA646" s="9">
        <v>78.11</v>
      </c>
      <c r="GB646" s="9">
        <v>74.89</v>
      </c>
      <c r="GD646" s="9">
        <v>82.6</v>
      </c>
      <c r="GE646" s="9">
        <v>82.15</v>
      </c>
      <c r="GF646" s="9">
        <v>81.650000000000006</v>
      </c>
      <c r="GG646" s="9">
        <v>81.16</v>
      </c>
      <c r="GH646" s="9">
        <v>80.69</v>
      </c>
      <c r="GI646" s="9">
        <v>80.25</v>
      </c>
      <c r="GJ646" s="9">
        <v>79.849999999999994</v>
      </c>
      <c r="GK646" s="9">
        <v>79.459999999999994</v>
      </c>
      <c r="GL646" s="9">
        <v>79.09</v>
      </c>
      <c r="GM646" s="9">
        <v>78.739999999999995</v>
      </c>
      <c r="GN646" s="9">
        <v>78.42</v>
      </c>
      <c r="GO646" s="9">
        <v>78.11</v>
      </c>
      <c r="GP646" s="9">
        <v>77.81</v>
      </c>
      <c r="GQ646" s="9">
        <v>77.5</v>
      </c>
      <c r="GR646" s="9">
        <v>77.22</v>
      </c>
      <c r="GS646" s="9">
        <v>76.930000000000007</v>
      </c>
      <c r="GT646" s="9">
        <v>76.63</v>
      </c>
      <c r="GU646" s="9">
        <v>76.36</v>
      </c>
      <c r="GV646" s="9">
        <v>76.099999999999994</v>
      </c>
      <c r="GW646" s="9">
        <v>75.84</v>
      </c>
      <c r="GX646" s="9">
        <v>75.59</v>
      </c>
      <c r="GY646" s="9">
        <v>75.36</v>
      </c>
      <c r="GZ646" s="9">
        <v>75.13</v>
      </c>
      <c r="HA646" s="9">
        <v>74.89</v>
      </c>
      <c r="HB646" s="9">
        <v>74.66</v>
      </c>
      <c r="HC646" s="9">
        <v>74.430000000000007</v>
      </c>
      <c r="HD646" s="9">
        <v>74.239999999999995</v>
      </c>
      <c r="HE646" s="9">
        <v>74.040000000000006</v>
      </c>
      <c r="HF646" s="9">
        <v>73.849999999999994</v>
      </c>
      <c r="HG646" s="9">
        <v>73.650000000000006</v>
      </c>
      <c r="HH646" s="9">
        <v>73.459999999999994</v>
      </c>
      <c r="HI646" s="9">
        <v>73.3</v>
      </c>
      <c r="HJ646" s="9">
        <v>73.14</v>
      </c>
      <c r="HK646" s="9">
        <v>73.02</v>
      </c>
      <c r="HL646" s="9">
        <v>72.88</v>
      </c>
      <c r="HM646" s="9">
        <v>72.72</v>
      </c>
      <c r="HN646" s="9">
        <v>72.55</v>
      </c>
      <c r="HO646" s="9">
        <v>72.400000000000006</v>
      </c>
      <c r="HP646" s="9">
        <v>72.25</v>
      </c>
      <c r="HQ646" s="9">
        <v>72.11</v>
      </c>
      <c r="HR646" s="9">
        <v>71.94</v>
      </c>
      <c r="HS646" s="9">
        <v>71.849999999999994</v>
      </c>
      <c r="HT646" s="9">
        <v>71.760000000000005</v>
      </c>
      <c r="HU646" s="9">
        <v>71.66</v>
      </c>
      <c r="HV646" s="9">
        <v>71.540000000000006</v>
      </c>
      <c r="HW646" s="9">
        <v>71.430000000000007</v>
      </c>
      <c r="HX646" s="9">
        <v>71.3</v>
      </c>
      <c r="HY646" s="9">
        <v>71.180000000000007</v>
      </c>
      <c r="ID646" s="14">
        <v>84.838099999999997</v>
      </c>
      <c r="IE646" s="14">
        <v>84.747900000000001</v>
      </c>
      <c r="IF646" s="14">
        <v>-0.10641399999999999</v>
      </c>
      <c r="IH646" s="7">
        <v>82.6</v>
      </c>
      <c r="II646" s="9">
        <v>83.87</v>
      </c>
    </row>
    <row r="647" spans="1:243" x14ac:dyDescent="0.35">
      <c r="A647" s="6">
        <f t="shared" si="101"/>
        <v>45456</v>
      </c>
      <c r="B647" s="13">
        <f t="shared" si="116"/>
        <v>6</v>
      </c>
      <c r="C647" s="13">
        <f t="shared" si="117"/>
        <v>2024</v>
      </c>
      <c r="D647">
        <f t="shared" si="118"/>
        <v>202406</v>
      </c>
      <c r="E647">
        <f t="shared" si="119"/>
        <v>2</v>
      </c>
      <c r="F647">
        <f t="shared" si="120"/>
        <v>202402</v>
      </c>
      <c r="G647" t="s">
        <v>1398</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83.812899999999999</v>
      </c>
      <c r="FP647" s="7">
        <v>81.44</v>
      </c>
      <c r="FQ647" s="9">
        <v>1.2766999999999999</v>
      </c>
      <c r="FR647" s="7">
        <f t="shared" si="100"/>
        <v>63.789457194329131</v>
      </c>
      <c r="FT647" s="7">
        <v>4.22</v>
      </c>
      <c r="FU647" s="7">
        <v>4.13</v>
      </c>
      <c r="FV647" s="9">
        <v>83.869100000000003</v>
      </c>
      <c r="FX647" s="9">
        <v>82.75</v>
      </c>
      <c r="FY647" s="9">
        <v>81.8</v>
      </c>
      <c r="FZ647" s="9">
        <v>80.400000000000006</v>
      </c>
      <c r="GA647" s="9">
        <v>78.22</v>
      </c>
      <c r="GB647" s="9">
        <v>74.88</v>
      </c>
      <c r="GD647" s="9">
        <v>82.75</v>
      </c>
      <c r="GE647" s="9">
        <v>82.3</v>
      </c>
      <c r="GF647" s="9">
        <v>81.8</v>
      </c>
      <c r="GG647" s="9">
        <v>81.31</v>
      </c>
      <c r="GH647" s="9">
        <v>80.84</v>
      </c>
      <c r="GI647" s="9">
        <v>80.400000000000006</v>
      </c>
      <c r="GJ647" s="9">
        <v>79.989999999999995</v>
      </c>
      <c r="GK647" s="9">
        <v>79.599999999999994</v>
      </c>
      <c r="GL647" s="9">
        <v>79.23</v>
      </c>
      <c r="GM647" s="9">
        <v>78.87</v>
      </c>
      <c r="GN647" s="9">
        <v>78.540000000000006</v>
      </c>
      <c r="GO647" s="9">
        <v>78.22</v>
      </c>
      <c r="GP647" s="9">
        <v>77.900000000000006</v>
      </c>
      <c r="GQ647" s="9">
        <v>77.58</v>
      </c>
      <c r="GR647" s="9">
        <v>77.28</v>
      </c>
      <c r="GS647" s="9">
        <v>76.989999999999995</v>
      </c>
      <c r="GT647" s="9">
        <v>76.680000000000007</v>
      </c>
      <c r="GU647" s="9">
        <v>76.400000000000006</v>
      </c>
      <c r="GV647" s="9">
        <v>76.13</v>
      </c>
      <c r="GW647" s="9">
        <v>75.87</v>
      </c>
      <c r="GX647" s="9">
        <v>75.61</v>
      </c>
      <c r="GY647" s="9">
        <v>75.37</v>
      </c>
      <c r="GZ647" s="9">
        <v>75.13</v>
      </c>
      <c r="HA647" s="9">
        <v>74.88</v>
      </c>
      <c r="HB647" s="9">
        <v>74.64</v>
      </c>
      <c r="HC647" s="9">
        <v>74.41</v>
      </c>
      <c r="HD647" s="9">
        <v>74.209999999999994</v>
      </c>
      <c r="HE647" s="9">
        <v>74.010000000000005</v>
      </c>
      <c r="HF647" s="9">
        <v>73.81</v>
      </c>
      <c r="HG647" s="9">
        <v>73.61</v>
      </c>
      <c r="HH647" s="9">
        <v>73.41</v>
      </c>
      <c r="HI647" s="9">
        <v>73.239999999999995</v>
      </c>
      <c r="HJ647" s="9">
        <v>73.069999999999993</v>
      </c>
      <c r="HK647" s="9">
        <v>72.95</v>
      </c>
      <c r="HL647" s="9">
        <v>72.81</v>
      </c>
      <c r="HM647" s="9">
        <v>72.650000000000006</v>
      </c>
      <c r="HN647" s="9">
        <v>72.47</v>
      </c>
      <c r="HO647" s="9">
        <v>72.31</v>
      </c>
      <c r="HP647" s="9">
        <v>72.16</v>
      </c>
      <c r="HQ647" s="9">
        <v>72.02</v>
      </c>
      <c r="HR647" s="9">
        <v>71.849999999999994</v>
      </c>
      <c r="HS647" s="9">
        <v>71.77</v>
      </c>
      <c r="HT647" s="9">
        <v>71.69</v>
      </c>
      <c r="HU647" s="9">
        <v>71.59</v>
      </c>
      <c r="HV647" s="9">
        <v>71.47</v>
      </c>
      <c r="HW647" s="9">
        <v>71.36</v>
      </c>
      <c r="HX647" s="9">
        <v>71.23</v>
      </c>
      <c r="HY647" s="9">
        <v>71.099999999999994</v>
      </c>
      <c r="ID647" s="14">
        <v>84.838099999999997</v>
      </c>
      <c r="IE647" s="14">
        <v>84.747900000000001</v>
      </c>
      <c r="IF647" s="14">
        <v>-0.10641399999999999</v>
      </c>
      <c r="IH647" s="7">
        <v>82.75</v>
      </c>
      <c r="II647" s="9">
        <v>84.3</v>
      </c>
    </row>
    <row r="648" spans="1:243" x14ac:dyDescent="0.35">
      <c r="A648" s="6">
        <f t="shared" si="101"/>
        <v>45457</v>
      </c>
      <c r="B648" s="13">
        <f t="shared" si="116"/>
        <v>6</v>
      </c>
      <c r="C648" s="13">
        <f t="shared" si="117"/>
        <v>2024</v>
      </c>
      <c r="D648">
        <f t="shared" si="118"/>
        <v>202406</v>
      </c>
      <c r="E648">
        <f t="shared" si="119"/>
        <v>2</v>
      </c>
      <c r="F648">
        <f t="shared" si="120"/>
        <v>202402</v>
      </c>
      <c r="G648" t="s">
        <v>1399</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83.5137</v>
      </c>
      <c r="FP648" s="7">
        <v>81.489999999999995</v>
      </c>
      <c r="FQ648" s="9">
        <v>1.2666999999999999</v>
      </c>
      <c r="FR648" s="7">
        <f t="shared" si="100"/>
        <v>64.332517565327223</v>
      </c>
      <c r="FT648" s="7">
        <v>4.18</v>
      </c>
      <c r="FU648" s="7">
        <v>4.05</v>
      </c>
      <c r="FV648" s="9">
        <v>83.583500000000001</v>
      </c>
      <c r="FX648" s="9">
        <v>82.62</v>
      </c>
      <c r="FY648" s="9">
        <v>81.5</v>
      </c>
      <c r="FZ648" s="9">
        <v>80.03</v>
      </c>
      <c r="GA648" s="9">
        <v>77.83</v>
      </c>
      <c r="GB648" s="9">
        <v>74.55</v>
      </c>
      <c r="GD648" s="9">
        <v>82.62</v>
      </c>
      <c r="GE648" s="9">
        <v>82.08</v>
      </c>
      <c r="GF648" s="9">
        <v>81.5</v>
      </c>
      <c r="GG648" s="9">
        <v>80.97</v>
      </c>
      <c r="GH648" s="9">
        <v>80.48</v>
      </c>
      <c r="GI648" s="9">
        <v>80.03</v>
      </c>
      <c r="GJ648" s="9">
        <v>79.599999999999994</v>
      </c>
      <c r="GK648" s="9">
        <v>79.2</v>
      </c>
      <c r="GL648" s="9">
        <v>78.83</v>
      </c>
      <c r="GM648" s="9">
        <v>78.48</v>
      </c>
      <c r="GN648" s="9">
        <v>78.150000000000006</v>
      </c>
      <c r="GO648" s="9">
        <v>77.83</v>
      </c>
      <c r="GP648" s="9">
        <v>77.52</v>
      </c>
      <c r="GQ648" s="9">
        <v>77.209999999999994</v>
      </c>
      <c r="GR648" s="9">
        <v>76.91</v>
      </c>
      <c r="GS648" s="9">
        <v>76.62</v>
      </c>
      <c r="GT648" s="9">
        <v>76.31</v>
      </c>
      <c r="GU648" s="9">
        <v>76.03</v>
      </c>
      <c r="GV648" s="9">
        <v>75.77</v>
      </c>
      <c r="GW648" s="9">
        <v>75.510000000000005</v>
      </c>
      <c r="GX648" s="9">
        <v>75.260000000000005</v>
      </c>
      <c r="GY648" s="9">
        <v>75.03</v>
      </c>
      <c r="GZ648" s="9">
        <v>74.8</v>
      </c>
      <c r="HA648" s="9">
        <v>74.55</v>
      </c>
      <c r="HB648" s="9">
        <v>74.31</v>
      </c>
      <c r="HC648" s="9">
        <v>74.08</v>
      </c>
      <c r="HD648" s="9">
        <v>73.89</v>
      </c>
      <c r="HE648" s="9">
        <v>73.7</v>
      </c>
      <c r="HF648" s="9">
        <v>73.510000000000005</v>
      </c>
      <c r="HG648" s="9">
        <v>73.319999999999993</v>
      </c>
      <c r="HH648" s="9">
        <v>73.13</v>
      </c>
      <c r="HI648" s="9">
        <v>72.97</v>
      </c>
      <c r="HJ648" s="9">
        <v>72.81</v>
      </c>
      <c r="HK648" s="9">
        <v>72.680000000000007</v>
      </c>
      <c r="HL648" s="9">
        <v>72.540000000000006</v>
      </c>
      <c r="HM648" s="9">
        <v>72.38</v>
      </c>
      <c r="HN648" s="9">
        <v>72.2</v>
      </c>
      <c r="HO648" s="9">
        <v>72.040000000000006</v>
      </c>
      <c r="HP648" s="9">
        <v>71.900000000000006</v>
      </c>
      <c r="HQ648" s="9">
        <v>71.77</v>
      </c>
      <c r="HR648" s="9">
        <v>71.61</v>
      </c>
      <c r="HS648" s="9">
        <v>71.53</v>
      </c>
      <c r="HT648" s="9">
        <v>71.45</v>
      </c>
      <c r="HU648" s="9">
        <v>71.349999999999994</v>
      </c>
      <c r="HV648" s="9">
        <v>71.23</v>
      </c>
      <c r="HW648" s="9">
        <v>71.13</v>
      </c>
      <c r="HX648" s="9">
        <v>71.010000000000005</v>
      </c>
      <c r="HY648" s="9">
        <v>70.89</v>
      </c>
      <c r="ID648" s="14">
        <v>84.838099999999997</v>
      </c>
      <c r="IE648" s="14">
        <v>84.747900000000001</v>
      </c>
      <c r="IF648" s="14">
        <v>-0.10641399999999999</v>
      </c>
      <c r="IH648" s="7">
        <v>82.62</v>
      </c>
      <c r="II648" s="9">
        <v>83.29</v>
      </c>
    </row>
    <row r="649" spans="1:243" x14ac:dyDescent="0.35">
      <c r="A649" s="6">
        <f t="shared" si="101"/>
        <v>45460</v>
      </c>
      <c r="B649" s="13">
        <f t="shared" si="116"/>
        <v>6</v>
      </c>
      <c r="C649" s="13">
        <f t="shared" si="117"/>
        <v>2024</v>
      </c>
      <c r="D649">
        <f t="shared" si="118"/>
        <v>202406</v>
      </c>
      <c r="E649">
        <f t="shared" si="119"/>
        <v>2</v>
      </c>
      <c r="F649">
        <f t="shared" si="120"/>
        <v>202402</v>
      </c>
      <c r="G649" t="s">
        <v>1400</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83.512299999999996</v>
      </c>
      <c r="FP649" s="7">
        <v>82.45</v>
      </c>
      <c r="FQ649" s="9">
        <v>1.268</v>
      </c>
      <c r="FR649" s="7">
        <f t="shared" si="100"/>
        <v>65.023659305993689</v>
      </c>
      <c r="FT649" s="7">
        <v>4.2</v>
      </c>
      <c r="FU649" s="7">
        <v>4.1100000000000003</v>
      </c>
      <c r="FV649" s="9">
        <v>83.577200000000005</v>
      </c>
      <c r="FX649" s="9">
        <v>84.25</v>
      </c>
      <c r="FY649" s="9">
        <v>82.79</v>
      </c>
      <c r="FZ649" s="9">
        <v>80.989999999999995</v>
      </c>
      <c r="GA649" s="9">
        <v>78.319999999999993</v>
      </c>
      <c r="GB649" s="9">
        <v>74.61</v>
      </c>
      <c r="GD649" s="9">
        <v>84.25</v>
      </c>
      <c r="GE649" s="9">
        <v>83.52</v>
      </c>
      <c r="GF649" s="9">
        <v>82.79</v>
      </c>
      <c r="GG649" s="9">
        <v>82.15</v>
      </c>
      <c r="GH649" s="9">
        <v>81.55</v>
      </c>
      <c r="GI649" s="9">
        <v>80.989999999999995</v>
      </c>
      <c r="GJ649" s="9">
        <v>80.47</v>
      </c>
      <c r="GK649" s="9">
        <v>79.98</v>
      </c>
      <c r="GL649" s="9">
        <v>79.53</v>
      </c>
      <c r="GM649" s="9">
        <v>79.099999999999994</v>
      </c>
      <c r="GN649" s="9">
        <v>78.7</v>
      </c>
      <c r="GO649" s="9">
        <v>78.319999999999993</v>
      </c>
      <c r="GP649" s="9">
        <v>77.94</v>
      </c>
      <c r="GQ649" s="9">
        <v>77.58</v>
      </c>
      <c r="GR649" s="9">
        <v>77.239999999999995</v>
      </c>
      <c r="GS649" s="9">
        <v>76.900000000000006</v>
      </c>
      <c r="GT649" s="9">
        <v>76.56</v>
      </c>
      <c r="GU649" s="9">
        <v>76.25</v>
      </c>
      <c r="GV649" s="9">
        <v>75.95</v>
      </c>
      <c r="GW649" s="9">
        <v>75.66</v>
      </c>
      <c r="GX649" s="9">
        <v>75.38</v>
      </c>
      <c r="GY649" s="9">
        <v>75.12</v>
      </c>
      <c r="GZ649" s="9">
        <v>74.87</v>
      </c>
      <c r="HA649" s="9">
        <v>74.61</v>
      </c>
      <c r="HB649" s="9">
        <v>74.37</v>
      </c>
      <c r="HC649" s="9">
        <v>74.13</v>
      </c>
      <c r="HD649" s="9">
        <v>73.92</v>
      </c>
      <c r="HE649" s="9">
        <v>73.709999999999994</v>
      </c>
      <c r="HF649" s="9">
        <v>73.5</v>
      </c>
      <c r="HG649" s="9">
        <v>73.3</v>
      </c>
      <c r="HH649" s="9">
        <v>73.099999999999994</v>
      </c>
      <c r="HI649" s="9">
        <v>72.930000000000007</v>
      </c>
      <c r="HJ649" s="9">
        <v>72.760000000000005</v>
      </c>
      <c r="HK649" s="9">
        <v>72.61</v>
      </c>
      <c r="HL649" s="9">
        <v>72.459999999999994</v>
      </c>
      <c r="HM649" s="9">
        <v>72.290000000000006</v>
      </c>
      <c r="HN649" s="9">
        <v>72.11</v>
      </c>
      <c r="HO649" s="9">
        <v>71.94</v>
      </c>
      <c r="HP649" s="9">
        <v>71.790000000000006</v>
      </c>
      <c r="HQ649" s="9">
        <v>71.66</v>
      </c>
      <c r="HR649" s="9">
        <v>71.5</v>
      </c>
      <c r="HS649" s="9">
        <v>71.42</v>
      </c>
      <c r="HT649" s="9">
        <v>71.34</v>
      </c>
      <c r="HU649" s="9">
        <v>71.239999999999995</v>
      </c>
      <c r="HV649" s="9">
        <v>71.12</v>
      </c>
      <c r="HW649" s="9">
        <v>71.010000000000005</v>
      </c>
      <c r="HX649" s="9">
        <v>70.88</v>
      </c>
      <c r="HY649" s="9">
        <v>70.760000000000005</v>
      </c>
      <c r="ID649" s="14">
        <v>84.838099999999997</v>
      </c>
      <c r="IE649" s="14">
        <v>84.747900000000001</v>
      </c>
      <c r="IF649" s="14">
        <v>-0.10641399999999999</v>
      </c>
      <c r="IH649" s="7">
        <v>84.25</v>
      </c>
      <c r="II649" s="9">
        <v>80.52</v>
      </c>
    </row>
    <row r="650" spans="1:243" x14ac:dyDescent="0.35">
      <c r="A650" s="6">
        <f t="shared" si="101"/>
        <v>45461</v>
      </c>
      <c r="B650" s="13">
        <f t="shared" si="116"/>
        <v>6</v>
      </c>
      <c r="C650" s="13">
        <f t="shared" si="117"/>
        <v>2024</v>
      </c>
      <c r="D650">
        <f t="shared" si="118"/>
        <v>202406</v>
      </c>
      <c r="E650">
        <f t="shared" si="119"/>
        <v>2</v>
      </c>
      <c r="F650">
        <f t="shared" si="120"/>
        <v>202402</v>
      </c>
      <c r="G650" t="s">
        <v>1401</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83.406300000000002</v>
      </c>
      <c r="FP650" s="7">
        <v>84.79</v>
      </c>
      <c r="FQ650" s="9">
        <v>1.2689999999999999</v>
      </c>
      <c r="FR650" s="7">
        <f t="shared" ref="FR650:FR713" si="121">FP650/FQ650</f>
        <v>66.816390858944061</v>
      </c>
      <c r="FT650" s="7">
        <v>4.16</v>
      </c>
      <c r="FU650" s="7">
        <v>4.04</v>
      </c>
      <c r="FV650" s="9">
        <v>83.480500000000006</v>
      </c>
      <c r="FX650" s="9">
        <v>85.33</v>
      </c>
      <c r="FY650" s="9">
        <v>83.79</v>
      </c>
      <c r="FZ650" s="9">
        <v>81.99</v>
      </c>
      <c r="GA650" s="9">
        <v>79.28</v>
      </c>
      <c r="GB650" s="9">
        <v>75.489999999999995</v>
      </c>
      <c r="GD650" s="9">
        <v>85.33</v>
      </c>
      <c r="GE650" s="9">
        <v>84.53</v>
      </c>
      <c r="GF650" s="9">
        <v>83.79</v>
      </c>
      <c r="GG650" s="9">
        <v>83.15</v>
      </c>
      <c r="GH650" s="9">
        <v>82.55</v>
      </c>
      <c r="GI650" s="9">
        <v>81.99</v>
      </c>
      <c r="GJ650" s="9">
        <v>81.459999999999994</v>
      </c>
      <c r="GK650" s="9">
        <v>80.959999999999994</v>
      </c>
      <c r="GL650" s="9">
        <v>80.5</v>
      </c>
      <c r="GM650" s="9">
        <v>80.069999999999993</v>
      </c>
      <c r="GN650" s="9">
        <v>79.66</v>
      </c>
      <c r="GO650" s="9">
        <v>79.28</v>
      </c>
      <c r="GP650" s="9">
        <v>78.900000000000006</v>
      </c>
      <c r="GQ650" s="9">
        <v>78.53</v>
      </c>
      <c r="GR650" s="9">
        <v>78.180000000000007</v>
      </c>
      <c r="GS650" s="9">
        <v>77.83</v>
      </c>
      <c r="GT650" s="9">
        <v>77.48</v>
      </c>
      <c r="GU650" s="9">
        <v>77.16</v>
      </c>
      <c r="GV650" s="9">
        <v>76.86</v>
      </c>
      <c r="GW650" s="9">
        <v>76.56</v>
      </c>
      <c r="GX650" s="9">
        <v>76.28</v>
      </c>
      <c r="GY650" s="9">
        <v>76.010000000000005</v>
      </c>
      <c r="GZ650" s="9">
        <v>75.760000000000005</v>
      </c>
      <c r="HA650" s="9">
        <v>75.489999999999995</v>
      </c>
      <c r="HB650" s="9">
        <v>75.25</v>
      </c>
      <c r="HC650" s="9">
        <v>75.010000000000005</v>
      </c>
      <c r="HD650" s="9">
        <v>74.8</v>
      </c>
      <c r="HE650" s="9">
        <v>74.58</v>
      </c>
      <c r="HF650" s="9">
        <v>74.37</v>
      </c>
      <c r="HG650" s="9">
        <v>74.16</v>
      </c>
      <c r="HH650" s="9">
        <v>73.97</v>
      </c>
      <c r="HI650" s="9">
        <v>73.8</v>
      </c>
      <c r="HJ650" s="9">
        <v>73.63</v>
      </c>
      <c r="HK650" s="9">
        <v>73.48</v>
      </c>
      <c r="HL650" s="9">
        <v>73.33</v>
      </c>
      <c r="HM650" s="9">
        <v>73.16</v>
      </c>
      <c r="HN650" s="9">
        <v>72.98</v>
      </c>
      <c r="HO650" s="9">
        <v>72.81</v>
      </c>
      <c r="HP650" s="9">
        <v>72.650000000000006</v>
      </c>
      <c r="HQ650" s="9">
        <v>72.52</v>
      </c>
      <c r="HR650" s="9">
        <v>72.36</v>
      </c>
      <c r="HS650" s="9">
        <v>72.25</v>
      </c>
      <c r="HT650" s="9">
        <v>72.14</v>
      </c>
      <c r="HU650" s="9">
        <v>72.03</v>
      </c>
      <c r="HV650" s="9">
        <v>71.92</v>
      </c>
      <c r="HW650" s="9">
        <v>71.81</v>
      </c>
      <c r="HX650" s="9">
        <v>71.7</v>
      </c>
      <c r="HY650" s="9">
        <v>71.59</v>
      </c>
      <c r="ID650" s="14">
        <v>84.838099999999997</v>
      </c>
      <c r="IE650" s="14">
        <v>84.747900000000001</v>
      </c>
      <c r="IF650" s="14">
        <v>-0.10641399999999999</v>
      </c>
      <c r="IH650" s="7">
        <v>85.33</v>
      </c>
      <c r="II650" s="9">
        <v>81.44</v>
      </c>
    </row>
    <row r="651" spans="1:243" x14ac:dyDescent="0.35">
      <c r="A651" s="6">
        <f t="shared" si="101"/>
        <v>45462</v>
      </c>
      <c r="B651" s="13">
        <f t="shared" si="116"/>
        <v>6</v>
      </c>
      <c r="C651" s="13">
        <f t="shared" si="117"/>
        <v>2024</v>
      </c>
      <c r="D651">
        <f t="shared" si="118"/>
        <v>202406</v>
      </c>
      <c r="E651">
        <f t="shared" si="119"/>
        <v>2</v>
      </c>
      <c r="F651">
        <f t="shared" si="120"/>
        <v>202402</v>
      </c>
      <c r="G651" t="s">
        <v>1402</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83.638800000000003</v>
      </c>
      <c r="FP651" s="7">
        <v>85.64</v>
      </c>
      <c r="FQ651" s="9">
        <v>1.2732000000000001</v>
      </c>
      <c r="FR651" s="7">
        <f t="shared" si="121"/>
        <v>67.263587810241901</v>
      </c>
      <c r="FT651" s="7">
        <v>4.1900000000000004</v>
      </c>
      <c r="FU651" s="7">
        <v>4.07</v>
      </c>
      <c r="FV651" s="9">
        <v>83.706999999999994</v>
      </c>
      <c r="FX651" s="9">
        <v>85.07</v>
      </c>
      <c r="FY651" s="9">
        <v>83.58</v>
      </c>
      <c r="FZ651" s="9">
        <v>81.87</v>
      </c>
      <c r="GA651" s="9">
        <v>79.23</v>
      </c>
      <c r="GB651" s="9">
        <v>75.44</v>
      </c>
      <c r="GD651" s="9">
        <v>85.07</v>
      </c>
      <c r="GE651" s="9">
        <v>84.29</v>
      </c>
      <c r="GF651" s="9">
        <v>83.58</v>
      </c>
      <c r="GG651" s="9">
        <v>82.97</v>
      </c>
      <c r="GH651" s="9">
        <v>82.41</v>
      </c>
      <c r="GI651" s="9">
        <v>81.87</v>
      </c>
      <c r="GJ651" s="9">
        <v>81.36</v>
      </c>
      <c r="GK651" s="9">
        <v>80.88</v>
      </c>
      <c r="GL651" s="9">
        <v>80.430000000000007</v>
      </c>
      <c r="GM651" s="9">
        <v>80.010000000000005</v>
      </c>
      <c r="GN651" s="9">
        <v>79.61</v>
      </c>
      <c r="GO651" s="9">
        <v>79.23</v>
      </c>
      <c r="GP651" s="9">
        <v>78.86</v>
      </c>
      <c r="GQ651" s="9">
        <v>78.489999999999995</v>
      </c>
      <c r="GR651" s="9">
        <v>78.14</v>
      </c>
      <c r="GS651" s="9">
        <v>77.790000000000006</v>
      </c>
      <c r="GT651" s="9">
        <v>77.44</v>
      </c>
      <c r="GU651" s="9">
        <v>77.12</v>
      </c>
      <c r="GV651" s="9">
        <v>76.819999999999993</v>
      </c>
      <c r="GW651" s="9">
        <v>76.52</v>
      </c>
      <c r="GX651" s="9">
        <v>76.239999999999995</v>
      </c>
      <c r="GY651" s="9">
        <v>75.959999999999994</v>
      </c>
      <c r="GZ651" s="9">
        <v>75.709999999999994</v>
      </c>
      <c r="HA651" s="9">
        <v>75.44</v>
      </c>
      <c r="HB651" s="9">
        <v>75.2</v>
      </c>
      <c r="HC651" s="9">
        <v>74.959999999999994</v>
      </c>
      <c r="HD651" s="9">
        <v>74.739999999999995</v>
      </c>
      <c r="HE651" s="9">
        <v>74.52</v>
      </c>
      <c r="HF651" s="9">
        <v>74.31</v>
      </c>
      <c r="HG651" s="9">
        <v>74.099999999999994</v>
      </c>
      <c r="HH651" s="9">
        <v>73.91</v>
      </c>
      <c r="HI651" s="9">
        <v>73.75</v>
      </c>
      <c r="HJ651" s="9">
        <v>73.59</v>
      </c>
      <c r="HK651" s="9">
        <v>73.430000000000007</v>
      </c>
      <c r="HL651" s="9">
        <v>73.27</v>
      </c>
      <c r="HM651" s="9">
        <v>73.099999999999994</v>
      </c>
      <c r="HN651" s="9">
        <v>72.930000000000007</v>
      </c>
      <c r="HO651" s="9">
        <v>72.760000000000005</v>
      </c>
      <c r="HP651" s="9">
        <v>72.599999999999994</v>
      </c>
      <c r="HQ651" s="9">
        <v>72.459999999999994</v>
      </c>
      <c r="HR651" s="9">
        <v>72.3</v>
      </c>
      <c r="HS651" s="9">
        <v>72.19</v>
      </c>
      <c r="HT651" s="9">
        <v>72.08</v>
      </c>
      <c r="HU651" s="9">
        <v>71.97</v>
      </c>
      <c r="HV651" s="9">
        <v>71.86</v>
      </c>
      <c r="HW651" s="9">
        <v>71.75</v>
      </c>
      <c r="HX651" s="9">
        <v>71.64</v>
      </c>
      <c r="HY651" s="9">
        <v>71.53</v>
      </c>
      <c r="ID651" s="14">
        <v>84.838099999999997</v>
      </c>
      <c r="IE651" s="14">
        <v>84.747900000000001</v>
      </c>
      <c r="IF651" s="14">
        <v>-0.10641399999999999</v>
      </c>
      <c r="IH651" s="7">
        <v>85.07</v>
      </c>
      <c r="II651" s="9">
        <v>82.86</v>
      </c>
    </row>
    <row r="652" spans="1:243" x14ac:dyDescent="0.35">
      <c r="A652" s="6">
        <f t="shared" si="101"/>
        <v>45463</v>
      </c>
      <c r="B652" s="13">
        <f t="shared" si="116"/>
        <v>6</v>
      </c>
      <c r="C652" s="13">
        <f t="shared" si="117"/>
        <v>2024</v>
      </c>
      <c r="D652">
        <f t="shared" si="118"/>
        <v>202406</v>
      </c>
      <c r="E652">
        <f t="shared" si="119"/>
        <v>2</v>
      </c>
      <c r="F652">
        <f t="shared" si="120"/>
        <v>202402</v>
      </c>
      <c r="G652" t="s">
        <v>1403</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83.495999999999995</v>
      </c>
      <c r="FP652" s="7">
        <v>85.92</v>
      </c>
      <c r="FQ652" s="9">
        <v>1.2685999999999999</v>
      </c>
      <c r="FR652" s="7">
        <f t="shared" si="121"/>
        <v>67.728204319722536</v>
      </c>
      <c r="FT652" s="7">
        <v>4.1500000000000004</v>
      </c>
      <c r="FU652" s="7">
        <v>4.05</v>
      </c>
      <c r="FV652" s="9">
        <v>83.571100000000001</v>
      </c>
      <c r="FX652" s="9">
        <v>85.71</v>
      </c>
      <c r="FY652" s="9">
        <v>84.13</v>
      </c>
      <c r="FZ652" s="9">
        <v>82.34</v>
      </c>
      <c r="GA652" s="9">
        <v>79.64</v>
      </c>
      <c r="GB652" s="9">
        <v>75.77</v>
      </c>
      <c r="GD652" s="9">
        <v>85.71</v>
      </c>
      <c r="GE652" s="9">
        <v>84.86</v>
      </c>
      <c r="GF652" s="9">
        <v>84.13</v>
      </c>
      <c r="GG652" s="9">
        <v>83.49</v>
      </c>
      <c r="GH652" s="9">
        <v>82.91</v>
      </c>
      <c r="GI652" s="9">
        <v>82.34</v>
      </c>
      <c r="GJ652" s="9">
        <v>81.81</v>
      </c>
      <c r="GK652" s="9">
        <v>81.31</v>
      </c>
      <c r="GL652" s="9">
        <v>80.849999999999994</v>
      </c>
      <c r="GM652" s="9">
        <v>80.430000000000007</v>
      </c>
      <c r="GN652" s="9">
        <v>80.02</v>
      </c>
      <c r="GO652" s="9">
        <v>79.64</v>
      </c>
      <c r="GP652" s="9">
        <v>79.260000000000005</v>
      </c>
      <c r="GQ652" s="9">
        <v>78.88</v>
      </c>
      <c r="GR652" s="9">
        <v>78.52</v>
      </c>
      <c r="GS652" s="9">
        <v>78.17</v>
      </c>
      <c r="GT652" s="9">
        <v>77.81</v>
      </c>
      <c r="GU652" s="9">
        <v>77.48</v>
      </c>
      <c r="GV652" s="9">
        <v>77.17</v>
      </c>
      <c r="GW652" s="9">
        <v>76.87</v>
      </c>
      <c r="GX652" s="9">
        <v>76.59</v>
      </c>
      <c r="GY652" s="9">
        <v>76.31</v>
      </c>
      <c r="GZ652" s="9">
        <v>76.040000000000006</v>
      </c>
      <c r="HA652" s="9">
        <v>75.77</v>
      </c>
      <c r="HB652" s="9">
        <v>75.52</v>
      </c>
      <c r="HC652" s="9">
        <v>75.27</v>
      </c>
      <c r="HD652" s="9">
        <v>75.05</v>
      </c>
      <c r="HE652" s="9">
        <v>74.83</v>
      </c>
      <c r="HF652" s="9">
        <v>74.62</v>
      </c>
      <c r="HG652" s="9">
        <v>74.41</v>
      </c>
      <c r="HH652" s="9">
        <v>74.22</v>
      </c>
      <c r="HI652" s="9">
        <v>74.05</v>
      </c>
      <c r="HJ652" s="9">
        <v>73.88</v>
      </c>
      <c r="HK652" s="9">
        <v>73.709999999999994</v>
      </c>
      <c r="HL652" s="9">
        <v>73.55</v>
      </c>
      <c r="HM652" s="9">
        <v>73.38</v>
      </c>
      <c r="HN652" s="9">
        <v>73.209999999999994</v>
      </c>
      <c r="HO652" s="9">
        <v>73.05</v>
      </c>
      <c r="HP652" s="9">
        <v>72.89</v>
      </c>
      <c r="HQ652" s="9">
        <v>72.73</v>
      </c>
      <c r="HR652" s="9">
        <v>72.569999999999993</v>
      </c>
      <c r="HS652" s="9">
        <v>72.459999999999994</v>
      </c>
      <c r="HT652" s="9">
        <v>72.349999999999994</v>
      </c>
      <c r="HU652" s="9">
        <v>72.239999999999995</v>
      </c>
      <c r="HV652" s="9">
        <v>72.13</v>
      </c>
      <c r="HW652" s="9">
        <v>72.02</v>
      </c>
      <c r="HX652" s="9">
        <v>71.900000000000006</v>
      </c>
      <c r="HY652" s="9">
        <v>71.790000000000006</v>
      </c>
      <c r="ID652" s="14">
        <v>84.838099999999997</v>
      </c>
      <c r="IE652" s="14">
        <v>84.747900000000001</v>
      </c>
      <c r="IF652" s="14">
        <v>-0.10641399999999999</v>
      </c>
      <c r="IH652" s="7">
        <v>85.71</v>
      </c>
      <c r="II652" s="9">
        <v>80.39</v>
      </c>
    </row>
    <row r="653" spans="1:243" x14ac:dyDescent="0.35">
      <c r="A653" s="6">
        <f t="shared" si="101"/>
        <v>45464</v>
      </c>
      <c r="B653" s="13">
        <f t="shared" si="116"/>
        <v>6</v>
      </c>
      <c r="C653" s="13">
        <f t="shared" si="117"/>
        <v>2024</v>
      </c>
      <c r="D653">
        <f t="shared" si="118"/>
        <v>202406</v>
      </c>
      <c r="E653">
        <f t="shared" si="119"/>
        <v>2</v>
      </c>
      <c r="F653">
        <f t="shared" si="120"/>
        <v>202402</v>
      </c>
      <c r="G653" t="s">
        <v>1404</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83.291899999999998</v>
      </c>
      <c r="FP653" s="7">
        <v>86.42</v>
      </c>
      <c r="FQ653" s="9">
        <v>1.2625999999999999</v>
      </c>
      <c r="FR653" s="7">
        <f t="shared" si="121"/>
        <v>68.446063678124503</v>
      </c>
      <c r="FT653" s="7">
        <v>4.17</v>
      </c>
      <c r="FU653" s="7">
        <v>4.07</v>
      </c>
      <c r="FV653" s="9">
        <v>83.377200000000002</v>
      </c>
      <c r="FX653" s="9">
        <v>85.24</v>
      </c>
      <c r="FY653" s="9">
        <v>83.56</v>
      </c>
      <c r="FZ653" s="9">
        <v>81.78</v>
      </c>
      <c r="GA653" s="9">
        <v>79.12</v>
      </c>
      <c r="GB653" s="9">
        <v>75.31</v>
      </c>
      <c r="GD653" s="9">
        <v>85.24</v>
      </c>
      <c r="GE653" s="9">
        <v>84.33</v>
      </c>
      <c r="GF653" s="9">
        <v>83.56</v>
      </c>
      <c r="GG653" s="9">
        <v>82.91</v>
      </c>
      <c r="GH653" s="9">
        <v>82.33</v>
      </c>
      <c r="GI653" s="9">
        <v>81.78</v>
      </c>
      <c r="GJ653" s="9">
        <v>81.260000000000005</v>
      </c>
      <c r="GK653" s="9">
        <v>80.77</v>
      </c>
      <c r="GL653" s="9">
        <v>80.319999999999993</v>
      </c>
      <c r="GM653" s="9">
        <v>79.900000000000006</v>
      </c>
      <c r="GN653" s="9">
        <v>79.5</v>
      </c>
      <c r="GO653" s="9">
        <v>79.12</v>
      </c>
      <c r="GP653" s="9">
        <v>78.75</v>
      </c>
      <c r="GQ653" s="9">
        <v>78.38</v>
      </c>
      <c r="GR653" s="9">
        <v>78.03</v>
      </c>
      <c r="GS653" s="9">
        <v>77.680000000000007</v>
      </c>
      <c r="GT653" s="9">
        <v>77.33</v>
      </c>
      <c r="GU653" s="9">
        <v>77.010000000000005</v>
      </c>
      <c r="GV653" s="9">
        <v>76.7</v>
      </c>
      <c r="GW653" s="9">
        <v>76.400000000000006</v>
      </c>
      <c r="GX653" s="9">
        <v>76.12</v>
      </c>
      <c r="GY653" s="9">
        <v>75.84</v>
      </c>
      <c r="GZ653" s="9">
        <v>75.58</v>
      </c>
      <c r="HA653" s="9">
        <v>75.31</v>
      </c>
      <c r="HB653" s="9">
        <v>75.069999999999993</v>
      </c>
      <c r="HC653" s="9">
        <v>74.83</v>
      </c>
      <c r="HD653" s="9">
        <v>74.61</v>
      </c>
      <c r="HE653" s="9">
        <v>74.39</v>
      </c>
      <c r="HF653" s="9">
        <v>74.19</v>
      </c>
      <c r="HG653" s="9">
        <v>73.98</v>
      </c>
      <c r="HH653" s="9">
        <v>73.790000000000006</v>
      </c>
      <c r="HI653" s="9">
        <v>73.63</v>
      </c>
      <c r="HJ653" s="9">
        <v>73.459999999999994</v>
      </c>
      <c r="HK653" s="9">
        <v>73.290000000000006</v>
      </c>
      <c r="HL653" s="9">
        <v>73.13</v>
      </c>
      <c r="HM653" s="9">
        <v>72.959999999999994</v>
      </c>
      <c r="HN653" s="9">
        <v>72.790000000000006</v>
      </c>
      <c r="HO653" s="9">
        <v>72.64</v>
      </c>
      <c r="HP653" s="9">
        <v>72.48</v>
      </c>
      <c r="HQ653" s="9">
        <v>72.319999999999993</v>
      </c>
      <c r="HR653" s="9">
        <v>72.16</v>
      </c>
      <c r="HS653" s="9">
        <v>72.05</v>
      </c>
      <c r="HT653" s="9">
        <v>71.94</v>
      </c>
      <c r="HU653" s="9">
        <v>71.83</v>
      </c>
      <c r="HV653" s="9">
        <v>71.72</v>
      </c>
      <c r="HW653" s="9">
        <v>71.62</v>
      </c>
      <c r="HX653" s="9">
        <v>71.510000000000005</v>
      </c>
      <c r="HY653" s="9">
        <v>71.400000000000006</v>
      </c>
      <c r="ID653" s="14">
        <v>84.838099999999997</v>
      </c>
      <c r="IE653" s="14">
        <v>84.747900000000001</v>
      </c>
      <c r="IF653" s="14">
        <v>-0.10641399999999999</v>
      </c>
      <c r="IH653" s="7">
        <v>85.24</v>
      </c>
      <c r="II653" s="9">
        <v>79.150000000000006</v>
      </c>
    </row>
    <row r="654" spans="1:243" x14ac:dyDescent="0.35">
      <c r="A654" s="6">
        <f t="shared" si="101"/>
        <v>45467</v>
      </c>
      <c r="B654" s="13">
        <f t="shared" si="116"/>
        <v>6</v>
      </c>
      <c r="C654" s="13">
        <f t="shared" si="117"/>
        <v>2024</v>
      </c>
      <c r="D654">
        <f t="shared" si="118"/>
        <v>202406</v>
      </c>
      <c r="E654">
        <f t="shared" si="119"/>
        <v>2</v>
      </c>
      <c r="F654">
        <f t="shared" si="120"/>
        <v>202402</v>
      </c>
      <c r="G654" t="s">
        <v>1405</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83.472399999999993</v>
      </c>
      <c r="FP654" s="7">
        <v>86.75</v>
      </c>
      <c r="FQ654" s="9">
        <v>1.2687999999999999</v>
      </c>
      <c r="FR654" s="7">
        <f t="shared" si="121"/>
        <v>68.371689785624213</v>
      </c>
      <c r="FT654" s="7">
        <v>4.1900000000000004</v>
      </c>
      <c r="FU654" s="7">
        <v>4.07</v>
      </c>
      <c r="FV654" s="9">
        <v>83.563800000000001</v>
      </c>
      <c r="FX654" s="9">
        <v>86.01</v>
      </c>
      <c r="FY654" s="9">
        <v>84.41</v>
      </c>
      <c r="FZ654" s="9">
        <v>82.62</v>
      </c>
      <c r="GA654" s="9">
        <v>79.94</v>
      </c>
      <c r="GB654" s="9">
        <v>76.02</v>
      </c>
      <c r="GD654" s="9">
        <v>86.01</v>
      </c>
      <c r="GE654" s="9">
        <v>85.15</v>
      </c>
      <c r="GF654" s="9">
        <v>84.41</v>
      </c>
      <c r="GG654" s="9">
        <v>83.77</v>
      </c>
      <c r="GH654" s="9">
        <v>83.18</v>
      </c>
      <c r="GI654" s="9">
        <v>82.62</v>
      </c>
      <c r="GJ654" s="9">
        <v>82.1</v>
      </c>
      <c r="GK654" s="9">
        <v>81.599999999999994</v>
      </c>
      <c r="GL654" s="9">
        <v>81.14</v>
      </c>
      <c r="GM654" s="9">
        <v>80.72</v>
      </c>
      <c r="GN654" s="9">
        <v>80.319999999999993</v>
      </c>
      <c r="GO654" s="9">
        <v>79.94</v>
      </c>
      <c r="GP654" s="9">
        <v>79.56</v>
      </c>
      <c r="GQ654" s="9">
        <v>79.180000000000007</v>
      </c>
      <c r="GR654" s="9">
        <v>78.819999999999993</v>
      </c>
      <c r="GS654" s="9">
        <v>78.459999999999994</v>
      </c>
      <c r="GT654" s="9">
        <v>78.099999999999994</v>
      </c>
      <c r="GU654" s="9">
        <v>77.77</v>
      </c>
      <c r="GV654" s="9">
        <v>77.45</v>
      </c>
      <c r="GW654" s="9">
        <v>77.14</v>
      </c>
      <c r="GX654" s="9">
        <v>76.84</v>
      </c>
      <c r="GY654" s="9">
        <v>76.56</v>
      </c>
      <c r="GZ654" s="9">
        <v>76.290000000000006</v>
      </c>
      <c r="HA654" s="9">
        <v>76.02</v>
      </c>
      <c r="HB654" s="9">
        <v>75.760000000000005</v>
      </c>
      <c r="HC654" s="9">
        <v>75.510000000000005</v>
      </c>
      <c r="HD654" s="9">
        <v>75.290000000000006</v>
      </c>
      <c r="HE654" s="9">
        <v>75.06</v>
      </c>
      <c r="HF654" s="9">
        <v>74.84</v>
      </c>
      <c r="HG654" s="9">
        <v>74.62</v>
      </c>
      <c r="HH654" s="9">
        <v>74.430000000000007</v>
      </c>
      <c r="HI654" s="9">
        <v>74.27</v>
      </c>
      <c r="HJ654" s="9">
        <v>74.099999999999994</v>
      </c>
      <c r="HK654" s="9">
        <v>73.930000000000007</v>
      </c>
      <c r="HL654" s="9">
        <v>73.760000000000005</v>
      </c>
      <c r="HM654" s="9">
        <v>73.59</v>
      </c>
      <c r="HN654" s="9">
        <v>73.41</v>
      </c>
      <c r="HO654" s="9">
        <v>73.25</v>
      </c>
      <c r="HP654" s="9">
        <v>73.08</v>
      </c>
      <c r="HQ654" s="9">
        <v>72.92</v>
      </c>
      <c r="HR654" s="9">
        <v>72.77</v>
      </c>
      <c r="HS654" s="9">
        <v>72.66</v>
      </c>
      <c r="HT654" s="9">
        <v>72.55</v>
      </c>
      <c r="HU654" s="9">
        <v>72.44</v>
      </c>
      <c r="HV654" s="9">
        <v>72.33</v>
      </c>
      <c r="HW654" s="9">
        <v>72.22</v>
      </c>
      <c r="HX654" s="9">
        <v>72.11</v>
      </c>
      <c r="HY654" s="9">
        <v>71.989999999999995</v>
      </c>
      <c r="ID654" s="14">
        <v>84.838099999999997</v>
      </c>
      <c r="IE654" s="14">
        <v>84.747900000000001</v>
      </c>
      <c r="IF654" s="14">
        <v>-0.10641399999999999</v>
      </c>
      <c r="IH654" s="7">
        <v>85.17</v>
      </c>
      <c r="II654" s="9">
        <v>79.69</v>
      </c>
    </row>
    <row r="655" spans="1:243" x14ac:dyDescent="0.35">
      <c r="A655" s="6">
        <f t="shared" ref="A655:A718" si="122">+A650+7</f>
        <v>45468</v>
      </c>
      <c r="B655" s="13">
        <f t="shared" si="116"/>
        <v>6</v>
      </c>
      <c r="C655" s="13">
        <f t="shared" si="117"/>
        <v>2024</v>
      </c>
      <c r="D655">
        <f t="shared" si="118"/>
        <v>202406</v>
      </c>
      <c r="E655">
        <f t="shared" si="119"/>
        <v>2</v>
      </c>
      <c r="F655">
        <f t="shared" si="120"/>
        <v>202402</v>
      </c>
      <c r="G655" t="s">
        <v>1406</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83.511799999999994</v>
      </c>
      <c r="FP655" s="7">
        <v>86.81</v>
      </c>
      <c r="FQ655" s="9">
        <v>1.2672000000000001</v>
      </c>
      <c r="FR655" s="7">
        <f t="shared" si="121"/>
        <v>68.505366161616152</v>
      </c>
      <c r="FT655" s="7">
        <v>4.21</v>
      </c>
      <c r="FU655" s="7">
        <v>4.07</v>
      </c>
      <c r="FV655" s="9">
        <v>83.591899999999995</v>
      </c>
      <c r="FX655" s="9">
        <v>85.01</v>
      </c>
      <c r="FY655" s="9">
        <v>83.58</v>
      </c>
      <c r="FZ655" s="9">
        <v>81.96</v>
      </c>
      <c r="GA655" s="9">
        <v>79.489999999999995</v>
      </c>
      <c r="GB655" s="9">
        <v>75.680000000000007</v>
      </c>
      <c r="GD655" s="9">
        <v>85.01</v>
      </c>
      <c r="GE655" s="9">
        <v>84.22</v>
      </c>
      <c r="GF655" s="9">
        <v>83.58</v>
      </c>
      <c r="GG655" s="9">
        <v>83</v>
      </c>
      <c r="GH655" s="9">
        <v>82.47</v>
      </c>
      <c r="GI655" s="9">
        <v>81.96</v>
      </c>
      <c r="GJ655" s="9">
        <v>81.489999999999995</v>
      </c>
      <c r="GK655" s="9">
        <v>81.05</v>
      </c>
      <c r="GL655" s="9">
        <v>80.63</v>
      </c>
      <c r="GM655" s="9">
        <v>80.23</v>
      </c>
      <c r="GN655" s="9">
        <v>79.849999999999994</v>
      </c>
      <c r="GO655" s="9">
        <v>79.489999999999995</v>
      </c>
      <c r="GP655" s="9">
        <v>79.13</v>
      </c>
      <c r="GQ655" s="9">
        <v>78.760000000000005</v>
      </c>
      <c r="GR655" s="9">
        <v>78.41</v>
      </c>
      <c r="GS655" s="9">
        <v>78.06</v>
      </c>
      <c r="GT655" s="9">
        <v>77.72</v>
      </c>
      <c r="GU655" s="9">
        <v>77.400000000000006</v>
      </c>
      <c r="GV655" s="9">
        <v>77.08</v>
      </c>
      <c r="GW655" s="9">
        <v>76.78</v>
      </c>
      <c r="GX655" s="9">
        <v>76.489999999999995</v>
      </c>
      <c r="GY655" s="9">
        <v>76.22</v>
      </c>
      <c r="GZ655" s="9">
        <v>75.95</v>
      </c>
      <c r="HA655" s="9">
        <v>75.680000000000007</v>
      </c>
      <c r="HB655" s="9">
        <v>75.42</v>
      </c>
      <c r="HC655" s="9">
        <v>75.17</v>
      </c>
      <c r="HD655" s="9">
        <v>74.95</v>
      </c>
      <c r="HE655" s="9">
        <v>74.73</v>
      </c>
      <c r="HF655" s="9">
        <v>74.510000000000005</v>
      </c>
      <c r="HG655" s="9">
        <v>74.290000000000006</v>
      </c>
      <c r="HH655" s="9">
        <v>74.099999999999994</v>
      </c>
      <c r="HI655" s="9">
        <v>73.930000000000007</v>
      </c>
      <c r="HJ655" s="9">
        <v>73.760000000000005</v>
      </c>
      <c r="HK655" s="9">
        <v>73.59</v>
      </c>
      <c r="HL655" s="9">
        <v>73.42</v>
      </c>
      <c r="HM655" s="9">
        <v>73.239999999999995</v>
      </c>
      <c r="HN655" s="9">
        <v>73.06</v>
      </c>
      <c r="HO655" s="9">
        <v>72.900000000000006</v>
      </c>
      <c r="HP655" s="9">
        <v>72.73</v>
      </c>
      <c r="HQ655" s="9">
        <v>72.569999999999993</v>
      </c>
      <c r="HR655" s="9">
        <v>72.42</v>
      </c>
      <c r="HS655" s="9">
        <v>72.31</v>
      </c>
      <c r="HT655" s="9">
        <v>72.2</v>
      </c>
      <c r="HU655" s="9">
        <v>72.09</v>
      </c>
      <c r="HV655" s="9">
        <v>71.98</v>
      </c>
      <c r="HW655" s="9">
        <v>71.87</v>
      </c>
      <c r="HX655" s="9">
        <v>71.760000000000005</v>
      </c>
      <c r="HY655" s="9">
        <v>71.650000000000006</v>
      </c>
      <c r="ID655" s="14">
        <v>84.838099999999997</v>
      </c>
      <c r="IE655" s="14">
        <v>84.747900000000001</v>
      </c>
      <c r="IF655" s="14">
        <v>-0.10641399999999999</v>
      </c>
      <c r="IH655" s="7">
        <v>84.42</v>
      </c>
      <c r="II655" s="9">
        <v>81.59</v>
      </c>
    </row>
    <row r="656" spans="1:243" x14ac:dyDescent="0.35">
      <c r="A656" s="6">
        <f t="shared" si="122"/>
        <v>45469</v>
      </c>
      <c r="B656" s="13">
        <f t="shared" si="116"/>
        <v>6</v>
      </c>
      <c r="C656" s="13">
        <f t="shared" si="117"/>
        <v>2024</v>
      </c>
      <c r="D656">
        <f t="shared" si="118"/>
        <v>202406</v>
      </c>
      <c r="E656">
        <f t="shared" si="119"/>
        <v>2</v>
      </c>
      <c r="F656">
        <f t="shared" si="120"/>
        <v>202402</v>
      </c>
      <c r="G656" t="s">
        <v>1407</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83.337199999999996</v>
      </c>
      <c r="FP656" s="7">
        <v>85.76</v>
      </c>
      <c r="FQ656" s="9">
        <v>1.2623</v>
      </c>
      <c r="FR656" s="7">
        <f t="shared" si="121"/>
        <v>67.939475560484837</v>
      </c>
      <c r="FT656" s="7">
        <v>4.25</v>
      </c>
      <c r="FU656" s="7">
        <v>4.13</v>
      </c>
      <c r="FV656" s="9">
        <v>83.405100000000004</v>
      </c>
      <c r="FX656" s="9">
        <v>85.25</v>
      </c>
      <c r="FY656" s="9">
        <v>83.85</v>
      </c>
      <c r="FZ656" s="9">
        <v>82.26</v>
      </c>
      <c r="GA656" s="9">
        <v>79.84</v>
      </c>
      <c r="GB656" s="9">
        <v>76.02</v>
      </c>
      <c r="GD656" s="9">
        <v>85.25</v>
      </c>
      <c r="GE656" s="9">
        <v>84.47</v>
      </c>
      <c r="GF656" s="9">
        <v>83.85</v>
      </c>
      <c r="GG656" s="9">
        <v>83.28</v>
      </c>
      <c r="GH656" s="9">
        <v>82.75</v>
      </c>
      <c r="GI656" s="9">
        <v>82.26</v>
      </c>
      <c r="GJ656" s="9">
        <v>81.8</v>
      </c>
      <c r="GK656" s="9">
        <v>81.37</v>
      </c>
      <c r="GL656" s="9">
        <v>80.959999999999994</v>
      </c>
      <c r="GM656" s="9">
        <v>80.569999999999993</v>
      </c>
      <c r="GN656" s="9">
        <v>80.2</v>
      </c>
      <c r="GO656" s="9">
        <v>79.84</v>
      </c>
      <c r="GP656" s="9">
        <v>79.48</v>
      </c>
      <c r="GQ656" s="9">
        <v>79.12</v>
      </c>
      <c r="GR656" s="9">
        <v>78.77</v>
      </c>
      <c r="GS656" s="9">
        <v>78.42</v>
      </c>
      <c r="GT656" s="9">
        <v>78.069999999999993</v>
      </c>
      <c r="GU656" s="9">
        <v>77.739999999999995</v>
      </c>
      <c r="GV656" s="9">
        <v>77.430000000000007</v>
      </c>
      <c r="GW656" s="9">
        <v>77.12</v>
      </c>
      <c r="GX656" s="9">
        <v>76.83</v>
      </c>
      <c r="GY656" s="9">
        <v>76.569999999999993</v>
      </c>
      <c r="GZ656" s="9">
        <v>76.3</v>
      </c>
      <c r="HA656" s="9">
        <v>76.02</v>
      </c>
      <c r="HB656" s="9">
        <v>75.760000000000005</v>
      </c>
      <c r="HC656" s="9">
        <v>75.510000000000005</v>
      </c>
      <c r="HD656" s="9">
        <v>75.290000000000006</v>
      </c>
      <c r="HE656" s="9">
        <v>75.06</v>
      </c>
      <c r="HF656" s="9">
        <v>74.83</v>
      </c>
      <c r="HG656" s="9">
        <v>74.61</v>
      </c>
      <c r="HH656" s="9">
        <v>74.42</v>
      </c>
      <c r="HI656" s="9">
        <v>74.239999999999995</v>
      </c>
      <c r="HJ656" s="9">
        <v>74.06</v>
      </c>
      <c r="HK656" s="9">
        <v>73.88</v>
      </c>
      <c r="HL656" s="9">
        <v>73.709999999999994</v>
      </c>
      <c r="HM656" s="9">
        <v>73.53</v>
      </c>
      <c r="HN656" s="9">
        <v>73.349999999999994</v>
      </c>
      <c r="HO656" s="9">
        <v>73.19</v>
      </c>
      <c r="HP656" s="9">
        <v>73.010000000000005</v>
      </c>
      <c r="HQ656" s="9">
        <v>72.849999999999994</v>
      </c>
      <c r="HR656" s="9">
        <v>72.69</v>
      </c>
      <c r="HS656" s="9">
        <v>72.58</v>
      </c>
      <c r="HT656" s="9">
        <v>72.47</v>
      </c>
      <c r="HU656" s="9">
        <v>72.36</v>
      </c>
      <c r="HV656" s="9">
        <v>72.25</v>
      </c>
      <c r="HW656" s="9">
        <v>72.14</v>
      </c>
      <c r="HX656" s="9">
        <v>72.03</v>
      </c>
      <c r="HY656" s="9">
        <v>71.91</v>
      </c>
      <c r="ID656" s="14">
        <v>84.838099999999997</v>
      </c>
      <c r="IE656" s="14">
        <v>84.747900000000001</v>
      </c>
      <c r="IF656" s="14">
        <v>-0.10641399999999999</v>
      </c>
      <c r="IH656" s="7">
        <v>84.89</v>
      </c>
      <c r="II656" s="9">
        <v>79.010000000000005</v>
      </c>
    </row>
    <row r="657" spans="1:243" x14ac:dyDescent="0.35">
      <c r="A657" s="6">
        <f t="shared" si="122"/>
        <v>45470</v>
      </c>
      <c r="B657" s="13">
        <f t="shared" si="116"/>
        <v>6</v>
      </c>
      <c r="C657" s="13">
        <f t="shared" si="117"/>
        <v>2024</v>
      </c>
      <c r="D657">
        <f t="shared" si="118"/>
        <v>202406</v>
      </c>
      <c r="E657">
        <f t="shared" si="119"/>
        <v>2</v>
      </c>
      <c r="F657">
        <f t="shared" si="120"/>
        <v>202402</v>
      </c>
      <c r="G657" t="s">
        <v>1408</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83.410499999999999</v>
      </c>
      <c r="FP657" s="7">
        <v>87</v>
      </c>
      <c r="FQ657" s="9">
        <v>1.2650999999999999</v>
      </c>
      <c r="FR657" s="7">
        <f t="shared" si="121"/>
        <v>68.769267251600667</v>
      </c>
      <c r="FT657" s="7">
        <v>4.2300000000000004</v>
      </c>
      <c r="FU657" s="7">
        <v>4.13</v>
      </c>
      <c r="FV657" s="9">
        <v>83.464100000000002</v>
      </c>
      <c r="FX657" s="9">
        <v>86.39</v>
      </c>
      <c r="FY657" s="9">
        <v>84.44</v>
      </c>
      <c r="FZ657" s="9">
        <v>82.64</v>
      </c>
      <c r="GA657" s="9">
        <v>80.040000000000006</v>
      </c>
      <c r="GB657" s="9">
        <v>76.03</v>
      </c>
      <c r="GD657" s="9">
        <v>86.39</v>
      </c>
      <c r="GE657" s="9">
        <v>85.26</v>
      </c>
      <c r="GF657" s="9">
        <v>84.44</v>
      </c>
      <c r="GG657" s="9">
        <v>83.77</v>
      </c>
      <c r="GH657" s="9">
        <v>83.18</v>
      </c>
      <c r="GI657" s="9">
        <v>82.64</v>
      </c>
      <c r="GJ657" s="9">
        <v>82.13</v>
      </c>
      <c r="GK657" s="9">
        <v>81.66</v>
      </c>
      <c r="GL657" s="9">
        <v>81.23</v>
      </c>
      <c r="GM657" s="9">
        <v>80.81</v>
      </c>
      <c r="GN657" s="9">
        <v>80.41</v>
      </c>
      <c r="GO657" s="9">
        <v>80.040000000000006</v>
      </c>
      <c r="GP657" s="9">
        <v>79.66</v>
      </c>
      <c r="GQ657" s="9">
        <v>79.27</v>
      </c>
      <c r="GR657" s="9">
        <v>78.91</v>
      </c>
      <c r="GS657" s="9">
        <v>78.540000000000006</v>
      </c>
      <c r="GT657" s="9">
        <v>78.17</v>
      </c>
      <c r="GU657" s="9">
        <v>77.84</v>
      </c>
      <c r="GV657" s="9">
        <v>77.510000000000005</v>
      </c>
      <c r="GW657" s="9">
        <v>77.19</v>
      </c>
      <c r="GX657" s="9">
        <v>76.89</v>
      </c>
      <c r="GY657" s="9">
        <v>76.599999999999994</v>
      </c>
      <c r="GZ657" s="9">
        <v>76.319999999999993</v>
      </c>
      <c r="HA657" s="9">
        <v>76.03</v>
      </c>
      <c r="HB657" s="9">
        <v>75.760000000000005</v>
      </c>
      <c r="HC657" s="9">
        <v>75.5</v>
      </c>
      <c r="HD657" s="9">
        <v>75.27</v>
      </c>
      <c r="HE657" s="9">
        <v>75.03</v>
      </c>
      <c r="HF657" s="9">
        <v>74.8</v>
      </c>
      <c r="HG657" s="9">
        <v>74.569999999999993</v>
      </c>
      <c r="HH657" s="9">
        <v>74.36</v>
      </c>
      <c r="HI657" s="9">
        <v>74.180000000000007</v>
      </c>
      <c r="HJ657" s="9">
        <v>74</v>
      </c>
      <c r="HK657" s="9">
        <v>73.81</v>
      </c>
      <c r="HL657" s="9">
        <v>73.63</v>
      </c>
      <c r="HM657" s="9">
        <v>73.45</v>
      </c>
      <c r="HN657" s="9">
        <v>73.27</v>
      </c>
      <c r="HO657" s="9">
        <v>73.099999999999994</v>
      </c>
      <c r="HP657" s="9">
        <v>72.92</v>
      </c>
      <c r="HQ657" s="9">
        <v>72.75</v>
      </c>
      <c r="HR657" s="9">
        <v>72.59</v>
      </c>
      <c r="HS657" s="9">
        <v>72.48</v>
      </c>
      <c r="HT657" s="9">
        <v>72.37</v>
      </c>
      <c r="HU657" s="9">
        <v>72.260000000000005</v>
      </c>
      <c r="HV657" s="9">
        <v>72.150000000000006</v>
      </c>
      <c r="HW657" s="9">
        <v>72.040000000000006</v>
      </c>
      <c r="HX657" s="9">
        <v>71.92</v>
      </c>
      <c r="HY657" s="9">
        <v>71.8</v>
      </c>
      <c r="ID657" s="14">
        <v>84.838099999999997</v>
      </c>
      <c r="IE657" s="14">
        <v>84.747900000000001</v>
      </c>
      <c r="IF657" s="14">
        <v>-0.10641399999999999</v>
      </c>
      <c r="IH657" s="7">
        <v>84.87</v>
      </c>
      <c r="II657" s="9">
        <v>80.760000000000005</v>
      </c>
    </row>
    <row r="658" spans="1:243" x14ac:dyDescent="0.35">
      <c r="A658" s="6">
        <f t="shared" si="122"/>
        <v>45471</v>
      </c>
      <c r="B658" s="13">
        <f t="shared" si="116"/>
        <v>6</v>
      </c>
      <c r="C658" s="13">
        <f t="shared" si="117"/>
        <v>2024</v>
      </c>
      <c r="D658">
        <f t="shared" si="118"/>
        <v>202406</v>
      </c>
      <c r="E658">
        <f t="shared" si="119"/>
        <v>2</v>
      </c>
      <c r="F658">
        <f t="shared" si="120"/>
        <v>202402</v>
      </c>
      <c r="G658" t="s">
        <v>1409</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83.317499999999995</v>
      </c>
      <c r="FP658" s="7">
        <v>87.26</v>
      </c>
      <c r="FQ658" s="9">
        <v>1.2642</v>
      </c>
      <c r="FR658" s="7">
        <f t="shared" si="121"/>
        <v>69.023888625217538</v>
      </c>
      <c r="FT658" s="7">
        <v>4.2300000000000004</v>
      </c>
      <c r="FU658" s="7">
        <v>4.17</v>
      </c>
      <c r="FV658" s="9">
        <v>83.381</v>
      </c>
      <c r="FX658" s="9">
        <v>86.41</v>
      </c>
      <c r="FY658" s="9">
        <v>84.19</v>
      </c>
      <c r="FZ658" s="9">
        <v>82.33</v>
      </c>
      <c r="GA658" s="9">
        <v>79.75</v>
      </c>
      <c r="GB658" s="9">
        <v>75.8</v>
      </c>
      <c r="GD658" s="9">
        <v>86.41</v>
      </c>
      <c r="GE658" s="9">
        <v>85</v>
      </c>
      <c r="GF658" s="9">
        <v>84.19</v>
      </c>
      <c r="GG658" s="9">
        <v>83.5</v>
      </c>
      <c r="GH658" s="9">
        <v>82.89</v>
      </c>
      <c r="GI658" s="9">
        <v>82.33</v>
      </c>
      <c r="GJ658" s="9">
        <v>81.83</v>
      </c>
      <c r="GK658" s="9">
        <v>81.36</v>
      </c>
      <c r="GL658" s="9">
        <v>80.930000000000007</v>
      </c>
      <c r="GM658" s="9">
        <v>80.52</v>
      </c>
      <c r="GN658" s="9">
        <v>80.12</v>
      </c>
      <c r="GO658" s="9">
        <v>79.75</v>
      </c>
      <c r="GP658" s="9">
        <v>79.37</v>
      </c>
      <c r="GQ658" s="9">
        <v>78.989999999999995</v>
      </c>
      <c r="GR658" s="9">
        <v>78.63</v>
      </c>
      <c r="GS658" s="9">
        <v>78.27</v>
      </c>
      <c r="GT658" s="9">
        <v>77.91</v>
      </c>
      <c r="GU658" s="9">
        <v>77.569999999999993</v>
      </c>
      <c r="GV658" s="9">
        <v>77.25</v>
      </c>
      <c r="GW658" s="9">
        <v>76.930000000000007</v>
      </c>
      <c r="GX658" s="9">
        <v>76.63</v>
      </c>
      <c r="GY658" s="9">
        <v>76.349999999999994</v>
      </c>
      <c r="GZ658" s="9">
        <v>76.08</v>
      </c>
      <c r="HA658" s="9">
        <v>75.8</v>
      </c>
      <c r="HB658" s="9">
        <v>75.53</v>
      </c>
      <c r="HC658" s="9">
        <v>75.27</v>
      </c>
      <c r="HD658" s="9">
        <v>75.05</v>
      </c>
      <c r="HE658" s="9">
        <v>74.819999999999993</v>
      </c>
      <c r="HF658" s="9">
        <v>74.599999999999994</v>
      </c>
      <c r="HG658" s="9">
        <v>74.37</v>
      </c>
      <c r="HH658" s="9">
        <v>74.16</v>
      </c>
      <c r="HI658" s="9">
        <v>73.98</v>
      </c>
      <c r="HJ658" s="9">
        <v>73.81</v>
      </c>
      <c r="HK658" s="9">
        <v>73.64</v>
      </c>
      <c r="HL658" s="9">
        <v>73.47</v>
      </c>
      <c r="HM658" s="9">
        <v>73.3</v>
      </c>
      <c r="HN658" s="9">
        <v>73.13</v>
      </c>
      <c r="HO658" s="9">
        <v>72.959999999999994</v>
      </c>
      <c r="HP658" s="9">
        <v>72.790000000000006</v>
      </c>
      <c r="HQ658" s="9">
        <v>72.62</v>
      </c>
      <c r="HR658" s="9">
        <v>72.47</v>
      </c>
      <c r="HS658" s="9">
        <v>72.36</v>
      </c>
      <c r="HT658" s="9">
        <v>72.25</v>
      </c>
      <c r="HU658" s="9">
        <v>72.14</v>
      </c>
      <c r="HV658" s="9">
        <v>72.03</v>
      </c>
      <c r="HW658" s="9">
        <v>71.92</v>
      </c>
      <c r="HX658" s="9">
        <v>71.81</v>
      </c>
      <c r="HY658" s="9">
        <v>71.7</v>
      </c>
      <c r="ID658" s="14">
        <v>84.838099999999997</v>
      </c>
      <c r="IE658" s="14">
        <v>84.747900000000001</v>
      </c>
      <c r="IF658" s="14">
        <v>-0.10641399999999999</v>
      </c>
      <c r="IH658" s="7">
        <v>85.05</v>
      </c>
      <c r="II658" s="9">
        <v>81.349999999999994</v>
      </c>
    </row>
    <row r="659" spans="1:243" x14ac:dyDescent="0.35">
      <c r="A659" s="6">
        <f t="shared" si="122"/>
        <v>45474</v>
      </c>
      <c r="B659" s="13">
        <f t="shared" si="116"/>
        <v>7</v>
      </c>
      <c r="C659" s="13">
        <f t="shared" si="117"/>
        <v>2024</v>
      </c>
      <c r="D659">
        <f t="shared" si="118"/>
        <v>202407</v>
      </c>
      <c r="E659">
        <f t="shared" si="119"/>
        <v>3</v>
      </c>
      <c r="F659">
        <f t="shared" si="120"/>
        <v>202403</v>
      </c>
      <c r="G659" t="s">
        <v>1410</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83.364500000000007</v>
      </c>
      <c r="FP659" s="7">
        <v>86.57</v>
      </c>
      <c r="FQ659" s="9">
        <v>1.2646999999999999</v>
      </c>
      <c r="FR659" s="7">
        <f t="shared" si="121"/>
        <v>68.451016051237445</v>
      </c>
      <c r="FT659" s="7">
        <v>4.1900000000000004</v>
      </c>
      <c r="FU659" s="7">
        <v>4.28</v>
      </c>
      <c r="FV659" s="9">
        <v>83.420599999999993</v>
      </c>
      <c r="FX659" s="9">
        <v>86.6</v>
      </c>
      <c r="FY659" s="9">
        <v>84.97</v>
      </c>
      <c r="FZ659" s="9">
        <v>83.16</v>
      </c>
      <c r="GA659" s="9">
        <v>80.53</v>
      </c>
      <c r="GB659" s="9">
        <v>76.459999999999994</v>
      </c>
      <c r="GD659" s="9">
        <v>86.6</v>
      </c>
      <c r="GE659" s="9">
        <v>85.72</v>
      </c>
      <c r="GF659" s="9">
        <v>84.97</v>
      </c>
      <c r="GG659" s="9">
        <v>84.3</v>
      </c>
      <c r="GH659" s="9">
        <v>83.7</v>
      </c>
      <c r="GI659" s="9">
        <v>83.16</v>
      </c>
      <c r="GJ659" s="9">
        <v>82.67</v>
      </c>
      <c r="GK659" s="9">
        <v>82.21</v>
      </c>
      <c r="GL659" s="9">
        <v>81.760000000000005</v>
      </c>
      <c r="GM659" s="9">
        <v>81.33</v>
      </c>
      <c r="GN659" s="9">
        <v>80.930000000000007</v>
      </c>
      <c r="GO659" s="9">
        <v>80.53</v>
      </c>
      <c r="GP659" s="9">
        <v>80.12</v>
      </c>
      <c r="GQ659" s="9">
        <v>79.739999999999995</v>
      </c>
      <c r="GR659" s="9">
        <v>79.36</v>
      </c>
      <c r="GS659" s="9">
        <v>78.98</v>
      </c>
      <c r="GT659" s="9">
        <v>78.63</v>
      </c>
      <c r="GU659" s="9">
        <v>78.290000000000006</v>
      </c>
      <c r="GV659" s="9">
        <v>77.95</v>
      </c>
      <c r="GW659" s="9">
        <v>77.64</v>
      </c>
      <c r="GX659" s="9">
        <v>77.33</v>
      </c>
      <c r="GY659" s="9">
        <v>77.040000000000006</v>
      </c>
      <c r="GZ659" s="9">
        <v>76.739999999999995</v>
      </c>
      <c r="HA659" s="9">
        <v>76.459999999999994</v>
      </c>
      <c r="HB659" s="9">
        <v>76.19</v>
      </c>
      <c r="HC659" s="9">
        <v>75.95</v>
      </c>
      <c r="HD659" s="9">
        <v>75.709999999999994</v>
      </c>
      <c r="HE659" s="9">
        <v>75.47</v>
      </c>
      <c r="HF659" s="9">
        <v>75.23</v>
      </c>
      <c r="HG659" s="9">
        <v>75</v>
      </c>
      <c r="HH659" s="9">
        <v>74.81</v>
      </c>
      <c r="HI659" s="9">
        <v>74.63</v>
      </c>
      <c r="HJ659" s="9">
        <v>74.45</v>
      </c>
      <c r="HK659" s="9">
        <v>74.27</v>
      </c>
      <c r="HL659" s="9">
        <v>74.09</v>
      </c>
      <c r="HM659" s="9">
        <v>73.91</v>
      </c>
      <c r="HN659" s="9">
        <v>73.73</v>
      </c>
      <c r="HO659" s="9">
        <v>73.55</v>
      </c>
      <c r="HP659" s="9">
        <v>73.37</v>
      </c>
      <c r="HQ659" s="9">
        <v>73.2</v>
      </c>
      <c r="HR659" s="9">
        <v>73.08</v>
      </c>
      <c r="HS659" s="9">
        <v>72.959999999999994</v>
      </c>
      <c r="HT659" s="9">
        <v>72.84</v>
      </c>
      <c r="HU659" s="9">
        <v>72.72</v>
      </c>
      <c r="HV659" s="9">
        <v>72.61</v>
      </c>
      <c r="HW659" s="9">
        <v>72.5</v>
      </c>
      <c r="HX659" s="9">
        <v>72.38</v>
      </c>
      <c r="HY659" s="9">
        <v>72.260000000000005</v>
      </c>
      <c r="ID659" s="14">
        <v>84.838099999999997</v>
      </c>
      <c r="IE659" s="14">
        <v>84.747900000000001</v>
      </c>
      <c r="IF659" s="14">
        <v>-0.10641399999999999</v>
      </c>
      <c r="IH659" s="7">
        <v>86.42</v>
      </c>
      <c r="II659" s="9">
        <v>78.3</v>
      </c>
    </row>
    <row r="660" spans="1:243" x14ac:dyDescent="0.35">
      <c r="A660" s="6">
        <f t="shared" si="122"/>
        <v>45475</v>
      </c>
      <c r="B660" s="13">
        <f t="shared" si="116"/>
        <v>7</v>
      </c>
      <c r="C660" s="13">
        <f t="shared" si="117"/>
        <v>2024</v>
      </c>
      <c r="D660">
        <f t="shared" si="118"/>
        <v>202407</v>
      </c>
      <c r="E660">
        <f t="shared" si="119"/>
        <v>3</v>
      </c>
      <c r="F660">
        <f t="shared" si="120"/>
        <v>202403</v>
      </c>
      <c r="G660" t="s">
        <v>1411</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83.517399999999995</v>
      </c>
      <c r="FP660" s="7">
        <v>88.28</v>
      </c>
      <c r="FQ660" s="9">
        <v>1.2676000000000001</v>
      </c>
      <c r="FR660" s="7">
        <f t="shared" si="121"/>
        <v>69.643420637425052</v>
      </c>
      <c r="FT660" s="7">
        <v>4.17</v>
      </c>
      <c r="FU660" s="7">
        <v>4.24</v>
      </c>
      <c r="FV660" s="9">
        <v>83.558499999999995</v>
      </c>
      <c r="FX660" s="9">
        <v>86.24</v>
      </c>
      <c r="FY660" s="9">
        <v>84.73</v>
      </c>
      <c r="FZ660" s="9">
        <v>83.04</v>
      </c>
      <c r="GA660" s="9">
        <v>80.489999999999995</v>
      </c>
      <c r="GB660" s="9">
        <v>76.45</v>
      </c>
      <c r="GD660" s="9">
        <v>86.24</v>
      </c>
      <c r="GE660" s="9">
        <v>85.44</v>
      </c>
      <c r="GF660" s="9">
        <v>84.73</v>
      </c>
      <c r="GG660" s="9">
        <v>84.11</v>
      </c>
      <c r="GH660" s="9">
        <v>83.55</v>
      </c>
      <c r="GI660" s="9">
        <v>83.04</v>
      </c>
      <c r="GJ660" s="9">
        <v>82.57</v>
      </c>
      <c r="GK660" s="9">
        <v>82.13</v>
      </c>
      <c r="GL660" s="9">
        <v>81.7</v>
      </c>
      <c r="GM660" s="9">
        <v>81.28</v>
      </c>
      <c r="GN660" s="9">
        <v>80.88</v>
      </c>
      <c r="GO660" s="9">
        <v>80.489999999999995</v>
      </c>
      <c r="GP660" s="9">
        <v>80.09</v>
      </c>
      <c r="GQ660" s="9">
        <v>79.72</v>
      </c>
      <c r="GR660" s="9">
        <v>79.349999999999994</v>
      </c>
      <c r="GS660" s="9">
        <v>78.97</v>
      </c>
      <c r="GT660" s="9">
        <v>78.62</v>
      </c>
      <c r="GU660" s="9">
        <v>78.28</v>
      </c>
      <c r="GV660" s="9">
        <v>77.94</v>
      </c>
      <c r="GW660" s="9">
        <v>77.63</v>
      </c>
      <c r="GX660" s="9">
        <v>77.319999999999993</v>
      </c>
      <c r="GY660" s="9">
        <v>77.03</v>
      </c>
      <c r="GZ660" s="9">
        <v>76.73</v>
      </c>
      <c r="HA660" s="9">
        <v>76.45</v>
      </c>
      <c r="HB660" s="9">
        <v>76.180000000000007</v>
      </c>
      <c r="HC660" s="9">
        <v>75.930000000000007</v>
      </c>
      <c r="HD660" s="9">
        <v>75.69</v>
      </c>
      <c r="HE660" s="9">
        <v>75.45</v>
      </c>
      <c r="HF660" s="9">
        <v>75.2</v>
      </c>
      <c r="HG660" s="9">
        <v>74.97</v>
      </c>
      <c r="HH660" s="9">
        <v>74.77</v>
      </c>
      <c r="HI660" s="9">
        <v>74.59</v>
      </c>
      <c r="HJ660" s="9">
        <v>74.41</v>
      </c>
      <c r="HK660" s="9">
        <v>74.23</v>
      </c>
      <c r="HL660" s="9">
        <v>74.040000000000006</v>
      </c>
      <c r="HM660" s="9">
        <v>73.86</v>
      </c>
      <c r="HN660" s="9">
        <v>73.680000000000007</v>
      </c>
      <c r="HO660" s="9">
        <v>73.5</v>
      </c>
      <c r="HP660" s="9">
        <v>73.319999999999993</v>
      </c>
      <c r="HQ660" s="9">
        <v>73.150000000000006</v>
      </c>
      <c r="HR660" s="9">
        <v>73.03</v>
      </c>
      <c r="HS660" s="9">
        <v>72.91</v>
      </c>
      <c r="HT660" s="9">
        <v>72.78</v>
      </c>
      <c r="HU660" s="9">
        <v>72.650000000000006</v>
      </c>
      <c r="HV660" s="9">
        <v>72.53</v>
      </c>
      <c r="HW660" s="9">
        <v>72.42</v>
      </c>
      <c r="HX660" s="9">
        <v>72.3</v>
      </c>
      <c r="HY660" s="9">
        <v>72.180000000000007</v>
      </c>
      <c r="ID660" s="14">
        <v>84.838099999999997</v>
      </c>
      <c r="IE660" s="14">
        <v>84.747900000000001</v>
      </c>
      <c r="IF660" s="14">
        <v>-0.10641399999999999</v>
      </c>
      <c r="IH660" s="7">
        <v>86.66</v>
      </c>
      <c r="II660" s="9">
        <v>78.73</v>
      </c>
    </row>
    <row r="661" spans="1:243" x14ac:dyDescent="0.35">
      <c r="A661" s="6">
        <f t="shared" si="122"/>
        <v>45476</v>
      </c>
      <c r="B661" s="13">
        <f t="shared" si="116"/>
        <v>7</v>
      </c>
      <c r="C661" s="13">
        <f t="shared" si="117"/>
        <v>2024</v>
      </c>
      <c r="D661">
        <f t="shared" si="118"/>
        <v>202407</v>
      </c>
      <c r="E661">
        <f t="shared" si="119"/>
        <v>3</v>
      </c>
      <c r="F661">
        <f t="shared" si="120"/>
        <v>202403</v>
      </c>
      <c r="G661" t="s">
        <v>1412</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83.765600000000006</v>
      </c>
      <c r="FP661" s="7">
        <v>88.25</v>
      </c>
      <c r="FQ661" s="9">
        <v>1.2762</v>
      </c>
      <c r="FR661" s="7">
        <f t="shared" si="121"/>
        <v>69.150603353706316</v>
      </c>
      <c r="FT661" s="7">
        <v>4.1500000000000004</v>
      </c>
      <c r="FU661" s="7">
        <v>4.16</v>
      </c>
      <c r="FV661" s="9">
        <v>83.823800000000006</v>
      </c>
      <c r="FX661" s="9">
        <v>87.34</v>
      </c>
      <c r="FY661" s="9">
        <v>85.79</v>
      </c>
      <c r="FZ661" s="9">
        <v>84.02</v>
      </c>
      <c r="GA661" s="9">
        <v>81.28</v>
      </c>
      <c r="GB661" s="9">
        <v>77.05</v>
      </c>
      <c r="GD661" s="9">
        <v>87.34</v>
      </c>
      <c r="GE661" s="9">
        <v>86.52</v>
      </c>
      <c r="GF661" s="9">
        <v>85.79</v>
      </c>
      <c r="GG661" s="9">
        <v>85.14</v>
      </c>
      <c r="GH661" s="9">
        <v>84.56</v>
      </c>
      <c r="GI661" s="9">
        <v>84.02</v>
      </c>
      <c r="GJ661" s="9">
        <v>83.52</v>
      </c>
      <c r="GK661" s="9">
        <v>83.04</v>
      </c>
      <c r="GL661" s="9">
        <v>82.58</v>
      </c>
      <c r="GM661" s="9">
        <v>82.13</v>
      </c>
      <c r="GN661" s="9">
        <v>81.7</v>
      </c>
      <c r="GO661" s="9">
        <v>81.28</v>
      </c>
      <c r="GP661" s="9">
        <v>80.86</v>
      </c>
      <c r="GQ661" s="9">
        <v>80.47</v>
      </c>
      <c r="GR661" s="9">
        <v>80.069999999999993</v>
      </c>
      <c r="GS661" s="9">
        <v>79.680000000000007</v>
      </c>
      <c r="GT661" s="9">
        <v>79.319999999999993</v>
      </c>
      <c r="GU661" s="9">
        <v>78.959999999999994</v>
      </c>
      <c r="GV661" s="9">
        <v>78.599999999999994</v>
      </c>
      <c r="GW661" s="9">
        <v>78.27</v>
      </c>
      <c r="GX661" s="9">
        <v>77.95</v>
      </c>
      <c r="GY661" s="9">
        <v>77.650000000000006</v>
      </c>
      <c r="GZ661" s="9">
        <v>77.34</v>
      </c>
      <c r="HA661" s="9">
        <v>77.05</v>
      </c>
      <c r="HB661" s="9">
        <v>76.760000000000005</v>
      </c>
      <c r="HC661" s="9">
        <v>76.510000000000005</v>
      </c>
      <c r="HD661" s="9">
        <v>76.260000000000005</v>
      </c>
      <c r="HE661" s="9">
        <v>76.010000000000005</v>
      </c>
      <c r="HF661" s="9">
        <v>75.75</v>
      </c>
      <c r="HG661" s="9">
        <v>75.52</v>
      </c>
      <c r="HH661" s="9">
        <v>75.319999999999993</v>
      </c>
      <c r="HI661" s="9">
        <v>75.13</v>
      </c>
      <c r="HJ661" s="9">
        <v>74.94</v>
      </c>
      <c r="HK661" s="9">
        <v>74.75</v>
      </c>
      <c r="HL661" s="9">
        <v>74.56</v>
      </c>
      <c r="HM661" s="9">
        <v>74.37</v>
      </c>
      <c r="HN661" s="9">
        <v>74.180000000000007</v>
      </c>
      <c r="HO661" s="9">
        <v>74</v>
      </c>
      <c r="HP661" s="9">
        <v>73.81</v>
      </c>
      <c r="HQ661" s="9">
        <v>73.63</v>
      </c>
      <c r="HR661" s="9">
        <v>73.510000000000005</v>
      </c>
      <c r="HS661" s="9">
        <v>73.39</v>
      </c>
      <c r="HT661" s="9">
        <v>73.260000000000005</v>
      </c>
      <c r="HU661" s="9">
        <v>73.13</v>
      </c>
      <c r="HV661" s="9">
        <v>73.010000000000005</v>
      </c>
      <c r="HW661" s="9">
        <v>72.900000000000006</v>
      </c>
      <c r="HX661" s="9">
        <v>72.78</v>
      </c>
      <c r="HY661" s="9">
        <v>72.66</v>
      </c>
      <c r="ID661" s="14">
        <v>84.838099999999997</v>
      </c>
      <c r="IE661" s="14">
        <v>84.747900000000001</v>
      </c>
      <c r="IF661" s="14">
        <v>-0.10641399999999999</v>
      </c>
      <c r="IH661" s="7">
        <v>86.59</v>
      </c>
      <c r="II661" s="9">
        <v>75.97</v>
      </c>
    </row>
    <row r="662" spans="1:243" x14ac:dyDescent="0.35">
      <c r="A662" s="6">
        <f t="shared" si="122"/>
        <v>45477</v>
      </c>
      <c r="B662" s="13">
        <f t="shared" si="116"/>
        <v>7</v>
      </c>
      <c r="C662" s="13">
        <f t="shared" si="117"/>
        <v>2024</v>
      </c>
      <c r="D662">
        <f t="shared" si="118"/>
        <v>202407</v>
      </c>
      <c r="E662">
        <f t="shared" si="119"/>
        <v>3</v>
      </c>
      <c r="F662">
        <f t="shared" si="120"/>
        <v>202403</v>
      </c>
      <c r="G662" t="s">
        <v>1413</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83.724800000000002</v>
      </c>
      <c r="FP662" s="7">
        <v>88.34</v>
      </c>
      <c r="FQ662" s="9">
        <v>1.2762</v>
      </c>
      <c r="FR662" s="7">
        <f t="shared" si="121"/>
        <v>69.221125215483468</v>
      </c>
      <c r="FT662" s="7">
        <v>4.17</v>
      </c>
      <c r="FU662" s="7">
        <v>4.2</v>
      </c>
      <c r="FV662" s="9">
        <v>83.8001</v>
      </c>
      <c r="FX662" s="9">
        <v>87.43</v>
      </c>
      <c r="FY662" s="9">
        <v>85.82</v>
      </c>
      <c r="FZ662" s="9">
        <v>84</v>
      </c>
      <c r="GA662" s="9">
        <v>81.260000000000005</v>
      </c>
      <c r="GB662" s="9">
        <v>77</v>
      </c>
      <c r="GD662" s="9">
        <v>87.43</v>
      </c>
      <c r="GE662" s="9">
        <v>86.57</v>
      </c>
      <c r="GF662" s="9">
        <v>85.82</v>
      </c>
      <c r="GG662" s="9">
        <v>85.15</v>
      </c>
      <c r="GH662" s="9">
        <v>84.55</v>
      </c>
      <c r="GI662" s="9">
        <v>84</v>
      </c>
      <c r="GJ662" s="9">
        <v>83.5</v>
      </c>
      <c r="GK662" s="9">
        <v>83.02</v>
      </c>
      <c r="GL662" s="9">
        <v>82.56</v>
      </c>
      <c r="GM662" s="9">
        <v>82.11</v>
      </c>
      <c r="GN662" s="9">
        <v>81.680000000000007</v>
      </c>
      <c r="GO662" s="9">
        <v>81.260000000000005</v>
      </c>
      <c r="GP662" s="9">
        <v>80.83</v>
      </c>
      <c r="GQ662" s="9">
        <v>80.430000000000007</v>
      </c>
      <c r="GR662" s="9">
        <v>80.03</v>
      </c>
      <c r="GS662" s="9">
        <v>79.650000000000006</v>
      </c>
      <c r="GT662" s="9">
        <v>79.290000000000006</v>
      </c>
      <c r="GU662" s="9">
        <v>78.930000000000007</v>
      </c>
      <c r="GV662" s="9">
        <v>78.569999999999993</v>
      </c>
      <c r="GW662" s="9">
        <v>78.23</v>
      </c>
      <c r="GX662" s="9">
        <v>77.91</v>
      </c>
      <c r="GY662" s="9">
        <v>77.61</v>
      </c>
      <c r="GZ662" s="9">
        <v>77.3</v>
      </c>
      <c r="HA662" s="9">
        <v>77</v>
      </c>
      <c r="HB662" s="9">
        <v>76.709999999999994</v>
      </c>
      <c r="HC662" s="9">
        <v>76.459999999999994</v>
      </c>
      <c r="HD662" s="9">
        <v>76.209999999999994</v>
      </c>
      <c r="HE662" s="9">
        <v>75.959999999999994</v>
      </c>
      <c r="HF662" s="9">
        <v>75.7</v>
      </c>
      <c r="HG662" s="9">
        <v>75.47</v>
      </c>
      <c r="HH662" s="9">
        <v>75.27</v>
      </c>
      <c r="HI662" s="9">
        <v>75.08</v>
      </c>
      <c r="HJ662" s="9">
        <v>74.89</v>
      </c>
      <c r="HK662" s="9">
        <v>74.69</v>
      </c>
      <c r="HL662" s="9">
        <v>74.5</v>
      </c>
      <c r="HM662" s="9">
        <v>74.31</v>
      </c>
      <c r="HN662" s="9">
        <v>74.12</v>
      </c>
      <c r="HO662" s="9">
        <v>73.94</v>
      </c>
      <c r="HP662" s="9">
        <v>73.739999999999995</v>
      </c>
      <c r="HQ662" s="9">
        <v>73.56</v>
      </c>
      <c r="HR662" s="9">
        <v>73.44</v>
      </c>
      <c r="HS662" s="9">
        <v>73.319999999999993</v>
      </c>
      <c r="HT662" s="9">
        <v>73.19</v>
      </c>
      <c r="HU662" s="9">
        <v>73.05</v>
      </c>
      <c r="HV662" s="9">
        <v>72.92</v>
      </c>
      <c r="HW662" s="9">
        <v>72.8</v>
      </c>
      <c r="HX662" s="9">
        <v>72.680000000000007</v>
      </c>
      <c r="HY662" s="9">
        <v>72.56</v>
      </c>
      <c r="ID662" s="14">
        <v>84.838099999999997</v>
      </c>
      <c r="IE662" s="14">
        <v>84.747900000000001</v>
      </c>
      <c r="IF662" s="14">
        <v>-0.10641399999999999</v>
      </c>
      <c r="IH662" s="7">
        <v>87.53</v>
      </c>
      <c r="II662" s="9">
        <v>77.98</v>
      </c>
    </row>
    <row r="663" spans="1:243" x14ac:dyDescent="0.35">
      <c r="A663" s="6">
        <f t="shared" si="122"/>
        <v>45478</v>
      </c>
      <c r="B663" s="13">
        <f t="shared" si="116"/>
        <v>7</v>
      </c>
      <c r="C663" s="13">
        <f t="shared" si="117"/>
        <v>2024</v>
      </c>
      <c r="D663">
        <f t="shared" si="118"/>
        <v>202407</v>
      </c>
      <c r="E663">
        <f t="shared" si="119"/>
        <v>3</v>
      </c>
      <c r="F663">
        <f t="shared" si="120"/>
        <v>202403</v>
      </c>
      <c r="G663" t="s">
        <v>1414</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83.899000000000001</v>
      </c>
      <c r="FP663" s="7">
        <v>88.66</v>
      </c>
      <c r="FQ663" s="9">
        <v>1.2798</v>
      </c>
      <c r="FR663" s="7">
        <f t="shared" si="121"/>
        <v>69.276449445225808</v>
      </c>
      <c r="FT663" s="7">
        <v>4.1399999999999997</v>
      </c>
      <c r="FU663" s="7">
        <v>4.1399999999999997</v>
      </c>
      <c r="FV663" s="9">
        <v>83.973500000000001</v>
      </c>
      <c r="FX663" s="9">
        <v>86.54</v>
      </c>
      <c r="FY663" s="9">
        <v>84.98</v>
      </c>
      <c r="FZ663" s="9">
        <v>83.23</v>
      </c>
      <c r="GA663" s="9">
        <v>80.58</v>
      </c>
      <c r="GB663" s="9">
        <v>76.510000000000005</v>
      </c>
      <c r="GD663" s="9">
        <v>86.54</v>
      </c>
      <c r="GE663" s="9">
        <v>85.71</v>
      </c>
      <c r="GF663" s="9">
        <v>84.98</v>
      </c>
      <c r="GG663" s="9">
        <v>84.34</v>
      </c>
      <c r="GH663" s="9">
        <v>83.76</v>
      </c>
      <c r="GI663" s="9">
        <v>83.23</v>
      </c>
      <c r="GJ663" s="9">
        <v>82.74</v>
      </c>
      <c r="GK663" s="9">
        <v>82.27</v>
      </c>
      <c r="GL663" s="9">
        <v>81.819999999999993</v>
      </c>
      <c r="GM663" s="9">
        <v>81.39</v>
      </c>
      <c r="GN663" s="9">
        <v>80.98</v>
      </c>
      <c r="GO663" s="9">
        <v>80.58</v>
      </c>
      <c r="GP663" s="9">
        <v>80.17</v>
      </c>
      <c r="GQ663" s="9">
        <v>79.790000000000006</v>
      </c>
      <c r="GR663" s="9">
        <v>79.41</v>
      </c>
      <c r="GS663" s="9">
        <v>79.040000000000006</v>
      </c>
      <c r="GT663" s="9">
        <v>78.7</v>
      </c>
      <c r="GU663" s="9">
        <v>78.36</v>
      </c>
      <c r="GV663" s="9">
        <v>78.02</v>
      </c>
      <c r="GW663" s="9">
        <v>77.7</v>
      </c>
      <c r="GX663" s="9">
        <v>77.400000000000006</v>
      </c>
      <c r="GY663" s="9">
        <v>77.099999999999994</v>
      </c>
      <c r="GZ663" s="9">
        <v>76.8</v>
      </c>
      <c r="HA663" s="9">
        <v>76.510000000000005</v>
      </c>
      <c r="HB663" s="9">
        <v>76.239999999999995</v>
      </c>
      <c r="HC663" s="9">
        <v>76.010000000000005</v>
      </c>
      <c r="HD663" s="9">
        <v>75.77</v>
      </c>
      <c r="HE663" s="9">
        <v>75.53</v>
      </c>
      <c r="HF663" s="9">
        <v>75.28</v>
      </c>
      <c r="HG663" s="9">
        <v>75.06</v>
      </c>
      <c r="HH663" s="9">
        <v>74.87</v>
      </c>
      <c r="HI663" s="9">
        <v>74.69</v>
      </c>
      <c r="HJ663" s="9">
        <v>74.510000000000005</v>
      </c>
      <c r="HK663" s="9">
        <v>74.319999999999993</v>
      </c>
      <c r="HL663" s="9">
        <v>74.14</v>
      </c>
      <c r="HM663" s="9">
        <v>73.959999999999994</v>
      </c>
      <c r="HN663" s="9">
        <v>73.78</v>
      </c>
      <c r="HO663" s="9">
        <v>73.61</v>
      </c>
      <c r="HP663" s="9">
        <v>73.42</v>
      </c>
      <c r="HQ663" s="9">
        <v>73.260000000000005</v>
      </c>
      <c r="HR663" s="9">
        <v>73.150000000000006</v>
      </c>
      <c r="HS663" s="9">
        <v>73.040000000000006</v>
      </c>
      <c r="HT663" s="9">
        <v>72.92</v>
      </c>
      <c r="HU663" s="9">
        <v>72.790000000000006</v>
      </c>
      <c r="HV663" s="9">
        <v>72.67</v>
      </c>
      <c r="HW663" s="9">
        <v>72.56</v>
      </c>
      <c r="HX663" s="9">
        <v>72.45</v>
      </c>
      <c r="HY663" s="9">
        <v>72.34</v>
      </c>
      <c r="ID663" s="14">
        <v>84.838099999999997</v>
      </c>
      <c r="IE663" s="14">
        <v>84.747900000000001</v>
      </c>
      <c r="IF663" s="14">
        <v>-0.10641399999999999</v>
      </c>
      <c r="IH663" s="7">
        <v>87.07</v>
      </c>
      <c r="II663" s="9">
        <v>77.27</v>
      </c>
    </row>
    <row r="664" spans="1:243" x14ac:dyDescent="0.35">
      <c r="A664" s="6">
        <f t="shared" si="122"/>
        <v>45481</v>
      </c>
      <c r="B664" s="13">
        <f t="shared" si="116"/>
        <v>7</v>
      </c>
      <c r="C664" s="13">
        <f t="shared" si="117"/>
        <v>2024</v>
      </c>
      <c r="D664">
        <f t="shared" si="118"/>
        <v>202407</v>
      </c>
      <c r="E664">
        <f t="shared" si="119"/>
        <v>3</v>
      </c>
      <c r="F664">
        <f t="shared" si="120"/>
        <v>202403</v>
      </c>
      <c r="G664" t="s">
        <v>1415</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84.061099999999996</v>
      </c>
      <c r="FP664" s="7">
        <v>87.15</v>
      </c>
      <c r="FQ664" s="9">
        <v>1.2833000000000001</v>
      </c>
      <c r="FR664" s="7">
        <f t="shared" si="121"/>
        <v>67.910854827398111</v>
      </c>
      <c r="FT664" s="7">
        <v>4.12</v>
      </c>
      <c r="FU664" s="7">
        <v>4.1100000000000003</v>
      </c>
      <c r="FV664" s="9">
        <v>84.145600000000002</v>
      </c>
      <c r="FX664" s="9">
        <v>85.75</v>
      </c>
      <c r="FY664" s="9">
        <v>84.3</v>
      </c>
      <c r="FZ664" s="9">
        <v>82.68</v>
      </c>
      <c r="GA664" s="9">
        <v>80.239999999999995</v>
      </c>
      <c r="GB664" s="9">
        <v>76.39</v>
      </c>
      <c r="GD664" s="9">
        <v>85.75</v>
      </c>
      <c r="GE664" s="9">
        <v>84.99</v>
      </c>
      <c r="GF664" s="9">
        <v>84.3</v>
      </c>
      <c r="GG664" s="9">
        <v>83.7</v>
      </c>
      <c r="GH664" s="9">
        <v>83.17</v>
      </c>
      <c r="GI664" s="9">
        <v>82.68</v>
      </c>
      <c r="GJ664" s="9">
        <v>82.23</v>
      </c>
      <c r="GK664" s="9">
        <v>81.81</v>
      </c>
      <c r="GL664" s="9">
        <v>81.400000000000006</v>
      </c>
      <c r="GM664" s="9">
        <v>81</v>
      </c>
      <c r="GN664" s="9">
        <v>80.62</v>
      </c>
      <c r="GO664" s="9">
        <v>80.239999999999995</v>
      </c>
      <c r="GP664" s="9">
        <v>79.86</v>
      </c>
      <c r="GQ664" s="9">
        <v>79.5</v>
      </c>
      <c r="GR664" s="9">
        <v>79.14</v>
      </c>
      <c r="GS664" s="9">
        <v>78.790000000000006</v>
      </c>
      <c r="GT664" s="9">
        <v>78.459999999999994</v>
      </c>
      <c r="GU664" s="9">
        <v>78.14</v>
      </c>
      <c r="GV664" s="9">
        <v>77.819999999999993</v>
      </c>
      <c r="GW664" s="9">
        <v>77.510000000000005</v>
      </c>
      <c r="GX664" s="9">
        <v>77.23</v>
      </c>
      <c r="GY664" s="9">
        <v>76.95</v>
      </c>
      <c r="GZ664" s="9">
        <v>76.66</v>
      </c>
      <c r="HA664" s="9">
        <v>76.39</v>
      </c>
      <c r="HB664" s="9">
        <v>76.13</v>
      </c>
      <c r="HC664" s="9">
        <v>75.91</v>
      </c>
      <c r="HD664" s="9">
        <v>75.680000000000007</v>
      </c>
      <c r="HE664" s="9">
        <v>75.45</v>
      </c>
      <c r="HF664" s="9">
        <v>75.209999999999994</v>
      </c>
      <c r="HG664" s="9">
        <v>75</v>
      </c>
      <c r="HH664" s="9">
        <v>74.819999999999993</v>
      </c>
      <c r="HI664" s="9">
        <v>74.650000000000006</v>
      </c>
      <c r="HJ664" s="9">
        <v>74.48</v>
      </c>
      <c r="HK664" s="9">
        <v>74.3</v>
      </c>
      <c r="HL664" s="9">
        <v>74.12</v>
      </c>
      <c r="HM664" s="9">
        <v>73.94</v>
      </c>
      <c r="HN664" s="9">
        <v>73.77</v>
      </c>
      <c r="HO664" s="9">
        <v>73.61</v>
      </c>
      <c r="HP664" s="9">
        <v>73.430000000000007</v>
      </c>
      <c r="HQ664" s="9">
        <v>73.27</v>
      </c>
      <c r="HR664" s="9">
        <v>73.16</v>
      </c>
      <c r="HS664" s="9">
        <v>73.05</v>
      </c>
      <c r="HT664" s="9">
        <v>72.930000000000007</v>
      </c>
      <c r="HU664" s="9">
        <v>72.8</v>
      </c>
      <c r="HV664" s="9">
        <v>72.69</v>
      </c>
      <c r="HW664" s="9">
        <v>72.58</v>
      </c>
      <c r="HX664" s="9">
        <v>72.47</v>
      </c>
      <c r="HY664" s="9">
        <v>72.36</v>
      </c>
      <c r="ID664" s="14">
        <v>84.838099999999997</v>
      </c>
      <c r="IE664" s="14">
        <v>84.747900000000001</v>
      </c>
      <c r="IF664" s="14">
        <v>-0.10641399999999999</v>
      </c>
      <c r="IH664" s="7">
        <v>86</v>
      </c>
      <c r="II664" s="9">
        <v>75</v>
      </c>
    </row>
    <row r="665" spans="1:243" x14ac:dyDescent="0.35">
      <c r="A665" s="6">
        <f t="shared" si="122"/>
        <v>45482</v>
      </c>
      <c r="B665" s="13">
        <f t="shared" si="116"/>
        <v>7</v>
      </c>
      <c r="C665" s="13">
        <f t="shared" si="117"/>
        <v>2024</v>
      </c>
      <c r="D665">
        <f t="shared" si="118"/>
        <v>202407</v>
      </c>
      <c r="E665">
        <f t="shared" si="119"/>
        <v>3</v>
      </c>
      <c r="F665">
        <f t="shared" si="120"/>
        <v>202403</v>
      </c>
      <c r="G665" t="s">
        <v>1416</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83.933800000000005</v>
      </c>
      <c r="FP665" s="7">
        <v>86.48</v>
      </c>
      <c r="FQ665" s="9">
        <v>1.2797000000000001</v>
      </c>
      <c r="FR665" s="7">
        <f t="shared" si="121"/>
        <v>67.57833867312651</v>
      </c>
      <c r="FT665" s="7">
        <v>4.13</v>
      </c>
      <c r="FU665" s="7">
        <v>4.16</v>
      </c>
      <c r="FV665" s="9">
        <v>84.021699999999996</v>
      </c>
      <c r="FX665" s="9">
        <v>84.66</v>
      </c>
      <c r="FY665" s="9">
        <v>83.2</v>
      </c>
      <c r="FZ665" s="9">
        <v>81.599999999999994</v>
      </c>
      <c r="GA665" s="9">
        <v>79.28</v>
      </c>
      <c r="GB665" s="9">
        <v>75.55</v>
      </c>
      <c r="GD665" s="9">
        <v>84.66</v>
      </c>
      <c r="GE665" s="9">
        <v>83.89</v>
      </c>
      <c r="GF665" s="9">
        <v>83.2</v>
      </c>
      <c r="GG665" s="9">
        <v>82.59</v>
      </c>
      <c r="GH665" s="9">
        <v>82.07</v>
      </c>
      <c r="GI665" s="9">
        <v>81.599999999999994</v>
      </c>
      <c r="GJ665" s="9">
        <v>81.17</v>
      </c>
      <c r="GK665" s="9">
        <v>80.77</v>
      </c>
      <c r="GL665" s="9">
        <v>80.38</v>
      </c>
      <c r="GM665" s="9">
        <v>80</v>
      </c>
      <c r="GN665" s="9">
        <v>79.64</v>
      </c>
      <c r="GO665" s="9">
        <v>79.28</v>
      </c>
      <c r="GP665" s="9">
        <v>78.91</v>
      </c>
      <c r="GQ665" s="9">
        <v>78.56</v>
      </c>
      <c r="GR665" s="9">
        <v>78.209999999999994</v>
      </c>
      <c r="GS665" s="9">
        <v>77.87</v>
      </c>
      <c r="GT665" s="9">
        <v>77.55</v>
      </c>
      <c r="GU665" s="9">
        <v>77.239999999999995</v>
      </c>
      <c r="GV665" s="9">
        <v>76.94</v>
      </c>
      <c r="GW665" s="9">
        <v>76.64</v>
      </c>
      <c r="GX665" s="9">
        <v>76.37</v>
      </c>
      <c r="GY665" s="9">
        <v>76.09</v>
      </c>
      <c r="GZ665" s="9">
        <v>75.81</v>
      </c>
      <c r="HA665" s="9">
        <v>75.55</v>
      </c>
      <c r="HB665" s="9">
        <v>75.3</v>
      </c>
      <c r="HC665" s="9">
        <v>75.08</v>
      </c>
      <c r="HD665" s="9">
        <v>74.849999999999994</v>
      </c>
      <c r="HE665" s="9">
        <v>74.63</v>
      </c>
      <c r="HF665" s="9">
        <v>74.39</v>
      </c>
      <c r="HG665" s="9">
        <v>74.19</v>
      </c>
      <c r="HH665" s="9">
        <v>74.02</v>
      </c>
      <c r="HI665" s="9">
        <v>73.86</v>
      </c>
      <c r="HJ665" s="9">
        <v>73.7</v>
      </c>
      <c r="HK665" s="9">
        <v>73.52</v>
      </c>
      <c r="HL665" s="9">
        <v>73.34</v>
      </c>
      <c r="HM665" s="9">
        <v>73.16</v>
      </c>
      <c r="HN665" s="9">
        <v>72.989999999999995</v>
      </c>
      <c r="HO665" s="9">
        <v>72.84</v>
      </c>
      <c r="HP665" s="9">
        <v>72.67</v>
      </c>
      <c r="HQ665" s="9">
        <v>72.52</v>
      </c>
      <c r="HR665" s="9">
        <v>72.41</v>
      </c>
      <c r="HS665" s="9">
        <v>72.3</v>
      </c>
      <c r="HT665" s="9">
        <v>72.19</v>
      </c>
      <c r="HU665" s="9">
        <v>72.069999999999993</v>
      </c>
      <c r="HV665" s="9">
        <v>71.97</v>
      </c>
      <c r="HW665" s="9">
        <v>71.87</v>
      </c>
      <c r="HX665" s="9">
        <v>71.760000000000005</v>
      </c>
      <c r="HY665" s="9">
        <v>71.650000000000006</v>
      </c>
      <c r="ID665" s="14">
        <v>84.838099999999997</v>
      </c>
      <c r="IE665" s="14">
        <v>84.747900000000001</v>
      </c>
      <c r="IF665" s="14">
        <v>-0.10641399999999999</v>
      </c>
      <c r="IH665" s="7">
        <v>85.29</v>
      </c>
      <c r="II665" s="9">
        <v>72.790000000000006</v>
      </c>
    </row>
    <row r="666" spans="1:243" x14ac:dyDescent="0.35">
      <c r="A666" s="6">
        <f t="shared" si="122"/>
        <v>45483</v>
      </c>
      <c r="B666" s="13">
        <f t="shared" si="116"/>
        <v>7</v>
      </c>
      <c r="C666" s="13">
        <f t="shared" si="117"/>
        <v>2024</v>
      </c>
      <c r="D666">
        <f t="shared" si="118"/>
        <v>202407</v>
      </c>
      <c r="E666">
        <f t="shared" si="119"/>
        <v>3</v>
      </c>
      <c r="F666">
        <f t="shared" si="120"/>
        <v>202403</v>
      </c>
      <c r="G666" t="s">
        <v>1417</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84.125900000000001</v>
      </c>
      <c r="FP666" s="7">
        <v>86.55</v>
      </c>
      <c r="FQ666" s="9">
        <v>1.2829999999999999</v>
      </c>
      <c r="FR666" s="7">
        <f t="shared" si="121"/>
        <v>67.45908028059236</v>
      </c>
      <c r="FT666" s="7">
        <v>4.1100000000000003</v>
      </c>
      <c r="FU666" s="7">
        <v>4.12</v>
      </c>
      <c r="FV666" s="9">
        <v>84.226399999999998</v>
      </c>
      <c r="FX666" s="9">
        <v>85.08</v>
      </c>
      <c r="FY666" s="9">
        <v>83.41</v>
      </c>
      <c r="FZ666" s="9">
        <v>81.650000000000006</v>
      </c>
      <c r="GA666" s="9">
        <v>79.23</v>
      </c>
      <c r="GB666" s="9">
        <v>75.53</v>
      </c>
      <c r="GD666" s="9">
        <v>85.08</v>
      </c>
      <c r="GE666" s="9">
        <v>84.2</v>
      </c>
      <c r="GF666" s="9">
        <v>83.41</v>
      </c>
      <c r="GG666" s="9">
        <v>82.73</v>
      </c>
      <c r="GH666" s="9">
        <v>82.15</v>
      </c>
      <c r="GI666" s="9">
        <v>81.650000000000006</v>
      </c>
      <c r="GJ666" s="9">
        <v>81.2</v>
      </c>
      <c r="GK666" s="9">
        <v>80.78</v>
      </c>
      <c r="GL666" s="9">
        <v>80.37</v>
      </c>
      <c r="GM666" s="9">
        <v>79.97</v>
      </c>
      <c r="GN666" s="9">
        <v>79.599999999999994</v>
      </c>
      <c r="GO666" s="9">
        <v>79.23</v>
      </c>
      <c r="GP666" s="9">
        <v>78.86</v>
      </c>
      <c r="GQ666" s="9">
        <v>78.510000000000005</v>
      </c>
      <c r="GR666" s="9">
        <v>78.17</v>
      </c>
      <c r="GS666" s="9">
        <v>77.819999999999993</v>
      </c>
      <c r="GT666" s="9">
        <v>77.5</v>
      </c>
      <c r="GU666" s="9">
        <v>77.19</v>
      </c>
      <c r="GV666" s="9">
        <v>76.89</v>
      </c>
      <c r="GW666" s="9">
        <v>76.59</v>
      </c>
      <c r="GX666" s="9">
        <v>76.319999999999993</v>
      </c>
      <c r="GY666" s="9">
        <v>76.05</v>
      </c>
      <c r="GZ666" s="9">
        <v>75.78</v>
      </c>
      <c r="HA666" s="9">
        <v>75.53</v>
      </c>
      <c r="HB666" s="9">
        <v>75.28</v>
      </c>
      <c r="HC666" s="9">
        <v>75.06</v>
      </c>
      <c r="HD666" s="9">
        <v>74.849999999999994</v>
      </c>
      <c r="HE666" s="9">
        <v>74.62</v>
      </c>
      <c r="HF666" s="9">
        <v>74.39</v>
      </c>
      <c r="HG666" s="9">
        <v>74.2</v>
      </c>
      <c r="HH666" s="9">
        <v>74.040000000000006</v>
      </c>
      <c r="HI666" s="9">
        <v>73.88</v>
      </c>
      <c r="HJ666" s="9">
        <v>73.72</v>
      </c>
      <c r="HK666" s="9">
        <v>73.540000000000006</v>
      </c>
      <c r="HL666" s="9">
        <v>73.37</v>
      </c>
      <c r="HM666" s="9">
        <v>73.2</v>
      </c>
      <c r="HN666" s="9">
        <v>73.03</v>
      </c>
      <c r="HO666" s="9">
        <v>72.88</v>
      </c>
      <c r="HP666" s="9">
        <v>72.709999999999994</v>
      </c>
      <c r="HQ666" s="9">
        <v>72.56</v>
      </c>
      <c r="HR666" s="9">
        <v>72.45</v>
      </c>
      <c r="HS666" s="9">
        <v>72.34</v>
      </c>
      <c r="HT666" s="9">
        <v>72.23</v>
      </c>
      <c r="HU666" s="9">
        <v>72.12</v>
      </c>
      <c r="HV666" s="9">
        <v>72.010000000000005</v>
      </c>
      <c r="HW666" s="9">
        <v>71.91</v>
      </c>
      <c r="HX666" s="9">
        <v>71.8</v>
      </c>
      <c r="HY666" s="9">
        <v>71.680000000000007</v>
      </c>
      <c r="ID666" s="14">
        <v>84.838099999999997</v>
      </c>
      <c r="IE666" s="14">
        <v>84.747900000000001</v>
      </c>
      <c r="IF666" s="14">
        <v>-0.10641399999999999</v>
      </c>
      <c r="IH666" s="7">
        <v>84.97</v>
      </c>
      <c r="II666" s="9">
        <v>71.209999999999994</v>
      </c>
    </row>
    <row r="667" spans="1:243" x14ac:dyDescent="0.35">
      <c r="A667" s="6">
        <f t="shared" si="122"/>
        <v>45484</v>
      </c>
      <c r="B667" s="13">
        <f t="shared" si="116"/>
        <v>7</v>
      </c>
      <c r="C667" s="13">
        <f t="shared" si="117"/>
        <v>2024</v>
      </c>
      <c r="D667">
        <f t="shared" si="118"/>
        <v>202407</v>
      </c>
      <c r="E667">
        <f t="shared" si="119"/>
        <v>3</v>
      </c>
      <c r="F667">
        <f t="shared" si="120"/>
        <v>202403</v>
      </c>
      <c r="G667" t="s">
        <v>1418</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84.406499999999994</v>
      </c>
      <c r="FP667" s="7">
        <v>86.49</v>
      </c>
      <c r="FQ667" s="9">
        <v>1.2924</v>
      </c>
      <c r="FR667" s="7">
        <f t="shared" si="121"/>
        <v>66.922005571030638</v>
      </c>
      <c r="FT667" s="7">
        <v>4.0599999999999996</v>
      </c>
      <c r="FU667" s="7">
        <v>4.08</v>
      </c>
      <c r="FV667" s="9">
        <v>84.504400000000004</v>
      </c>
      <c r="FX667" s="9">
        <v>85.4</v>
      </c>
      <c r="FY667" s="9">
        <v>83.59</v>
      </c>
      <c r="FZ667" s="9">
        <v>81.760000000000005</v>
      </c>
      <c r="GA667" s="9">
        <v>79.27</v>
      </c>
      <c r="GB667" s="9">
        <v>75.47</v>
      </c>
      <c r="GD667" s="9">
        <v>85.4</v>
      </c>
      <c r="GE667" s="9">
        <v>84.42</v>
      </c>
      <c r="GF667" s="9">
        <v>83.59</v>
      </c>
      <c r="GG667" s="9">
        <v>82.88</v>
      </c>
      <c r="GH667" s="9">
        <v>82.28</v>
      </c>
      <c r="GI667" s="9">
        <v>81.760000000000005</v>
      </c>
      <c r="GJ667" s="9">
        <v>81.290000000000006</v>
      </c>
      <c r="GK667" s="9">
        <v>80.86</v>
      </c>
      <c r="GL667" s="9">
        <v>80.44</v>
      </c>
      <c r="GM667" s="9">
        <v>80.040000000000006</v>
      </c>
      <c r="GN667" s="9">
        <v>79.650000000000006</v>
      </c>
      <c r="GO667" s="9">
        <v>79.27</v>
      </c>
      <c r="GP667" s="9">
        <v>78.89</v>
      </c>
      <c r="GQ667" s="9">
        <v>78.53</v>
      </c>
      <c r="GR667" s="9">
        <v>78.180000000000007</v>
      </c>
      <c r="GS667" s="9">
        <v>77.83</v>
      </c>
      <c r="GT667" s="9">
        <v>77.5</v>
      </c>
      <c r="GU667" s="9">
        <v>77.180000000000007</v>
      </c>
      <c r="GV667" s="9">
        <v>76.87</v>
      </c>
      <c r="GW667" s="9">
        <v>76.56</v>
      </c>
      <c r="GX667" s="9">
        <v>76.28</v>
      </c>
      <c r="GY667" s="9">
        <v>76.010000000000005</v>
      </c>
      <c r="GZ667" s="9">
        <v>75.73</v>
      </c>
      <c r="HA667" s="9">
        <v>75.47</v>
      </c>
      <c r="HB667" s="9">
        <v>75.209999999999994</v>
      </c>
      <c r="HC667" s="9">
        <v>74.989999999999995</v>
      </c>
      <c r="HD667" s="9">
        <v>74.77</v>
      </c>
      <c r="HE667" s="9">
        <v>74.540000000000006</v>
      </c>
      <c r="HF667" s="9">
        <v>74.31</v>
      </c>
      <c r="HG667" s="9">
        <v>74.11</v>
      </c>
      <c r="HH667" s="9">
        <v>73.94</v>
      </c>
      <c r="HI667" s="9">
        <v>73.77</v>
      </c>
      <c r="HJ667" s="9">
        <v>73.61</v>
      </c>
      <c r="HK667" s="9">
        <v>73.430000000000007</v>
      </c>
      <c r="HL667" s="9">
        <v>73.25</v>
      </c>
      <c r="HM667" s="9">
        <v>73.069999999999993</v>
      </c>
      <c r="HN667" s="9">
        <v>72.900000000000006</v>
      </c>
      <c r="HO667" s="9">
        <v>72.75</v>
      </c>
      <c r="HP667" s="9">
        <v>72.58</v>
      </c>
      <c r="HQ667" s="9">
        <v>72.430000000000007</v>
      </c>
      <c r="HR667" s="9">
        <v>72.319999999999993</v>
      </c>
      <c r="HS667" s="9">
        <v>72.209999999999994</v>
      </c>
      <c r="HT667" s="9">
        <v>72.099999999999994</v>
      </c>
      <c r="HU667" s="9">
        <v>71.98</v>
      </c>
      <c r="HV667" s="9">
        <v>71.87</v>
      </c>
      <c r="HW667" s="9">
        <v>71.77</v>
      </c>
      <c r="HX667" s="9">
        <v>71.66</v>
      </c>
      <c r="HY667" s="9">
        <v>71.540000000000006</v>
      </c>
      <c r="ID667" s="14">
        <v>84.838099999999997</v>
      </c>
      <c r="IE667" s="14">
        <v>84.747900000000001</v>
      </c>
      <c r="IF667" s="14">
        <v>-0.10641399999999999</v>
      </c>
      <c r="IH667" s="7">
        <v>85.32</v>
      </c>
      <c r="II667" s="9">
        <v>72.17</v>
      </c>
    </row>
    <row r="668" spans="1:243" x14ac:dyDescent="0.35">
      <c r="A668" s="6">
        <f t="shared" si="122"/>
        <v>45485</v>
      </c>
      <c r="B668" s="13">
        <f t="shared" si="116"/>
        <v>7</v>
      </c>
      <c r="C668" s="13">
        <f t="shared" si="117"/>
        <v>2024</v>
      </c>
      <c r="D668">
        <f t="shared" si="118"/>
        <v>202407</v>
      </c>
      <c r="E668">
        <f t="shared" si="119"/>
        <v>3</v>
      </c>
      <c r="F668">
        <f t="shared" si="120"/>
        <v>202403</v>
      </c>
      <c r="G668" t="s">
        <v>1419</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84.739500000000007</v>
      </c>
      <c r="FP668" s="7">
        <v>87.35</v>
      </c>
      <c r="FQ668" s="9">
        <v>1.2988999999999999</v>
      </c>
      <c r="FR668" s="7">
        <f t="shared" si="121"/>
        <v>67.249210870736775</v>
      </c>
      <c r="FT668" s="7">
        <v>4.09</v>
      </c>
      <c r="FU668" s="7">
        <v>4.12</v>
      </c>
      <c r="FV668" s="9">
        <v>84.837900000000005</v>
      </c>
      <c r="FX668" s="9">
        <v>85.03</v>
      </c>
      <c r="FY668" s="9">
        <v>83.32</v>
      </c>
      <c r="FZ668" s="9">
        <v>81.599999999999994</v>
      </c>
      <c r="GA668" s="9">
        <v>79.14</v>
      </c>
      <c r="GB668" s="9">
        <v>75.41</v>
      </c>
      <c r="GD668" s="9">
        <v>85.03</v>
      </c>
      <c r="GE668" s="9">
        <v>84.1</v>
      </c>
      <c r="GF668" s="9">
        <v>83.32</v>
      </c>
      <c r="GG668" s="9">
        <v>82.66</v>
      </c>
      <c r="GH668" s="9">
        <v>82.1</v>
      </c>
      <c r="GI668" s="9">
        <v>81.599999999999994</v>
      </c>
      <c r="GJ668" s="9">
        <v>81.14</v>
      </c>
      <c r="GK668" s="9">
        <v>80.709999999999994</v>
      </c>
      <c r="GL668" s="9">
        <v>80.290000000000006</v>
      </c>
      <c r="GM668" s="9">
        <v>79.89</v>
      </c>
      <c r="GN668" s="9">
        <v>79.510000000000005</v>
      </c>
      <c r="GO668" s="9">
        <v>79.14</v>
      </c>
      <c r="GP668" s="9">
        <v>78.77</v>
      </c>
      <c r="GQ668" s="9">
        <v>78.41</v>
      </c>
      <c r="GR668" s="9">
        <v>78.06</v>
      </c>
      <c r="GS668" s="9">
        <v>77.72</v>
      </c>
      <c r="GT668" s="9">
        <v>77.39</v>
      </c>
      <c r="GU668" s="9">
        <v>77.08</v>
      </c>
      <c r="GV668" s="9">
        <v>76.77</v>
      </c>
      <c r="GW668" s="9">
        <v>76.47</v>
      </c>
      <c r="GX668" s="9">
        <v>76.2</v>
      </c>
      <c r="GY668" s="9">
        <v>75.930000000000007</v>
      </c>
      <c r="GZ668" s="9">
        <v>75.66</v>
      </c>
      <c r="HA668" s="9">
        <v>75.41</v>
      </c>
      <c r="HB668" s="9">
        <v>75.16</v>
      </c>
      <c r="HC668" s="9">
        <v>74.94</v>
      </c>
      <c r="HD668" s="9">
        <v>74.72</v>
      </c>
      <c r="HE668" s="9">
        <v>74.5</v>
      </c>
      <c r="HF668" s="9">
        <v>74.28</v>
      </c>
      <c r="HG668" s="9">
        <v>74.09</v>
      </c>
      <c r="HH668" s="9">
        <v>73.930000000000007</v>
      </c>
      <c r="HI668" s="9">
        <v>73.760000000000005</v>
      </c>
      <c r="HJ668" s="9">
        <v>73.599999999999994</v>
      </c>
      <c r="HK668" s="9">
        <v>73.430000000000007</v>
      </c>
      <c r="HL668" s="9">
        <v>73.260000000000005</v>
      </c>
      <c r="HM668" s="9">
        <v>73.09</v>
      </c>
      <c r="HN668" s="9">
        <v>72.92</v>
      </c>
      <c r="HO668" s="9">
        <v>72.77</v>
      </c>
      <c r="HP668" s="9">
        <v>72.599999999999994</v>
      </c>
      <c r="HQ668" s="9">
        <v>72.45</v>
      </c>
      <c r="HR668" s="9">
        <v>72.34</v>
      </c>
      <c r="HS668" s="9">
        <v>72.239999999999995</v>
      </c>
      <c r="HT668" s="9">
        <v>72.13</v>
      </c>
      <c r="HU668" s="9">
        <v>72.02</v>
      </c>
      <c r="HV668" s="9">
        <v>71.91</v>
      </c>
      <c r="HW668" s="9">
        <v>71.81</v>
      </c>
      <c r="HX668" s="9">
        <v>71.7</v>
      </c>
      <c r="HY668" s="9">
        <v>71.58</v>
      </c>
      <c r="ID668" s="14">
        <v>84.838099999999997</v>
      </c>
      <c r="IE668" s="14">
        <v>84.747900000000001</v>
      </c>
      <c r="IF668" s="14">
        <v>-0.10641399999999999</v>
      </c>
      <c r="IH668" s="7">
        <v>85.27</v>
      </c>
      <c r="II668" s="9">
        <v>73.12</v>
      </c>
    </row>
    <row r="669" spans="1:243" x14ac:dyDescent="0.35">
      <c r="A669" s="6">
        <f t="shared" si="122"/>
        <v>45488</v>
      </c>
      <c r="B669" s="13">
        <f t="shared" si="116"/>
        <v>7</v>
      </c>
      <c r="C669" s="13">
        <f t="shared" si="117"/>
        <v>2024</v>
      </c>
      <c r="D669">
        <f t="shared" si="118"/>
        <v>202407</v>
      </c>
      <c r="E669">
        <f t="shared" si="119"/>
        <v>3</v>
      </c>
      <c r="F669">
        <f t="shared" si="120"/>
        <v>202403</v>
      </c>
      <c r="G669" t="s">
        <v>1420</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84.716999999999999</v>
      </c>
      <c r="FP669" s="7">
        <v>86.42</v>
      </c>
      <c r="FQ669" s="9">
        <v>1.2984</v>
      </c>
      <c r="FR669" s="7">
        <f t="shared" si="121"/>
        <v>66.558841651263094</v>
      </c>
      <c r="FT669" s="7">
        <v>4.08</v>
      </c>
      <c r="FU669" s="7">
        <v>4.1100000000000003</v>
      </c>
      <c r="FV669" s="9">
        <v>84.807500000000005</v>
      </c>
      <c r="FX669" s="9">
        <v>84.85</v>
      </c>
      <c r="FY669" s="9">
        <v>83.1</v>
      </c>
      <c r="FZ669" s="9">
        <v>81.38</v>
      </c>
      <c r="GA669" s="9">
        <v>78.959999999999994</v>
      </c>
      <c r="GB669" s="9">
        <v>75.2</v>
      </c>
      <c r="GD669" s="9">
        <v>84.85</v>
      </c>
      <c r="GE669" s="9">
        <v>83.9</v>
      </c>
      <c r="GF669" s="9">
        <v>83.1</v>
      </c>
      <c r="GG669" s="9">
        <v>82.42</v>
      </c>
      <c r="GH669" s="9">
        <v>81.86</v>
      </c>
      <c r="GI669" s="9">
        <v>81.38</v>
      </c>
      <c r="GJ669" s="9">
        <v>80.930000000000007</v>
      </c>
      <c r="GK669" s="9">
        <v>80.510000000000005</v>
      </c>
      <c r="GL669" s="9">
        <v>80.099999999999994</v>
      </c>
      <c r="GM669" s="9">
        <v>79.709999999999994</v>
      </c>
      <c r="GN669" s="9">
        <v>79.33</v>
      </c>
      <c r="GO669" s="9">
        <v>78.959999999999994</v>
      </c>
      <c r="GP669" s="9">
        <v>78.59</v>
      </c>
      <c r="GQ669" s="9">
        <v>78.23</v>
      </c>
      <c r="GR669" s="9">
        <v>77.88</v>
      </c>
      <c r="GS669" s="9">
        <v>77.53</v>
      </c>
      <c r="GT669" s="9">
        <v>77.209999999999994</v>
      </c>
      <c r="GU669" s="9">
        <v>76.900000000000006</v>
      </c>
      <c r="GV669" s="9">
        <v>76.58</v>
      </c>
      <c r="GW669" s="9">
        <v>76.28</v>
      </c>
      <c r="GX669" s="9">
        <v>76.010000000000005</v>
      </c>
      <c r="GY669" s="9">
        <v>75.73</v>
      </c>
      <c r="GZ669" s="9">
        <v>75.459999999999994</v>
      </c>
      <c r="HA669" s="9">
        <v>75.2</v>
      </c>
      <c r="HB669" s="9">
        <v>74.95</v>
      </c>
      <c r="HC669" s="9">
        <v>74.73</v>
      </c>
      <c r="HD669" s="9">
        <v>74.510000000000005</v>
      </c>
      <c r="HE669" s="9">
        <v>74.290000000000006</v>
      </c>
      <c r="HF669" s="9">
        <v>74.069999999999993</v>
      </c>
      <c r="HG669" s="9">
        <v>73.88</v>
      </c>
      <c r="HH669" s="9">
        <v>73.72</v>
      </c>
      <c r="HI669" s="9">
        <v>73.55</v>
      </c>
      <c r="HJ669" s="9">
        <v>73.39</v>
      </c>
      <c r="HK669" s="9">
        <v>73.209999999999994</v>
      </c>
      <c r="HL669" s="9">
        <v>73.040000000000006</v>
      </c>
      <c r="HM669" s="9">
        <v>72.87</v>
      </c>
      <c r="HN669" s="9">
        <v>72.7</v>
      </c>
      <c r="HO669" s="9">
        <v>72.540000000000006</v>
      </c>
      <c r="HP669" s="9">
        <v>72.37</v>
      </c>
      <c r="HQ669" s="9">
        <v>72.22</v>
      </c>
      <c r="HR669" s="9">
        <v>72.11</v>
      </c>
      <c r="HS669" s="9">
        <v>72.010000000000005</v>
      </c>
      <c r="HT669" s="9">
        <v>71.900000000000006</v>
      </c>
      <c r="HU669" s="9">
        <v>71.790000000000006</v>
      </c>
      <c r="HV669" s="9">
        <v>71.680000000000007</v>
      </c>
      <c r="HW669" s="9">
        <v>71.58</v>
      </c>
      <c r="HX669" s="9">
        <v>71.47</v>
      </c>
      <c r="HY669" s="9">
        <v>71.349999999999994</v>
      </c>
      <c r="ID669" s="14">
        <v>84.838099999999997</v>
      </c>
      <c r="IE669" s="14">
        <v>84.747900000000001</v>
      </c>
      <c r="IF669" s="14">
        <v>-0.10641399999999999</v>
      </c>
      <c r="IH669" s="7">
        <v>84.77</v>
      </c>
      <c r="II669" s="9">
        <v>72.239999999999995</v>
      </c>
    </row>
    <row r="670" spans="1:243" x14ac:dyDescent="0.35">
      <c r="A670" s="6">
        <f t="shared" si="122"/>
        <v>45489</v>
      </c>
      <c r="B670" s="13">
        <f t="shared" ref="B670" si="123">MONTH(A670)</f>
        <v>7</v>
      </c>
      <c r="C670" s="13">
        <f t="shared" ref="C670" si="124">YEAR(A670)</f>
        <v>2024</v>
      </c>
      <c r="D670">
        <f t="shared" ref="D670" si="125">C670*100+B670</f>
        <v>202407</v>
      </c>
      <c r="E670">
        <f t="shared" ref="E670" si="126">IF(B670&lt;4,1,IF(B670&lt;7,2,IF(B670&lt;10,3,4)))</f>
        <v>3</v>
      </c>
      <c r="F670">
        <f t="shared" ref="F670" si="127">C670*100+E670</f>
        <v>202403</v>
      </c>
      <c r="G670" t="s">
        <v>1424</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84.682400000000001</v>
      </c>
      <c r="FP670" s="7">
        <v>86.6</v>
      </c>
      <c r="FQ670" s="9">
        <v>1.2948</v>
      </c>
      <c r="FR670" s="7">
        <f t="shared" si="121"/>
        <v>66.882916280506635</v>
      </c>
      <c r="FT670" s="7">
        <v>3.98</v>
      </c>
      <c r="FU670" s="7">
        <v>4.05</v>
      </c>
      <c r="FV670" s="9">
        <v>84.789299999999997</v>
      </c>
      <c r="FX670" s="9">
        <v>83.73</v>
      </c>
      <c r="FY670" s="9">
        <v>82.02</v>
      </c>
      <c r="FZ670" s="9">
        <v>80.38</v>
      </c>
      <c r="GA670" s="9">
        <v>78.06</v>
      </c>
      <c r="GB670" s="9">
        <v>74.540000000000006</v>
      </c>
      <c r="GD670" s="9">
        <v>83.73</v>
      </c>
      <c r="GE670" s="9">
        <v>82.8</v>
      </c>
      <c r="GF670" s="9">
        <v>82.02</v>
      </c>
      <c r="GG670" s="9">
        <v>81.38</v>
      </c>
      <c r="GH670" s="9">
        <v>80.849999999999994</v>
      </c>
      <c r="GI670" s="9">
        <v>80.38</v>
      </c>
      <c r="GJ670" s="9">
        <v>79.95</v>
      </c>
      <c r="GK670" s="9">
        <v>79.540000000000006</v>
      </c>
      <c r="GL670" s="9">
        <v>79.150000000000006</v>
      </c>
      <c r="GM670" s="9">
        <v>78.77</v>
      </c>
      <c r="GN670" s="9">
        <v>78.41</v>
      </c>
      <c r="GO670" s="9">
        <v>78.06</v>
      </c>
      <c r="GP670" s="9">
        <v>77.7</v>
      </c>
      <c r="GQ670" s="9">
        <v>77.36</v>
      </c>
      <c r="GR670" s="9">
        <v>77.03</v>
      </c>
      <c r="GS670" s="9">
        <v>76.709999999999994</v>
      </c>
      <c r="GT670" s="9">
        <v>76.41</v>
      </c>
      <c r="GU670" s="9">
        <v>76.12</v>
      </c>
      <c r="GV670" s="9">
        <v>75.83</v>
      </c>
      <c r="GW670" s="9">
        <v>75.55</v>
      </c>
      <c r="GX670" s="9">
        <v>75.3</v>
      </c>
      <c r="GY670" s="9">
        <v>75.05</v>
      </c>
      <c r="GZ670" s="9">
        <v>74.8</v>
      </c>
      <c r="HA670" s="9">
        <v>74.540000000000006</v>
      </c>
      <c r="HB670" s="9">
        <v>74.31</v>
      </c>
      <c r="HC670" s="9">
        <v>74.11</v>
      </c>
      <c r="HD670" s="9">
        <v>73.91</v>
      </c>
      <c r="HE670" s="9">
        <v>73.709999999999994</v>
      </c>
      <c r="HF670" s="9">
        <v>73.510000000000005</v>
      </c>
      <c r="HG670" s="9">
        <v>73.33</v>
      </c>
      <c r="HH670" s="9">
        <v>73.180000000000007</v>
      </c>
      <c r="HI670" s="9">
        <v>73.02</v>
      </c>
      <c r="HJ670" s="9">
        <v>72.88</v>
      </c>
      <c r="HK670" s="9">
        <v>72.72</v>
      </c>
      <c r="HL670" s="9">
        <v>72.56</v>
      </c>
      <c r="HM670" s="9">
        <v>72.400000000000006</v>
      </c>
      <c r="HN670" s="9">
        <v>72.239999999999995</v>
      </c>
      <c r="HO670" s="9">
        <v>72.09</v>
      </c>
      <c r="HP670" s="9">
        <v>71.94</v>
      </c>
      <c r="HQ670" s="9">
        <v>71.81</v>
      </c>
      <c r="HR670" s="9">
        <v>71.709999999999994</v>
      </c>
      <c r="HS670" s="9">
        <v>71.62</v>
      </c>
      <c r="HT670" s="9">
        <v>71.52</v>
      </c>
      <c r="HU670" s="9">
        <v>71.42</v>
      </c>
      <c r="HV670" s="9">
        <v>71.319999999999993</v>
      </c>
      <c r="HW670" s="9">
        <v>71.22</v>
      </c>
      <c r="HX670" s="9">
        <v>71.12</v>
      </c>
      <c r="HY670" s="9">
        <v>71.010000000000005</v>
      </c>
      <c r="ID670" s="14">
        <v>84.838099999999997</v>
      </c>
      <c r="IE670" s="14">
        <v>84.747900000000001</v>
      </c>
      <c r="IF670" s="14">
        <v>-0.10641399999999999</v>
      </c>
      <c r="IH670" s="7">
        <v>83.11</v>
      </c>
      <c r="II670" s="9">
        <v>76.25</v>
      </c>
    </row>
    <row r="671" spans="1:243" x14ac:dyDescent="0.35">
      <c r="A671" s="6">
        <f t="shared" si="122"/>
        <v>45490</v>
      </c>
      <c r="B671" s="13">
        <f t="shared" ref="B671" si="128">MONTH(A671)</f>
        <v>7</v>
      </c>
      <c r="C671" s="13">
        <f t="shared" ref="C671" si="129">YEAR(A671)</f>
        <v>2024</v>
      </c>
      <c r="D671">
        <f t="shared" ref="D671" si="130">C671*100+B671</f>
        <v>202407</v>
      </c>
      <c r="E671">
        <f t="shared" ref="E671" si="131">IF(B671&lt;4,1,IF(B671&lt;7,2,IF(B671&lt;10,3,4)))</f>
        <v>3</v>
      </c>
      <c r="F671">
        <f t="shared" ref="F671" si="132">C671*100+E671</f>
        <v>202403</v>
      </c>
      <c r="G671" t="s">
        <v>1425</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84.830500000000001</v>
      </c>
      <c r="FP671" s="7">
        <v>85.76</v>
      </c>
      <c r="FQ671" s="9">
        <v>1.3013999999999999</v>
      </c>
      <c r="FR671" s="7">
        <f t="shared" si="121"/>
        <v>65.898263408636865</v>
      </c>
      <c r="FT671" s="7">
        <v>4</v>
      </c>
      <c r="FU671" s="7">
        <v>4.07</v>
      </c>
      <c r="FV671" s="9">
        <v>84.923500000000004</v>
      </c>
      <c r="FX671" s="9">
        <v>85.08</v>
      </c>
      <c r="FY671" s="9">
        <v>83.07</v>
      </c>
      <c r="FZ671" s="9">
        <v>81.25</v>
      </c>
      <c r="GA671" s="9">
        <v>78.739999999999995</v>
      </c>
      <c r="GB671" s="9">
        <v>75.02</v>
      </c>
      <c r="GD671" s="9">
        <v>85.08</v>
      </c>
      <c r="GE671" s="9">
        <v>83.96</v>
      </c>
      <c r="GF671" s="9">
        <v>83.07</v>
      </c>
      <c r="GG671" s="9">
        <v>82.36</v>
      </c>
      <c r="GH671" s="9">
        <v>81.760000000000005</v>
      </c>
      <c r="GI671" s="9">
        <v>81.25</v>
      </c>
      <c r="GJ671" s="9">
        <v>80.78</v>
      </c>
      <c r="GK671" s="9">
        <v>80.33</v>
      </c>
      <c r="GL671" s="9">
        <v>79.91</v>
      </c>
      <c r="GM671" s="9">
        <v>79.5</v>
      </c>
      <c r="GN671" s="9">
        <v>79.12</v>
      </c>
      <c r="GO671" s="9">
        <v>78.739999999999995</v>
      </c>
      <c r="GP671" s="9">
        <v>78.36</v>
      </c>
      <c r="GQ671" s="9">
        <v>78.010000000000005</v>
      </c>
      <c r="GR671" s="9">
        <v>77.66</v>
      </c>
      <c r="GS671" s="9">
        <v>77.319999999999993</v>
      </c>
      <c r="GT671" s="9">
        <v>77</v>
      </c>
      <c r="GU671" s="9">
        <v>76.69</v>
      </c>
      <c r="GV671" s="9">
        <v>76.38</v>
      </c>
      <c r="GW671" s="9">
        <v>76.08</v>
      </c>
      <c r="GX671" s="9">
        <v>75.81</v>
      </c>
      <c r="GY671" s="9">
        <v>75.540000000000006</v>
      </c>
      <c r="GZ671" s="9">
        <v>75.28</v>
      </c>
      <c r="HA671" s="9">
        <v>75.02</v>
      </c>
      <c r="HB671" s="9">
        <v>74.77</v>
      </c>
      <c r="HC671" s="9">
        <v>74.55</v>
      </c>
      <c r="HD671" s="9">
        <v>74.34</v>
      </c>
      <c r="HE671" s="9">
        <v>74.12</v>
      </c>
      <c r="HF671" s="9">
        <v>73.91</v>
      </c>
      <c r="HG671" s="9">
        <v>73.72</v>
      </c>
      <c r="HH671" s="9">
        <v>73.56</v>
      </c>
      <c r="HI671" s="9">
        <v>73.39</v>
      </c>
      <c r="HJ671" s="9">
        <v>73.239999999999995</v>
      </c>
      <c r="HK671" s="9">
        <v>73.08</v>
      </c>
      <c r="HL671" s="9">
        <v>72.91</v>
      </c>
      <c r="HM671" s="9">
        <v>72.739999999999995</v>
      </c>
      <c r="HN671" s="9">
        <v>72.569999999999993</v>
      </c>
      <c r="HO671" s="9">
        <v>72.41</v>
      </c>
      <c r="HP671" s="9">
        <v>72.260000000000005</v>
      </c>
      <c r="HQ671" s="9">
        <v>72.13</v>
      </c>
      <c r="HR671" s="9">
        <v>72.03</v>
      </c>
      <c r="HS671" s="9">
        <v>71.94</v>
      </c>
      <c r="HT671" s="9">
        <v>71.84</v>
      </c>
      <c r="HU671" s="9">
        <v>71.739999999999995</v>
      </c>
      <c r="HV671" s="9">
        <v>71.64</v>
      </c>
      <c r="HW671" s="9">
        <v>71.540000000000006</v>
      </c>
      <c r="HX671" s="9">
        <v>71.44</v>
      </c>
      <c r="HY671" s="9">
        <v>71.33</v>
      </c>
      <c r="ID671" s="14">
        <v>84.838099999999997</v>
      </c>
      <c r="IE671" s="14">
        <v>84.747900000000001</v>
      </c>
      <c r="IF671" s="14">
        <v>-0.10641399999999999</v>
      </c>
      <c r="IH671" s="7">
        <v>83.99</v>
      </c>
      <c r="II671" s="9">
        <v>73.77</v>
      </c>
    </row>
    <row r="672" spans="1:243" x14ac:dyDescent="0.35">
      <c r="A672" s="6">
        <f t="shared" si="122"/>
        <v>45491</v>
      </c>
      <c r="B672" s="13">
        <f t="shared" ref="B672" si="133">MONTH(A672)</f>
        <v>7</v>
      </c>
      <c r="C672" s="13">
        <f t="shared" ref="C672" si="134">YEAR(A672)</f>
        <v>2024</v>
      </c>
      <c r="D672">
        <f t="shared" ref="D672" si="135">C672*100+B672</f>
        <v>202407</v>
      </c>
      <c r="E672">
        <f t="shared" ref="E672" si="136">IF(B672&lt;4,1,IF(B672&lt;7,2,IF(B672&lt;10,3,4)))</f>
        <v>3</v>
      </c>
      <c r="F672">
        <f t="shared" ref="F672" si="137">C672*100+E672</f>
        <v>202403</v>
      </c>
      <c r="G672" t="s">
        <v>1426</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84.665300000000002</v>
      </c>
      <c r="FP672" s="7">
        <v>86.26</v>
      </c>
      <c r="FQ672" s="9">
        <v>1.2978000000000001</v>
      </c>
      <c r="FR672" s="7">
        <f t="shared" si="121"/>
        <v>66.466327631376174</v>
      </c>
      <c r="FT672" s="7">
        <v>3.99</v>
      </c>
      <c r="FU672" s="7">
        <v>4.07</v>
      </c>
      <c r="FV672" s="9">
        <v>84.746399999999994</v>
      </c>
      <c r="FX672" s="9">
        <v>85.11</v>
      </c>
      <c r="FY672" s="9">
        <v>83.05</v>
      </c>
      <c r="FZ672" s="9">
        <v>81.260000000000005</v>
      </c>
      <c r="GA672" s="9">
        <v>78.84</v>
      </c>
      <c r="GB672" s="9">
        <v>75.14</v>
      </c>
      <c r="GD672" s="9">
        <v>85.11</v>
      </c>
      <c r="GE672" s="9">
        <v>83.93</v>
      </c>
      <c r="GF672" s="9">
        <v>83.05</v>
      </c>
      <c r="GG672" s="9">
        <v>82.36</v>
      </c>
      <c r="GH672" s="9">
        <v>81.77</v>
      </c>
      <c r="GI672" s="9">
        <v>81.260000000000005</v>
      </c>
      <c r="GJ672" s="9">
        <v>80.8</v>
      </c>
      <c r="GK672" s="9">
        <v>80.38</v>
      </c>
      <c r="GL672" s="9">
        <v>79.97</v>
      </c>
      <c r="GM672" s="9">
        <v>79.58</v>
      </c>
      <c r="GN672" s="9">
        <v>79.209999999999994</v>
      </c>
      <c r="GO672" s="9">
        <v>78.84</v>
      </c>
      <c r="GP672" s="9">
        <v>78.47</v>
      </c>
      <c r="GQ672" s="9">
        <v>78.12</v>
      </c>
      <c r="GR672" s="9">
        <v>77.77</v>
      </c>
      <c r="GS672" s="9">
        <v>77.430000000000007</v>
      </c>
      <c r="GT672" s="9">
        <v>77.11</v>
      </c>
      <c r="GU672" s="9">
        <v>76.8</v>
      </c>
      <c r="GV672" s="9">
        <v>76.5</v>
      </c>
      <c r="GW672" s="9">
        <v>76.2</v>
      </c>
      <c r="GX672" s="9">
        <v>75.930000000000007</v>
      </c>
      <c r="GY672" s="9">
        <v>75.66</v>
      </c>
      <c r="GZ672" s="9">
        <v>75.400000000000006</v>
      </c>
      <c r="HA672" s="9">
        <v>75.14</v>
      </c>
      <c r="HB672" s="9">
        <v>74.89</v>
      </c>
      <c r="HC672" s="9">
        <v>74.67</v>
      </c>
      <c r="HD672" s="9">
        <v>74.459999999999994</v>
      </c>
      <c r="HE672" s="9">
        <v>74.239999999999995</v>
      </c>
      <c r="HF672" s="9">
        <v>74.03</v>
      </c>
      <c r="HG672" s="9">
        <v>73.84</v>
      </c>
      <c r="HH672" s="9">
        <v>73.67</v>
      </c>
      <c r="HI672" s="9">
        <v>73.5</v>
      </c>
      <c r="HJ672" s="9">
        <v>73.349999999999994</v>
      </c>
      <c r="HK672" s="9">
        <v>73.19</v>
      </c>
      <c r="HL672" s="9">
        <v>73.02</v>
      </c>
      <c r="HM672" s="9">
        <v>72.849999999999994</v>
      </c>
      <c r="HN672" s="9">
        <v>72.680000000000007</v>
      </c>
      <c r="HO672" s="9">
        <v>72.52</v>
      </c>
      <c r="HP672" s="9">
        <v>72.37</v>
      </c>
      <c r="HQ672" s="9">
        <v>72.239999999999995</v>
      </c>
      <c r="HR672" s="9">
        <v>72.14</v>
      </c>
      <c r="HS672" s="9">
        <v>72.05</v>
      </c>
      <c r="HT672" s="9">
        <v>71.95</v>
      </c>
      <c r="HU672" s="9">
        <v>71.849999999999994</v>
      </c>
      <c r="HV672" s="9">
        <v>71.75</v>
      </c>
      <c r="HW672" s="9">
        <v>71.64</v>
      </c>
      <c r="HX672" s="9">
        <v>71.540000000000006</v>
      </c>
      <c r="HY672" s="9">
        <v>71.430000000000007</v>
      </c>
      <c r="ID672" s="14">
        <v>84.838099999999997</v>
      </c>
      <c r="IE672" s="14">
        <v>84.747900000000001</v>
      </c>
      <c r="IF672" s="14">
        <v>-0.10641399999999999</v>
      </c>
      <c r="IH672" s="7">
        <v>84.14</v>
      </c>
      <c r="II672" s="9">
        <v>76.040000000000006</v>
      </c>
    </row>
    <row r="673" spans="1:243" x14ac:dyDescent="0.35">
      <c r="A673" s="6">
        <f t="shared" si="122"/>
        <v>45492</v>
      </c>
      <c r="B673" s="13">
        <f t="shared" ref="B673:B682" si="138">MONTH(A673)</f>
        <v>7</v>
      </c>
      <c r="C673" s="13">
        <f t="shared" ref="C673:C682" si="139">YEAR(A673)</f>
        <v>2024</v>
      </c>
      <c r="D673">
        <f t="shared" ref="D673:D682" si="140">C673*100+B673</f>
        <v>202407</v>
      </c>
      <c r="E673">
        <f t="shared" ref="E673:E682" si="141">IF(B673&lt;4,1,IF(B673&lt;7,2,IF(B673&lt;10,3,4)))</f>
        <v>3</v>
      </c>
      <c r="F673">
        <f t="shared" ref="F673:F682" si="142">C673*100+E673</f>
        <v>202403</v>
      </c>
      <c r="G673" t="s">
        <v>1428</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84.4499</v>
      </c>
      <c r="FP673" s="7">
        <v>85.19</v>
      </c>
      <c r="FQ673" s="9">
        <v>1.2917000000000001</v>
      </c>
      <c r="FR673" s="7">
        <f t="shared" si="121"/>
        <v>65.951846403963756</v>
      </c>
      <c r="FT673" s="7">
        <v>4</v>
      </c>
      <c r="FU673" s="7">
        <v>4.13</v>
      </c>
      <c r="FV673" s="9">
        <v>84.521100000000004</v>
      </c>
      <c r="FX673" s="9">
        <v>82.63</v>
      </c>
      <c r="FY673" s="9">
        <v>80.739999999999995</v>
      </c>
      <c r="FZ673" s="9">
        <v>79.150000000000006</v>
      </c>
      <c r="GA673" s="9">
        <v>76.97</v>
      </c>
      <c r="GB673" s="9">
        <v>73.650000000000006</v>
      </c>
      <c r="GD673" s="9">
        <v>82.63</v>
      </c>
      <c r="GE673" s="9">
        <v>81.56</v>
      </c>
      <c r="GF673" s="9">
        <v>80.739999999999995</v>
      </c>
      <c r="GG673" s="9">
        <v>80.12</v>
      </c>
      <c r="GH673" s="9">
        <v>79.599999999999994</v>
      </c>
      <c r="GI673" s="9">
        <v>79.150000000000006</v>
      </c>
      <c r="GJ673" s="9">
        <v>78.739999999999995</v>
      </c>
      <c r="GK673" s="9">
        <v>78.37</v>
      </c>
      <c r="GL673" s="9">
        <v>78</v>
      </c>
      <c r="GM673" s="9">
        <v>77.64</v>
      </c>
      <c r="GN673" s="9">
        <v>77.31</v>
      </c>
      <c r="GO673" s="9">
        <v>76.97</v>
      </c>
      <c r="GP673" s="9">
        <v>76.64</v>
      </c>
      <c r="GQ673" s="9">
        <v>76.33</v>
      </c>
      <c r="GR673" s="9">
        <v>76.02</v>
      </c>
      <c r="GS673" s="9">
        <v>75.72</v>
      </c>
      <c r="GT673" s="9">
        <v>75.430000000000007</v>
      </c>
      <c r="GU673" s="9">
        <v>75.150000000000006</v>
      </c>
      <c r="GV673" s="9">
        <v>74.88</v>
      </c>
      <c r="GW673" s="9">
        <v>74.61</v>
      </c>
      <c r="GX673" s="9">
        <v>74.37</v>
      </c>
      <c r="GY673" s="9">
        <v>74.13</v>
      </c>
      <c r="GZ673" s="9">
        <v>73.89</v>
      </c>
      <c r="HA673" s="9">
        <v>73.650000000000006</v>
      </c>
      <c r="HB673" s="9">
        <v>73.430000000000007</v>
      </c>
      <c r="HC673" s="9">
        <v>73.239999999999995</v>
      </c>
      <c r="HD673" s="9">
        <v>73.05</v>
      </c>
      <c r="HE673" s="9">
        <v>72.86</v>
      </c>
      <c r="HF673" s="9">
        <v>72.67</v>
      </c>
      <c r="HG673" s="9">
        <v>72.5</v>
      </c>
      <c r="HH673" s="9">
        <v>72.349999999999994</v>
      </c>
      <c r="HI673" s="9">
        <v>72.2</v>
      </c>
      <c r="HJ673" s="9">
        <v>72.069999999999993</v>
      </c>
      <c r="HK673" s="9">
        <v>71.930000000000007</v>
      </c>
      <c r="HL673" s="9">
        <v>71.77</v>
      </c>
      <c r="HM673" s="9">
        <v>71.61</v>
      </c>
      <c r="HN673" s="9">
        <v>71.459999999999994</v>
      </c>
      <c r="HO673" s="9">
        <v>71.319999999999993</v>
      </c>
      <c r="HP673" s="9">
        <v>71.19</v>
      </c>
      <c r="HQ673" s="9">
        <v>71.069999999999993</v>
      </c>
      <c r="HR673" s="9">
        <v>70.98</v>
      </c>
      <c r="HS673" s="9">
        <v>70.900000000000006</v>
      </c>
      <c r="HT673" s="9">
        <v>70.81</v>
      </c>
      <c r="HU673" s="9">
        <v>70.72</v>
      </c>
      <c r="HV673" s="9">
        <v>70.63</v>
      </c>
      <c r="HW673" s="9">
        <v>70.540000000000006</v>
      </c>
      <c r="HX673" s="9">
        <v>70.45</v>
      </c>
      <c r="HY673" s="9">
        <v>70.349999999999994</v>
      </c>
      <c r="ID673" s="14">
        <v>84.838099999999997</v>
      </c>
      <c r="IE673" s="14">
        <v>84.747900000000001</v>
      </c>
      <c r="IF673" s="14">
        <v>-0.10641399999999999</v>
      </c>
      <c r="IH673" s="7">
        <v>81.88</v>
      </c>
      <c r="II673" s="9">
        <v>74.73</v>
      </c>
    </row>
    <row r="674" spans="1:243" x14ac:dyDescent="0.35">
      <c r="A674" s="6">
        <f t="shared" si="122"/>
        <v>45495</v>
      </c>
      <c r="B674" s="13">
        <f t="shared" si="138"/>
        <v>7</v>
      </c>
      <c r="C674" s="13">
        <f t="shared" si="139"/>
        <v>2024</v>
      </c>
      <c r="D674">
        <f t="shared" si="140"/>
        <v>202407</v>
      </c>
      <c r="E674">
        <f t="shared" si="141"/>
        <v>3</v>
      </c>
      <c r="F674">
        <f t="shared" si="142"/>
        <v>202403</v>
      </c>
      <c r="G674" t="s">
        <v>1431</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84.466099999999997</v>
      </c>
      <c r="FP674" s="7">
        <v>83.44</v>
      </c>
      <c r="FQ674" s="9">
        <v>1.2912999999999999</v>
      </c>
      <c r="FR674" s="7">
        <f t="shared" si="121"/>
        <v>64.617052582668634</v>
      </c>
      <c r="FT674" s="7">
        <v>4.08</v>
      </c>
      <c r="FU674" s="7">
        <v>4.17</v>
      </c>
      <c r="FV674" s="9">
        <v>84.538899999999998</v>
      </c>
      <c r="FX674" s="9">
        <v>82.4</v>
      </c>
      <c r="FY674" s="9">
        <v>80.7</v>
      </c>
      <c r="FZ674" s="9">
        <v>79.239999999999995</v>
      </c>
      <c r="GA674" s="9">
        <v>77.23</v>
      </c>
      <c r="GB674" s="9">
        <v>73.97</v>
      </c>
      <c r="GD674" s="9">
        <v>82.4</v>
      </c>
      <c r="GE674" s="9">
        <v>81.44</v>
      </c>
      <c r="GF674" s="9">
        <v>80.7</v>
      </c>
      <c r="GG674" s="9">
        <v>80.13</v>
      </c>
      <c r="GH674" s="9">
        <v>79.650000000000006</v>
      </c>
      <c r="GI674" s="9">
        <v>79.239999999999995</v>
      </c>
      <c r="GJ674" s="9">
        <v>78.87</v>
      </c>
      <c r="GK674" s="9">
        <v>78.52</v>
      </c>
      <c r="GL674" s="9">
        <v>78.19</v>
      </c>
      <c r="GM674" s="9">
        <v>77.86</v>
      </c>
      <c r="GN674" s="9">
        <v>77.55</v>
      </c>
      <c r="GO674" s="9">
        <v>77.23</v>
      </c>
      <c r="GP674" s="9">
        <v>76.91</v>
      </c>
      <c r="GQ674" s="9">
        <v>76.599999999999994</v>
      </c>
      <c r="GR674" s="9">
        <v>76.3</v>
      </c>
      <c r="GS674" s="9">
        <v>76.010000000000005</v>
      </c>
      <c r="GT674" s="9">
        <v>75.73</v>
      </c>
      <c r="GU674" s="9">
        <v>75.459999999999994</v>
      </c>
      <c r="GV674" s="9">
        <v>75.2</v>
      </c>
      <c r="GW674" s="9">
        <v>74.94</v>
      </c>
      <c r="GX674" s="9">
        <v>74.7</v>
      </c>
      <c r="GY674" s="9">
        <v>74.459999999999994</v>
      </c>
      <c r="GZ674" s="9">
        <v>74.209999999999994</v>
      </c>
      <c r="HA674" s="9">
        <v>73.97</v>
      </c>
      <c r="HB674" s="9">
        <v>73.75</v>
      </c>
      <c r="HC674" s="9">
        <v>73.56</v>
      </c>
      <c r="HD674" s="9">
        <v>73.37</v>
      </c>
      <c r="HE674" s="9">
        <v>73.180000000000007</v>
      </c>
      <c r="HF674" s="9">
        <v>72.989999999999995</v>
      </c>
      <c r="HG674" s="9">
        <v>72.819999999999993</v>
      </c>
      <c r="HH674" s="9">
        <v>72.67</v>
      </c>
      <c r="HI674" s="9">
        <v>72.52</v>
      </c>
      <c r="HJ674" s="9">
        <v>72.39</v>
      </c>
      <c r="HK674" s="9">
        <v>72.239999999999995</v>
      </c>
      <c r="HL674" s="9">
        <v>72.08</v>
      </c>
      <c r="HM674" s="9">
        <v>71.92</v>
      </c>
      <c r="HN674" s="9">
        <v>71.77</v>
      </c>
      <c r="HO674" s="9">
        <v>71.63</v>
      </c>
      <c r="HP674" s="9">
        <v>71.5</v>
      </c>
      <c r="HQ674" s="9">
        <v>71.37</v>
      </c>
      <c r="HR674" s="9">
        <v>71.28</v>
      </c>
      <c r="HS674" s="9">
        <v>71.2</v>
      </c>
      <c r="HT674" s="9">
        <v>71.11</v>
      </c>
      <c r="HU674" s="9">
        <v>71.010000000000005</v>
      </c>
      <c r="HV674" s="9">
        <v>70.91</v>
      </c>
      <c r="HW674" s="9">
        <v>70.81</v>
      </c>
      <c r="HX674" s="9">
        <v>70.72</v>
      </c>
      <c r="HY674" s="9">
        <v>70.62</v>
      </c>
      <c r="ID674" s="14">
        <v>84.838099999999997</v>
      </c>
      <c r="IE674" s="14">
        <v>84.747900000000001</v>
      </c>
      <c r="IF674" s="14">
        <v>-0.10641399999999999</v>
      </c>
      <c r="IH674" s="7">
        <v>81.319999999999993</v>
      </c>
      <c r="II674" s="9">
        <v>73.959999999999994</v>
      </c>
    </row>
    <row r="675" spans="1:243" x14ac:dyDescent="0.35">
      <c r="A675" s="6">
        <f t="shared" si="122"/>
        <v>45496</v>
      </c>
      <c r="B675" s="13">
        <f t="shared" si="138"/>
        <v>7</v>
      </c>
      <c r="C675" s="13">
        <f t="shared" si="139"/>
        <v>2024</v>
      </c>
      <c r="D675">
        <f t="shared" si="140"/>
        <v>202407</v>
      </c>
      <c r="E675">
        <f t="shared" si="141"/>
        <v>3</v>
      </c>
      <c r="F675">
        <f t="shared" si="142"/>
        <v>202403</v>
      </c>
      <c r="G675" t="s">
        <v>1432</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84.588700000000003</v>
      </c>
      <c r="FP675" s="7">
        <v>82.2</v>
      </c>
      <c r="FQ675" s="9">
        <v>1.2907999999999999</v>
      </c>
      <c r="FR675" s="7">
        <f t="shared" si="121"/>
        <v>63.681437867988848</v>
      </c>
      <c r="FT675" s="7">
        <v>4.01</v>
      </c>
      <c r="FU675" s="7">
        <v>4.13</v>
      </c>
      <c r="FV675" s="9">
        <v>84.654300000000006</v>
      </c>
      <c r="FX675" s="9">
        <v>81.010000000000005</v>
      </c>
      <c r="FY675" s="9">
        <v>79.31</v>
      </c>
      <c r="FZ675" s="9">
        <v>77.86</v>
      </c>
      <c r="GA675" s="9">
        <v>75.95</v>
      </c>
      <c r="GB675" s="9">
        <v>72.89</v>
      </c>
      <c r="GD675" s="9">
        <v>81.010000000000005</v>
      </c>
      <c r="GE675" s="9">
        <v>80.069999999999993</v>
      </c>
      <c r="GF675" s="9">
        <v>79.31</v>
      </c>
      <c r="GG675" s="9">
        <v>78.73</v>
      </c>
      <c r="GH675" s="9">
        <v>78.260000000000005</v>
      </c>
      <c r="GI675" s="9">
        <v>77.86</v>
      </c>
      <c r="GJ675" s="9">
        <v>77.5</v>
      </c>
      <c r="GK675" s="9">
        <v>77.17</v>
      </c>
      <c r="GL675" s="9">
        <v>76.86</v>
      </c>
      <c r="GM675" s="9">
        <v>76.55</v>
      </c>
      <c r="GN675" s="9">
        <v>76.25</v>
      </c>
      <c r="GO675" s="9">
        <v>75.95</v>
      </c>
      <c r="GP675" s="9">
        <v>75.650000000000006</v>
      </c>
      <c r="GQ675" s="9">
        <v>75.36</v>
      </c>
      <c r="GR675" s="9">
        <v>75.069999999999993</v>
      </c>
      <c r="GS675" s="9">
        <v>74.790000000000006</v>
      </c>
      <c r="GT675" s="9">
        <v>74.53</v>
      </c>
      <c r="GU675" s="9">
        <v>74.27</v>
      </c>
      <c r="GV675" s="9">
        <v>74.02</v>
      </c>
      <c r="GW675" s="9">
        <v>73.78</v>
      </c>
      <c r="GX675" s="9">
        <v>73.55</v>
      </c>
      <c r="GY675" s="9">
        <v>73.33</v>
      </c>
      <c r="GZ675" s="9">
        <v>73.099999999999994</v>
      </c>
      <c r="HA675" s="9">
        <v>72.89</v>
      </c>
      <c r="HB675" s="9">
        <v>72.680000000000007</v>
      </c>
      <c r="HC675" s="9">
        <v>72.510000000000005</v>
      </c>
      <c r="HD675" s="9">
        <v>72.34</v>
      </c>
      <c r="HE675" s="9">
        <v>72.16</v>
      </c>
      <c r="HF675" s="9">
        <v>71.98</v>
      </c>
      <c r="HG675" s="9">
        <v>71.81</v>
      </c>
      <c r="HH675" s="9">
        <v>71.680000000000007</v>
      </c>
      <c r="HI675" s="9">
        <v>71.56</v>
      </c>
      <c r="HJ675" s="9">
        <v>71.44</v>
      </c>
      <c r="HK675" s="9">
        <v>71.319999999999993</v>
      </c>
      <c r="HL675" s="9">
        <v>71.19</v>
      </c>
      <c r="HM675" s="9">
        <v>71.06</v>
      </c>
      <c r="HN675" s="9">
        <v>70.930000000000007</v>
      </c>
      <c r="HO675" s="9">
        <v>70.8</v>
      </c>
      <c r="HP675" s="9">
        <v>70.67</v>
      </c>
      <c r="HQ675" s="9">
        <v>70.540000000000006</v>
      </c>
      <c r="HR675" s="9">
        <v>70.459999999999994</v>
      </c>
      <c r="HS675" s="9">
        <v>70.38</v>
      </c>
      <c r="HT675" s="9">
        <v>70.3</v>
      </c>
      <c r="HU675" s="9">
        <v>70.209999999999994</v>
      </c>
      <c r="HV675" s="9">
        <v>70.12</v>
      </c>
      <c r="HW675" s="9">
        <v>70.03</v>
      </c>
      <c r="HX675" s="9">
        <v>69.95</v>
      </c>
      <c r="HY675" s="9">
        <v>69.87</v>
      </c>
      <c r="ID675" s="14">
        <v>84.838099999999997</v>
      </c>
      <c r="IE675" s="14">
        <v>84.747900000000001</v>
      </c>
      <c r="IF675" s="14">
        <v>-0.10641399999999999</v>
      </c>
      <c r="IH675" s="7">
        <v>80.31</v>
      </c>
      <c r="II675" s="9">
        <v>73.209999999999994</v>
      </c>
    </row>
    <row r="676" spans="1:243" x14ac:dyDescent="0.35">
      <c r="A676" s="6">
        <f t="shared" si="122"/>
        <v>45497</v>
      </c>
      <c r="B676" s="13">
        <f t="shared" si="138"/>
        <v>7</v>
      </c>
      <c r="C676" s="13">
        <f t="shared" si="139"/>
        <v>2024</v>
      </c>
      <c r="D676">
        <f t="shared" si="140"/>
        <v>202407</v>
      </c>
      <c r="E676">
        <f t="shared" si="141"/>
        <v>3</v>
      </c>
      <c r="F676">
        <f t="shared" si="142"/>
        <v>202403</v>
      </c>
      <c r="G676" t="s">
        <v>1433</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84.543099999999995</v>
      </c>
      <c r="FP676" s="7">
        <v>83.01</v>
      </c>
      <c r="FQ676" s="9">
        <v>1.2918000000000001</v>
      </c>
      <c r="FR676" s="7">
        <f t="shared" si="121"/>
        <v>64.259173246632614</v>
      </c>
      <c r="FT676" s="7">
        <v>4</v>
      </c>
      <c r="FU676" s="7">
        <v>4.16</v>
      </c>
      <c r="FV676" s="9">
        <v>84.588099999999997</v>
      </c>
      <c r="FX676" s="9">
        <v>81.709999999999994</v>
      </c>
      <c r="FY676" s="9">
        <v>80.09</v>
      </c>
      <c r="FZ676" s="9">
        <v>78.63</v>
      </c>
      <c r="GA676" s="9">
        <v>76.680000000000007</v>
      </c>
      <c r="GB676" s="9">
        <v>73.47</v>
      </c>
      <c r="GD676" s="9">
        <v>81.709999999999994</v>
      </c>
      <c r="GE676" s="9">
        <v>80.819999999999993</v>
      </c>
      <c r="GF676" s="9">
        <v>80.09</v>
      </c>
      <c r="GG676" s="9">
        <v>79.510000000000005</v>
      </c>
      <c r="GH676" s="9">
        <v>79.03</v>
      </c>
      <c r="GI676" s="9">
        <v>78.63</v>
      </c>
      <c r="GJ676" s="9">
        <v>78.27</v>
      </c>
      <c r="GK676" s="9">
        <v>77.94</v>
      </c>
      <c r="GL676" s="9">
        <v>77.62</v>
      </c>
      <c r="GM676" s="9">
        <v>77.3</v>
      </c>
      <c r="GN676" s="9">
        <v>76.989999999999995</v>
      </c>
      <c r="GO676" s="9">
        <v>76.680000000000007</v>
      </c>
      <c r="GP676" s="9">
        <v>76.36</v>
      </c>
      <c r="GQ676" s="9">
        <v>76.06</v>
      </c>
      <c r="GR676" s="9">
        <v>75.760000000000005</v>
      </c>
      <c r="GS676" s="9">
        <v>75.47</v>
      </c>
      <c r="GT676" s="9">
        <v>75.19</v>
      </c>
      <c r="GU676" s="9">
        <v>74.92</v>
      </c>
      <c r="GV676" s="9">
        <v>74.66</v>
      </c>
      <c r="GW676" s="9">
        <v>74.41</v>
      </c>
      <c r="GX676" s="9">
        <v>74.16</v>
      </c>
      <c r="GY676" s="9">
        <v>73.930000000000007</v>
      </c>
      <c r="GZ676" s="9">
        <v>73.69</v>
      </c>
      <c r="HA676" s="9">
        <v>73.47</v>
      </c>
      <c r="HB676" s="9">
        <v>73.239999999999995</v>
      </c>
      <c r="HC676" s="9">
        <v>73.06</v>
      </c>
      <c r="HD676" s="9">
        <v>72.87</v>
      </c>
      <c r="HE676" s="9">
        <v>72.680000000000007</v>
      </c>
      <c r="HF676" s="9">
        <v>72.489999999999995</v>
      </c>
      <c r="HG676" s="9">
        <v>72.31</v>
      </c>
      <c r="HH676" s="9">
        <v>72.16</v>
      </c>
      <c r="HI676" s="9">
        <v>72.03</v>
      </c>
      <c r="HJ676" s="9">
        <v>71.900000000000006</v>
      </c>
      <c r="HK676" s="9">
        <v>71.760000000000005</v>
      </c>
      <c r="HL676" s="9">
        <v>71.61</v>
      </c>
      <c r="HM676" s="9">
        <v>71.459999999999994</v>
      </c>
      <c r="HN676" s="9">
        <v>71.31</v>
      </c>
      <c r="HO676" s="9">
        <v>71.17</v>
      </c>
      <c r="HP676" s="9">
        <v>71.03</v>
      </c>
      <c r="HQ676" s="9">
        <v>70.89</v>
      </c>
      <c r="HR676" s="9">
        <v>70.8</v>
      </c>
      <c r="HS676" s="9">
        <v>70.709999999999994</v>
      </c>
      <c r="HT676" s="9">
        <v>70.62</v>
      </c>
      <c r="HU676" s="9">
        <v>70.52</v>
      </c>
      <c r="HV676" s="9">
        <v>70.42</v>
      </c>
      <c r="HW676" s="9">
        <v>70.31</v>
      </c>
      <c r="HX676" s="9">
        <v>70.22</v>
      </c>
      <c r="HY676" s="9">
        <v>70.13</v>
      </c>
      <c r="ID676" s="14">
        <v>84.838099999999997</v>
      </c>
      <c r="IE676" s="14">
        <v>84.747900000000001</v>
      </c>
      <c r="IF676" s="14">
        <v>-0.10641399999999999</v>
      </c>
      <c r="IH676" s="7">
        <v>81.11</v>
      </c>
      <c r="II676" s="9">
        <v>75.81</v>
      </c>
    </row>
    <row r="677" spans="1:243" x14ac:dyDescent="0.35">
      <c r="A677" s="6">
        <f t="shared" si="122"/>
        <v>45498</v>
      </c>
      <c r="B677" s="13">
        <f t="shared" si="138"/>
        <v>7</v>
      </c>
      <c r="C677" s="13">
        <f t="shared" si="139"/>
        <v>2024</v>
      </c>
      <c r="D677">
        <f t="shared" si="140"/>
        <v>202407</v>
      </c>
      <c r="E677">
        <f t="shared" si="141"/>
        <v>3</v>
      </c>
      <c r="F677">
        <f t="shared" si="142"/>
        <v>202403</v>
      </c>
      <c r="G677" t="s">
        <v>1434</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84.247100000000003</v>
      </c>
      <c r="FP677" s="7">
        <v>82.58</v>
      </c>
      <c r="FQ677" s="9">
        <v>1.2877000000000001</v>
      </c>
      <c r="FR677" s="7">
        <f t="shared" si="121"/>
        <v>64.129843907742483</v>
      </c>
      <c r="FT677" s="7">
        <v>3.96</v>
      </c>
      <c r="FU677" s="7">
        <v>4.1399999999999997</v>
      </c>
      <c r="FV677" s="9">
        <v>84.2864</v>
      </c>
      <c r="FX677" s="9">
        <v>82.37</v>
      </c>
      <c r="FY677" s="9">
        <v>80.58</v>
      </c>
      <c r="FZ677" s="9">
        <v>79.02</v>
      </c>
      <c r="GA677" s="9">
        <v>77.03</v>
      </c>
      <c r="GB677" s="9">
        <v>73.8</v>
      </c>
      <c r="GD677" s="9">
        <v>82.37</v>
      </c>
      <c r="GE677" s="9">
        <v>81.39</v>
      </c>
      <c r="GF677" s="9">
        <v>80.58</v>
      </c>
      <c r="GG677" s="9">
        <v>79.95</v>
      </c>
      <c r="GH677" s="9">
        <v>79.44</v>
      </c>
      <c r="GI677" s="9">
        <v>79.02</v>
      </c>
      <c r="GJ677" s="9">
        <v>78.650000000000006</v>
      </c>
      <c r="GK677" s="9">
        <v>78.31</v>
      </c>
      <c r="GL677" s="9">
        <v>77.98</v>
      </c>
      <c r="GM677" s="9">
        <v>77.650000000000006</v>
      </c>
      <c r="GN677" s="9">
        <v>77.34</v>
      </c>
      <c r="GO677" s="9">
        <v>77.03</v>
      </c>
      <c r="GP677" s="9">
        <v>76.709999999999994</v>
      </c>
      <c r="GQ677" s="9">
        <v>76.400000000000006</v>
      </c>
      <c r="GR677" s="9">
        <v>76.099999999999994</v>
      </c>
      <c r="GS677" s="9">
        <v>75.8</v>
      </c>
      <c r="GT677" s="9">
        <v>75.52</v>
      </c>
      <c r="GU677" s="9">
        <v>75.25</v>
      </c>
      <c r="GV677" s="9">
        <v>74.989999999999995</v>
      </c>
      <c r="GW677" s="9">
        <v>74.739999999999995</v>
      </c>
      <c r="GX677" s="9">
        <v>74.489999999999995</v>
      </c>
      <c r="GY677" s="9">
        <v>74.260000000000005</v>
      </c>
      <c r="GZ677" s="9">
        <v>74.02</v>
      </c>
      <c r="HA677" s="9">
        <v>73.8</v>
      </c>
      <c r="HB677" s="9">
        <v>73.58</v>
      </c>
      <c r="HC677" s="9">
        <v>73.400000000000006</v>
      </c>
      <c r="HD677" s="9">
        <v>73.22</v>
      </c>
      <c r="HE677" s="9">
        <v>73.03</v>
      </c>
      <c r="HF677" s="9">
        <v>72.849999999999994</v>
      </c>
      <c r="HG677" s="9">
        <v>72.67</v>
      </c>
      <c r="HH677" s="9">
        <v>72.53</v>
      </c>
      <c r="HI677" s="9">
        <v>72.39</v>
      </c>
      <c r="HJ677" s="9">
        <v>72.260000000000005</v>
      </c>
      <c r="HK677" s="9">
        <v>72.12</v>
      </c>
      <c r="HL677" s="9">
        <v>71.97</v>
      </c>
      <c r="HM677" s="9">
        <v>71.819999999999993</v>
      </c>
      <c r="HN677" s="9">
        <v>71.67</v>
      </c>
      <c r="HO677" s="9">
        <v>71.53</v>
      </c>
      <c r="HP677" s="9">
        <v>71.39</v>
      </c>
      <c r="HQ677" s="9">
        <v>71.25</v>
      </c>
      <c r="HR677" s="9">
        <v>71.16</v>
      </c>
      <c r="HS677" s="9">
        <v>71.069999999999993</v>
      </c>
      <c r="HT677" s="9">
        <v>70.98</v>
      </c>
      <c r="HU677" s="9">
        <v>70.88</v>
      </c>
      <c r="HV677" s="9">
        <v>70.78</v>
      </c>
      <c r="HW677" s="9">
        <v>70.67</v>
      </c>
      <c r="HX677" s="9">
        <v>70.569999999999993</v>
      </c>
      <c r="HY677" s="9">
        <v>70.47</v>
      </c>
      <c r="ID677" s="14">
        <v>84.838099999999997</v>
      </c>
      <c r="IE677" s="14">
        <v>84.747900000000001</v>
      </c>
      <c r="IF677" s="14">
        <v>-0.10641399999999999</v>
      </c>
      <c r="IH677" s="7">
        <v>81.14</v>
      </c>
      <c r="II677" s="9">
        <v>74.19</v>
      </c>
    </row>
    <row r="678" spans="1:243" x14ac:dyDescent="0.35">
      <c r="A678" s="6">
        <f t="shared" si="122"/>
        <v>45499</v>
      </c>
      <c r="B678" s="13">
        <f t="shared" si="138"/>
        <v>7</v>
      </c>
      <c r="C678" s="13">
        <f t="shared" si="139"/>
        <v>2024</v>
      </c>
      <c r="D678">
        <f t="shared" si="140"/>
        <v>202407</v>
      </c>
      <c r="E678">
        <f t="shared" si="141"/>
        <v>3</v>
      </c>
      <c r="F678">
        <f t="shared" si="142"/>
        <v>202403</v>
      </c>
      <c r="G678" t="s">
        <v>1435</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84.122500000000002</v>
      </c>
      <c r="FP678" s="7">
        <v>81.349999999999994</v>
      </c>
      <c r="FQ678" s="9">
        <v>1.2853000000000001</v>
      </c>
      <c r="FR678" s="7">
        <f t="shared" si="121"/>
        <v>63.292616509764251</v>
      </c>
      <c r="FT678" s="7">
        <v>3.92</v>
      </c>
      <c r="FU678" s="7">
        <v>4.0999999999999996</v>
      </c>
      <c r="FV678" s="9">
        <v>84.165999999999997</v>
      </c>
      <c r="FX678" s="9">
        <v>81.13</v>
      </c>
      <c r="FY678" s="9">
        <v>79.56</v>
      </c>
      <c r="FZ678" s="9">
        <v>78.14</v>
      </c>
      <c r="GA678" s="9">
        <v>76.319999999999993</v>
      </c>
      <c r="GB678" s="9">
        <v>73.28</v>
      </c>
      <c r="GD678" s="9">
        <v>81.13</v>
      </c>
      <c r="GE678" s="9">
        <v>80.28</v>
      </c>
      <c r="GF678" s="9">
        <v>79.56</v>
      </c>
      <c r="GG678" s="9">
        <v>78.98</v>
      </c>
      <c r="GH678" s="9">
        <v>78.510000000000005</v>
      </c>
      <c r="GI678" s="9">
        <v>78.14</v>
      </c>
      <c r="GJ678" s="9">
        <v>77.819999999999993</v>
      </c>
      <c r="GK678" s="9">
        <v>77.510000000000005</v>
      </c>
      <c r="GL678" s="9">
        <v>77.2</v>
      </c>
      <c r="GM678" s="9">
        <v>76.900000000000006</v>
      </c>
      <c r="GN678" s="9">
        <v>76.61</v>
      </c>
      <c r="GO678" s="9">
        <v>76.319999999999993</v>
      </c>
      <c r="GP678" s="9">
        <v>76.010000000000005</v>
      </c>
      <c r="GQ678" s="9">
        <v>75.72</v>
      </c>
      <c r="GR678" s="9">
        <v>75.44</v>
      </c>
      <c r="GS678" s="9">
        <v>75.17</v>
      </c>
      <c r="GT678" s="9">
        <v>74.92</v>
      </c>
      <c r="GU678" s="9">
        <v>74.67</v>
      </c>
      <c r="GV678" s="9">
        <v>74.42</v>
      </c>
      <c r="GW678" s="9">
        <v>74.180000000000007</v>
      </c>
      <c r="GX678" s="9">
        <v>73.94</v>
      </c>
      <c r="GY678" s="9">
        <v>73.72</v>
      </c>
      <c r="GZ678" s="9">
        <v>73.489999999999995</v>
      </c>
      <c r="HA678" s="9">
        <v>73.28</v>
      </c>
      <c r="HB678" s="9">
        <v>73.069999999999993</v>
      </c>
      <c r="HC678" s="9">
        <v>72.89</v>
      </c>
      <c r="HD678" s="9">
        <v>72.72</v>
      </c>
      <c r="HE678" s="9">
        <v>72.56</v>
      </c>
      <c r="HF678" s="9">
        <v>72.38</v>
      </c>
      <c r="HG678" s="9">
        <v>72.23</v>
      </c>
      <c r="HH678" s="9">
        <v>72.099999999999994</v>
      </c>
      <c r="HI678" s="9">
        <v>71.97</v>
      </c>
      <c r="HJ678" s="9">
        <v>71.849999999999994</v>
      </c>
      <c r="HK678" s="9">
        <v>71.72</v>
      </c>
      <c r="HL678" s="9">
        <v>71.59</v>
      </c>
      <c r="HM678" s="9">
        <v>71.45</v>
      </c>
      <c r="HN678" s="9">
        <v>71.31</v>
      </c>
      <c r="HO678" s="9">
        <v>71.180000000000007</v>
      </c>
      <c r="HP678" s="9">
        <v>71.05</v>
      </c>
      <c r="HQ678" s="9">
        <v>70.91</v>
      </c>
      <c r="HR678" s="9">
        <v>70.819999999999993</v>
      </c>
      <c r="HS678" s="9">
        <v>70.739999999999995</v>
      </c>
      <c r="HT678" s="9">
        <v>70.66</v>
      </c>
      <c r="HU678" s="9">
        <v>70.569999999999993</v>
      </c>
      <c r="HV678" s="9">
        <v>70.48</v>
      </c>
      <c r="HW678" s="9">
        <v>70.38</v>
      </c>
      <c r="HX678" s="9">
        <v>70.290000000000006</v>
      </c>
      <c r="HY678" s="9">
        <v>70.2</v>
      </c>
      <c r="ID678" s="14">
        <v>84.838099999999997</v>
      </c>
      <c r="IE678" s="14">
        <v>84.747900000000001</v>
      </c>
      <c r="IF678" s="14">
        <v>-0.10641399999999999</v>
      </c>
      <c r="IH678" s="7">
        <v>80.52</v>
      </c>
      <c r="II678" s="9">
        <v>76.11</v>
      </c>
    </row>
    <row r="679" spans="1:243" x14ac:dyDescent="0.35">
      <c r="A679" s="6">
        <f t="shared" si="122"/>
        <v>45502</v>
      </c>
      <c r="B679" s="13">
        <f t="shared" si="138"/>
        <v>7</v>
      </c>
      <c r="C679" s="13">
        <f t="shared" si="139"/>
        <v>2024</v>
      </c>
      <c r="D679">
        <f t="shared" si="140"/>
        <v>202407</v>
      </c>
      <c r="E679">
        <f t="shared" si="141"/>
        <v>3</v>
      </c>
      <c r="F679">
        <f t="shared" si="142"/>
        <v>202403</v>
      </c>
      <c r="G679" t="s">
        <v>1436</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84.287999999999997</v>
      </c>
      <c r="FP679" s="7">
        <v>80.94</v>
      </c>
      <c r="FQ679" s="9">
        <v>1.2847</v>
      </c>
      <c r="FR679" s="7">
        <f t="shared" si="121"/>
        <v>63.003035728185566</v>
      </c>
      <c r="FT679" s="7">
        <v>3.88</v>
      </c>
      <c r="FU679" s="7">
        <v>4.05</v>
      </c>
      <c r="FV679" s="9">
        <v>84.317899999999995</v>
      </c>
      <c r="FX679" s="9">
        <v>79.78</v>
      </c>
      <c r="FY679" s="9">
        <v>78.42</v>
      </c>
      <c r="FZ679" s="9">
        <v>77.2</v>
      </c>
      <c r="GA679" s="9">
        <v>75.59</v>
      </c>
      <c r="GB679" s="9">
        <v>72.86</v>
      </c>
      <c r="GD679" s="9">
        <v>79.78</v>
      </c>
      <c r="GE679" s="9">
        <v>79.05</v>
      </c>
      <c r="GF679" s="9">
        <v>78.42</v>
      </c>
      <c r="GG679" s="9">
        <v>77.92</v>
      </c>
      <c r="GH679" s="9">
        <v>77.52</v>
      </c>
      <c r="GI679" s="9">
        <v>77.2</v>
      </c>
      <c r="GJ679" s="9">
        <v>76.92</v>
      </c>
      <c r="GK679" s="9">
        <v>76.650000000000006</v>
      </c>
      <c r="GL679" s="9">
        <v>76.38</v>
      </c>
      <c r="GM679" s="9">
        <v>76.11</v>
      </c>
      <c r="GN679" s="9">
        <v>75.849999999999994</v>
      </c>
      <c r="GO679" s="9">
        <v>75.59</v>
      </c>
      <c r="GP679" s="9">
        <v>75.319999999999993</v>
      </c>
      <c r="GQ679" s="9">
        <v>75.069999999999993</v>
      </c>
      <c r="GR679" s="9">
        <v>74.83</v>
      </c>
      <c r="GS679" s="9">
        <v>74.59</v>
      </c>
      <c r="GT679" s="9">
        <v>74.36</v>
      </c>
      <c r="GU679" s="9">
        <v>74.13</v>
      </c>
      <c r="GV679" s="9">
        <v>73.900000000000006</v>
      </c>
      <c r="GW679" s="9">
        <v>73.680000000000007</v>
      </c>
      <c r="GX679" s="9">
        <v>73.47</v>
      </c>
      <c r="GY679" s="9">
        <v>73.27</v>
      </c>
      <c r="GZ679" s="9">
        <v>73.06</v>
      </c>
      <c r="HA679" s="9">
        <v>72.86</v>
      </c>
      <c r="HB679" s="9">
        <v>72.66</v>
      </c>
      <c r="HC679" s="9">
        <v>72.489999999999995</v>
      </c>
      <c r="HD679" s="9">
        <v>72.33</v>
      </c>
      <c r="HE679" s="9">
        <v>72.17</v>
      </c>
      <c r="HF679" s="9">
        <v>72</v>
      </c>
      <c r="HG679" s="9">
        <v>71.86</v>
      </c>
      <c r="HH679" s="9">
        <v>71.739999999999995</v>
      </c>
      <c r="HI679" s="9">
        <v>71.61</v>
      </c>
      <c r="HJ679" s="9">
        <v>71.489999999999995</v>
      </c>
      <c r="HK679" s="9">
        <v>71.37</v>
      </c>
      <c r="HL679" s="9">
        <v>71.25</v>
      </c>
      <c r="HM679" s="9">
        <v>71.12</v>
      </c>
      <c r="HN679" s="9">
        <v>70.98</v>
      </c>
      <c r="HO679" s="9">
        <v>70.849999999999994</v>
      </c>
      <c r="HP679" s="9">
        <v>70.72</v>
      </c>
      <c r="HQ679" s="9">
        <v>70.58</v>
      </c>
      <c r="HR679" s="9">
        <v>70.489999999999995</v>
      </c>
      <c r="HS679" s="9">
        <v>70.42</v>
      </c>
      <c r="HT679" s="9">
        <v>70.34</v>
      </c>
      <c r="HU679" s="9">
        <v>70.25</v>
      </c>
      <c r="HV679" s="9">
        <v>70.16</v>
      </c>
      <c r="HW679" s="9">
        <v>70.06</v>
      </c>
      <c r="HX679" s="9">
        <v>69.97</v>
      </c>
      <c r="HY679" s="9">
        <v>69.88</v>
      </c>
      <c r="ID679" s="14">
        <v>84.838099999999997</v>
      </c>
      <c r="IE679" s="14">
        <v>84.747900000000001</v>
      </c>
      <c r="IF679" s="14">
        <v>-0.10641399999999999</v>
      </c>
      <c r="IH679" s="7">
        <v>78.73</v>
      </c>
      <c r="II679" s="9">
        <v>79.7</v>
      </c>
    </row>
    <row r="680" spans="1:243" x14ac:dyDescent="0.35">
      <c r="A680" s="6">
        <f t="shared" si="122"/>
        <v>45503</v>
      </c>
      <c r="B680" s="13">
        <f t="shared" si="138"/>
        <v>7</v>
      </c>
      <c r="C680" s="13">
        <f t="shared" si="139"/>
        <v>2024</v>
      </c>
      <c r="D680">
        <f t="shared" si="140"/>
        <v>202407</v>
      </c>
      <c r="E680">
        <f t="shared" si="141"/>
        <v>3</v>
      </c>
      <c r="F680">
        <f t="shared" si="142"/>
        <v>202403</v>
      </c>
      <c r="G680" t="s">
        <v>1437</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84.2</v>
      </c>
      <c r="FP680" s="7">
        <v>79.260000000000005</v>
      </c>
      <c r="FQ680" s="9">
        <v>1.2827999999999999</v>
      </c>
      <c r="FR680" s="7">
        <f t="shared" si="121"/>
        <v>61.786716557530411</v>
      </c>
      <c r="FT680" s="7">
        <v>3.86</v>
      </c>
      <c r="FU680" s="7">
        <v>4.03</v>
      </c>
      <c r="FV680" s="9">
        <v>84.229500000000002</v>
      </c>
      <c r="FX680" s="9">
        <v>78.63</v>
      </c>
      <c r="FY680" s="9">
        <v>77.56</v>
      </c>
      <c r="FZ680" s="9">
        <v>76.5</v>
      </c>
      <c r="GA680" s="9">
        <v>75.02</v>
      </c>
      <c r="GB680" s="9">
        <v>72.459999999999994</v>
      </c>
      <c r="GD680" s="9">
        <v>78.63</v>
      </c>
      <c r="GE680" s="9">
        <v>78.069999999999993</v>
      </c>
      <c r="GF680" s="9">
        <v>77.56</v>
      </c>
      <c r="GG680" s="9">
        <v>77.13</v>
      </c>
      <c r="GH680" s="9">
        <v>76.790000000000006</v>
      </c>
      <c r="GI680" s="9">
        <v>76.5</v>
      </c>
      <c r="GJ680" s="9">
        <v>76.239999999999995</v>
      </c>
      <c r="GK680" s="9">
        <v>75.989999999999995</v>
      </c>
      <c r="GL680" s="9">
        <v>75.739999999999995</v>
      </c>
      <c r="GM680" s="9">
        <v>75.5</v>
      </c>
      <c r="GN680" s="9">
        <v>75.260000000000005</v>
      </c>
      <c r="GO680" s="9">
        <v>75.02</v>
      </c>
      <c r="GP680" s="9">
        <v>74.78</v>
      </c>
      <c r="GQ680" s="9">
        <v>74.55</v>
      </c>
      <c r="GR680" s="9">
        <v>74.33</v>
      </c>
      <c r="GS680" s="9">
        <v>74.099999999999994</v>
      </c>
      <c r="GT680" s="9">
        <v>73.88</v>
      </c>
      <c r="GU680" s="9">
        <v>73.67</v>
      </c>
      <c r="GV680" s="9">
        <v>73.459999999999994</v>
      </c>
      <c r="GW680" s="9">
        <v>73.260000000000005</v>
      </c>
      <c r="GX680" s="9">
        <v>73.06</v>
      </c>
      <c r="GY680" s="9">
        <v>72.87</v>
      </c>
      <c r="GZ680" s="9">
        <v>72.66</v>
      </c>
      <c r="HA680" s="9">
        <v>72.459999999999994</v>
      </c>
      <c r="HB680" s="9">
        <v>72.27</v>
      </c>
      <c r="HC680" s="9">
        <v>72.11</v>
      </c>
      <c r="HD680" s="9">
        <v>71.959999999999994</v>
      </c>
      <c r="HE680" s="9">
        <v>71.8</v>
      </c>
      <c r="HF680" s="9">
        <v>71.63</v>
      </c>
      <c r="HG680" s="9">
        <v>71.489999999999995</v>
      </c>
      <c r="HH680" s="9">
        <v>71.37</v>
      </c>
      <c r="HI680" s="9">
        <v>71.239999999999995</v>
      </c>
      <c r="HJ680" s="9">
        <v>71.12</v>
      </c>
      <c r="HK680" s="9">
        <v>71.010000000000005</v>
      </c>
      <c r="HL680" s="9">
        <v>70.89</v>
      </c>
      <c r="HM680" s="9">
        <v>70.760000000000005</v>
      </c>
      <c r="HN680" s="9">
        <v>70.62</v>
      </c>
      <c r="HO680" s="9">
        <v>70.489999999999995</v>
      </c>
      <c r="HP680" s="9">
        <v>70.36</v>
      </c>
      <c r="HQ680" s="9">
        <v>70.22</v>
      </c>
      <c r="HR680" s="9">
        <v>70.13</v>
      </c>
      <c r="HS680" s="9">
        <v>70.06</v>
      </c>
      <c r="HT680" s="9">
        <v>69.98</v>
      </c>
      <c r="HU680" s="9">
        <v>69.89</v>
      </c>
      <c r="HV680" s="9">
        <v>69.790000000000006</v>
      </c>
      <c r="HW680" s="9">
        <v>69.680000000000007</v>
      </c>
      <c r="HX680" s="9">
        <v>69.59</v>
      </c>
      <c r="HY680" s="9">
        <v>69.5</v>
      </c>
      <c r="ID680" s="14">
        <v>84.838099999999997</v>
      </c>
      <c r="IE680" s="14">
        <v>84.747900000000001</v>
      </c>
      <c r="IF680" s="14">
        <v>-0.10641399999999999</v>
      </c>
      <c r="IH680" s="7">
        <v>78.180000000000007</v>
      </c>
      <c r="II680" s="9">
        <v>80.5</v>
      </c>
    </row>
    <row r="681" spans="1:243" x14ac:dyDescent="0.35">
      <c r="A681" s="6">
        <f t="shared" si="122"/>
        <v>45504</v>
      </c>
      <c r="B681" s="13">
        <f t="shared" si="138"/>
        <v>7</v>
      </c>
      <c r="C681" s="13">
        <f t="shared" si="139"/>
        <v>2024</v>
      </c>
      <c r="D681">
        <f t="shared" si="140"/>
        <v>202407</v>
      </c>
      <c r="E681">
        <f t="shared" si="141"/>
        <v>3</v>
      </c>
      <c r="F681">
        <f t="shared" si="142"/>
        <v>202403</v>
      </c>
      <c r="G681" t="s">
        <v>1438</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84.080799999999996</v>
      </c>
      <c r="FP681" s="7">
        <v>81.39</v>
      </c>
      <c r="FQ681" s="9">
        <v>1.2844</v>
      </c>
      <c r="FR681" s="7">
        <f t="shared" si="121"/>
        <v>63.368109623170355</v>
      </c>
      <c r="FT681" s="7">
        <v>3.81</v>
      </c>
      <c r="FU681" s="7">
        <v>3.96</v>
      </c>
      <c r="FV681" s="9">
        <v>84.117400000000004</v>
      </c>
      <c r="FX681" s="9">
        <v>80.72</v>
      </c>
      <c r="FY681" s="9">
        <v>80.23</v>
      </c>
      <c r="FZ681" s="9">
        <v>78.91</v>
      </c>
      <c r="GA681" s="9">
        <v>76.989999999999995</v>
      </c>
      <c r="GB681" s="9">
        <v>73.75</v>
      </c>
      <c r="GD681" s="9">
        <v>80.72</v>
      </c>
      <c r="GE681" s="9">
        <v>80.84</v>
      </c>
      <c r="GF681" s="9">
        <v>80.23</v>
      </c>
      <c r="GG681" s="9">
        <v>79.709999999999994</v>
      </c>
      <c r="GH681" s="9">
        <v>79.290000000000006</v>
      </c>
      <c r="GI681" s="9">
        <v>78.91</v>
      </c>
      <c r="GJ681" s="9">
        <v>78.569999999999993</v>
      </c>
      <c r="GK681" s="9">
        <v>78.239999999999995</v>
      </c>
      <c r="GL681" s="9">
        <v>77.92</v>
      </c>
      <c r="GM681" s="9">
        <v>77.599999999999994</v>
      </c>
      <c r="GN681" s="9">
        <v>77.290000000000006</v>
      </c>
      <c r="GO681" s="9">
        <v>76.989999999999995</v>
      </c>
      <c r="GP681" s="9">
        <v>76.680000000000007</v>
      </c>
      <c r="GQ681" s="9">
        <v>76.38</v>
      </c>
      <c r="GR681" s="9">
        <v>76.08</v>
      </c>
      <c r="GS681" s="9">
        <v>75.790000000000006</v>
      </c>
      <c r="GT681" s="9">
        <v>75.52</v>
      </c>
      <c r="GU681" s="9">
        <v>75.260000000000005</v>
      </c>
      <c r="GV681" s="9">
        <v>74.989999999999995</v>
      </c>
      <c r="GW681" s="9">
        <v>74.73</v>
      </c>
      <c r="GX681" s="9">
        <v>74.48</v>
      </c>
      <c r="GY681" s="9">
        <v>74.239999999999995</v>
      </c>
      <c r="GZ681" s="9">
        <v>73.989999999999995</v>
      </c>
      <c r="HA681" s="9">
        <v>73.75</v>
      </c>
      <c r="HB681" s="9">
        <v>73.52</v>
      </c>
      <c r="HC681" s="9">
        <v>73.319999999999993</v>
      </c>
      <c r="HD681" s="9">
        <v>73.13</v>
      </c>
      <c r="HE681" s="9">
        <v>72.930000000000007</v>
      </c>
      <c r="HF681" s="9">
        <v>72.72</v>
      </c>
      <c r="HG681" s="9">
        <v>72.540000000000006</v>
      </c>
      <c r="HH681" s="9">
        <v>72.38</v>
      </c>
      <c r="HI681" s="9">
        <v>72.22</v>
      </c>
      <c r="HJ681" s="9">
        <v>72.069999999999993</v>
      </c>
      <c r="HK681" s="9">
        <v>71.930000000000007</v>
      </c>
      <c r="HL681" s="9">
        <v>71.78</v>
      </c>
      <c r="HM681" s="9">
        <v>71.62</v>
      </c>
      <c r="HN681" s="9">
        <v>71.45</v>
      </c>
      <c r="HO681" s="9">
        <v>71.290000000000006</v>
      </c>
      <c r="HP681" s="9">
        <v>71.13</v>
      </c>
      <c r="HQ681" s="9">
        <v>70.959999999999994</v>
      </c>
      <c r="HR681" s="9">
        <v>70.849999999999994</v>
      </c>
      <c r="HS681" s="9">
        <v>70.75</v>
      </c>
      <c r="HT681" s="9">
        <v>70.64</v>
      </c>
      <c r="HU681" s="9">
        <v>70.52</v>
      </c>
      <c r="HV681" s="9">
        <v>70.39</v>
      </c>
      <c r="HW681" s="9">
        <v>70.25</v>
      </c>
      <c r="HX681" s="9">
        <v>70.13</v>
      </c>
      <c r="HY681" s="9">
        <v>70.010000000000005</v>
      </c>
      <c r="ID681" s="14">
        <v>84.838099999999997</v>
      </c>
      <c r="IE681" s="14">
        <v>84.747900000000001</v>
      </c>
      <c r="IF681" s="14">
        <v>-0.10641399999999999</v>
      </c>
      <c r="IH681" s="7">
        <v>80.760000000000005</v>
      </c>
      <c r="II681" s="9">
        <v>86.98</v>
      </c>
    </row>
    <row r="682" spans="1:243" x14ac:dyDescent="0.35">
      <c r="A682" s="6">
        <f t="shared" si="122"/>
        <v>45505</v>
      </c>
      <c r="B682" s="13">
        <f t="shared" si="138"/>
        <v>8</v>
      </c>
      <c r="C682" s="13">
        <f t="shared" si="139"/>
        <v>2024</v>
      </c>
      <c r="D682">
        <f t="shared" si="140"/>
        <v>202408</v>
      </c>
      <c r="E682">
        <f t="shared" si="141"/>
        <v>3</v>
      </c>
      <c r="F682">
        <f t="shared" si="142"/>
        <v>202403</v>
      </c>
      <c r="G682" t="s">
        <v>1439</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83.844399999999993</v>
      </c>
      <c r="FP682" s="7">
        <v>81.37</v>
      </c>
      <c r="FQ682" s="9">
        <v>1.2793000000000001</v>
      </c>
      <c r="FR682" s="7">
        <f t="shared" si="121"/>
        <v>63.605096537168762</v>
      </c>
      <c r="FT682" s="7">
        <v>3.71</v>
      </c>
      <c r="FU682" s="7">
        <v>3.89</v>
      </c>
      <c r="FV682" s="9">
        <v>83.880300000000005</v>
      </c>
      <c r="FX682" s="9">
        <v>79.52</v>
      </c>
      <c r="FY682" s="9">
        <v>78.47</v>
      </c>
      <c r="FZ682" s="9">
        <v>77.459999999999994</v>
      </c>
      <c r="GA682" s="9">
        <v>75.75</v>
      </c>
      <c r="GB682" s="9">
        <v>72.8</v>
      </c>
      <c r="GD682" s="9">
        <v>79.52</v>
      </c>
      <c r="GE682" s="9">
        <v>78.95</v>
      </c>
      <c r="GF682" s="9">
        <v>78.47</v>
      </c>
      <c r="GG682" s="9">
        <v>78.08</v>
      </c>
      <c r="GH682" s="9">
        <v>77.75</v>
      </c>
      <c r="GI682" s="9">
        <v>77.459999999999994</v>
      </c>
      <c r="GJ682" s="9">
        <v>77.180000000000007</v>
      </c>
      <c r="GK682" s="9">
        <v>76.900000000000006</v>
      </c>
      <c r="GL682" s="9">
        <v>76.61</v>
      </c>
      <c r="GM682" s="9">
        <v>76.33</v>
      </c>
      <c r="GN682" s="9">
        <v>76.040000000000006</v>
      </c>
      <c r="GO682" s="9">
        <v>75.75</v>
      </c>
      <c r="GP682" s="9">
        <v>75.48</v>
      </c>
      <c r="GQ682" s="9">
        <v>75.2</v>
      </c>
      <c r="GR682" s="9">
        <v>74.930000000000007</v>
      </c>
      <c r="GS682" s="9">
        <v>74.67</v>
      </c>
      <c r="GT682" s="9">
        <v>74.42</v>
      </c>
      <c r="GU682" s="9">
        <v>74.180000000000007</v>
      </c>
      <c r="GV682" s="9">
        <v>73.94</v>
      </c>
      <c r="GW682" s="9">
        <v>73.709999999999994</v>
      </c>
      <c r="GX682" s="9">
        <v>73.489999999999995</v>
      </c>
      <c r="GY682" s="9">
        <v>73.25</v>
      </c>
      <c r="GZ682" s="9">
        <v>73.02</v>
      </c>
      <c r="HA682" s="9">
        <v>72.8</v>
      </c>
      <c r="HB682" s="9">
        <v>72.61</v>
      </c>
      <c r="HC682" s="9">
        <v>72.430000000000007</v>
      </c>
      <c r="HD682" s="9">
        <v>72.239999999999995</v>
      </c>
      <c r="HE682" s="9">
        <v>72.040000000000006</v>
      </c>
      <c r="HF682" s="9">
        <v>71.87</v>
      </c>
      <c r="HG682" s="9">
        <v>71.72</v>
      </c>
      <c r="HH682" s="9">
        <v>71.569999999999993</v>
      </c>
      <c r="HI682" s="9">
        <v>71.42</v>
      </c>
      <c r="HJ682" s="9">
        <v>71.28</v>
      </c>
      <c r="HK682" s="9">
        <v>71.13</v>
      </c>
      <c r="HL682" s="9">
        <v>70.97</v>
      </c>
      <c r="HM682" s="9">
        <v>70.81</v>
      </c>
      <c r="HN682" s="9">
        <v>70.66</v>
      </c>
      <c r="HO682" s="9">
        <v>70.510000000000005</v>
      </c>
      <c r="HP682" s="9">
        <v>70.349999999999994</v>
      </c>
      <c r="HQ682" s="9">
        <v>70.239999999999995</v>
      </c>
      <c r="HR682" s="9">
        <v>70.13</v>
      </c>
      <c r="HS682" s="9">
        <v>70.02</v>
      </c>
      <c r="HT682" s="9">
        <v>69.91</v>
      </c>
      <c r="HU682" s="9">
        <v>69.8</v>
      </c>
      <c r="HV682" s="9">
        <v>69.680000000000007</v>
      </c>
      <c r="HW682" s="9">
        <v>69.56</v>
      </c>
      <c r="HX682" s="9">
        <v>69.44</v>
      </c>
      <c r="HY682" s="9">
        <v>69.31</v>
      </c>
      <c r="ID682" s="14">
        <v>84.838099999999997</v>
      </c>
      <c r="IE682" s="14">
        <v>84.747900000000001</v>
      </c>
      <c r="IF682" s="14">
        <v>-0.10641399999999999</v>
      </c>
      <c r="IH682" s="7">
        <v>80.06</v>
      </c>
      <c r="II682" s="9">
        <v>90.17</v>
      </c>
    </row>
    <row r="683" spans="1:243" x14ac:dyDescent="0.35">
      <c r="A683" s="6">
        <f t="shared" si="122"/>
        <v>45506</v>
      </c>
      <c r="B683" s="13">
        <f t="shared" ref="B683:B708" si="143">MONTH(A683)</f>
        <v>8</v>
      </c>
      <c r="C683" s="13">
        <f t="shared" ref="C683:C708" si="144">YEAR(A683)</f>
        <v>2024</v>
      </c>
      <c r="D683">
        <f t="shared" ref="D683:D708" si="145">C683*100+B683</f>
        <v>202408</v>
      </c>
      <c r="E683">
        <f t="shared" ref="E683:E708" si="146">IF(B683&lt;4,1,IF(B683&lt;7,2,IF(B683&lt;10,3,4)))</f>
        <v>3</v>
      </c>
      <c r="F683">
        <f t="shared" ref="F683:F708" si="147">C683*100+E683</f>
        <v>202403</v>
      </c>
      <c r="G683" t="s">
        <v>1443</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83.272499999999994</v>
      </c>
      <c r="FP683" s="7">
        <v>78.349999999999994</v>
      </c>
      <c r="FQ683" s="9">
        <v>1.2806999999999999</v>
      </c>
      <c r="FR683" s="7">
        <f t="shared" si="121"/>
        <v>61.177481065042549</v>
      </c>
      <c r="FT683" s="7">
        <v>3.61</v>
      </c>
      <c r="FU683" s="7">
        <v>3.83</v>
      </c>
      <c r="FV683" s="9">
        <v>83.263199999999998</v>
      </c>
      <c r="FX683" s="9">
        <v>76.81</v>
      </c>
      <c r="FY683" s="9">
        <v>75.81</v>
      </c>
      <c r="FZ683" s="9">
        <v>74.849999999999994</v>
      </c>
      <c r="GA683" s="9">
        <v>73.42</v>
      </c>
      <c r="GB683" s="9">
        <v>71.08</v>
      </c>
      <c r="GD683" s="9">
        <v>76.81</v>
      </c>
      <c r="GE683" s="9">
        <v>76.27</v>
      </c>
      <c r="GF683" s="9">
        <v>75.81</v>
      </c>
      <c r="GG683" s="9">
        <v>75.430000000000007</v>
      </c>
      <c r="GH683" s="9">
        <v>75.12</v>
      </c>
      <c r="GI683" s="9">
        <v>74.849999999999994</v>
      </c>
      <c r="GJ683" s="9">
        <v>74.599999999999994</v>
      </c>
      <c r="GK683" s="9">
        <v>74.36</v>
      </c>
      <c r="GL683" s="9">
        <v>74.12</v>
      </c>
      <c r="GM683" s="9">
        <v>73.89</v>
      </c>
      <c r="GN683" s="9">
        <v>73.66</v>
      </c>
      <c r="GO683" s="9">
        <v>73.42</v>
      </c>
      <c r="GP683" s="9">
        <v>73.19</v>
      </c>
      <c r="GQ683" s="9">
        <v>72.97</v>
      </c>
      <c r="GR683" s="9">
        <v>72.760000000000005</v>
      </c>
      <c r="GS683" s="9">
        <v>72.56</v>
      </c>
      <c r="GT683" s="9">
        <v>72.36</v>
      </c>
      <c r="GU683" s="9">
        <v>72.16</v>
      </c>
      <c r="GV683" s="9">
        <v>71.97</v>
      </c>
      <c r="GW683" s="9">
        <v>71.790000000000006</v>
      </c>
      <c r="GX683" s="9">
        <v>71.62</v>
      </c>
      <c r="GY683" s="9">
        <v>71.430000000000007</v>
      </c>
      <c r="GZ683" s="9">
        <v>71.25</v>
      </c>
      <c r="HA683" s="9">
        <v>71.08</v>
      </c>
      <c r="HB683" s="9">
        <v>70.94</v>
      </c>
      <c r="HC683" s="9">
        <v>70.819999999999993</v>
      </c>
      <c r="HD683" s="9">
        <v>70.69</v>
      </c>
      <c r="HE683" s="9">
        <v>70.55</v>
      </c>
      <c r="HF683" s="9">
        <v>70.44</v>
      </c>
      <c r="HG683" s="9">
        <v>70.349999999999994</v>
      </c>
      <c r="HH683" s="9">
        <v>70.25</v>
      </c>
      <c r="HI683" s="9">
        <v>70.16</v>
      </c>
      <c r="HJ683" s="9">
        <v>70.069999999999993</v>
      </c>
      <c r="HK683" s="9">
        <v>69.98</v>
      </c>
      <c r="HL683" s="9">
        <v>69.88</v>
      </c>
      <c r="HM683" s="9">
        <v>69.77</v>
      </c>
      <c r="HN683" s="9">
        <v>69.67</v>
      </c>
      <c r="HO683" s="9">
        <v>69.569999999999993</v>
      </c>
      <c r="HP683" s="9">
        <v>69.45</v>
      </c>
      <c r="HQ683" s="9">
        <v>69.400000000000006</v>
      </c>
      <c r="HR683" s="9">
        <v>69.349999999999994</v>
      </c>
      <c r="HS683" s="9">
        <v>69.3</v>
      </c>
      <c r="HT683" s="9">
        <v>69.25</v>
      </c>
      <c r="HU683" s="9">
        <v>69.19</v>
      </c>
      <c r="HV683" s="9">
        <v>69.13</v>
      </c>
      <c r="HW683" s="9">
        <v>69.05</v>
      </c>
      <c r="HX683" s="9">
        <v>68.97</v>
      </c>
      <c r="HY683" s="9">
        <v>68.88</v>
      </c>
      <c r="ID683" s="14">
        <v>84.838099999999997</v>
      </c>
      <c r="IE683" s="14">
        <v>84.747900000000001</v>
      </c>
      <c r="IF683" s="14">
        <v>-0.10641399999999999</v>
      </c>
      <c r="IH683" s="7">
        <v>76.849999999999994</v>
      </c>
      <c r="II683" s="9">
        <v>89.8</v>
      </c>
    </row>
    <row r="684" spans="1:243" x14ac:dyDescent="0.35">
      <c r="A684" s="6">
        <f t="shared" si="122"/>
        <v>45509</v>
      </c>
      <c r="B684" s="13">
        <f t="shared" si="143"/>
        <v>8</v>
      </c>
      <c r="C684" s="13">
        <f t="shared" si="144"/>
        <v>2024</v>
      </c>
      <c r="D684">
        <f t="shared" si="145"/>
        <v>202408</v>
      </c>
      <c r="E684">
        <f t="shared" si="146"/>
        <v>3</v>
      </c>
      <c r="F684">
        <f t="shared" si="147"/>
        <v>202403</v>
      </c>
      <c r="G684" t="s">
        <v>1444</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82.684700000000007</v>
      </c>
      <c r="FP684" s="7">
        <v>77.510000000000005</v>
      </c>
      <c r="FQ684" s="9">
        <v>1.2759</v>
      </c>
      <c r="FR684" s="7">
        <f t="shared" si="121"/>
        <v>60.749275021553416</v>
      </c>
      <c r="FT684" s="7">
        <v>3.61</v>
      </c>
      <c r="FU684" s="7">
        <v>3.88</v>
      </c>
      <c r="FV684" s="9">
        <v>82.634600000000006</v>
      </c>
      <c r="FX684" s="9">
        <v>76.3</v>
      </c>
      <c r="FY684" s="9">
        <v>75.62</v>
      </c>
      <c r="FZ684" s="9">
        <v>74.760000000000005</v>
      </c>
      <c r="GA684" s="9">
        <v>73.42</v>
      </c>
      <c r="GB684" s="9">
        <v>71.25</v>
      </c>
      <c r="GD684" s="9">
        <v>76.3</v>
      </c>
      <c r="GE684" s="9">
        <v>75.959999999999994</v>
      </c>
      <c r="GF684" s="9">
        <v>75.62</v>
      </c>
      <c r="GG684" s="9">
        <v>75.290000000000006</v>
      </c>
      <c r="GH684" s="9">
        <v>75</v>
      </c>
      <c r="GI684" s="9">
        <v>74.760000000000005</v>
      </c>
      <c r="GJ684" s="9">
        <v>74.53</v>
      </c>
      <c r="GK684" s="9">
        <v>74.3</v>
      </c>
      <c r="GL684" s="9">
        <v>74.08</v>
      </c>
      <c r="GM684" s="9">
        <v>73.86</v>
      </c>
      <c r="GN684" s="9">
        <v>73.650000000000006</v>
      </c>
      <c r="GO684" s="9">
        <v>73.42</v>
      </c>
      <c r="GP684" s="9">
        <v>73.209999999999994</v>
      </c>
      <c r="GQ684" s="9">
        <v>73.010000000000005</v>
      </c>
      <c r="GR684" s="9">
        <v>72.81</v>
      </c>
      <c r="GS684" s="9">
        <v>72.62</v>
      </c>
      <c r="GT684" s="9">
        <v>72.430000000000007</v>
      </c>
      <c r="GU684" s="9">
        <v>72.25</v>
      </c>
      <c r="GV684" s="9">
        <v>72.069999999999993</v>
      </c>
      <c r="GW684" s="9">
        <v>71.900000000000006</v>
      </c>
      <c r="GX684" s="9">
        <v>71.75</v>
      </c>
      <c r="GY684" s="9">
        <v>71.58</v>
      </c>
      <c r="GZ684" s="9">
        <v>71.41</v>
      </c>
      <c r="HA684" s="9">
        <v>71.25</v>
      </c>
      <c r="HB684" s="9">
        <v>71.13</v>
      </c>
      <c r="HC684" s="9">
        <v>71.010000000000005</v>
      </c>
      <c r="HD684" s="9">
        <v>70.89</v>
      </c>
      <c r="HE684" s="9">
        <v>70.760000000000005</v>
      </c>
      <c r="HF684" s="9">
        <v>70.650000000000006</v>
      </c>
      <c r="HG684" s="9">
        <v>70.569999999999993</v>
      </c>
      <c r="HH684" s="9">
        <v>70.48</v>
      </c>
      <c r="HI684" s="9">
        <v>70.39</v>
      </c>
      <c r="HJ684" s="9">
        <v>70.31</v>
      </c>
      <c r="HK684" s="9">
        <v>70.23</v>
      </c>
      <c r="HL684" s="9">
        <v>70.14</v>
      </c>
      <c r="HM684" s="9">
        <v>70.03</v>
      </c>
      <c r="HN684" s="9">
        <v>69.930000000000007</v>
      </c>
      <c r="HO684" s="9">
        <v>69.84</v>
      </c>
      <c r="HP684" s="9">
        <v>69.73</v>
      </c>
      <c r="HQ684" s="9">
        <v>69.69</v>
      </c>
      <c r="HR684" s="9">
        <v>69.650000000000006</v>
      </c>
      <c r="HS684" s="9">
        <v>69.61</v>
      </c>
      <c r="HT684" s="9">
        <v>69.569999999999993</v>
      </c>
      <c r="HU684" s="9">
        <v>69.510000000000005</v>
      </c>
      <c r="HV684" s="9">
        <v>69.45</v>
      </c>
      <c r="HW684" s="9">
        <v>69.38</v>
      </c>
      <c r="HX684" s="9">
        <v>69.31</v>
      </c>
      <c r="HY684" s="9">
        <v>69.23</v>
      </c>
      <c r="ID684" s="14">
        <v>84.838099999999997</v>
      </c>
      <c r="IE684" s="14">
        <v>84.747900000000001</v>
      </c>
      <c r="IF684" s="14">
        <v>-0.10641399999999999</v>
      </c>
      <c r="IH684" s="7">
        <v>76.260000000000005</v>
      </c>
      <c r="II684" s="9">
        <v>87.05</v>
      </c>
    </row>
    <row r="685" spans="1:243" x14ac:dyDescent="0.35">
      <c r="A685" s="6">
        <f t="shared" si="122"/>
        <v>45510</v>
      </c>
      <c r="B685" s="13">
        <f t="shared" si="143"/>
        <v>8</v>
      </c>
      <c r="C685" s="13">
        <f t="shared" si="144"/>
        <v>2024</v>
      </c>
      <c r="D685">
        <f t="shared" si="145"/>
        <v>202408</v>
      </c>
      <c r="E685">
        <f t="shared" si="146"/>
        <v>3</v>
      </c>
      <c r="F685">
        <f t="shared" si="147"/>
        <v>202403</v>
      </c>
      <c r="G685" t="s">
        <v>1445</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82.576800000000006</v>
      </c>
      <c r="FP685" s="7">
        <v>76.62</v>
      </c>
      <c r="FQ685" s="9">
        <v>1.2706</v>
      </c>
      <c r="FR685" s="7">
        <f t="shared" si="121"/>
        <v>60.302219423894229</v>
      </c>
      <c r="FT685" s="7">
        <v>3.67</v>
      </c>
      <c r="FU685" s="7">
        <v>3.93</v>
      </c>
      <c r="FV685" s="9">
        <v>82.5488</v>
      </c>
      <c r="FX685" s="9">
        <v>76.48</v>
      </c>
      <c r="FY685" s="9">
        <v>75.62</v>
      </c>
      <c r="FZ685" s="9">
        <v>74.64</v>
      </c>
      <c r="GA685" s="9">
        <v>73.23</v>
      </c>
      <c r="GB685" s="9">
        <v>70.94</v>
      </c>
      <c r="GD685" s="9">
        <v>76.48</v>
      </c>
      <c r="GE685" s="9">
        <v>76.03</v>
      </c>
      <c r="GF685" s="9">
        <v>75.62</v>
      </c>
      <c r="GG685" s="9">
        <v>75.239999999999995</v>
      </c>
      <c r="GH685" s="9">
        <v>74.91</v>
      </c>
      <c r="GI685" s="9">
        <v>74.64</v>
      </c>
      <c r="GJ685" s="9">
        <v>74.400000000000006</v>
      </c>
      <c r="GK685" s="9">
        <v>74.150000000000006</v>
      </c>
      <c r="GL685" s="9">
        <v>73.930000000000007</v>
      </c>
      <c r="GM685" s="9">
        <v>73.7</v>
      </c>
      <c r="GN685" s="9">
        <v>73.47</v>
      </c>
      <c r="GO685" s="9">
        <v>73.23</v>
      </c>
      <c r="GP685" s="9">
        <v>73.010000000000005</v>
      </c>
      <c r="GQ685" s="9">
        <v>72.8</v>
      </c>
      <c r="GR685" s="9">
        <v>72.58</v>
      </c>
      <c r="GS685" s="9">
        <v>72.37</v>
      </c>
      <c r="GT685" s="9">
        <v>72.17</v>
      </c>
      <c r="GU685" s="9">
        <v>71.98</v>
      </c>
      <c r="GV685" s="9">
        <v>71.790000000000006</v>
      </c>
      <c r="GW685" s="9">
        <v>71.61</v>
      </c>
      <c r="GX685" s="9">
        <v>71.45</v>
      </c>
      <c r="GY685" s="9">
        <v>71.28</v>
      </c>
      <c r="GZ685" s="9">
        <v>71.11</v>
      </c>
      <c r="HA685" s="9">
        <v>70.94</v>
      </c>
      <c r="HB685" s="9">
        <v>70.81</v>
      </c>
      <c r="HC685" s="9">
        <v>70.680000000000007</v>
      </c>
      <c r="HD685" s="9">
        <v>70.56</v>
      </c>
      <c r="HE685" s="9">
        <v>70.430000000000007</v>
      </c>
      <c r="HF685" s="9">
        <v>70.319999999999993</v>
      </c>
      <c r="HG685" s="9">
        <v>70.239999999999995</v>
      </c>
      <c r="HH685" s="9">
        <v>70.150000000000006</v>
      </c>
      <c r="HI685" s="9">
        <v>70.06</v>
      </c>
      <c r="HJ685" s="9">
        <v>69.959999999999994</v>
      </c>
      <c r="HK685" s="9">
        <v>69.89</v>
      </c>
      <c r="HL685" s="9">
        <v>69.8</v>
      </c>
      <c r="HM685" s="9">
        <v>69.69</v>
      </c>
      <c r="HN685" s="9">
        <v>69.59</v>
      </c>
      <c r="HO685" s="9">
        <v>69.510000000000005</v>
      </c>
      <c r="HP685" s="9">
        <v>69.41</v>
      </c>
      <c r="HQ685" s="9">
        <v>69.37</v>
      </c>
      <c r="HR685" s="9">
        <v>69.33</v>
      </c>
      <c r="HS685" s="9">
        <v>69.290000000000006</v>
      </c>
      <c r="HT685" s="9">
        <v>69.25</v>
      </c>
      <c r="HU685" s="9">
        <v>69.2</v>
      </c>
      <c r="HV685" s="9">
        <v>69.150000000000006</v>
      </c>
      <c r="HW685" s="9">
        <v>69.09</v>
      </c>
      <c r="HX685" s="9">
        <v>69.03</v>
      </c>
      <c r="HY685" s="9">
        <v>68.959999999999994</v>
      </c>
      <c r="ID685" s="14">
        <v>84.838099999999997</v>
      </c>
      <c r="IE685" s="14">
        <v>84.747900000000001</v>
      </c>
      <c r="IF685" s="14">
        <v>-0.10641399999999999</v>
      </c>
      <c r="IH685" s="7">
        <v>76.650000000000006</v>
      </c>
      <c r="II685" s="9">
        <v>90.29</v>
      </c>
    </row>
    <row r="686" spans="1:243" x14ac:dyDescent="0.35">
      <c r="A686" s="6">
        <f t="shared" si="122"/>
        <v>45511</v>
      </c>
      <c r="B686" s="13">
        <f t="shared" si="143"/>
        <v>8</v>
      </c>
      <c r="C686" s="13">
        <f t="shared" si="144"/>
        <v>2024</v>
      </c>
      <c r="D686">
        <f t="shared" si="145"/>
        <v>202408</v>
      </c>
      <c r="E686">
        <f t="shared" si="146"/>
        <v>3</v>
      </c>
      <c r="F686">
        <f t="shared" si="147"/>
        <v>202403</v>
      </c>
      <c r="G686" t="s">
        <v>1446</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82.737300000000005</v>
      </c>
      <c r="FP686" s="7">
        <v>78.260000000000005</v>
      </c>
      <c r="FQ686" s="9">
        <v>1.2721</v>
      </c>
      <c r="FR686" s="7">
        <f t="shared" si="121"/>
        <v>61.520320729502401</v>
      </c>
      <c r="FT686" s="7">
        <v>3.65</v>
      </c>
      <c r="FU686" s="7">
        <v>3.95</v>
      </c>
      <c r="FV686" s="9">
        <v>82.732600000000005</v>
      </c>
      <c r="FX686" s="9">
        <v>78.33</v>
      </c>
      <c r="FY686" s="9">
        <v>77.14</v>
      </c>
      <c r="FZ686" s="9">
        <v>76.010000000000005</v>
      </c>
      <c r="GA686" s="9">
        <v>74.38</v>
      </c>
      <c r="GB686" s="9">
        <v>71.790000000000006</v>
      </c>
      <c r="GD686" s="9">
        <v>78.33</v>
      </c>
      <c r="GE686" s="9">
        <v>77.67</v>
      </c>
      <c r="GF686" s="9">
        <v>77.14</v>
      </c>
      <c r="GG686" s="9">
        <v>76.7</v>
      </c>
      <c r="GH686" s="9">
        <v>76.33</v>
      </c>
      <c r="GI686" s="9">
        <v>76.010000000000005</v>
      </c>
      <c r="GJ686" s="9">
        <v>75.72</v>
      </c>
      <c r="GK686" s="9">
        <v>75.44</v>
      </c>
      <c r="GL686" s="9">
        <v>75.17</v>
      </c>
      <c r="GM686" s="9">
        <v>74.91</v>
      </c>
      <c r="GN686" s="9">
        <v>74.650000000000006</v>
      </c>
      <c r="GO686" s="9">
        <v>74.38</v>
      </c>
      <c r="GP686" s="9">
        <v>74.12</v>
      </c>
      <c r="GQ686" s="9">
        <v>73.88</v>
      </c>
      <c r="GR686" s="9">
        <v>73.64</v>
      </c>
      <c r="GS686" s="9">
        <v>73.41</v>
      </c>
      <c r="GT686" s="9">
        <v>73.19</v>
      </c>
      <c r="GU686" s="9">
        <v>72.97</v>
      </c>
      <c r="GV686" s="9">
        <v>72.760000000000005</v>
      </c>
      <c r="GW686" s="9">
        <v>72.55</v>
      </c>
      <c r="GX686" s="9">
        <v>72.37</v>
      </c>
      <c r="GY686" s="9">
        <v>72.17</v>
      </c>
      <c r="GZ686" s="9">
        <v>71.98</v>
      </c>
      <c r="HA686" s="9">
        <v>71.790000000000006</v>
      </c>
      <c r="HB686" s="9">
        <v>71.64</v>
      </c>
      <c r="HC686" s="9">
        <v>71.489999999999995</v>
      </c>
      <c r="HD686" s="9">
        <v>71.34</v>
      </c>
      <c r="HE686" s="9">
        <v>71.19</v>
      </c>
      <c r="HF686" s="9">
        <v>71.06</v>
      </c>
      <c r="HG686" s="9">
        <v>70.959999999999994</v>
      </c>
      <c r="HH686" s="9">
        <v>70.849999999999994</v>
      </c>
      <c r="HI686" s="9">
        <v>70.739999999999995</v>
      </c>
      <c r="HJ686" s="9">
        <v>70.62</v>
      </c>
      <c r="HK686" s="9">
        <v>70.53</v>
      </c>
      <c r="HL686" s="9">
        <v>70.42</v>
      </c>
      <c r="HM686" s="9">
        <v>70.290000000000006</v>
      </c>
      <c r="HN686" s="9">
        <v>70.17</v>
      </c>
      <c r="HO686" s="9">
        <v>70.069999999999993</v>
      </c>
      <c r="HP686" s="9">
        <v>69.959999999999994</v>
      </c>
      <c r="HQ686" s="9">
        <v>69.91</v>
      </c>
      <c r="HR686" s="9">
        <v>69.86</v>
      </c>
      <c r="HS686" s="9">
        <v>69.8</v>
      </c>
      <c r="HT686" s="9">
        <v>69.739999999999995</v>
      </c>
      <c r="HU686" s="9">
        <v>69.67</v>
      </c>
      <c r="HV686" s="9">
        <v>69.599999999999994</v>
      </c>
      <c r="HW686" s="9">
        <v>69.53</v>
      </c>
      <c r="HX686" s="9">
        <v>69.459999999999994</v>
      </c>
      <c r="HY686" s="9">
        <v>69.37</v>
      </c>
      <c r="ID686" s="14">
        <v>84.838099999999997</v>
      </c>
      <c r="IE686" s="14">
        <v>84.747900000000001</v>
      </c>
      <c r="IF686" s="14">
        <v>-0.10641399999999999</v>
      </c>
      <c r="IH686" s="7">
        <v>78.31</v>
      </c>
      <c r="II686" s="9">
        <v>94.46</v>
      </c>
    </row>
    <row r="687" spans="1:243" x14ac:dyDescent="0.35">
      <c r="A687" s="6">
        <f t="shared" si="122"/>
        <v>45512</v>
      </c>
      <c r="B687" s="13">
        <f t="shared" si="143"/>
        <v>8</v>
      </c>
      <c r="C687" s="13">
        <f t="shared" si="144"/>
        <v>2024</v>
      </c>
      <c r="D687">
        <f t="shared" si="145"/>
        <v>202408</v>
      </c>
      <c r="E687">
        <f t="shared" si="146"/>
        <v>3</v>
      </c>
      <c r="F687">
        <f t="shared" si="147"/>
        <v>202403</v>
      </c>
      <c r="G687" t="s">
        <v>1447</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82.792599999999993</v>
      </c>
      <c r="FP687" s="7">
        <v>80.760000000000005</v>
      </c>
      <c r="FQ687" s="9">
        <v>1.2715000000000001</v>
      </c>
      <c r="FR687" s="7">
        <f t="shared" si="121"/>
        <v>63.515532835233977</v>
      </c>
      <c r="FT687" s="7">
        <v>3.68</v>
      </c>
      <c r="FU687" s="7">
        <v>3.99</v>
      </c>
      <c r="FV687" s="9">
        <v>82.803200000000004</v>
      </c>
      <c r="FX687" s="9">
        <v>79.16</v>
      </c>
      <c r="FY687" s="9">
        <v>77.95</v>
      </c>
      <c r="FZ687" s="9">
        <v>76.8</v>
      </c>
      <c r="GA687" s="9">
        <v>75.14</v>
      </c>
      <c r="GB687" s="9">
        <v>72.44</v>
      </c>
      <c r="GD687" s="9">
        <v>79.16</v>
      </c>
      <c r="GE687" s="9">
        <v>78.48</v>
      </c>
      <c r="GF687" s="9">
        <v>77.95</v>
      </c>
      <c r="GG687" s="9">
        <v>77.5</v>
      </c>
      <c r="GH687" s="9">
        <v>77.12</v>
      </c>
      <c r="GI687" s="9">
        <v>76.8</v>
      </c>
      <c r="GJ687" s="9">
        <v>76.5</v>
      </c>
      <c r="GK687" s="9">
        <v>76.22</v>
      </c>
      <c r="GL687" s="9">
        <v>75.94</v>
      </c>
      <c r="GM687" s="9">
        <v>75.680000000000007</v>
      </c>
      <c r="GN687" s="9">
        <v>75.42</v>
      </c>
      <c r="GO687" s="9">
        <v>75.14</v>
      </c>
      <c r="GP687" s="9">
        <v>74.88</v>
      </c>
      <c r="GQ687" s="9">
        <v>74.63</v>
      </c>
      <c r="GR687" s="9">
        <v>74.38</v>
      </c>
      <c r="GS687" s="9">
        <v>74.14</v>
      </c>
      <c r="GT687" s="9">
        <v>73.91</v>
      </c>
      <c r="GU687" s="9">
        <v>73.69</v>
      </c>
      <c r="GV687" s="9">
        <v>73.47</v>
      </c>
      <c r="GW687" s="9">
        <v>73.25</v>
      </c>
      <c r="GX687" s="9">
        <v>73.05</v>
      </c>
      <c r="GY687" s="9">
        <v>72.84</v>
      </c>
      <c r="GZ687" s="9">
        <v>72.64</v>
      </c>
      <c r="HA687" s="9">
        <v>72.44</v>
      </c>
      <c r="HB687" s="9">
        <v>72.28</v>
      </c>
      <c r="HC687" s="9">
        <v>72.11</v>
      </c>
      <c r="HD687" s="9">
        <v>71.95</v>
      </c>
      <c r="HE687" s="9">
        <v>71.790000000000006</v>
      </c>
      <c r="HF687" s="9">
        <v>71.650000000000006</v>
      </c>
      <c r="HG687" s="9">
        <v>71.540000000000006</v>
      </c>
      <c r="HH687" s="9">
        <v>71.42</v>
      </c>
      <c r="HI687" s="9">
        <v>71.3</v>
      </c>
      <c r="HJ687" s="9">
        <v>71.17</v>
      </c>
      <c r="HK687" s="9">
        <v>71.069999999999993</v>
      </c>
      <c r="HL687" s="9">
        <v>70.95</v>
      </c>
      <c r="HM687" s="9">
        <v>70.81</v>
      </c>
      <c r="HN687" s="9">
        <v>70.680000000000007</v>
      </c>
      <c r="HO687" s="9">
        <v>70.56</v>
      </c>
      <c r="HP687" s="9">
        <v>70.430000000000007</v>
      </c>
      <c r="HQ687" s="9">
        <v>70.37</v>
      </c>
      <c r="HR687" s="9">
        <v>70.31</v>
      </c>
      <c r="HS687" s="9">
        <v>70.239999999999995</v>
      </c>
      <c r="HT687" s="9">
        <v>70.17</v>
      </c>
      <c r="HU687" s="9">
        <v>70.099999999999994</v>
      </c>
      <c r="HV687" s="9">
        <v>70.03</v>
      </c>
      <c r="HW687" s="9">
        <v>69.94</v>
      </c>
      <c r="HX687" s="9">
        <v>69.849999999999994</v>
      </c>
      <c r="HY687" s="9">
        <v>69.75</v>
      </c>
      <c r="ID687" s="14">
        <v>84.838099999999997</v>
      </c>
      <c r="IE687" s="14">
        <v>84.747900000000001</v>
      </c>
      <c r="IF687" s="14">
        <v>-0.10641399999999999</v>
      </c>
      <c r="IH687" s="7">
        <v>78.97</v>
      </c>
      <c r="II687" s="9">
        <v>98.11</v>
      </c>
    </row>
    <row r="688" spans="1:243" x14ac:dyDescent="0.35">
      <c r="A688" s="6">
        <f t="shared" si="122"/>
        <v>45513</v>
      </c>
      <c r="B688" s="13">
        <f t="shared" si="143"/>
        <v>8</v>
      </c>
      <c r="C688" s="13">
        <f t="shared" si="144"/>
        <v>2024</v>
      </c>
      <c r="D688">
        <f t="shared" si="145"/>
        <v>202408</v>
      </c>
      <c r="E688">
        <f t="shared" si="146"/>
        <v>3</v>
      </c>
      <c r="F688">
        <f t="shared" si="147"/>
        <v>202403</v>
      </c>
      <c r="G688" t="s">
        <v>1448</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82.980599999999995</v>
      </c>
      <c r="FP688" s="7">
        <v>81.069999999999993</v>
      </c>
      <c r="FQ688" s="9">
        <v>1.2764</v>
      </c>
      <c r="FR688" s="7">
        <f t="shared" si="121"/>
        <v>63.514572234409272</v>
      </c>
      <c r="FT688" s="7">
        <v>3.65</v>
      </c>
      <c r="FU688" s="7">
        <v>3.95</v>
      </c>
      <c r="FV688" s="9">
        <v>83.016300000000001</v>
      </c>
      <c r="FX688" s="9">
        <v>79.66</v>
      </c>
      <c r="FY688" s="9">
        <v>78.36</v>
      </c>
      <c r="FZ688" s="9">
        <v>77.2</v>
      </c>
      <c r="GA688" s="9">
        <v>75.52</v>
      </c>
      <c r="GB688" s="9">
        <v>72.760000000000005</v>
      </c>
      <c r="GD688" s="9">
        <v>79.66</v>
      </c>
      <c r="GE688" s="9">
        <v>78.92</v>
      </c>
      <c r="GF688" s="9">
        <v>78.36</v>
      </c>
      <c r="GG688" s="9">
        <v>77.900000000000006</v>
      </c>
      <c r="GH688" s="9">
        <v>77.52</v>
      </c>
      <c r="GI688" s="9">
        <v>77.2</v>
      </c>
      <c r="GJ688" s="9">
        <v>76.900000000000006</v>
      </c>
      <c r="GK688" s="9">
        <v>76.61</v>
      </c>
      <c r="GL688" s="9">
        <v>76.33</v>
      </c>
      <c r="GM688" s="9">
        <v>76.06</v>
      </c>
      <c r="GN688" s="9">
        <v>75.8</v>
      </c>
      <c r="GO688" s="9">
        <v>75.52</v>
      </c>
      <c r="GP688" s="9">
        <v>75.260000000000005</v>
      </c>
      <c r="GQ688" s="9">
        <v>75</v>
      </c>
      <c r="GR688" s="9">
        <v>74.75</v>
      </c>
      <c r="GS688" s="9">
        <v>74.510000000000005</v>
      </c>
      <c r="GT688" s="9">
        <v>74.28</v>
      </c>
      <c r="GU688" s="9">
        <v>74.05</v>
      </c>
      <c r="GV688" s="9">
        <v>73.819999999999993</v>
      </c>
      <c r="GW688" s="9">
        <v>73.599999999999994</v>
      </c>
      <c r="GX688" s="9">
        <v>73.39</v>
      </c>
      <c r="GY688" s="9">
        <v>73.180000000000007</v>
      </c>
      <c r="GZ688" s="9">
        <v>72.97</v>
      </c>
      <c r="HA688" s="9">
        <v>72.760000000000005</v>
      </c>
      <c r="HB688" s="9">
        <v>72.59</v>
      </c>
      <c r="HC688" s="9">
        <v>72.42</v>
      </c>
      <c r="HD688" s="9">
        <v>72.25</v>
      </c>
      <c r="HE688" s="9">
        <v>72.08</v>
      </c>
      <c r="HF688" s="9">
        <v>71.94</v>
      </c>
      <c r="HG688" s="9">
        <v>71.819999999999993</v>
      </c>
      <c r="HH688" s="9">
        <v>71.69</v>
      </c>
      <c r="HI688" s="9">
        <v>71.569999999999993</v>
      </c>
      <c r="HJ688" s="9">
        <v>71.430000000000007</v>
      </c>
      <c r="HK688" s="9">
        <v>71.319999999999993</v>
      </c>
      <c r="HL688" s="9">
        <v>71.2</v>
      </c>
      <c r="HM688" s="9">
        <v>71.069999999999993</v>
      </c>
      <c r="HN688" s="9">
        <v>70.930000000000007</v>
      </c>
      <c r="HO688" s="9">
        <v>70.8</v>
      </c>
      <c r="HP688" s="9">
        <v>70.66</v>
      </c>
      <c r="HQ688" s="9">
        <v>70.599999999999994</v>
      </c>
      <c r="HR688" s="9">
        <v>70.540000000000006</v>
      </c>
      <c r="HS688" s="9">
        <v>70.459999999999994</v>
      </c>
      <c r="HT688" s="9">
        <v>70.38</v>
      </c>
      <c r="HU688" s="9">
        <v>70.3</v>
      </c>
      <c r="HV688" s="9">
        <v>70.22</v>
      </c>
      <c r="HW688" s="9">
        <v>70.13</v>
      </c>
      <c r="HX688" s="9">
        <v>70.040000000000006</v>
      </c>
      <c r="HY688" s="9">
        <v>69.94</v>
      </c>
      <c r="ID688" s="14">
        <v>84.838099999999997</v>
      </c>
      <c r="IE688" s="14">
        <v>84.747900000000001</v>
      </c>
      <c r="IF688" s="14">
        <v>-0.10641399999999999</v>
      </c>
      <c r="IH688" s="7">
        <v>79.64</v>
      </c>
      <c r="II688" s="9">
        <v>98.65</v>
      </c>
    </row>
    <row r="689" spans="1:243" x14ac:dyDescent="0.35">
      <c r="A689" s="6">
        <f t="shared" si="122"/>
        <v>45516</v>
      </c>
      <c r="B689" s="13">
        <f t="shared" si="143"/>
        <v>8</v>
      </c>
      <c r="C689" s="13">
        <f t="shared" si="144"/>
        <v>2024</v>
      </c>
      <c r="D689">
        <f t="shared" si="145"/>
        <v>202408</v>
      </c>
      <c r="E689">
        <f t="shared" si="146"/>
        <v>3</v>
      </c>
      <c r="F689">
        <f t="shared" si="147"/>
        <v>202403</v>
      </c>
      <c r="G689" t="s">
        <v>1449</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83.121399999999994</v>
      </c>
      <c r="FP689" s="7">
        <v>83.06</v>
      </c>
      <c r="FQ689" s="9">
        <v>1.2785</v>
      </c>
      <c r="FR689" s="7">
        <f t="shared" si="121"/>
        <v>64.966757919436844</v>
      </c>
      <c r="FT689" s="7">
        <v>3.63</v>
      </c>
      <c r="FU689" s="7">
        <v>3.92</v>
      </c>
      <c r="FV689" s="9">
        <v>83.161100000000005</v>
      </c>
      <c r="FX689" s="9">
        <v>82.3</v>
      </c>
      <c r="FY689" s="9">
        <v>80.709999999999994</v>
      </c>
      <c r="FZ689" s="9">
        <v>79.349999999999994</v>
      </c>
      <c r="GA689" s="9">
        <v>77.39</v>
      </c>
      <c r="GB689" s="9">
        <v>74.23</v>
      </c>
      <c r="GD689" s="9">
        <v>82.3</v>
      </c>
      <c r="GE689" s="9">
        <v>81.38</v>
      </c>
      <c r="GF689" s="9">
        <v>80.709999999999994</v>
      </c>
      <c r="GG689" s="9">
        <v>80.180000000000007</v>
      </c>
      <c r="GH689" s="9">
        <v>79.73</v>
      </c>
      <c r="GI689" s="9">
        <v>79.349999999999994</v>
      </c>
      <c r="GJ689" s="9">
        <v>79</v>
      </c>
      <c r="GK689" s="9">
        <v>78.67</v>
      </c>
      <c r="GL689" s="9">
        <v>78.34</v>
      </c>
      <c r="GM689" s="9">
        <v>78.03</v>
      </c>
      <c r="GN689" s="9">
        <v>77.72</v>
      </c>
      <c r="GO689" s="9">
        <v>77.39</v>
      </c>
      <c r="GP689" s="9">
        <v>77.08</v>
      </c>
      <c r="GQ689" s="9">
        <v>76.78</v>
      </c>
      <c r="GR689" s="9">
        <v>76.489999999999995</v>
      </c>
      <c r="GS689" s="9">
        <v>76.209999999999994</v>
      </c>
      <c r="GT689" s="9">
        <v>75.94</v>
      </c>
      <c r="GU689" s="9">
        <v>75.680000000000007</v>
      </c>
      <c r="GV689" s="9">
        <v>75.430000000000007</v>
      </c>
      <c r="GW689" s="9">
        <v>75.180000000000007</v>
      </c>
      <c r="GX689" s="9">
        <v>74.94</v>
      </c>
      <c r="GY689" s="9">
        <v>74.7</v>
      </c>
      <c r="GZ689" s="9">
        <v>74.459999999999994</v>
      </c>
      <c r="HA689" s="9">
        <v>74.23</v>
      </c>
      <c r="HB689" s="9">
        <v>74.040000000000006</v>
      </c>
      <c r="HC689" s="9">
        <v>73.849999999999994</v>
      </c>
      <c r="HD689" s="9">
        <v>73.66</v>
      </c>
      <c r="HE689" s="9">
        <v>73.459999999999994</v>
      </c>
      <c r="HF689" s="9">
        <v>73.3</v>
      </c>
      <c r="HG689" s="9">
        <v>73.16</v>
      </c>
      <c r="HH689" s="9">
        <v>73.010000000000005</v>
      </c>
      <c r="HI689" s="9">
        <v>72.87</v>
      </c>
      <c r="HJ689" s="9">
        <v>72.72</v>
      </c>
      <c r="HK689" s="9">
        <v>72.599999999999994</v>
      </c>
      <c r="HL689" s="9">
        <v>72.47</v>
      </c>
      <c r="HM689" s="9">
        <v>72.319999999999993</v>
      </c>
      <c r="HN689" s="9">
        <v>72.16</v>
      </c>
      <c r="HO689" s="9">
        <v>72.010000000000005</v>
      </c>
      <c r="HP689" s="9">
        <v>71.849999999999994</v>
      </c>
      <c r="HQ689" s="9">
        <v>71.77</v>
      </c>
      <c r="HR689" s="9">
        <v>71.680000000000007</v>
      </c>
      <c r="HS689" s="9">
        <v>71.59</v>
      </c>
      <c r="HT689" s="9">
        <v>71.5</v>
      </c>
      <c r="HU689" s="9">
        <v>71.41</v>
      </c>
      <c r="HV689" s="9">
        <v>71.31</v>
      </c>
      <c r="HW689" s="9">
        <v>71.209999999999994</v>
      </c>
      <c r="HX689" s="9">
        <v>71.11</v>
      </c>
      <c r="HY689" s="9">
        <v>71</v>
      </c>
      <c r="ID689" s="14">
        <v>84.838099999999997</v>
      </c>
      <c r="IE689" s="14">
        <v>84.747900000000001</v>
      </c>
      <c r="IF689" s="14">
        <v>-0.10641399999999999</v>
      </c>
      <c r="IH689" s="7">
        <v>81.5</v>
      </c>
      <c r="II689" s="9">
        <v>96.73</v>
      </c>
    </row>
    <row r="690" spans="1:243" x14ac:dyDescent="0.35">
      <c r="A690" s="6">
        <f t="shared" si="122"/>
        <v>45517</v>
      </c>
      <c r="B690" s="13">
        <f t="shared" si="143"/>
        <v>8</v>
      </c>
      <c r="C690" s="13">
        <f t="shared" si="144"/>
        <v>2024</v>
      </c>
      <c r="D690">
        <f t="shared" si="145"/>
        <v>202408</v>
      </c>
      <c r="E690">
        <f t="shared" si="146"/>
        <v>3</v>
      </c>
      <c r="F690">
        <f t="shared" si="147"/>
        <v>202403</v>
      </c>
      <c r="G690" t="s">
        <v>1450</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83.232799999999997</v>
      </c>
      <c r="FP690" s="7">
        <v>82.51</v>
      </c>
      <c r="FQ690" s="9">
        <v>1.2824</v>
      </c>
      <c r="FR690" s="7">
        <f t="shared" si="121"/>
        <v>64.340299438552719</v>
      </c>
      <c r="FT690" s="7">
        <v>3.61</v>
      </c>
      <c r="FU690" s="7">
        <v>3.89</v>
      </c>
      <c r="FV690" s="9">
        <v>83.267300000000006</v>
      </c>
      <c r="FX690" s="9">
        <v>80.69</v>
      </c>
      <c r="FY690" s="9">
        <v>79.34</v>
      </c>
      <c r="FZ690" s="9">
        <v>78.150000000000006</v>
      </c>
      <c r="GA690" s="9">
        <v>76.3</v>
      </c>
      <c r="GB690" s="9">
        <v>73.36</v>
      </c>
      <c r="GD690" s="9">
        <v>80.69</v>
      </c>
      <c r="GE690" s="9">
        <v>79.930000000000007</v>
      </c>
      <c r="GF690" s="9">
        <v>79.34</v>
      </c>
      <c r="GG690" s="9">
        <v>78.88</v>
      </c>
      <c r="GH690" s="9">
        <v>78.489999999999995</v>
      </c>
      <c r="GI690" s="9">
        <v>78.150000000000006</v>
      </c>
      <c r="GJ690" s="9">
        <v>77.819999999999993</v>
      </c>
      <c r="GK690" s="9">
        <v>77.510000000000005</v>
      </c>
      <c r="GL690" s="9">
        <v>77.2</v>
      </c>
      <c r="GM690" s="9">
        <v>76.900000000000006</v>
      </c>
      <c r="GN690" s="9">
        <v>76.61</v>
      </c>
      <c r="GO690" s="9">
        <v>76.3</v>
      </c>
      <c r="GP690" s="9">
        <v>76.010000000000005</v>
      </c>
      <c r="GQ690" s="9">
        <v>75.739999999999995</v>
      </c>
      <c r="GR690" s="9">
        <v>75.48</v>
      </c>
      <c r="GS690" s="9">
        <v>75.22</v>
      </c>
      <c r="GT690" s="9">
        <v>74.97</v>
      </c>
      <c r="GU690" s="9">
        <v>74.72</v>
      </c>
      <c r="GV690" s="9">
        <v>74.48</v>
      </c>
      <c r="GW690" s="9">
        <v>74.25</v>
      </c>
      <c r="GX690" s="9">
        <v>74.03</v>
      </c>
      <c r="GY690" s="9">
        <v>73.81</v>
      </c>
      <c r="GZ690" s="9">
        <v>73.58</v>
      </c>
      <c r="HA690" s="9">
        <v>73.36</v>
      </c>
      <c r="HB690" s="9">
        <v>73.19</v>
      </c>
      <c r="HC690" s="9">
        <v>73.02</v>
      </c>
      <c r="HD690" s="9">
        <v>72.84</v>
      </c>
      <c r="HE690" s="9">
        <v>72.66</v>
      </c>
      <c r="HF690" s="9">
        <v>72.510000000000005</v>
      </c>
      <c r="HG690" s="9">
        <v>72.38</v>
      </c>
      <c r="HH690" s="9">
        <v>72.239999999999995</v>
      </c>
      <c r="HI690" s="9">
        <v>72.11</v>
      </c>
      <c r="HJ690" s="9">
        <v>71.98</v>
      </c>
      <c r="HK690" s="9">
        <v>71.87</v>
      </c>
      <c r="HL690" s="9">
        <v>71.760000000000005</v>
      </c>
      <c r="HM690" s="9">
        <v>71.63</v>
      </c>
      <c r="HN690" s="9">
        <v>71.489999999999995</v>
      </c>
      <c r="HO690" s="9">
        <v>71.349999999999994</v>
      </c>
      <c r="HP690" s="9">
        <v>71.2</v>
      </c>
      <c r="HQ690" s="9">
        <v>71.12</v>
      </c>
      <c r="HR690" s="9">
        <v>71.040000000000006</v>
      </c>
      <c r="HS690" s="9">
        <v>70.959999999999994</v>
      </c>
      <c r="HT690" s="9">
        <v>70.88</v>
      </c>
      <c r="HU690" s="9">
        <v>70.8</v>
      </c>
      <c r="HV690" s="9">
        <v>70.709999999999994</v>
      </c>
      <c r="HW690" s="9">
        <v>70.62</v>
      </c>
      <c r="HX690" s="9">
        <v>70.53</v>
      </c>
      <c r="HY690" s="9">
        <v>70.430000000000007</v>
      </c>
      <c r="ID690" s="14">
        <v>84.838099999999997</v>
      </c>
      <c r="IE690" s="14">
        <v>84.747900000000001</v>
      </c>
      <c r="IF690" s="14">
        <v>-0.10641399999999999</v>
      </c>
      <c r="IH690" s="7">
        <v>80.7</v>
      </c>
      <c r="II690" s="9">
        <v>95.94</v>
      </c>
    </row>
    <row r="691" spans="1:243" x14ac:dyDescent="0.35">
      <c r="A691" s="6">
        <f t="shared" si="122"/>
        <v>45518</v>
      </c>
      <c r="B691" s="13">
        <f t="shared" si="143"/>
        <v>8</v>
      </c>
      <c r="C691" s="13">
        <f t="shared" si="144"/>
        <v>2024</v>
      </c>
      <c r="D691">
        <f t="shared" si="145"/>
        <v>202408</v>
      </c>
      <c r="E691">
        <f t="shared" si="146"/>
        <v>3</v>
      </c>
      <c r="F691">
        <f t="shared" si="147"/>
        <v>202403</v>
      </c>
      <c r="G691" t="s">
        <v>1451</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83.065899999999999</v>
      </c>
      <c r="FP691" s="7">
        <v>82.15</v>
      </c>
      <c r="FQ691" s="9">
        <v>1.2856000000000001</v>
      </c>
      <c r="FR691" s="7">
        <f t="shared" si="121"/>
        <v>63.900124455507154</v>
      </c>
      <c r="FT691" s="7">
        <v>3.57</v>
      </c>
      <c r="FU691" s="7">
        <v>3.83</v>
      </c>
      <c r="FV691" s="9">
        <v>83.109399999999994</v>
      </c>
      <c r="FX691" s="9">
        <v>79.760000000000005</v>
      </c>
      <c r="FY691" s="9">
        <v>78.510000000000005</v>
      </c>
      <c r="FZ691" s="9">
        <v>77.47</v>
      </c>
      <c r="GA691" s="9">
        <v>75.78</v>
      </c>
      <c r="GB691" s="9">
        <v>73.02</v>
      </c>
      <c r="GD691" s="9">
        <v>79.760000000000005</v>
      </c>
      <c r="GE691" s="9">
        <v>79.03</v>
      </c>
      <c r="GF691" s="9">
        <v>78.510000000000005</v>
      </c>
      <c r="GG691" s="9">
        <v>78.11</v>
      </c>
      <c r="GH691" s="9">
        <v>77.77</v>
      </c>
      <c r="GI691" s="9">
        <v>77.47</v>
      </c>
      <c r="GJ691" s="9">
        <v>77.180000000000007</v>
      </c>
      <c r="GK691" s="9">
        <v>76.89</v>
      </c>
      <c r="GL691" s="9">
        <v>76.61</v>
      </c>
      <c r="GM691" s="9">
        <v>76.34</v>
      </c>
      <c r="GN691" s="9">
        <v>76.069999999999993</v>
      </c>
      <c r="GO691" s="9">
        <v>75.78</v>
      </c>
      <c r="GP691" s="9">
        <v>75.510000000000005</v>
      </c>
      <c r="GQ691" s="9">
        <v>75.260000000000005</v>
      </c>
      <c r="GR691" s="9">
        <v>75.010000000000005</v>
      </c>
      <c r="GS691" s="9">
        <v>74.760000000000005</v>
      </c>
      <c r="GT691" s="9">
        <v>74.53</v>
      </c>
      <c r="GU691" s="9">
        <v>74.3</v>
      </c>
      <c r="GV691" s="9">
        <v>74.08</v>
      </c>
      <c r="GW691" s="9">
        <v>73.86</v>
      </c>
      <c r="GX691" s="9">
        <v>73.650000000000006</v>
      </c>
      <c r="GY691" s="9">
        <v>73.44</v>
      </c>
      <c r="GZ691" s="9">
        <v>73.22</v>
      </c>
      <c r="HA691" s="9">
        <v>73.02</v>
      </c>
      <c r="HB691" s="9">
        <v>72.849999999999994</v>
      </c>
      <c r="HC691" s="9">
        <v>72.7</v>
      </c>
      <c r="HD691" s="9">
        <v>72.53</v>
      </c>
      <c r="HE691" s="9">
        <v>72.36</v>
      </c>
      <c r="HF691" s="9">
        <v>72.2</v>
      </c>
      <c r="HG691" s="9">
        <v>72.069999999999993</v>
      </c>
      <c r="HH691" s="9">
        <v>71.94</v>
      </c>
      <c r="HI691" s="9">
        <v>71.819999999999993</v>
      </c>
      <c r="HJ691" s="9">
        <v>71.709999999999994</v>
      </c>
      <c r="HK691" s="9">
        <v>71.599999999999994</v>
      </c>
      <c r="HL691" s="9">
        <v>71.5</v>
      </c>
      <c r="HM691" s="9">
        <v>71.38</v>
      </c>
      <c r="HN691" s="9">
        <v>71.25</v>
      </c>
      <c r="HO691" s="9">
        <v>71.12</v>
      </c>
      <c r="HP691" s="9">
        <v>70.97</v>
      </c>
      <c r="HQ691" s="9">
        <v>70.89</v>
      </c>
      <c r="HR691" s="9">
        <v>70.81</v>
      </c>
      <c r="HS691" s="9">
        <v>70.73</v>
      </c>
      <c r="HT691" s="9">
        <v>70.650000000000006</v>
      </c>
      <c r="HU691" s="9">
        <v>70.58</v>
      </c>
      <c r="HV691" s="9">
        <v>70.5</v>
      </c>
      <c r="HW691" s="9">
        <v>70.41</v>
      </c>
      <c r="HX691" s="9">
        <v>70.319999999999993</v>
      </c>
      <c r="HY691" s="9">
        <v>70.22</v>
      </c>
      <c r="ID691" s="14">
        <v>84.838099999999997</v>
      </c>
      <c r="IE691" s="14">
        <v>84.747900000000001</v>
      </c>
      <c r="IF691" s="14">
        <v>-0.10641399999999999</v>
      </c>
      <c r="IH691" s="7">
        <v>80.27</v>
      </c>
      <c r="II691" s="9">
        <v>94.19</v>
      </c>
    </row>
    <row r="692" spans="1:243" x14ac:dyDescent="0.35">
      <c r="A692" s="6">
        <f t="shared" si="122"/>
        <v>45519</v>
      </c>
      <c r="B692" s="13">
        <f t="shared" si="143"/>
        <v>8</v>
      </c>
      <c r="C692" s="13">
        <f t="shared" si="144"/>
        <v>2024</v>
      </c>
      <c r="D692">
        <f t="shared" si="145"/>
        <v>202408</v>
      </c>
      <c r="E692">
        <f t="shared" si="146"/>
        <v>3</v>
      </c>
      <c r="F692">
        <f t="shared" si="147"/>
        <v>202403</v>
      </c>
      <c r="G692" t="s">
        <v>1452</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83.369500000000002</v>
      </c>
      <c r="FP692" s="7">
        <v>83.09</v>
      </c>
      <c r="FQ692" s="9">
        <v>1.2853000000000001</v>
      </c>
      <c r="FR692" s="7">
        <f t="shared" si="121"/>
        <v>64.646386057729714</v>
      </c>
      <c r="FT692" s="7">
        <v>3.64</v>
      </c>
      <c r="FU692" s="7">
        <v>3.92</v>
      </c>
      <c r="FV692" s="9">
        <v>83.4208</v>
      </c>
      <c r="FX692" s="9">
        <v>81.040000000000006</v>
      </c>
      <c r="FY692" s="9">
        <v>79.599999999999994</v>
      </c>
      <c r="FZ692" s="9">
        <v>78.430000000000007</v>
      </c>
      <c r="GA692" s="9">
        <v>76.569999999999993</v>
      </c>
      <c r="GB692" s="9">
        <v>73.599999999999994</v>
      </c>
      <c r="GD692" s="9">
        <v>81.040000000000006</v>
      </c>
      <c r="GE692" s="9">
        <v>80.17</v>
      </c>
      <c r="GF692" s="9">
        <v>79.599999999999994</v>
      </c>
      <c r="GG692" s="9">
        <v>79.150000000000006</v>
      </c>
      <c r="GH692" s="9">
        <v>78.760000000000005</v>
      </c>
      <c r="GI692" s="9">
        <v>78.430000000000007</v>
      </c>
      <c r="GJ692" s="9">
        <v>78.099999999999994</v>
      </c>
      <c r="GK692" s="9">
        <v>77.78</v>
      </c>
      <c r="GL692" s="9">
        <v>77.47</v>
      </c>
      <c r="GM692" s="9">
        <v>77.180000000000007</v>
      </c>
      <c r="GN692" s="9">
        <v>76.88</v>
      </c>
      <c r="GO692" s="9">
        <v>76.569999999999993</v>
      </c>
      <c r="GP692" s="9">
        <v>76.27</v>
      </c>
      <c r="GQ692" s="9">
        <v>75.989999999999995</v>
      </c>
      <c r="GR692" s="9">
        <v>75.72</v>
      </c>
      <c r="GS692" s="9">
        <v>75.45</v>
      </c>
      <c r="GT692" s="9">
        <v>75.19</v>
      </c>
      <c r="GU692" s="9">
        <v>74.95</v>
      </c>
      <c r="GV692" s="9">
        <v>74.709999999999994</v>
      </c>
      <c r="GW692" s="9">
        <v>74.48</v>
      </c>
      <c r="GX692" s="9">
        <v>74.260000000000005</v>
      </c>
      <c r="GY692" s="9">
        <v>74.040000000000006</v>
      </c>
      <c r="GZ692" s="9">
        <v>73.81</v>
      </c>
      <c r="HA692" s="9">
        <v>73.599999999999994</v>
      </c>
      <c r="HB692" s="9">
        <v>73.42</v>
      </c>
      <c r="HC692" s="9">
        <v>73.25</v>
      </c>
      <c r="HD692" s="9">
        <v>73.069999999999993</v>
      </c>
      <c r="HE692" s="9">
        <v>72.89</v>
      </c>
      <c r="HF692" s="9">
        <v>72.72</v>
      </c>
      <c r="HG692" s="9">
        <v>72.59</v>
      </c>
      <c r="HH692" s="9">
        <v>72.459999999999994</v>
      </c>
      <c r="HI692" s="9">
        <v>72.33</v>
      </c>
      <c r="HJ692" s="9">
        <v>72.209999999999994</v>
      </c>
      <c r="HK692" s="9">
        <v>72.09</v>
      </c>
      <c r="HL692" s="9">
        <v>71.98</v>
      </c>
      <c r="HM692" s="9">
        <v>71.86</v>
      </c>
      <c r="HN692" s="9">
        <v>71.73</v>
      </c>
      <c r="HO692" s="9">
        <v>71.59</v>
      </c>
      <c r="HP692" s="9">
        <v>71.44</v>
      </c>
      <c r="HQ692" s="9">
        <v>71.36</v>
      </c>
      <c r="HR692" s="9">
        <v>71.28</v>
      </c>
      <c r="HS692" s="9">
        <v>71.19</v>
      </c>
      <c r="HT692" s="9">
        <v>71.11</v>
      </c>
      <c r="HU692" s="9">
        <v>71.040000000000006</v>
      </c>
      <c r="HV692" s="9">
        <v>70.95</v>
      </c>
      <c r="HW692" s="9">
        <v>70.86</v>
      </c>
      <c r="HX692" s="9">
        <v>70.760000000000005</v>
      </c>
      <c r="HY692" s="9">
        <v>70.66</v>
      </c>
      <c r="ID692" s="14">
        <v>84.838099999999997</v>
      </c>
      <c r="IE692" s="14">
        <v>84.747900000000001</v>
      </c>
      <c r="IF692" s="14">
        <v>-0.10641399999999999</v>
      </c>
      <c r="IH692" s="7">
        <v>80.3</v>
      </c>
      <c r="II692" s="9">
        <v>95.62</v>
      </c>
    </row>
    <row r="693" spans="1:243" x14ac:dyDescent="0.35">
      <c r="A693" s="6">
        <f t="shared" si="122"/>
        <v>45520</v>
      </c>
      <c r="B693" s="13">
        <f t="shared" si="143"/>
        <v>8</v>
      </c>
      <c r="C693" s="13">
        <f t="shared" si="144"/>
        <v>2024</v>
      </c>
      <c r="D693">
        <f t="shared" si="145"/>
        <v>202408</v>
      </c>
      <c r="E693">
        <f t="shared" si="146"/>
        <v>3</v>
      </c>
      <c r="F693">
        <f t="shared" si="147"/>
        <v>202403</v>
      </c>
      <c r="G693" t="s">
        <v>1453</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83.534300000000002</v>
      </c>
      <c r="FP693" s="7">
        <v>81.56</v>
      </c>
      <c r="FQ693" s="9">
        <v>1.2889999999999999</v>
      </c>
      <c r="FR693" s="7">
        <f t="shared" si="121"/>
        <v>63.27385570209465</v>
      </c>
      <c r="FT693" s="7">
        <v>3.68</v>
      </c>
      <c r="FU693" s="7">
        <v>3.92</v>
      </c>
      <c r="FV693" s="9">
        <v>83.591200000000001</v>
      </c>
      <c r="FX693" s="9">
        <v>79.680000000000007</v>
      </c>
      <c r="FY693" s="9">
        <v>78.290000000000006</v>
      </c>
      <c r="FZ693" s="9">
        <v>77.17</v>
      </c>
      <c r="GA693" s="9">
        <v>75.510000000000005</v>
      </c>
      <c r="GB693" s="9">
        <v>72.849999999999994</v>
      </c>
      <c r="GD693" s="9">
        <v>79.680000000000007</v>
      </c>
      <c r="GE693" s="9">
        <v>78.87</v>
      </c>
      <c r="GF693" s="9">
        <v>78.290000000000006</v>
      </c>
      <c r="GG693" s="9">
        <v>77.84</v>
      </c>
      <c r="GH693" s="9">
        <v>77.48</v>
      </c>
      <c r="GI693" s="9">
        <v>77.17</v>
      </c>
      <c r="GJ693" s="9">
        <v>76.87</v>
      </c>
      <c r="GK693" s="9">
        <v>76.58</v>
      </c>
      <c r="GL693" s="9">
        <v>76.31</v>
      </c>
      <c r="GM693" s="9">
        <v>76.05</v>
      </c>
      <c r="GN693" s="9">
        <v>75.790000000000006</v>
      </c>
      <c r="GO693" s="9">
        <v>75.510000000000005</v>
      </c>
      <c r="GP693" s="9">
        <v>75.25</v>
      </c>
      <c r="GQ693" s="9">
        <v>75</v>
      </c>
      <c r="GR693" s="9">
        <v>74.760000000000005</v>
      </c>
      <c r="GS693" s="9">
        <v>74.53</v>
      </c>
      <c r="GT693" s="9">
        <v>74.290000000000006</v>
      </c>
      <c r="GU693" s="9">
        <v>74.069999999999993</v>
      </c>
      <c r="GV693" s="9">
        <v>73.849999999999994</v>
      </c>
      <c r="GW693" s="9">
        <v>73.650000000000006</v>
      </c>
      <c r="GX693" s="9">
        <v>73.45</v>
      </c>
      <c r="GY693" s="9">
        <v>73.25</v>
      </c>
      <c r="GZ693" s="9">
        <v>73.040000000000006</v>
      </c>
      <c r="HA693" s="9">
        <v>72.849999999999994</v>
      </c>
      <c r="HB693" s="9">
        <v>72.680000000000007</v>
      </c>
      <c r="HC693" s="9">
        <v>72.53</v>
      </c>
      <c r="HD693" s="9">
        <v>72.37</v>
      </c>
      <c r="HE693" s="9">
        <v>72.2</v>
      </c>
      <c r="HF693" s="9">
        <v>72.040000000000006</v>
      </c>
      <c r="HG693" s="9">
        <v>71.92</v>
      </c>
      <c r="HH693" s="9">
        <v>71.81</v>
      </c>
      <c r="HI693" s="9">
        <v>71.7</v>
      </c>
      <c r="HJ693" s="9">
        <v>71.599999999999994</v>
      </c>
      <c r="HK693" s="9">
        <v>71.489999999999995</v>
      </c>
      <c r="HL693" s="9">
        <v>71.39</v>
      </c>
      <c r="HM693" s="9">
        <v>71.290000000000006</v>
      </c>
      <c r="HN693" s="9">
        <v>71.180000000000007</v>
      </c>
      <c r="HO693" s="9">
        <v>71.06</v>
      </c>
      <c r="HP693" s="9">
        <v>70.930000000000007</v>
      </c>
      <c r="HQ693" s="9">
        <v>70.86</v>
      </c>
      <c r="HR693" s="9">
        <v>70.790000000000006</v>
      </c>
      <c r="HS693" s="9">
        <v>70.709999999999994</v>
      </c>
      <c r="HT693" s="9">
        <v>70.64</v>
      </c>
      <c r="HU693" s="9">
        <v>70.58</v>
      </c>
      <c r="HV693" s="9">
        <v>70.510000000000005</v>
      </c>
      <c r="HW693" s="9">
        <v>70.430000000000007</v>
      </c>
      <c r="HX693" s="9">
        <v>70.34</v>
      </c>
      <c r="HY693" s="9">
        <v>70.25</v>
      </c>
      <c r="ID693" s="14">
        <v>84.838099999999997</v>
      </c>
      <c r="IE693" s="14">
        <v>84.747900000000001</v>
      </c>
      <c r="IF693" s="14">
        <v>-0.10641399999999999</v>
      </c>
      <c r="IH693" s="7">
        <v>78.81</v>
      </c>
      <c r="II693" s="9">
        <v>95.28</v>
      </c>
    </row>
    <row r="694" spans="1:243" x14ac:dyDescent="0.35">
      <c r="A694" s="6">
        <f t="shared" si="122"/>
        <v>45523</v>
      </c>
      <c r="B694" s="13">
        <f t="shared" si="143"/>
        <v>8</v>
      </c>
      <c r="C694" s="13">
        <f t="shared" si="144"/>
        <v>2024</v>
      </c>
      <c r="D694">
        <f t="shared" si="145"/>
        <v>202408</v>
      </c>
      <c r="E694">
        <f t="shared" si="146"/>
        <v>3</v>
      </c>
      <c r="F694">
        <f t="shared" si="147"/>
        <v>202403</v>
      </c>
      <c r="G694" t="s">
        <v>1454</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83.717200000000005</v>
      </c>
      <c r="FP694" s="7">
        <v>81.09</v>
      </c>
      <c r="FQ694" s="9">
        <v>1.2986</v>
      </c>
      <c r="FR694" s="7">
        <f t="shared" si="121"/>
        <v>62.444170645310336</v>
      </c>
      <c r="FT694" s="7">
        <v>3.69</v>
      </c>
      <c r="FU694" s="7">
        <v>3.92</v>
      </c>
      <c r="FV694" s="9">
        <v>83.781300000000002</v>
      </c>
      <c r="FX694" s="9">
        <v>77.66</v>
      </c>
      <c r="FY694" s="9">
        <v>76.680000000000007</v>
      </c>
      <c r="FZ694" s="9">
        <v>75.75</v>
      </c>
      <c r="GA694" s="9">
        <v>74.349999999999994</v>
      </c>
      <c r="GB694" s="9">
        <v>71.98</v>
      </c>
      <c r="GD694" s="9">
        <v>77.66</v>
      </c>
      <c r="GE694" s="9">
        <v>77.099999999999994</v>
      </c>
      <c r="GF694" s="9">
        <v>76.680000000000007</v>
      </c>
      <c r="GG694" s="9">
        <v>76.319999999999993</v>
      </c>
      <c r="GH694" s="9">
        <v>76.010000000000005</v>
      </c>
      <c r="GI694" s="9">
        <v>75.75</v>
      </c>
      <c r="GJ694" s="9">
        <v>75.5</v>
      </c>
      <c r="GK694" s="9">
        <v>75.260000000000005</v>
      </c>
      <c r="GL694" s="9">
        <v>75.03</v>
      </c>
      <c r="GM694" s="9">
        <v>74.81</v>
      </c>
      <c r="GN694" s="9">
        <v>74.59</v>
      </c>
      <c r="GO694" s="9">
        <v>74.349999999999994</v>
      </c>
      <c r="GP694" s="9">
        <v>74.12</v>
      </c>
      <c r="GQ694" s="9">
        <v>73.900000000000006</v>
      </c>
      <c r="GR694" s="9">
        <v>73.69</v>
      </c>
      <c r="GS694" s="9">
        <v>73.48</v>
      </c>
      <c r="GT694" s="9">
        <v>73.27</v>
      </c>
      <c r="GU694" s="9">
        <v>73.069999999999993</v>
      </c>
      <c r="GV694" s="9">
        <v>72.87</v>
      </c>
      <c r="GW694" s="9">
        <v>72.7</v>
      </c>
      <c r="GX694" s="9">
        <v>72.52</v>
      </c>
      <c r="GY694" s="9">
        <v>72.34</v>
      </c>
      <c r="GZ694" s="9">
        <v>72.150000000000006</v>
      </c>
      <c r="HA694" s="9">
        <v>71.98</v>
      </c>
      <c r="HB694" s="9">
        <v>71.83</v>
      </c>
      <c r="HC694" s="9">
        <v>71.7</v>
      </c>
      <c r="HD694" s="9">
        <v>71.569999999999993</v>
      </c>
      <c r="HE694" s="9">
        <v>71.42</v>
      </c>
      <c r="HF694" s="9">
        <v>71.28</v>
      </c>
      <c r="HG694" s="9">
        <v>71.180000000000007</v>
      </c>
      <c r="HH694" s="9">
        <v>71.09</v>
      </c>
      <c r="HI694" s="9">
        <v>71</v>
      </c>
      <c r="HJ694" s="9">
        <v>70.91</v>
      </c>
      <c r="HK694" s="9">
        <v>70.81</v>
      </c>
      <c r="HL694" s="9">
        <v>70.72</v>
      </c>
      <c r="HM694" s="9">
        <v>70.63</v>
      </c>
      <c r="HN694" s="9">
        <v>70.540000000000006</v>
      </c>
      <c r="HO694" s="9">
        <v>70.44</v>
      </c>
      <c r="HP694" s="9">
        <v>70.319999999999993</v>
      </c>
      <c r="HQ694" s="9">
        <v>70.260000000000005</v>
      </c>
      <c r="HR694" s="9">
        <v>70.2</v>
      </c>
      <c r="HS694" s="9">
        <v>70.13</v>
      </c>
      <c r="HT694" s="9">
        <v>70.069999999999993</v>
      </c>
      <c r="HU694" s="9">
        <v>70.02</v>
      </c>
      <c r="HV694" s="9">
        <v>69.959999999999994</v>
      </c>
      <c r="HW694" s="9">
        <v>69.89</v>
      </c>
      <c r="HX694" s="9">
        <v>69.81</v>
      </c>
      <c r="HY694" s="9">
        <v>69.73</v>
      </c>
      <c r="ID694" s="14">
        <v>84.838099999999997</v>
      </c>
      <c r="IE694" s="14">
        <v>84.747900000000001</v>
      </c>
      <c r="IF694" s="14">
        <v>-0.10641399999999999</v>
      </c>
      <c r="IH694" s="7">
        <v>77.040000000000006</v>
      </c>
      <c r="II694" s="9">
        <v>96.13</v>
      </c>
    </row>
    <row r="695" spans="1:243" x14ac:dyDescent="0.35">
      <c r="A695" s="6">
        <f t="shared" si="122"/>
        <v>45524</v>
      </c>
      <c r="B695" s="13">
        <f t="shared" si="143"/>
        <v>8</v>
      </c>
      <c r="C695" s="13">
        <f t="shared" si="144"/>
        <v>2024</v>
      </c>
      <c r="D695">
        <f t="shared" si="145"/>
        <v>202408</v>
      </c>
      <c r="E695">
        <f t="shared" si="146"/>
        <v>3</v>
      </c>
      <c r="F695">
        <f t="shared" si="147"/>
        <v>202403</v>
      </c>
      <c r="G695" t="s">
        <v>1455</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83.786799999999999</v>
      </c>
      <c r="FP695" s="7">
        <v>78.849999999999994</v>
      </c>
      <c r="FQ695" s="9">
        <v>1.3030999999999999</v>
      </c>
      <c r="FR695" s="7">
        <f t="shared" si="121"/>
        <v>60.509554140127385</v>
      </c>
      <c r="FT695" s="7">
        <v>3.68</v>
      </c>
      <c r="FU695" s="7">
        <v>3.91</v>
      </c>
      <c r="FV695" s="9">
        <v>83.838700000000003</v>
      </c>
      <c r="FX695" s="9">
        <v>77.2</v>
      </c>
      <c r="FY695" s="9">
        <v>76.11</v>
      </c>
      <c r="FZ695" s="9">
        <v>75.12</v>
      </c>
      <c r="GA695" s="9">
        <v>73.709999999999994</v>
      </c>
      <c r="GB695" s="9">
        <v>71.37</v>
      </c>
      <c r="GD695" s="9">
        <v>77.2</v>
      </c>
      <c r="GE695" s="9">
        <v>76.58</v>
      </c>
      <c r="GF695" s="9">
        <v>76.11</v>
      </c>
      <c r="GG695" s="9">
        <v>75.72</v>
      </c>
      <c r="GH695" s="9">
        <v>75.39</v>
      </c>
      <c r="GI695" s="9">
        <v>75.12</v>
      </c>
      <c r="GJ695" s="9">
        <v>74.87</v>
      </c>
      <c r="GK695" s="9">
        <v>74.63</v>
      </c>
      <c r="GL695" s="9">
        <v>74.400000000000006</v>
      </c>
      <c r="GM695" s="9">
        <v>74.17</v>
      </c>
      <c r="GN695" s="9">
        <v>73.95</v>
      </c>
      <c r="GO695" s="9">
        <v>73.709999999999994</v>
      </c>
      <c r="GP695" s="9">
        <v>73.489999999999995</v>
      </c>
      <c r="GQ695" s="9">
        <v>73.27</v>
      </c>
      <c r="GR695" s="9">
        <v>73.06</v>
      </c>
      <c r="GS695" s="9">
        <v>72.849999999999994</v>
      </c>
      <c r="GT695" s="9">
        <v>72.650000000000006</v>
      </c>
      <c r="GU695" s="9">
        <v>72.459999999999994</v>
      </c>
      <c r="GV695" s="9">
        <v>72.27</v>
      </c>
      <c r="GW695" s="9">
        <v>72.09</v>
      </c>
      <c r="GX695" s="9">
        <v>71.91</v>
      </c>
      <c r="GY695" s="9">
        <v>71.73</v>
      </c>
      <c r="GZ695" s="9">
        <v>71.55</v>
      </c>
      <c r="HA695" s="9">
        <v>71.37</v>
      </c>
      <c r="HB695" s="9">
        <v>71.23</v>
      </c>
      <c r="HC695" s="9">
        <v>71.11</v>
      </c>
      <c r="HD695" s="9">
        <v>70.98</v>
      </c>
      <c r="HE695" s="9">
        <v>70.83</v>
      </c>
      <c r="HF695" s="9">
        <v>70.7</v>
      </c>
      <c r="HG695" s="9">
        <v>70.59</v>
      </c>
      <c r="HH695" s="9">
        <v>70.510000000000005</v>
      </c>
      <c r="HI695" s="9">
        <v>70.430000000000007</v>
      </c>
      <c r="HJ695" s="9">
        <v>70.349999999999994</v>
      </c>
      <c r="HK695" s="9">
        <v>70.25</v>
      </c>
      <c r="HL695" s="9">
        <v>70.16</v>
      </c>
      <c r="HM695" s="9">
        <v>70.069999999999993</v>
      </c>
      <c r="HN695" s="9">
        <v>69.989999999999995</v>
      </c>
      <c r="HO695" s="9">
        <v>69.89</v>
      </c>
      <c r="HP695" s="9">
        <v>69.78</v>
      </c>
      <c r="HQ695" s="9">
        <v>69.72</v>
      </c>
      <c r="HR695" s="9">
        <v>69.66</v>
      </c>
      <c r="HS695" s="9">
        <v>69.599999999999994</v>
      </c>
      <c r="HT695" s="9">
        <v>69.55</v>
      </c>
      <c r="HU695" s="9">
        <v>69.510000000000005</v>
      </c>
      <c r="HV695" s="9">
        <v>69.459999999999994</v>
      </c>
      <c r="HW695" s="9">
        <v>69.39</v>
      </c>
      <c r="HX695" s="9">
        <v>69.319999999999993</v>
      </c>
      <c r="HY695" s="9">
        <v>69.25</v>
      </c>
      <c r="ID695" s="14">
        <v>84.838099999999997</v>
      </c>
      <c r="IE695" s="14">
        <v>84.747900000000001</v>
      </c>
      <c r="IF695" s="14">
        <v>-0.10641399999999999</v>
      </c>
      <c r="IH695" s="7">
        <v>76.61</v>
      </c>
      <c r="II695" s="9">
        <v>91.46</v>
      </c>
    </row>
    <row r="696" spans="1:243" x14ac:dyDescent="0.35">
      <c r="A696" s="6">
        <f t="shared" si="122"/>
        <v>45525</v>
      </c>
      <c r="B696" s="13">
        <f t="shared" si="143"/>
        <v>8</v>
      </c>
      <c r="C696" s="13">
        <f t="shared" si="144"/>
        <v>2024</v>
      </c>
      <c r="D696">
        <f t="shared" si="145"/>
        <v>202408</v>
      </c>
      <c r="E696">
        <f t="shared" si="146"/>
        <v>3</v>
      </c>
      <c r="F696">
        <f t="shared" si="147"/>
        <v>202403</v>
      </c>
      <c r="G696" t="s">
        <v>1456</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83.952600000000004</v>
      </c>
      <c r="FP696" s="7">
        <v>78.77</v>
      </c>
      <c r="FQ696" s="9">
        <v>1.3061</v>
      </c>
      <c r="FR696" s="7">
        <f t="shared" si="121"/>
        <v>60.309317816399961</v>
      </c>
      <c r="FT696" s="7">
        <v>3.67</v>
      </c>
      <c r="FU696" s="7">
        <v>3.89</v>
      </c>
      <c r="FV696" s="9">
        <v>83.991100000000003</v>
      </c>
      <c r="FX696" s="9">
        <v>76.05</v>
      </c>
      <c r="FY696" s="9">
        <v>75.08</v>
      </c>
      <c r="FZ696" s="9">
        <v>74.180000000000007</v>
      </c>
      <c r="GA696" s="9">
        <v>72.900000000000006</v>
      </c>
      <c r="GB696" s="9">
        <v>70.81</v>
      </c>
      <c r="GD696" s="9">
        <v>76.05</v>
      </c>
      <c r="GE696" s="9">
        <v>75.5</v>
      </c>
      <c r="GF696" s="9">
        <v>75.08</v>
      </c>
      <c r="GG696" s="9">
        <v>74.72</v>
      </c>
      <c r="GH696" s="9">
        <v>74.42</v>
      </c>
      <c r="GI696" s="9">
        <v>74.180000000000007</v>
      </c>
      <c r="GJ696" s="9">
        <v>73.95</v>
      </c>
      <c r="GK696" s="9">
        <v>73.739999999999995</v>
      </c>
      <c r="GL696" s="9">
        <v>73.53</v>
      </c>
      <c r="GM696" s="9">
        <v>73.319999999999993</v>
      </c>
      <c r="GN696" s="9">
        <v>73.12</v>
      </c>
      <c r="GO696" s="9">
        <v>72.900000000000006</v>
      </c>
      <c r="GP696" s="9">
        <v>72.69</v>
      </c>
      <c r="GQ696" s="9">
        <v>72.489999999999995</v>
      </c>
      <c r="GR696" s="9">
        <v>72.3</v>
      </c>
      <c r="GS696" s="9">
        <v>72.12</v>
      </c>
      <c r="GT696" s="9">
        <v>71.94</v>
      </c>
      <c r="GU696" s="9">
        <v>71.77</v>
      </c>
      <c r="GV696" s="9">
        <v>71.599999999999994</v>
      </c>
      <c r="GW696" s="9">
        <v>71.44</v>
      </c>
      <c r="GX696" s="9">
        <v>71.28</v>
      </c>
      <c r="GY696" s="9">
        <v>71.12</v>
      </c>
      <c r="GZ696" s="9">
        <v>70.959999999999994</v>
      </c>
      <c r="HA696" s="9">
        <v>70.81</v>
      </c>
      <c r="HB696" s="9">
        <v>70.69</v>
      </c>
      <c r="HC696" s="9">
        <v>70.59</v>
      </c>
      <c r="HD696" s="9">
        <v>70.48</v>
      </c>
      <c r="HE696" s="9">
        <v>70.349999999999994</v>
      </c>
      <c r="HF696" s="9">
        <v>70.239999999999995</v>
      </c>
      <c r="HG696" s="9">
        <v>70.150000000000006</v>
      </c>
      <c r="HH696" s="9">
        <v>70.09</v>
      </c>
      <c r="HI696" s="9">
        <v>70.02</v>
      </c>
      <c r="HJ696" s="9">
        <v>69.95</v>
      </c>
      <c r="HK696" s="9">
        <v>69.87</v>
      </c>
      <c r="HL696" s="9">
        <v>69.8</v>
      </c>
      <c r="HM696" s="9">
        <v>69.73</v>
      </c>
      <c r="HN696" s="9">
        <v>69.67</v>
      </c>
      <c r="HO696" s="9">
        <v>69.58</v>
      </c>
      <c r="HP696" s="9">
        <v>69.48</v>
      </c>
      <c r="HQ696" s="9">
        <v>69.430000000000007</v>
      </c>
      <c r="HR696" s="9">
        <v>69.38</v>
      </c>
      <c r="HS696" s="9">
        <v>69.33</v>
      </c>
      <c r="HT696" s="9">
        <v>69.3</v>
      </c>
      <c r="HU696" s="9">
        <v>69.28</v>
      </c>
      <c r="HV696" s="9">
        <v>69.239999999999995</v>
      </c>
      <c r="HW696" s="9">
        <v>69.180000000000007</v>
      </c>
      <c r="HX696" s="9">
        <v>69.12</v>
      </c>
      <c r="HY696" s="9">
        <v>69.06</v>
      </c>
      <c r="ID696" s="14">
        <v>84.838099999999997</v>
      </c>
      <c r="IE696" s="14">
        <v>84.747900000000001</v>
      </c>
      <c r="IF696" s="14">
        <v>-0.10641399999999999</v>
      </c>
      <c r="IH696" s="7">
        <v>75.459999999999994</v>
      </c>
      <c r="II696" s="9">
        <v>88.65</v>
      </c>
    </row>
    <row r="697" spans="1:243" x14ac:dyDescent="0.35">
      <c r="A697" s="6">
        <f t="shared" si="122"/>
        <v>45526</v>
      </c>
      <c r="B697" s="13">
        <f t="shared" si="143"/>
        <v>8</v>
      </c>
      <c r="C697" s="13">
        <f t="shared" si="144"/>
        <v>2024</v>
      </c>
      <c r="D697">
        <f t="shared" si="145"/>
        <v>202408</v>
      </c>
      <c r="E697">
        <f t="shared" si="146"/>
        <v>3</v>
      </c>
      <c r="F697">
        <f t="shared" si="147"/>
        <v>202403</v>
      </c>
      <c r="G697" t="s">
        <v>1457</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84.321899999999999</v>
      </c>
      <c r="FP697" s="7">
        <v>78.8</v>
      </c>
      <c r="FQ697" s="9">
        <v>1.3103</v>
      </c>
      <c r="FR697" s="7">
        <f t="shared" si="121"/>
        <v>60.138899488666716</v>
      </c>
      <c r="FT697" s="7">
        <v>3.73</v>
      </c>
      <c r="FU697" s="7">
        <v>3.96</v>
      </c>
      <c r="FV697" s="9">
        <v>84.337199999999996</v>
      </c>
      <c r="FX697" s="9">
        <v>77.22</v>
      </c>
      <c r="FY697" s="9">
        <v>76.02</v>
      </c>
      <c r="FZ697" s="9">
        <v>74.98</v>
      </c>
      <c r="GA697" s="9">
        <v>73.59</v>
      </c>
      <c r="GB697" s="9">
        <v>71.290000000000006</v>
      </c>
      <c r="GD697" s="9">
        <v>77.22</v>
      </c>
      <c r="GE697" s="9">
        <v>76.55</v>
      </c>
      <c r="GF697" s="9">
        <v>76.02</v>
      </c>
      <c r="GG697" s="9">
        <v>75.58</v>
      </c>
      <c r="GH697" s="9">
        <v>75.25</v>
      </c>
      <c r="GI697" s="9">
        <v>74.98</v>
      </c>
      <c r="GJ697" s="9">
        <v>74.73</v>
      </c>
      <c r="GK697" s="9">
        <v>74.5</v>
      </c>
      <c r="GL697" s="9">
        <v>74.28</v>
      </c>
      <c r="GM697" s="9">
        <v>74.06</v>
      </c>
      <c r="GN697" s="9">
        <v>73.83</v>
      </c>
      <c r="GO697" s="9">
        <v>73.59</v>
      </c>
      <c r="GP697" s="9">
        <v>73.37</v>
      </c>
      <c r="GQ697" s="9">
        <v>73.150000000000006</v>
      </c>
      <c r="GR697" s="9">
        <v>72.930000000000007</v>
      </c>
      <c r="GS697" s="9">
        <v>72.73</v>
      </c>
      <c r="GT697" s="9">
        <v>72.53</v>
      </c>
      <c r="GU697" s="9">
        <v>72.34</v>
      </c>
      <c r="GV697" s="9">
        <v>72.16</v>
      </c>
      <c r="GW697" s="9">
        <v>71.98</v>
      </c>
      <c r="GX697" s="9">
        <v>71.81</v>
      </c>
      <c r="GY697" s="9">
        <v>71.63</v>
      </c>
      <c r="GZ697" s="9">
        <v>71.45</v>
      </c>
      <c r="HA697" s="9">
        <v>71.290000000000006</v>
      </c>
      <c r="HB697" s="9">
        <v>71.16</v>
      </c>
      <c r="HC697" s="9">
        <v>71.05</v>
      </c>
      <c r="HD697" s="9">
        <v>70.92</v>
      </c>
      <c r="HE697" s="9">
        <v>70.77</v>
      </c>
      <c r="HF697" s="9">
        <v>70.64</v>
      </c>
      <c r="HG697" s="9">
        <v>70.540000000000006</v>
      </c>
      <c r="HH697" s="9">
        <v>70.47</v>
      </c>
      <c r="HI697" s="9">
        <v>70.39</v>
      </c>
      <c r="HJ697" s="9">
        <v>70.31</v>
      </c>
      <c r="HK697" s="9">
        <v>70.22</v>
      </c>
      <c r="HL697" s="9">
        <v>70.13</v>
      </c>
      <c r="HM697" s="9">
        <v>70.05</v>
      </c>
      <c r="HN697" s="9">
        <v>69.98</v>
      </c>
      <c r="HO697" s="9">
        <v>69.88</v>
      </c>
      <c r="HP697" s="9">
        <v>69.75</v>
      </c>
      <c r="HQ697" s="9">
        <v>69.69</v>
      </c>
      <c r="HR697" s="9">
        <v>69.63</v>
      </c>
      <c r="HS697" s="9">
        <v>69.569999999999993</v>
      </c>
      <c r="HT697" s="9">
        <v>69.53</v>
      </c>
      <c r="HU697" s="9">
        <v>69.5</v>
      </c>
      <c r="HV697" s="9">
        <v>69.459999999999994</v>
      </c>
      <c r="HW697" s="9">
        <v>69.39</v>
      </c>
      <c r="HX697" s="9">
        <v>69.319999999999993</v>
      </c>
      <c r="HY697" s="9">
        <v>69.25</v>
      </c>
      <c r="ID697" s="14">
        <v>84.838099999999997</v>
      </c>
      <c r="IE697" s="14">
        <v>84.747900000000001</v>
      </c>
      <c r="IF697" s="14">
        <v>-0.10641399999999999</v>
      </c>
      <c r="IH697" s="7">
        <v>76.87</v>
      </c>
      <c r="II697" s="9">
        <v>87.52</v>
      </c>
    </row>
    <row r="698" spans="1:243" x14ac:dyDescent="0.35">
      <c r="A698" s="6">
        <f t="shared" si="122"/>
        <v>45527</v>
      </c>
      <c r="B698" s="13">
        <f t="shared" si="143"/>
        <v>8</v>
      </c>
      <c r="C698" s="13">
        <f t="shared" si="144"/>
        <v>2024</v>
      </c>
      <c r="D698">
        <f t="shared" si="145"/>
        <v>202408</v>
      </c>
      <c r="E698">
        <f t="shared" si="146"/>
        <v>3</v>
      </c>
      <c r="F698">
        <f t="shared" si="147"/>
        <v>202403</v>
      </c>
      <c r="G698" t="s">
        <v>1458</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84.532899999999998</v>
      </c>
      <c r="FP698" s="7">
        <v>80.34</v>
      </c>
      <c r="FQ698" s="9">
        <v>1.3189</v>
      </c>
      <c r="FR698" s="7">
        <f t="shared" si="121"/>
        <v>60.914398362271598</v>
      </c>
      <c r="FT698" s="7">
        <v>3.7</v>
      </c>
      <c r="FU698" s="7">
        <v>3.92</v>
      </c>
      <c r="FV698" s="9">
        <v>84.572800000000001</v>
      </c>
      <c r="FX698" s="9">
        <v>79.02</v>
      </c>
      <c r="FY698" s="9">
        <v>77.540000000000006</v>
      </c>
      <c r="FZ698" s="9">
        <v>76.41</v>
      </c>
      <c r="GA698" s="9">
        <v>74.88</v>
      </c>
      <c r="GB698" s="9">
        <v>72.31</v>
      </c>
      <c r="GD698" s="9">
        <v>79.02</v>
      </c>
      <c r="GE698" s="9">
        <v>78.150000000000006</v>
      </c>
      <c r="GF698" s="9">
        <v>77.540000000000006</v>
      </c>
      <c r="GG698" s="9">
        <v>77.06</v>
      </c>
      <c r="GH698" s="9">
        <v>76.7</v>
      </c>
      <c r="GI698" s="9">
        <v>76.41</v>
      </c>
      <c r="GJ698" s="9">
        <v>76.14</v>
      </c>
      <c r="GK698" s="9">
        <v>75.88</v>
      </c>
      <c r="GL698" s="9">
        <v>75.63</v>
      </c>
      <c r="GM698" s="9">
        <v>75.39</v>
      </c>
      <c r="GN698" s="9">
        <v>75.14</v>
      </c>
      <c r="GO698" s="9">
        <v>74.88</v>
      </c>
      <c r="GP698" s="9">
        <v>74.64</v>
      </c>
      <c r="GQ698" s="9">
        <v>74.39</v>
      </c>
      <c r="GR698" s="9">
        <v>74.16</v>
      </c>
      <c r="GS698" s="9">
        <v>73.930000000000007</v>
      </c>
      <c r="GT698" s="9">
        <v>73.709999999999994</v>
      </c>
      <c r="GU698" s="9">
        <v>73.5</v>
      </c>
      <c r="GV698" s="9">
        <v>73.3</v>
      </c>
      <c r="GW698" s="9">
        <v>73.09</v>
      </c>
      <c r="GX698" s="9">
        <v>72.89</v>
      </c>
      <c r="GY698" s="9">
        <v>72.69</v>
      </c>
      <c r="GZ698" s="9">
        <v>72.489999999999995</v>
      </c>
      <c r="HA698" s="9">
        <v>72.31</v>
      </c>
      <c r="HB698" s="9">
        <v>72.150000000000006</v>
      </c>
      <c r="HC698" s="9">
        <v>72.010000000000005</v>
      </c>
      <c r="HD698" s="9">
        <v>71.86</v>
      </c>
      <c r="HE698" s="9">
        <v>71.69</v>
      </c>
      <c r="HF698" s="9">
        <v>71.540000000000006</v>
      </c>
      <c r="HG698" s="9">
        <v>71.42</v>
      </c>
      <c r="HH698" s="9">
        <v>71.33</v>
      </c>
      <c r="HI698" s="9">
        <v>71.23</v>
      </c>
      <c r="HJ698" s="9">
        <v>71.13</v>
      </c>
      <c r="HK698" s="9">
        <v>71.03</v>
      </c>
      <c r="HL698" s="9">
        <v>70.92</v>
      </c>
      <c r="HM698" s="9">
        <v>70.819999999999993</v>
      </c>
      <c r="HN698" s="9">
        <v>70.73</v>
      </c>
      <c r="HO698" s="9">
        <v>70.61</v>
      </c>
      <c r="HP698" s="9">
        <v>70.47</v>
      </c>
      <c r="HQ698" s="9">
        <v>70.400000000000006</v>
      </c>
      <c r="HR698" s="9">
        <v>70.33</v>
      </c>
      <c r="HS698" s="9">
        <v>70.260000000000005</v>
      </c>
      <c r="HT698" s="9">
        <v>70.209999999999994</v>
      </c>
      <c r="HU698" s="9">
        <v>70.16</v>
      </c>
      <c r="HV698" s="9">
        <v>70.099999999999994</v>
      </c>
      <c r="HW698" s="9">
        <v>70.02</v>
      </c>
      <c r="HX698" s="9">
        <v>69.94</v>
      </c>
      <c r="HY698" s="9">
        <v>69.86</v>
      </c>
      <c r="ID698" s="14">
        <v>84.838099999999997</v>
      </c>
      <c r="IE698" s="14">
        <v>84.747900000000001</v>
      </c>
      <c r="IF698" s="14">
        <v>-0.10641399999999999</v>
      </c>
      <c r="IH698" s="7">
        <v>78.260000000000005</v>
      </c>
      <c r="II698" s="9">
        <v>88.63</v>
      </c>
    </row>
    <row r="699" spans="1:243" x14ac:dyDescent="0.35">
      <c r="A699" s="6">
        <f t="shared" si="122"/>
        <v>45530</v>
      </c>
      <c r="B699" s="13">
        <f t="shared" si="143"/>
        <v>8</v>
      </c>
      <c r="C699" s="13">
        <f t="shared" si="144"/>
        <v>2024</v>
      </c>
      <c r="D699">
        <f t="shared" si="145"/>
        <v>202408</v>
      </c>
      <c r="E699">
        <f t="shared" si="146"/>
        <v>3</v>
      </c>
      <c r="F699">
        <f t="shared" si="147"/>
        <v>202403</v>
      </c>
      <c r="G699" t="s">
        <v>1459</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121"/>
        <v>#N/A</v>
      </c>
      <c r="FT699" s="7">
        <v>4.08</v>
      </c>
      <c r="FU699" s="7">
        <v>3.94</v>
      </c>
      <c r="FV699" s="9" t="e">
        <v>#N/A</v>
      </c>
      <c r="FX699" s="9">
        <v>81.430000000000007</v>
      </c>
      <c r="FY699" s="9">
        <v>79.510000000000005</v>
      </c>
      <c r="FZ699" s="9">
        <v>78.040000000000006</v>
      </c>
      <c r="GA699" s="9">
        <v>76.23</v>
      </c>
      <c r="GB699" s="9">
        <v>73.25</v>
      </c>
      <c r="GD699" s="9">
        <v>81.430000000000007</v>
      </c>
      <c r="GE699" s="9">
        <v>80.36</v>
      </c>
      <c r="GF699" s="9">
        <v>79.510000000000005</v>
      </c>
      <c r="GG699" s="9">
        <v>78.87</v>
      </c>
      <c r="GH699" s="9">
        <v>78.400000000000006</v>
      </c>
      <c r="GI699" s="9">
        <v>78.040000000000006</v>
      </c>
      <c r="GJ699" s="9">
        <v>77.709999999999994</v>
      </c>
      <c r="GK699" s="9">
        <v>77.41</v>
      </c>
      <c r="GL699" s="9">
        <v>77.12</v>
      </c>
      <c r="GM699" s="9">
        <v>76.83</v>
      </c>
      <c r="GN699" s="9">
        <v>76.540000000000006</v>
      </c>
      <c r="GO699" s="9">
        <v>76.23</v>
      </c>
      <c r="GP699" s="9">
        <v>75.94</v>
      </c>
      <c r="GQ699" s="9">
        <v>75.650000000000006</v>
      </c>
      <c r="GR699" s="9">
        <v>75.38</v>
      </c>
      <c r="GS699" s="9">
        <v>75.11</v>
      </c>
      <c r="GT699" s="9">
        <v>74.86</v>
      </c>
      <c r="GU699" s="9">
        <v>74.62</v>
      </c>
      <c r="GV699" s="9">
        <v>74.38</v>
      </c>
      <c r="GW699" s="9">
        <v>74.14</v>
      </c>
      <c r="GX699" s="9">
        <v>73.91</v>
      </c>
      <c r="GY699" s="9">
        <v>73.69</v>
      </c>
      <c r="GZ699" s="9">
        <v>73.459999999999994</v>
      </c>
      <c r="HA699" s="9">
        <v>73.25</v>
      </c>
      <c r="HB699" s="9">
        <v>73.06</v>
      </c>
      <c r="HC699" s="9">
        <v>72.89</v>
      </c>
      <c r="HD699" s="9">
        <v>72.72</v>
      </c>
      <c r="HE699" s="9">
        <v>72.53</v>
      </c>
      <c r="HF699" s="9">
        <v>72.36</v>
      </c>
      <c r="HG699" s="9">
        <v>72.22</v>
      </c>
      <c r="HH699" s="9">
        <v>72.11</v>
      </c>
      <c r="HI699" s="9">
        <v>71.98</v>
      </c>
      <c r="HJ699" s="9">
        <v>71.86</v>
      </c>
      <c r="HK699" s="9">
        <v>71.75</v>
      </c>
      <c r="HL699" s="9">
        <v>71.62</v>
      </c>
      <c r="HM699" s="9">
        <v>71.5</v>
      </c>
      <c r="HN699" s="9">
        <v>71.39</v>
      </c>
      <c r="HO699" s="9">
        <v>71.25</v>
      </c>
      <c r="HP699" s="9">
        <v>71.09</v>
      </c>
      <c r="HQ699" s="9">
        <v>71.010000000000005</v>
      </c>
      <c r="HR699" s="9">
        <v>70.930000000000007</v>
      </c>
      <c r="HS699" s="9">
        <v>70.849999999999994</v>
      </c>
      <c r="HT699" s="9">
        <v>70.790000000000006</v>
      </c>
      <c r="HU699" s="9">
        <v>70.73</v>
      </c>
      <c r="HV699" s="9">
        <v>70.650000000000006</v>
      </c>
      <c r="HW699" s="9">
        <v>70.56</v>
      </c>
      <c r="HX699" s="9">
        <v>70.47</v>
      </c>
      <c r="HY699" s="9">
        <v>70.38</v>
      </c>
      <c r="ID699" s="14">
        <v>84.838099999999997</v>
      </c>
      <c r="IE699" s="14">
        <v>84.747900000000001</v>
      </c>
      <c r="IF699" s="14">
        <v>-0.10641399999999999</v>
      </c>
      <c r="IH699" s="7">
        <v>80.11</v>
      </c>
      <c r="II699" s="9">
        <v>88.63</v>
      </c>
    </row>
    <row r="700" spans="1:243" x14ac:dyDescent="0.35">
      <c r="A700" s="6">
        <f t="shared" si="122"/>
        <v>45531</v>
      </c>
      <c r="B700" s="13">
        <f t="shared" si="143"/>
        <v>8</v>
      </c>
      <c r="C700" s="13">
        <f t="shared" si="144"/>
        <v>2024</v>
      </c>
      <c r="D700">
        <f t="shared" si="145"/>
        <v>202408</v>
      </c>
      <c r="E700">
        <f t="shared" si="146"/>
        <v>3</v>
      </c>
      <c r="F700">
        <f t="shared" si="147"/>
        <v>202403</v>
      </c>
      <c r="G700" t="s">
        <v>1460</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84.849599999999995</v>
      </c>
      <c r="FP700" s="7">
        <v>81.510000000000005</v>
      </c>
      <c r="FQ700" s="9">
        <v>1.3234999999999999</v>
      </c>
      <c r="FR700" s="7">
        <f t="shared" si="121"/>
        <v>61.586701926709488</v>
      </c>
      <c r="FT700" s="7">
        <v>4.0999999999999996</v>
      </c>
      <c r="FU700" s="7">
        <v>3.99</v>
      </c>
      <c r="FV700" s="9">
        <v>84.869</v>
      </c>
      <c r="FX700" s="9">
        <v>79.55</v>
      </c>
      <c r="FY700" s="9">
        <v>77.92</v>
      </c>
      <c r="FZ700" s="9">
        <v>76.66</v>
      </c>
      <c r="GA700" s="9">
        <v>75.08</v>
      </c>
      <c r="GB700" s="9">
        <v>72.489999999999995</v>
      </c>
      <c r="GD700" s="9">
        <v>79.55</v>
      </c>
      <c r="GE700" s="9">
        <v>78.66</v>
      </c>
      <c r="GF700" s="9">
        <v>77.92</v>
      </c>
      <c r="GG700" s="9">
        <v>77.36</v>
      </c>
      <c r="GH700" s="9">
        <v>76.959999999999994</v>
      </c>
      <c r="GI700" s="9">
        <v>76.66</v>
      </c>
      <c r="GJ700" s="9">
        <v>76.38</v>
      </c>
      <c r="GK700" s="9">
        <v>76.11</v>
      </c>
      <c r="GL700" s="9">
        <v>75.849999999999994</v>
      </c>
      <c r="GM700" s="9">
        <v>75.599999999999994</v>
      </c>
      <c r="GN700" s="9">
        <v>75.349999999999994</v>
      </c>
      <c r="GO700" s="9">
        <v>75.08</v>
      </c>
      <c r="GP700" s="9">
        <v>74.83</v>
      </c>
      <c r="GQ700" s="9">
        <v>74.58</v>
      </c>
      <c r="GR700" s="9">
        <v>74.34</v>
      </c>
      <c r="GS700" s="9">
        <v>74.11</v>
      </c>
      <c r="GT700" s="9">
        <v>73.89</v>
      </c>
      <c r="GU700" s="9">
        <v>73.680000000000007</v>
      </c>
      <c r="GV700" s="9">
        <v>73.47</v>
      </c>
      <c r="GW700" s="9">
        <v>73.27</v>
      </c>
      <c r="GX700" s="9">
        <v>73.069999999999993</v>
      </c>
      <c r="GY700" s="9">
        <v>72.87</v>
      </c>
      <c r="GZ700" s="9">
        <v>72.67</v>
      </c>
      <c r="HA700" s="9">
        <v>72.489999999999995</v>
      </c>
      <c r="HB700" s="9">
        <v>72.319999999999993</v>
      </c>
      <c r="HC700" s="9">
        <v>72.180000000000007</v>
      </c>
      <c r="HD700" s="9">
        <v>72.03</v>
      </c>
      <c r="HE700" s="9">
        <v>71.86</v>
      </c>
      <c r="HF700" s="9">
        <v>71.709999999999994</v>
      </c>
      <c r="HG700" s="9">
        <v>71.59</v>
      </c>
      <c r="HH700" s="9">
        <v>71.5</v>
      </c>
      <c r="HI700" s="9">
        <v>71.39</v>
      </c>
      <c r="HJ700" s="9">
        <v>71.3</v>
      </c>
      <c r="HK700" s="9">
        <v>71.209999999999994</v>
      </c>
      <c r="HL700" s="9">
        <v>71.099999999999994</v>
      </c>
      <c r="HM700" s="9">
        <v>71</v>
      </c>
      <c r="HN700" s="9">
        <v>70.91</v>
      </c>
      <c r="HO700" s="9">
        <v>70.790000000000006</v>
      </c>
      <c r="HP700" s="9">
        <v>70.66</v>
      </c>
      <c r="HQ700" s="9">
        <v>70.58</v>
      </c>
      <c r="HR700" s="9">
        <v>70.510000000000005</v>
      </c>
      <c r="HS700" s="9">
        <v>70.44</v>
      </c>
      <c r="HT700" s="9">
        <v>70.39</v>
      </c>
      <c r="HU700" s="9">
        <v>70.34</v>
      </c>
      <c r="HV700" s="9">
        <v>70.27</v>
      </c>
      <c r="HW700" s="9">
        <v>70.19</v>
      </c>
      <c r="HX700" s="9">
        <v>70.12</v>
      </c>
      <c r="HY700" s="9">
        <v>70.05</v>
      </c>
      <c r="ID700" s="14">
        <v>84.838099999999997</v>
      </c>
      <c r="IE700" s="14">
        <v>84.747900000000001</v>
      </c>
      <c r="IF700" s="14">
        <v>-0.10641399999999999</v>
      </c>
      <c r="IH700" s="7">
        <v>78.59</v>
      </c>
      <c r="II700" s="9">
        <v>93.25</v>
      </c>
    </row>
    <row r="701" spans="1:243" x14ac:dyDescent="0.35">
      <c r="A701" s="6">
        <f t="shared" si="122"/>
        <v>45532</v>
      </c>
      <c r="B701" s="13">
        <f t="shared" si="143"/>
        <v>8</v>
      </c>
      <c r="C701" s="13">
        <f t="shared" si="144"/>
        <v>2024</v>
      </c>
      <c r="D701">
        <f t="shared" si="145"/>
        <v>202408</v>
      </c>
      <c r="E701">
        <f t="shared" si="146"/>
        <v>3</v>
      </c>
      <c r="F701">
        <f t="shared" si="147"/>
        <v>202403</v>
      </c>
      <c r="G701" t="s">
        <v>1461</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84.842500000000001</v>
      </c>
      <c r="FP701" s="7">
        <v>80.040000000000006</v>
      </c>
      <c r="FQ701" s="9">
        <v>1.3212999999999999</v>
      </c>
      <c r="FR701" s="7">
        <f t="shared" si="121"/>
        <v>60.576704760463187</v>
      </c>
      <c r="FT701" s="7">
        <v>4.13</v>
      </c>
      <c r="FU701" s="7">
        <v>4.01</v>
      </c>
      <c r="FV701" s="9">
        <v>84.863699999999994</v>
      </c>
      <c r="FX701" s="9">
        <v>78.650000000000006</v>
      </c>
      <c r="FY701" s="9">
        <v>76.8</v>
      </c>
      <c r="FZ701" s="9">
        <v>75.569999999999993</v>
      </c>
      <c r="GA701" s="9">
        <v>74.12</v>
      </c>
      <c r="GB701" s="9">
        <v>71.78</v>
      </c>
      <c r="GD701" s="9">
        <v>78.650000000000006</v>
      </c>
      <c r="GE701" s="9">
        <v>77.58</v>
      </c>
      <c r="GF701" s="9">
        <v>76.8</v>
      </c>
      <c r="GG701" s="9">
        <v>76.239999999999995</v>
      </c>
      <c r="GH701" s="9">
        <v>75.849999999999994</v>
      </c>
      <c r="GI701" s="9">
        <v>75.569999999999993</v>
      </c>
      <c r="GJ701" s="9">
        <v>75.31</v>
      </c>
      <c r="GK701" s="9">
        <v>75.06</v>
      </c>
      <c r="GL701" s="9">
        <v>74.819999999999993</v>
      </c>
      <c r="GM701" s="9">
        <v>74.59</v>
      </c>
      <c r="GN701" s="9">
        <v>74.36</v>
      </c>
      <c r="GO701" s="9">
        <v>74.12</v>
      </c>
      <c r="GP701" s="9">
        <v>73.900000000000006</v>
      </c>
      <c r="GQ701" s="9">
        <v>73.67</v>
      </c>
      <c r="GR701" s="9">
        <v>73.459999999999994</v>
      </c>
      <c r="GS701" s="9">
        <v>73.239999999999995</v>
      </c>
      <c r="GT701" s="9">
        <v>73.05</v>
      </c>
      <c r="GU701" s="9">
        <v>72.86</v>
      </c>
      <c r="GV701" s="9">
        <v>72.67</v>
      </c>
      <c r="GW701" s="9">
        <v>72.489999999999995</v>
      </c>
      <c r="GX701" s="9">
        <v>72.31</v>
      </c>
      <c r="GY701" s="9">
        <v>72.13</v>
      </c>
      <c r="GZ701" s="9">
        <v>71.95</v>
      </c>
      <c r="HA701" s="9">
        <v>71.78</v>
      </c>
      <c r="HB701" s="9">
        <v>71.63</v>
      </c>
      <c r="HC701" s="9">
        <v>71.510000000000005</v>
      </c>
      <c r="HD701" s="9">
        <v>71.37</v>
      </c>
      <c r="HE701" s="9">
        <v>71.209999999999994</v>
      </c>
      <c r="HF701" s="9">
        <v>71.069999999999993</v>
      </c>
      <c r="HG701" s="9">
        <v>70.959999999999994</v>
      </c>
      <c r="HH701" s="9">
        <v>70.88</v>
      </c>
      <c r="HI701" s="9">
        <v>70.790000000000006</v>
      </c>
      <c r="HJ701" s="9">
        <v>70.72</v>
      </c>
      <c r="HK701" s="9">
        <v>70.64</v>
      </c>
      <c r="HL701" s="9">
        <v>70.540000000000006</v>
      </c>
      <c r="HM701" s="9">
        <v>70.45</v>
      </c>
      <c r="HN701" s="9">
        <v>70.37</v>
      </c>
      <c r="HO701" s="9">
        <v>70.27</v>
      </c>
      <c r="HP701" s="9">
        <v>70.16</v>
      </c>
      <c r="HQ701" s="9">
        <v>70.09</v>
      </c>
      <c r="HR701" s="9">
        <v>70.03</v>
      </c>
      <c r="HS701" s="9">
        <v>69.959999999999994</v>
      </c>
      <c r="HT701" s="9">
        <v>69.92</v>
      </c>
      <c r="HU701" s="9">
        <v>69.88</v>
      </c>
      <c r="HV701" s="9">
        <v>69.819999999999993</v>
      </c>
      <c r="HW701" s="9">
        <v>69.75</v>
      </c>
      <c r="HX701" s="9">
        <v>69.69</v>
      </c>
      <c r="HY701" s="9">
        <v>69.63</v>
      </c>
      <c r="ID701" s="14">
        <v>84.838099999999997</v>
      </c>
      <c r="IE701" s="14">
        <v>84.747900000000001</v>
      </c>
      <c r="IF701" s="14">
        <v>-0.10641399999999999</v>
      </c>
      <c r="IH701" s="7">
        <v>78.069999999999993</v>
      </c>
      <c r="II701" s="9">
        <v>92.79</v>
      </c>
    </row>
    <row r="702" spans="1:243" x14ac:dyDescent="0.35">
      <c r="A702" s="6">
        <f t="shared" si="122"/>
        <v>45533</v>
      </c>
      <c r="B702" s="13">
        <f t="shared" si="143"/>
        <v>8</v>
      </c>
      <c r="C702" s="13">
        <f t="shared" si="144"/>
        <v>2024</v>
      </c>
      <c r="D702">
        <f t="shared" si="145"/>
        <v>202408</v>
      </c>
      <c r="E702">
        <f t="shared" si="146"/>
        <v>3</v>
      </c>
      <c r="F702">
        <f t="shared" si="147"/>
        <v>202403</v>
      </c>
      <c r="G702" t="s">
        <v>1462</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84.706699999999998</v>
      </c>
      <c r="FP702" s="7">
        <v>81.55</v>
      </c>
      <c r="FQ702" s="9">
        <v>1.3154999999999999</v>
      </c>
      <c r="FR702" s="7">
        <f t="shared" si="121"/>
        <v>61.99163816039529</v>
      </c>
      <c r="FT702" s="7">
        <v>4.12</v>
      </c>
      <c r="FU702" s="7">
        <v>4.0199999999999996</v>
      </c>
      <c r="FV702" s="9">
        <v>84.710700000000003</v>
      </c>
      <c r="FX702" s="9">
        <v>79.94</v>
      </c>
      <c r="FY702" s="9">
        <v>77.98</v>
      </c>
      <c r="FZ702" s="9">
        <v>76.66</v>
      </c>
      <c r="GA702" s="9">
        <v>75.08</v>
      </c>
      <c r="GB702" s="9">
        <v>72.56</v>
      </c>
      <c r="GD702" s="9">
        <v>79.94</v>
      </c>
      <c r="GE702" s="9">
        <v>78.819999999999993</v>
      </c>
      <c r="GF702" s="9">
        <v>77.98</v>
      </c>
      <c r="GG702" s="9">
        <v>77.38</v>
      </c>
      <c r="GH702" s="9">
        <v>76.959999999999994</v>
      </c>
      <c r="GI702" s="9">
        <v>76.66</v>
      </c>
      <c r="GJ702" s="9">
        <v>76.38</v>
      </c>
      <c r="GK702" s="9">
        <v>76.11</v>
      </c>
      <c r="GL702" s="9">
        <v>75.849999999999994</v>
      </c>
      <c r="GM702" s="9">
        <v>75.59</v>
      </c>
      <c r="GN702" s="9">
        <v>75.34</v>
      </c>
      <c r="GO702" s="9">
        <v>75.08</v>
      </c>
      <c r="GP702" s="9">
        <v>74.83</v>
      </c>
      <c r="GQ702" s="9">
        <v>74.59</v>
      </c>
      <c r="GR702" s="9">
        <v>74.37</v>
      </c>
      <c r="GS702" s="9">
        <v>74.14</v>
      </c>
      <c r="GT702" s="9">
        <v>73.930000000000007</v>
      </c>
      <c r="GU702" s="9">
        <v>73.73</v>
      </c>
      <c r="GV702" s="9">
        <v>73.52</v>
      </c>
      <c r="GW702" s="9">
        <v>73.33</v>
      </c>
      <c r="GX702" s="9">
        <v>73.13</v>
      </c>
      <c r="GY702" s="9">
        <v>72.930000000000007</v>
      </c>
      <c r="GZ702" s="9">
        <v>72.739999999999995</v>
      </c>
      <c r="HA702" s="9">
        <v>72.56</v>
      </c>
      <c r="HB702" s="9">
        <v>72.400000000000006</v>
      </c>
      <c r="HC702" s="9">
        <v>72.27</v>
      </c>
      <c r="HD702" s="9">
        <v>72.11</v>
      </c>
      <c r="HE702" s="9">
        <v>71.94</v>
      </c>
      <c r="HF702" s="9">
        <v>71.790000000000006</v>
      </c>
      <c r="HG702" s="9">
        <v>71.67</v>
      </c>
      <c r="HH702" s="9">
        <v>71.58</v>
      </c>
      <c r="HI702" s="9">
        <v>71.48</v>
      </c>
      <c r="HJ702" s="9">
        <v>71.400000000000006</v>
      </c>
      <c r="HK702" s="9">
        <v>71.31</v>
      </c>
      <c r="HL702" s="9">
        <v>71.2</v>
      </c>
      <c r="HM702" s="9">
        <v>71.099999999999994</v>
      </c>
      <c r="HN702" s="9">
        <v>71.010000000000005</v>
      </c>
      <c r="HO702" s="9">
        <v>70.900000000000006</v>
      </c>
      <c r="HP702" s="9">
        <v>70.77</v>
      </c>
      <c r="HQ702" s="9">
        <v>70.7</v>
      </c>
      <c r="HR702" s="9">
        <v>70.63</v>
      </c>
      <c r="HS702" s="9">
        <v>70.55</v>
      </c>
      <c r="HT702" s="9">
        <v>70.510000000000005</v>
      </c>
      <c r="HU702" s="9">
        <v>70.459999999999994</v>
      </c>
      <c r="HV702" s="9">
        <v>70.39</v>
      </c>
      <c r="HW702" s="9">
        <v>70.31</v>
      </c>
      <c r="HX702" s="9">
        <v>70.239999999999995</v>
      </c>
      <c r="HY702" s="9">
        <v>70.17</v>
      </c>
      <c r="ID702" s="14">
        <v>84.838099999999997</v>
      </c>
      <c r="IE702" s="14">
        <v>84.747900000000001</v>
      </c>
      <c r="IF702" s="14">
        <v>-0.10641399999999999</v>
      </c>
      <c r="IH702" s="7">
        <v>78.599999999999994</v>
      </c>
      <c r="II702" s="9">
        <v>91.73</v>
      </c>
    </row>
    <row r="703" spans="1:243" x14ac:dyDescent="0.35">
      <c r="A703" s="6">
        <f t="shared" si="122"/>
        <v>45534</v>
      </c>
      <c r="B703" s="13">
        <f t="shared" si="143"/>
        <v>8</v>
      </c>
      <c r="C703" s="13">
        <f t="shared" si="144"/>
        <v>2024</v>
      </c>
      <c r="D703">
        <f t="shared" si="145"/>
        <v>202408</v>
      </c>
      <c r="E703">
        <f t="shared" si="146"/>
        <v>3</v>
      </c>
      <c r="F703">
        <f t="shared" si="147"/>
        <v>202403</v>
      </c>
      <c r="G703" t="s">
        <v>1463</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84.623900000000006</v>
      </c>
      <c r="FP703" s="7">
        <v>80.2</v>
      </c>
      <c r="FQ703" s="9">
        <v>1.3144</v>
      </c>
      <c r="FR703" s="7">
        <f t="shared" si="121"/>
        <v>61.016433353621423</v>
      </c>
      <c r="FT703" s="7">
        <v>4.13</v>
      </c>
      <c r="FU703" s="7">
        <v>4.03</v>
      </c>
      <c r="FV703" s="9">
        <v>84.631</v>
      </c>
      <c r="FX703" s="9">
        <v>78.8</v>
      </c>
      <c r="FY703" s="9">
        <v>76.239999999999995</v>
      </c>
      <c r="FZ703" s="9">
        <v>75.13</v>
      </c>
      <c r="GA703" s="9">
        <v>73.760000000000005</v>
      </c>
      <c r="GB703" s="9">
        <v>71.55</v>
      </c>
      <c r="GD703" s="9">
        <v>78.8</v>
      </c>
      <c r="GE703" s="9">
        <v>76.930000000000007</v>
      </c>
      <c r="GF703" s="9">
        <v>76.239999999999995</v>
      </c>
      <c r="GG703" s="9">
        <v>75.72</v>
      </c>
      <c r="GH703" s="9">
        <v>75.38</v>
      </c>
      <c r="GI703" s="9">
        <v>75.13</v>
      </c>
      <c r="GJ703" s="9">
        <v>74.89</v>
      </c>
      <c r="GK703" s="9">
        <v>74.66</v>
      </c>
      <c r="GL703" s="9">
        <v>74.430000000000007</v>
      </c>
      <c r="GM703" s="9">
        <v>74.209999999999994</v>
      </c>
      <c r="GN703" s="9">
        <v>73.989999999999995</v>
      </c>
      <c r="GO703" s="9">
        <v>73.760000000000005</v>
      </c>
      <c r="GP703" s="9">
        <v>73.55</v>
      </c>
      <c r="GQ703" s="9">
        <v>73.349999999999994</v>
      </c>
      <c r="GR703" s="9">
        <v>73.150000000000006</v>
      </c>
      <c r="GS703" s="9">
        <v>72.95</v>
      </c>
      <c r="GT703" s="9">
        <v>72.760000000000005</v>
      </c>
      <c r="GU703" s="9">
        <v>72.59</v>
      </c>
      <c r="GV703" s="9">
        <v>72.400000000000006</v>
      </c>
      <c r="GW703" s="9">
        <v>72.23</v>
      </c>
      <c r="GX703" s="9">
        <v>72.06</v>
      </c>
      <c r="GY703" s="9">
        <v>71.88</v>
      </c>
      <c r="GZ703" s="9">
        <v>71.709999999999994</v>
      </c>
      <c r="HA703" s="9">
        <v>71.55</v>
      </c>
      <c r="HB703" s="9">
        <v>71.41</v>
      </c>
      <c r="HC703" s="9">
        <v>71.3</v>
      </c>
      <c r="HD703" s="9">
        <v>71.17</v>
      </c>
      <c r="HE703" s="9">
        <v>71.02</v>
      </c>
      <c r="HF703" s="9">
        <v>70.89</v>
      </c>
      <c r="HG703" s="9">
        <v>70.790000000000006</v>
      </c>
      <c r="HH703" s="9">
        <v>70.709999999999994</v>
      </c>
      <c r="HI703" s="9">
        <v>70.62</v>
      </c>
      <c r="HJ703" s="9">
        <v>70.56</v>
      </c>
      <c r="HK703" s="9">
        <v>70.489999999999995</v>
      </c>
      <c r="HL703" s="9">
        <v>70.400000000000006</v>
      </c>
      <c r="HM703" s="9">
        <v>70.319999999999993</v>
      </c>
      <c r="HN703" s="9">
        <v>70.239999999999995</v>
      </c>
      <c r="HO703" s="9">
        <v>70.14</v>
      </c>
      <c r="HP703" s="9">
        <v>70.02</v>
      </c>
      <c r="HQ703" s="9">
        <v>69.959999999999994</v>
      </c>
      <c r="HR703" s="9">
        <v>69.900000000000006</v>
      </c>
      <c r="HS703" s="9">
        <v>69.83</v>
      </c>
      <c r="HT703" s="9">
        <v>69.8</v>
      </c>
      <c r="HU703" s="9">
        <v>69.77</v>
      </c>
      <c r="HV703" s="9">
        <v>69.709999999999994</v>
      </c>
      <c r="HW703" s="9">
        <v>69.64</v>
      </c>
      <c r="HX703" s="9">
        <v>69.58</v>
      </c>
      <c r="HY703" s="9">
        <v>69.52</v>
      </c>
      <c r="ID703" s="14">
        <v>84.838099999999997</v>
      </c>
      <c r="IE703" s="14">
        <v>84.747900000000001</v>
      </c>
      <c r="IF703" s="14">
        <v>-0.10641399999999999</v>
      </c>
      <c r="IH703" s="7">
        <v>76.91</v>
      </c>
      <c r="II703" s="9">
        <v>96.15</v>
      </c>
    </row>
    <row r="704" spans="1:243" x14ac:dyDescent="0.35">
      <c r="A704" s="6">
        <f t="shared" si="122"/>
        <v>45537</v>
      </c>
      <c r="B704" s="13">
        <f t="shared" si="143"/>
        <v>9</v>
      </c>
      <c r="C704" s="13">
        <f t="shared" si="144"/>
        <v>2024</v>
      </c>
      <c r="D704">
        <f t="shared" si="145"/>
        <v>202409</v>
      </c>
      <c r="E704">
        <f t="shared" si="146"/>
        <v>3</v>
      </c>
      <c r="F704">
        <f t="shared" si="147"/>
        <v>202403</v>
      </c>
      <c r="G704" t="s">
        <v>1464</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84.746300000000005</v>
      </c>
      <c r="FP704" s="7">
        <v>77.819999999999993</v>
      </c>
      <c r="FQ704" s="9">
        <v>1.3151999999999999</v>
      </c>
      <c r="FR704" s="7">
        <f t="shared" si="121"/>
        <v>59.169708029197075</v>
      </c>
      <c r="FT704" s="7">
        <v>4.13</v>
      </c>
      <c r="FU704" s="7">
        <v>4.0599999999999996</v>
      </c>
      <c r="FV704" s="9">
        <v>84.748500000000007</v>
      </c>
      <c r="FX704" s="9">
        <v>77.52</v>
      </c>
      <c r="FY704" s="9">
        <v>76.16</v>
      </c>
      <c r="FZ704" s="9">
        <v>75.260000000000005</v>
      </c>
      <c r="GA704" s="9">
        <v>73.900000000000006</v>
      </c>
      <c r="GB704" s="9">
        <v>71.709999999999994</v>
      </c>
      <c r="GD704" s="9">
        <v>77.52</v>
      </c>
      <c r="GE704" s="9">
        <v>76.73</v>
      </c>
      <c r="GF704" s="9">
        <v>76.16</v>
      </c>
      <c r="GG704" s="9">
        <v>75.78</v>
      </c>
      <c r="GH704" s="9">
        <v>75.510000000000005</v>
      </c>
      <c r="GI704" s="9">
        <v>75.260000000000005</v>
      </c>
      <c r="GJ704" s="9">
        <v>75.02</v>
      </c>
      <c r="GK704" s="9">
        <v>74.790000000000006</v>
      </c>
      <c r="GL704" s="9">
        <v>74.569999999999993</v>
      </c>
      <c r="GM704" s="9">
        <v>74.349999999999994</v>
      </c>
      <c r="GN704" s="9">
        <v>74.12</v>
      </c>
      <c r="GO704" s="9">
        <v>73.900000000000006</v>
      </c>
      <c r="GP704" s="9">
        <v>73.69</v>
      </c>
      <c r="GQ704" s="9">
        <v>73.48</v>
      </c>
      <c r="GR704" s="9">
        <v>73.27</v>
      </c>
      <c r="GS704" s="9">
        <v>73.08</v>
      </c>
      <c r="GT704" s="9">
        <v>72.900000000000006</v>
      </c>
      <c r="GU704" s="9">
        <v>72.709999999999994</v>
      </c>
      <c r="GV704" s="9">
        <v>72.53</v>
      </c>
      <c r="GW704" s="9">
        <v>72.36</v>
      </c>
      <c r="GX704" s="9">
        <v>72.180000000000007</v>
      </c>
      <c r="GY704" s="9">
        <v>72.010000000000005</v>
      </c>
      <c r="GZ704" s="9">
        <v>71.849999999999994</v>
      </c>
      <c r="HA704" s="9">
        <v>71.709999999999994</v>
      </c>
      <c r="HB704" s="9">
        <v>71.59</v>
      </c>
      <c r="HC704" s="9">
        <v>71.459999999999994</v>
      </c>
      <c r="HD704" s="9">
        <v>71.31</v>
      </c>
      <c r="HE704" s="9">
        <v>71.180000000000007</v>
      </c>
      <c r="HF704" s="9">
        <v>71.08</v>
      </c>
      <c r="HG704" s="9">
        <v>71</v>
      </c>
      <c r="HH704" s="9">
        <v>70.900000000000006</v>
      </c>
      <c r="HI704" s="9">
        <v>70.84</v>
      </c>
      <c r="HJ704" s="9">
        <v>70.77</v>
      </c>
      <c r="HK704" s="9">
        <v>70.680000000000007</v>
      </c>
      <c r="HL704" s="9">
        <v>70.599999999999994</v>
      </c>
      <c r="HM704" s="9">
        <v>70.52</v>
      </c>
      <c r="HN704" s="9">
        <v>70.42</v>
      </c>
      <c r="HO704" s="9">
        <v>70.3</v>
      </c>
      <c r="HP704" s="9">
        <v>70.239999999999995</v>
      </c>
      <c r="HQ704" s="9">
        <v>70.180000000000007</v>
      </c>
      <c r="HR704" s="9">
        <v>70.11</v>
      </c>
      <c r="HS704" s="9">
        <v>70.069999999999993</v>
      </c>
      <c r="HT704" s="9">
        <v>70.03</v>
      </c>
      <c r="HU704" s="9">
        <v>69.97</v>
      </c>
      <c r="HV704" s="9">
        <v>69.900000000000006</v>
      </c>
      <c r="HW704" s="9">
        <v>69.84</v>
      </c>
      <c r="HX704" s="9">
        <v>69.78</v>
      </c>
      <c r="HY704" s="9">
        <v>69.75</v>
      </c>
      <c r="ID704" s="14">
        <v>84.838099999999997</v>
      </c>
      <c r="IE704" s="14">
        <v>84.747900000000001</v>
      </c>
      <c r="IF704" s="14">
        <v>-0.10641399999999999</v>
      </c>
      <c r="IH704" s="7">
        <v>77.34</v>
      </c>
      <c r="II704" s="9">
        <v>92.94</v>
      </c>
    </row>
    <row r="705" spans="1:243" x14ac:dyDescent="0.35">
      <c r="A705" s="6">
        <f t="shared" si="122"/>
        <v>45538</v>
      </c>
      <c r="B705" s="13">
        <f t="shared" si="143"/>
        <v>9</v>
      </c>
      <c r="C705" s="13">
        <f t="shared" si="144"/>
        <v>2024</v>
      </c>
      <c r="D705">
        <f t="shared" si="145"/>
        <v>202409</v>
      </c>
      <c r="E705">
        <f t="shared" si="146"/>
        <v>3</v>
      </c>
      <c r="F705">
        <f t="shared" si="147"/>
        <v>202403</v>
      </c>
      <c r="G705" t="s">
        <v>1465</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84.514600000000002</v>
      </c>
      <c r="FP705" s="7">
        <v>76.459999999999994</v>
      </c>
      <c r="FQ705" s="9">
        <v>1.3095000000000001</v>
      </c>
      <c r="FR705" s="7">
        <f t="shared" si="121"/>
        <v>58.388697976326831</v>
      </c>
      <c r="FT705" s="7">
        <v>4.09</v>
      </c>
      <c r="FU705" s="7">
        <v>3.99</v>
      </c>
      <c r="FV705" s="9">
        <v>84.509699999999995</v>
      </c>
      <c r="FX705" s="9">
        <v>73.75</v>
      </c>
      <c r="FY705" s="9">
        <v>72.91</v>
      </c>
      <c r="FZ705" s="9">
        <v>72.209999999999994</v>
      </c>
      <c r="GA705" s="9">
        <v>71.260000000000005</v>
      </c>
      <c r="GB705" s="9">
        <v>69.900000000000006</v>
      </c>
      <c r="GD705" s="9">
        <v>73.75</v>
      </c>
      <c r="GE705" s="9">
        <v>73.3</v>
      </c>
      <c r="GF705" s="9">
        <v>72.91</v>
      </c>
      <c r="GG705" s="9">
        <v>72.61</v>
      </c>
      <c r="GH705" s="9">
        <v>72.400000000000006</v>
      </c>
      <c r="GI705" s="9">
        <v>72.209999999999994</v>
      </c>
      <c r="GJ705" s="9">
        <v>72.03</v>
      </c>
      <c r="GK705" s="9">
        <v>71.88</v>
      </c>
      <c r="GL705" s="9">
        <v>71.72</v>
      </c>
      <c r="GM705" s="9">
        <v>71.569999999999993</v>
      </c>
      <c r="GN705" s="9">
        <v>71.41</v>
      </c>
      <c r="GO705" s="9">
        <v>71.260000000000005</v>
      </c>
      <c r="GP705" s="9">
        <v>71.11</v>
      </c>
      <c r="GQ705" s="9">
        <v>70.98</v>
      </c>
      <c r="GR705" s="9">
        <v>70.84</v>
      </c>
      <c r="GS705" s="9">
        <v>70.72</v>
      </c>
      <c r="GT705" s="9">
        <v>70.61</v>
      </c>
      <c r="GU705" s="9">
        <v>70.489999999999995</v>
      </c>
      <c r="GV705" s="9">
        <v>70.38</v>
      </c>
      <c r="GW705" s="9">
        <v>70.28</v>
      </c>
      <c r="GX705" s="9">
        <v>70.16</v>
      </c>
      <c r="GY705" s="9">
        <v>70.06</v>
      </c>
      <c r="GZ705" s="9">
        <v>69.97</v>
      </c>
      <c r="HA705" s="9">
        <v>69.900000000000006</v>
      </c>
      <c r="HB705" s="9">
        <v>69.849999999999994</v>
      </c>
      <c r="HC705" s="9">
        <v>69.790000000000006</v>
      </c>
      <c r="HD705" s="9">
        <v>69.709999999999994</v>
      </c>
      <c r="HE705" s="9">
        <v>69.650000000000006</v>
      </c>
      <c r="HF705" s="9">
        <v>69.61</v>
      </c>
      <c r="HG705" s="9">
        <v>69.59</v>
      </c>
      <c r="HH705" s="9">
        <v>69.56</v>
      </c>
      <c r="HI705" s="9">
        <v>69.55</v>
      </c>
      <c r="HJ705" s="9">
        <v>69.52</v>
      </c>
      <c r="HK705" s="9">
        <v>69.48</v>
      </c>
      <c r="HL705" s="9">
        <v>69.45</v>
      </c>
      <c r="HM705" s="9">
        <v>69.42</v>
      </c>
      <c r="HN705" s="9">
        <v>69.36</v>
      </c>
      <c r="HO705" s="9">
        <v>69.290000000000006</v>
      </c>
      <c r="HP705" s="9">
        <v>69.27</v>
      </c>
      <c r="HQ705" s="9">
        <v>69.25</v>
      </c>
      <c r="HR705" s="9">
        <v>69.22</v>
      </c>
      <c r="HS705" s="9">
        <v>69.23</v>
      </c>
      <c r="HT705" s="9">
        <v>69.23</v>
      </c>
      <c r="HU705" s="9">
        <v>69.209999999999994</v>
      </c>
      <c r="HV705" s="9">
        <v>69.17</v>
      </c>
      <c r="HW705" s="9">
        <v>69.14</v>
      </c>
      <c r="HX705" s="9">
        <v>69.11</v>
      </c>
      <c r="HY705" s="9">
        <v>69.11</v>
      </c>
      <c r="ID705" s="14">
        <v>84.838099999999997</v>
      </c>
      <c r="IE705" s="14">
        <v>84.747900000000001</v>
      </c>
      <c r="IF705" s="14">
        <v>-0.10641399999999999</v>
      </c>
      <c r="IH705" s="7">
        <v>73.73</v>
      </c>
      <c r="II705" s="9">
        <v>89.37</v>
      </c>
    </row>
    <row r="706" spans="1:243" x14ac:dyDescent="0.35">
      <c r="A706" s="6">
        <f t="shared" si="122"/>
        <v>45539</v>
      </c>
      <c r="B706" s="13">
        <f t="shared" si="143"/>
        <v>9</v>
      </c>
      <c r="C706" s="13">
        <f t="shared" si="144"/>
        <v>2024</v>
      </c>
      <c r="D706">
        <f t="shared" si="145"/>
        <v>202409</v>
      </c>
      <c r="E706">
        <f t="shared" si="146"/>
        <v>3</v>
      </c>
      <c r="F706">
        <f t="shared" si="147"/>
        <v>202403</v>
      </c>
      <c r="G706" t="s">
        <v>1466</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84.679699999999997</v>
      </c>
      <c r="FP706" s="7">
        <v>74.67</v>
      </c>
      <c r="FQ706" s="9">
        <v>1.3161</v>
      </c>
      <c r="FR706" s="7">
        <f t="shared" si="121"/>
        <v>56.735810348757695</v>
      </c>
      <c r="FT706" s="7">
        <v>4.03</v>
      </c>
      <c r="FU706" s="7">
        <v>3.93</v>
      </c>
      <c r="FV706" s="9">
        <v>84.684399999999997</v>
      </c>
      <c r="FX706" s="9">
        <v>72.7</v>
      </c>
      <c r="FY706" s="9">
        <v>71.930000000000007</v>
      </c>
      <c r="FZ706" s="9">
        <v>71.34</v>
      </c>
      <c r="GA706" s="9">
        <v>70.64</v>
      </c>
      <c r="GB706" s="9">
        <v>69.62</v>
      </c>
      <c r="GD706" s="9">
        <v>72.7</v>
      </c>
      <c r="GE706" s="9">
        <v>72.28</v>
      </c>
      <c r="GF706" s="9">
        <v>71.930000000000007</v>
      </c>
      <c r="GG706" s="9">
        <v>71.66</v>
      </c>
      <c r="GH706" s="9">
        <v>71.489999999999995</v>
      </c>
      <c r="GI706" s="9">
        <v>71.34</v>
      </c>
      <c r="GJ706" s="9">
        <v>71.209999999999994</v>
      </c>
      <c r="GK706" s="9">
        <v>71.099999999999994</v>
      </c>
      <c r="GL706" s="9">
        <v>70.989999999999995</v>
      </c>
      <c r="GM706" s="9">
        <v>70.87</v>
      </c>
      <c r="GN706" s="9">
        <v>70.75</v>
      </c>
      <c r="GO706" s="9">
        <v>70.64</v>
      </c>
      <c r="GP706" s="9">
        <v>70.53</v>
      </c>
      <c r="GQ706" s="9">
        <v>70.44</v>
      </c>
      <c r="GR706" s="9">
        <v>70.34</v>
      </c>
      <c r="GS706" s="9">
        <v>70.25</v>
      </c>
      <c r="GT706" s="9">
        <v>70.17</v>
      </c>
      <c r="GU706" s="9">
        <v>70.08</v>
      </c>
      <c r="GV706" s="9">
        <v>69.989999999999995</v>
      </c>
      <c r="GW706" s="9">
        <v>69.91</v>
      </c>
      <c r="GX706" s="9">
        <v>69.819999999999993</v>
      </c>
      <c r="GY706" s="9">
        <v>69.739999999999995</v>
      </c>
      <c r="GZ706" s="9">
        <v>69.67</v>
      </c>
      <c r="HA706" s="9">
        <v>69.62</v>
      </c>
      <c r="HB706" s="9">
        <v>69.58</v>
      </c>
      <c r="HC706" s="9">
        <v>69.540000000000006</v>
      </c>
      <c r="HD706" s="9">
        <v>69.489999999999995</v>
      </c>
      <c r="HE706" s="9">
        <v>69.45</v>
      </c>
      <c r="HF706" s="9">
        <v>69.44</v>
      </c>
      <c r="HG706" s="9">
        <v>69.430000000000007</v>
      </c>
      <c r="HH706" s="9">
        <v>69.42</v>
      </c>
      <c r="HI706" s="9">
        <v>69.42</v>
      </c>
      <c r="HJ706" s="9">
        <v>69.400000000000006</v>
      </c>
      <c r="HK706" s="9">
        <v>69.38</v>
      </c>
      <c r="HL706" s="9">
        <v>69.36</v>
      </c>
      <c r="HM706" s="9">
        <v>69.34</v>
      </c>
      <c r="HN706" s="9">
        <v>69.290000000000006</v>
      </c>
      <c r="HO706" s="9">
        <v>69.239999999999995</v>
      </c>
      <c r="HP706" s="9">
        <v>69.22</v>
      </c>
      <c r="HQ706" s="9">
        <v>69.209999999999994</v>
      </c>
      <c r="HR706" s="9">
        <v>69.2</v>
      </c>
      <c r="HS706" s="9">
        <v>69.2</v>
      </c>
      <c r="HT706" s="9">
        <v>69.2</v>
      </c>
      <c r="HU706" s="9">
        <v>69.2</v>
      </c>
      <c r="HV706" s="9">
        <v>69.180000000000007</v>
      </c>
      <c r="HW706" s="9">
        <v>69.16</v>
      </c>
      <c r="HX706" s="9">
        <v>69.14</v>
      </c>
      <c r="HY706" s="9">
        <v>69.14</v>
      </c>
      <c r="ID706" s="14">
        <v>84.838099999999997</v>
      </c>
      <c r="IE706" s="14">
        <v>84.747900000000001</v>
      </c>
      <c r="IF706" s="14">
        <v>-0.10641399999999999</v>
      </c>
      <c r="IH706" s="7">
        <v>73</v>
      </c>
      <c r="II706" s="9">
        <v>85.98</v>
      </c>
    </row>
    <row r="707" spans="1:243" x14ac:dyDescent="0.35">
      <c r="A707" s="6">
        <f t="shared" si="122"/>
        <v>45540</v>
      </c>
      <c r="B707" s="13">
        <f t="shared" si="143"/>
        <v>9</v>
      </c>
      <c r="C707" s="13">
        <f t="shared" si="144"/>
        <v>2024</v>
      </c>
      <c r="D707">
        <f t="shared" si="145"/>
        <v>202409</v>
      </c>
      <c r="E707">
        <f t="shared" si="146"/>
        <v>3</v>
      </c>
      <c r="F707">
        <f t="shared" si="147"/>
        <v>202403</v>
      </c>
      <c r="G707" t="s">
        <v>1467</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84.681600000000003</v>
      </c>
      <c r="FP707" s="7">
        <v>74.47</v>
      </c>
      <c r="FQ707" s="9">
        <v>1.3158000000000001</v>
      </c>
      <c r="FR707" s="7">
        <f t="shared" si="121"/>
        <v>56.596747226022188</v>
      </c>
      <c r="FT707" s="7">
        <v>4</v>
      </c>
      <c r="FU707" s="7">
        <v>3.91</v>
      </c>
      <c r="FV707" s="9">
        <v>84.688800000000001</v>
      </c>
      <c r="FX707" s="9">
        <v>72.69</v>
      </c>
      <c r="FY707" s="9">
        <v>72.040000000000006</v>
      </c>
      <c r="FZ707" s="9">
        <v>71.62</v>
      </c>
      <c r="GA707" s="9">
        <v>71.09</v>
      </c>
      <c r="GB707" s="9">
        <v>70.05</v>
      </c>
      <c r="GD707" s="9">
        <v>72.69</v>
      </c>
      <c r="GE707" s="9">
        <v>72.33</v>
      </c>
      <c r="GF707" s="9">
        <v>72.040000000000006</v>
      </c>
      <c r="GG707" s="9">
        <v>71.84</v>
      </c>
      <c r="GH707" s="9">
        <v>71.72</v>
      </c>
      <c r="GI707" s="9">
        <v>71.62</v>
      </c>
      <c r="GJ707" s="9">
        <v>71.53</v>
      </c>
      <c r="GK707" s="9">
        <v>71.45</v>
      </c>
      <c r="GL707" s="9">
        <v>71.37</v>
      </c>
      <c r="GM707" s="9">
        <v>71.28</v>
      </c>
      <c r="GN707" s="9">
        <v>71.180000000000007</v>
      </c>
      <c r="GO707" s="9">
        <v>71.09</v>
      </c>
      <c r="GP707" s="9">
        <v>71</v>
      </c>
      <c r="GQ707" s="9">
        <v>70.92</v>
      </c>
      <c r="GR707" s="9">
        <v>70.83</v>
      </c>
      <c r="GS707" s="9">
        <v>70.739999999999995</v>
      </c>
      <c r="GT707" s="9">
        <v>70.66</v>
      </c>
      <c r="GU707" s="9">
        <v>70.569999999999993</v>
      </c>
      <c r="GV707" s="9">
        <v>70.48</v>
      </c>
      <c r="GW707" s="9">
        <v>70.39</v>
      </c>
      <c r="GX707" s="9">
        <v>70.28</v>
      </c>
      <c r="GY707" s="9">
        <v>70.19</v>
      </c>
      <c r="GZ707" s="9">
        <v>70.11</v>
      </c>
      <c r="HA707" s="9">
        <v>70.05</v>
      </c>
      <c r="HB707" s="9">
        <v>70</v>
      </c>
      <c r="HC707" s="9">
        <v>69.95</v>
      </c>
      <c r="HD707" s="9">
        <v>69.88</v>
      </c>
      <c r="HE707" s="9">
        <v>69.83</v>
      </c>
      <c r="HF707" s="9">
        <v>69.81</v>
      </c>
      <c r="HG707" s="9">
        <v>69.790000000000006</v>
      </c>
      <c r="HH707" s="9">
        <v>69.77</v>
      </c>
      <c r="HI707" s="9">
        <v>69.760000000000005</v>
      </c>
      <c r="HJ707" s="9">
        <v>69.73</v>
      </c>
      <c r="HK707" s="9">
        <v>69.709999999999994</v>
      </c>
      <c r="HL707" s="9">
        <v>69.67</v>
      </c>
      <c r="HM707" s="9">
        <v>69.62</v>
      </c>
      <c r="HN707" s="9">
        <v>69.569999999999993</v>
      </c>
      <c r="HO707" s="9">
        <v>69.510000000000005</v>
      </c>
      <c r="HP707" s="9">
        <v>69.489999999999995</v>
      </c>
      <c r="HQ707" s="9">
        <v>69.47</v>
      </c>
      <c r="HR707" s="9">
        <v>69.45</v>
      </c>
      <c r="HS707" s="9">
        <v>69.430000000000007</v>
      </c>
      <c r="HT707" s="9">
        <v>69.41</v>
      </c>
      <c r="HU707" s="9">
        <v>69.400000000000006</v>
      </c>
      <c r="HV707" s="9">
        <v>69.38</v>
      </c>
      <c r="HW707" s="9">
        <v>69.36</v>
      </c>
      <c r="HX707" s="9">
        <v>69.34</v>
      </c>
      <c r="HY707" s="9">
        <v>69.33</v>
      </c>
      <c r="ID707" s="14">
        <v>84.838099999999997</v>
      </c>
      <c r="IE707" s="14">
        <v>84.747900000000001</v>
      </c>
      <c r="IF707" s="14">
        <v>-0.10641399999999999</v>
      </c>
      <c r="IH707" s="7">
        <v>72.63</v>
      </c>
      <c r="II707" s="9">
        <v>86.99</v>
      </c>
    </row>
    <row r="708" spans="1:243" x14ac:dyDescent="0.35">
      <c r="A708" s="6">
        <f t="shared" si="122"/>
        <v>45541</v>
      </c>
      <c r="B708" s="13">
        <f t="shared" si="143"/>
        <v>9</v>
      </c>
      <c r="C708" s="13">
        <f t="shared" si="144"/>
        <v>2024</v>
      </c>
      <c r="D708">
        <f t="shared" si="145"/>
        <v>202409</v>
      </c>
      <c r="E708">
        <f t="shared" si="146"/>
        <v>3</v>
      </c>
      <c r="F708">
        <f t="shared" si="147"/>
        <v>202403</v>
      </c>
      <c r="G708" t="s">
        <v>1468</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84.581999999999994</v>
      </c>
      <c r="FP708" s="7">
        <v>72.819999999999993</v>
      </c>
      <c r="FQ708" s="9">
        <v>1.3160000000000001</v>
      </c>
      <c r="FR708" s="7">
        <f t="shared" si="121"/>
        <v>55.334346504559264</v>
      </c>
      <c r="FT708" s="7">
        <v>3.99</v>
      </c>
      <c r="FU708" s="7">
        <v>3.92</v>
      </c>
      <c r="FV708" s="9">
        <v>84.5822</v>
      </c>
      <c r="FX708" s="9">
        <v>71.06</v>
      </c>
      <c r="FY708" s="9">
        <v>70.45</v>
      </c>
      <c r="FZ708" s="9">
        <v>70.19</v>
      </c>
      <c r="GA708" s="9">
        <v>69.92</v>
      </c>
      <c r="GB708" s="9">
        <v>69.430000000000007</v>
      </c>
      <c r="GD708" s="9">
        <v>71.06</v>
      </c>
      <c r="GE708" s="9">
        <v>70.709999999999994</v>
      </c>
      <c r="GF708" s="9">
        <v>70.45</v>
      </c>
      <c r="GG708" s="9">
        <v>70.290000000000006</v>
      </c>
      <c r="GH708" s="9">
        <v>70.23</v>
      </c>
      <c r="GI708" s="9">
        <v>70.19</v>
      </c>
      <c r="GJ708" s="9">
        <v>70.16</v>
      </c>
      <c r="GK708" s="9">
        <v>70.14</v>
      </c>
      <c r="GL708" s="9">
        <v>70.099999999999994</v>
      </c>
      <c r="GM708" s="9">
        <v>70.05</v>
      </c>
      <c r="GN708" s="9">
        <v>69.98</v>
      </c>
      <c r="GO708" s="9">
        <v>69.92</v>
      </c>
      <c r="GP708" s="9">
        <v>69.86</v>
      </c>
      <c r="GQ708" s="9">
        <v>69.81</v>
      </c>
      <c r="GR708" s="9">
        <v>69.75</v>
      </c>
      <c r="GS708" s="9">
        <v>69.709999999999994</v>
      </c>
      <c r="GT708" s="9">
        <v>69.680000000000007</v>
      </c>
      <c r="GU708" s="9">
        <v>69.64</v>
      </c>
      <c r="GV708" s="9">
        <v>69.599999999999994</v>
      </c>
      <c r="GW708" s="9">
        <v>69.55</v>
      </c>
      <c r="GX708" s="9">
        <v>69.5</v>
      </c>
      <c r="GY708" s="9">
        <v>69.459999999999994</v>
      </c>
      <c r="GZ708" s="9">
        <v>69.430000000000007</v>
      </c>
      <c r="HA708" s="9">
        <v>69.430000000000007</v>
      </c>
      <c r="HB708" s="9">
        <v>69.41</v>
      </c>
      <c r="HC708" s="9">
        <v>69.400000000000006</v>
      </c>
      <c r="HD708" s="9">
        <v>69.37</v>
      </c>
      <c r="HE708" s="9">
        <v>69.349999999999994</v>
      </c>
      <c r="HF708" s="9">
        <v>69.37</v>
      </c>
      <c r="HG708" s="9">
        <v>69.38</v>
      </c>
      <c r="HH708" s="9">
        <v>69.39</v>
      </c>
      <c r="HI708" s="9">
        <v>69.400000000000006</v>
      </c>
      <c r="HJ708" s="9">
        <v>69.39</v>
      </c>
      <c r="HK708" s="9">
        <v>69.39</v>
      </c>
      <c r="HL708" s="9">
        <v>69.39</v>
      </c>
      <c r="HM708" s="9">
        <v>69.36</v>
      </c>
      <c r="HN708" s="9">
        <v>69.319999999999993</v>
      </c>
      <c r="HO708" s="9">
        <v>69.28</v>
      </c>
      <c r="HP708" s="9">
        <v>69.28</v>
      </c>
      <c r="HQ708" s="9">
        <v>69.290000000000006</v>
      </c>
      <c r="HR708" s="9">
        <v>69.290000000000006</v>
      </c>
      <c r="HS708" s="9">
        <v>69.290000000000006</v>
      </c>
      <c r="HT708" s="9">
        <v>69.290000000000006</v>
      </c>
      <c r="HU708" s="9">
        <v>69.290000000000006</v>
      </c>
      <c r="HV708" s="9">
        <v>69.28</v>
      </c>
      <c r="HW708" s="9">
        <v>69.27</v>
      </c>
      <c r="HX708" s="9">
        <v>69.260000000000005</v>
      </c>
      <c r="HY708" s="9">
        <v>69.25</v>
      </c>
      <c r="ID708" s="14">
        <v>84.838099999999997</v>
      </c>
      <c r="IE708" s="14">
        <v>84.747900000000001</v>
      </c>
      <c r="IF708" s="14">
        <v>-0.10641399999999999</v>
      </c>
      <c r="IH708" s="7">
        <v>72.63</v>
      </c>
      <c r="II708" s="9">
        <v>87.83</v>
      </c>
    </row>
    <row r="709" spans="1:243" x14ac:dyDescent="0.35">
      <c r="A709" s="6">
        <f t="shared" si="122"/>
        <v>45544</v>
      </c>
      <c r="B709" s="13">
        <f t="shared" ref="B709:B745" si="148">MONTH(A709)</f>
        <v>9</v>
      </c>
      <c r="C709" s="13">
        <f t="shared" ref="C709:C745" si="149">YEAR(A709)</f>
        <v>2024</v>
      </c>
      <c r="D709">
        <f t="shared" ref="D709:D745" si="150">C709*100+B709</f>
        <v>202409</v>
      </c>
      <c r="E709">
        <f t="shared" ref="E709:E745" si="151">IF(B709&lt;4,1,IF(B709&lt;7,2,IF(B709&lt;10,3,4)))</f>
        <v>3</v>
      </c>
      <c r="F709">
        <f t="shared" ref="F709:F745" si="152">C709*100+E709</f>
        <v>202403</v>
      </c>
      <c r="G709" t="s">
        <v>1493</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84.377099999999999</v>
      </c>
      <c r="FP709" s="7">
        <v>72.37</v>
      </c>
      <c r="FQ709" s="9">
        <v>1.3079000000000001</v>
      </c>
      <c r="FR709" s="7">
        <f t="shared" si="121"/>
        <v>55.332976527257436</v>
      </c>
      <c r="FT709" s="7">
        <v>3.89</v>
      </c>
      <c r="FU709" s="7">
        <v>3.86</v>
      </c>
      <c r="FV709" s="9">
        <v>84.376999999999995</v>
      </c>
      <c r="FX709" s="9">
        <v>71.84</v>
      </c>
      <c r="FY709" s="9">
        <v>71</v>
      </c>
      <c r="FZ709" s="9">
        <v>70.59</v>
      </c>
      <c r="GA709" s="9">
        <v>70.16</v>
      </c>
      <c r="GB709" s="9">
        <v>69.56</v>
      </c>
      <c r="GD709" s="9">
        <v>71.84</v>
      </c>
      <c r="GE709" s="9">
        <v>71.36</v>
      </c>
      <c r="GF709" s="9">
        <v>71</v>
      </c>
      <c r="GG709" s="9">
        <v>70.790000000000006</v>
      </c>
      <c r="GH709" s="9">
        <v>70.680000000000007</v>
      </c>
      <c r="GI709" s="9">
        <v>70.59</v>
      </c>
      <c r="GJ709" s="9">
        <v>70.53</v>
      </c>
      <c r="GK709" s="9">
        <v>70.48</v>
      </c>
      <c r="GL709" s="9">
        <v>70.400000000000006</v>
      </c>
      <c r="GM709" s="9">
        <v>70.319999999999993</v>
      </c>
      <c r="GN709" s="9">
        <v>70.239999999999995</v>
      </c>
      <c r="GO709" s="9">
        <v>70.16</v>
      </c>
      <c r="GP709" s="9">
        <v>70.08</v>
      </c>
      <c r="GQ709" s="9">
        <v>70.02</v>
      </c>
      <c r="GR709" s="9">
        <v>69.95</v>
      </c>
      <c r="GS709" s="9">
        <v>69.900000000000006</v>
      </c>
      <c r="GT709" s="9">
        <v>69.86</v>
      </c>
      <c r="GU709" s="9">
        <v>69.81</v>
      </c>
      <c r="GV709" s="9">
        <v>69.760000000000005</v>
      </c>
      <c r="GW709" s="9">
        <v>69.709999999999994</v>
      </c>
      <c r="GX709" s="9">
        <v>69.650000000000006</v>
      </c>
      <c r="GY709" s="9">
        <v>69.61</v>
      </c>
      <c r="GZ709" s="9">
        <v>69.569999999999993</v>
      </c>
      <c r="HA709" s="9">
        <v>69.56</v>
      </c>
      <c r="HB709" s="9">
        <v>69.53</v>
      </c>
      <c r="HC709" s="9">
        <v>69.52</v>
      </c>
      <c r="HD709" s="9">
        <v>69.489999999999995</v>
      </c>
      <c r="HE709" s="9">
        <v>69.47</v>
      </c>
      <c r="HF709" s="9">
        <v>69.489999999999995</v>
      </c>
      <c r="HG709" s="9">
        <v>69.5</v>
      </c>
      <c r="HH709" s="9">
        <v>69.510000000000005</v>
      </c>
      <c r="HI709" s="9">
        <v>69.52</v>
      </c>
      <c r="HJ709" s="9">
        <v>69.52</v>
      </c>
      <c r="HK709" s="9">
        <v>69.510000000000005</v>
      </c>
      <c r="HL709" s="9">
        <v>69.510000000000005</v>
      </c>
      <c r="HM709" s="9">
        <v>69.47</v>
      </c>
      <c r="HN709" s="9">
        <v>69.42</v>
      </c>
      <c r="HO709" s="9">
        <v>69.38</v>
      </c>
      <c r="HP709" s="9">
        <v>69.38</v>
      </c>
      <c r="HQ709" s="9">
        <v>69.400000000000006</v>
      </c>
      <c r="HR709" s="9">
        <v>69.400000000000006</v>
      </c>
      <c r="HS709" s="9">
        <v>69.400000000000006</v>
      </c>
      <c r="HT709" s="9">
        <v>69.400000000000006</v>
      </c>
      <c r="HU709" s="9">
        <v>69.400000000000006</v>
      </c>
      <c r="HV709" s="9">
        <v>69.38</v>
      </c>
      <c r="HW709" s="9">
        <v>69.38</v>
      </c>
      <c r="HX709" s="9">
        <v>69.37</v>
      </c>
      <c r="HY709" s="9">
        <v>69.349999999999994</v>
      </c>
      <c r="ID709" s="14">
        <v>84.838099999999997</v>
      </c>
      <c r="IE709" s="14">
        <v>84.747900000000001</v>
      </c>
      <c r="IF709" s="14">
        <v>-0.10641399999999999</v>
      </c>
      <c r="IH709" s="7">
        <v>72.63</v>
      </c>
      <c r="II709" s="9">
        <v>89.94</v>
      </c>
    </row>
    <row r="710" spans="1:243" x14ac:dyDescent="0.35">
      <c r="A710" s="6">
        <f t="shared" si="122"/>
        <v>45545</v>
      </c>
      <c r="B710" s="13">
        <f t="shared" si="148"/>
        <v>9</v>
      </c>
      <c r="C710" s="13">
        <f t="shared" si="149"/>
        <v>2024</v>
      </c>
      <c r="D710">
        <f t="shared" si="150"/>
        <v>202409</v>
      </c>
      <c r="E710">
        <f t="shared" si="151"/>
        <v>3</v>
      </c>
      <c r="F710">
        <f t="shared" si="152"/>
        <v>202403</v>
      </c>
      <c r="G710" t="s">
        <v>1494</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84.354100000000003</v>
      </c>
      <c r="FP710" s="7">
        <v>70.34</v>
      </c>
      <c r="FQ710" s="9">
        <v>1.3057000000000001</v>
      </c>
      <c r="FR710" s="7">
        <f t="shared" si="121"/>
        <v>53.871486558933903</v>
      </c>
      <c r="FT710" s="7">
        <v>3.87</v>
      </c>
      <c r="FU710" s="7">
        <v>3.83</v>
      </c>
      <c r="FV710" s="9">
        <v>84.347800000000007</v>
      </c>
      <c r="FX710" s="9">
        <v>69.19</v>
      </c>
      <c r="FY710" s="9">
        <v>68.540000000000006</v>
      </c>
      <c r="FZ710" s="9">
        <v>68.3</v>
      </c>
      <c r="GA710" s="9">
        <v>68.11</v>
      </c>
      <c r="GB710" s="9">
        <v>67.86</v>
      </c>
      <c r="GD710" s="9">
        <v>69.19</v>
      </c>
      <c r="GE710" s="9">
        <v>68.83</v>
      </c>
      <c r="GF710" s="9">
        <v>68.540000000000006</v>
      </c>
      <c r="GG710" s="9">
        <v>68.400000000000006</v>
      </c>
      <c r="GH710" s="9">
        <v>68.34</v>
      </c>
      <c r="GI710" s="9">
        <v>68.3</v>
      </c>
      <c r="GJ710" s="9">
        <v>68.28</v>
      </c>
      <c r="GK710" s="9">
        <v>68.27</v>
      </c>
      <c r="GL710" s="9">
        <v>68.239999999999995</v>
      </c>
      <c r="GM710" s="9">
        <v>68.2</v>
      </c>
      <c r="GN710" s="9">
        <v>68.150000000000006</v>
      </c>
      <c r="GO710" s="9">
        <v>68.11</v>
      </c>
      <c r="GP710" s="9">
        <v>68.06</v>
      </c>
      <c r="GQ710" s="9">
        <v>68.03</v>
      </c>
      <c r="GR710" s="9">
        <v>67.989999999999995</v>
      </c>
      <c r="GS710" s="9">
        <v>67.959999999999994</v>
      </c>
      <c r="GT710" s="9">
        <v>67.95</v>
      </c>
      <c r="GU710" s="9">
        <v>67.930000000000007</v>
      </c>
      <c r="GV710" s="9">
        <v>67.91</v>
      </c>
      <c r="GW710" s="9">
        <v>67.89</v>
      </c>
      <c r="GX710" s="9">
        <v>67.86</v>
      </c>
      <c r="GY710" s="9">
        <v>67.849999999999994</v>
      </c>
      <c r="GZ710" s="9">
        <v>67.84</v>
      </c>
      <c r="HA710" s="9">
        <v>67.86</v>
      </c>
      <c r="HB710" s="9">
        <v>67.86</v>
      </c>
      <c r="HC710" s="9">
        <v>67.87</v>
      </c>
      <c r="HD710" s="9">
        <v>67.87</v>
      </c>
      <c r="HE710" s="9">
        <v>67.88</v>
      </c>
      <c r="HF710" s="9">
        <v>67.930000000000007</v>
      </c>
      <c r="HG710" s="9">
        <v>67.959999999999994</v>
      </c>
      <c r="HH710" s="9">
        <v>68</v>
      </c>
      <c r="HI710" s="9">
        <v>68.03</v>
      </c>
      <c r="HJ710" s="9">
        <v>68.05</v>
      </c>
      <c r="HK710" s="9">
        <v>68.06</v>
      </c>
      <c r="HL710" s="9">
        <v>68.08</v>
      </c>
      <c r="HM710" s="9">
        <v>68.05</v>
      </c>
      <c r="HN710" s="9">
        <v>68.010000000000005</v>
      </c>
      <c r="HO710" s="9">
        <v>67.98</v>
      </c>
      <c r="HP710" s="9">
        <v>67.989999999999995</v>
      </c>
      <c r="HQ710" s="9">
        <v>68.03</v>
      </c>
      <c r="HR710" s="9">
        <v>68.040000000000006</v>
      </c>
      <c r="HS710" s="9">
        <v>68.05</v>
      </c>
      <c r="HT710" s="9">
        <v>68.06</v>
      </c>
      <c r="HU710" s="9">
        <v>68.069999999999993</v>
      </c>
      <c r="HV710" s="9">
        <v>68.069999999999993</v>
      </c>
      <c r="HW710" s="9">
        <v>68.08</v>
      </c>
      <c r="HX710" s="9">
        <v>68.08</v>
      </c>
      <c r="HY710" s="9">
        <v>68.069999999999993</v>
      </c>
      <c r="ID710" s="14">
        <v>84.838099999999997</v>
      </c>
      <c r="IE710" s="14">
        <v>84.747900000000001</v>
      </c>
      <c r="IF710" s="14">
        <v>-0.10641399999999999</v>
      </c>
      <c r="IH710" s="7">
        <v>69.239999999999995</v>
      </c>
      <c r="II710" s="9">
        <v>84.58</v>
      </c>
    </row>
    <row r="711" spans="1:243" x14ac:dyDescent="0.35">
      <c r="A711" s="6">
        <f t="shared" si="122"/>
        <v>45546</v>
      </c>
      <c r="B711" s="13">
        <f t="shared" si="148"/>
        <v>9</v>
      </c>
      <c r="C711" s="13">
        <f t="shared" si="149"/>
        <v>2024</v>
      </c>
      <c r="D711">
        <f t="shared" si="150"/>
        <v>202409</v>
      </c>
      <c r="E711">
        <f t="shared" si="151"/>
        <v>3</v>
      </c>
      <c r="F711">
        <f t="shared" si="152"/>
        <v>202403</v>
      </c>
      <c r="G711" t="s">
        <v>1495</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84.092200000000005</v>
      </c>
      <c r="FP711" s="7">
        <v>70.31</v>
      </c>
      <c r="FQ711" s="9">
        <v>1.3015000000000001</v>
      </c>
      <c r="FR711" s="7">
        <f t="shared" si="121"/>
        <v>54.022281982328082</v>
      </c>
      <c r="FT711" s="7">
        <v>3.8</v>
      </c>
      <c r="FU711" s="7">
        <v>3.77</v>
      </c>
      <c r="FV711" s="9">
        <v>84.084500000000006</v>
      </c>
      <c r="FX711" s="9">
        <v>70.61</v>
      </c>
      <c r="FY711" s="9">
        <v>69.81</v>
      </c>
      <c r="FZ711" s="9">
        <v>69.5</v>
      </c>
      <c r="GA711" s="9">
        <v>69.180000000000007</v>
      </c>
      <c r="GB711" s="9">
        <v>68.650000000000006</v>
      </c>
      <c r="GD711" s="9">
        <v>70.61</v>
      </c>
      <c r="GE711" s="9">
        <v>70.17</v>
      </c>
      <c r="GF711" s="9">
        <v>69.81</v>
      </c>
      <c r="GG711" s="9">
        <v>69.650000000000006</v>
      </c>
      <c r="GH711" s="9">
        <v>69.56</v>
      </c>
      <c r="GI711" s="9">
        <v>69.5</v>
      </c>
      <c r="GJ711" s="9">
        <v>69.45</v>
      </c>
      <c r="GK711" s="9">
        <v>69.42</v>
      </c>
      <c r="GL711" s="9">
        <v>69.37</v>
      </c>
      <c r="GM711" s="9">
        <v>69.31</v>
      </c>
      <c r="GN711" s="9">
        <v>69.239999999999995</v>
      </c>
      <c r="GO711" s="9">
        <v>69.180000000000007</v>
      </c>
      <c r="GP711" s="9">
        <v>69.11</v>
      </c>
      <c r="GQ711" s="9">
        <v>69.05</v>
      </c>
      <c r="GR711" s="9">
        <v>68.98</v>
      </c>
      <c r="GS711" s="9">
        <v>68.930000000000007</v>
      </c>
      <c r="GT711" s="9">
        <v>68.900000000000006</v>
      </c>
      <c r="GU711" s="9">
        <v>68.849999999999994</v>
      </c>
      <c r="GV711" s="9">
        <v>68.8</v>
      </c>
      <c r="GW711" s="9">
        <v>68.760000000000005</v>
      </c>
      <c r="GX711" s="9">
        <v>68.709999999999994</v>
      </c>
      <c r="GY711" s="9">
        <v>68.680000000000007</v>
      </c>
      <c r="GZ711" s="9">
        <v>68.650000000000006</v>
      </c>
      <c r="HA711" s="9">
        <v>68.650000000000006</v>
      </c>
      <c r="HB711" s="9">
        <v>68.64</v>
      </c>
      <c r="HC711" s="9">
        <v>68.63</v>
      </c>
      <c r="HD711" s="9">
        <v>68.62</v>
      </c>
      <c r="HE711" s="9">
        <v>68.62</v>
      </c>
      <c r="HF711" s="9">
        <v>68.650000000000006</v>
      </c>
      <c r="HG711" s="9">
        <v>68.67</v>
      </c>
      <c r="HH711" s="9">
        <v>68.69</v>
      </c>
      <c r="HI711" s="9">
        <v>68.7</v>
      </c>
      <c r="HJ711" s="9">
        <v>68.7</v>
      </c>
      <c r="HK711" s="9">
        <v>68.7</v>
      </c>
      <c r="HL711" s="9">
        <v>68.7</v>
      </c>
      <c r="HM711" s="9">
        <v>68.66</v>
      </c>
      <c r="HN711" s="9">
        <v>68.61</v>
      </c>
      <c r="HO711" s="9">
        <v>68.569999999999993</v>
      </c>
      <c r="HP711" s="9">
        <v>68.569999999999993</v>
      </c>
      <c r="HQ711" s="9">
        <v>68.599999999999994</v>
      </c>
      <c r="HR711" s="9">
        <v>68.599999999999994</v>
      </c>
      <c r="HS711" s="9">
        <v>68.599999999999994</v>
      </c>
      <c r="HT711" s="9">
        <v>68.599999999999994</v>
      </c>
      <c r="HU711" s="9">
        <v>68.599999999999994</v>
      </c>
      <c r="HV711" s="9">
        <v>68.599999999999994</v>
      </c>
      <c r="HW711" s="9">
        <v>68.599999999999994</v>
      </c>
      <c r="HX711" s="9">
        <v>68.59</v>
      </c>
      <c r="HY711" s="9">
        <v>68.569999999999993</v>
      </c>
      <c r="ID711" s="14">
        <v>84.838099999999997</v>
      </c>
      <c r="IE711" s="14">
        <v>84.747900000000001</v>
      </c>
      <c r="IF711" s="14">
        <v>-0.10641399999999999</v>
      </c>
      <c r="IH711" s="7">
        <v>70.67</v>
      </c>
      <c r="II711" s="9">
        <v>87.31</v>
      </c>
    </row>
    <row r="712" spans="1:243" x14ac:dyDescent="0.35">
      <c r="A712" s="6">
        <f t="shared" si="122"/>
        <v>45547</v>
      </c>
      <c r="B712" s="13">
        <f t="shared" si="148"/>
        <v>9</v>
      </c>
      <c r="C712" s="13">
        <f t="shared" si="149"/>
        <v>2024</v>
      </c>
      <c r="D712">
        <f t="shared" si="150"/>
        <v>202409</v>
      </c>
      <c r="E712">
        <f t="shared" si="151"/>
        <v>3</v>
      </c>
      <c r="F712">
        <f t="shared" si="152"/>
        <v>202403</v>
      </c>
      <c r="G712" t="s">
        <v>1496</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84.3887</v>
      </c>
      <c r="FP712" s="7">
        <v>73.81</v>
      </c>
      <c r="FQ712" s="9">
        <v>1.3079000000000001</v>
      </c>
      <c r="FR712" s="7">
        <f t="shared" si="121"/>
        <v>56.433978132884775</v>
      </c>
      <c r="FT712" s="7">
        <v>3.83</v>
      </c>
      <c r="FU712" s="7">
        <v>3.79</v>
      </c>
      <c r="FV712" s="9">
        <v>84.397000000000006</v>
      </c>
      <c r="FX712" s="9">
        <v>71.97</v>
      </c>
      <c r="FY712" s="9">
        <v>71.05</v>
      </c>
      <c r="FZ712" s="9">
        <v>70.7</v>
      </c>
      <c r="GA712" s="9">
        <v>70.34</v>
      </c>
      <c r="GB712" s="9">
        <v>69.53</v>
      </c>
      <c r="GD712" s="9">
        <v>71.97</v>
      </c>
      <c r="GE712" s="9">
        <v>71.430000000000007</v>
      </c>
      <c r="GF712" s="9">
        <v>71.05</v>
      </c>
      <c r="GG712" s="9">
        <v>70.849999999999994</v>
      </c>
      <c r="GH712" s="9">
        <v>70.760000000000005</v>
      </c>
      <c r="GI712" s="9">
        <v>70.7</v>
      </c>
      <c r="GJ712" s="9">
        <v>70.66</v>
      </c>
      <c r="GK712" s="9">
        <v>70.62</v>
      </c>
      <c r="GL712" s="9">
        <v>70.569999999999993</v>
      </c>
      <c r="GM712" s="9">
        <v>70.5</v>
      </c>
      <c r="GN712" s="9">
        <v>70.42</v>
      </c>
      <c r="GO712" s="9">
        <v>70.34</v>
      </c>
      <c r="GP712" s="9">
        <v>70.25</v>
      </c>
      <c r="GQ712" s="9">
        <v>70.16</v>
      </c>
      <c r="GR712" s="9">
        <v>70.069999999999993</v>
      </c>
      <c r="GS712" s="9">
        <v>69.989999999999995</v>
      </c>
      <c r="GT712" s="9">
        <v>69.930000000000007</v>
      </c>
      <c r="GU712" s="9">
        <v>69.86</v>
      </c>
      <c r="GV712" s="9">
        <v>69.8</v>
      </c>
      <c r="GW712" s="9">
        <v>69.739999999999995</v>
      </c>
      <c r="GX712" s="9">
        <v>69.67</v>
      </c>
      <c r="GY712" s="9">
        <v>69.61</v>
      </c>
      <c r="GZ712" s="9">
        <v>69.56</v>
      </c>
      <c r="HA712" s="9">
        <v>69.53</v>
      </c>
      <c r="HB712" s="9">
        <v>69.489999999999995</v>
      </c>
      <c r="HC712" s="9">
        <v>69.459999999999994</v>
      </c>
      <c r="HD712" s="9">
        <v>69.430000000000007</v>
      </c>
      <c r="HE712" s="9">
        <v>69.41</v>
      </c>
      <c r="HF712" s="9">
        <v>69.42</v>
      </c>
      <c r="HG712" s="9">
        <v>69.42</v>
      </c>
      <c r="HH712" s="9">
        <v>69.42</v>
      </c>
      <c r="HI712" s="9">
        <v>69.400000000000006</v>
      </c>
      <c r="HJ712" s="9">
        <v>69.38</v>
      </c>
      <c r="HK712" s="9">
        <v>69.37</v>
      </c>
      <c r="HL712" s="9">
        <v>69.36</v>
      </c>
      <c r="HM712" s="9">
        <v>69.319999999999993</v>
      </c>
      <c r="HN712" s="9">
        <v>69.260000000000005</v>
      </c>
      <c r="HO712" s="9">
        <v>69.209999999999994</v>
      </c>
      <c r="HP712" s="9">
        <v>69.2</v>
      </c>
      <c r="HQ712" s="9">
        <v>69.22</v>
      </c>
      <c r="HR712" s="9">
        <v>69.209999999999994</v>
      </c>
      <c r="HS712" s="9">
        <v>69.2</v>
      </c>
      <c r="HT712" s="9">
        <v>69.2</v>
      </c>
      <c r="HU712" s="9">
        <v>69.19</v>
      </c>
      <c r="HV712" s="9">
        <v>69.180000000000007</v>
      </c>
      <c r="HW712" s="9">
        <v>69.17</v>
      </c>
      <c r="HX712" s="9">
        <v>69.150000000000006</v>
      </c>
      <c r="HY712" s="9">
        <v>69.13</v>
      </c>
      <c r="ID712" s="14">
        <v>84.838099999999997</v>
      </c>
      <c r="IE712" s="14">
        <v>84.747900000000001</v>
      </c>
      <c r="IF712" s="14">
        <v>-0.10641399999999999</v>
      </c>
      <c r="IH712" s="7">
        <v>71.650000000000006</v>
      </c>
      <c r="II712" s="9">
        <v>84.42</v>
      </c>
    </row>
    <row r="713" spans="1:243" x14ac:dyDescent="0.35">
      <c r="A713" s="6">
        <f t="shared" si="122"/>
        <v>45548</v>
      </c>
      <c r="B713" s="13">
        <f t="shared" si="148"/>
        <v>9</v>
      </c>
      <c r="C713" s="13">
        <f t="shared" si="149"/>
        <v>2024</v>
      </c>
      <c r="D713">
        <f t="shared" si="150"/>
        <v>202409</v>
      </c>
      <c r="E713">
        <f t="shared" si="151"/>
        <v>3</v>
      </c>
      <c r="F713">
        <f t="shared" si="152"/>
        <v>202403</v>
      </c>
      <c r="G713" t="s">
        <v>1497</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84.535300000000007</v>
      </c>
      <c r="FP713" s="7">
        <v>73.680000000000007</v>
      </c>
      <c r="FQ713" s="9">
        <v>1.3154999999999999</v>
      </c>
      <c r="FR713" s="7">
        <f t="shared" si="121"/>
        <v>56.009122006841515</v>
      </c>
      <c r="FT713" s="7">
        <v>3.8</v>
      </c>
      <c r="FU713" s="7">
        <v>3.76</v>
      </c>
      <c r="FV713" s="9">
        <v>84.572699999999998</v>
      </c>
      <c r="FX713" s="9">
        <v>71.61</v>
      </c>
      <c r="FY713" s="9">
        <v>70.64</v>
      </c>
      <c r="FZ713" s="9">
        <v>70.239999999999995</v>
      </c>
      <c r="GA713" s="9">
        <v>69.88</v>
      </c>
      <c r="GB713" s="9">
        <v>69.11</v>
      </c>
      <c r="GD713" s="9">
        <v>71.61</v>
      </c>
      <c r="GE713" s="9">
        <v>71.05</v>
      </c>
      <c r="GF713" s="9">
        <v>70.64</v>
      </c>
      <c r="GG713" s="9">
        <v>70.42</v>
      </c>
      <c r="GH713" s="9">
        <v>70.31</v>
      </c>
      <c r="GI713" s="9">
        <v>70.239999999999995</v>
      </c>
      <c r="GJ713" s="9">
        <v>70.19</v>
      </c>
      <c r="GK713" s="9">
        <v>70.16</v>
      </c>
      <c r="GL713" s="9">
        <v>70.11</v>
      </c>
      <c r="GM713" s="9">
        <v>70.040000000000006</v>
      </c>
      <c r="GN713" s="9">
        <v>69.959999999999994</v>
      </c>
      <c r="GO713" s="9">
        <v>69.88</v>
      </c>
      <c r="GP713" s="9">
        <v>69.790000000000006</v>
      </c>
      <c r="GQ713" s="9">
        <v>69.709999999999994</v>
      </c>
      <c r="GR713" s="9">
        <v>69.62</v>
      </c>
      <c r="GS713" s="9">
        <v>69.540000000000006</v>
      </c>
      <c r="GT713" s="9">
        <v>69.48</v>
      </c>
      <c r="GU713" s="9">
        <v>69.42</v>
      </c>
      <c r="GV713" s="9">
        <v>69.37</v>
      </c>
      <c r="GW713" s="9">
        <v>69.31</v>
      </c>
      <c r="GX713" s="9">
        <v>69.239999999999995</v>
      </c>
      <c r="GY713" s="9">
        <v>69.19</v>
      </c>
      <c r="GZ713" s="9">
        <v>69.14</v>
      </c>
      <c r="HA713" s="9">
        <v>69.11</v>
      </c>
      <c r="HB713" s="9">
        <v>69.069999999999993</v>
      </c>
      <c r="HC713" s="9">
        <v>69.040000000000006</v>
      </c>
      <c r="HD713" s="9">
        <v>69.010000000000005</v>
      </c>
      <c r="HE713" s="9">
        <v>68.989999999999995</v>
      </c>
      <c r="HF713" s="9">
        <v>69</v>
      </c>
      <c r="HG713" s="9">
        <v>69</v>
      </c>
      <c r="HH713" s="9">
        <v>69</v>
      </c>
      <c r="HI713" s="9">
        <v>68.989999999999995</v>
      </c>
      <c r="HJ713" s="9">
        <v>68.97</v>
      </c>
      <c r="HK713" s="9">
        <v>68.95</v>
      </c>
      <c r="HL713" s="9">
        <v>68.930000000000007</v>
      </c>
      <c r="HM713" s="9">
        <v>68.900000000000006</v>
      </c>
      <c r="HN713" s="9">
        <v>68.87</v>
      </c>
      <c r="HO713" s="9">
        <v>68.83</v>
      </c>
      <c r="HP713" s="9">
        <v>68.81</v>
      </c>
      <c r="HQ713" s="9">
        <v>68.83</v>
      </c>
      <c r="HR713" s="9">
        <v>68.819999999999993</v>
      </c>
      <c r="HS713" s="9">
        <v>68.819999999999993</v>
      </c>
      <c r="HT713" s="9">
        <v>68.819999999999993</v>
      </c>
      <c r="HU713" s="9">
        <v>68.819999999999993</v>
      </c>
      <c r="HV713" s="9">
        <v>68.81</v>
      </c>
      <c r="HW713" s="9">
        <v>68.8</v>
      </c>
      <c r="HX713" s="9">
        <v>68.78</v>
      </c>
      <c r="HY713" s="9">
        <v>68.77</v>
      </c>
      <c r="ID713" s="14">
        <v>84.838099999999997</v>
      </c>
      <c r="IE713" s="14">
        <v>84.747900000000001</v>
      </c>
      <c r="IF713" s="14">
        <v>-0.10641399999999999</v>
      </c>
      <c r="IH713" s="7">
        <v>71.17</v>
      </c>
      <c r="II713" s="9">
        <v>85.76</v>
      </c>
    </row>
    <row r="714" spans="1:243" x14ac:dyDescent="0.35">
      <c r="A714" s="6">
        <f t="shared" si="122"/>
        <v>45551</v>
      </c>
      <c r="B714" s="13">
        <f t="shared" si="148"/>
        <v>9</v>
      </c>
      <c r="C714" s="13">
        <f t="shared" si="149"/>
        <v>2024</v>
      </c>
      <c r="D714">
        <f t="shared" si="150"/>
        <v>202409</v>
      </c>
      <c r="E714">
        <f t="shared" si="151"/>
        <v>3</v>
      </c>
      <c r="F714">
        <f t="shared" si="152"/>
        <v>202403</v>
      </c>
      <c r="G714" t="s">
        <v>1498</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84.662499999999994</v>
      </c>
      <c r="FP714" s="7">
        <v>73.959999999999994</v>
      </c>
      <c r="FQ714" s="9">
        <v>1.32</v>
      </c>
      <c r="FR714" s="7">
        <f t="shared" ref="FR714:FR777" si="153">FP714/FQ714</f>
        <v>56.030303030303024</v>
      </c>
      <c r="FT714" s="7">
        <v>3.79</v>
      </c>
      <c r="FU714" s="7">
        <v>3.76</v>
      </c>
      <c r="FV714" s="9">
        <v>84.705100000000002</v>
      </c>
      <c r="FX714" s="9">
        <v>72.75</v>
      </c>
      <c r="FY714" s="9">
        <v>71.75</v>
      </c>
      <c r="FZ714" s="9">
        <v>71.33</v>
      </c>
      <c r="GA714" s="9">
        <v>70.81</v>
      </c>
      <c r="GB714" s="9">
        <v>69.81</v>
      </c>
      <c r="GD714" s="9">
        <v>72.75</v>
      </c>
      <c r="GE714" s="9">
        <v>72.150000000000006</v>
      </c>
      <c r="GF714" s="9">
        <v>71.75</v>
      </c>
      <c r="GG714" s="9">
        <v>71.53</v>
      </c>
      <c r="GH714" s="9">
        <v>71.41</v>
      </c>
      <c r="GI714" s="9">
        <v>71.33</v>
      </c>
      <c r="GJ714" s="9">
        <v>71.260000000000005</v>
      </c>
      <c r="GK714" s="9">
        <v>71.2</v>
      </c>
      <c r="GL714" s="9">
        <v>71.12</v>
      </c>
      <c r="GM714" s="9">
        <v>71.03</v>
      </c>
      <c r="GN714" s="9">
        <v>70.92</v>
      </c>
      <c r="GO714" s="9">
        <v>70.81</v>
      </c>
      <c r="GP714" s="9">
        <v>70.7</v>
      </c>
      <c r="GQ714" s="9">
        <v>70.599999999999994</v>
      </c>
      <c r="GR714" s="9">
        <v>70.489999999999995</v>
      </c>
      <c r="GS714" s="9">
        <v>70.39</v>
      </c>
      <c r="GT714" s="9">
        <v>70.31</v>
      </c>
      <c r="GU714" s="9">
        <v>70.23</v>
      </c>
      <c r="GV714" s="9">
        <v>70.16</v>
      </c>
      <c r="GW714" s="9">
        <v>70.08</v>
      </c>
      <c r="GX714" s="9">
        <v>69.989999999999995</v>
      </c>
      <c r="GY714" s="9">
        <v>69.92</v>
      </c>
      <c r="GZ714" s="9">
        <v>69.86</v>
      </c>
      <c r="HA714" s="9">
        <v>69.81</v>
      </c>
      <c r="HB714" s="9">
        <v>69.760000000000005</v>
      </c>
      <c r="HC714" s="9">
        <v>69.72</v>
      </c>
      <c r="HD714" s="9">
        <v>69.67</v>
      </c>
      <c r="HE714" s="9">
        <v>69.64</v>
      </c>
      <c r="HF714" s="9">
        <v>69.64</v>
      </c>
      <c r="HG714" s="9">
        <v>69.62</v>
      </c>
      <c r="HH714" s="9">
        <v>69.61</v>
      </c>
      <c r="HI714" s="9">
        <v>69.58</v>
      </c>
      <c r="HJ714" s="9">
        <v>69.55</v>
      </c>
      <c r="HK714" s="9">
        <v>69.510000000000005</v>
      </c>
      <c r="HL714" s="9">
        <v>69.48</v>
      </c>
      <c r="HM714" s="9">
        <v>69.44</v>
      </c>
      <c r="HN714" s="9">
        <v>69.39</v>
      </c>
      <c r="HO714" s="9">
        <v>69.34</v>
      </c>
      <c r="HP714" s="9">
        <v>69.31</v>
      </c>
      <c r="HQ714" s="9">
        <v>69.319999999999993</v>
      </c>
      <c r="HR714" s="9">
        <v>69.3</v>
      </c>
      <c r="HS714" s="9">
        <v>69.290000000000006</v>
      </c>
      <c r="HT714" s="9">
        <v>69.28</v>
      </c>
      <c r="HU714" s="9">
        <v>69.27</v>
      </c>
      <c r="HV714" s="9">
        <v>69.25</v>
      </c>
      <c r="HW714" s="9">
        <v>69.23</v>
      </c>
      <c r="HX714" s="9">
        <v>69.2</v>
      </c>
      <c r="HY714" s="9">
        <v>69.180000000000007</v>
      </c>
      <c r="ID714" s="14">
        <v>84.838099999999997</v>
      </c>
      <c r="IE714" s="14">
        <v>84.747900000000001</v>
      </c>
      <c r="IF714" s="14">
        <v>-0.10641399999999999</v>
      </c>
      <c r="IH714" s="7">
        <v>72.08</v>
      </c>
      <c r="II714" s="9">
        <v>81.17</v>
      </c>
    </row>
    <row r="715" spans="1:243" x14ac:dyDescent="0.35">
      <c r="A715" s="6">
        <f t="shared" si="122"/>
        <v>45552</v>
      </c>
      <c r="B715" s="13">
        <f t="shared" si="148"/>
        <v>9</v>
      </c>
      <c r="C715" s="13">
        <f t="shared" si="149"/>
        <v>2024</v>
      </c>
      <c r="D715">
        <f t="shared" si="150"/>
        <v>202409</v>
      </c>
      <c r="E715">
        <f t="shared" si="151"/>
        <v>3</v>
      </c>
      <c r="F715">
        <f t="shared" si="152"/>
        <v>202403</v>
      </c>
      <c r="G715" t="s">
        <v>1499</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84.613299999999995</v>
      </c>
      <c r="FP715" s="7">
        <v>74.55</v>
      </c>
      <c r="FQ715" s="9">
        <v>1.3188</v>
      </c>
      <c r="FR715" s="7">
        <f t="shared" si="153"/>
        <v>56.528662420382162</v>
      </c>
      <c r="FT715" s="7">
        <v>3.83</v>
      </c>
      <c r="FU715" s="7">
        <v>3.77</v>
      </c>
      <c r="FV715" s="9">
        <v>84.656000000000006</v>
      </c>
      <c r="FX715" s="9">
        <v>73.7</v>
      </c>
      <c r="FY715" s="9">
        <v>72.59</v>
      </c>
      <c r="FZ715" s="9">
        <v>72.099999999999994</v>
      </c>
      <c r="GA715" s="9">
        <v>71.48</v>
      </c>
      <c r="GB715" s="9">
        <v>70.38</v>
      </c>
      <c r="GD715" s="9">
        <v>73.7</v>
      </c>
      <c r="GE715" s="9">
        <v>73.010000000000005</v>
      </c>
      <c r="GF715" s="9">
        <v>72.59</v>
      </c>
      <c r="GG715" s="9">
        <v>72.349999999999994</v>
      </c>
      <c r="GH715" s="9">
        <v>72.209999999999994</v>
      </c>
      <c r="GI715" s="9">
        <v>72.099999999999994</v>
      </c>
      <c r="GJ715" s="9">
        <v>72</v>
      </c>
      <c r="GK715" s="9">
        <v>71.91</v>
      </c>
      <c r="GL715" s="9">
        <v>71.81</v>
      </c>
      <c r="GM715" s="9">
        <v>71.7</v>
      </c>
      <c r="GN715" s="9">
        <v>71.59</v>
      </c>
      <c r="GO715" s="9">
        <v>71.48</v>
      </c>
      <c r="GP715" s="9">
        <v>71.36</v>
      </c>
      <c r="GQ715" s="9">
        <v>71.25</v>
      </c>
      <c r="GR715" s="9">
        <v>71.13</v>
      </c>
      <c r="GS715" s="9">
        <v>71.02</v>
      </c>
      <c r="GT715" s="9">
        <v>70.930000000000007</v>
      </c>
      <c r="GU715" s="9">
        <v>70.849999999999994</v>
      </c>
      <c r="GV715" s="9">
        <v>70.77</v>
      </c>
      <c r="GW715" s="9">
        <v>70.680000000000007</v>
      </c>
      <c r="GX715" s="9">
        <v>70.58</v>
      </c>
      <c r="GY715" s="9">
        <v>70.5</v>
      </c>
      <c r="GZ715" s="9">
        <v>70.430000000000007</v>
      </c>
      <c r="HA715" s="9">
        <v>70.38</v>
      </c>
      <c r="HB715" s="9">
        <v>70.319999999999993</v>
      </c>
      <c r="HC715" s="9">
        <v>70.260000000000005</v>
      </c>
      <c r="HD715" s="9">
        <v>70.2</v>
      </c>
      <c r="HE715" s="9">
        <v>70.16</v>
      </c>
      <c r="HF715" s="9">
        <v>70.150000000000006</v>
      </c>
      <c r="HG715" s="9">
        <v>70.13</v>
      </c>
      <c r="HH715" s="9">
        <v>70.12</v>
      </c>
      <c r="HI715" s="9">
        <v>70.08</v>
      </c>
      <c r="HJ715" s="9">
        <v>70.040000000000006</v>
      </c>
      <c r="HK715" s="9">
        <v>69.989999999999995</v>
      </c>
      <c r="HL715" s="9">
        <v>69.959999999999994</v>
      </c>
      <c r="HM715" s="9">
        <v>69.91</v>
      </c>
      <c r="HN715" s="9">
        <v>69.86</v>
      </c>
      <c r="HO715" s="9">
        <v>69.81</v>
      </c>
      <c r="HP715" s="9">
        <v>69.78</v>
      </c>
      <c r="HQ715" s="9">
        <v>69.790000000000006</v>
      </c>
      <c r="HR715" s="9">
        <v>69.77</v>
      </c>
      <c r="HS715" s="9">
        <v>69.75</v>
      </c>
      <c r="HT715" s="9">
        <v>69.73</v>
      </c>
      <c r="HU715" s="9">
        <v>69.709999999999994</v>
      </c>
      <c r="HV715" s="9">
        <v>69.680000000000007</v>
      </c>
      <c r="HW715" s="9">
        <v>69.650000000000006</v>
      </c>
      <c r="HX715" s="9">
        <v>69.62</v>
      </c>
      <c r="HY715" s="9">
        <v>69.599999999999994</v>
      </c>
      <c r="ID715" s="14">
        <v>84.838099999999997</v>
      </c>
      <c r="IE715" s="14">
        <v>84.747900000000001</v>
      </c>
      <c r="IF715" s="14">
        <v>-0.10641399999999999</v>
      </c>
      <c r="IH715" s="7">
        <v>73.23</v>
      </c>
      <c r="II715" s="9">
        <v>85.21</v>
      </c>
    </row>
    <row r="716" spans="1:243" x14ac:dyDescent="0.35">
      <c r="A716" s="6">
        <f t="shared" si="122"/>
        <v>45553</v>
      </c>
      <c r="B716" s="13">
        <f t="shared" si="148"/>
        <v>9</v>
      </c>
      <c r="C716" s="13">
        <f t="shared" si="149"/>
        <v>2024</v>
      </c>
      <c r="D716">
        <f t="shared" si="150"/>
        <v>202409</v>
      </c>
      <c r="E716">
        <f t="shared" si="151"/>
        <v>3</v>
      </c>
      <c r="F716">
        <f t="shared" si="152"/>
        <v>202403</v>
      </c>
      <c r="G716" t="s">
        <v>1500</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84.755300000000005</v>
      </c>
      <c r="FP716" s="7">
        <v>74.52</v>
      </c>
      <c r="FQ716" s="9">
        <v>1.3211999999999999</v>
      </c>
      <c r="FR716" s="7">
        <f t="shared" si="153"/>
        <v>56.403269754768395</v>
      </c>
      <c r="FT716" s="7">
        <v>3.9</v>
      </c>
      <c r="FU716" s="7">
        <v>3.84</v>
      </c>
      <c r="FV716" s="9">
        <v>84.805599999999998</v>
      </c>
      <c r="FX716" s="9">
        <v>73.650000000000006</v>
      </c>
      <c r="FY716" s="9">
        <v>72.42</v>
      </c>
      <c r="FZ716" s="9">
        <v>71.92</v>
      </c>
      <c r="GA716" s="9">
        <v>71.349999999999994</v>
      </c>
      <c r="GB716" s="9">
        <v>70.290000000000006</v>
      </c>
      <c r="GD716" s="9">
        <v>73.650000000000006</v>
      </c>
      <c r="GE716" s="9">
        <v>72.88</v>
      </c>
      <c r="GF716" s="9">
        <v>72.42</v>
      </c>
      <c r="GG716" s="9">
        <v>72.16</v>
      </c>
      <c r="GH716" s="9">
        <v>72.02</v>
      </c>
      <c r="GI716" s="9">
        <v>71.92</v>
      </c>
      <c r="GJ716" s="9">
        <v>71.84</v>
      </c>
      <c r="GK716" s="9">
        <v>71.760000000000005</v>
      </c>
      <c r="GL716" s="9">
        <v>71.67</v>
      </c>
      <c r="GM716" s="9">
        <v>71.569999999999993</v>
      </c>
      <c r="GN716" s="9">
        <v>71.459999999999994</v>
      </c>
      <c r="GO716" s="9">
        <v>71.349999999999994</v>
      </c>
      <c r="GP716" s="9">
        <v>71.23</v>
      </c>
      <c r="GQ716" s="9">
        <v>71.12</v>
      </c>
      <c r="GR716" s="9">
        <v>71</v>
      </c>
      <c r="GS716" s="9">
        <v>70.89</v>
      </c>
      <c r="GT716" s="9">
        <v>70.81</v>
      </c>
      <c r="GU716" s="9">
        <v>70.73</v>
      </c>
      <c r="GV716" s="9">
        <v>70.650000000000006</v>
      </c>
      <c r="GW716" s="9">
        <v>70.56</v>
      </c>
      <c r="GX716" s="9">
        <v>70.47</v>
      </c>
      <c r="GY716" s="9">
        <v>70.400000000000006</v>
      </c>
      <c r="GZ716" s="9">
        <v>70.33</v>
      </c>
      <c r="HA716" s="9">
        <v>70.290000000000006</v>
      </c>
      <c r="HB716" s="9">
        <v>70.23</v>
      </c>
      <c r="HC716" s="9">
        <v>70.17</v>
      </c>
      <c r="HD716" s="9">
        <v>70.11</v>
      </c>
      <c r="HE716" s="9">
        <v>70.069999999999993</v>
      </c>
      <c r="HF716" s="9">
        <v>70.06</v>
      </c>
      <c r="HG716" s="9">
        <v>70.040000000000006</v>
      </c>
      <c r="HH716" s="9">
        <v>70.040000000000006</v>
      </c>
      <c r="HI716" s="9">
        <v>70</v>
      </c>
      <c r="HJ716" s="9">
        <v>69.959999999999994</v>
      </c>
      <c r="HK716" s="9">
        <v>69.91</v>
      </c>
      <c r="HL716" s="9">
        <v>69.88</v>
      </c>
      <c r="HM716" s="9">
        <v>69.84</v>
      </c>
      <c r="HN716" s="9">
        <v>69.790000000000006</v>
      </c>
      <c r="HO716" s="9">
        <v>69.739999999999995</v>
      </c>
      <c r="HP716" s="9">
        <v>69.709999999999994</v>
      </c>
      <c r="HQ716" s="9">
        <v>69.709999999999994</v>
      </c>
      <c r="HR716" s="9">
        <v>69.69</v>
      </c>
      <c r="HS716" s="9">
        <v>69.67</v>
      </c>
      <c r="HT716" s="9">
        <v>69.66</v>
      </c>
      <c r="HU716" s="9">
        <v>69.650000000000006</v>
      </c>
      <c r="HV716" s="9">
        <v>69.62</v>
      </c>
      <c r="HW716" s="9">
        <v>69.59</v>
      </c>
      <c r="HX716" s="9">
        <v>69.56</v>
      </c>
      <c r="HY716" s="9">
        <v>69.540000000000006</v>
      </c>
      <c r="ID716" s="14">
        <v>84.838099999999997</v>
      </c>
      <c r="IE716" s="14">
        <v>84.747900000000001</v>
      </c>
      <c r="IF716" s="14">
        <v>-0.10641399999999999</v>
      </c>
      <c r="IH716" s="7">
        <v>72.47</v>
      </c>
      <c r="II716" s="9">
        <v>84.28</v>
      </c>
    </row>
    <row r="717" spans="1:243" x14ac:dyDescent="0.35">
      <c r="A717" s="6">
        <f t="shared" si="122"/>
        <v>45554</v>
      </c>
      <c r="B717" s="13">
        <f t="shared" si="148"/>
        <v>9</v>
      </c>
      <c r="C717" s="13">
        <f t="shared" si="149"/>
        <v>2024</v>
      </c>
      <c r="D717">
        <f t="shared" si="150"/>
        <v>202409</v>
      </c>
      <c r="E717">
        <f t="shared" si="151"/>
        <v>3</v>
      </c>
      <c r="F717">
        <f t="shared" si="152"/>
        <v>202403</v>
      </c>
      <c r="G717" t="s">
        <v>1501</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84.955200000000005</v>
      </c>
      <c r="FP717" s="7">
        <v>75.930000000000007</v>
      </c>
      <c r="FQ717" s="9">
        <v>1.325</v>
      </c>
      <c r="FR717" s="7">
        <f t="shared" si="153"/>
        <v>57.3056603773585</v>
      </c>
      <c r="FT717" s="7">
        <v>3.92</v>
      </c>
      <c r="FU717" s="7">
        <v>3.89</v>
      </c>
      <c r="FV717" s="9">
        <v>85.009699999999995</v>
      </c>
      <c r="FX717" s="9">
        <v>74.88</v>
      </c>
      <c r="FY717" s="9">
        <v>73.48</v>
      </c>
      <c r="FZ717" s="9">
        <v>72.83</v>
      </c>
      <c r="GA717" s="9">
        <v>72.05</v>
      </c>
      <c r="GB717" s="9">
        <v>70.739999999999995</v>
      </c>
      <c r="GD717" s="9">
        <v>74.88</v>
      </c>
      <c r="GE717" s="9">
        <v>74.010000000000005</v>
      </c>
      <c r="GF717" s="9">
        <v>73.48</v>
      </c>
      <c r="GG717" s="9">
        <v>73.16</v>
      </c>
      <c r="GH717" s="9">
        <v>72.97</v>
      </c>
      <c r="GI717" s="9">
        <v>72.83</v>
      </c>
      <c r="GJ717" s="9">
        <v>72.709999999999994</v>
      </c>
      <c r="GK717" s="9">
        <v>72.59</v>
      </c>
      <c r="GL717" s="9">
        <v>72.459999999999994</v>
      </c>
      <c r="GM717" s="9">
        <v>72.33</v>
      </c>
      <c r="GN717" s="9">
        <v>72.19</v>
      </c>
      <c r="GO717" s="9">
        <v>72.05</v>
      </c>
      <c r="GP717" s="9">
        <v>71.900000000000006</v>
      </c>
      <c r="GQ717" s="9">
        <v>71.77</v>
      </c>
      <c r="GR717" s="9">
        <v>71.63</v>
      </c>
      <c r="GS717" s="9">
        <v>71.5</v>
      </c>
      <c r="GT717" s="9">
        <v>71.400000000000006</v>
      </c>
      <c r="GU717" s="9">
        <v>71.3</v>
      </c>
      <c r="GV717" s="9">
        <v>71.19</v>
      </c>
      <c r="GW717" s="9">
        <v>71.08</v>
      </c>
      <c r="GX717" s="9">
        <v>70.98</v>
      </c>
      <c r="GY717" s="9">
        <v>70.89</v>
      </c>
      <c r="GZ717" s="9">
        <v>70.8</v>
      </c>
      <c r="HA717" s="9">
        <v>70.739999999999995</v>
      </c>
      <c r="HB717" s="9">
        <v>70.67</v>
      </c>
      <c r="HC717" s="9">
        <v>70.59</v>
      </c>
      <c r="HD717" s="9">
        <v>70.510000000000005</v>
      </c>
      <c r="HE717" s="9">
        <v>70.459999999999994</v>
      </c>
      <c r="HF717" s="9">
        <v>70.44</v>
      </c>
      <c r="HG717" s="9">
        <v>70.41</v>
      </c>
      <c r="HH717" s="9">
        <v>70.400000000000006</v>
      </c>
      <c r="HI717" s="9">
        <v>70.36</v>
      </c>
      <c r="HJ717" s="9">
        <v>70.319999999999993</v>
      </c>
      <c r="HK717" s="9">
        <v>70.260000000000005</v>
      </c>
      <c r="HL717" s="9">
        <v>70.23</v>
      </c>
      <c r="HM717" s="9">
        <v>70.180000000000007</v>
      </c>
      <c r="HN717" s="9">
        <v>70.12</v>
      </c>
      <c r="HO717" s="9">
        <v>70.06</v>
      </c>
      <c r="HP717" s="9">
        <v>70.02</v>
      </c>
      <c r="HQ717" s="9">
        <v>70.02</v>
      </c>
      <c r="HR717" s="9">
        <v>70.010000000000005</v>
      </c>
      <c r="HS717" s="9">
        <v>69.989999999999995</v>
      </c>
      <c r="HT717" s="9">
        <v>69.98</v>
      </c>
      <c r="HU717" s="9">
        <v>69.959999999999994</v>
      </c>
      <c r="HV717" s="9">
        <v>69.930000000000007</v>
      </c>
      <c r="HW717" s="9">
        <v>69.900000000000006</v>
      </c>
      <c r="HX717" s="9">
        <v>69.87</v>
      </c>
      <c r="HY717" s="9">
        <v>69.849999999999994</v>
      </c>
      <c r="ID717" s="14">
        <v>84.838099999999997</v>
      </c>
      <c r="IE717" s="14">
        <v>84.747900000000001</v>
      </c>
      <c r="IF717" s="14">
        <v>-0.10641399999999999</v>
      </c>
      <c r="IH717" s="7">
        <v>73.930000000000007</v>
      </c>
      <c r="II717" s="9">
        <v>79.11</v>
      </c>
    </row>
    <row r="718" spans="1:243" x14ac:dyDescent="0.35">
      <c r="A718" s="6">
        <f t="shared" si="122"/>
        <v>45555</v>
      </c>
      <c r="B718" s="13">
        <f t="shared" si="148"/>
        <v>9</v>
      </c>
      <c r="C718" s="13">
        <f t="shared" si="149"/>
        <v>2024</v>
      </c>
      <c r="D718">
        <f t="shared" si="150"/>
        <v>202409</v>
      </c>
      <c r="E718">
        <f t="shared" si="151"/>
        <v>3</v>
      </c>
      <c r="F718">
        <f t="shared" si="152"/>
        <v>202403</v>
      </c>
      <c r="G718" t="s">
        <v>1502</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85.120900000000006</v>
      </c>
      <c r="FP718" s="7">
        <v>75.959999999999994</v>
      </c>
      <c r="FQ718" s="9">
        <v>1.3281000000000001</v>
      </c>
      <c r="FR718" s="7">
        <f t="shared" si="153"/>
        <v>57.194488366839842</v>
      </c>
      <c r="FT718" s="7">
        <v>3.92</v>
      </c>
      <c r="FU718" s="7">
        <v>3.9</v>
      </c>
      <c r="FV718" s="9">
        <v>85.168899999999994</v>
      </c>
      <c r="FX718" s="9">
        <v>74.489999999999995</v>
      </c>
      <c r="FY718" s="9">
        <v>73.19</v>
      </c>
      <c r="FZ718" s="9">
        <v>72.56</v>
      </c>
      <c r="GA718" s="9">
        <v>71.87</v>
      </c>
      <c r="GB718" s="9">
        <v>70.66</v>
      </c>
      <c r="GD718" s="9">
        <v>74.489999999999995</v>
      </c>
      <c r="GE718" s="9">
        <v>73.69</v>
      </c>
      <c r="GF718" s="9">
        <v>73.19</v>
      </c>
      <c r="GG718" s="9">
        <v>72.88</v>
      </c>
      <c r="GH718" s="9">
        <v>72.69</v>
      </c>
      <c r="GI718" s="9">
        <v>72.56</v>
      </c>
      <c r="GJ718" s="9">
        <v>72.45</v>
      </c>
      <c r="GK718" s="9">
        <v>72.349999999999994</v>
      </c>
      <c r="GL718" s="9">
        <v>72.239999999999995</v>
      </c>
      <c r="GM718" s="9">
        <v>72.12</v>
      </c>
      <c r="GN718" s="9">
        <v>72</v>
      </c>
      <c r="GO718" s="9">
        <v>71.87</v>
      </c>
      <c r="GP718" s="9">
        <v>71.73</v>
      </c>
      <c r="GQ718" s="9">
        <v>71.62</v>
      </c>
      <c r="GR718" s="9">
        <v>71.489999999999995</v>
      </c>
      <c r="GS718" s="9">
        <v>71.37</v>
      </c>
      <c r="GT718" s="9">
        <v>71.28</v>
      </c>
      <c r="GU718" s="9">
        <v>71.180000000000007</v>
      </c>
      <c r="GV718" s="9">
        <v>71.08</v>
      </c>
      <c r="GW718" s="9">
        <v>70.98</v>
      </c>
      <c r="GX718" s="9">
        <v>70.88</v>
      </c>
      <c r="GY718" s="9">
        <v>70.790000000000006</v>
      </c>
      <c r="GZ718" s="9">
        <v>70.709999999999994</v>
      </c>
      <c r="HA718" s="9">
        <v>70.66</v>
      </c>
      <c r="HB718" s="9">
        <v>70.59</v>
      </c>
      <c r="HC718" s="9">
        <v>70.52</v>
      </c>
      <c r="HD718" s="9">
        <v>70.44</v>
      </c>
      <c r="HE718" s="9">
        <v>70.39</v>
      </c>
      <c r="HF718" s="9">
        <v>70.37</v>
      </c>
      <c r="HG718" s="9">
        <v>70.34</v>
      </c>
      <c r="HH718" s="9">
        <v>70.33</v>
      </c>
      <c r="HI718" s="9">
        <v>70.290000000000006</v>
      </c>
      <c r="HJ718" s="9">
        <v>70.25</v>
      </c>
      <c r="HK718" s="9">
        <v>70.19</v>
      </c>
      <c r="HL718" s="9">
        <v>70.16</v>
      </c>
      <c r="HM718" s="9">
        <v>70.11</v>
      </c>
      <c r="HN718" s="9">
        <v>70.05</v>
      </c>
      <c r="HO718" s="9">
        <v>70</v>
      </c>
      <c r="HP718" s="9">
        <v>69.959999999999994</v>
      </c>
      <c r="HQ718" s="9">
        <v>69.959999999999994</v>
      </c>
      <c r="HR718" s="9">
        <v>69.95</v>
      </c>
      <c r="HS718" s="9">
        <v>69.930000000000007</v>
      </c>
      <c r="HT718" s="9">
        <v>69.92</v>
      </c>
      <c r="HU718" s="9">
        <v>69.89</v>
      </c>
      <c r="HV718" s="9">
        <v>69.86</v>
      </c>
      <c r="HW718" s="9">
        <v>69.83</v>
      </c>
      <c r="HX718" s="9">
        <v>69.8</v>
      </c>
      <c r="HY718" s="9">
        <v>69.78</v>
      </c>
      <c r="ID718" s="14">
        <v>84.838099999999997</v>
      </c>
      <c r="IE718" s="14">
        <v>84.747900000000001</v>
      </c>
      <c r="IF718" s="14">
        <v>-0.10641399999999999</v>
      </c>
      <c r="IH718" s="7">
        <v>73.95</v>
      </c>
      <c r="II718" s="9">
        <v>82.5</v>
      </c>
    </row>
    <row r="719" spans="1:243" x14ac:dyDescent="0.35">
      <c r="A719" s="6">
        <f t="shared" ref="A719:A782" si="154">+A714+7</f>
        <v>45558</v>
      </c>
      <c r="B719" s="13">
        <f t="shared" si="148"/>
        <v>9</v>
      </c>
      <c r="C719" s="13">
        <f t="shared" si="149"/>
        <v>2024</v>
      </c>
      <c r="D719">
        <f t="shared" si="150"/>
        <v>202409</v>
      </c>
      <c r="E719">
        <f t="shared" si="151"/>
        <v>3</v>
      </c>
      <c r="F719">
        <f t="shared" si="152"/>
        <v>202403</v>
      </c>
      <c r="G719" t="s">
        <v>1503</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85.572500000000005</v>
      </c>
      <c r="FP719" s="7">
        <v>74.95</v>
      </c>
      <c r="FQ719" s="9">
        <v>1.335</v>
      </c>
      <c r="FR719" s="7">
        <f t="shared" si="153"/>
        <v>56.142322097378283</v>
      </c>
      <c r="FT719" s="7">
        <v>3.91</v>
      </c>
      <c r="FU719" s="7">
        <v>3.92</v>
      </c>
      <c r="FV719" s="9">
        <v>85.619200000000006</v>
      </c>
      <c r="FX719" s="9">
        <v>73.900000000000006</v>
      </c>
      <c r="FY719" s="9">
        <v>72.78</v>
      </c>
      <c r="FZ719" s="9">
        <v>72.239999999999995</v>
      </c>
      <c r="GA719" s="9">
        <v>71.67</v>
      </c>
      <c r="GB719" s="9">
        <v>70.66</v>
      </c>
      <c r="GD719" s="9">
        <v>73.900000000000006</v>
      </c>
      <c r="GE719" s="9">
        <v>73.209999999999994</v>
      </c>
      <c r="GF719" s="9">
        <v>72.78</v>
      </c>
      <c r="GG719" s="9">
        <v>72.5</v>
      </c>
      <c r="GH719" s="9">
        <v>72.34</v>
      </c>
      <c r="GI719" s="9">
        <v>72.239999999999995</v>
      </c>
      <c r="GJ719" s="9">
        <v>72.16</v>
      </c>
      <c r="GK719" s="9">
        <v>72.08</v>
      </c>
      <c r="GL719" s="9">
        <v>71.989999999999995</v>
      </c>
      <c r="GM719" s="9">
        <v>71.89</v>
      </c>
      <c r="GN719" s="9">
        <v>71.78</v>
      </c>
      <c r="GO719" s="9">
        <v>71.67</v>
      </c>
      <c r="GP719" s="9">
        <v>71.55</v>
      </c>
      <c r="GQ719" s="9">
        <v>71.45</v>
      </c>
      <c r="GR719" s="9">
        <v>71.34</v>
      </c>
      <c r="GS719" s="9">
        <v>71.239999999999995</v>
      </c>
      <c r="GT719" s="9">
        <v>71.16</v>
      </c>
      <c r="GU719" s="9">
        <v>71.09</v>
      </c>
      <c r="GV719" s="9">
        <v>71.010000000000005</v>
      </c>
      <c r="GW719" s="9">
        <v>70.92</v>
      </c>
      <c r="GX719" s="9">
        <v>70.84</v>
      </c>
      <c r="GY719" s="9">
        <v>70.77</v>
      </c>
      <c r="GZ719" s="9">
        <v>70.7</v>
      </c>
      <c r="HA719" s="9">
        <v>70.66</v>
      </c>
      <c r="HB719" s="9">
        <v>70.61</v>
      </c>
      <c r="HC719" s="9">
        <v>70.56</v>
      </c>
      <c r="HD719" s="9">
        <v>70.489999999999995</v>
      </c>
      <c r="HE719" s="9">
        <v>70.45</v>
      </c>
      <c r="HF719" s="9">
        <v>70.44</v>
      </c>
      <c r="HG719" s="9">
        <v>70.42</v>
      </c>
      <c r="HH719" s="9">
        <v>70.42</v>
      </c>
      <c r="HI719" s="9">
        <v>70.39</v>
      </c>
      <c r="HJ719" s="9">
        <v>70.36</v>
      </c>
      <c r="HK719" s="9">
        <v>70.319999999999993</v>
      </c>
      <c r="HL719" s="9">
        <v>70.290000000000006</v>
      </c>
      <c r="HM719" s="9">
        <v>70.25</v>
      </c>
      <c r="HN719" s="9">
        <v>70.19</v>
      </c>
      <c r="HO719" s="9">
        <v>70.14</v>
      </c>
      <c r="HP719" s="9">
        <v>70.099999999999994</v>
      </c>
      <c r="HQ719" s="9">
        <v>70.11</v>
      </c>
      <c r="HR719" s="9">
        <v>70.11</v>
      </c>
      <c r="HS719" s="9">
        <v>70.09</v>
      </c>
      <c r="HT719" s="9">
        <v>70.08</v>
      </c>
      <c r="HU719" s="9">
        <v>70.05</v>
      </c>
      <c r="HV719" s="9">
        <v>70.03</v>
      </c>
      <c r="HW719" s="9">
        <v>70.010000000000005</v>
      </c>
      <c r="HX719" s="9">
        <v>69.98</v>
      </c>
      <c r="HY719" s="9">
        <v>69.959999999999994</v>
      </c>
      <c r="ID719" s="14">
        <v>84.838099999999997</v>
      </c>
      <c r="IE719" s="14">
        <v>84.747900000000001</v>
      </c>
      <c r="IF719" s="14">
        <v>-0.10641399999999999</v>
      </c>
      <c r="IH719" s="7">
        <v>73.14</v>
      </c>
      <c r="II719" s="9">
        <v>87.1</v>
      </c>
    </row>
    <row r="720" spans="1:243" x14ac:dyDescent="0.35">
      <c r="A720" s="6">
        <f t="shared" si="154"/>
        <v>45559</v>
      </c>
      <c r="B720" s="13">
        <f t="shared" si="148"/>
        <v>9</v>
      </c>
      <c r="C720" s="13">
        <f t="shared" si="149"/>
        <v>2024</v>
      </c>
      <c r="D720">
        <f t="shared" si="150"/>
        <v>202409</v>
      </c>
      <c r="E720">
        <f t="shared" si="151"/>
        <v>3</v>
      </c>
      <c r="F720">
        <f t="shared" si="152"/>
        <v>202403</v>
      </c>
      <c r="G720" t="s">
        <v>1504</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85.664500000000004</v>
      </c>
      <c r="FP720" s="7">
        <v>75.290000000000006</v>
      </c>
      <c r="FQ720" s="9">
        <v>1.339</v>
      </c>
      <c r="FR720" s="7">
        <f t="shared" si="153"/>
        <v>56.228528752800607</v>
      </c>
      <c r="FT720" s="7">
        <v>3.91</v>
      </c>
      <c r="FU720" s="7">
        <v>3.93</v>
      </c>
      <c r="FV720" s="9">
        <v>85.720200000000006</v>
      </c>
      <c r="FX720" s="9">
        <v>75.17</v>
      </c>
      <c r="FY720" s="9">
        <v>74.03</v>
      </c>
      <c r="FZ720" s="9">
        <v>73.44</v>
      </c>
      <c r="GA720" s="9">
        <v>72.75</v>
      </c>
      <c r="GB720" s="9">
        <v>71.52</v>
      </c>
      <c r="GD720" s="9">
        <v>75.17</v>
      </c>
      <c r="GE720" s="9">
        <v>74.47</v>
      </c>
      <c r="GF720" s="9">
        <v>74.03</v>
      </c>
      <c r="GG720" s="9">
        <v>73.739999999999995</v>
      </c>
      <c r="GH720" s="9">
        <v>73.56</v>
      </c>
      <c r="GI720" s="9">
        <v>73.44</v>
      </c>
      <c r="GJ720" s="9">
        <v>73.34</v>
      </c>
      <c r="GK720" s="9">
        <v>73.23</v>
      </c>
      <c r="GL720" s="9">
        <v>73.12</v>
      </c>
      <c r="GM720" s="9">
        <v>73</v>
      </c>
      <c r="GN720" s="9">
        <v>72.88</v>
      </c>
      <c r="GO720" s="9">
        <v>72.75</v>
      </c>
      <c r="GP720" s="9">
        <v>72.61</v>
      </c>
      <c r="GQ720" s="9">
        <v>72.5</v>
      </c>
      <c r="GR720" s="9">
        <v>72.37</v>
      </c>
      <c r="GS720" s="9">
        <v>72.25</v>
      </c>
      <c r="GT720" s="9">
        <v>72.150000000000006</v>
      </c>
      <c r="GU720" s="9">
        <v>72.06</v>
      </c>
      <c r="GV720" s="9">
        <v>71.959999999999994</v>
      </c>
      <c r="GW720" s="9">
        <v>71.86</v>
      </c>
      <c r="GX720" s="9">
        <v>71.760000000000005</v>
      </c>
      <c r="GY720" s="9">
        <v>71.67</v>
      </c>
      <c r="GZ720" s="9">
        <v>71.58</v>
      </c>
      <c r="HA720" s="9">
        <v>71.52</v>
      </c>
      <c r="HB720" s="9">
        <v>71.45</v>
      </c>
      <c r="HC720" s="9">
        <v>71.39</v>
      </c>
      <c r="HD720" s="9">
        <v>71.31</v>
      </c>
      <c r="HE720" s="9">
        <v>71.260000000000005</v>
      </c>
      <c r="HF720" s="9">
        <v>71.239999999999995</v>
      </c>
      <c r="HG720" s="9">
        <v>71.209999999999994</v>
      </c>
      <c r="HH720" s="9">
        <v>71.2</v>
      </c>
      <c r="HI720" s="9">
        <v>71.16</v>
      </c>
      <c r="HJ720" s="9">
        <v>71.11</v>
      </c>
      <c r="HK720" s="9">
        <v>71.05</v>
      </c>
      <c r="HL720" s="9">
        <v>71.010000000000005</v>
      </c>
      <c r="HM720" s="9">
        <v>70.97</v>
      </c>
      <c r="HN720" s="9">
        <v>70.91</v>
      </c>
      <c r="HO720" s="9">
        <v>70.86</v>
      </c>
      <c r="HP720" s="9">
        <v>70.81</v>
      </c>
      <c r="HQ720" s="9">
        <v>70.81</v>
      </c>
      <c r="HR720" s="9">
        <v>70.81</v>
      </c>
      <c r="HS720" s="9">
        <v>70.790000000000006</v>
      </c>
      <c r="HT720" s="9">
        <v>70.78</v>
      </c>
      <c r="HU720" s="9">
        <v>70.75</v>
      </c>
      <c r="HV720" s="9">
        <v>70.72</v>
      </c>
      <c r="HW720" s="9">
        <v>70.7</v>
      </c>
      <c r="HX720" s="9">
        <v>70.67</v>
      </c>
      <c r="HY720" s="9">
        <v>70.650000000000006</v>
      </c>
      <c r="ID720" s="14">
        <v>84.838099999999997</v>
      </c>
      <c r="IE720" s="14">
        <v>84.747900000000001</v>
      </c>
      <c r="IF720" s="14">
        <v>-0.10641399999999999</v>
      </c>
      <c r="IH720" s="7">
        <v>74.31</v>
      </c>
      <c r="II720" s="9">
        <v>85.16</v>
      </c>
    </row>
    <row r="721" spans="1:243" x14ac:dyDescent="0.35">
      <c r="A721" s="6">
        <f t="shared" si="154"/>
        <v>45560</v>
      </c>
      <c r="B721" s="13">
        <f t="shared" si="148"/>
        <v>9</v>
      </c>
      <c r="C721" s="13">
        <f t="shared" si="149"/>
        <v>2024</v>
      </c>
      <c r="D721">
        <f t="shared" si="150"/>
        <v>202409</v>
      </c>
      <c r="E721">
        <f t="shared" si="151"/>
        <v>3</v>
      </c>
      <c r="F721">
        <f t="shared" si="152"/>
        <v>202403</v>
      </c>
      <c r="G721" t="s">
        <v>1505</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85.543099999999995</v>
      </c>
      <c r="FP721" s="7">
        <v>75.400000000000006</v>
      </c>
      <c r="FQ721" s="9">
        <v>1.3374999999999999</v>
      </c>
      <c r="FR721" s="7">
        <f t="shared" si="153"/>
        <v>56.373831775700943</v>
      </c>
      <c r="FT721" s="7">
        <v>3.97</v>
      </c>
      <c r="FU721" s="7">
        <v>3.99</v>
      </c>
      <c r="FV721" s="9">
        <v>85.595100000000002</v>
      </c>
      <c r="FX721" s="9">
        <v>73.459999999999994</v>
      </c>
      <c r="FY721" s="9">
        <v>72.569999999999993</v>
      </c>
      <c r="FZ721" s="9">
        <v>72.180000000000007</v>
      </c>
      <c r="GA721" s="9">
        <v>71.66</v>
      </c>
      <c r="GB721" s="9">
        <v>70.72</v>
      </c>
      <c r="GD721" s="9">
        <v>73.459999999999994</v>
      </c>
      <c r="GE721" s="9">
        <v>72.900000000000006</v>
      </c>
      <c r="GF721" s="9">
        <v>72.569999999999993</v>
      </c>
      <c r="GG721" s="9">
        <v>72.37</v>
      </c>
      <c r="GH721" s="9">
        <v>72.25</v>
      </c>
      <c r="GI721" s="9">
        <v>72.180000000000007</v>
      </c>
      <c r="GJ721" s="9">
        <v>72.12</v>
      </c>
      <c r="GK721" s="9">
        <v>72.05</v>
      </c>
      <c r="GL721" s="9">
        <v>71.97</v>
      </c>
      <c r="GM721" s="9">
        <v>71.87</v>
      </c>
      <c r="GN721" s="9">
        <v>71.77</v>
      </c>
      <c r="GO721" s="9">
        <v>71.66</v>
      </c>
      <c r="GP721" s="9">
        <v>71.55</v>
      </c>
      <c r="GQ721" s="9">
        <v>71.45</v>
      </c>
      <c r="GR721" s="9">
        <v>71.349999999999994</v>
      </c>
      <c r="GS721" s="9">
        <v>71.25</v>
      </c>
      <c r="GT721" s="9">
        <v>71.17</v>
      </c>
      <c r="GU721" s="9">
        <v>71.099999999999994</v>
      </c>
      <c r="GV721" s="9">
        <v>71.03</v>
      </c>
      <c r="GW721" s="9">
        <v>70.959999999999994</v>
      </c>
      <c r="GX721" s="9">
        <v>70.89</v>
      </c>
      <c r="GY721" s="9">
        <v>70.819999999999993</v>
      </c>
      <c r="GZ721" s="9">
        <v>70.75</v>
      </c>
      <c r="HA721" s="9">
        <v>70.72</v>
      </c>
      <c r="HB721" s="9">
        <v>70.680000000000007</v>
      </c>
      <c r="HC721" s="9">
        <v>70.64</v>
      </c>
      <c r="HD721" s="9">
        <v>70.59</v>
      </c>
      <c r="HE721" s="9">
        <v>70.56</v>
      </c>
      <c r="HF721" s="9">
        <v>70.55</v>
      </c>
      <c r="HG721" s="9">
        <v>70.540000000000006</v>
      </c>
      <c r="HH721" s="9">
        <v>70.540000000000006</v>
      </c>
      <c r="HI721" s="9">
        <v>70.53</v>
      </c>
      <c r="HJ721" s="9">
        <v>70.5</v>
      </c>
      <c r="HK721" s="9">
        <v>70.459999999999994</v>
      </c>
      <c r="HL721" s="9">
        <v>70.430000000000007</v>
      </c>
      <c r="HM721" s="9">
        <v>70.400000000000006</v>
      </c>
      <c r="HN721" s="9">
        <v>70.36</v>
      </c>
      <c r="HO721" s="9">
        <v>70.33</v>
      </c>
      <c r="HP721" s="9">
        <v>70.290000000000006</v>
      </c>
      <c r="HQ721" s="9">
        <v>70.3</v>
      </c>
      <c r="HR721" s="9">
        <v>70.31</v>
      </c>
      <c r="HS721" s="9">
        <v>70.3</v>
      </c>
      <c r="HT721" s="9">
        <v>70.3</v>
      </c>
      <c r="HU721" s="9">
        <v>70.27</v>
      </c>
      <c r="HV721" s="9">
        <v>70.25</v>
      </c>
      <c r="HW721" s="9">
        <v>70.239999999999995</v>
      </c>
      <c r="HX721" s="9">
        <v>70.22</v>
      </c>
      <c r="HY721" s="9">
        <v>70.209999999999994</v>
      </c>
      <c r="ID721" s="14">
        <v>84.838099999999997</v>
      </c>
      <c r="IE721" s="14">
        <v>84.747900000000001</v>
      </c>
      <c r="IF721" s="14">
        <v>-0.10641399999999999</v>
      </c>
      <c r="IH721" s="7">
        <v>72.83</v>
      </c>
      <c r="II721" s="9">
        <v>90.24</v>
      </c>
    </row>
    <row r="722" spans="1:243" x14ac:dyDescent="0.35">
      <c r="A722" s="6">
        <f t="shared" si="154"/>
        <v>45561</v>
      </c>
      <c r="B722" s="13">
        <f t="shared" si="148"/>
        <v>9</v>
      </c>
      <c r="C722" s="13">
        <f t="shared" si="149"/>
        <v>2024</v>
      </c>
      <c r="D722">
        <f t="shared" si="150"/>
        <v>202409</v>
      </c>
      <c r="E722">
        <f t="shared" si="151"/>
        <v>3</v>
      </c>
      <c r="F722">
        <f t="shared" si="152"/>
        <v>202403</v>
      </c>
      <c r="G722" t="s">
        <v>1506</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85.623900000000006</v>
      </c>
      <c r="FP722" s="7">
        <v>73.06</v>
      </c>
      <c r="FQ722" s="9">
        <v>1.3395999999999999</v>
      </c>
      <c r="FR722" s="7">
        <f t="shared" si="153"/>
        <v>54.538668259181854</v>
      </c>
      <c r="FT722" s="7">
        <v>3.97</v>
      </c>
      <c r="FU722" s="7">
        <v>4.0199999999999996</v>
      </c>
      <c r="FV722" s="9">
        <v>85.679299999999998</v>
      </c>
      <c r="FX722" s="9">
        <v>71.599999999999994</v>
      </c>
      <c r="FY722" s="9">
        <v>70.78</v>
      </c>
      <c r="FZ722" s="9">
        <v>70.53</v>
      </c>
      <c r="GA722" s="9">
        <v>70.349999999999994</v>
      </c>
      <c r="GB722" s="9">
        <v>69.959999999999994</v>
      </c>
      <c r="GD722" s="9">
        <v>71.599999999999994</v>
      </c>
      <c r="GE722" s="9">
        <v>71.09</v>
      </c>
      <c r="GF722" s="9">
        <v>70.78</v>
      </c>
      <c r="GG722" s="9">
        <v>70.62</v>
      </c>
      <c r="GH722" s="9">
        <v>70.55</v>
      </c>
      <c r="GI722" s="9">
        <v>70.53</v>
      </c>
      <c r="GJ722" s="9">
        <v>70.52</v>
      </c>
      <c r="GK722" s="9">
        <v>70.510000000000005</v>
      </c>
      <c r="GL722" s="9">
        <v>70.48</v>
      </c>
      <c r="GM722" s="9">
        <v>70.45</v>
      </c>
      <c r="GN722" s="9">
        <v>70.400000000000006</v>
      </c>
      <c r="GO722" s="9">
        <v>70.349999999999994</v>
      </c>
      <c r="GP722" s="9">
        <v>70.31</v>
      </c>
      <c r="GQ722" s="9">
        <v>70.260000000000005</v>
      </c>
      <c r="GR722" s="9">
        <v>70.209999999999994</v>
      </c>
      <c r="GS722" s="9">
        <v>70.16</v>
      </c>
      <c r="GT722" s="9">
        <v>70.13</v>
      </c>
      <c r="GU722" s="9">
        <v>70.099999999999994</v>
      </c>
      <c r="GV722" s="9">
        <v>70.069999999999993</v>
      </c>
      <c r="GW722" s="9">
        <v>70.05</v>
      </c>
      <c r="GX722" s="9">
        <v>70.02</v>
      </c>
      <c r="GY722" s="9">
        <v>69.989999999999995</v>
      </c>
      <c r="GZ722" s="9">
        <v>69.959999999999994</v>
      </c>
      <c r="HA722" s="9">
        <v>69.959999999999994</v>
      </c>
      <c r="HB722" s="9">
        <v>69.95</v>
      </c>
      <c r="HC722" s="9">
        <v>69.95</v>
      </c>
      <c r="HD722" s="9">
        <v>69.930000000000007</v>
      </c>
      <c r="HE722" s="9">
        <v>69.930000000000007</v>
      </c>
      <c r="HF722" s="9">
        <v>69.95</v>
      </c>
      <c r="HG722" s="9">
        <v>69.97</v>
      </c>
      <c r="HH722" s="9">
        <v>70</v>
      </c>
      <c r="HI722" s="9">
        <v>70.02</v>
      </c>
      <c r="HJ722" s="9">
        <v>70.02</v>
      </c>
      <c r="HK722" s="9">
        <v>70.010000000000005</v>
      </c>
      <c r="HL722" s="9">
        <v>70.010000000000005</v>
      </c>
      <c r="HM722" s="9">
        <v>70</v>
      </c>
      <c r="HN722" s="9">
        <v>69.98</v>
      </c>
      <c r="HO722" s="9">
        <v>69.98</v>
      </c>
      <c r="HP722" s="9">
        <v>69.95</v>
      </c>
      <c r="HQ722" s="9">
        <v>69.98</v>
      </c>
      <c r="HR722" s="9">
        <v>70.010000000000005</v>
      </c>
      <c r="HS722" s="9">
        <v>70.03</v>
      </c>
      <c r="HT722" s="9">
        <v>70.05</v>
      </c>
      <c r="HU722" s="9">
        <v>70.040000000000006</v>
      </c>
      <c r="HV722" s="9">
        <v>70.040000000000006</v>
      </c>
      <c r="HW722" s="9">
        <v>70.05</v>
      </c>
      <c r="HX722" s="9">
        <v>70.05</v>
      </c>
      <c r="HY722" s="9">
        <v>70.06</v>
      </c>
      <c r="ID722" s="14">
        <v>84.838099999999997</v>
      </c>
      <c r="IE722" s="14">
        <v>84.747900000000001</v>
      </c>
      <c r="IF722" s="14">
        <v>-0.10641399999999999</v>
      </c>
      <c r="IH722" s="7">
        <v>70.81</v>
      </c>
      <c r="II722" s="9">
        <v>91.41</v>
      </c>
    </row>
    <row r="723" spans="1:243" x14ac:dyDescent="0.35">
      <c r="A723" s="6">
        <f t="shared" si="154"/>
        <v>45562</v>
      </c>
      <c r="B723" s="13">
        <f t="shared" si="148"/>
        <v>9</v>
      </c>
      <c r="C723" s="13">
        <f t="shared" si="149"/>
        <v>2024</v>
      </c>
      <c r="D723">
        <f t="shared" si="150"/>
        <v>202409</v>
      </c>
      <c r="E723">
        <f t="shared" si="151"/>
        <v>3</v>
      </c>
      <c r="F723">
        <f t="shared" si="152"/>
        <v>202403</v>
      </c>
      <c r="G723" t="s">
        <v>1507</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85.571299999999994</v>
      </c>
      <c r="FP723" s="7">
        <v>71.63</v>
      </c>
      <c r="FQ723" s="9">
        <v>1.3408</v>
      </c>
      <c r="FR723" s="7">
        <f t="shared" si="153"/>
        <v>53.423329355608587</v>
      </c>
      <c r="FT723" s="7">
        <v>3.95</v>
      </c>
      <c r="FU723" s="7">
        <v>3.97</v>
      </c>
      <c r="FV723" s="9">
        <v>85.627799999999993</v>
      </c>
      <c r="FX723" s="9">
        <v>71.98</v>
      </c>
      <c r="FY723" s="9">
        <v>71.209999999999994</v>
      </c>
      <c r="FZ723" s="9">
        <v>70.84</v>
      </c>
      <c r="GA723" s="9">
        <v>70.55</v>
      </c>
      <c r="GB723" s="9">
        <v>70.06</v>
      </c>
      <c r="GD723" s="9">
        <v>71.98</v>
      </c>
      <c r="GE723" s="9">
        <v>71.540000000000006</v>
      </c>
      <c r="GF723" s="9">
        <v>71.209999999999994</v>
      </c>
      <c r="GG723" s="9">
        <v>71.010000000000005</v>
      </c>
      <c r="GH723" s="9">
        <v>70.900000000000006</v>
      </c>
      <c r="GI723" s="9">
        <v>70.84</v>
      </c>
      <c r="GJ723" s="9">
        <v>70.81</v>
      </c>
      <c r="GK723" s="9">
        <v>70.77</v>
      </c>
      <c r="GL723" s="9">
        <v>70.72</v>
      </c>
      <c r="GM723" s="9">
        <v>70.67</v>
      </c>
      <c r="GN723" s="9">
        <v>70.61</v>
      </c>
      <c r="GO723" s="9">
        <v>70.55</v>
      </c>
      <c r="GP723" s="9">
        <v>70.489999999999995</v>
      </c>
      <c r="GQ723" s="9">
        <v>70.430000000000007</v>
      </c>
      <c r="GR723" s="9">
        <v>70.36</v>
      </c>
      <c r="GS723" s="9">
        <v>70.3</v>
      </c>
      <c r="GT723" s="9">
        <v>70.27</v>
      </c>
      <c r="GU723" s="9">
        <v>70.23</v>
      </c>
      <c r="GV723" s="9">
        <v>70.2</v>
      </c>
      <c r="GW723" s="9">
        <v>70.17</v>
      </c>
      <c r="GX723" s="9">
        <v>70.14</v>
      </c>
      <c r="GY723" s="9">
        <v>70.11</v>
      </c>
      <c r="GZ723" s="9">
        <v>70.069999999999993</v>
      </c>
      <c r="HA723" s="9">
        <v>70.06</v>
      </c>
      <c r="HB723" s="9">
        <v>70.05</v>
      </c>
      <c r="HC723" s="9">
        <v>70.05</v>
      </c>
      <c r="HD723" s="9">
        <v>70.03</v>
      </c>
      <c r="HE723" s="9">
        <v>70.03</v>
      </c>
      <c r="HF723" s="9">
        <v>70.05</v>
      </c>
      <c r="HG723" s="9">
        <v>70.06</v>
      </c>
      <c r="HH723" s="9">
        <v>70.08</v>
      </c>
      <c r="HI723" s="9">
        <v>70.099999999999994</v>
      </c>
      <c r="HJ723" s="9">
        <v>70.099999999999994</v>
      </c>
      <c r="HK723" s="9">
        <v>70.09</v>
      </c>
      <c r="HL723" s="9">
        <v>70.09</v>
      </c>
      <c r="HM723" s="9">
        <v>70.08</v>
      </c>
      <c r="HN723" s="9">
        <v>70.06</v>
      </c>
      <c r="HO723" s="9">
        <v>70.06</v>
      </c>
      <c r="HP723" s="9">
        <v>70.03</v>
      </c>
      <c r="HQ723" s="9">
        <v>70.06</v>
      </c>
      <c r="HR723" s="9">
        <v>70.09</v>
      </c>
      <c r="HS723" s="9">
        <v>70.11</v>
      </c>
      <c r="HT723" s="9">
        <v>70.13</v>
      </c>
      <c r="HU723" s="9">
        <v>70.12</v>
      </c>
      <c r="HV723" s="9">
        <v>70.12</v>
      </c>
      <c r="HW723" s="9">
        <v>70.13</v>
      </c>
      <c r="HX723" s="9">
        <v>70.13</v>
      </c>
      <c r="HY723" s="9">
        <v>70.14</v>
      </c>
      <c r="ID723" s="14">
        <v>84.838099999999997</v>
      </c>
      <c r="IE723" s="14">
        <v>84.747900000000001</v>
      </c>
      <c r="IF723" s="14">
        <v>-0.10641399999999999</v>
      </c>
      <c r="IH723" s="7">
        <v>71.459999999999994</v>
      </c>
      <c r="II723" s="9">
        <v>91.66</v>
      </c>
    </row>
    <row r="724" spans="1:243" x14ac:dyDescent="0.35">
      <c r="A724" s="6">
        <f t="shared" si="154"/>
        <v>45565</v>
      </c>
      <c r="B724" s="13">
        <f t="shared" si="148"/>
        <v>9</v>
      </c>
      <c r="C724" s="13">
        <f t="shared" si="149"/>
        <v>2024</v>
      </c>
      <c r="D724">
        <f t="shared" si="150"/>
        <v>202409</v>
      </c>
      <c r="E724">
        <f t="shared" si="151"/>
        <v>3</v>
      </c>
      <c r="F724">
        <f t="shared" si="152"/>
        <v>202403</v>
      </c>
      <c r="G724" t="s">
        <v>1508</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85.741699999999994</v>
      </c>
      <c r="FP724" s="7">
        <v>72.349999999999994</v>
      </c>
      <c r="FQ724" s="9">
        <v>1.3412999999999999</v>
      </c>
      <c r="FR724" s="7">
        <f t="shared" si="153"/>
        <v>53.940207261611867</v>
      </c>
      <c r="FT724" s="7">
        <v>3.97</v>
      </c>
      <c r="FU724" s="7">
        <v>4</v>
      </c>
      <c r="FV724" s="9">
        <v>85.795400000000001</v>
      </c>
      <c r="FX724" s="9">
        <v>71.77</v>
      </c>
      <c r="FY724" s="9">
        <v>71.459999999999994</v>
      </c>
      <c r="FZ724" s="9">
        <v>71.12</v>
      </c>
      <c r="GA724" s="9">
        <v>70.81</v>
      </c>
      <c r="GB724" s="9">
        <v>70.34</v>
      </c>
      <c r="GD724" s="9">
        <v>71.77</v>
      </c>
      <c r="GE724" s="9">
        <v>71.7</v>
      </c>
      <c r="GF724" s="9">
        <v>71.459999999999994</v>
      </c>
      <c r="GG724" s="9">
        <v>71.28</v>
      </c>
      <c r="GH724" s="9">
        <v>71.180000000000007</v>
      </c>
      <c r="GI724" s="9">
        <v>71.12</v>
      </c>
      <c r="GJ724" s="9">
        <v>71.08</v>
      </c>
      <c r="GK724" s="9">
        <v>71.040000000000006</v>
      </c>
      <c r="GL724" s="9">
        <v>70.98</v>
      </c>
      <c r="GM724" s="9">
        <v>70.930000000000007</v>
      </c>
      <c r="GN724" s="9">
        <v>70.87</v>
      </c>
      <c r="GO724" s="9">
        <v>70.81</v>
      </c>
      <c r="GP724" s="9">
        <v>70.75</v>
      </c>
      <c r="GQ724" s="9">
        <v>70.7</v>
      </c>
      <c r="GR724" s="9">
        <v>70.63</v>
      </c>
      <c r="GS724" s="9">
        <v>70.569999999999993</v>
      </c>
      <c r="GT724" s="9">
        <v>70.540000000000006</v>
      </c>
      <c r="GU724" s="9">
        <v>70.5</v>
      </c>
      <c r="GV724" s="9">
        <v>70.47</v>
      </c>
      <c r="GW724" s="9">
        <v>70.44</v>
      </c>
      <c r="GX724" s="9">
        <v>70.41</v>
      </c>
      <c r="GY724" s="9">
        <v>70.38</v>
      </c>
      <c r="GZ724" s="9">
        <v>70.349999999999994</v>
      </c>
      <c r="HA724" s="9">
        <v>70.34</v>
      </c>
      <c r="HB724" s="9">
        <v>70.33</v>
      </c>
      <c r="HC724" s="9">
        <v>70.319999999999993</v>
      </c>
      <c r="HD724" s="9">
        <v>70.3</v>
      </c>
      <c r="HE724" s="9">
        <v>70.31</v>
      </c>
      <c r="HF724" s="9">
        <v>70.33</v>
      </c>
      <c r="HG724" s="9">
        <v>70.349999999999994</v>
      </c>
      <c r="HH724" s="9">
        <v>70.37</v>
      </c>
      <c r="HI724" s="9">
        <v>70.39</v>
      </c>
      <c r="HJ724" s="9">
        <v>70.39</v>
      </c>
      <c r="HK724" s="9">
        <v>70.39</v>
      </c>
      <c r="HL724" s="9">
        <v>70.39</v>
      </c>
      <c r="HM724" s="9">
        <v>70.38</v>
      </c>
      <c r="HN724" s="9">
        <v>70.37</v>
      </c>
      <c r="HO724" s="9">
        <v>70.36</v>
      </c>
      <c r="HP724" s="9">
        <v>70.349999999999994</v>
      </c>
      <c r="HQ724" s="9">
        <v>70.38</v>
      </c>
      <c r="HR724" s="9">
        <v>70.41</v>
      </c>
      <c r="HS724" s="9">
        <v>70.430000000000007</v>
      </c>
      <c r="HT724" s="9">
        <v>70.45</v>
      </c>
      <c r="HU724" s="9">
        <v>70.459999999999994</v>
      </c>
      <c r="HV724" s="9">
        <v>70.459999999999994</v>
      </c>
      <c r="HW724" s="9">
        <v>70.47</v>
      </c>
      <c r="HX724" s="9">
        <v>70.48</v>
      </c>
      <c r="HY724" s="9">
        <v>70.489999999999995</v>
      </c>
      <c r="ID724" s="14">
        <v>84.838099999999997</v>
      </c>
      <c r="IE724" s="14">
        <v>84.747900000000001</v>
      </c>
      <c r="IF724" s="14">
        <v>-0.10641399999999999</v>
      </c>
      <c r="IH724" s="7">
        <v>71.92</v>
      </c>
      <c r="II724" s="9">
        <v>97.36</v>
      </c>
    </row>
    <row r="725" spans="1:243" x14ac:dyDescent="0.35">
      <c r="A725" s="6">
        <f t="shared" si="154"/>
        <v>45566</v>
      </c>
      <c r="B725" s="13">
        <f t="shared" si="148"/>
        <v>10</v>
      </c>
      <c r="C725" s="13">
        <f t="shared" si="149"/>
        <v>2024</v>
      </c>
      <c r="D725">
        <f t="shared" si="150"/>
        <v>202410</v>
      </c>
      <c r="E725">
        <f t="shared" si="151"/>
        <v>4</v>
      </c>
      <c r="F725">
        <f t="shared" si="152"/>
        <v>202404</v>
      </c>
      <c r="G725" t="s">
        <v>1509</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85.361999999999995</v>
      </c>
      <c r="FP725" s="7">
        <v>75.3</v>
      </c>
      <c r="FQ725" s="9">
        <v>1.3289</v>
      </c>
      <c r="FR725" s="7">
        <f t="shared" si="153"/>
        <v>56.663405824366016</v>
      </c>
      <c r="FT725" s="7">
        <v>3.95</v>
      </c>
      <c r="FU725" s="7">
        <v>3.94</v>
      </c>
      <c r="FV725" s="9">
        <v>85.405900000000003</v>
      </c>
      <c r="FX725" s="9">
        <v>73.56</v>
      </c>
      <c r="FY725" s="9">
        <v>72.959999999999994</v>
      </c>
      <c r="FZ725" s="9">
        <v>72.58</v>
      </c>
      <c r="GA725" s="9">
        <v>72.06</v>
      </c>
      <c r="GB725" s="9">
        <v>71.459999999999994</v>
      </c>
      <c r="GD725" s="9">
        <v>73.56</v>
      </c>
      <c r="GE725" s="9">
        <v>73.209999999999994</v>
      </c>
      <c r="GF725" s="9">
        <v>72.959999999999994</v>
      </c>
      <c r="GG725" s="9">
        <v>72.790000000000006</v>
      </c>
      <c r="GH725" s="9">
        <v>72.680000000000007</v>
      </c>
      <c r="GI725" s="9">
        <v>72.58</v>
      </c>
      <c r="GJ725" s="9">
        <v>72.489999999999995</v>
      </c>
      <c r="GK725" s="9">
        <v>72.41</v>
      </c>
      <c r="GL725" s="9">
        <v>72.319999999999993</v>
      </c>
      <c r="GM725" s="9">
        <v>72.23</v>
      </c>
      <c r="GN725" s="9">
        <v>72.150000000000006</v>
      </c>
      <c r="GO725" s="9">
        <v>72.06</v>
      </c>
      <c r="GP725" s="9">
        <v>71.97</v>
      </c>
      <c r="GQ725" s="9">
        <v>71.88</v>
      </c>
      <c r="GR725" s="9">
        <v>71.8</v>
      </c>
      <c r="GS725" s="9">
        <v>71.75</v>
      </c>
      <c r="GT725" s="9">
        <v>71.7</v>
      </c>
      <c r="GU725" s="9">
        <v>71.66</v>
      </c>
      <c r="GV725" s="9">
        <v>71.61</v>
      </c>
      <c r="GW725" s="9">
        <v>71.569999999999993</v>
      </c>
      <c r="GX725" s="9">
        <v>71.53</v>
      </c>
      <c r="GY725" s="9">
        <v>71.5</v>
      </c>
      <c r="GZ725" s="9">
        <v>71.48</v>
      </c>
      <c r="HA725" s="9">
        <v>71.459999999999994</v>
      </c>
      <c r="HB725" s="9">
        <v>71.45</v>
      </c>
      <c r="HC725" s="9">
        <v>71.430000000000007</v>
      </c>
      <c r="HD725" s="9">
        <v>71.430000000000007</v>
      </c>
      <c r="HE725" s="9">
        <v>71.44</v>
      </c>
      <c r="HF725" s="9">
        <v>71.459999999999994</v>
      </c>
      <c r="HG725" s="9">
        <v>71.48</v>
      </c>
      <c r="HH725" s="9">
        <v>71.489999999999995</v>
      </c>
      <c r="HI725" s="9">
        <v>71.48</v>
      </c>
      <c r="HJ725" s="9">
        <v>71.47</v>
      </c>
      <c r="HK725" s="9">
        <v>71.459999999999994</v>
      </c>
      <c r="HL725" s="9">
        <v>71.459999999999994</v>
      </c>
      <c r="HM725" s="9">
        <v>71.44</v>
      </c>
      <c r="HN725" s="9">
        <v>71.42</v>
      </c>
      <c r="HO725" s="9">
        <v>71.41</v>
      </c>
      <c r="HP725" s="9">
        <v>71.430000000000007</v>
      </c>
      <c r="HQ725" s="9">
        <v>71.45</v>
      </c>
      <c r="HR725" s="9">
        <v>71.459999999999994</v>
      </c>
      <c r="HS725" s="9">
        <v>71.47</v>
      </c>
      <c r="HT725" s="9">
        <v>71.47</v>
      </c>
      <c r="HU725" s="9">
        <v>71.47</v>
      </c>
      <c r="HV725" s="9">
        <v>71.47</v>
      </c>
      <c r="HW725" s="9">
        <v>71.47</v>
      </c>
      <c r="HX725" s="9">
        <v>71.48</v>
      </c>
      <c r="HY725" s="9">
        <v>71.489999999999995</v>
      </c>
      <c r="ID725" s="14">
        <v>84.838099999999997</v>
      </c>
      <c r="IE725" s="14">
        <v>84.747900000000001</v>
      </c>
      <c r="IF725" s="14">
        <v>-0.10641399999999999</v>
      </c>
      <c r="IH725" s="7">
        <v>75.040000000000006</v>
      </c>
      <c r="II725" s="9">
        <v>97.77</v>
      </c>
    </row>
    <row r="726" spans="1:243" x14ac:dyDescent="0.35">
      <c r="A726" s="6">
        <f t="shared" si="154"/>
        <v>45567</v>
      </c>
      <c r="B726" s="13">
        <f t="shared" si="148"/>
        <v>10</v>
      </c>
      <c r="C726" s="13">
        <f t="shared" si="149"/>
        <v>2024</v>
      </c>
      <c r="D726">
        <f t="shared" si="150"/>
        <v>202410</v>
      </c>
      <c r="E726">
        <f t="shared" si="151"/>
        <v>4</v>
      </c>
      <c r="F726">
        <f t="shared" si="152"/>
        <v>202404</v>
      </c>
      <c r="G726" t="s">
        <v>1510</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85.326400000000007</v>
      </c>
      <c r="FP726" s="7">
        <v>74.86</v>
      </c>
      <c r="FQ726" s="9">
        <v>1.3250999999999999</v>
      </c>
      <c r="FR726" s="7">
        <f t="shared" si="153"/>
        <v>56.493849520790889</v>
      </c>
      <c r="FT726" s="7">
        <v>4.03</v>
      </c>
      <c r="FU726" s="7">
        <v>4.04</v>
      </c>
      <c r="FV726" s="9">
        <v>85.379300000000001</v>
      </c>
      <c r="FX726" s="9">
        <v>73.900000000000006</v>
      </c>
      <c r="FY726" s="9">
        <v>73.260000000000005</v>
      </c>
      <c r="FZ726" s="9">
        <v>72.8</v>
      </c>
      <c r="GA726" s="9">
        <v>72.17</v>
      </c>
      <c r="GB726" s="9">
        <v>71.39</v>
      </c>
      <c r="GD726" s="9">
        <v>73.900000000000006</v>
      </c>
      <c r="GE726" s="9">
        <v>73.540000000000006</v>
      </c>
      <c r="GF726" s="9">
        <v>73.260000000000005</v>
      </c>
      <c r="GG726" s="9">
        <v>73.06</v>
      </c>
      <c r="GH726" s="9">
        <v>72.92</v>
      </c>
      <c r="GI726" s="9">
        <v>72.8</v>
      </c>
      <c r="GJ726" s="9">
        <v>72.680000000000007</v>
      </c>
      <c r="GK726" s="9">
        <v>72.58</v>
      </c>
      <c r="GL726" s="9">
        <v>72.48</v>
      </c>
      <c r="GM726" s="9">
        <v>72.37</v>
      </c>
      <c r="GN726" s="9">
        <v>72.27</v>
      </c>
      <c r="GO726" s="9">
        <v>72.17</v>
      </c>
      <c r="GP726" s="9">
        <v>72.08</v>
      </c>
      <c r="GQ726" s="9">
        <v>71.98</v>
      </c>
      <c r="GR726" s="9">
        <v>71.89</v>
      </c>
      <c r="GS726" s="9">
        <v>71.81</v>
      </c>
      <c r="GT726" s="9">
        <v>71.739999999999995</v>
      </c>
      <c r="GU726" s="9">
        <v>71.680000000000007</v>
      </c>
      <c r="GV726" s="9">
        <v>71.62</v>
      </c>
      <c r="GW726" s="9">
        <v>71.56</v>
      </c>
      <c r="GX726" s="9">
        <v>71.5</v>
      </c>
      <c r="GY726" s="9">
        <v>71.45</v>
      </c>
      <c r="GZ726" s="9">
        <v>71.42</v>
      </c>
      <c r="HA726" s="9">
        <v>71.39</v>
      </c>
      <c r="HB726" s="9">
        <v>71.38</v>
      </c>
      <c r="HC726" s="9">
        <v>71.349999999999994</v>
      </c>
      <c r="HD726" s="9">
        <v>71.33</v>
      </c>
      <c r="HE726" s="9">
        <v>71.33</v>
      </c>
      <c r="HF726" s="9">
        <v>71.34</v>
      </c>
      <c r="HG726" s="9">
        <v>71.349999999999994</v>
      </c>
      <c r="HH726" s="9">
        <v>71.349999999999994</v>
      </c>
      <c r="HI726" s="9">
        <v>71.33</v>
      </c>
      <c r="HJ726" s="9">
        <v>71.31</v>
      </c>
      <c r="HK726" s="9">
        <v>71.290000000000006</v>
      </c>
      <c r="HL726" s="9">
        <v>71.28</v>
      </c>
      <c r="HM726" s="9">
        <v>71.25</v>
      </c>
      <c r="HN726" s="9">
        <v>71.22</v>
      </c>
      <c r="HO726" s="9">
        <v>71.209999999999994</v>
      </c>
      <c r="HP726" s="9">
        <v>71.209999999999994</v>
      </c>
      <c r="HQ726" s="9">
        <v>71.209999999999994</v>
      </c>
      <c r="HR726" s="9">
        <v>71.209999999999994</v>
      </c>
      <c r="HS726" s="9">
        <v>71.209999999999994</v>
      </c>
      <c r="HT726" s="9">
        <v>71.209999999999994</v>
      </c>
      <c r="HU726" s="9">
        <v>71.209999999999994</v>
      </c>
      <c r="HV726" s="9">
        <v>71.209999999999994</v>
      </c>
      <c r="HW726" s="9">
        <v>71.209999999999994</v>
      </c>
      <c r="HX726" s="9">
        <v>71.22</v>
      </c>
      <c r="HY726" s="9">
        <v>71.22</v>
      </c>
      <c r="ID726" s="14">
        <v>84.838099999999997</v>
      </c>
      <c r="IE726" s="14">
        <v>84.747900000000001</v>
      </c>
      <c r="IF726" s="14">
        <v>-0.10641399999999999</v>
      </c>
      <c r="IH726" s="7">
        <v>73.87</v>
      </c>
      <c r="II726" s="9">
        <v>95.86</v>
      </c>
    </row>
    <row r="727" spans="1:243" x14ac:dyDescent="0.35">
      <c r="A727" s="6">
        <f t="shared" si="154"/>
        <v>45568</v>
      </c>
      <c r="B727" s="13">
        <f t="shared" si="148"/>
        <v>10</v>
      </c>
      <c r="C727" s="13">
        <f t="shared" si="149"/>
        <v>2024</v>
      </c>
      <c r="D727">
        <f t="shared" si="150"/>
        <v>202410</v>
      </c>
      <c r="E727">
        <f t="shared" si="151"/>
        <v>4</v>
      </c>
      <c r="F727">
        <f t="shared" si="152"/>
        <v>202404</v>
      </c>
      <c r="G727" t="s">
        <v>1511</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84.571899999999999</v>
      </c>
      <c r="FP727" s="7">
        <v>77.569999999999993</v>
      </c>
      <c r="FQ727" s="9">
        <v>1.3108</v>
      </c>
      <c r="FR727" s="7">
        <f t="shared" si="153"/>
        <v>59.177601464754346</v>
      </c>
      <c r="FT727" s="7">
        <v>3.98</v>
      </c>
      <c r="FU727" s="7">
        <v>4.0199999999999996</v>
      </c>
      <c r="FV727" s="9">
        <v>84.607399999999998</v>
      </c>
      <c r="FX727" s="9">
        <v>77.62</v>
      </c>
      <c r="FY727" s="9">
        <v>76.7</v>
      </c>
      <c r="FZ727" s="9">
        <v>75.930000000000007</v>
      </c>
      <c r="GA727" s="9">
        <v>74.81</v>
      </c>
      <c r="GB727" s="9">
        <v>73.36</v>
      </c>
      <c r="GD727" s="9">
        <v>77.62</v>
      </c>
      <c r="GE727" s="9">
        <v>77.11</v>
      </c>
      <c r="GF727" s="9">
        <v>76.7</v>
      </c>
      <c r="GG727" s="9">
        <v>76.38</v>
      </c>
      <c r="GH727" s="9">
        <v>76.14</v>
      </c>
      <c r="GI727" s="9">
        <v>75.930000000000007</v>
      </c>
      <c r="GJ727" s="9">
        <v>75.73</v>
      </c>
      <c r="GK727" s="9">
        <v>75.540000000000006</v>
      </c>
      <c r="GL727" s="9">
        <v>75.349999999999994</v>
      </c>
      <c r="GM727" s="9">
        <v>75.17</v>
      </c>
      <c r="GN727" s="9">
        <v>74.989999999999995</v>
      </c>
      <c r="GO727" s="9">
        <v>74.81</v>
      </c>
      <c r="GP727" s="9">
        <v>74.650000000000006</v>
      </c>
      <c r="GQ727" s="9">
        <v>74.48</v>
      </c>
      <c r="GR727" s="9">
        <v>74.319999999999993</v>
      </c>
      <c r="GS727" s="9">
        <v>74.19</v>
      </c>
      <c r="GT727" s="9">
        <v>74.06</v>
      </c>
      <c r="GU727" s="9">
        <v>73.94</v>
      </c>
      <c r="GV727" s="9">
        <v>73.819999999999993</v>
      </c>
      <c r="GW727" s="9">
        <v>73.709999999999994</v>
      </c>
      <c r="GX727" s="9">
        <v>73.61</v>
      </c>
      <c r="GY727" s="9">
        <v>73.52</v>
      </c>
      <c r="GZ727" s="9">
        <v>73.44</v>
      </c>
      <c r="HA727" s="9">
        <v>73.36</v>
      </c>
      <c r="HB727" s="9">
        <v>73.3</v>
      </c>
      <c r="HC727" s="9">
        <v>73.23</v>
      </c>
      <c r="HD727" s="9">
        <v>73.17</v>
      </c>
      <c r="HE727" s="9">
        <v>73.13</v>
      </c>
      <c r="HF727" s="9">
        <v>73.099999999999994</v>
      </c>
      <c r="HG727" s="9">
        <v>73.069999999999993</v>
      </c>
      <c r="HH727" s="9">
        <v>73.02</v>
      </c>
      <c r="HI727" s="9">
        <v>72.97</v>
      </c>
      <c r="HJ727" s="9">
        <v>72.92</v>
      </c>
      <c r="HK727" s="9">
        <v>72.87</v>
      </c>
      <c r="HL727" s="9">
        <v>72.819999999999993</v>
      </c>
      <c r="HM727" s="9">
        <v>72.739999999999995</v>
      </c>
      <c r="HN727" s="9">
        <v>72.680000000000007</v>
      </c>
      <c r="HO727" s="9">
        <v>72.64</v>
      </c>
      <c r="HP727" s="9">
        <v>72.61</v>
      </c>
      <c r="HQ727" s="9">
        <v>72.58</v>
      </c>
      <c r="HR727" s="9">
        <v>72.55</v>
      </c>
      <c r="HS727" s="9">
        <v>72.52</v>
      </c>
      <c r="HT727" s="9">
        <v>72.489999999999995</v>
      </c>
      <c r="HU727" s="9">
        <v>72.459999999999994</v>
      </c>
      <c r="HV727" s="9">
        <v>72.430000000000007</v>
      </c>
      <c r="HW727" s="9">
        <v>72.400000000000006</v>
      </c>
      <c r="HX727" s="9">
        <v>72.38</v>
      </c>
      <c r="HY727" s="9">
        <v>72.349999999999994</v>
      </c>
      <c r="ID727" s="14">
        <v>84.838099999999997</v>
      </c>
      <c r="IE727" s="14">
        <v>84.747900000000001</v>
      </c>
      <c r="IF727" s="14">
        <v>-0.10641399999999999</v>
      </c>
      <c r="IH727" s="7">
        <v>77.489999999999995</v>
      </c>
      <c r="II727" s="9">
        <v>100.28</v>
      </c>
    </row>
    <row r="728" spans="1:243" x14ac:dyDescent="0.35">
      <c r="A728" s="6">
        <f t="shared" si="154"/>
        <v>45569</v>
      </c>
      <c r="B728" s="13">
        <f t="shared" si="148"/>
        <v>10</v>
      </c>
      <c r="C728" s="13">
        <f t="shared" si="149"/>
        <v>2024</v>
      </c>
      <c r="D728">
        <f t="shared" si="150"/>
        <v>202410</v>
      </c>
      <c r="E728">
        <f t="shared" si="151"/>
        <v>4</v>
      </c>
      <c r="F728">
        <f t="shared" si="152"/>
        <v>202404</v>
      </c>
      <c r="G728" t="s">
        <v>1512</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84.892499999999998</v>
      </c>
      <c r="FP728" s="7">
        <v>79.319999999999993</v>
      </c>
      <c r="FQ728" s="9">
        <v>1.3112999999999999</v>
      </c>
      <c r="FR728" s="7">
        <f t="shared" si="153"/>
        <v>60.489590482727067</v>
      </c>
      <c r="FT728" s="7">
        <v>4.1399999999999997</v>
      </c>
      <c r="FU728" s="7">
        <v>4.1399999999999997</v>
      </c>
      <c r="FV728" s="9">
        <v>84.9542</v>
      </c>
      <c r="FX728" s="9">
        <v>78.05</v>
      </c>
      <c r="FY728" s="9">
        <v>76.89</v>
      </c>
      <c r="FZ728" s="9">
        <v>75.86</v>
      </c>
      <c r="GA728" s="9">
        <v>74.56</v>
      </c>
      <c r="GB728" s="9">
        <v>73.03</v>
      </c>
      <c r="GD728" s="9">
        <v>78.05</v>
      </c>
      <c r="GE728" s="9">
        <v>77.430000000000007</v>
      </c>
      <c r="GF728" s="9">
        <v>76.89</v>
      </c>
      <c r="GG728" s="9">
        <v>76.47</v>
      </c>
      <c r="GH728" s="9">
        <v>76.14</v>
      </c>
      <c r="GI728" s="9">
        <v>75.86</v>
      </c>
      <c r="GJ728" s="9">
        <v>75.599999999999994</v>
      </c>
      <c r="GK728" s="9">
        <v>75.37</v>
      </c>
      <c r="GL728" s="9">
        <v>75.150000000000006</v>
      </c>
      <c r="GM728" s="9">
        <v>74.94</v>
      </c>
      <c r="GN728" s="9">
        <v>74.739999999999995</v>
      </c>
      <c r="GO728" s="9">
        <v>74.56</v>
      </c>
      <c r="GP728" s="9">
        <v>74.39</v>
      </c>
      <c r="GQ728" s="9">
        <v>74.209999999999994</v>
      </c>
      <c r="GR728" s="9">
        <v>74.03</v>
      </c>
      <c r="GS728" s="9">
        <v>73.88</v>
      </c>
      <c r="GT728" s="9">
        <v>73.739999999999995</v>
      </c>
      <c r="GU728" s="9">
        <v>73.61</v>
      </c>
      <c r="GV728" s="9">
        <v>73.489999999999995</v>
      </c>
      <c r="GW728" s="9">
        <v>73.38</v>
      </c>
      <c r="GX728" s="9">
        <v>73.28</v>
      </c>
      <c r="GY728" s="9">
        <v>73.19</v>
      </c>
      <c r="GZ728" s="9">
        <v>73.11</v>
      </c>
      <c r="HA728" s="9">
        <v>73.03</v>
      </c>
      <c r="HB728" s="9">
        <v>72.97</v>
      </c>
      <c r="HC728" s="9">
        <v>72.89</v>
      </c>
      <c r="HD728" s="9">
        <v>72.819999999999993</v>
      </c>
      <c r="HE728" s="9">
        <v>72.78</v>
      </c>
      <c r="HF728" s="9">
        <v>72.760000000000005</v>
      </c>
      <c r="HG728" s="9">
        <v>72.73</v>
      </c>
      <c r="HH728" s="9">
        <v>72.680000000000007</v>
      </c>
      <c r="HI728" s="9">
        <v>72.63</v>
      </c>
      <c r="HJ728" s="9">
        <v>72.58</v>
      </c>
      <c r="HK728" s="9">
        <v>72.53</v>
      </c>
      <c r="HL728" s="9">
        <v>72.48</v>
      </c>
      <c r="HM728" s="9">
        <v>72.400000000000006</v>
      </c>
      <c r="HN728" s="9">
        <v>72.349999999999994</v>
      </c>
      <c r="HO728" s="9">
        <v>72.319999999999993</v>
      </c>
      <c r="HP728" s="9">
        <v>72.3</v>
      </c>
      <c r="HQ728" s="9">
        <v>72.27</v>
      </c>
      <c r="HR728" s="9">
        <v>72.239999999999995</v>
      </c>
      <c r="HS728" s="9">
        <v>72.22</v>
      </c>
      <c r="HT728" s="9">
        <v>72.2</v>
      </c>
      <c r="HU728" s="9">
        <v>72.16</v>
      </c>
      <c r="HV728" s="9">
        <v>72.13</v>
      </c>
      <c r="HW728" s="9">
        <v>72.099999999999994</v>
      </c>
      <c r="HX728" s="9">
        <v>72.08</v>
      </c>
      <c r="HY728" s="9">
        <v>72.05</v>
      </c>
      <c r="ID728" s="14">
        <v>84.838099999999997</v>
      </c>
      <c r="IE728" s="14">
        <v>84.747900000000001</v>
      </c>
      <c r="IF728" s="14">
        <v>-0.10641399999999999</v>
      </c>
      <c r="IH728" s="7">
        <v>77.489999999999995</v>
      </c>
      <c r="II728" s="9">
        <v>102.6</v>
      </c>
    </row>
    <row r="729" spans="1:243" x14ac:dyDescent="0.35">
      <c r="A729" s="6">
        <f t="shared" si="154"/>
        <v>45572</v>
      </c>
      <c r="B729" s="13">
        <f t="shared" si="148"/>
        <v>10</v>
      </c>
      <c r="C729" s="13">
        <f t="shared" si="149"/>
        <v>2024</v>
      </c>
      <c r="D729">
        <f t="shared" si="150"/>
        <v>202410</v>
      </c>
      <c r="E729">
        <f t="shared" si="151"/>
        <v>4</v>
      </c>
      <c r="F729">
        <f t="shared" si="152"/>
        <v>202404</v>
      </c>
      <c r="G729" t="s">
        <v>1513</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84.624099999999999</v>
      </c>
      <c r="FP729" s="7">
        <v>81.739999999999995</v>
      </c>
      <c r="FQ729" s="9">
        <v>1.3079000000000001</v>
      </c>
      <c r="FR729" s="7">
        <f t="shared" si="153"/>
        <v>62.497132808318675</v>
      </c>
      <c r="FT729" s="7">
        <v>4.22</v>
      </c>
      <c r="FU729" s="7">
        <v>4.2</v>
      </c>
      <c r="FV729" s="9">
        <v>84.671700000000001</v>
      </c>
      <c r="FX729" s="9">
        <v>80.930000000000007</v>
      </c>
      <c r="FY729" s="9">
        <v>79.819999999999993</v>
      </c>
      <c r="FZ729" s="9">
        <v>78.63</v>
      </c>
      <c r="GA729" s="9">
        <v>76.849999999999994</v>
      </c>
      <c r="GB729" s="9">
        <v>74.7</v>
      </c>
      <c r="GD729" s="9">
        <v>80.930000000000007</v>
      </c>
      <c r="GE729" s="9">
        <v>80.349999999999994</v>
      </c>
      <c r="GF729" s="9">
        <v>79.819999999999993</v>
      </c>
      <c r="GG729" s="9">
        <v>79.37</v>
      </c>
      <c r="GH729" s="9">
        <v>78.98</v>
      </c>
      <c r="GI729" s="9">
        <v>78.63</v>
      </c>
      <c r="GJ729" s="9">
        <v>78.3</v>
      </c>
      <c r="GK729" s="9">
        <v>77.989999999999995</v>
      </c>
      <c r="GL729" s="9">
        <v>77.69</v>
      </c>
      <c r="GM729" s="9">
        <v>77.39</v>
      </c>
      <c r="GN729" s="9">
        <v>77.11</v>
      </c>
      <c r="GO729" s="9">
        <v>76.849999999999994</v>
      </c>
      <c r="GP729" s="9">
        <v>76.61</v>
      </c>
      <c r="GQ729" s="9">
        <v>76.36</v>
      </c>
      <c r="GR729" s="9">
        <v>76.12</v>
      </c>
      <c r="GS729" s="9">
        <v>75.92</v>
      </c>
      <c r="GT729" s="9">
        <v>75.73</v>
      </c>
      <c r="GU729" s="9">
        <v>75.55</v>
      </c>
      <c r="GV729" s="9">
        <v>75.38</v>
      </c>
      <c r="GW729" s="9">
        <v>75.22</v>
      </c>
      <c r="GX729" s="9">
        <v>75.069999999999993</v>
      </c>
      <c r="GY729" s="9">
        <v>74.94</v>
      </c>
      <c r="GZ729" s="9">
        <v>74.81</v>
      </c>
      <c r="HA729" s="9">
        <v>74.7</v>
      </c>
      <c r="HB729" s="9">
        <v>74.59</v>
      </c>
      <c r="HC729" s="9">
        <v>74.47</v>
      </c>
      <c r="HD729" s="9">
        <v>74.37</v>
      </c>
      <c r="HE729" s="9">
        <v>74.28</v>
      </c>
      <c r="HF729" s="9">
        <v>74.23</v>
      </c>
      <c r="HG729" s="9">
        <v>74.16</v>
      </c>
      <c r="HH729" s="9">
        <v>74.08</v>
      </c>
      <c r="HI729" s="9">
        <v>74</v>
      </c>
      <c r="HJ729" s="9">
        <v>73.92</v>
      </c>
      <c r="HK729" s="9">
        <v>73.849999999999994</v>
      </c>
      <c r="HL729" s="9">
        <v>73.78</v>
      </c>
      <c r="HM729" s="9">
        <v>73.680000000000007</v>
      </c>
      <c r="HN729" s="9">
        <v>73.61</v>
      </c>
      <c r="HO729" s="9">
        <v>73.56</v>
      </c>
      <c r="HP729" s="9">
        <v>73.52</v>
      </c>
      <c r="HQ729" s="9">
        <v>73.47</v>
      </c>
      <c r="HR729" s="9">
        <v>73.430000000000007</v>
      </c>
      <c r="HS729" s="9">
        <v>73.400000000000006</v>
      </c>
      <c r="HT729" s="9">
        <v>73.36</v>
      </c>
      <c r="HU729" s="9">
        <v>73.3</v>
      </c>
      <c r="HV729" s="9">
        <v>73.25</v>
      </c>
      <c r="HW729" s="9">
        <v>73.2</v>
      </c>
      <c r="HX729" s="9">
        <v>73.16</v>
      </c>
      <c r="HY729" s="9">
        <v>73.12</v>
      </c>
      <c r="ID729" s="14">
        <v>84.838099999999997</v>
      </c>
      <c r="IE729" s="14">
        <v>84.747900000000001</v>
      </c>
      <c r="IF729" s="14">
        <v>-0.10641399999999999</v>
      </c>
      <c r="IH729" s="7">
        <v>80.760000000000005</v>
      </c>
      <c r="II729" s="9">
        <v>100.86</v>
      </c>
    </row>
    <row r="730" spans="1:243" x14ac:dyDescent="0.35">
      <c r="A730" s="6">
        <f t="shared" si="154"/>
        <v>45573</v>
      </c>
      <c r="B730" s="13">
        <f t="shared" si="148"/>
        <v>10</v>
      </c>
      <c r="C730" s="13">
        <f t="shared" si="149"/>
        <v>2024</v>
      </c>
      <c r="D730">
        <f t="shared" si="150"/>
        <v>202410</v>
      </c>
      <c r="E730">
        <f t="shared" si="151"/>
        <v>4</v>
      </c>
      <c r="F730">
        <f t="shared" si="152"/>
        <v>202404</v>
      </c>
      <c r="G730" t="s">
        <v>1514</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84.754000000000005</v>
      </c>
      <c r="FP730" s="7">
        <v>78.19</v>
      </c>
      <c r="FQ730" s="9">
        <v>1.3092999999999999</v>
      </c>
      <c r="FR730" s="7">
        <f t="shared" si="153"/>
        <v>59.718933781409916</v>
      </c>
      <c r="FT730" s="7">
        <v>4.1900000000000004</v>
      </c>
      <c r="FU730" s="7">
        <v>4.18</v>
      </c>
      <c r="FV730" s="9">
        <v>84.793199999999999</v>
      </c>
      <c r="FX730" s="9">
        <v>77.180000000000007</v>
      </c>
      <c r="FY730" s="9">
        <v>76.42</v>
      </c>
      <c r="FZ730" s="9">
        <v>75.73</v>
      </c>
      <c r="GA730" s="9">
        <v>74.69</v>
      </c>
      <c r="GB730" s="9">
        <v>73.150000000000006</v>
      </c>
      <c r="GD730" s="9">
        <v>77.180000000000007</v>
      </c>
      <c r="GE730" s="9">
        <v>76.790000000000006</v>
      </c>
      <c r="GF730" s="9">
        <v>76.42</v>
      </c>
      <c r="GG730" s="9">
        <v>76.14</v>
      </c>
      <c r="GH730" s="9">
        <v>75.92</v>
      </c>
      <c r="GI730" s="9">
        <v>75.73</v>
      </c>
      <c r="GJ730" s="9">
        <v>75.55</v>
      </c>
      <c r="GK730" s="9">
        <v>75.38</v>
      </c>
      <c r="GL730" s="9">
        <v>75.209999999999994</v>
      </c>
      <c r="GM730" s="9">
        <v>75.03</v>
      </c>
      <c r="GN730" s="9">
        <v>74.86</v>
      </c>
      <c r="GO730" s="9">
        <v>74.69</v>
      </c>
      <c r="GP730" s="9">
        <v>74.540000000000006</v>
      </c>
      <c r="GQ730" s="9">
        <v>74.37</v>
      </c>
      <c r="GR730" s="9">
        <v>74.19</v>
      </c>
      <c r="GS730" s="9">
        <v>74.05</v>
      </c>
      <c r="GT730" s="9">
        <v>73.91</v>
      </c>
      <c r="GU730" s="9">
        <v>73.78</v>
      </c>
      <c r="GV730" s="9">
        <v>73.66</v>
      </c>
      <c r="GW730" s="9">
        <v>73.540000000000006</v>
      </c>
      <c r="GX730" s="9">
        <v>73.42</v>
      </c>
      <c r="GY730" s="9">
        <v>73.319999999999993</v>
      </c>
      <c r="GZ730" s="9">
        <v>73.22</v>
      </c>
      <c r="HA730" s="9">
        <v>73.150000000000006</v>
      </c>
      <c r="HB730" s="9">
        <v>73.08</v>
      </c>
      <c r="HC730" s="9">
        <v>72.98</v>
      </c>
      <c r="HD730" s="9">
        <v>72.900000000000006</v>
      </c>
      <c r="HE730" s="9">
        <v>72.84</v>
      </c>
      <c r="HF730" s="9">
        <v>72.81</v>
      </c>
      <c r="HG730" s="9">
        <v>72.77</v>
      </c>
      <c r="HH730" s="9">
        <v>72.709999999999994</v>
      </c>
      <c r="HI730" s="9">
        <v>72.650000000000006</v>
      </c>
      <c r="HJ730" s="9">
        <v>72.59</v>
      </c>
      <c r="HK730" s="9">
        <v>72.53</v>
      </c>
      <c r="HL730" s="9">
        <v>72.48</v>
      </c>
      <c r="HM730" s="9">
        <v>72.400000000000006</v>
      </c>
      <c r="HN730" s="9">
        <v>72.34</v>
      </c>
      <c r="HO730" s="9">
        <v>72.3</v>
      </c>
      <c r="HP730" s="9">
        <v>72.27</v>
      </c>
      <c r="HQ730" s="9">
        <v>72.23</v>
      </c>
      <c r="HR730" s="9">
        <v>72.2</v>
      </c>
      <c r="HS730" s="9">
        <v>72.180000000000007</v>
      </c>
      <c r="HT730" s="9">
        <v>72.14</v>
      </c>
      <c r="HU730" s="9">
        <v>72.09</v>
      </c>
      <c r="HV730" s="9">
        <v>72.05</v>
      </c>
      <c r="HW730" s="9">
        <v>72.010000000000005</v>
      </c>
      <c r="HX730" s="9">
        <v>71.97</v>
      </c>
      <c r="HY730" s="9">
        <v>71.930000000000007</v>
      </c>
      <c r="ID730" s="14">
        <v>84.838099999999997</v>
      </c>
      <c r="IE730" s="14">
        <v>84.747900000000001</v>
      </c>
      <c r="IF730" s="14">
        <v>-0.10641399999999999</v>
      </c>
      <c r="IH730" s="7">
        <v>77.55</v>
      </c>
      <c r="II730" s="9">
        <v>97.14</v>
      </c>
    </row>
    <row r="731" spans="1:243" x14ac:dyDescent="0.35">
      <c r="A731" s="6">
        <f t="shared" si="154"/>
        <v>45574</v>
      </c>
      <c r="B731" s="13">
        <f t="shared" si="148"/>
        <v>10</v>
      </c>
      <c r="C731" s="13">
        <f t="shared" si="149"/>
        <v>2024</v>
      </c>
      <c r="D731">
        <f t="shared" si="150"/>
        <v>202410</v>
      </c>
      <c r="E731">
        <f t="shared" si="151"/>
        <v>4</v>
      </c>
      <c r="F731">
        <f t="shared" si="152"/>
        <v>202404</v>
      </c>
      <c r="G731" t="s">
        <v>1515</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84.772000000000006</v>
      </c>
      <c r="FP731" s="7">
        <v>77.06</v>
      </c>
      <c r="FQ731" s="9">
        <v>1.3071999999999999</v>
      </c>
      <c r="FR731" s="7">
        <f t="shared" si="153"/>
        <v>58.950428396572832</v>
      </c>
      <c r="FT731" s="7" t="e">
        <v>#N/A</v>
      </c>
      <c r="FU731" s="7" t="e">
        <v>#N/A</v>
      </c>
      <c r="FV731" s="9">
        <v>84.808400000000006</v>
      </c>
      <c r="FX731" s="9">
        <v>76.58</v>
      </c>
      <c r="FY731" s="9">
        <v>75.73</v>
      </c>
      <c r="FZ731" s="9">
        <v>74.97</v>
      </c>
      <c r="GA731" s="9">
        <v>73.900000000000006</v>
      </c>
      <c r="GB731" s="9">
        <v>72.510000000000005</v>
      </c>
      <c r="GD731" s="9">
        <v>76.58</v>
      </c>
      <c r="GE731" s="9">
        <v>76.13</v>
      </c>
      <c r="GF731" s="9">
        <v>75.73</v>
      </c>
      <c r="GG731" s="9">
        <v>75.42</v>
      </c>
      <c r="GH731" s="9">
        <v>75.17</v>
      </c>
      <c r="GI731" s="9">
        <v>74.97</v>
      </c>
      <c r="GJ731" s="9">
        <v>74.78</v>
      </c>
      <c r="GK731" s="9">
        <v>74.599999999999994</v>
      </c>
      <c r="GL731" s="9">
        <v>74.42</v>
      </c>
      <c r="GM731" s="9">
        <v>74.239999999999995</v>
      </c>
      <c r="GN731" s="9">
        <v>74.069999999999993</v>
      </c>
      <c r="GO731" s="9">
        <v>73.900000000000006</v>
      </c>
      <c r="GP731" s="9">
        <v>73.75</v>
      </c>
      <c r="GQ731" s="9">
        <v>73.59</v>
      </c>
      <c r="GR731" s="9">
        <v>73.430000000000007</v>
      </c>
      <c r="GS731" s="9">
        <v>73.3</v>
      </c>
      <c r="GT731" s="9">
        <v>73.17</v>
      </c>
      <c r="GU731" s="9">
        <v>73.05</v>
      </c>
      <c r="GV731" s="9">
        <v>72.94</v>
      </c>
      <c r="GW731" s="9">
        <v>72.84</v>
      </c>
      <c r="GX731" s="9">
        <v>72.739999999999995</v>
      </c>
      <c r="GY731" s="9">
        <v>72.64</v>
      </c>
      <c r="GZ731" s="9">
        <v>72.56</v>
      </c>
      <c r="HA731" s="9">
        <v>72.510000000000005</v>
      </c>
      <c r="HB731" s="9">
        <v>72.45</v>
      </c>
      <c r="HC731" s="9">
        <v>72.36</v>
      </c>
      <c r="HD731" s="9">
        <v>72.3</v>
      </c>
      <c r="HE731" s="9">
        <v>72.25</v>
      </c>
      <c r="HF731" s="9">
        <v>72.23</v>
      </c>
      <c r="HG731" s="9">
        <v>72.2</v>
      </c>
      <c r="HH731" s="9">
        <v>72.16</v>
      </c>
      <c r="HI731" s="9">
        <v>72.11</v>
      </c>
      <c r="HJ731" s="9">
        <v>72.05</v>
      </c>
      <c r="HK731" s="9">
        <v>72</v>
      </c>
      <c r="HL731" s="9">
        <v>71.98</v>
      </c>
      <c r="HM731" s="9">
        <v>71.91</v>
      </c>
      <c r="HN731" s="9">
        <v>71.849999999999994</v>
      </c>
      <c r="HO731" s="9">
        <v>71.81</v>
      </c>
      <c r="HP731" s="9">
        <v>71.790000000000006</v>
      </c>
      <c r="HQ731" s="9">
        <v>71.760000000000005</v>
      </c>
      <c r="HR731" s="9">
        <v>71.739999999999995</v>
      </c>
      <c r="HS731" s="9">
        <v>71.73</v>
      </c>
      <c r="HT731" s="9">
        <v>71.709999999999994</v>
      </c>
      <c r="HU731" s="9">
        <v>71.67</v>
      </c>
      <c r="HV731" s="9">
        <v>71.64</v>
      </c>
      <c r="HW731" s="9">
        <v>71.61</v>
      </c>
      <c r="HX731" s="9">
        <v>71.58</v>
      </c>
      <c r="HY731" s="9">
        <v>71.55</v>
      </c>
      <c r="ID731" s="14">
        <v>84.838099999999997</v>
      </c>
      <c r="IE731" s="14">
        <v>84.747900000000001</v>
      </c>
      <c r="IF731" s="14">
        <v>-0.10641399999999999</v>
      </c>
      <c r="IH731" s="7">
        <v>76.319999999999993</v>
      </c>
      <c r="II731" s="9">
        <v>95.58</v>
      </c>
    </row>
    <row r="732" spans="1:243" x14ac:dyDescent="0.35">
      <c r="A732" s="6">
        <f t="shared" si="154"/>
        <v>45575</v>
      </c>
      <c r="B732" s="13">
        <f t="shared" si="148"/>
        <v>10</v>
      </c>
      <c r="C732" s="13">
        <f t="shared" si="149"/>
        <v>2024</v>
      </c>
      <c r="D732">
        <f t="shared" si="150"/>
        <v>202410</v>
      </c>
      <c r="E732">
        <f t="shared" si="151"/>
        <v>4</v>
      </c>
      <c r="F732">
        <f t="shared" si="152"/>
        <v>202404</v>
      </c>
      <c r="G732" t="s">
        <v>1516</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84.716399999999993</v>
      </c>
      <c r="FP732" s="7">
        <v>79.45</v>
      </c>
      <c r="FQ732" s="9">
        <v>1.3048999999999999</v>
      </c>
      <c r="FR732" s="7">
        <f t="shared" si="153"/>
        <v>60.885891639206072</v>
      </c>
      <c r="FT732" s="7">
        <v>4.2</v>
      </c>
      <c r="FU732" s="7">
        <v>4.22</v>
      </c>
      <c r="FV732" s="9">
        <v>84.748999999999995</v>
      </c>
      <c r="FX732" s="9">
        <v>79.400000000000006</v>
      </c>
      <c r="FY732" s="9">
        <v>78.349999999999994</v>
      </c>
      <c r="FZ732" s="9">
        <v>77.27</v>
      </c>
      <c r="GA732" s="9">
        <v>75.63</v>
      </c>
      <c r="GB732" s="9">
        <v>73.55</v>
      </c>
      <c r="GD732" s="9">
        <v>79.400000000000006</v>
      </c>
      <c r="GE732" s="9">
        <v>78.86</v>
      </c>
      <c r="GF732" s="9">
        <v>78.349999999999994</v>
      </c>
      <c r="GG732" s="9">
        <v>77.94</v>
      </c>
      <c r="GH732" s="9">
        <v>77.58</v>
      </c>
      <c r="GI732" s="9">
        <v>77.27</v>
      </c>
      <c r="GJ732" s="9">
        <v>76.97</v>
      </c>
      <c r="GK732" s="9">
        <v>76.69</v>
      </c>
      <c r="GL732" s="9">
        <v>76.41</v>
      </c>
      <c r="GM732" s="9">
        <v>76.14</v>
      </c>
      <c r="GN732" s="9">
        <v>75.87</v>
      </c>
      <c r="GO732" s="9">
        <v>75.63</v>
      </c>
      <c r="GP732" s="9">
        <v>75.39</v>
      </c>
      <c r="GQ732" s="9">
        <v>75.150000000000006</v>
      </c>
      <c r="GR732" s="9">
        <v>74.930000000000007</v>
      </c>
      <c r="GS732" s="9">
        <v>74.73</v>
      </c>
      <c r="GT732" s="9">
        <v>74.540000000000006</v>
      </c>
      <c r="GU732" s="9">
        <v>74.36</v>
      </c>
      <c r="GV732" s="9">
        <v>74.2</v>
      </c>
      <c r="GW732" s="9">
        <v>74.05</v>
      </c>
      <c r="GX732" s="9">
        <v>73.900000000000006</v>
      </c>
      <c r="GY732" s="9">
        <v>73.760000000000005</v>
      </c>
      <c r="GZ732" s="9">
        <v>73.64</v>
      </c>
      <c r="HA732" s="9">
        <v>73.55</v>
      </c>
      <c r="HB732" s="9">
        <v>73.45</v>
      </c>
      <c r="HC732" s="9">
        <v>73.33</v>
      </c>
      <c r="HD732" s="9">
        <v>73.23</v>
      </c>
      <c r="HE732" s="9">
        <v>73.150000000000006</v>
      </c>
      <c r="HF732" s="9">
        <v>73.099999999999994</v>
      </c>
      <c r="HG732" s="9">
        <v>73.040000000000006</v>
      </c>
      <c r="HH732" s="9">
        <v>72.97</v>
      </c>
      <c r="HI732" s="9">
        <v>72.89</v>
      </c>
      <c r="HJ732" s="9">
        <v>72.8</v>
      </c>
      <c r="HK732" s="9">
        <v>72.72</v>
      </c>
      <c r="HL732" s="9">
        <v>72.680000000000007</v>
      </c>
      <c r="HM732" s="9">
        <v>72.58</v>
      </c>
      <c r="HN732" s="9">
        <v>72.5</v>
      </c>
      <c r="HO732" s="9">
        <v>72.44</v>
      </c>
      <c r="HP732" s="9">
        <v>72.400000000000006</v>
      </c>
      <c r="HQ732" s="9">
        <v>72.349999999999994</v>
      </c>
      <c r="HR732" s="9">
        <v>72.319999999999993</v>
      </c>
      <c r="HS732" s="9">
        <v>72.290000000000006</v>
      </c>
      <c r="HT732" s="9">
        <v>72.25</v>
      </c>
      <c r="HU732" s="9">
        <v>72.2</v>
      </c>
      <c r="HV732" s="9">
        <v>72.150000000000006</v>
      </c>
      <c r="HW732" s="9">
        <v>72.099999999999994</v>
      </c>
      <c r="HX732" s="9">
        <v>72.06</v>
      </c>
      <c r="HY732" s="9">
        <v>72.02</v>
      </c>
      <c r="ID732" s="14">
        <v>84.838099999999997</v>
      </c>
      <c r="IE732" s="14">
        <v>84.747900000000001</v>
      </c>
      <c r="IF732" s="14">
        <v>-0.10641399999999999</v>
      </c>
      <c r="IH732" s="7">
        <v>79.02</v>
      </c>
      <c r="II732" s="9">
        <v>100.42</v>
      </c>
    </row>
    <row r="733" spans="1:243" x14ac:dyDescent="0.35">
      <c r="A733" s="6">
        <f t="shared" si="154"/>
        <v>45576</v>
      </c>
      <c r="B733" s="13">
        <f t="shared" si="148"/>
        <v>10</v>
      </c>
      <c r="C733" s="13">
        <f t="shared" si="149"/>
        <v>2024</v>
      </c>
      <c r="D733">
        <f t="shared" si="150"/>
        <v>202410</v>
      </c>
      <c r="E733">
        <f t="shared" si="151"/>
        <v>4</v>
      </c>
      <c r="F733">
        <f t="shared" si="152"/>
        <v>202404</v>
      </c>
      <c r="G733" t="s">
        <v>1517</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84.781199999999998</v>
      </c>
      <c r="FP733" s="7">
        <v>80.27</v>
      </c>
      <c r="FQ733" s="9">
        <v>1.3075000000000001</v>
      </c>
      <c r="FR733" s="7">
        <f t="shared" si="153"/>
        <v>61.391969407265769</v>
      </c>
      <c r="FT733" s="7">
        <v>4.16</v>
      </c>
      <c r="FU733" s="7">
        <v>4.2</v>
      </c>
      <c r="FV733" s="9">
        <v>84.814999999999998</v>
      </c>
      <c r="FX733" s="9">
        <v>79.040000000000006</v>
      </c>
      <c r="FY733" s="9">
        <v>78.150000000000006</v>
      </c>
      <c r="FZ733" s="9">
        <v>77.17</v>
      </c>
      <c r="GA733" s="9">
        <v>75.64</v>
      </c>
      <c r="GB733" s="9">
        <v>73.599999999999994</v>
      </c>
      <c r="GD733" s="9">
        <v>79.040000000000006</v>
      </c>
      <c r="GE733" s="9">
        <v>78.599999999999994</v>
      </c>
      <c r="GF733" s="9">
        <v>78.150000000000006</v>
      </c>
      <c r="GG733" s="9">
        <v>77.78</v>
      </c>
      <c r="GH733" s="9">
        <v>77.459999999999994</v>
      </c>
      <c r="GI733" s="9">
        <v>77.17</v>
      </c>
      <c r="GJ733" s="9">
        <v>76.89</v>
      </c>
      <c r="GK733" s="9">
        <v>76.63</v>
      </c>
      <c r="GL733" s="9">
        <v>76.37</v>
      </c>
      <c r="GM733" s="9">
        <v>76.12</v>
      </c>
      <c r="GN733" s="9">
        <v>75.87</v>
      </c>
      <c r="GO733" s="9">
        <v>75.64</v>
      </c>
      <c r="GP733" s="9">
        <v>75.430000000000007</v>
      </c>
      <c r="GQ733" s="9">
        <v>75.2</v>
      </c>
      <c r="GR733" s="9">
        <v>74.98</v>
      </c>
      <c r="GS733" s="9">
        <v>74.78</v>
      </c>
      <c r="GT733" s="9">
        <v>74.59</v>
      </c>
      <c r="GU733" s="9">
        <v>74.42</v>
      </c>
      <c r="GV733" s="9">
        <v>74.25</v>
      </c>
      <c r="GW733" s="9">
        <v>74.099999999999994</v>
      </c>
      <c r="GX733" s="9">
        <v>73.95</v>
      </c>
      <c r="GY733" s="9">
        <v>73.81</v>
      </c>
      <c r="GZ733" s="9">
        <v>73.69</v>
      </c>
      <c r="HA733" s="9">
        <v>73.599999999999994</v>
      </c>
      <c r="HB733" s="9">
        <v>73.5</v>
      </c>
      <c r="HC733" s="9">
        <v>73.38</v>
      </c>
      <c r="HD733" s="9">
        <v>73.28</v>
      </c>
      <c r="HE733" s="9">
        <v>73.2</v>
      </c>
      <c r="HF733" s="9">
        <v>73.150000000000006</v>
      </c>
      <c r="HG733" s="9">
        <v>73.09</v>
      </c>
      <c r="HH733" s="9">
        <v>73.02</v>
      </c>
      <c r="HI733" s="9">
        <v>72.94</v>
      </c>
      <c r="HJ733" s="9">
        <v>72.849999999999994</v>
      </c>
      <c r="HK733" s="9">
        <v>72.77</v>
      </c>
      <c r="HL733" s="9">
        <v>72.73</v>
      </c>
      <c r="HM733" s="9">
        <v>72.63</v>
      </c>
      <c r="HN733" s="9">
        <v>72.55</v>
      </c>
      <c r="HO733" s="9">
        <v>72.489999999999995</v>
      </c>
      <c r="HP733" s="9">
        <v>72.45</v>
      </c>
      <c r="HQ733" s="9">
        <v>72.400000000000006</v>
      </c>
      <c r="HR733" s="9">
        <v>72.37</v>
      </c>
      <c r="HS733" s="9">
        <v>72.33</v>
      </c>
      <c r="HT733" s="9">
        <v>72.28</v>
      </c>
      <c r="HU733" s="9">
        <v>72.23</v>
      </c>
      <c r="HV733" s="9">
        <v>72.180000000000007</v>
      </c>
      <c r="HW733" s="9">
        <v>72.13</v>
      </c>
      <c r="HX733" s="9">
        <v>72.09</v>
      </c>
      <c r="HY733" s="9">
        <v>72.040000000000006</v>
      </c>
      <c r="ID733" s="14">
        <v>84.838099999999997</v>
      </c>
      <c r="IE733" s="14">
        <v>84.747900000000001</v>
      </c>
      <c r="IF733" s="14">
        <v>-0.10641399999999999</v>
      </c>
      <c r="IH733" s="7">
        <v>78.88</v>
      </c>
      <c r="II733" s="9">
        <v>99.37</v>
      </c>
    </row>
    <row r="734" spans="1:243" x14ac:dyDescent="0.35">
      <c r="A734" s="6">
        <f t="shared" si="154"/>
        <v>45579</v>
      </c>
      <c r="B734" s="13">
        <f t="shared" si="148"/>
        <v>10</v>
      </c>
      <c r="C734" s="13">
        <f t="shared" si="149"/>
        <v>2024</v>
      </c>
      <c r="D734">
        <f t="shared" si="150"/>
        <v>202410</v>
      </c>
      <c r="E734">
        <f t="shared" si="151"/>
        <v>4</v>
      </c>
      <c r="F734">
        <f t="shared" si="152"/>
        <v>202404</v>
      </c>
      <c r="G734" t="s">
        <v>1518</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84.837800000000001</v>
      </c>
      <c r="FP734" s="7">
        <v>78.47</v>
      </c>
      <c r="FQ734" s="9">
        <v>1.3057000000000001</v>
      </c>
      <c r="FR734" s="7">
        <f t="shared" si="153"/>
        <v>60.098031707130268</v>
      </c>
      <c r="FT734" s="7">
        <v>4.18</v>
      </c>
      <c r="FU734" s="7">
        <v>4.24</v>
      </c>
      <c r="FV734" s="9">
        <v>84.883300000000006</v>
      </c>
      <c r="FX734" s="9">
        <v>77.459999999999994</v>
      </c>
      <c r="FY734" s="9">
        <v>76.72</v>
      </c>
      <c r="FZ734" s="9">
        <v>75.930000000000007</v>
      </c>
      <c r="GA734" s="9">
        <v>74.680000000000007</v>
      </c>
      <c r="GB734" s="9">
        <v>73.05</v>
      </c>
      <c r="GD734" s="9">
        <v>77.459999999999994</v>
      </c>
      <c r="GE734" s="9">
        <v>77.09</v>
      </c>
      <c r="GF734" s="9">
        <v>76.72</v>
      </c>
      <c r="GG734" s="9">
        <v>76.42</v>
      </c>
      <c r="GH734" s="9">
        <v>76.17</v>
      </c>
      <c r="GI734" s="9">
        <v>75.930000000000007</v>
      </c>
      <c r="GJ734" s="9">
        <v>75.709999999999994</v>
      </c>
      <c r="GK734" s="9">
        <v>75.5</v>
      </c>
      <c r="GL734" s="9">
        <v>75.290000000000006</v>
      </c>
      <c r="GM734" s="9">
        <v>75.08</v>
      </c>
      <c r="GN734" s="9">
        <v>74.87</v>
      </c>
      <c r="GO734" s="9">
        <v>74.680000000000007</v>
      </c>
      <c r="GP734" s="9">
        <v>74.5</v>
      </c>
      <c r="GQ734" s="9">
        <v>74.31</v>
      </c>
      <c r="GR734" s="9">
        <v>74.13</v>
      </c>
      <c r="GS734" s="9">
        <v>73.97</v>
      </c>
      <c r="GT734" s="9">
        <v>73.819999999999993</v>
      </c>
      <c r="GU734" s="9">
        <v>73.69</v>
      </c>
      <c r="GV734" s="9">
        <v>73.56</v>
      </c>
      <c r="GW734" s="9">
        <v>73.430000000000007</v>
      </c>
      <c r="GX734" s="9">
        <v>73.31</v>
      </c>
      <c r="GY734" s="9">
        <v>73.2</v>
      </c>
      <c r="GZ734" s="9">
        <v>73.11</v>
      </c>
      <c r="HA734" s="9">
        <v>73.05</v>
      </c>
      <c r="HB734" s="9">
        <v>72.95</v>
      </c>
      <c r="HC734" s="9">
        <v>72.84</v>
      </c>
      <c r="HD734" s="9">
        <v>72.760000000000005</v>
      </c>
      <c r="HE734" s="9">
        <v>72.7</v>
      </c>
      <c r="HF734" s="9">
        <v>72.67</v>
      </c>
      <c r="HG734" s="9">
        <v>72.63</v>
      </c>
      <c r="HH734" s="9">
        <v>72.58</v>
      </c>
      <c r="HI734" s="9">
        <v>72.52</v>
      </c>
      <c r="HJ734" s="9">
        <v>72.45</v>
      </c>
      <c r="HK734" s="9">
        <v>72.38</v>
      </c>
      <c r="HL734" s="9">
        <v>72.33</v>
      </c>
      <c r="HM734" s="9">
        <v>72.260000000000005</v>
      </c>
      <c r="HN734" s="9">
        <v>72.19</v>
      </c>
      <c r="HO734" s="9">
        <v>72.14</v>
      </c>
      <c r="HP734" s="9">
        <v>72.11</v>
      </c>
      <c r="HQ734" s="9">
        <v>72.06</v>
      </c>
      <c r="HR734" s="9">
        <v>72.03</v>
      </c>
      <c r="HS734" s="9">
        <v>72</v>
      </c>
      <c r="HT734" s="9">
        <v>71.959999999999994</v>
      </c>
      <c r="HU734" s="9">
        <v>71.92</v>
      </c>
      <c r="HV734" s="9">
        <v>71.87</v>
      </c>
      <c r="HW734" s="9">
        <v>71.819999999999993</v>
      </c>
      <c r="HX734" s="9">
        <v>71.790000000000006</v>
      </c>
      <c r="HY734" s="9">
        <v>71.75</v>
      </c>
      <c r="ID734" s="14">
        <v>84.838099999999997</v>
      </c>
      <c r="IE734" s="14">
        <v>84.747900000000001</v>
      </c>
      <c r="IF734" s="14">
        <v>-0.10641399999999999</v>
      </c>
      <c r="IH734" s="7">
        <v>77.650000000000006</v>
      </c>
      <c r="II734" s="9">
        <v>100.86</v>
      </c>
    </row>
    <row r="735" spans="1:243" x14ac:dyDescent="0.35">
      <c r="A735" s="6">
        <f t="shared" si="154"/>
        <v>45580</v>
      </c>
      <c r="B735" s="13">
        <f t="shared" si="148"/>
        <v>10</v>
      </c>
      <c r="C735" s="13">
        <f t="shared" si="149"/>
        <v>2024</v>
      </c>
      <c r="D735">
        <f t="shared" si="150"/>
        <v>202410</v>
      </c>
      <c r="E735">
        <f t="shared" si="151"/>
        <v>4</v>
      </c>
      <c r="F735">
        <f t="shared" si="152"/>
        <v>202404</v>
      </c>
      <c r="G735" t="s">
        <v>1519</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85.159700000000001</v>
      </c>
      <c r="FP735" s="7">
        <v>73.680000000000007</v>
      </c>
      <c r="FQ735" s="9">
        <v>1.3093999999999999</v>
      </c>
      <c r="FR735" s="7">
        <f t="shared" si="153"/>
        <v>56.270047349931275</v>
      </c>
      <c r="FT735" s="7">
        <v>4.13</v>
      </c>
      <c r="FU735" s="7">
        <v>4.17</v>
      </c>
      <c r="FV735" s="9">
        <v>85.193799999999996</v>
      </c>
      <c r="FX735" s="9">
        <v>74.25</v>
      </c>
      <c r="FY735" s="9">
        <v>73.55</v>
      </c>
      <c r="FZ735" s="9">
        <v>72.92</v>
      </c>
      <c r="GA735" s="9">
        <v>72.040000000000006</v>
      </c>
      <c r="GB735" s="9">
        <v>70.98</v>
      </c>
      <c r="GD735" s="9">
        <v>74.25</v>
      </c>
      <c r="GE735" s="9">
        <v>73.88</v>
      </c>
      <c r="GF735" s="9">
        <v>73.55</v>
      </c>
      <c r="GG735" s="9">
        <v>73.3</v>
      </c>
      <c r="GH735" s="9">
        <v>73.09</v>
      </c>
      <c r="GI735" s="9">
        <v>72.92</v>
      </c>
      <c r="GJ735" s="9">
        <v>72.75</v>
      </c>
      <c r="GK735" s="9">
        <v>72.599999999999994</v>
      </c>
      <c r="GL735" s="9">
        <v>72.459999999999994</v>
      </c>
      <c r="GM735" s="9">
        <v>72.31</v>
      </c>
      <c r="GN735" s="9">
        <v>72.17</v>
      </c>
      <c r="GO735" s="9">
        <v>72.040000000000006</v>
      </c>
      <c r="GP735" s="9">
        <v>71.930000000000007</v>
      </c>
      <c r="GQ735" s="9">
        <v>71.8</v>
      </c>
      <c r="GR735" s="9">
        <v>71.680000000000007</v>
      </c>
      <c r="GS735" s="9">
        <v>71.569999999999993</v>
      </c>
      <c r="GT735" s="9">
        <v>71.47</v>
      </c>
      <c r="GU735" s="9">
        <v>71.38</v>
      </c>
      <c r="GV735" s="9">
        <v>71.290000000000006</v>
      </c>
      <c r="GW735" s="9">
        <v>71.209999999999994</v>
      </c>
      <c r="GX735" s="9">
        <v>71.14</v>
      </c>
      <c r="GY735" s="9">
        <v>71.069999999999993</v>
      </c>
      <c r="GZ735" s="9">
        <v>71.02</v>
      </c>
      <c r="HA735" s="9">
        <v>70.98</v>
      </c>
      <c r="HB735" s="9">
        <v>70.930000000000007</v>
      </c>
      <c r="HC735" s="9">
        <v>70.86</v>
      </c>
      <c r="HD735" s="9">
        <v>70.819999999999993</v>
      </c>
      <c r="HE735" s="9">
        <v>70.81</v>
      </c>
      <c r="HF735" s="9">
        <v>70.8</v>
      </c>
      <c r="HG735" s="9">
        <v>70.8</v>
      </c>
      <c r="HH735" s="9">
        <v>70.78</v>
      </c>
      <c r="HI735" s="9">
        <v>70.75</v>
      </c>
      <c r="HJ735" s="9">
        <v>70.709999999999994</v>
      </c>
      <c r="HK735" s="9">
        <v>70.67</v>
      </c>
      <c r="HL735" s="9">
        <v>70.650000000000006</v>
      </c>
      <c r="HM735" s="9">
        <v>70.61</v>
      </c>
      <c r="HN735" s="9">
        <v>70.56</v>
      </c>
      <c r="HO735" s="9">
        <v>70.53</v>
      </c>
      <c r="HP735" s="9">
        <v>70.55</v>
      </c>
      <c r="HQ735" s="9">
        <v>70.52</v>
      </c>
      <c r="HR735" s="9">
        <v>70.510000000000005</v>
      </c>
      <c r="HS735" s="9">
        <v>70.510000000000005</v>
      </c>
      <c r="HT735" s="9">
        <v>70.5</v>
      </c>
      <c r="HU735" s="9">
        <v>70.489999999999995</v>
      </c>
      <c r="HV735" s="9">
        <v>70.47</v>
      </c>
      <c r="HW735" s="9">
        <v>70.44</v>
      </c>
      <c r="HX735" s="9">
        <v>70.430000000000007</v>
      </c>
      <c r="HY735" s="9">
        <v>70.42</v>
      </c>
      <c r="ID735" s="14">
        <v>84.838099999999997</v>
      </c>
      <c r="IE735" s="14">
        <v>84.747900000000001</v>
      </c>
      <c r="IF735" s="14">
        <v>-0.10641399999999999</v>
      </c>
      <c r="IH735" s="7">
        <v>73.75</v>
      </c>
      <c r="II735" s="9">
        <v>98.8</v>
      </c>
    </row>
    <row r="736" spans="1:243" x14ac:dyDescent="0.35">
      <c r="A736" s="6">
        <f t="shared" si="154"/>
        <v>45581</v>
      </c>
      <c r="B736" s="13">
        <f t="shared" si="148"/>
        <v>10</v>
      </c>
      <c r="C736" s="13">
        <f t="shared" si="149"/>
        <v>2024</v>
      </c>
      <c r="D736">
        <f t="shared" si="150"/>
        <v>202410</v>
      </c>
      <c r="E736">
        <f t="shared" si="151"/>
        <v>4</v>
      </c>
      <c r="F736">
        <f t="shared" si="152"/>
        <v>202404</v>
      </c>
      <c r="G736" t="s">
        <v>1520</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84.752700000000004</v>
      </c>
      <c r="FP736" s="7">
        <v>73.650000000000006</v>
      </c>
      <c r="FQ736" s="9">
        <v>1.3008999999999999</v>
      </c>
      <c r="FR736" s="7">
        <f t="shared" si="153"/>
        <v>56.614651395187956</v>
      </c>
      <c r="FT736" s="7">
        <v>4.03</v>
      </c>
      <c r="FU736" s="7">
        <v>4.07</v>
      </c>
      <c r="FV736" s="9">
        <v>84.775499999999994</v>
      </c>
      <c r="FX736" s="9">
        <v>74.22</v>
      </c>
      <c r="FY736" s="9">
        <v>73.400000000000006</v>
      </c>
      <c r="FZ736" s="9">
        <v>72.69</v>
      </c>
      <c r="GA736" s="9">
        <v>71.7</v>
      </c>
      <c r="GB736" s="9">
        <v>70.53</v>
      </c>
      <c r="GD736" s="9">
        <v>74.22</v>
      </c>
      <c r="GE736" s="9">
        <v>73.790000000000006</v>
      </c>
      <c r="GF736" s="9">
        <v>73.400000000000006</v>
      </c>
      <c r="GG736" s="9">
        <v>73.12</v>
      </c>
      <c r="GH736" s="9">
        <v>72.89</v>
      </c>
      <c r="GI736" s="9">
        <v>72.69</v>
      </c>
      <c r="GJ736" s="9">
        <v>72.510000000000005</v>
      </c>
      <c r="GK736" s="9">
        <v>72.34</v>
      </c>
      <c r="GL736" s="9">
        <v>72.17</v>
      </c>
      <c r="GM736" s="9">
        <v>72.010000000000005</v>
      </c>
      <c r="GN736" s="9">
        <v>71.849999999999994</v>
      </c>
      <c r="GO736" s="9">
        <v>71.7</v>
      </c>
      <c r="GP736" s="9">
        <v>71.56</v>
      </c>
      <c r="GQ736" s="9">
        <v>71.41</v>
      </c>
      <c r="GR736" s="9">
        <v>71.28</v>
      </c>
      <c r="GS736" s="9">
        <v>71.16</v>
      </c>
      <c r="GT736" s="9">
        <v>71.05</v>
      </c>
      <c r="GU736" s="9">
        <v>70.959999999999994</v>
      </c>
      <c r="GV736" s="9">
        <v>70.86</v>
      </c>
      <c r="GW736" s="9">
        <v>70.78</v>
      </c>
      <c r="GX736" s="9">
        <v>70.7</v>
      </c>
      <c r="GY736" s="9">
        <v>70.63</v>
      </c>
      <c r="GZ736" s="9">
        <v>70.58</v>
      </c>
      <c r="HA736" s="9">
        <v>70.53</v>
      </c>
      <c r="HB736" s="9">
        <v>70.47</v>
      </c>
      <c r="HC736" s="9">
        <v>70.400000000000006</v>
      </c>
      <c r="HD736" s="9">
        <v>70.349999999999994</v>
      </c>
      <c r="HE736" s="9">
        <v>70.33</v>
      </c>
      <c r="HF736" s="9">
        <v>70.319999999999993</v>
      </c>
      <c r="HG736" s="9">
        <v>70.319999999999993</v>
      </c>
      <c r="HH736" s="9">
        <v>70.290000000000006</v>
      </c>
      <c r="HI736" s="9">
        <v>70.260000000000005</v>
      </c>
      <c r="HJ736" s="9">
        <v>70.209999999999994</v>
      </c>
      <c r="HK736" s="9">
        <v>70.16</v>
      </c>
      <c r="HL736" s="9">
        <v>70.14</v>
      </c>
      <c r="HM736" s="9">
        <v>70.099999999999994</v>
      </c>
      <c r="HN736" s="9">
        <v>70.040000000000006</v>
      </c>
      <c r="HO736" s="9">
        <v>70</v>
      </c>
      <c r="HP736" s="9">
        <v>70.02</v>
      </c>
      <c r="HQ736" s="9">
        <v>69.989999999999995</v>
      </c>
      <c r="HR736" s="9">
        <v>69.97</v>
      </c>
      <c r="HS736" s="9">
        <v>69.959999999999994</v>
      </c>
      <c r="HT736" s="9">
        <v>69.95</v>
      </c>
      <c r="HU736" s="9">
        <v>69.94</v>
      </c>
      <c r="HV736" s="9">
        <v>69.92</v>
      </c>
      <c r="HW736" s="9">
        <v>69.900000000000006</v>
      </c>
      <c r="HX736" s="9">
        <v>69.88</v>
      </c>
      <c r="HY736" s="9">
        <v>69.87</v>
      </c>
      <c r="ID736" s="14">
        <v>84.838099999999997</v>
      </c>
      <c r="IE736" s="14">
        <v>84.747900000000001</v>
      </c>
      <c r="IF736" s="14">
        <v>-0.10641399999999999</v>
      </c>
      <c r="IH736" s="7">
        <v>74</v>
      </c>
      <c r="II736" s="9">
        <v>97.6</v>
      </c>
    </row>
    <row r="737" spans="1:243" x14ac:dyDescent="0.35">
      <c r="A737" s="6">
        <f t="shared" si="154"/>
        <v>45582</v>
      </c>
      <c r="B737" s="13">
        <f t="shared" si="148"/>
        <v>10</v>
      </c>
      <c r="C737" s="13">
        <f t="shared" si="149"/>
        <v>2024</v>
      </c>
      <c r="D737">
        <f t="shared" si="150"/>
        <v>202410</v>
      </c>
      <c r="E737">
        <f t="shared" si="151"/>
        <v>4</v>
      </c>
      <c r="F737">
        <f t="shared" si="152"/>
        <v>202404</v>
      </c>
      <c r="G737" t="s">
        <v>1521</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84.881200000000007</v>
      </c>
      <c r="FP737" s="7">
        <v>74.37</v>
      </c>
      <c r="FQ737" s="9">
        <v>1.2997000000000001</v>
      </c>
      <c r="FR737" s="7">
        <f t="shared" si="153"/>
        <v>57.220897130106948</v>
      </c>
      <c r="FT737" s="7">
        <v>4.03</v>
      </c>
      <c r="FU737" s="7">
        <v>4.09</v>
      </c>
      <c r="FV737" s="9">
        <v>84.909300000000002</v>
      </c>
      <c r="FX737" s="9">
        <v>74.45</v>
      </c>
      <c r="FY737" s="9">
        <v>73.59</v>
      </c>
      <c r="FZ737" s="9">
        <v>72.91</v>
      </c>
      <c r="GA737" s="9">
        <v>72.010000000000005</v>
      </c>
      <c r="GB737" s="9">
        <v>70.78</v>
      </c>
      <c r="GD737" s="9">
        <v>74.45</v>
      </c>
      <c r="GE737" s="9">
        <v>73.98</v>
      </c>
      <c r="GF737" s="9">
        <v>73.59</v>
      </c>
      <c r="GG737" s="9">
        <v>73.31</v>
      </c>
      <c r="GH737" s="9">
        <v>73.09</v>
      </c>
      <c r="GI737" s="9">
        <v>72.91</v>
      </c>
      <c r="GJ737" s="9">
        <v>72.75</v>
      </c>
      <c r="GK737" s="9">
        <v>72.599999999999994</v>
      </c>
      <c r="GL737" s="9">
        <v>72.44</v>
      </c>
      <c r="GM737" s="9">
        <v>72.290000000000006</v>
      </c>
      <c r="GN737" s="9">
        <v>72.150000000000006</v>
      </c>
      <c r="GO737" s="9">
        <v>72.010000000000005</v>
      </c>
      <c r="GP737" s="9">
        <v>71.88</v>
      </c>
      <c r="GQ737" s="9">
        <v>71.739999999999995</v>
      </c>
      <c r="GR737" s="9">
        <v>71.61</v>
      </c>
      <c r="GS737" s="9">
        <v>71.489999999999995</v>
      </c>
      <c r="GT737" s="9">
        <v>71.38</v>
      </c>
      <c r="GU737" s="9">
        <v>71.28</v>
      </c>
      <c r="GV737" s="9">
        <v>71.17</v>
      </c>
      <c r="GW737" s="9">
        <v>71.069999999999993</v>
      </c>
      <c r="GX737" s="9">
        <v>70.98</v>
      </c>
      <c r="GY737" s="9">
        <v>70.900000000000006</v>
      </c>
      <c r="GZ737" s="9">
        <v>70.84</v>
      </c>
      <c r="HA737" s="9">
        <v>70.78</v>
      </c>
      <c r="HB737" s="9">
        <v>70.709999999999994</v>
      </c>
      <c r="HC737" s="9">
        <v>70.63</v>
      </c>
      <c r="HD737" s="9">
        <v>70.569999999999993</v>
      </c>
      <c r="HE737" s="9">
        <v>70.540000000000006</v>
      </c>
      <c r="HF737" s="9">
        <v>70.52</v>
      </c>
      <c r="HG737" s="9">
        <v>70.510000000000005</v>
      </c>
      <c r="HH737" s="9">
        <v>70.459999999999994</v>
      </c>
      <c r="HI737" s="9">
        <v>70.430000000000007</v>
      </c>
      <c r="HJ737" s="9">
        <v>70.37</v>
      </c>
      <c r="HK737" s="9">
        <v>70.31</v>
      </c>
      <c r="HL737" s="9">
        <v>70.28</v>
      </c>
      <c r="HM737" s="9">
        <v>70.23</v>
      </c>
      <c r="HN737" s="9">
        <v>70.16</v>
      </c>
      <c r="HO737" s="9">
        <v>70.11</v>
      </c>
      <c r="HP737" s="9">
        <v>70.12</v>
      </c>
      <c r="HQ737" s="9">
        <v>70.09</v>
      </c>
      <c r="HR737" s="9">
        <v>70.06</v>
      </c>
      <c r="HS737" s="9">
        <v>70.040000000000006</v>
      </c>
      <c r="HT737" s="9">
        <v>70.02</v>
      </c>
      <c r="HU737" s="9">
        <v>70</v>
      </c>
      <c r="HV737" s="9">
        <v>69.97</v>
      </c>
      <c r="HW737" s="9">
        <v>69.94</v>
      </c>
      <c r="HX737" s="9">
        <v>69.91</v>
      </c>
      <c r="HY737" s="9">
        <v>69.900000000000006</v>
      </c>
      <c r="ID737" s="14">
        <v>84.838099999999997</v>
      </c>
      <c r="IE737" s="14">
        <v>84.747900000000001</v>
      </c>
      <c r="IF737" s="14">
        <v>-0.10641399999999999</v>
      </c>
      <c r="IH737" s="7">
        <v>73.52</v>
      </c>
      <c r="II737" s="9">
        <v>98.6</v>
      </c>
    </row>
    <row r="738" spans="1:243" x14ac:dyDescent="0.35">
      <c r="A738" s="6">
        <f t="shared" si="154"/>
        <v>45583</v>
      </c>
      <c r="B738" s="13">
        <f t="shared" si="148"/>
        <v>10</v>
      </c>
      <c r="C738" s="13">
        <f t="shared" si="149"/>
        <v>2024</v>
      </c>
      <c r="D738">
        <f t="shared" si="150"/>
        <v>202410</v>
      </c>
      <c r="E738">
        <f t="shared" si="151"/>
        <v>4</v>
      </c>
      <c r="F738">
        <f t="shared" si="152"/>
        <v>202404</v>
      </c>
      <c r="G738" t="s">
        <v>1522</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84.976799999999997</v>
      </c>
      <c r="FP738" s="7">
        <v>72.75</v>
      </c>
      <c r="FQ738" s="9">
        <v>1.3036000000000001</v>
      </c>
      <c r="FR738" s="7">
        <f t="shared" si="153"/>
        <v>55.80699601104633</v>
      </c>
      <c r="FT738" s="7">
        <v>3.99</v>
      </c>
      <c r="FU738" s="7">
        <v>4.05</v>
      </c>
      <c r="FV738" s="9">
        <v>85.015900000000002</v>
      </c>
      <c r="FX738" s="9">
        <v>73.06</v>
      </c>
      <c r="FY738" s="9">
        <v>72.34</v>
      </c>
      <c r="FZ738" s="9">
        <v>71.790000000000006</v>
      </c>
      <c r="GA738" s="9">
        <v>71.08</v>
      </c>
      <c r="GB738" s="9">
        <v>70.06</v>
      </c>
      <c r="GD738" s="9">
        <v>73.06</v>
      </c>
      <c r="GE738" s="9">
        <v>72.680000000000007</v>
      </c>
      <c r="GF738" s="9">
        <v>72.34</v>
      </c>
      <c r="GG738" s="9">
        <v>72.11</v>
      </c>
      <c r="GH738" s="9">
        <v>71.930000000000007</v>
      </c>
      <c r="GI738" s="9">
        <v>71.790000000000006</v>
      </c>
      <c r="GJ738" s="9">
        <v>71.67</v>
      </c>
      <c r="GK738" s="9">
        <v>71.56</v>
      </c>
      <c r="GL738" s="9">
        <v>71.44</v>
      </c>
      <c r="GM738" s="9">
        <v>71.319999999999993</v>
      </c>
      <c r="GN738" s="9">
        <v>71.19</v>
      </c>
      <c r="GO738" s="9">
        <v>71.08</v>
      </c>
      <c r="GP738" s="9">
        <v>70.98</v>
      </c>
      <c r="GQ738" s="9">
        <v>70.86</v>
      </c>
      <c r="GR738" s="9">
        <v>70.739999999999995</v>
      </c>
      <c r="GS738" s="9">
        <v>70.650000000000006</v>
      </c>
      <c r="GT738" s="9">
        <v>70.56</v>
      </c>
      <c r="GU738" s="9">
        <v>70.48</v>
      </c>
      <c r="GV738" s="9">
        <v>70.39</v>
      </c>
      <c r="GW738" s="9">
        <v>70.31</v>
      </c>
      <c r="GX738" s="9">
        <v>70.23</v>
      </c>
      <c r="GY738" s="9">
        <v>70.16</v>
      </c>
      <c r="GZ738" s="9">
        <v>70.11</v>
      </c>
      <c r="HA738" s="9">
        <v>70.06</v>
      </c>
      <c r="HB738" s="9">
        <v>70.010000000000005</v>
      </c>
      <c r="HC738" s="9">
        <v>69.94</v>
      </c>
      <c r="HD738" s="9">
        <v>69.89</v>
      </c>
      <c r="HE738" s="9">
        <v>69.88</v>
      </c>
      <c r="HF738" s="9">
        <v>69.86</v>
      </c>
      <c r="HG738" s="9">
        <v>69.87</v>
      </c>
      <c r="HH738" s="9">
        <v>69.84</v>
      </c>
      <c r="HI738" s="9">
        <v>69.81</v>
      </c>
      <c r="HJ738" s="9">
        <v>69.760000000000005</v>
      </c>
      <c r="HK738" s="9">
        <v>69.709999999999994</v>
      </c>
      <c r="HL738" s="9">
        <v>69.69</v>
      </c>
      <c r="HM738" s="9">
        <v>69.650000000000006</v>
      </c>
      <c r="HN738" s="9">
        <v>69.59</v>
      </c>
      <c r="HO738" s="9">
        <v>69.55</v>
      </c>
      <c r="HP738" s="9">
        <v>69.58</v>
      </c>
      <c r="HQ738" s="9">
        <v>69.55</v>
      </c>
      <c r="HR738" s="9">
        <v>69.52</v>
      </c>
      <c r="HS738" s="9">
        <v>69.510000000000005</v>
      </c>
      <c r="HT738" s="9">
        <v>69.5</v>
      </c>
      <c r="HU738" s="9">
        <v>69.48</v>
      </c>
      <c r="HV738" s="9">
        <v>69.45</v>
      </c>
      <c r="HW738" s="9">
        <v>69.42</v>
      </c>
      <c r="HX738" s="9">
        <v>69.39</v>
      </c>
      <c r="HY738" s="9">
        <v>69.38</v>
      </c>
      <c r="ID738" s="14">
        <v>84.838099999999997</v>
      </c>
      <c r="IE738" s="14">
        <v>84.747900000000001</v>
      </c>
      <c r="IF738" s="14">
        <v>-0.10641399999999999</v>
      </c>
      <c r="IH738" s="7">
        <v>73.19</v>
      </c>
      <c r="II738" s="9">
        <v>97.99</v>
      </c>
    </row>
    <row r="739" spans="1:243" x14ac:dyDescent="0.35">
      <c r="A739" s="6">
        <f t="shared" si="154"/>
        <v>45586</v>
      </c>
      <c r="B739" s="13">
        <f t="shared" si="148"/>
        <v>10</v>
      </c>
      <c r="C739" s="13">
        <f t="shared" si="149"/>
        <v>2024</v>
      </c>
      <c r="D739">
        <f t="shared" si="150"/>
        <v>202410</v>
      </c>
      <c r="E739">
        <f t="shared" si="151"/>
        <v>4</v>
      </c>
      <c r="F739">
        <f t="shared" si="152"/>
        <v>202404</v>
      </c>
      <c r="G739" t="s">
        <v>1523</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84.922899999999998</v>
      </c>
      <c r="FP739" s="7">
        <v>73.290000000000006</v>
      </c>
      <c r="FQ739" s="9">
        <v>1.3002</v>
      </c>
      <c r="FR739" s="7">
        <f t="shared" si="153"/>
        <v>56.368251038301807</v>
      </c>
      <c r="FT739" s="7">
        <v>4.05</v>
      </c>
      <c r="FU739" s="7">
        <v>4.1399999999999997</v>
      </c>
      <c r="FV739" s="9">
        <v>84.942899999999995</v>
      </c>
      <c r="FX739" s="9">
        <v>74.290000000000006</v>
      </c>
      <c r="FY739" s="9">
        <v>73.55</v>
      </c>
      <c r="FZ739" s="9">
        <v>72.900000000000006</v>
      </c>
      <c r="GA739" s="9">
        <v>72.02</v>
      </c>
      <c r="GB739" s="9">
        <v>70.81</v>
      </c>
      <c r="GD739" s="9">
        <v>74.290000000000006</v>
      </c>
      <c r="GE739" s="9">
        <v>73.92</v>
      </c>
      <c r="GF739" s="9">
        <v>73.55</v>
      </c>
      <c r="GG739" s="9">
        <v>73.28</v>
      </c>
      <c r="GH739" s="9">
        <v>73.069999999999993</v>
      </c>
      <c r="GI739" s="9">
        <v>72.900000000000006</v>
      </c>
      <c r="GJ739" s="9">
        <v>72.75</v>
      </c>
      <c r="GK739" s="9">
        <v>72.61</v>
      </c>
      <c r="GL739" s="9">
        <v>72.459999999999994</v>
      </c>
      <c r="GM739" s="9">
        <v>72.31</v>
      </c>
      <c r="GN739" s="9">
        <v>72.16</v>
      </c>
      <c r="GO739" s="9">
        <v>72.02</v>
      </c>
      <c r="GP739" s="9">
        <v>71.89</v>
      </c>
      <c r="GQ739" s="9">
        <v>71.739999999999995</v>
      </c>
      <c r="GR739" s="9">
        <v>71.599999999999994</v>
      </c>
      <c r="GS739" s="9">
        <v>71.489999999999995</v>
      </c>
      <c r="GT739" s="9">
        <v>71.38</v>
      </c>
      <c r="GU739" s="9">
        <v>71.28</v>
      </c>
      <c r="GV739" s="9">
        <v>71.19</v>
      </c>
      <c r="GW739" s="9">
        <v>71.099999999999994</v>
      </c>
      <c r="GX739" s="9">
        <v>71.010000000000005</v>
      </c>
      <c r="GY739" s="9">
        <v>70.930000000000007</v>
      </c>
      <c r="GZ739" s="9">
        <v>70.87</v>
      </c>
      <c r="HA739" s="9">
        <v>70.81</v>
      </c>
      <c r="HB739" s="9">
        <v>70.75</v>
      </c>
      <c r="HC739" s="9">
        <v>70.66</v>
      </c>
      <c r="HD739" s="9">
        <v>70.599999999999994</v>
      </c>
      <c r="HE739" s="9">
        <v>70.58</v>
      </c>
      <c r="HF739" s="9">
        <v>70.55</v>
      </c>
      <c r="HG739" s="9">
        <v>70.55</v>
      </c>
      <c r="HH739" s="9">
        <v>70.510000000000005</v>
      </c>
      <c r="HI739" s="9">
        <v>70.47</v>
      </c>
      <c r="HJ739" s="9">
        <v>70.41</v>
      </c>
      <c r="HK739" s="9">
        <v>70.349999999999994</v>
      </c>
      <c r="HL739" s="9">
        <v>70.319999999999993</v>
      </c>
      <c r="HM739" s="9">
        <v>70.27</v>
      </c>
      <c r="HN739" s="9">
        <v>70.209999999999994</v>
      </c>
      <c r="HO739" s="9">
        <v>70.16</v>
      </c>
      <c r="HP739" s="9">
        <v>70.2</v>
      </c>
      <c r="HQ739" s="9">
        <v>70.16</v>
      </c>
      <c r="HR739" s="9">
        <v>70.12</v>
      </c>
      <c r="HS739" s="9">
        <v>70.099999999999994</v>
      </c>
      <c r="HT739" s="9">
        <v>70.09</v>
      </c>
      <c r="HU739" s="9">
        <v>70.069999999999993</v>
      </c>
      <c r="HV739" s="9">
        <v>70.03</v>
      </c>
      <c r="HW739" s="9">
        <v>69.989999999999995</v>
      </c>
      <c r="HX739" s="9">
        <v>69.95</v>
      </c>
      <c r="HY739" s="9">
        <v>69.94</v>
      </c>
      <c r="ID739" s="14">
        <v>84.838099999999997</v>
      </c>
      <c r="IE739" s="14">
        <v>84.747900000000001</v>
      </c>
      <c r="IF739" s="14">
        <v>-0.10641399999999999</v>
      </c>
      <c r="IH739" s="7">
        <v>74.010000000000005</v>
      </c>
      <c r="II739" s="9">
        <v>100.15</v>
      </c>
    </row>
    <row r="740" spans="1:243" x14ac:dyDescent="0.35">
      <c r="A740" s="6">
        <f t="shared" si="154"/>
        <v>45587</v>
      </c>
      <c r="B740" s="13">
        <f t="shared" si="148"/>
        <v>10</v>
      </c>
      <c r="C740" s="13">
        <f t="shared" si="149"/>
        <v>2024</v>
      </c>
      <c r="D740">
        <f t="shared" si="150"/>
        <v>202410</v>
      </c>
      <c r="E740">
        <f t="shared" si="151"/>
        <v>4</v>
      </c>
      <c r="F740">
        <f t="shared" si="152"/>
        <v>202404</v>
      </c>
      <c r="G740" t="s">
        <v>1524</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84.827399999999997</v>
      </c>
      <c r="FP740" s="7">
        <v>75.59</v>
      </c>
      <c r="FQ740" s="9">
        <v>1.2975000000000001</v>
      </c>
      <c r="FR740" s="7">
        <f t="shared" si="153"/>
        <v>58.25818882466281</v>
      </c>
      <c r="FT740" s="7">
        <v>4.07</v>
      </c>
      <c r="FU740" s="7">
        <v>4.16</v>
      </c>
      <c r="FV740" s="9">
        <v>84.863200000000006</v>
      </c>
      <c r="FX740" s="9">
        <v>76.040000000000006</v>
      </c>
      <c r="FY740" s="9">
        <v>75.180000000000007</v>
      </c>
      <c r="FZ740" s="9">
        <v>74.400000000000006</v>
      </c>
      <c r="GA740" s="9">
        <v>73.31</v>
      </c>
      <c r="GB740" s="9">
        <v>71.78</v>
      </c>
      <c r="GD740" s="9">
        <v>76.040000000000006</v>
      </c>
      <c r="GE740" s="9">
        <v>75.62</v>
      </c>
      <c r="GF740" s="9">
        <v>75.180000000000007</v>
      </c>
      <c r="GG740" s="9">
        <v>74.86</v>
      </c>
      <c r="GH740" s="9">
        <v>74.599999999999994</v>
      </c>
      <c r="GI740" s="9">
        <v>74.400000000000006</v>
      </c>
      <c r="GJ740" s="9">
        <v>74.22</v>
      </c>
      <c r="GK740" s="9">
        <v>74.040000000000006</v>
      </c>
      <c r="GL740" s="9">
        <v>73.849999999999994</v>
      </c>
      <c r="GM740" s="9">
        <v>73.67</v>
      </c>
      <c r="GN740" s="9">
        <v>73.48</v>
      </c>
      <c r="GO740" s="9">
        <v>73.31</v>
      </c>
      <c r="GP740" s="9">
        <v>73.16</v>
      </c>
      <c r="GQ740" s="9">
        <v>72.98</v>
      </c>
      <c r="GR740" s="9">
        <v>72.81</v>
      </c>
      <c r="GS740" s="9">
        <v>72.67</v>
      </c>
      <c r="GT740" s="9">
        <v>72.53</v>
      </c>
      <c r="GU740" s="9">
        <v>72.400000000000006</v>
      </c>
      <c r="GV740" s="9">
        <v>72.28</v>
      </c>
      <c r="GW740" s="9">
        <v>72.16</v>
      </c>
      <c r="GX740" s="9">
        <v>72.05</v>
      </c>
      <c r="GY740" s="9">
        <v>71.95</v>
      </c>
      <c r="GZ740" s="9">
        <v>71.86</v>
      </c>
      <c r="HA740" s="9">
        <v>71.78</v>
      </c>
      <c r="HB740" s="9">
        <v>71.7</v>
      </c>
      <c r="HC740" s="9">
        <v>71.599999999999994</v>
      </c>
      <c r="HD740" s="9">
        <v>71.52</v>
      </c>
      <c r="HE740" s="9">
        <v>71.48</v>
      </c>
      <c r="HF740" s="9">
        <v>71.44</v>
      </c>
      <c r="HG740" s="9">
        <v>71.42</v>
      </c>
      <c r="HH740" s="9">
        <v>71.36</v>
      </c>
      <c r="HI740" s="9">
        <v>71.31</v>
      </c>
      <c r="HJ740" s="9">
        <v>71.239999999999995</v>
      </c>
      <c r="HK740" s="9">
        <v>71.16</v>
      </c>
      <c r="HL740" s="9">
        <v>71.11</v>
      </c>
      <c r="HM740" s="9">
        <v>71.040000000000006</v>
      </c>
      <c r="HN740" s="9">
        <v>70.959999999999994</v>
      </c>
      <c r="HO740" s="9">
        <v>70.900000000000006</v>
      </c>
      <c r="HP740" s="9">
        <v>70.930000000000007</v>
      </c>
      <c r="HQ740" s="9">
        <v>70.88</v>
      </c>
      <c r="HR740" s="9">
        <v>70.83</v>
      </c>
      <c r="HS740" s="9">
        <v>70.8</v>
      </c>
      <c r="HT740" s="9">
        <v>70.77</v>
      </c>
      <c r="HU740" s="9">
        <v>70.739999999999995</v>
      </c>
      <c r="HV740" s="9">
        <v>70.69</v>
      </c>
      <c r="HW740" s="9">
        <v>70.64</v>
      </c>
      <c r="HX740" s="9">
        <v>70.59</v>
      </c>
      <c r="HY740" s="9">
        <v>70.569999999999993</v>
      </c>
      <c r="ID740" s="14">
        <v>84.838099999999997</v>
      </c>
      <c r="IE740" s="14">
        <v>84.747900000000001</v>
      </c>
      <c r="IF740" s="14">
        <v>-0.10641399999999999</v>
      </c>
      <c r="IH740" s="7">
        <v>75.61</v>
      </c>
      <c r="II740" s="9">
        <v>101.89</v>
      </c>
    </row>
    <row r="741" spans="1:243" x14ac:dyDescent="0.35">
      <c r="A741" s="6">
        <f t="shared" si="154"/>
        <v>45588</v>
      </c>
      <c r="B741" s="13">
        <f t="shared" si="148"/>
        <v>10</v>
      </c>
      <c r="C741" s="13">
        <f t="shared" si="149"/>
        <v>2024</v>
      </c>
      <c r="D741">
        <f t="shared" si="150"/>
        <v>202410</v>
      </c>
      <c r="E741">
        <f t="shared" si="151"/>
        <v>4</v>
      </c>
      <c r="F741">
        <f t="shared" si="152"/>
        <v>202404</v>
      </c>
      <c r="G741" t="s">
        <v>1525</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84.895600000000002</v>
      </c>
      <c r="FP741" s="7">
        <v>74.680000000000007</v>
      </c>
      <c r="FQ741" s="9">
        <v>1.2948</v>
      </c>
      <c r="FR741" s="7">
        <f t="shared" si="153"/>
        <v>57.676861291319128</v>
      </c>
      <c r="FT741" s="7">
        <v>4.0999999999999996</v>
      </c>
      <c r="FU741" s="7">
        <v>4.21</v>
      </c>
      <c r="FV741" s="9">
        <v>84.909300000000002</v>
      </c>
      <c r="FX741" s="9">
        <v>74.959999999999994</v>
      </c>
      <c r="FY741" s="9">
        <v>74.16</v>
      </c>
      <c r="FZ741" s="9">
        <v>73.489999999999995</v>
      </c>
      <c r="GA741" s="9">
        <v>72.459999999999994</v>
      </c>
      <c r="GB741" s="9">
        <v>70.95</v>
      </c>
      <c r="GD741" s="9">
        <v>74.959999999999994</v>
      </c>
      <c r="GE741" s="9">
        <v>74.56</v>
      </c>
      <c r="GF741" s="9">
        <v>74.16</v>
      </c>
      <c r="GG741" s="9">
        <v>73.88</v>
      </c>
      <c r="GH741" s="9">
        <v>73.66</v>
      </c>
      <c r="GI741" s="9">
        <v>73.489999999999995</v>
      </c>
      <c r="GJ741" s="9">
        <v>73.33</v>
      </c>
      <c r="GK741" s="9">
        <v>73.17</v>
      </c>
      <c r="GL741" s="9">
        <v>73</v>
      </c>
      <c r="GM741" s="9">
        <v>72.81</v>
      </c>
      <c r="GN741" s="9">
        <v>72.63</v>
      </c>
      <c r="GO741" s="9">
        <v>72.459999999999994</v>
      </c>
      <c r="GP741" s="9">
        <v>72.3</v>
      </c>
      <c r="GQ741" s="9">
        <v>72.12</v>
      </c>
      <c r="GR741" s="9">
        <v>71.95</v>
      </c>
      <c r="GS741" s="9">
        <v>71.81</v>
      </c>
      <c r="GT741" s="9">
        <v>71.680000000000007</v>
      </c>
      <c r="GU741" s="9">
        <v>71.56</v>
      </c>
      <c r="GV741" s="9">
        <v>71.44</v>
      </c>
      <c r="GW741" s="9">
        <v>71.319999999999993</v>
      </c>
      <c r="GX741" s="9">
        <v>71.209999999999994</v>
      </c>
      <c r="GY741" s="9">
        <v>71.11</v>
      </c>
      <c r="GZ741" s="9">
        <v>71.02</v>
      </c>
      <c r="HA741" s="9">
        <v>70.95</v>
      </c>
      <c r="HB741" s="9">
        <v>70.88</v>
      </c>
      <c r="HC741" s="9">
        <v>70.78</v>
      </c>
      <c r="HD741" s="9">
        <v>70.7</v>
      </c>
      <c r="HE741" s="9">
        <v>70.66</v>
      </c>
      <c r="HF741" s="9">
        <v>70.62</v>
      </c>
      <c r="HG741" s="9">
        <v>70.599999999999994</v>
      </c>
      <c r="HH741" s="9">
        <v>70.540000000000006</v>
      </c>
      <c r="HI741" s="9">
        <v>70.489999999999995</v>
      </c>
      <c r="HJ741" s="9">
        <v>70.42</v>
      </c>
      <c r="HK741" s="9">
        <v>70.34</v>
      </c>
      <c r="HL741" s="9">
        <v>70.290000000000006</v>
      </c>
      <c r="HM741" s="9">
        <v>70.22</v>
      </c>
      <c r="HN741" s="9">
        <v>70.150000000000006</v>
      </c>
      <c r="HO741" s="9">
        <v>70.09</v>
      </c>
      <c r="HP741" s="9">
        <v>70.12</v>
      </c>
      <c r="HQ741" s="9">
        <v>70.069999999999993</v>
      </c>
      <c r="HR741" s="9">
        <v>70.02</v>
      </c>
      <c r="HS741" s="9">
        <v>69.989999999999995</v>
      </c>
      <c r="HT741" s="9">
        <v>69.959999999999994</v>
      </c>
      <c r="HU741" s="9">
        <v>69.930000000000007</v>
      </c>
      <c r="HV741" s="9">
        <v>69.88</v>
      </c>
      <c r="HW741" s="9">
        <v>69.83</v>
      </c>
      <c r="HX741" s="9">
        <v>69.78</v>
      </c>
      <c r="HY741" s="9">
        <v>69.760000000000005</v>
      </c>
      <c r="ID741" s="14">
        <v>84.838099999999997</v>
      </c>
      <c r="IE741" s="14">
        <v>84.747900000000001</v>
      </c>
      <c r="IF741" s="14">
        <v>-0.10641399999999999</v>
      </c>
      <c r="IH741" s="7">
        <v>74.34</v>
      </c>
      <c r="II741" s="9">
        <v>103.68</v>
      </c>
    </row>
    <row r="742" spans="1:243" x14ac:dyDescent="0.35">
      <c r="A742" s="6">
        <f t="shared" si="154"/>
        <v>45589</v>
      </c>
      <c r="B742" s="13">
        <f t="shared" si="148"/>
        <v>10</v>
      </c>
      <c r="C742" s="13">
        <f t="shared" si="149"/>
        <v>2024</v>
      </c>
      <c r="D742">
        <f t="shared" si="150"/>
        <v>202410</v>
      </c>
      <c r="E742">
        <f t="shared" si="151"/>
        <v>4</v>
      </c>
      <c r="F742">
        <f t="shared" si="152"/>
        <v>202404</v>
      </c>
      <c r="G742" t="s">
        <v>1526</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84.838800000000006</v>
      </c>
      <c r="FP742" s="7">
        <v>74.27</v>
      </c>
      <c r="FQ742" s="9">
        <v>1.2961</v>
      </c>
      <c r="FR742" s="7">
        <f t="shared" si="153"/>
        <v>57.302677262556898</v>
      </c>
      <c r="FT742" s="7">
        <v>4.13</v>
      </c>
      <c r="FU742" s="7">
        <v>4.2300000000000004</v>
      </c>
      <c r="FV742" s="9">
        <v>84.861800000000002</v>
      </c>
      <c r="FX742" s="9">
        <v>74.38</v>
      </c>
      <c r="FY742" s="9">
        <v>73.66</v>
      </c>
      <c r="FZ742" s="9">
        <v>73.03</v>
      </c>
      <c r="GA742" s="9">
        <v>72.13</v>
      </c>
      <c r="GB742" s="9">
        <v>70.81</v>
      </c>
      <c r="GD742" s="9">
        <v>74.38</v>
      </c>
      <c r="GE742" s="9">
        <v>74.03</v>
      </c>
      <c r="GF742" s="9">
        <v>73.66</v>
      </c>
      <c r="GG742" s="9">
        <v>73.39</v>
      </c>
      <c r="GH742" s="9">
        <v>73.19</v>
      </c>
      <c r="GI742" s="9">
        <v>73.03</v>
      </c>
      <c r="GJ742" s="9">
        <v>72.900000000000006</v>
      </c>
      <c r="GK742" s="9">
        <v>72.760000000000005</v>
      </c>
      <c r="GL742" s="9">
        <v>72.61</v>
      </c>
      <c r="GM742" s="9">
        <v>72.45</v>
      </c>
      <c r="GN742" s="9">
        <v>72.290000000000006</v>
      </c>
      <c r="GO742" s="9">
        <v>72.13</v>
      </c>
      <c r="GP742" s="9">
        <v>71.989999999999995</v>
      </c>
      <c r="GQ742" s="9">
        <v>71.83</v>
      </c>
      <c r="GR742" s="9">
        <v>71.680000000000007</v>
      </c>
      <c r="GS742" s="9">
        <v>71.56</v>
      </c>
      <c r="GT742" s="9">
        <v>71.45</v>
      </c>
      <c r="GU742" s="9">
        <v>71.34</v>
      </c>
      <c r="GV742" s="9">
        <v>71.23</v>
      </c>
      <c r="GW742" s="9">
        <v>71.13</v>
      </c>
      <c r="GX742" s="9">
        <v>71.03</v>
      </c>
      <c r="GY742" s="9">
        <v>70.94</v>
      </c>
      <c r="GZ742" s="9">
        <v>70.87</v>
      </c>
      <c r="HA742" s="9">
        <v>70.81</v>
      </c>
      <c r="HB742" s="9">
        <v>70.739999999999995</v>
      </c>
      <c r="HC742" s="9">
        <v>70.650000000000006</v>
      </c>
      <c r="HD742" s="9">
        <v>70.58</v>
      </c>
      <c r="HE742" s="9">
        <v>70.55</v>
      </c>
      <c r="HF742" s="9">
        <v>70.52</v>
      </c>
      <c r="HG742" s="9">
        <v>70.510000000000005</v>
      </c>
      <c r="HH742" s="9">
        <v>70.459999999999994</v>
      </c>
      <c r="HI742" s="9">
        <v>70.42</v>
      </c>
      <c r="HJ742" s="9">
        <v>70.36</v>
      </c>
      <c r="HK742" s="9">
        <v>70.290000000000006</v>
      </c>
      <c r="HL742" s="9">
        <v>70.25</v>
      </c>
      <c r="HM742" s="9">
        <v>70.19</v>
      </c>
      <c r="HN742" s="9">
        <v>70.13</v>
      </c>
      <c r="HO742" s="9">
        <v>70.08</v>
      </c>
      <c r="HP742" s="9">
        <v>70.12</v>
      </c>
      <c r="HQ742" s="9">
        <v>70.08</v>
      </c>
      <c r="HR742" s="9">
        <v>70.040000000000006</v>
      </c>
      <c r="HS742" s="9">
        <v>70.010000000000005</v>
      </c>
      <c r="HT742" s="9">
        <v>69.98</v>
      </c>
      <c r="HU742" s="9">
        <v>69.959999999999994</v>
      </c>
      <c r="HV742" s="9">
        <v>69.92</v>
      </c>
      <c r="HW742" s="9">
        <v>69.88</v>
      </c>
      <c r="HX742" s="9">
        <v>69.83</v>
      </c>
      <c r="HY742" s="9">
        <v>69.819999999999993</v>
      </c>
      <c r="ID742" s="14">
        <v>84.838099999999997</v>
      </c>
      <c r="IE742" s="14">
        <v>84.747900000000001</v>
      </c>
      <c r="IF742" s="14">
        <v>-0.10641399999999999</v>
      </c>
      <c r="IH742" s="7">
        <v>74.010000000000005</v>
      </c>
      <c r="II742" s="9">
        <v>106.38</v>
      </c>
    </row>
    <row r="743" spans="1:243" x14ac:dyDescent="0.35">
      <c r="A743" s="6">
        <f t="shared" si="154"/>
        <v>45590</v>
      </c>
      <c r="B743" s="13">
        <f t="shared" si="148"/>
        <v>10</v>
      </c>
      <c r="C743" s="13">
        <f t="shared" si="149"/>
        <v>2024</v>
      </c>
      <c r="D743">
        <f t="shared" si="150"/>
        <v>202410</v>
      </c>
      <c r="E743">
        <f t="shared" si="151"/>
        <v>4</v>
      </c>
      <c r="F743">
        <f t="shared" si="152"/>
        <v>202404</v>
      </c>
      <c r="G743" t="s">
        <v>1527</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84.930099999999996</v>
      </c>
      <c r="FP743" s="7">
        <v>75.62</v>
      </c>
      <c r="FQ743" s="9">
        <v>1.2990999999999999</v>
      </c>
      <c r="FR743" s="7">
        <f t="shared" si="153"/>
        <v>58.20952967438997</v>
      </c>
      <c r="FT743" s="7">
        <v>4.17</v>
      </c>
      <c r="FU743" s="7">
        <v>4.24</v>
      </c>
      <c r="FV743" s="9">
        <v>84.953299999999999</v>
      </c>
      <c r="FX743" s="9">
        <v>76.05</v>
      </c>
      <c r="FY743" s="9">
        <v>75.209999999999994</v>
      </c>
      <c r="FZ743" s="9">
        <v>74.489999999999995</v>
      </c>
      <c r="GA743" s="9">
        <v>73.37</v>
      </c>
      <c r="GB743" s="9">
        <v>71.73</v>
      </c>
      <c r="GD743" s="9">
        <v>76.05</v>
      </c>
      <c r="GE743" s="9">
        <v>75.63</v>
      </c>
      <c r="GF743" s="9">
        <v>75.209999999999994</v>
      </c>
      <c r="GG743" s="9">
        <v>74.900000000000006</v>
      </c>
      <c r="GH743" s="9">
        <v>74.67</v>
      </c>
      <c r="GI743" s="9">
        <v>74.489999999999995</v>
      </c>
      <c r="GJ743" s="9">
        <v>74.319999999999993</v>
      </c>
      <c r="GK743" s="9">
        <v>74.14</v>
      </c>
      <c r="GL743" s="9">
        <v>73.95</v>
      </c>
      <c r="GM743" s="9">
        <v>73.760000000000005</v>
      </c>
      <c r="GN743" s="9">
        <v>73.55</v>
      </c>
      <c r="GO743" s="9">
        <v>73.37</v>
      </c>
      <c r="GP743" s="9">
        <v>73.19</v>
      </c>
      <c r="GQ743" s="9">
        <v>73</v>
      </c>
      <c r="GR743" s="9">
        <v>72.81</v>
      </c>
      <c r="GS743" s="9">
        <v>72.66</v>
      </c>
      <c r="GT743" s="9">
        <v>72.53</v>
      </c>
      <c r="GU743" s="9">
        <v>72.39</v>
      </c>
      <c r="GV743" s="9">
        <v>72.25</v>
      </c>
      <c r="GW743" s="9">
        <v>72.13</v>
      </c>
      <c r="GX743" s="9">
        <v>72.010000000000005</v>
      </c>
      <c r="GY743" s="9">
        <v>71.900000000000006</v>
      </c>
      <c r="GZ743" s="9">
        <v>71.81</v>
      </c>
      <c r="HA743" s="9">
        <v>71.73</v>
      </c>
      <c r="HB743" s="9">
        <v>71.64</v>
      </c>
      <c r="HC743" s="9">
        <v>71.540000000000006</v>
      </c>
      <c r="HD743" s="9">
        <v>71.459999999999994</v>
      </c>
      <c r="HE743" s="9">
        <v>71.41</v>
      </c>
      <c r="HF743" s="9">
        <v>71.36</v>
      </c>
      <c r="HG743" s="9">
        <v>71.319999999999993</v>
      </c>
      <c r="HH743" s="9">
        <v>71.260000000000005</v>
      </c>
      <c r="HI743" s="9">
        <v>71.22</v>
      </c>
      <c r="HJ743" s="9">
        <v>71.150000000000006</v>
      </c>
      <c r="HK743" s="9">
        <v>71.069999999999993</v>
      </c>
      <c r="HL743" s="9">
        <v>71.010000000000005</v>
      </c>
      <c r="HM743" s="9">
        <v>70.930000000000007</v>
      </c>
      <c r="HN743" s="9">
        <v>70.87</v>
      </c>
      <c r="HO743" s="9">
        <v>70.819999999999993</v>
      </c>
      <c r="HP743" s="9">
        <v>70.81</v>
      </c>
      <c r="HQ743" s="9">
        <v>70.77</v>
      </c>
      <c r="HR743" s="9">
        <v>70.73</v>
      </c>
      <c r="HS743" s="9">
        <v>70.7</v>
      </c>
      <c r="HT743" s="9">
        <v>70.680000000000007</v>
      </c>
      <c r="HU743" s="9">
        <v>70.66</v>
      </c>
      <c r="HV743" s="9">
        <v>70.61</v>
      </c>
      <c r="HW743" s="9">
        <v>70.569999999999993</v>
      </c>
      <c r="HX743" s="9">
        <v>70.510000000000005</v>
      </c>
      <c r="HY743" s="9">
        <v>70.5</v>
      </c>
      <c r="ID743" s="14">
        <v>84.838099999999997</v>
      </c>
      <c r="IE743" s="14">
        <v>84.747900000000001</v>
      </c>
      <c r="IF743" s="14">
        <v>-0.10641399999999999</v>
      </c>
      <c r="IH743" s="7">
        <v>75.55</v>
      </c>
      <c r="II743" s="9">
        <v>110.13</v>
      </c>
    </row>
    <row r="744" spans="1:243" x14ac:dyDescent="0.35">
      <c r="A744" s="6">
        <f t="shared" si="154"/>
        <v>45593</v>
      </c>
      <c r="B744" s="13">
        <f t="shared" si="148"/>
        <v>10</v>
      </c>
      <c r="C744" s="13">
        <f t="shared" si="149"/>
        <v>2024</v>
      </c>
      <c r="D744">
        <f t="shared" si="150"/>
        <v>202410</v>
      </c>
      <c r="E744">
        <f t="shared" si="151"/>
        <v>4</v>
      </c>
      <c r="F744">
        <f t="shared" si="152"/>
        <v>202404</v>
      </c>
      <c r="G744" t="s">
        <v>1528</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85.030799999999999</v>
      </c>
      <c r="FP744" s="7">
        <v>71.87</v>
      </c>
      <c r="FQ744" s="9">
        <v>1.2996000000000001</v>
      </c>
      <c r="FR744" s="7">
        <f t="shared" si="153"/>
        <v>55.301631271160353</v>
      </c>
      <c r="FT744" s="7">
        <v>4.21</v>
      </c>
      <c r="FU744" s="7">
        <v>4.25</v>
      </c>
      <c r="FV744" s="9">
        <v>85.046499999999995</v>
      </c>
      <c r="FX744" s="9">
        <v>71.42</v>
      </c>
      <c r="FY744" s="9">
        <v>70.66</v>
      </c>
      <c r="FZ744" s="9">
        <v>70.25</v>
      </c>
      <c r="GA744" s="9">
        <v>69.7</v>
      </c>
      <c r="GB744" s="9">
        <v>68.86</v>
      </c>
      <c r="GD744" s="9">
        <v>71.42</v>
      </c>
      <c r="GE744" s="9">
        <v>71</v>
      </c>
      <c r="GF744" s="9">
        <v>70.66</v>
      </c>
      <c r="GG744" s="9">
        <v>70.45</v>
      </c>
      <c r="GH744" s="9">
        <v>70.33</v>
      </c>
      <c r="GI744" s="9">
        <v>70.25</v>
      </c>
      <c r="GJ744" s="9">
        <v>70.19</v>
      </c>
      <c r="GK744" s="9">
        <v>70.12</v>
      </c>
      <c r="GL744" s="9">
        <v>70.03</v>
      </c>
      <c r="GM744" s="9">
        <v>69.92</v>
      </c>
      <c r="GN744" s="9">
        <v>69.81</v>
      </c>
      <c r="GO744" s="9">
        <v>69.7</v>
      </c>
      <c r="GP744" s="9">
        <v>69.599999999999994</v>
      </c>
      <c r="GQ744" s="9">
        <v>69.48</v>
      </c>
      <c r="GR744" s="9">
        <v>69.37</v>
      </c>
      <c r="GS744" s="9">
        <v>69.3</v>
      </c>
      <c r="GT744" s="9">
        <v>69.23</v>
      </c>
      <c r="GU744" s="9">
        <v>69.17</v>
      </c>
      <c r="GV744" s="9">
        <v>69.099999999999994</v>
      </c>
      <c r="GW744" s="9">
        <v>69.03</v>
      </c>
      <c r="GX744" s="9">
        <v>68.97</v>
      </c>
      <c r="GY744" s="9">
        <v>68.92</v>
      </c>
      <c r="GZ744" s="9">
        <v>68.89</v>
      </c>
      <c r="HA744" s="9">
        <v>68.86</v>
      </c>
      <c r="HB744" s="9">
        <v>68.83</v>
      </c>
      <c r="HC744" s="9">
        <v>68.78</v>
      </c>
      <c r="HD744" s="9">
        <v>68.75</v>
      </c>
      <c r="HE744" s="9">
        <v>68.75</v>
      </c>
      <c r="HF744" s="9">
        <v>68.75</v>
      </c>
      <c r="HG744" s="9">
        <v>68.75</v>
      </c>
      <c r="HH744" s="9">
        <v>68.75</v>
      </c>
      <c r="HI744" s="9">
        <v>68.75</v>
      </c>
      <c r="HJ744" s="9">
        <v>68.72</v>
      </c>
      <c r="HK744" s="9">
        <v>68.69</v>
      </c>
      <c r="HL744" s="9">
        <v>68.680000000000007</v>
      </c>
      <c r="HM744" s="9">
        <v>68.64</v>
      </c>
      <c r="HN744" s="9">
        <v>68.61</v>
      </c>
      <c r="HO744" s="9">
        <v>68.59</v>
      </c>
      <c r="HP744" s="9">
        <v>68.61</v>
      </c>
      <c r="HQ744" s="9">
        <v>68.599999999999994</v>
      </c>
      <c r="HR744" s="9">
        <v>68.59</v>
      </c>
      <c r="HS744" s="9">
        <v>68.59</v>
      </c>
      <c r="HT744" s="9">
        <v>68.599999999999994</v>
      </c>
      <c r="HU744" s="9">
        <v>68.61</v>
      </c>
      <c r="HV744" s="9">
        <v>68.59</v>
      </c>
      <c r="HW744" s="9">
        <v>68.58</v>
      </c>
      <c r="HX744" s="9">
        <v>68.55</v>
      </c>
      <c r="HY744" s="9">
        <v>68.569999999999993</v>
      </c>
      <c r="ID744" s="14">
        <v>84.838099999999997</v>
      </c>
      <c r="IE744" s="14">
        <v>84.747900000000001</v>
      </c>
      <c r="IF744" s="14">
        <v>-0.10641399999999999</v>
      </c>
      <c r="IH744" s="7">
        <v>71.11</v>
      </c>
      <c r="II744" s="9">
        <v>106.91</v>
      </c>
    </row>
    <row r="745" spans="1:243" x14ac:dyDescent="0.35">
      <c r="A745" s="6">
        <f t="shared" si="154"/>
        <v>45594</v>
      </c>
      <c r="B745" s="13">
        <f t="shared" si="148"/>
        <v>10</v>
      </c>
      <c r="C745" s="13">
        <f t="shared" si="149"/>
        <v>2024</v>
      </c>
      <c r="D745">
        <f t="shared" si="150"/>
        <v>202410</v>
      </c>
      <c r="E745">
        <f t="shared" si="151"/>
        <v>4</v>
      </c>
      <c r="F745">
        <f t="shared" si="152"/>
        <v>202404</v>
      </c>
      <c r="G745" t="s">
        <v>1529</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85.169499999999999</v>
      </c>
      <c r="FP745" s="7">
        <v>71.09</v>
      </c>
      <c r="FQ745" s="9">
        <v>1.2996000000000001</v>
      </c>
      <c r="FR745" s="7">
        <f t="shared" si="153"/>
        <v>54.701446598953524</v>
      </c>
      <c r="FT745" s="7">
        <v>4.24</v>
      </c>
      <c r="FU745" s="7">
        <v>4.29</v>
      </c>
      <c r="FV745" s="9">
        <v>85.1892</v>
      </c>
      <c r="FX745" s="9">
        <v>71.12</v>
      </c>
      <c r="FY745" s="9">
        <v>70.39</v>
      </c>
      <c r="FZ745" s="9">
        <v>70.03</v>
      </c>
      <c r="GA745" s="9">
        <v>69.56</v>
      </c>
      <c r="GB745" s="9">
        <v>68.849999999999994</v>
      </c>
      <c r="GD745" s="9">
        <v>71.12</v>
      </c>
      <c r="GE745" s="9">
        <v>70.73</v>
      </c>
      <c r="GF745" s="9">
        <v>70.39</v>
      </c>
      <c r="GG745" s="9">
        <v>70.19</v>
      </c>
      <c r="GH745" s="9">
        <v>70.08</v>
      </c>
      <c r="GI745" s="9">
        <v>70.03</v>
      </c>
      <c r="GJ745" s="9">
        <v>69.989999999999995</v>
      </c>
      <c r="GK745" s="9">
        <v>69.92</v>
      </c>
      <c r="GL745" s="9">
        <v>69.84</v>
      </c>
      <c r="GM745" s="9">
        <v>69.75</v>
      </c>
      <c r="GN745" s="9">
        <v>69.650000000000006</v>
      </c>
      <c r="GO745" s="9">
        <v>69.56</v>
      </c>
      <c r="GP745" s="9">
        <v>69.47</v>
      </c>
      <c r="GQ745" s="9">
        <v>69.37</v>
      </c>
      <c r="GR745" s="9">
        <v>69.27</v>
      </c>
      <c r="GS745" s="9">
        <v>69.209999999999994</v>
      </c>
      <c r="GT745" s="9">
        <v>69.150000000000006</v>
      </c>
      <c r="GU745" s="9">
        <v>69.09</v>
      </c>
      <c r="GV745" s="9">
        <v>69.040000000000006</v>
      </c>
      <c r="GW745" s="9">
        <v>68.98</v>
      </c>
      <c r="GX745" s="9">
        <v>68.930000000000007</v>
      </c>
      <c r="GY745" s="9">
        <v>68.900000000000006</v>
      </c>
      <c r="GZ745" s="9">
        <v>68.87</v>
      </c>
      <c r="HA745" s="9">
        <v>68.849999999999994</v>
      </c>
      <c r="HB745" s="9">
        <v>68.84</v>
      </c>
      <c r="HC745" s="9">
        <v>68.8</v>
      </c>
      <c r="HD745" s="9">
        <v>68.78</v>
      </c>
      <c r="HE745" s="9">
        <v>68.790000000000006</v>
      </c>
      <c r="HF745" s="9">
        <v>68.8</v>
      </c>
      <c r="HG745" s="9">
        <v>68.81</v>
      </c>
      <c r="HH745" s="9">
        <v>68.81</v>
      </c>
      <c r="HI745" s="9">
        <v>68.819999999999993</v>
      </c>
      <c r="HJ745" s="9">
        <v>68.8</v>
      </c>
      <c r="HK745" s="9">
        <v>68.77</v>
      </c>
      <c r="HL745" s="9">
        <v>68.760000000000005</v>
      </c>
      <c r="HM745" s="9">
        <v>68.72</v>
      </c>
      <c r="HN745" s="9">
        <v>68.7</v>
      </c>
      <c r="HO745" s="9">
        <v>68.7</v>
      </c>
      <c r="HP745" s="9">
        <v>68.73</v>
      </c>
      <c r="HQ745" s="9">
        <v>68.72</v>
      </c>
      <c r="HR745" s="9">
        <v>68.709999999999994</v>
      </c>
      <c r="HS745" s="9">
        <v>68.709999999999994</v>
      </c>
      <c r="HT745" s="9">
        <v>68.72</v>
      </c>
      <c r="HU745" s="9">
        <v>68.739999999999995</v>
      </c>
      <c r="HV745" s="9">
        <v>68.73</v>
      </c>
      <c r="HW745" s="9">
        <v>68.72</v>
      </c>
      <c r="HX745" s="9">
        <v>68.69</v>
      </c>
      <c r="HY745" s="9">
        <v>68.709999999999994</v>
      </c>
      <c r="ID745" s="14">
        <v>84.838099999999997</v>
      </c>
      <c r="IE745" s="14">
        <v>84.747900000000001</v>
      </c>
      <c r="IF745" s="14">
        <v>-0.10641399999999999</v>
      </c>
      <c r="IH745" s="7">
        <v>70.819999999999993</v>
      </c>
      <c r="II745" s="9">
        <v>107.22</v>
      </c>
    </row>
    <row r="746" spans="1:243" x14ac:dyDescent="0.35">
      <c r="A746" s="6">
        <f t="shared" si="154"/>
        <v>45595</v>
      </c>
      <c r="B746" s="13">
        <f t="shared" ref="B746:B772" si="155">MONTH(A746)</f>
        <v>10</v>
      </c>
      <c r="C746" s="13">
        <f t="shared" ref="C746:C772" si="156">YEAR(A746)</f>
        <v>2024</v>
      </c>
      <c r="D746">
        <f t="shared" ref="D746:D772" si="157">C746*100+B746</f>
        <v>202410</v>
      </c>
      <c r="E746">
        <f t="shared" ref="E746:E772" si="158">IF(B746&lt;4,1,IF(B746&lt;7,2,IF(B746&lt;10,3,4)))</f>
        <v>4</v>
      </c>
      <c r="F746">
        <f t="shared" ref="F746:F772" si="159">C746*100+E746</f>
        <v>202404</v>
      </c>
      <c r="G746" t="s">
        <v>1847</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84.974599999999995</v>
      </c>
      <c r="FP746" s="7">
        <v>73.209999999999994</v>
      </c>
      <c r="FQ746" s="9">
        <v>1.2996000000000001</v>
      </c>
      <c r="FR746" s="7">
        <f t="shared" si="153"/>
        <v>56.332717759310547</v>
      </c>
      <c r="FT746" s="7">
        <v>4.34</v>
      </c>
      <c r="FU746" s="7">
        <v>4.37</v>
      </c>
      <c r="FV746" s="9">
        <v>84.974999999999994</v>
      </c>
      <c r="FX746" s="9">
        <v>72.55</v>
      </c>
      <c r="FY746" s="9">
        <v>71.790000000000006</v>
      </c>
      <c r="FZ746" s="9">
        <v>71.31</v>
      </c>
      <c r="GA746" s="9">
        <v>70.67</v>
      </c>
      <c r="GB746" s="9">
        <v>69.69</v>
      </c>
      <c r="GD746" s="9">
        <v>72.55</v>
      </c>
      <c r="GE746" s="9">
        <v>72.16</v>
      </c>
      <c r="GF746" s="9">
        <v>71.790000000000006</v>
      </c>
      <c r="GG746" s="9">
        <v>71.55</v>
      </c>
      <c r="GH746" s="9">
        <v>71.400000000000006</v>
      </c>
      <c r="GI746" s="9">
        <v>71.31</v>
      </c>
      <c r="GJ746" s="9">
        <v>71.22</v>
      </c>
      <c r="GK746" s="9">
        <v>71.13</v>
      </c>
      <c r="GL746" s="9">
        <v>71.02</v>
      </c>
      <c r="GM746" s="9">
        <v>70.91</v>
      </c>
      <c r="GN746" s="9">
        <v>70.790000000000006</v>
      </c>
      <c r="GO746" s="9">
        <v>70.67</v>
      </c>
      <c r="GP746" s="9">
        <v>70.569999999999993</v>
      </c>
      <c r="GQ746" s="9">
        <v>70.44</v>
      </c>
      <c r="GR746" s="9">
        <v>70.319999999999993</v>
      </c>
      <c r="GS746" s="9">
        <v>70.23</v>
      </c>
      <c r="GT746" s="9">
        <v>70.150000000000006</v>
      </c>
      <c r="GU746" s="9">
        <v>70.069999999999993</v>
      </c>
      <c r="GV746" s="9">
        <v>70</v>
      </c>
      <c r="GW746" s="9">
        <v>69.930000000000007</v>
      </c>
      <c r="GX746" s="9">
        <v>69.86</v>
      </c>
      <c r="GY746" s="9">
        <v>69.78</v>
      </c>
      <c r="GZ746" s="9">
        <v>69.73</v>
      </c>
      <c r="HA746" s="9">
        <v>69.69</v>
      </c>
      <c r="HB746" s="9">
        <v>69.650000000000006</v>
      </c>
      <c r="HC746" s="9">
        <v>69.59</v>
      </c>
      <c r="HD746" s="9">
        <v>69.55</v>
      </c>
      <c r="HE746" s="9">
        <v>69.540000000000006</v>
      </c>
      <c r="HF746" s="9">
        <v>69.53</v>
      </c>
      <c r="HG746" s="9">
        <v>69.52</v>
      </c>
      <c r="HH746" s="9">
        <v>69.5</v>
      </c>
      <c r="HI746" s="9">
        <v>69.48</v>
      </c>
      <c r="HJ746" s="9">
        <v>69.430000000000007</v>
      </c>
      <c r="HK746" s="9">
        <v>69.38</v>
      </c>
      <c r="HL746" s="9">
        <v>69.349999999999994</v>
      </c>
      <c r="HM746" s="9">
        <v>69.31</v>
      </c>
      <c r="HN746" s="9">
        <v>69.27</v>
      </c>
      <c r="HO746" s="9">
        <v>69.25</v>
      </c>
      <c r="HP746" s="9">
        <v>69.28</v>
      </c>
      <c r="HQ746" s="9">
        <v>69.260000000000005</v>
      </c>
      <c r="HR746" s="9">
        <v>69.23</v>
      </c>
      <c r="HS746" s="9">
        <v>69.209999999999994</v>
      </c>
      <c r="HT746" s="9">
        <v>69.2</v>
      </c>
      <c r="HU746" s="9">
        <v>69.209999999999994</v>
      </c>
      <c r="HV746" s="9">
        <v>69.19</v>
      </c>
      <c r="HW746" s="9">
        <v>69.17</v>
      </c>
      <c r="HX746" s="9">
        <v>69.12</v>
      </c>
      <c r="HY746" s="9">
        <v>69.12</v>
      </c>
      <c r="ID746" s="14">
        <v>84.838099999999997</v>
      </c>
      <c r="IE746" s="14">
        <v>84.747900000000001</v>
      </c>
      <c r="IF746" s="14">
        <v>-0.10641399999999999</v>
      </c>
      <c r="IH746" s="7">
        <v>72.23</v>
      </c>
      <c r="II746" s="9">
        <v>102.6</v>
      </c>
    </row>
    <row r="747" spans="1:243" x14ac:dyDescent="0.35">
      <c r="A747" s="6">
        <f t="shared" si="154"/>
        <v>45596</v>
      </c>
      <c r="B747" s="13">
        <f t="shared" si="155"/>
        <v>10</v>
      </c>
      <c r="C747" s="13">
        <f t="shared" si="156"/>
        <v>2024</v>
      </c>
      <c r="D747">
        <f t="shared" si="157"/>
        <v>202410</v>
      </c>
      <c r="E747">
        <f t="shared" si="158"/>
        <v>4</v>
      </c>
      <c r="F747">
        <f t="shared" si="159"/>
        <v>202404</v>
      </c>
      <c r="G747" t="s">
        <v>1848</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84.025700000000001</v>
      </c>
      <c r="FP747" s="7">
        <v>73.25</v>
      </c>
      <c r="FQ747" s="9">
        <v>1.2856000000000001</v>
      </c>
      <c r="FR747" s="7">
        <f t="shared" si="153"/>
        <v>56.977286869943988</v>
      </c>
      <c r="FT747" s="7">
        <v>4.42</v>
      </c>
      <c r="FU747" s="7">
        <v>4.43</v>
      </c>
      <c r="FV747" s="9">
        <v>84.025099999999995</v>
      </c>
      <c r="FX747" s="9">
        <v>73.16</v>
      </c>
      <c r="FY747" s="9">
        <v>72.45</v>
      </c>
      <c r="FZ747" s="9">
        <v>71.92</v>
      </c>
      <c r="GA747" s="9">
        <v>71.08</v>
      </c>
      <c r="GB747" s="9">
        <v>69.78</v>
      </c>
      <c r="GD747" s="9">
        <v>73.16</v>
      </c>
      <c r="GE747" s="9">
        <v>72.81</v>
      </c>
      <c r="GF747" s="9">
        <v>72.45</v>
      </c>
      <c r="GG747" s="9">
        <v>72.2</v>
      </c>
      <c r="GH747" s="9">
        <v>72.040000000000006</v>
      </c>
      <c r="GI747" s="9">
        <v>71.92</v>
      </c>
      <c r="GJ747" s="9">
        <v>71.8</v>
      </c>
      <c r="GK747" s="9">
        <v>71.67</v>
      </c>
      <c r="GL747" s="9">
        <v>71.53</v>
      </c>
      <c r="GM747" s="9">
        <v>71.38</v>
      </c>
      <c r="GN747" s="9">
        <v>71.22</v>
      </c>
      <c r="GO747" s="9">
        <v>71.08</v>
      </c>
      <c r="GP747" s="9">
        <v>70.94</v>
      </c>
      <c r="GQ747" s="9">
        <v>70.78</v>
      </c>
      <c r="GR747" s="9">
        <v>70.63</v>
      </c>
      <c r="GS747" s="9">
        <v>70.510000000000005</v>
      </c>
      <c r="GT747" s="9">
        <v>70.400000000000006</v>
      </c>
      <c r="GU747" s="9">
        <v>70.3</v>
      </c>
      <c r="GV747" s="9">
        <v>70.2</v>
      </c>
      <c r="GW747" s="9">
        <v>70.11</v>
      </c>
      <c r="GX747" s="9">
        <v>70.02</v>
      </c>
      <c r="GY747" s="9">
        <v>69.92</v>
      </c>
      <c r="GZ747" s="9">
        <v>69.849999999999994</v>
      </c>
      <c r="HA747" s="9">
        <v>69.78</v>
      </c>
      <c r="HB747" s="9">
        <v>69.709999999999994</v>
      </c>
      <c r="HC747" s="9">
        <v>69.63</v>
      </c>
      <c r="HD747" s="9">
        <v>69.58</v>
      </c>
      <c r="HE747" s="9">
        <v>69.55</v>
      </c>
      <c r="HF747" s="9">
        <v>69.52</v>
      </c>
      <c r="HG747" s="9">
        <v>69.489999999999995</v>
      </c>
      <c r="HH747" s="9">
        <v>69.45</v>
      </c>
      <c r="HI747" s="9">
        <v>69.42</v>
      </c>
      <c r="HJ747" s="9">
        <v>69.36</v>
      </c>
      <c r="HK747" s="9">
        <v>69.3</v>
      </c>
      <c r="HL747" s="9">
        <v>69.25</v>
      </c>
      <c r="HM747" s="9">
        <v>69.2</v>
      </c>
      <c r="HN747" s="9">
        <v>69.16</v>
      </c>
      <c r="HO747" s="9">
        <v>69.12</v>
      </c>
      <c r="HP747" s="9">
        <v>69.14</v>
      </c>
      <c r="HQ747" s="9">
        <v>69.11</v>
      </c>
      <c r="HR747" s="9">
        <v>69.069999999999993</v>
      </c>
      <c r="HS747" s="9">
        <v>69.05</v>
      </c>
      <c r="HT747" s="9">
        <v>69.03</v>
      </c>
      <c r="HU747" s="9">
        <v>69.03</v>
      </c>
      <c r="HV747" s="9">
        <v>69</v>
      </c>
      <c r="HW747" s="9">
        <v>68.97</v>
      </c>
      <c r="HX747" s="9">
        <v>68.91</v>
      </c>
      <c r="HY747" s="9">
        <v>68.900000000000006</v>
      </c>
      <c r="ID747" s="14">
        <v>84.838099999999997</v>
      </c>
      <c r="IE747" s="14">
        <v>84.747900000000001</v>
      </c>
      <c r="IF747" s="14">
        <v>-0.10641399999999999</v>
      </c>
      <c r="IH747" s="7">
        <v>72.8</v>
      </c>
      <c r="II747" s="9">
        <v>103.36</v>
      </c>
    </row>
    <row r="748" spans="1:243" x14ac:dyDescent="0.35">
      <c r="A748" s="6">
        <f t="shared" si="154"/>
        <v>45597</v>
      </c>
      <c r="B748" s="13">
        <f t="shared" si="155"/>
        <v>11</v>
      </c>
      <c r="C748" s="13">
        <f t="shared" si="156"/>
        <v>2024</v>
      </c>
      <c r="D748">
        <f t="shared" si="157"/>
        <v>202411</v>
      </c>
      <c r="E748">
        <f t="shared" si="158"/>
        <v>4</v>
      </c>
      <c r="F748">
        <f t="shared" si="159"/>
        <v>202404</v>
      </c>
      <c r="G748" t="s">
        <v>1849</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84.768500000000003</v>
      </c>
      <c r="FP748" s="7">
        <v>73.63</v>
      </c>
      <c r="FQ748" s="9">
        <v>1.296</v>
      </c>
      <c r="FR748" s="7">
        <f t="shared" si="153"/>
        <v>56.813271604938265</v>
      </c>
      <c r="FT748" s="7">
        <v>4.4400000000000004</v>
      </c>
      <c r="FU748" s="7">
        <v>4.46</v>
      </c>
      <c r="FV748" s="9">
        <v>84.769300000000001</v>
      </c>
      <c r="FX748" s="9">
        <v>73.099999999999994</v>
      </c>
      <c r="FY748" s="9">
        <v>72.489999999999995</v>
      </c>
      <c r="FZ748" s="9">
        <v>72.08</v>
      </c>
      <c r="GA748" s="9">
        <v>71.2</v>
      </c>
      <c r="GB748" s="9">
        <v>69.959999999999994</v>
      </c>
      <c r="GD748" s="9">
        <v>73.099999999999994</v>
      </c>
      <c r="GE748" s="9">
        <v>72.73</v>
      </c>
      <c r="GF748" s="9">
        <v>72.489999999999995</v>
      </c>
      <c r="GG748" s="9">
        <v>72.33</v>
      </c>
      <c r="GH748" s="9">
        <v>72.209999999999994</v>
      </c>
      <c r="GI748" s="9">
        <v>72.08</v>
      </c>
      <c r="GJ748" s="9">
        <v>71.95</v>
      </c>
      <c r="GK748" s="9">
        <v>71.8</v>
      </c>
      <c r="GL748" s="9">
        <v>71.650000000000006</v>
      </c>
      <c r="GM748" s="9">
        <v>71.489999999999995</v>
      </c>
      <c r="GN748" s="9">
        <v>71.34</v>
      </c>
      <c r="GO748" s="9">
        <v>71.2</v>
      </c>
      <c r="GP748" s="9">
        <v>71.040000000000006</v>
      </c>
      <c r="GQ748" s="9">
        <v>70.88</v>
      </c>
      <c r="GR748" s="9">
        <v>70.760000000000005</v>
      </c>
      <c r="GS748" s="9">
        <v>70.650000000000006</v>
      </c>
      <c r="GT748" s="9">
        <v>70.55</v>
      </c>
      <c r="GU748" s="9">
        <v>70.45</v>
      </c>
      <c r="GV748" s="9">
        <v>70.36</v>
      </c>
      <c r="GW748" s="9">
        <v>70.27</v>
      </c>
      <c r="GX748" s="9">
        <v>70.17</v>
      </c>
      <c r="GY748" s="9">
        <v>70.099999999999994</v>
      </c>
      <c r="GZ748" s="9">
        <v>70.03</v>
      </c>
      <c r="HA748" s="9">
        <v>69.959999999999994</v>
      </c>
      <c r="HB748" s="9">
        <v>69.87</v>
      </c>
      <c r="HC748" s="9">
        <v>69.81</v>
      </c>
      <c r="HD748" s="9">
        <v>69.78</v>
      </c>
      <c r="HE748" s="9">
        <v>69.760000000000005</v>
      </c>
      <c r="HF748" s="9">
        <v>69.73</v>
      </c>
      <c r="HG748" s="9">
        <v>69.680000000000007</v>
      </c>
      <c r="HH748" s="9">
        <v>69.650000000000006</v>
      </c>
      <c r="HI748" s="9">
        <v>69.59</v>
      </c>
      <c r="HJ748" s="9">
        <v>69.53</v>
      </c>
      <c r="HK748" s="9">
        <v>69.48</v>
      </c>
      <c r="HL748" s="9">
        <v>69.42</v>
      </c>
      <c r="HM748" s="9">
        <v>69.37</v>
      </c>
      <c r="HN748" s="9">
        <v>69.33</v>
      </c>
      <c r="HO748" s="9">
        <v>69.33</v>
      </c>
      <c r="HP748" s="9">
        <v>69.3</v>
      </c>
      <c r="HQ748" s="9">
        <v>69.260000000000005</v>
      </c>
      <c r="HR748" s="9">
        <v>69.25</v>
      </c>
      <c r="HS748" s="9">
        <v>69.239999999999995</v>
      </c>
      <c r="HT748" s="9">
        <v>69.239999999999995</v>
      </c>
      <c r="HU748" s="9">
        <v>69.209999999999994</v>
      </c>
      <c r="HV748" s="9">
        <v>69.180000000000007</v>
      </c>
      <c r="HW748" s="9">
        <v>69.12</v>
      </c>
      <c r="HX748" s="9">
        <v>69.11</v>
      </c>
      <c r="HY748" s="9">
        <v>69.06</v>
      </c>
      <c r="ID748" s="14">
        <v>84.838099999999997</v>
      </c>
      <c r="IE748" s="14">
        <v>84.747900000000001</v>
      </c>
      <c r="IF748" s="14">
        <v>-0.10641399999999999</v>
      </c>
      <c r="IH748" s="7">
        <v>73.099999999999994</v>
      </c>
      <c r="II748" s="9">
        <v>99.18</v>
      </c>
    </row>
    <row r="749" spans="1:243" x14ac:dyDescent="0.35">
      <c r="A749" s="6">
        <f t="shared" si="154"/>
        <v>45600</v>
      </c>
      <c r="B749" s="13">
        <f t="shared" si="155"/>
        <v>11</v>
      </c>
      <c r="C749" s="13">
        <f t="shared" si="156"/>
        <v>2024</v>
      </c>
      <c r="D749">
        <f t="shared" si="157"/>
        <v>202411</v>
      </c>
      <c r="E749">
        <f t="shared" si="158"/>
        <v>4</v>
      </c>
      <c r="F749">
        <f t="shared" si="159"/>
        <v>202404</v>
      </c>
      <c r="G749" t="s">
        <v>1850</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84.615399999999994</v>
      </c>
      <c r="FP749" s="7">
        <v>74.89</v>
      </c>
      <c r="FQ749" s="9">
        <v>1.2981</v>
      </c>
      <c r="FR749" s="7">
        <f t="shared" si="153"/>
        <v>57.692011401278791</v>
      </c>
      <c r="FT749" s="7">
        <v>4.43</v>
      </c>
      <c r="FU749" s="7">
        <v>4.46</v>
      </c>
      <c r="FV749" s="9">
        <v>84.62</v>
      </c>
      <c r="FX749" s="9">
        <v>75.08</v>
      </c>
      <c r="FY749" s="9">
        <v>74.349999999999994</v>
      </c>
      <c r="FZ749" s="9">
        <v>73.709999999999994</v>
      </c>
      <c r="GA749" s="9">
        <v>72.41</v>
      </c>
      <c r="GB749" s="9">
        <v>70.55</v>
      </c>
      <c r="GD749" s="9">
        <v>75.08</v>
      </c>
      <c r="GE749" s="9">
        <v>74.66</v>
      </c>
      <c r="GF749" s="9">
        <v>74.349999999999994</v>
      </c>
      <c r="GG749" s="9">
        <v>74.11</v>
      </c>
      <c r="GH749" s="9">
        <v>73.91</v>
      </c>
      <c r="GI749" s="9">
        <v>73.709999999999994</v>
      </c>
      <c r="GJ749" s="9">
        <v>73.5</v>
      </c>
      <c r="GK749" s="9">
        <v>73.290000000000006</v>
      </c>
      <c r="GL749" s="9">
        <v>73.06</v>
      </c>
      <c r="GM749" s="9">
        <v>72.83</v>
      </c>
      <c r="GN749" s="9">
        <v>72.61</v>
      </c>
      <c r="GO749" s="9">
        <v>72.41</v>
      </c>
      <c r="GP749" s="9">
        <v>72.19</v>
      </c>
      <c r="GQ749" s="9">
        <v>71.98</v>
      </c>
      <c r="GR749" s="9">
        <v>71.8</v>
      </c>
      <c r="GS749" s="9">
        <v>71.63</v>
      </c>
      <c r="GT749" s="9">
        <v>71.47</v>
      </c>
      <c r="GU749" s="9">
        <v>71.319999999999993</v>
      </c>
      <c r="GV749" s="9">
        <v>71.17</v>
      </c>
      <c r="GW749" s="9">
        <v>71.03</v>
      </c>
      <c r="GX749" s="9">
        <v>70.88</v>
      </c>
      <c r="GY749" s="9">
        <v>70.77</v>
      </c>
      <c r="GZ749" s="9">
        <v>70.66</v>
      </c>
      <c r="HA749" s="9">
        <v>70.55</v>
      </c>
      <c r="HB749" s="9">
        <v>70.430000000000007</v>
      </c>
      <c r="HC749" s="9">
        <v>70.34</v>
      </c>
      <c r="HD749" s="9">
        <v>70.27</v>
      </c>
      <c r="HE749" s="9">
        <v>70.209999999999994</v>
      </c>
      <c r="HF749" s="9">
        <v>70.14</v>
      </c>
      <c r="HG749" s="9">
        <v>70.069999999999993</v>
      </c>
      <c r="HH749" s="9">
        <v>70.02</v>
      </c>
      <c r="HI749" s="9">
        <v>69.94</v>
      </c>
      <c r="HJ749" s="9">
        <v>69.86</v>
      </c>
      <c r="HK749" s="9">
        <v>69.78</v>
      </c>
      <c r="HL749" s="9">
        <v>69.69</v>
      </c>
      <c r="HM749" s="9">
        <v>69.62</v>
      </c>
      <c r="HN749" s="9">
        <v>69.569999999999993</v>
      </c>
      <c r="HO749" s="9">
        <v>69.56</v>
      </c>
      <c r="HP749" s="9">
        <v>69.510000000000005</v>
      </c>
      <c r="HQ749" s="9">
        <v>69.459999999999994</v>
      </c>
      <c r="HR749" s="9">
        <v>69.44</v>
      </c>
      <c r="HS749" s="9">
        <v>69.41</v>
      </c>
      <c r="HT749" s="9">
        <v>69.400000000000006</v>
      </c>
      <c r="HU749" s="9">
        <v>69.349999999999994</v>
      </c>
      <c r="HV749" s="9">
        <v>69.31</v>
      </c>
      <c r="HW749" s="9">
        <v>69.239999999999995</v>
      </c>
      <c r="HX749" s="9">
        <v>69.209999999999994</v>
      </c>
      <c r="HY749" s="9">
        <v>69.14</v>
      </c>
      <c r="ID749" s="14">
        <v>84.838099999999997</v>
      </c>
      <c r="IE749" s="14">
        <v>84.747900000000001</v>
      </c>
      <c r="IF749" s="14">
        <v>-0.10641399999999999</v>
      </c>
      <c r="IH749" s="7">
        <v>75.099999999999994</v>
      </c>
      <c r="II749" s="9">
        <v>102.46</v>
      </c>
    </row>
    <row r="750" spans="1:243" x14ac:dyDescent="0.35">
      <c r="A750" s="6">
        <f t="shared" si="154"/>
        <v>45601</v>
      </c>
      <c r="B750" s="13">
        <f t="shared" si="155"/>
        <v>11</v>
      </c>
      <c r="C750" s="13">
        <f t="shared" si="156"/>
        <v>2024</v>
      </c>
      <c r="D750">
        <f t="shared" si="157"/>
        <v>202411</v>
      </c>
      <c r="E750">
        <f t="shared" si="158"/>
        <v>4</v>
      </c>
      <c r="F750">
        <f t="shared" si="159"/>
        <v>202404</v>
      </c>
      <c r="G750" t="s">
        <v>1851</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84.7667</v>
      </c>
      <c r="FP750" s="7">
        <v>76.98</v>
      </c>
      <c r="FQ750" s="9">
        <v>1.3002</v>
      </c>
      <c r="FR750" s="7">
        <f t="shared" si="153"/>
        <v>59.206275957544996</v>
      </c>
      <c r="FT750" s="7">
        <v>4.51</v>
      </c>
      <c r="FU750" s="7">
        <v>4.5199999999999996</v>
      </c>
      <c r="FV750" s="9">
        <v>84.760599999999997</v>
      </c>
      <c r="FX750" s="9">
        <v>75.53</v>
      </c>
      <c r="FY750" s="9">
        <v>74.819999999999993</v>
      </c>
      <c r="FZ750" s="9">
        <v>74.150000000000006</v>
      </c>
      <c r="GA750" s="9">
        <v>72.760000000000005</v>
      </c>
      <c r="GB750" s="9">
        <v>70.760000000000005</v>
      </c>
      <c r="GD750" s="9">
        <v>75.53</v>
      </c>
      <c r="GE750" s="9">
        <v>75.14</v>
      </c>
      <c r="GF750" s="9">
        <v>74.819999999999993</v>
      </c>
      <c r="GG750" s="9">
        <v>74.569999999999993</v>
      </c>
      <c r="GH750" s="9">
        <v>74.36</v>
      </c>
      <c r="GI750" s="9">
        <v>74.150000000000006</v>
      </c>
      <c r="GJ750" s="9">
        <v>73.94</v>
      </c>
      <c r="GK750" s="9">
        <v>73.7</v>
      </c>
      <c r="GL750" s="9">
        <v>73.459999999999994</v>
      </c>
      <c r="GM750" s="9">
        <v>73.22</v>
      </c>
      <c r="GN750" s="9">
        <v>72.98</v>
      </c>
      <c r="GO750" s="9">
        <v>72.760000000000005</v>
      </c>
      <c r="GP750" s="9">
        <v>72.52</v>
      </c>
      <c r="GQ750" s="9">
        <v>72.290000000000006</v>
      </c>
      <c r="GR750" s="9">
        <v>72.099999999999994</v>
      </c>
      <c r="GS750" s="9">
        <v>71.92</v>
      </c>
      <c r="GT750" s="9">
        <v>71.75</v>
      </c>
      <c r="GU750" s="9">
        <v>71.59</v>
      </c>
      <c r="GV750" s="9">
        <v>71.430000000000007</v>
      </c>
      <c r="GW750" s="9">
        <v>71.28</v>
      </c>
      <c r="GX750" s="9">
        <v>71.13</v>
      </c>
      <c r="GY750" s="9">
        <v>71</v>
      </c>
      <c r="GZ750" s="9">
        <v>70.88</v>
      </c>
      <c r="HA750" s="9">
        <v>70.760000000000005</v>
      </c>
      <c r="HB750" s="9">
        <v>70.63</v>
      </c>
      <c r="HC750" s="9">
        <v>70.53</v>
      </c>
      <c r="HD750" s="9">
        <v>70.44</v>
      </c>
      <c r="HE750" s="9">
        <v>70.37</v>
      </c>
      <c r="HF750" s="9">
        <v>70.290000000000006</v>
      </c>
      <c r="HG750" s="9">
        <v>70.209999999999994</v>
      </c>
      <c r="HH750" s="9">
        <v>70.150000000000006</v>
      </c>
      <c r="HI750" s="9">
        <v>70.06</v>
      </c>
      <c r="HJ750" s="9">
        <v>69.95</v>
      </c>
      <c r="HK750" s="9">
        <v>69.86</v>
      </c>
      <c r="HL750" s="9">
        <v>69.760000000000005</v>
      </c>
      <c r="HM750" s="9">
        <v>69.69</v>
      </c>
      <c r="HN750" s="9">
        <v>69.64</v>
      </c>
      <c r="HO750" s="9">
        <v>69.62</v>
      </c>
      <c r="HP750" s="9">
        <v>69.56</v>
      </c>
      <c r="HQ750" s="9">
        <v>69.5</v>
      </c>
      <c r="HR750" s="9">
        <v>69.47</v>
      </c>
      <c r="HS750" s="9">
        <v>69.430000000000007</v>
      </c>
      <c r="HT750" s="9">
        <v>69.42</v>
      </c>
      <c r="HU750" s="9">
        <v>69.36</v>
      </c>
      <c r="HV750" s="9">
        <v>69.31</v>
      </c>
      <c r="HW750" s="9">
        <v>69.23</v>
      </c>
      <c r="HX750" s="9">
        <v>69.180000000000007</v>
      </c>
      <c r="HY750" s="9">
        <v>69.099999999999994</v>
      </c>
      <c r="ID750" s="14">
        <v>84.838099999999997</v>
      </c>
      <c r="IE750" s="14">
        <v>84.747900000000001</v>
      </c>
      <c r="IF750" s="14">
        <v>-0.10641399999999999</v>
      </c>
      <c r="IH750" s="7">
        <v>75.41</v>
      </c>
      <c r="II750" s="9">
        <v>102.69</v>
      </c>
    </row>
    <row r="751" spans="1:243" x14ac:dyDescent="0.35">
      <c r="A751" s="6">
        <f t="shared" si="154"/>
        <v>45602</v>
      </c>
      <c r="B751" s="13">
        <f t="shared" si="155"/>
        <v>11</v>
      </c>
      <c r="C751" s="13">
        <f t="shared" si="156"/>
        <v>2024</v>
      </c>
      <c r="D751">
        <f t="shared" si="157"/>
        <v>202411</v>
      </c>
      <c r="E751">
        <f t="shared" si="158"/>
        <v>4</v>
      </c>
      <c r="F751">
        <f t="shared" si="159"/>
        <v>202404</v>
      </c>
      <c r="G751" t="s">
        <v>1852</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84.874899999999997</v>
      </c>
      <c r="FP751" s="7">
        <v>76.52</v>
      </c>
      <c r="FQ751" s="9">
        <v>1.2889999999999999</v>
      </c>
      <c r="FR751" s="7">
        <f t="shared" si="153"/>
        <v>59.363847944142748</v>
      </c>
      <c r="FT751" s="7">
        <v>4.49</v>
      </c>
      <c r="FU751" s="7">
        <v>4.54</v>
      </c>
      <c r="FV751" s="9">
        <v>84.878</v>
      </c>
      <c r="FX751" s="9">
        <v>74.92</v>
      </c>
      <c r="FY751" s="9">
        <v>74.290000000000006</v>
      </c>
      <c r="FZ751" s="9">
        <v>73.73</v>
      </c>
      <c r="GA751" s="9">
        <v>72.5</v>
      </c>
      <c r="GB751" s="9">
        <v>70.650000000000006</v>
      </c>
      <c r="GD751" s="9">
        <v>74.92</v>
      </c>
      <c r="GE751" s="9">
        <v>74.569999999999993</v>
      </c>
      <c r="GF751" s="9">
        <v>74.290000000000006</v>
      </c>
      <c r="GG751" s="9">
        <v>74.069999999999993</v>
      </c>
      <c r="GH751" s="9">
        <v>73.900000000000006</v>
      </c>
      <c r="GI751" s="9">
        <v>73.73</v>
      </c>
      <c r="GJ751" s="9">
        <v>73.540000000000006</v>
      </c>
      <c r="GK751" s="9">
        <v>73.349999999999994</v>
      </c>
      <c r="GL751" s="9">
        <v>73.13</v>
      </c>
      <c r="GM751" s="9">
        <v>72.92</v>
      </c>
      <c r="GN751" s="9">
        <v>72.709999999999994</v>
      </c>
      <c r="GO751" s="9">
        <v>72.5</v>
      </c>
      <c r="GP751" s="9">
        <v>72.28</v>
      </c>
      <c r="GQ751" s="9">
        <v>72.069999999999993</v>
      </c>
      <c r="GR751" s="9">
        <v>71.900000000000006</v>
      </c>
      <c r="GS751" s="9">
        <v>71.73</v>
      </c>
      <c r="GT751" s="9">
        <v>71.569999999999993</v>
      </c>
      <c r="GU751" s="9">
        <v>71.42</v>
      </c>
      <c r="GV751" s="9">
        <v>71.27</v>
      </c>
      <c r="GW751" s="9">
        <v>71.13</v>
      </c>
      <c r="GX751" s="9">
        <v>70.989999999999995</v>
      </c>
      <c r="GY751" s="9">
        <v>70.88</v>
      </c>
      <c r="GZ751" s="9">
        <v>70.77</v>
      </c>
      <c r="HA751" s="9">
        <v>70.650000000000006</v>
      </c>
      <c r="HB751" s="9">
        <v>70.52</v>
      </c>
      <c r="HC751" s="9">
        <v>70.42</v>
      </c>
      <c r="HD751" s="9">
        <v>70.34</v>
      </c>
      <c r="HE751" s="9">
        <v>70.28</v>
      </c>
      <c r="HF751" s="9">
        <v>70.2</v>
      </c>
      <c r="HG751" s="9">
        <v>70.13</v>
      </c>
      <c r="HH751" s="9">
        <v>70.08</v>
      </c>
      <c r="HI751" s="9">
        <v>70</v>
      </c>
      <c r="HJ751" s="9">
        <v>69.900000000000006</v>
      </c>
      <c r="HK751" s="9">
        <v>69.81</v>
      </c>
      <c r="HL751" s="9">
        <v>69.709999999999994</v>
      </c>
      <c r="HM751" s="9">
        <v>69.64</v>
      </c>
      <c r="HN751" s="9">
        <v>69.59</v>
      </c>
      <c r="HO751" s="9">
        <v>69.569999999999993</v>
      </c>
      <c r="HP751" s="9">
        <v>69.510000000000005</v>
      </c>
      <c r="HQ751" s="9">
        <v>69.459999999999994</v>
      </c>
      <c r="HR751" s="9">
        <v>69.42</v>
      </c>
      <c r="HS751" s="9">
        <v>69.38</v>
      </c>
      <c r="HT751" s="9">
        <v>69.37</v>
      </c>
      <c r="HU751" s="9">
        <v>69.31</v>
      </c>
      <c r="HV751" s="9">
        <v>69.260000000000005</v>
      </c>
      <c r="HW751" s="9">
        <v>69.19</v>
      </c>
      <c r="HX751" s="9">
        <v>69.14</v>
      </c>
      <c r="HY751" s="9">
        <v>69.06</v>
      </c>
      <c r="ID751" s="14">
        <v>84.838099999999997</v>
      </c>
      <c r="IE751" s="14">
        <v>84.747900000000001</v>
      </c>
      <c r="IF751" s="14">
        <v>-0.10641399999999999</v>
      </c>
      <c r="IH751" s="7">
        <v>75.180000000000007</v>
      </c>
      <c r="II751" s="9">
        <v>101.84</v>
      </c>
    </row>
    <row r="752" spans="1:243" x14ac:dyDescent="0.35">
      <c r="A752" s="6">
        <f t="shared" si="154"/>
        <v>45603</v>
      </c>
      <c r="B752" s="13">
        <f t="shared" si="155"/>
        <v>11</v>
      </c>
      <c r="C752" s="13">
        <f t="shared" si="156"/>
        <v>2024</v>
      </c>
      <c r="D752">
        <f t="shared" si="157"/>
        <v>202411</v>
      </c>
      <c r="E752">
        <f t="shared" si="158"/>
        <v>4</v>
      </c>
      <c r="F752">
        <f t="shared" si="159"/>
        <v>202404</v>
      </c>
      <c r="G752" t="s">
        <v>1853</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85.057599999999994</v>
      </c>
      <c r="FP752" s="7">
        <v>75.73</v>
      </c>
      <c r="FQ752" s="9">
        <v>1.2996000000000001</v>
      </c>
      <c r="FR752" s="7">
        <f t="shared" si="153"/>
        <v>58.271775931055707</v>
      </c>
      <c r="FT752" s="7">
        <v>4.43</v>
      </c>
      <c r="FU752" s="7">
        <v>4.4800000000000004</v>
      </c>
      <c r="FV752" s="9">
        <v>85.091300000000004</v>
      </c>
      <c r="FX752" s="9">
        <v>75.63</v>
      </c>
      <c r="FY752" s="9">
        <v>74.959999999999994</v>
      </c>
      <c r="FZ752" s="9">
        <v>74.34</v>
      </c>
      <c r="GA752" s="9">
        <v>73.05</v>
      </c>
      <c r="GB752" s="9">
        <v>71.09</v>
      </c>
      <c r="GD752" s="9">
        <v>75.63</v>
      </c>
      <c r="GE752" s="9">
        <v>75.260000000000005</v>
      </c>
      <c r="GF752" s="9">
        <v>74.959999999999994</v>
      </c>
      <c r="GG752" s="9">
        <v>74.72</v>
      </c>
      <c r="GH752" s="9">
        <v>74.53</v>
      </c>
      <c r="GI752" s="9">
        <v>74.34</v>
      </c>
      <c r="GJ752" s="9">
        <v>74.14</v>
      </c>
      <c r="GK752" s="9">
        <v>73.930000000000007</v>
      </c>
      <c r="GL752" s="9">
        <v>73.709999999999994</v>
      </c>
      <c r="GM752" s="9">
        <v>73.48</v>
      </c>
      <c r="GN752" s="9">
        <v>73.260000000000005</v>
      </c>
      <c r="GO752" s="9">
        <v>73.05</v>
      </c>
      <c r="GP752" s="9">
        <v>72.83</v>
      </c>
      <c r="GQ752" s="9">
        <v>72.61</v>
      </c>
      <c r="GR752" s="9">
        <v>72.430000000000007</v>
      </c>
      <c r="GS752" s="9">
        <v>72.25</v>
      </c>
      <c r="GT752" s="9">
        <v>72.09</v>
      </c>
      <c r="GU752" s="9">
        <v>71.930000000000007</v>
      </c>
      <c r="GV752" s="9">
        <v>71.77</v>
      </c>
      <c r="GW752" s="9">
        <v>71.61</v>
      </c>
      <c r="GX752" s="9">
        <v>71.459999999999994</v>
      </c>
      <c r="GY752" s="9">
        <v>71.34</v>
      </c>
      <c r="GZ752" s="9">
        <v>71.22</v>
      </c>
      <c r="HA752" s="9">
        <v>71.09</v>
      </c>
      <c r="HB752" s="9">
        <v>70.95</v>
      </c>
      <c r="HC752" s="9">
        <v>70.84</v>
      </c>
      <c r="HD752" s="9">
        <v>70.75</v>
      </c>
      <c r="HE752" s="9">
        <v>70.680000000000007</v>
      </c>
      <c r="HF752" s="9">
        <v>70.59</v>
      </c>
      <c r="HG752" s="9">
        <v>70.510000000000005</v>
      </c>
      <c r="HH752" s="9">
        <v>70.45</v>
      </c>
      <c r="HI752" s="9">
        <v>70.36</v>
      </c>
      <c r="HJ752" s="9">
        <v>70.25</v>
      </c>
      <c r="HK752" s="9">
        <v>70.150000000000006</v>
      </c>
      <c r="HL752" s="9">
        <v>70.040000000000006</v>
      </c>
      <c r="HM752" s="9">
        <v>69.959999999999994</v>
      </c>
      <c r="HN752" s="9">
        <v>69.900000000000006</v>
      </c>
      <c r="HO752" s="9">
        <v>69.88</v>
      </c>
      <c r="HP752" s="9">
        <v>69.81</v>
      </c>
      <c r="HQ752" s="9">
        <v>69.75</v>
      </c>
      <c r="HR752" s="9">
        <v>69.7</v>
      </c>
      <c r="HS752" s="9">
        <v>69.650000000000006</v>
      </c>
      <c r="HT752" s="9">
        <v>69.64</v>
      </c>
      <c r="HU752" s="9">
        <v>69.569999999999993</v>
      </c>
      <c r="HV752" s="9">
        <v>69.510000000000005</v>
      </c>
      <c r="HW752" s="9">
        <v>69.430000000000007</v>
      </c>
      <c r="HX752" s="9">
        <v>69.37</v>
      </c>
      <c r="HY752" s="9">
        <v>69.28</v>
      </c>
      <c r="ID752" s="14">
        <v>84.838099999999997</v>
      </c>
      <c r="IE752" s="14">
        <v>84.747900000000001</v>
      </c>
      <c r="IF752" s="14">
        <v>-0.10641399999999999</v>
      </c>
      <c r="IH752" s="7">
        <v>75.92</v>
      </c>
      <c r="II752" s="9">
        <v>104.32</v>
      </c>
    </row>
    <row r="753" spans="1:243" x14ac:dyDescent="0.35">
      <c r="A753" s="6">
        <f t="shared" si="154"/>
        <v>45604</v>
      </c>
      <c r="B753" s="13">
        <f t="shared" si="155"/>
        <v>11</v>
      </c>
      <c r="C753" s="13">
        <f t="shared" si="156"/>
        <v>2024</v>
      </c>
      <c r="D753">
        <f t="shared" si="157"/>
        <v>202411</v>
      </c>
      <c r="E753">
        <f t="shared" si="158"/>
        <v>4</v>
      </c>
      <c r="F753">
        <f t="shared" si="159"/>
        <v>202404</v>
      </c>
      <c r="G753" t="s">
        <v>1854</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85.073400000000007</v>
      </c>
      <c r="FP753" s="7">
        <v>74.040000000000006</v>
      </c>
      <c r="FQ753" s="9">
        <v>1.2939000000000001</v>
      </c>
      <c r="FR753" s="7">
        <f t="shared" si="153"/>
        <v>57.222351031764433</v>
      </c>
      <c r="FT753" s="7">
        <v>4.42</v>
      </c>
      <c r="FU753" s="7">
        <v>4.43</v>
      </c>
      <c r="FV753" s="9">
        <v>85.080600000000004</v>
      </c>
      <c r="FX753" s="9">
        <v>73.87</v>
      </c>
      <c r="FY753" s="9">
        <v>73.39</v>
      </c>
      <c r="FZ753" s="9">
        <v>72.959999999999994</v>
      </c>
      <c r="GA753" s="9">
        <v>71.97</v>
      </c>
      <c r="GB753" s="9">
        <v>70.400000000000006</v>
      </c>
      <c r="GD753" s="9">
        <v>73.87</v>
      </c>
      <c r="GE753" s="9">
        <v>73.61</v>
      </c>
      <c r="GF753" s="9">
        <v>73.39</v>
      </c>
      <c r="GG753" s="9">
        <v>73.209999999999994</v>
      </c>
      <c r="GH753" s="9">
        <v>73.08</v>
      </c>
      <c r="GI753" s="9">
        <v>72.959999999999994</v>
      </c>
      <c r="GJ753" s="9">
        <v>72.819999999999993</v>
      </c>
      <c r="GK753" s="9">
        <v>72.67</v>
      </c>
      <c r="GL753" s="9">
        <v>72.5</v>
      </c>
      <c r="GM753" s="9">
        <v>72.319999999999993</v>
      </c>
      <c r="GN753" s="9">
        <v>72.14</v>
      </c>
      <c r="GO753" s="9">
        <v>71.97</v>
      </c>
      <c r="GP753" s="9">
        <v>71.78</v>
      </c>
      <c r="GQ753" s="9">
        <v>71.61</v>
      </c>
      <c r="GR753" s="9">
        <v>71.47</v>
      </c>
      <c r="GS753" s="9">
        <v>71.33</v>
      </c>
      <c r="GT753" s="9">
        <v>71.2</v>
      </c>
      <c r="GU753" s="9">
        <v>71.08</v>
      </c>
      <c r="GV753" s="9">
        <v>70.95</v>
      </c>
      <c r="GW753" s="9">
        <v>70.819999999999993</v>
      </c>
      <c r="GX753" s="9">
        <v>70.7</v>
      </c>
      <c r="GY753" s="9">
        <v>70.599999999999994</v>
      </c>
      <c r="GZ753" s="9">
        <v>70.5</v>
      </c>
      <c r="HA753" s="9">
        <v>70.400000000000006</v>
      </c>
      <c r="HB753" s="9">
        <v>70.28</v>
      </c>
      <c r="HC753" s="9">
        <v>70.19</v>
      </c>
      <c r="HD753" s="9">
        <v>70.12</v>
      </c>
      <c r="HE753" s="9">
        <v>70.069999999999993</v>
      </c>
      <c r="HF753" s="9">
        <v>70</v>
      </c>
      <c r="HG753" s="9">
        <v>69.95</v>
      </c>
      <c r="HH753" s="9">
        <v>69.91</v>
      </c>
      <c r="HI753" s="9">
        <v>69.84</v>
      </c>
      <c r="HJ753" s="9">
        <v>69.739999999999995</v>
      </c>
      <c r="HK753" s="9">
        <v>69.650000000000006</v>
      </c>
      <c r="HL753" s="9">
        <v>69.55</v>
      </c>
      <c r="HM753" s="9">
        <v>69.489999999999995</v>
      </c>
      <c r="HN753" s="9">
        <v>69.45</v>
      </c>
      <c r="HO753" s="9">
        <v>69.430000000000007</v>
      </c>
      <c r="HP753" s="9">
        <v>69.37</v>
      </c>
      <c r="HQ753" s="9">
        <v>69.319999999999993</v>
      </c>
      <c r="HR753" s="9">
        <v>69.28</v>
      </c>
      <c r="HS753" s="9">
        <v>69.23</v>
      </c>
      <c r="HT753" s="9">
        <v>69.23</v>
      </c>
      <c r="HU753" s="9">
        <v>69.17</v>
      </c>
      <c r="HV753" s="9">
        <v>69.12</v>
      </c>
      <c r="HW753" s="9">
        <v>69.05</v>
      </c>
      <c r="HX753" s="9">
        <v>68.989999999999995</v>
      </c>
      <c r="HY753" s="9">
        <v>68.91</v>
      </c>
      <c r="ID753" s="14">
        <v>84.838099999999997</v>
      </c>
      <c r="IE753" s="14">
        <v>84.747900000000001</v>
      </c>
      <c r="IF753" s="14">
        <v>-0.10641399999999999</v>
      </c>
      <c r="IH753" s="7">
        <v>73.89</v>
      </c>
      <c r="II753" s="9">
        <v>107.41</v>
      </c>
    </row>
    <row r="754" spans="1:243" x14ac:dyDescent="0.35">
      <c r="A754" s="6">
        <f t="shared" si="154"/>
        <v>45607</v>
      </c>
      <c r="B754" s="13">
        <f t="shared" si="155"/>
        <v>11</v>
      </c>
      <c r="C754" s="13">
        <f t="shared" si="156"/>
        <v>2024</v>
      </c>
      <c r="D754">
        <f t="shared" si="157"/>
        <v>202411</v>
      </c>
      <c r="E754">
        <f t="shared" si="158"/>
        <v>4</v>
      </c>
      <c r="F754">
        <f t="shared" si="159"/>
        <v>202404</v>
      </c>
      <c r="G754" t="s">
        <v>1855</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85.152199999999993</v>
      </c>
      <c r="FP754" s="7">
        <v>72.19</v>
      </c>
      <c r="FQ754" s="9">
        <v>1.2869999999999999</v>
      </c>
      <c r="FR754" s="7">
        <f t="shared" si="153"/>
        <v>56.091686091686093</v>
      </c>
      <c r="FT754" s="7">
        <v>4.42</v>
      </c>
      <c r="FU754" s="7">
        <v>4.43</v>
      </c>
      <c r="FV754" s="9">
        <v>85.132499999999993</v>
      </c>
      <c r="FX754" s="9">
        <v>71.83</v>
      </c>
      <c r="FY754" s="9">
        <v>71.489999999999995</v>
      </c>
      <c r="FZ754" s="9">
        <v>71.22</v>
      </c>
      <c r="GA754" s="9">
        <v>70.48</v>
      </c>
      <c r="GB754" s="9">
        <v>69.290000000000006</v>
      </c>
      <c r="GD754" s="9">
        <v>71.83</v>
      </c>
      <c r="GE754" s="9">
        <v>71.650000000000006</v>
      </c>
      <c r="GF754" s="9">
        <v>71.489999999999995</v>
      </c>
      <c r="GG754" s="9">
        <v>71.38</v>
      </c>
      <c r="GH754" s="9">
        <v>71.3</v>
      </c>
      <c r="GI754" s="9">
        <v>71.22</v>
      </c>
      <c r="GJ754" s="9">
        <v>71.12</v>
      </c>
      <c r="GK754" s="9">
        <v>71.010000000000005</v>
      </c>
      <c r="GL754" s="9">
        <v>70.88</v>
      </c>
      <c r="GM754" s="9">
        <v>70.739999999999995</v>
      </c>
      <c r="GN754" s="9">
        <v>70.61</v>
      </c>
      <c r="GO754" s="9">
        <v>70.48</v>
      </c>
      <c r="GP754" s="9">
        <v>70.33</v>
      </c>
      <c r="GQ754" s="9">
        <v>70.19</v>
      </c>
      <c r="GR754" s="9">
        <v>70.08</v>
      </c>
      <c r="GS754" s="9">
        <v>69.97</v>
      </c>
      <c r="GT754" s="9">
        <v>69.87</v>
      </c>
      <c r="GU754" s="9">
        <v>69.78</v>
      </c>
      <c r="GV754" s="9">
        <v>69.69</v>
      </c>
      <c r="GW754" s="9">
        <v>69.59</v>
      </c>
      <c r="GX754" s="9">
        <v>69.5</v>
      </c>
      <c r="GY754" s="9">
        <v>69.430000000000007</v>
      </c>
      <c r="GZ754" s="9">
        <v>69.36</v>
      </c>
      <c r="HA754" s="9">
        <v>69.290000000000006</v>
      </c>
      <c r="HB754" s="9">
        <v>69.209999999999994</v>
      </c>
      <c r="HC754" s="9">
        <v>69.150000000000006</v>
      </c>
      <c r="HD754" s="9">
        <v>69.13</v>
      </c>
      <c r="HE754" s="9">
        <v>69.099999999999994</v>
      </c>
      <c r="HF754" s="9">
        <v>69.05</v>
      </c>
      <c r="HG754" s="9">
        <v>69.03</v>
      </c>
      <c r="HH754" s="9">
        <v>69.02</v>
      </c>
      <c r="HI754" s="9">
        <v>68.98</v>
      </c>
      <c r="HJ754" s="9">
        <v>68.91</v>
      </c>
      <c r="HK754" s="9">
        <v>68.849999999999994</v>
      </c>
      <c r="HL754" s="9">
        <v>68.78</v>
      </c>
      <c r="HM754" s="9">
        <v>68.75</v>
      </c>
      <c r="HN754" s="9">
        <v>68.739999999999995</v>
      </c>
      <c r="HO754" s="9">
        <v>68.75</v>
      </c>
      <c r="HP754" s="9">
        <v>68.72</v>
      </c>
      <c r="HQ754" s="9">
        <v>68.7</v>
      </c>
      <c r="HR754" s="9">
        <v>68.69</v>
      </c>
      <c r="HS754" s="9">
        <v>68.66</v>
      </c>
      <c r="HT754" s="9">
        <v>68.69</v>
      </c>
      <c r="HU754" s="9">
        <v>68.66</v>
      </c>
      <c r="HV754" s="9">
        <v>68.64</v>
      </c>
      <c r="HW754" s="9">
        <v>68.599999999999994</v>
      </c>
      <c r="HX754" s="9">
        <v>68.569999999999993</v>
      </c>
      <c r="HY754" s="9">
        <v>68.5</v>
      </c>
      <c r="ID754" s="14">
        <v>84.838099999999997</v>
      </c>
      <c r="IE754" s="14">
        <v>84.747900000000001</v>
      </c>
      <c r="IF754" s="14">
        <v>-0.10641399999999999</v>
      </c>
      <c r="IH754" s="7">
        <v>71.75</v>
      </c>
      <c r="II754" s="9">
        <v>110.56</v>
      </c>
    </row>
    <row r="755" spans="1:243" x14ac:dyDescent="0.35">
      <c r="A755" s="6">
        <f t="shared" si="154"/>
        <v>45608</v>
      </c>
      <c r="B755" s="13">
        <f t="shared" si="155"/>
        <v>11</v>
      </c>
      <c r="C755" s="13">
        <f t="shared" si="156"/>
        <v>2024</v>
      </c>
      <c r="D755">
        <f t="shared" si="157"/>
        <v>202411</v>
      </c>
      <c r="E755">
        <f t="shared" si="158"/>
        <v>4</v>
      </c>
      <c r="F755">
        <f t="shared" si="159"/>
        <v>202404</v>
      </c>
      <c r="G755" t="s">
        <v>1856</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84.662999999999997</v>
      </c>
      <c r="FP755" s="7">
        <v>72.56</v>
      </c>
      <c r="FQ755" s="9">
        <v>1.2764</v>
      </c>
      <c r="FR755" s="7">
        <f t="shared" si="153"/>
        <v>56.847383265434033</v>
      </c>
      <c r="FT755" s="7">
        <v>4.53</v>
      </c>
      <c r="FU755" s="7">
        <v>4.53</v>
      </c>
      <c r="FV755" s="9">
        <v>84.638000000000005</v>
      </c>
      <c r="FX755" s="9">
        <v>71.89</v>
      </c>
      <c r="FY755" s="9">
        <v>71.45</v>
      </c>
      <c r="FZ755" s="9">
        <v>71.11</v>
      </c>
      <c r="GA755" s="9">
        <v>70.33</v>
      </c>
      <c r="GB755" s="9">
        <v>69.14</v>
      </c>
      <c r="GD755" s="9">
        <v>71.89</v>
      </c>
      <c r="GE755" s="9">
        <v>71.650000000000006</v>
      </c>
      <c r="GF755" s="9">
        <v>71.45</v>
      </c>
      <c r="GG755" s="9">
        <v>71.31</v>
      </c>
      <c r="GH755" s="9">
        <v>71.209999999999994</v>
      </c>
      <c r="GI755" s="9">
        <v>71.11</v>
      </c>
      <c r="GJ755" s="9">
        <v>71</v>
      </c>
      <c r="GK755" s="9">
        <v>70.88</v>
      </c>
      <c r="GL755" s="9">
        <v>70.739999999999995</v>
      </c>
      <c r="GM755" s="9">
        <v>70.599999999999994</v>
      </c>
      <c r="GN755" s="9">
        <v>70.459999999999994</v>
      </c>
      <c r="GO755" s="9">
        <v>70.33</v>
      </c>
      <c r="GP755" s="9">
        <v>70.180000000000007</v>
      </c>
      <c r="GQ755" s="9">
        <v>70.040000000000006</v>
      </c>
      <c r="GR755" s="9">
        <v>69.930000000000007</v>
      </c>
      <c r="GS755" s="9">
        <v>69.819999999999993</v>
      </c>
      <c r="GT755" s="9">
        <v>69.72</v>
      </c>
      <c r="GU755" s="9">
        <v>69.63</v>
      </c>
      <c r="GV755" s="9">
        <v>69.540000000000006</v>
      </c>
      <c r="GW755" s="9">
        <v>69.44</v>
      </c>
      <c r="GX755" s="9">
        <v>69.349999999999994</v>
      </c>
      <c r="GY755" s="9">
        <v>69.28</v>
      </c>
      <c r="GZ755" s="9">
        <v>69.209999999999994</v>
      </c>
      <c r="HA755" s="9">
        <v>69.14</v>
      </c>
      <c r="HB755" s="9">
        <v>69.06</v>
      </c>
      <c r="HC755" s="9">
        <v>69</v>
      </c>
      <c r="HD755" s="9">
        <v>68.98</v>
      </c>
      <c r="HE755" s="9">
        <v>68.95</v>
      </c>
      <c r="HF755" s="9">
        <v>68.91</v>
      </c>
      <c r="HG755" s="9">
        <v>68.89</v>
      </c>
      <c r="HH755" s="9">
        <v>68.88</v>
      </c>
      <c r="HI755" s="9">
        <v>68.849999999999994</v>
      </c>
      <c r="HJ755" s="9">
        <v>68.790000000000006</v>
      </c>
      <c r="HK755" s="9">
        <v>68.73</v>
      </c>
      <c r="HL755" s="9">
        <v>68.66</v>
      </c>
      <c r="HM755" s="9">
        <v>68.64</v>
      </c>
      <c r="HN755" s="9">
        <v>68.64</v>
      </c>
      <c r="HO755" s="9">
        <v>68.66</v>
      </c>
      <c r="HP755" s="9">
        <v>68.64</v>
      </c>
      <c r="HQ755" s="9">
        <v>68.63</v>
      </c>
      <c r="HR755" s="9">
        <v>68.62</v>
      </c>
      <c r="HS755" s="9">
        <v>68.59</v>
      </c>
      <c r="HT755" s="9">
        <v>68.63</v>
      </c>
      <c r="HU755" s="9">
        <v>68.61</v>
      </c>
      <c r="HV755" s="9">
        <v>68.599999999999994</v>
      </c>
      <c r="HW755" s="9">
        <v>68.56</v>
      </c>
      <c r="HX755" s="9">
        <v>68.53</v>
      </c>
      <c r="HY755" s="9">
        <v>68.459999999999994</v>
      </c>
      <c r="ID755" s="14">
        <v>84.838099999999997</v>
      </c>
      <c r="IE755" s="14">
        <v>84.747900000000001</v>
      </c>
      <c r="IF755" s="14">
        <v>-0.10641399999999999</v>
      </c>
      <c r="IH755" s="7">
        <v>72.06</v>
      </c>
      <c r="II755" s="9">
        <v>112.43</v>
      </c>
    </row>
    <row r="756" spans="1:243" x14ac:dyDescent="0.35">
      <c r="A756" s="6">
        <f t="shared" si="154"/>
        <v>45609</v>
      </c>
      <c r="B756" s="13">
        <f t="shared" si="155"/>
        <v>11</v>
      </c>
      <c r="C756" s="13">
        <f t="shared" si="156"/>
        <v>2024</v>
      </c>
      <c r="D756">
        <f t="shared" si="157"/>
        <v>202411</v>
      </c>
      <c r="E756">
        <f t="shared" si="158"/>
        <v>4</v>
      </c>
      <c r="F756">
        <f t="shared" si="159"/>
        <v>202404</v>
      </c>
      <c r="G756" t="s">
        <v>1857</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84.486599999999996</v>
      </c>
      <c r="FP756" s="7">
        <v>72.86</v>
      </c>
      <c r="FQ756" s="9">
        <v>1.2724</v>
      </c>
      <c r="FR756" s="7">
        <f t="shared" si="153"/>
        <v>57.261867337315309</v>
      </c>
      <c r="FT756" s="7">
        <v>4.5199999999999996</v>
      </c>
      <c r="FU756" s="7">
        <v>4.54</v>
      </c>
      <c r="FV756" s="9">
        <v>84.462299999999999</v>
      </c>
      <c r="FX756" s="9">
        <v>72.28</v>
      </c>
      <c r="FY756" s="9">
        <v>71.739999999999995</v>
      </c>
      <c r="FZ756" s="9">
        <v>71.319999999999993</v>
      </c>
      <c r="GA756" s="9">
        <v>70.430000000000007</v>
      </c>
      <c r="GB756" s="9">
        <v>69.150000000000006</v>
      </c>
      <c r="GD756" s="9">
        <v>72.28</v>
      </c>
      <c r="GE756" s="9">
        <v>71.98</v>
      </c>
      <c r="GF756" s="9">
        <v>71.739999999999995</v>
      </c>
      <c r="GG756" s="9">
        <v>71.569999999999993</v>
      </c>
      <c r="GH756" s="9">
        <v>71.44</v>
      </c>
      <c r="GI756" s="9">
        <v>71.319999999999993</v>
      </c>
      <c r="GJ756" s="9">
        <v>71.19</v>
      </c>
      <c r="GK756" s="9">
        <v>71.040000000000006</v>
      </c>
      <c r="GL756" s="9">
        <v>70.89</v>
      </c>
      <c r="GM756" s="9">
        <v>70.73</v>
      </c>
      <c r="GN756" s="9">
        <v>70.569999999999993</v>
      </c>
      <c r="GO756" s="9">
        <v>70.430000000000007</v>
      </c>
      <c r="GP756" s="9">
        <v>70.27</v>
      </c>
      <c r="GQ756" s="9">
        <v>70.11</v>
      </c>
      <c r="GR756" s="9">
        <v>69.989999999999995</v>
      </c>
      <c r="GS756" s="9">
        <v>69.87</v>
      </c>
      <c r="GT756" s="9">
        <v>69.760000000000005</v>
      </c>
      <c r="GU756" s="9">
        <v>69.66</v>
      </c>
      <c r="GV756" s="9">
        <v>69.56</v>
      </c>
      <c r="GW756" s="9">
        <v>69.459999999999994</v>
      </c>
      <c r="GX756" s="9">
        <v>69.36</v>
      </c>
      <c r="GY756" s="9">
        <v>69.28</v>
      </c>
      <c r="GZ756" s="9">
        <v>69.22</v>
      </c>
      <c r="HA756" s="9">
        <v>69.150000000000006</v>
      </c>
      <c r="HB756" s="9">
        <v>69.069999999999993</v>
      </c>
      <c r="HC756" s="9">
        <v>69.010000000000005</v>
      </c>
      <c r="HD756" s="9">
        <v>68.98</v>
      </c>
      <c r="HE756" s="9">
        <v>68.94</v>
      </c>
      <c r="HF756" s="9">
        <v>68.91</v>
      </c>
      <c r="HG756" s="9">
        <v>68.88</v>
      </c>
      <c r="HH756" s="9">
        <v>68.849999999999994</v>
      </c>
      <c r="HI756" s="9">
        <v>68.819999999999993</v>
      </c>
      <c r="HJ756" s="9">
        <v>68.760000000000005</v>
      </c>
      <c r="HK756" s="9">
        <v>68.709999999999994</v>
      </c>
      <c r="HL756" s="9">
        <v>68.63</v>
      </c>
      <c r="HM756" s="9">
        <v>68.599999999999994</v>
      </c>
      <c r="HN756" s="9">
        <v>68.59</v>
      </c>
      <c r="HO756" s="9">
        <v>68.61</v>
      </c>
      <c r="HP756" s="9">
        <v>68.59</v>
      </c>
      <c r="HQ756" s="9">
        <v>68.58</v>
      </c>
      <c r="HR756" s="9">
        <v>68.569999999999993</v>
      </c>
      <c r="HS756" s="9">
        <v>68.540000000000006</v>
      </c>
      <c r="HT756" s="9">
        <v>68.58</v>
      </c>
      <c r="HU756" s="9">
        <v>68.56</v>
      </c>
      <c r="HV756" s="9">
        <v>68.55</v>
      </c>
      <c r="HW756" s="9">
        <v>68.510000000000005</v>
      </c>
      <c r="HX756" s="9">
        <v>68.48</v>
      </c>
      <c r="HY756" s="9">
        <v>68.400000000000006</v>
      </c>
      <c r="ID756" s="14">
        <v>84.838099999999997</v>
      </c>
      <c r="IE756" s="14">
        <v>84.747900000000001</v>
      </c>
      <c r="IF756" s="14">
        <v>-0.10641399999999999</v>
      </c>
      <c r="IH756" s="7">
        <v>72.31</v>
      </c>
      <c r="II756" s="9">
        <v>110.78</v>
      </c>
    </row>
    <row r="757" spans="1:243" x14ac:dyDescent="0.35">
      <c r="A757" s="6">
        <f t="shared" si="154"/>
        <v>45610</v>
      </c>
      <c r="B757" s="13">
        <f t="shared" si="155"/>
        <v>11</v>
      </c>
      <c r="C757" s="13">
        <f t="shared" si="156"/>
        <v>2024</v>
      </c>
      <c r="D757">
        <f t="shared" si="157"/>
        <v>202411</v>
      </c>
      <c r="E757">
        <f t="shared" si="158"/>
        <v>4</v>
      </c>
      <c r="F757">
        <f t="shared" si="159"/>
        <v>202404</v>
      </c>
      <c r="G757" t="s">
        <v>1858</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84.442700000000002</v>
      </c>
      <c r="FP757" s="7">
        <v>73.39</v>
      </c>
      <c r="FQ757" s="9">
        <v>1.2707999999999999</v>
      </c>
      <c r="FR757" s="7">
        <f t="shared" si="153"/>
        <v>57.751022977651878</v>
      </c>
      <c r="FT757" s="7">
        <v>4.42</v>
      </c>
      <c r="FU757" s="7">
        <v>4.4800000000000004</v>
      </c>
      <c r="FV757" s="9">
        <v>84.424199999999999</v>
      </c>
      <c r="FX757" s="9">
        <v>72.56</v>
      </c>
      <c r="FY757" s="9">
        <v>71.989999999999995</v>
      </c>
      <c r="FZ757" s="9">
        <v>71.52</v>
      </c>
      <c r="GA757" s="9">
        <v>70.55</v>
      </c>
      <c r="GB757" s="9">
        <v>69.09</v>
      </c>
      <c r="GD757" s="9">
        <v>72.56</v>
      </c>
      <c r="GE757" s="9">
        <v>72.239999999999995</v>
      </c>
      <c r="GF757" s="9">
        <v>71.989999999999995</v>
      </c>
      <c r="GG757" s="9">
        <v>71.81</v>
      </c>
      <c r="GH757" s="9">
        <v>71.66</v>
      </c>
      <c r="GI757" s="9">
        <v>71.52</v>
      </c>
      <c r="GJ757" s="9">
        <v>71.37</v>
      </c>
      <c r="GK757" s="9">
        <v>71.22</v>
      </c>
      <c r="GL757" s="9">
        <v>71.05</v>
      </c>
      <c r="GM757" s="9">
        <v>70.88</v>
      </c>
      <c r="GN757" s="9">
        <v>70.709999999999994</v>
      </c>
      <c r="GO757" s="9">
        <v>70.55</v>
      </c>
      <c r="GP757" s="9">
        <v>70.38</v>
      </c>
      <c r="GQ757" s="9">
        <v>70.209999999999994</v>
      </c>
      <c r="GR757" s="9">
        <v>70.069999999999993</v>
      </c>
      <c r="GS757" s="9">
        <v>69.94</v>
      </c>
      <c r="GT757" s="9">
        <v>69.819999999999993</v>
      </c>
      <c r="GU757" s="9">
        <v>69.7</v>
      </c>
      <c r="GV757" s="9">
        <v>69.58</v>
      </c>
      <c r="GW757" s="9">
        <v>69.459999999999994</v>
      </c>
      <c r="GX757" s="9">
        <v>69.349999999999994</v>
      </c>
      <c r="GY757" s="9">
        <v>69.260000000000005</v>
      </c>
      <c r="GZ757" s="9">
        <v>69.180000000000007</v>
      </c>
      <c r="HA757" s="9">
        <v>69.09</v>
      </c>
      <c r="HB757" s="9">
        <v>68.989999999999995</v>
      </c>
      <c r="HC757" s="9">
        <v>68.92</v>
      </c>
      <c r="HD757" s="9">
        <v>68.88</v>
      </c>
      <c r="HE757" s="9">
        <v>68.83</v>
      </c>
      <c r="HF757" s="9">
        <v>68.790000000000006</v>
      </c>
      <c r="HG757" s="9">
        <v>68.739999999999995</v>
      </c>
      <c r="HH757" s="9">
        <v>68.7</v>
      </c>
      <c r="HI757" s="9">
        <v>68.650000000000006</v>
      </c>
      <c r="HJ757" s="9">
        <v>68.569999999999993</v>
      </c>
      <c r="HK757" s="9">
        <v>68.52</v>
      </c>
      <c r="HL757" s="9">
        <v>68.44</v>
      </c>
      <c r="HM757" s="9">
        <v>68.41</v>
      </c>
      <c r="HN757" s="9">
        <v>68.400000000000006</v>
      </c>
      <c r="HO757" s="9">
        <v>68.42</v>
      </c>
      <c r="HP757" s="9">
        <v>68.400000000000006</v>
      </c>
      <c r="HQ757" s="9">
        <v>68.38</v>
      </c>
      <c r="HR757" s="9">
        <v>68.36</v>
      </c>
      <c r="HS757" s="9">
        <v>68.33</v>
      </c>
      <c r="HT757" s="9">
        <v>68.31</v>
      </c>
      <c r="HU757" s="9">
        <v>68.28</v>
      </c>
      <c r="HV757" s="9">
        <v>68.25</v>
      </c>
      <c r="HW757" s="9">
        <v>68.22</v>
      </c>
      <c r="HX757" s="9">
        <v>68.2</v>
      </c>
      <c r="HY757" s="9">
        <v>68.17</v>
      </c>
      <c r="ID757" s="14">
        <v>84.838099999999997</v>
      </c>
      <c r="IE757" s="14">
        <v>84.747900000000001</v>
      </c>
      <c r="IF757" s="14">
        <v>-0.10641399999999999</v>
      </c>
      <c r="IH757" s="7">
        <v>72.069999999999993</v>
      </c>
      <c r="II757" s="9">
        <v>116.69</v>
      </c>
    </row>
    <row r="758" spans="1:243" x14ac:dyDescent="0.35">
      <c r="A758" s="6">
        <f t="shared" si="154"/>
        <v>45611</v>
      </c>
      <c r="B758" s="13">
        <f t="shared" si="155"/>
        <v>11</v>
      </c>
      <c r="C758" s="13">
        <f t="shared" si="156"/>
        <v>2024</v>
      </c>
      <c r="D758">
        <f t="shared" si="157"/>
        <v>202411</v>
      </c>
      <c r="E758">
        <f t="shared" si="158"/>
        <v>4</v>
      </c>
      <c r="F758">
        <f t="shared" si="159"/>
        <v>202404</v>
      </c>
      <c r="G758" t="s">
        <v>1859</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84.058700000000002</v>
      </c>
      <c r="FP758" s="7">
        <v>73.45</v>
      </c>
      <c r="FQ758" s="9">
        <v>1.2628999999999999</v>
      </c>
      <c r="FR758" s="7">
        <f t="shared" si="153"/>
        <v>58.15979095732046</v>
      </c>
      <c r="FT758" s="7">
        <v>4.3899999999999997</v>
      </c>
      <c r="FU758" s="7">
        <v>4.46</v>
      </c>
      <c r="FV758" s="9">
        <v>84.041600000000003</v>
      </c>
      <c r="FX758" s="9">
        <v>71.040000000000006</v>
      </c>
      <c r="FY758" s="9">
        <v>70.569999999999993</v>
      </c>
      <c r="FZ758" s="9">
        <v>70.19</v>
      </c>
      <c r="GA758" s="9">
        <v>69.34</v>
      </c>
      <c r="GB758" s="9">
        <v>68.19</v>
      </c>
      <c r="GD758" s="9">
        <v>71.040000000000006</v>
      </c>
      <c r="GE758" s="9">
        <v>70.78</v>
      </c>
      <c r="GF758" s="9">
        <v>70.569999999999993</v>
      </c>
      <c r="GG758" s="9">
        <v>70.430000000000007</v>
      </c>
      <c r="GH758" s="9">
        <v>70.31</v>
      </c>
      <c r="GI758" s="9">
        <v>70.19</v>
      </c>
      <c r="GJ758" s="9">
        <v>70.06</v>
      </c>
      <c r="GK758" s="9">
        <v>69.92</v>
      </c>
      <c r="GL758" s="9">
        <v>69.77</v>
      </c>
      <c r="GM758" s="9">
        <v>69.62</v>
      </c>
      <c r="GN758" s="9">
        <v>69.47</v>
      </c>
      <c r="GO758" s="9">
        <v>69.34</v>
      </c>
      <c r="GP758" s="9">
        <v>69.19</v>
      </c>
      <c r="GQ758" s="9">
        <v>69.040000000000006</v>
      </c>
      <c r="GR758" s="9">
        <v>68.930000000000007</v>
      </c>
      <c r="GS758" s="9">
        <v>68.819999999999993</v>
      </c>
      <c r="GT758" s="9">
        <v>68.73</v>
      </c>
      <c r="GU758" s="9">
        <v>68.64</v>
      </c>
      <c r="GV758" s="9">
        <v>68.55</v>
      </c>
      <c r="GW758" s="9">
        <v>68.459999999999994</v>
      </c>
      <c r="GX758" s="9">
        <v>68.37</v>
      </c>
      <c r="GY758" s="9">
        <v>68.31</v>
      </c>
      <c r="GZ758" s="9">
        <v>68.25</v>
      </c>
      <c r="HA758" s="9">
        <v>68.19</v>
      </c>
      <c r="HB758" s="9">
        <v>68.12</v>
      </c>
      <c r="HC758" s="9">
        <v>68.08</v>
      </c>
      <c r="HD758" s="9">
        <v>68.05</v>
      </c>
      <c r="HE758" s="9">
        <v>68.02</v>
      </c>
      <c r="HF758" s="9">
        <v>68.010000000000005</v>
      </c>
      <c r="HG758" s="9">
        <v>67.989999999999995</v>
      </c>
      <c r="HH758" s="9">
        <v>67.98</v>
      </c>
      <c r="HI758" s="9">
        <v>67.95</v>
      </c>
      <c r="HJ758" s="9">
        <v>67.900000000000006</v>
      </c>
      <c r="HK758" s="9">
        <v>67.88</v>
      </c>
      <c r="HL758" s="9">
        <v>67.84</v>
      </c>
      <c r="HM758" s="9">
        <v>67.819999999999993</v>
      </c>
      <c r="HN758" s="9">
        <v>67.83</v>
      </c>
      <c r="HO758" s="9">
        <v>67.87</v>
      </c>
      <c r="HP758" s="9">
        <v>67.87</v>
      </c>
      <c r="HQ758" s="9">
        <v>67.87</v>
      </c>
      <c r="HR758" s="9">
        <v>67.87</v>
      </c>
      <c r="HS758" s="9">
        <v>67.87</v>
      </c>
      <c r="HT758" s="9">
        <v>67.87</v>
      </c>
      <c r="HU758" s="9">
        <v>67.86</v>
      </c>
      <c r="HV758" s="9">
        <v>67.849999999999994</v>
      </c>
      <c r="HW758" s="9">
        <v>67.84</v>
      </c>
      <c r="HX758" s="9">
        <v>67.84</v>
      </c>
      <c r="HY758" s="9">
        <v>67.84</v>
      </c>
      <c r="ID758" s="14">
        <v>84.838099999999997</v>
      </c>
      <c r="IE758" s="14">
        <v>84.747900000000001</v>
      </c>
      <c r="IF758" s="14">
        <v>-0.10641399999999999</v>
      </c>
      <c r="IH758" s="7">
        <v>70.77</v>
      </c>
      <c r="II758" s="9">
        <v>117.47</v>
      </c>
    </row>
    <row r="759" spans="1:243" x14ac:dyDescent="0.35">
      <c r="A759" s="6">
        <f t="shared" si="154"/>
        <v>45614</v>
      </c>
      <c r="B759" s="13">
        <f t="shared" si="155"/>
        <v>11</v>
      </c>
      <c r="C759" s="13">
        <f t="shared" si="156"/>
        <v>2024</v>
      </c>
      <c r="D759">
        <f t="shared" si="157"/>
        <v>202411</v>
      </c>
      <c r="E759">
        <f t="shared" si="158"/>
        <v>4</v>
      </c>
      <c r="F759">
        <f t="shared" si="159"/>
        <v>202404</v>
      </c>
      <c r="G759" t="s">
        <v>1860</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83.959199999999996</v>
      </c>
      <c r="FP759" s="7">
        <v>74.349999999999994</v>
      </c>
      <c r="FQ759" s="9">
        <v>1.264</v>
      </c>
      <c r="FR759" s="7">
        <f t="shared" si="153"/>
        <v>58.821202531645568</v>
      </c>
      <c r="FT759" s="7">
        <v>4.41</v>
      </c>
      <c r="FU759" s="7">
        <v>4.46</v>
      </c>
      <c r="FV759" s="9">
        <v>83.9602</v>
      </c>
      <c r="FX759" s="9">
        <v>73.3</v>
      </c>
      <c r="FY759" s="9">
        <v>72.77</v>
      </c>
      <c r="FZ759" s="9">
        <v>72.3</v>
      </c>
      <c r="GA759" s="9">
        <v>71.27</v>
      </c>
      <c r="GB759" s="9">
        <v>69.790000000000006</v>
      </c>
      <c r="GD759" s="9">
        <v>73.3</v>
      </c>
      <c r="GE759" s="9">
        <v>73.010000000000005</v>
      </c>
      <c r="GF759" s="9">
        <v>72.77</v>
      </c>
      <c r="GG759" s="9">
        <v>72.599999999999994</v>
      </c>
      <c r="GH759" s="9">
        <v>72.45</v>
      </c>
      <c r="GI759" s="9">
        <v>72.3</v>
      </c>
      <c r="GJ759" s="9">
        <v>72.150000000000006</v>
      </c>
      <c r="GK759" s="9">
        <v>71.98</v>
      </c>
      <c r="GL759" s="9">
        <v>71.8</v>
      </c>
      <c r="GM759" s="9">
        <v>71.61</v>
      </c>
      <c r="GN759" s="9">
        <v>71.430000000000007</v>
      </c>
      <c r="GO759" s="9">
        <v>71.27</v>
      </c>
      <c r="GP759" s="9">
        <v>71.09</v>
      </c>
      <c r="GQ759" s="9">
        <v>70.92</v>
      </c>
      <c r="GR759" s="9">
        <v>70.78</v>
      </c>
      <c r="GS759" s="9">
        <v>70.64</v>
      </c>
      <c r="GT759" s="9">
        <v>70.52</v>
      </c>
      <c r="GU759" s="9">
        <v>70.400000000000006</v>
      </c>
      <c r="GV759" s="9">
        <v>70.28</v>
      </c>
      <c r="GW759" s="9">
        <v>70.17</v>
      </c>
      <c r="GX759" s="9">
        <v>70.05</v>
      </c>
      <c r="GY759" s="9">
        <v>69.95</v>
      </c>
      <c r="GZ759" s="9">
        <v>69.87</v>
      </c>
      <c r="HA759" s="9">
        <v>69.790000000000006</v>
      </c>
      <c r="HB759" s="9">
        <v>69.7</v>
      </c>
      <c r="HC759" s="9">
        <v>69.63</v>
      </c>
      <c r="HD759" s="9">
        <v>69.59</v>
      </c>
      <c r="HE759" s="9">
        <v>69.55</v>
      </c>
      <c r="HF759" s="9">
        <v>69.5</v>
      </c>
      <c r="HG759" s="9">
        <v>69.459999999999994</v>
      </c>
      <c r="HH759" s="9">
        <v>69.430000000000007</v>
      </c>
      <c r="HI759" s="9">
        <v>69.38</v>
      </c>
      <c r="HJ759" s="9">
        <v>69.31</v>
      </c>
      <c r="HK759" s="9">
        <v>69.27</v>
      </c>
      <c r="HL759" s="9">
        <v>69.209999999999994</v>
      </c>
      <c r="HM759" s="9">
        <v>69.16</v>
      </c>
      <c r="HN759" s="9">
        <v>69.14</v>
      </c>
      <c r="HO759" s="9">
        <v>69.14</v>
      </c>
      <c r="HP759" s="9">
        <v>69.13</v>
      </c>
      <c r="HQ759" s="9">
        <v>69.12</v>
      </c>
      <c r="HR759" s="9">
        <v>69.11</v>
      </c>
      <c r="HS759" s="9">
        <v>69.11</v>
      </c>
      <c r="HT759" s="9">
        <v>69.099999999999994</v>
      </c>
      <c r="HU759" s="9">
        <v>69.08</v>
      </c>
      <c r="HV759" s="9">
        <v>69.05</v>
      </c>
      <c r="HW759" s="9">
        <v>69.02</v>
      </c>
      <c r="HX759" s="9">
        <v>69</v>
      </c>
      <c r="HY759" s="9">
        <v>68.98</v>
      </c>
      <c r="ID759" s="14">
        <v>84.838099999999997</v>
      </c>
      <c r="IE759" s="14">
        <v>84.747900000000001</v>
      </c>
      <c r="IF759" s="14">
        <v>-0.10641399999999999</v>
      </c>
      <c r="IH759" s="7">
        <v>72.81</v>
      </c>
      <c r="II759" s="9">
        <v>118.68</v>
      </c>
    </row>
    <row r="760" spans="1:243" x14ac:dyDescent="0.35">
      <c r="A760" s="6">
        <f t="shared" si="154"/>
        <v>45615</v>
      </c>
      <c r="B760" s="13">
        <f t="shared" si="155"/>
        <v>11</v>
      </c>
      <c r="C760" s="13">
        <f t="shared" si="156"/>
        <v>2024</v>
      </c>
      <c r="D760">
        <f t="shared" si="157"/>
        <v>202411</v>
      </c>
      <c r="E760">
        <f t="shared" si="158"/>
        <v>4</v>
      </c>
      <c r="F760">
        <f t="shared" si="159"/>
        <v>202404</v>
      </c>
      <c r="G760" t="s">
        <v>1861</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84.021900000000002</v>
      </c>
      <c r="FP760" s="7">
        <v>74.319999999999993</v>
      </c>
      <c r="FQ760" s="9">
        <v>1.2665</v>
      </c>
      <c r="FR760" s="7">
        <f t="shared" si="153"/>
        <v>58.681405448085272</v>
      </c>
      <c r="FT760" s="7">
        <v>4.41</v>
      </c>
      <c r="FU760" s="7">
        <v>4.4400000000000004</v>
      </c>
      <c r="FV760" s="9">
        <v>84.022199999999998</v>
      </c>
      <c r="FX760" s="9">
        <v>73.31</v>
      </c>
      <c r="FY760" s="9">
        <v>72.760000000000005</v>
      </c>
      <c r="FZ760" s="9">
        <v>72.33</v>
      </c>
      <c r="GA760" s="9">
        <v>71.39</v>
      </c>
      <c r="GB760" s="9">
        <v>70.08</v>
      </c>
      <c r="GD760" s="9">
        <v>73.31</v>
      </c>
      <c r="GE760" s="9">
        <v>72.989999999999995</v>
      </c>
      <c r="GF760" s="9">
        <v>72.760000000000005</v>
      </c>
      <c r="GG760" s="9">
        <v>72.59</v>
      </c>
      <c r="GH760" s="9">
        <v>72.459999999999994</v>
      </c>
      <c r="GI760" s="9">
        <v>72.33</v>
      </c>
      <c r="GJ760" s="9">
        <v>72.2</v>
      </c>
      <c r="GK760" s="9">
        <v>72.040000000000006</v>
      </c>
      <c r="GL760" s="9">
        <v>71.87</v>
      </c>
      <c r="GM760" s="9">
        <v>71.7</v>
      </c>
      <c r="GN760" s="9">
        <v>71.540000000000006</v>
      </c>
      <c r="GO760" s="9">
        <v>71.39</v>
      </c>
      <c r="GP760" s="9">
        <v>71.22</v>
      </c>
      <c r="GQ760" s="9">
        <v>71.06</v>
      </c>
      <c r="GR760" s="9">
        <v>70.930000000000007</v>
      </c>
      <c r="GS760" s="9">
        <v>70.81</v>
      </c>
      <c r="GT760" s="9">
        <v>70.7</v>
      </c>
      <c r="GU760" s="9">
        <v>70.599999999999994</v>
      </c>
      <c r="GV760" s="9">
        <v>70.5</v>
      </c>
      <c r="GW760" s="9">
        <v>70.400000000000006</v>
      </c>
      <c r="GX760" s="9">
        <v>70.290000000000006</v>
      </c>
      <c r="GY760" s="9">
        <v>70.209999999999994</v>
      </c>
      <c r="GZ760" s="9">
        <v>70.150000000000006</v>
      </c>
      <c r="HA760" s="9">
        <v>70.08</v>
      </c>
      <c r="HB760" s="9">
        <v>70</v>
      </c>
      <c r="HC760" s="9">
        <v>69.94</v>
      </c>
      <c r="HD760" s="9">
        <v>69.91</v>
      </c>
      <c r="HE760" s="9">
        <v>69.88</v>
      </c>
      <c r="HF760" s="9">
        <v>69.849999999999994</v>
      </c>
      <c r="HG760" s="9">
        <v>69.819999999999993</v>
      </c>
      <c r="HH760" s="9">
        <v>69.8</v>
      </c>
      <c r="HI760" s="9">
        <v>69.760000000000005</v>
      </c>
      <c r="HJ760" s="9">
        <v>69.7</v>
      </c>
      <c r="HK760" s="9">
        <v>69.67</v>
      </c>
      <c r="HL760" s="9">
        <v>69.63</v>
      </c>
      <c r="HM760" s="9">
        <v>69.599999999999994</v>
      </c>
      <c r="HN760" s="9">
        <v>69.58</v>
      </c>
      <c r="HO760" s="9">
        <v>69.59</v>
      </c>
      <c r="HP760" s="9">
        <v>69.59</v>
      </c>
      <c r="HQ760" s="9">
        <v>69.58</v>
      </c>
      <c r="HR760" s="9">
        <v>69.58</v>
      </c>
      <c r="HS760" s="9">
        <v>69.58</v>
      </c>
      <c r="HT760" s="9">
        <v>69.58</v>
      </c>
      <c r="HU760" s="9">
        <v>69.569999999999993</v>
      </c>
      <c r="HV760" s="9">
        <v>69.55</v>
      </c>
      <c r="HW760" s="9">
        <v>69.53</v>
      </c>
      <c r="HX760" s="9">
        <v>69.52</v>
      </c>
      <c r="HY760" s="9">
        <v>69.5</v>
      </c>
      <c r="ID760" s="14">
        <v>84.838099999999997</v>
      </c>
      <c r="IE760" s="14">
        <v>84.747900000000001</v>
      </c>
      <c r="IF760" s="14">
        <v>-0.10641399999999999</v>
      </c>
      <c r="IH760" s="7">
        <v>72.92</v>
      </c>
      <c r="II760" s="9">
        <v>114.74</v>
      </c>
    </row>
    <row r="761" spans="1:243" x14ac:dyDescent="0.35">
      <c r="A761" s="6">
        <f t="shared" si="154"/>
        <v>45616</v>
      </c>
      <c r="B761" s="13">
        <f t="shared" si="155"/>
        <v>11</v>
      </c>
      <c r="C761" s="13">
        <f t="shared" si="156"/>
        <v>2024</v>
      </c>
      <c r="D761">
        <f t="shared" si="157"/>
        <v>202411</v>
      </c>
      <c r="E761">
        <f t="shared" si="158"/>
        <v>4</v>
      </c>
      <c r="F761">
        <f t="shared" si="159"/>
        <v>202404</v>
      </c>
      <c r="G761" t="s">
        <v>1862</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84.282700000000006</v>
      </c>
      <c r="FP761" s="7">
        <v>74.33</v>
      </c>
      <c r="FQ761" s="9">
        <v>1.2653000000000001</v>
      </c>
      <c r="FR761" s="7">
        <f t="shared" si="153"/>
        <v>58.744961669169363</v>
      </c>
      <c r="FT761" s="7">
        <v>4.4000000000000004</v>
      </c>
      <c r="FU761" s="7">
        <v>4.46</v>
      </c>
      <c r="FV761" s="9">
        <v>84.280299999999997</v>
      </c>
      <c r="FX761" s="9">
        <v>72.81</v>
      </c>
      <c r="FY761" s="9">
        <v>72.260000000000005</v>
      </c>
      <c r="FZ761" s="9">
        <v>71.849999999999994</v>
      </c>
      <c r="GA761" s="9">
        <v>70.92</v>
      </c>
      <c r="GB761" s="9">
        <v>69.66</v>
      </c>
      <c r="GD761" s="9">
        <v>72.81</v>
      </c>
      <c r="GE761" s="9">
        <v>72.489999999999995</v>
      </c>
      <c r="GF761" s="9">
        <v>72.260000000000005</v>
      </c>
      <c r="GG761" s="9">
        <v>72.099999999999994</v>
      </c>
      <c r="GH761" s="9">
        <v>71.97</v>
      </c>
      <c r="GI761" s="9">
        <v>71.849999999999994</v>
      </c>
      <c r="GJ761" s="9">
        <v>71.709999999999994</v>
      </c>
      <c r="GK761" s="9">
        <v>71.569999999999993</v>
      </c>
      <c r="GL761" s="9">
        <v>71.41</v>
      </c>
      <c r="GM761" s="9">
        <v>71.239999999999995</v>
      </c>
      <c r="GN761" s="9">
        <v>71.069999999999993</v>
      </c>
      <c r="GO761" s="9">
        <v>70.92</v>
      </c>
      <c r="GP761" s="9">
        <v>70.75</v>
      </c>
      <c r="GQ761" s="9">
        <v>70.599999999999994</v>
      </c>
      <c r="GR761" s="9">
        <v>70.48</v>
      </c>
      <c r="GS761" s="9">
        <v>70.37</v>
      </c>
      <c r="GT761" s="9">
        <v>70.27</v>
      </c>
      <c r="GU761" s="9">
        <v>70.17</v>
      </c>
      <c r="GV761" s="9">
        <v>70.069999999999993</v>
      </c>
      <c r="GW761" s="9">
        <v>69.97</v>
      </c>
      <c r="GX761" s="9">
        <v>69.87</v>
      </c>
      <c r="GY761" s="9">
        <v>69.8</v>
      </c>
      <c r="GZ761" s="9">
        <v>69.73</v>
      </c>
      <c r="HA761" s="9">
        <v>69.66</v>
      </c>
      <c r="HB761" s="9">
        <v>69.58</v>
      </c>
      <c r="HC761" s="9">
        <v>69.52</v>
      </c>
      <c r="HD761" s="9">
        <v>69.489999999999995</v>
      </c>
      <c r="HE761" s="9">
        <v>69.459999999999994</v>
      </c>
      <c r="HF761" s="9">
        <v>69.430000000000007</v>
      </c>
      <c r="HG761" s="9">
        <v>69.41</v>
      </c>
      <c r="HH761" s="9">
        <v>69.39</v>
      </c>
      <c r="HI761" s="9">
        <v>69.349999999999994</v>
      </c>
      <c r="HJ761" s="9">
        <v>69.290000000000006</v>
      </c>
      <c r="HK761" s="9">
        <v>69.260000000000005</v>
      </c>
      <c r="HL761" s="9">
        <v>69.209999999999994</v>
      </c>
      <c r="HM761" s="9">
        <v>69.180000000000007</v>
      </c>
      <c r="HN761" s="9">
        <v>69.16</v>
      </c>
      <c r="HO761" s="9">
        <v>69.16</v>
      </c>
      <c r="HP761" s="9">
        <v>69.16</v>
      </c>
      <c r="HQ761" s="9">
        <v>69.150000000000006</v>
      </c>
      <c r="HR761" s="9">
        <v>69.150000000000006</v>
      </c>
      <c r="HS761" s="9">
        <v>69.150000000000006</v>
      </c>
      <c r="HT761" s="9">
        <v>69.150000000000006</v>
      </c>
      <c r="HU761" s="9">
        <v>69.14</v>
      </c>
      <c r="HV761" s="9">
        <v>69.11</v>
      </c>
      <c r="HW761" s="9">
        <v>69.09</v>
      </c>
      <c r="HX761" s="9">
        <v>69.08</v>
      </c>
      <c r="HY761" s="9">
        <v>69.05</v>
      </c>
      <c r="ID761" s="14">
        <v>84.838099999999997</v>
      </c>
      <c r="IE761" s="14">
        <v>84.747900000000001</v>
      </c>
      <c r="IF761" s="14">
        <v>-0.10641399999999999</v>
      </c>
      <c r="IH761" s="7">
        <v>72.62</v>
      </c>
      <c r="II761" s="9">
        <v>117.15</v>
      </c>
    </row>
    <row r="762" spans="1:243" x14ac:dyDescent="0.35">
      <c r="A762" s="6">
        <f t="shared" si="154"/>
        <v>45617</v>
      </c>
      <c r="B762" s="13">
        <f t="shared" si="155"/>
        <v>11</v>
      </c>
      <c r="C762" s="13">
        <f t="shared" si="156"/>
        <v>2024</v>
      </c>
      <c r="D762">
        <f t="shared" si="157"/>
        <v>202411</v>
      </c>
      <c r="E762">
        <f t="shared" si="158"/>
        <v>4</v>
      </c>
      <c r="F762">
        <f t="shared" si="159"/>
        <v>202404</v>
      </c>
      <c r="G762" t="s">
        <v>1863</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84.062700000000007</v>
      </c>
      <c r="FP762" s="7">
        <v>75.09</v>
      </c>
      <c r="FQ762" s="9">
        <v>1.2618</v>
      </c>
      <c r="FR762" s="7">
        <f t="shared" si="153"/>
        <v>59.510223490252024</v>
      </c>
      <c r="FT762" s="7">
        <v>4.37</v>
      </c>
      <c r="FU762" s="7">
        <v>4.43</v>
      </c>
      <c r="FV762" s="9">
        <v>84.051400000000001</v>
      </c>
      <c r="FX762" s="9">
        <v>74.23</v>
      </c>
      <c r="FY762" s="9">
        <v>73.44</v>
      </c>
      <c r="FZ762" s="9">
        <v>72.819999999999993</v>
      </c>
      <c r="GA762" s="9">
        <v>71.63</v>
      </c>
      <c r="GB762" s="9">
        <v>69.95</v>
      </c>
      <c r="GD762" s="9">
        <v>74.23</v>
      </c>
      <c r="GE762" s="9">
        <v>73.77</v>
      </c>
      <c r="GF762" s="9">
        <v>73.44</v>
      </c>
      <c r="GG762" s="9">
        <v>73.19</v>
      </c>
      <c r="GH762" s="9">
        <v>73</v>
      </c>
      <c r="GI762" s="9">
        <v>72.819999999999993</v>
      </c>
      <c r="GJ762" s="9">
        <v>72.63</v>
      </c>
      <c r="GK762" s="9">
        <v>72.430000000000007</v>
      </c>
      <c r="GL762" s="9">
        <v>72.22</v>
      </c>
      <c r="GM762" s="9">
        <v>72.010000000000005</v>
      </c>
      <c r="GN762" s="9">
        <v>71.81</v>
      </c>
      <c r="GO762" s="9">
        <v>71.63</v>
      </c>
      <c r="GP762" s="9">
        <v>71.42</v>
      </c>
      <c r="GQ762" s="9">
        <v>71.23</v>
      </c>
      <c r="GR762" s="9">
        <v>71.069999999999993</v>
      </c>
      <c r="GS762" s="9">
        <v>70.92</v>
      </c>
      <c r="GT762" s="9">
        <v>70.77</v>
      </c>
      <c r="GU762" s="9">
        <v>70.64</v>
      </c>
      <c r="GV762" s="9">
        <v>70.52</v>
      </c>
      <c r="GW762" s="9">
        <v>70.38</v>
      </c>
      <c r="GX762" s="9">
        <v>70.25</v>
      </c>
      <c r="GY762" s="9">
        <v>70.150000000000006</v>
      </c>
      <c r="GZ762" s="9">
        <v>70.05</v>
      </c>
      <c r="HA762" s="9">
        <v>69.95</v>
      </c>
      <c r="HB762" s="9">
        <v>69.84</v>
      </c>
      <c r="HC762" s="9">
        <v>69.760000000000005</v>
      </c>
      <c r="HD762" s="9">
        <v>69.709999999999994</v>
      </c>
      <c r="HE762" s="9">
        <v>69.66</v>
      </c>
      <c r="HF762" s="9">
        <v>69.61</v>
      </c>
      <c r="HG762" s="9">
        <v>69.56</v>
      </c>
      <c r="HH762" s="9">
        <v>69.52</v>
      </c>
      <c r="HI762" s="9">
        <v>69.459999999999994</v>
      </c>
      <c r="HJ762" s="9">
        <v>69.38</v>
      </c>
      <c r="HK762" s="9">
        <v>69.33</v>
      </c>
      <c r="HL762" s="9">
        <v>69.260000000000005</v>
      </c>
      <c r="HM762" s="9">
        <v>69.209999999999994</v>
      </c>
      <c r="HN762" s="9">
        <v>69.17</v>
      </c>
      <c r="HO762" s="9">
        <v>69.16</v>
      </c>
      <c r="HP762" s="9">
        <v>69.14</v>
      </c>
      <c r="HQ762" s="9">
        <v>69.11</v>
      </c>
      <c r="HR762" s="9">
        <v>69.09</v>
      </c>
      <c r="HS762" s="9">
        <v>69.069999999999993</v>
      </c>
      <c r="HT762" s="9">
        <v>69.06</v>
      </c>
      <c r="HU762" s="9">
        <v>69.040000000000006</v>
      </c>
      <c r="HV762" s="9">
        <v>69</v>
      </c>
      <c r="HW762" s="9">
        <v>68.97</v>
      </c>
      <c r="HX762" s="9">
        <v>68.959999999999994</v>
      </c>
      <c r="HY762" s="9">
        <v>68.930000000000007</v>
      </c>
      <c r="ID762" s="14">
        <v>84.838099999999997</v>
      </c>
      <c r="IE762" s="14">
        <v>84.747900000000001</v>
      </c>
      <c r="IF762" s="14">
        <v>-0.10641399999999999</v>
      </c>
      <c r="IH762" s="7">
        <v>73.47</v>
      </c>
      <c r="II762" s="9">
        <v>120.9</v>
      </c>
    </row>
    <row r="763" spans="1:243" x14ac:dyDescent="0.35">
      <c r="A763" s="6">
        <f t="shared" si="154"/>
        <v>45618</v>
      </c>
      <c r="B763" s="13">
        <f t="shared" si="155"/>
        <v>11</v>
      </c>
      <c r="C763" s="13">
        <f t="shared" si="156"/>
        <v>2024</v>
      </c>
      <c r="D763">
        <f t="shared" si="157"/>
        <v>202411</v>
      </c>
      <c r="E763">
        <f t="shared" si="158"/>
        <v>4</v>
      </c>
      <c r="F763">
        <f t="shared" si="159"/>
        <v>202404</v>
      </c>
      <c r="G763" t="s">
        <v>1864</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83.899500000000003</v>
      </c>
      <c r="FP763" s="7">
        <v>76.099999999999994</v>
      </c>
      <c r="FQ763" s="9">
        <v>1.2526999999999999</v>
      </c>
      <c r="FR763" s="7">
        <f t="shared" si="153"/>
        <v>60.748782629520235</v>
      </c>
      <c r="FT763" s="7">
        <v>4.33</v>
      </c>
      <c r="FU763" s="7">
        <v>4.3899999999999997</v>
      </c>
      <c r="FV763" s="9">
        <v>83.890900000000002</v>
      </c>
      <c r="FX763" s="9">
        <v>75.17</v>
      </c>
      <c r="FY763" s="9">
        <v>74.23</v>
      </c>
      <c r="FZ763" s="9">
        <v>73.55</v>
      </c>
      <c r="GA763" s="9">
        <v>72.28</v>
      </c>
      <c r="GB763" s="9">
        <v>70.45</v>
      </c>
      <c r="GD763" s="9">
        <v>75.17</v>
      </c>
      <c r="GE763" s="9">
        <v>74.63</v>
      </c>
      <c r="GF763" s="9">
        <v>74.23</v>
      </c>
      <c r="GG763" s="9">
        <v>73.959999999999994</v>
      </c>
      <c r="GH763" s="9">
        <v>73.75</v>
      </c>
      <c r="GI763" s="9">
        <v>73.55</v>
      </c>
      <c r="GJ763" s="9">
        <v>73.349999999999994</v>
      </c>
      <c r="GK763" s="9">
        <v>73.13</v>
      </c>
      <c r="GL763" s="9">
        <v>72.91</v>
      </c>
      <c r="GM763" s="9">
        <v>72.69</v>
      </c>
      <c r="GN763" s="9">
        <v>72.48</v>
      </c>
      <c r="GO763" s="9">
        <v>72.28</v>
      </c>
      <c r="GP763" s="9">
        <v>72.06</v>
      </c>
      <c r="GQ763" s="9">
        <v>71.849999999999994</v>
      </c>
      <c r="GR763" s="9">
        <v>71.680000000000007</v>
      </c>
      <c r="GS763" s="9">
        <v>71.52</v>
      </c>
      <c r="GT763" s="9">
        <v>71.36</v>
      </c>
      <c r="GU763" s="9">
        <v>71.22</v>
      </c>
      <c r="GV763" s="9">
        <v>71.069999999999993</v>
      </c>
      <c r="GW763" s="9">
        <v>70.92</v>
      </c>
      <c r="GX763" s="9">
        <v>70.78</v>
      </c>
      <c r="GY763" s="9">
        <v>70.67</v>
      </c>
      <c r="GZ763" s="9">
        <v>70.56</v>
      </c>
      <c r="HA763" s="9">
        <v>70.45</v>
      </c>
      <c r="HB763" s="9">
        <v>70.33</v>
      </c>
      <c r="HC763" s="9">
        <v>70.23</v>
      </c>
      <c r="HD763" s="9">
        <v>70.16</v>
      </c>
      <c r="HE763" s="9">
        <v>70.09</v>
      </c>
      <c r="HF763" s="9">
        <v>70.02</v>
      </c>
      <c r="HG763" s="9">
        <v>69.97</v>
      </c>
      <c r="HH763" s="9">
        <v>69.92</v>
      </c>
      <c r="HI763" s="9">
        <v>69.849999999999994</v>
      </c>
      <c r="HJ763" s="9">
        <v>69.760000000000005</v>
      </c>
      <c r="HK763" s="9">
        <v>69.69</v>
      </c>
      <c r="HL763" s="9">
        <v>69.61</v>
      </c>
      <c r="HM763" s="9">
        <v>69.55</v>
      </c>
      <c r="HN763" s="9">
        <v>69.5</v>
      </c>
      <c r="HO763" s="9">
        <v>69.48</v>
      </c>
      <c r="HP763" s="9">
        <v>69.45</v>
      </c>
      <c r="HQ763" s="9">
        <v>69.41</v>
      </c>
      <c r="HR763" s="9">
        <v>69.37</v>
      </c>
      <c r="HS763" s="9">
        <v>69.33</v>
      </c>
      <c r="HT763" s="9">
        <v>69.31</v>
      </c>
      <c r="HU763" s="9">
        <v>69.28</v>
      </c>
      <c r="HV763" s="9">
        <v>69.23</v>
      </c>
      <c r="HW763" s="9">
        <v>69.180000000000007</v>
      </c>
      <c r="HX763" s="9">
        <v>69.16</v>
      </c>
      <c r="HY763" s="9">
        <v>69.12</v>
      </c>
      <c r="ID763" s="14">
        <v>84.838099999999997</v>
      </c>
      <c r="IE763" s="14">
        <v>84.747900000000001</v>
      </c>
      <c r="IF763" s="14">
        <v>-0.10641399999999999</v>
      </c>
      <c r="IH763" s="7">
        <v>74.72</v>
      </c>
      <c r="II763" s="9">
        <v>116.99</v>
      </c>
    </row>
    <row r="764" spans="1:243" x14ac:dyDescent="0.35">
      <c r="A764" s="6">
        <f t="shared" si="154"/>
        <v>45621</v>
      </c>
      <c r="B764" s="13">
        <f t="shared" si="155"/>
        <v>11</v>
      </c>
      <c r="C764" s="13">
        <f t="shared" si="156"/>
        <v>2024</v>
      </c>
      <c r="D764">
        <f t="shared" si="157"/>
        <v>202411</v>
      </c>
      <c r="E764">
        <f t="shared" si="158"/>
        <v>4</v>
      </c>
      <c r="F764">
        <f t="shared" si="159"/>
        <v>202404</v>
      </c>
      <c r="G764" t="s">
        <v>1865</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83.706000000000003</v>
      </c>
      <c r="FP764" s="7">
        <v>74.27</v>
      </c>
      <c r="FQ764" s="9">
        <v>1.2551000000000001</v>
      </c>
      <c r="FR764" s="7">
        <f t="shared" si="153"/>
        <v>59.174567763524813</v>
      </c>
      <c r="FT764" s="7">
        <v>4.33</v>
      </c>
      <c r="FU764" s="7">
        <v>4.3499999999999996</v>
      </c>
      <c r="FV764" s="9">
        <v>83.697699999999998</v>
      </c>
      <c r="FX764" s="9">
        <v>73.010000000000005</v>
      </c>
      <c r="FY764" s="9">
        <v>72.14</v>
      </c>
      <c r="FZ764" s="9">
        <v>71.599999999999994</v>
      </c>
      <c r="GA764" s="9">
        <v>70.540000000000006</v>
      </c>
      <c r="GB764" s="9">
        <v>69.11</v>
      </c>
      <c r="GD764" s="9">
        <v>73.010000000000005</v>
      </c>
      <c r="GE764" s="9">
        <v>72.48</v>
      </c>
      <c r="GF764" s="9">
        <v>72.14</v>
      </c>
      <c r="GG764" s="9">
        <v>71.92</v>
      </c>
      <c r="GH764" s="9">
        <v>71.760000000000005</v>
      </c>
      <c r="GI764" s="9">
        <v>71.599999999999994</v>
      </c>
      <c r="GJ764" s="9">
        <v>71.44</v>
      </c>
      <c r="GK764" s="9">
        <v>71.260000000000005</v>
      </c>
      <c r="GL764" s="9">
        <v>71.069999999999993</v>
      </c>
      <c r="GM764" s="9">
        <v>70.88</v>
      </c>
      <c r="GN764" s="9">
        <v>70.7</v>
      </c>
      <c r="GO764" s="9">
        <v>70.540000000000006</v>
      </c>
      <c r="GP764" s="9">
        <v>70.349999999999994</v>
      </c>
      <c r="GQ764" s="9">
        <v>70.180000000000007</v>
      </c>
      <c r="GR764" s="9">
        <v>70.05</v>
      </c>
      <c r="GS764" s="9">
        <v>69.92</v>
      </c>
      <c r="GT764" s="9">
        <v>69.8</v>
      </c>
      <c r="GU764" s="9">
        <v>69.69</v>
      </c>
      <c r="GV764" s="9">
        <v>69.569999999999993</v>
      </c>
      <c r="GW764" s="9">
        <v>69.459999999999994</v>
      </c>
      <c r="GX764" s="9">
        <v>69.349999999999994</v>
      </c>
      <c r="GY764" s="9">
        <v>69.27</v>
      </c>
      <c r="GZ764" s="9">
        <v>69.19</v>
      </c>
      <c r="HA764" s="9">
        <v>69.11</v>
      </c>
      <c r="HB764" s="9">
        <v>69.010000000000005</v>
      </c>
      <c r="HC764" s="9">
        <v>68.930000000000007</v>
      </c>
      <c r="HD764" s="9">
        <v>68.88</v>
      </c>
      <c r="HE764" s="9">
        <v>68.83</v>
      </c>
      <c r="HF764" s="9">
        <v>68.790000000000006</v>
      </c>
      <c r="HG764" s="9">
        <v>68.77</v>
      </c>
      <c r="HH764" s="9">
        <v>68.739999999999995</v>
      </c>
      <c r="HI764" s="9">
        <v>68.69</v>
      </c>
      <c r="HJ764" s="9">
        <v>68.62</v>
      </c>
      <c r="HK764" s="9">
        <v>68.569999999999993</v>
      </c>
      <c r="HL764" s="9">
        <v>68.52</v>
      </c>
      <c r="HM764" s="9">
        <v>68.47</v>
      </c>
      <c r="HN764" s="9">
        <v>68.430000000000007</v>
      </c>
      <c r="HO764" s="9">
        <v>68.430000000000007</v>
      </c>
      <c r="HP764" s="9">
        <v>68.42</v>
      </c>
      <c r="HQ764" s="9">
        <v>68.39</v>
      </c>
      <c r="HR764" s="9">
        <v>68.36</v>
      </c>
      <c r="HS764" s="9">
        <v>68.34</v>
      </c>
      <c r="HT764" s="9">
        <v>68.33</v>
      </c>
      <c r="HU764" s="9">
        <v>68.31</v>
      </c>
      <c r="HV764" s="9">
        <v>68.27</v>
      </c>
      <c r="HW764" s="9">
        <v>68.239999999999995</v>
      </c>
      <c r="HX764" s="9">
        <v>68.239999999999995</v>
      </c>
      <c r="HY764" s="9">
        <v>68.22</v>
      </c>
      <c r="ID764" s="14">
        <v>84.838099999999997</v>
      </c>
      <c r="IE764" s="14">
        <v>84.747900000000001</v>
      </c>
      <c r="IF764" s="14">
        <v>-0.10641399999999999</v>
      </c>
      <c r="IH764" s="7">
        <v>72.430000000000007</v>
      </c>
      <c r="II764" s="9">
        <v>119.51</v>
      </c>
    </row>
    <row r="765" spans="1:243" x14ac:dyDescent="0.35">
      <c r="A765" s="6">
        <f t="shared" si="154"/>
        <v>45622</v>
      </c>
      <c r="B765" s="13">
        <f t="shared" si="155"/>
        <v>11</v>
      </c>
      <c r="C765" s="13">
        <f t="shared" si="156"/>
        <v>2024</v>
      </c>
      <c r="D765">
        <f t="shared" si="157"/>
        <v>202411</v>
      </c>
      <c r="E765">
        <f t="shared" si="158"/>
        <v>4</v>
      </c>
      <c r="F765">
        <f t="shared" si="159"/>
        <v>202404</v>
      </c>
      <c r="G765" t="s">
        <v>1866</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83.838700000000003</v>
      </c>
      <c r="FP765" s="7">
        <v>74.56</v>
      </c>
      <c r="FQ765" s="9">
        <v>1.2563</v>
      </c>
      <c r="FR765" s="7">
        <f t="shared" si="153"/>
        <v>59.348881636551781</v>
      </c>
      <c r="FT765" s="7">
        <v>4.32</v>
      </c>
      <c r="FU765" s="7">
        <v>4.34</v>
      </c>
      <c r="FV765" s="9">
        <v>83.816299999999998</v>
      </c>
      <c r="FX765" s="9">
        <v>72.81</v>
      </c>
      <c r="FY765" s="9">
        <v>72.010000000000005</v>
      </c>
      <c r="FZ765" s="9">
        <v>71.48</v>
      </c>
      <c r="GA765" s="9">
        <v>70.52</v>
      </c>
      <c r="GB765" s="9">
        <v>69.28</v>
      </c>
      <c r="GD765" s="9">
        <v>72.81</v>
      </c>
      <c r="GE765" s="9">
        <v>72.319999999999993</v>
      </c>
      <c r="GF765" s="9">
        <v>72.010000000000005</v>
      </c>
      <c r="GG765" s="9">
        <v>71.790000000000006</v>
      </c>
      <c r="GH765" s="9">
        <v>71.63</v>
      </c>
      <c r="GI765" s="9">
        <v>71.48</v>
      </c>
      <c r="GJ765" s="9">
        <v>71.33</v>
      </c>
      <c r="GK765" s="9">
        <v>71.16</v>
      </c>
      <c r="GL765" s="9">
        <v>70.98</v>
      </c>
      <c r="GM765" s="9">
        <v>70.81</v>
      </c>
      <c r="GN765" s="9">
        <v>70.650000000000006</v>
      </c>
      <c r="GO765" s="9">
        <v>70.52</v>
      </c>
      <c r="GP765" s="9">
        <v>70.36</v>
      </c>
      <c r="GQ765" s="9">
        <v>70.209999999999994</v>
      </c>
      <c r="GR765" s="9">
        <v>70.099999999999994</v>
      </c>
      <c r="GS765" s="9">
        <v>69.989999999999995</v>
      </c>
      <c r="GT765" s="9">
        <v>69.89</v>
      </c>
      <c r="GU765" s="9">
        <v>69.790000000000006</v>
      </c>
      <c r="GV765" s="9">
        <v>69.680000000000007</v>
      </c>
      <c r="GW765" s="9">
        <v>69.58</v>
      </c>
      <c r="GX765" s="9">
        <v>69.489999999999995</v>
      </c>
      <c r="GY765" s="9">
        <v>69.41</v>
      </c>
      <c r="GZ765" s="9">
        <v>69.349999999999994</v>
      </c>
      <c r="HA765" s="9">
        <v>69.28</v>
      </c>
      <c r="HB765" s="9">
        <v>69.19</v>
      </c>
      <c r="HC765" s="9">
        <v>69.12</v>
      </c>
      <c r="HD765" s="9">
        <v>69.08</v>
      </c>
      <c r="HE765" s="9">
        <v>69.040000000000006</v>
      </c>
      <c r="HF765" s="9">
        <v>69.010000000000005</v>
      </c>
      <c r="HG765" s="9">
        <v>69</v>
      </c>
      <c r="HH765" s="9">
        <v>68.98</v>
      </c>
      <c r="HI765" s="9">
        <v>68.94</v>
      </c>
      <c r="HJ765" s="9">
        <v>68.88</v>
      </c>
      <c r="HK765" s="9">
        <v>68.84</v>
      </c>
      <c r="HL765" s="9">
        <v>68.8</v>
      </c>
      <c r="HM765" s="9">
        <v>68.75</v>
      </c>
      <c r="HN765" s="9">
        <v>68.72</v>
      </c>
      <c r="HO765" s="9">
        <v>68.73</v>
      </c>
      <c r="HP765" s="9">
        <v>68.73</v>
      </c>
      <c r="HQ765" s="9">
        <v>68.709999999999994</v>
      </c>
      <c r="HR765" s="9">
        <v>68.69</v>
      </c>
      <c r="HS765" s="9">
        <v>68.680000000000007</v>
      </c>
      <c r="HT765" s="9">
        <v>68.67</v>
      </c>
      <c r="HU765" s="9">
        <v>68.650000000000006</v>
      </c>
      <c r="HV765" s="9">
        <v>68.61</v>
      </c>
      <c r="HW765" s="9">
        <v>68.58</v>
      </c>
      <c r="HX765" s="9">
        <v>68.58</v>
      </c>
      <c r="HY765" s="9">
        <v>68.569999999999993</v>
      </c>
      <c r="ID765" s="14">
        <v>84.838099999999997</v>
      </c>
      <c r="IE765" s="14">
        <v>84.747900000000001</v>
      </c>
      <c r="IF765" s="14">
        <v>-0.10641399999999999</v>
      </c>
      <c r="IH765" s="7">
        <v>72.02</v>
      </c>
      <c r="II765" s="9">
        <v>118.29</v>
      </c>
    </row>
    <row r="766" spans="1:243" x14ac:dyDescent="0.35">
      <c r="A766" s="6">
        <f t="shared" si="154"/>
        <v>45623</v>
      </c>
      <c r="B766" s="13">
        <f t="shared" si="155"/>
        <v>11</v>
      </c>
      <c r="C766" s="13">
        <f t="shared" si="156"/>
        <v>2024</v>
      </c>
      <c r="D766">
        <f t="shared" si="157"/>
        <v>202411</v>
      </c>
      <c r="E766">
        <f t="shared" si="158"/>
        <v>4</v>
      </c>
      <c r="F766">
        <f t="shared" si="159"/>
        <v>202404</v>
      </c>
      <c r="G766" t="s">
        <v>1867</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84.177400000000006</v>
      </c>
      <c r="FP766" s="7">
        <v>73.91</v>
      </c>
      <c r="FQ766" s="9">
        <v>1.2677</v>
      </c>
      <c r="FR766" s="7">
        <f t="shared" si="153"/>
        <v>58.302437485209431</v>
      </c>
      <c r="FT766" s="7">
        <v>4.29</v>
      </c>
      <c r="FU766" s="7">
        <v>4.29</v>
      </c>
      <c r="FV766" s="9">
        <v>84.138800000000003</v>
      </c>
      <c r="FX766" s="9">
        <v>72.83</v>
      </c>
      <c r="FY766" s="9">
        <v>71.930000000000007</v>
      </c>
      <c r="FZ766" s="9">
        <v>71.31</v>
      </c>
      <c r="GA766" s="9">
        <v>70.3</v>
      </c>
      <c r="GB766" s="9">
        <v>69.05</v>
      </c>
      <c r="GD766" s="9">
        <v>72.83</v>
      </c>
      <c r="GE766" s="9">
        <v>72.3</v>
      </c>
      <c r="GF766" s="9">
        <v>71.930000000000007</v>
      </c>
      <c r="GG766" s="9">
        <v>71.67</v>
      </c>
      <c r="GH766" s="9">
        <v>71.48</v>
      </c>
      <c r="GI766" s="9">
        <v>71.31</v>
      </c>
      <c r="GJ766" s="9">
        <v>71.14</v>
      </c>
      <c r="GK766" s="9">
        <v>70.959999999999994</v>
      </c>
      <c r="GL766" s="9">
        <v>70.77</v>
      </c>
      <c r="GM766" s="9">
        <v>70.59</v>
      </c>
      <c r="GN766" s="9">
        <v>70.44</v>
      </c>
      <c r="GO766" s="9">
        <v>70.3</v>
      </c>
      <c r="GP766" s="9">
        <v>70.14</v>
      </c>
      <c r="GQ766" s="9">
        <v>69.989999999999995</v>
      </c>
      <c r="GR766" s="9">
        <v>69.88</v>
      </c>
      <c r="GS766" s="9">
        <v>69.77</v>
      </c>
      <c r="GT766" s="9">
        <v>69.66</v>
      </c>
      <c r="GU766" s="9">
        <v>69.569999999999993</v>
      </c>
      <c r="GV766" s="9">
        <v>69.47</v>
      </c>
      <c r="GW766" s="9">
        <v>69.37</v>
      </c>
      <c r="GX766" s="9">
        <v>69.27</v>
      </c>
      <c r="GY766" s="9">
        <v>69.19</v>
      </c>
      <c r="GZ766" s="9">
        <v>69.12</v>
      </c>
      <c r="HA766" s="9">
        <v>69.05</v>
      </c>
      <c r="HB766" s="9">
        <v>68.959999999999994</v>
      </c>
      <c r="HC766" s="9">
        <v>68.89</v>
      </c>
      <c r="HD766" s="9">
        <v>68.849999999999994</v>
      </c>
      <c r="HE766" s="9">
        <v>68.81</v>
      </c>
      <c r="HF766" s="9">
        <v>68.78</v>
      </c>
      <c r="HG766" s="9">
        <v>68.77</v>
      </c>
      <c r="HH766" s="9">
        <v>68.75</v>
      </c>
      <c r="HI766" s="9">
        <v>68.709999999999994</v>
      </c>
      <c r="HJ766" s="9">
        <v>68.650000000000006</v>
      </c>
      <c r="HK766" s="9">
        <v>68.61</v>
      </c>
      <c r="HL766" s="9">
        <v>68.569999999999993</v>
      </c>
      <c r="HM766" s="9">
        <v>68.510000000000005</v>
      </c>
      <c r="HN766" s="9">
        <v>68.459999999999994</v>
      </c>
      <c r="HO766" s="9">
        <v>68.489999999999995</v>
      </c>
      <c r="HP766" s="9">
        <v>68.489999999999995</v>
      </c>
      <c r="HQ766" s="9">
        <v>68.47</v>
      </c>
      <c r="HR766" s="9">
        <v>68.45</v>
      </c>
      <c r="HS766" s="9">
        <v>68.44</v>
      </c>
      <c r="HT766" s="9">
        <v>68.430000000000007</v>
      </c>
      <c r="HU766" s="9">
        <v>68.41</v>
      </c>
      <c r="HV766" s="9">
        <v>68.37</v>
      </c>
      <c r="HW766" s="9">
        <v>68.34</v>
      </c>
      <c r="HX766" s="9">
        <v>68.34</v>
      </c>
      <c r="HY766" s="9">
        <v>68.319999999999993</v>
      </c>
      <c r="ID766" s="14">
        <v>84.838099999999997</v>
      </c>
      <c r="IE766" s="14">
        <v>84.747900000000001</v>
      </c>
      <c r="IF766" s="14">
        <v>-0.10641399999999999</v>
      </c>
      <c r="IH766" s="7">
        <v>71.849999999999994</v>
      </c>
      <c r="II766" s="9">
        <v>116.99</v>
      </c>
    </row>
    <row r="767" spans="1:243" x14ac:dyDescent="0.35">
      <c r="A767" s="6">
        <f t="shared" si="154"/>
        <v>45624</v>
      </c>
      <c r="B767" s="13">
        <f t="shared" si="155"/>
        <v>11</v>
      </c>
      <c r="C767" s="13">
        <f t="shared" si="156"/>
        <v>2024</v>
      </c>
      <c r="D767">
        <f t="shared" si="157"/>
        <v>202411</v>
      </c>
      <c r="E767">
        <f t="shared" si="158"/>
        <v>4</v>
      </c>
      <c r="F767">
        <f t="shared" si="159"/>
        <v>202404</v>
      </c>
      <c r="G767" t="s">
        <v>1868</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84.298199999999994</v>
      </c>
      <c r="FP767" s="7">
        <v>73.92</v>
      </c>
      <c r="FQ767" s="9">
        <v>1.2682</v>
      </c>
      <c r="FR767" s="7">
        <f t="shared" si="153"/>
        <v>58.287336382274091</v>
      </c>
      <c r="FT767" s="7">
        <v>4.28</v>
      </c>
      <c r="FU767" s="7">
        <v>4.28</v>
      </c>
      <c r="FV767" s="9">
        <v>84.257900000000006</v>
      </c>
      <c r="FX767" s="9">
        <v>73.28</v>
      </c>
      <c r="FY767" s="9">
        <v>72.41</v>
      </c>
      <c r="FZ767" s="9">
        <v>71.8</v>
      </c>
      <c r="GA767" s="9">
        <v>70.760000000000005</v>
      </c>
      <c r="GB767" s="9">
        <v>69.44</v>
      </c>
      <c r="GD767" s="9">
        <v>73.28</v>
      </c>
      <c r="GE767" s="9">
        <v>72.78</v>
      </c>
      <c r="GF767" s="9">
        <v>72.41</v>
      </c>
      <c r="GG767" s="9">
        <v>72.150000000000006</v>
      </c>
      <c r="GH767" s="9">
        <v>71.959999999999994</v>
      </c>
      <c r="GI767" s="9">
        <v>71.8</v>
      </c>
      <c r="GJ767" s="9">
        <v>71.63</v>
      </c>
      <c r="GK767" s="9">
        <v>71.45</v>
      </c>
      <c r="GL767" s="9">
        <v>71.260000000000005</v>
      </c>
      <c r="GM767" s="9">
        <v>71.069999999999993</v>
      </c>
      <c r="GN767" s="9">
        <v>70.900000000000006</v>
      </c>
      <c r="GO767" s="9">
        <v>70.760000000000005</v>
      </c>
      <c r="GP767" s="9">
        <v>70.59</v>
      </c>
      <c r="GQ767" s="9">
        <v>70.430000000000007</v>
      </c>
      <c r="GR767" s="9">
        <v>70.31</v>
      </c>
      <c r="GS767" s="9">
        <v>70.2</v>
      </c>
      <c r="GT767" s="9">
        <v>70.09</v>
      </c>
      <c r="GU767" s="9">
        <v>69.989999999999995</v>
      </c>
      <c r="GV767" s="9">
        <v>69.89</v>
      </c>
      <c r="GW767" s="9">
        <v>69.78</v>
      </c>
      <c r="GX767" s="9">
        <v>69.680000000000007</v>
      </c>
      <c r="GY767" s="9">
        <v>69.59</v>
      </c>
      <c r="GZ767" s="9">
        <v>69.52</v>
      </c>
      <c r="HA767" s="9">
        <v>69.44</v>
      </c>
      <c r="HB767" s="9">
        <v>69.349999999999994</v>
      </c>
      <c r="HC767" s="9">
        <v>69.28</v>
      </c>
      <c r="HD767" s="9">
        <v>69.23</v>
      </c>
      <c r="HE767" s="9">
        <v>69.180000000000007</v>
      </c>
      <c r="HF767" s="9">
        <v>69.14</v>
      </c>
      <c r="HG767" s="9">
        <v>69.12</v>
      </c>
      <c r="HH767" s="9">
        <v>69.099999999999994</v>
      </c>
      <c r="HI767" s="9">
        <v>69.06</v>
      </c>
      <c r="HJ767" s="9">
        <v>69</v>
      </c>
      <c r="HK767" s="9">
        <v>68.95</v>
      </c>
      <c r="HL767" s="9">
        <v>68.900000000000006</v>
      </c>
      <c r="HM767" s="9">
        <v>68.84</v>
      </c>
      <c r="HN767" s="9">
        <v>68.78</v>
      </c>
      <c r="HO767" s="9">
        <v>68.81</v>
      </c>
      <c r="HP767" s="9">
        <v>68.81</v>
      </c>
      <c r="HQ767" s="9">
        <v>68.790000000000006</v>
      </c>
      <c r="HR767" s="9">
        <v>68.77</v>
      </c>
      <c r="HS767" s="9">
        <v>68.75</v>
      </c>
      <c r="HT767" s="9">
        <v>68.739999999999995</v>
      </c>
      <c r="HU767" s="9">
        <v>68.72</v>
      </c>
      <c r="HV767" s="9">
        <v>68.680000000000007</v>
      </c>
      <c r="HW767" s="9">
        <v>68.650000000000006</v>
      </c>
      <c r="HX767" s="9">
        <v>68.64</v>
      </c>
      <c r="HY767" s="9">
        <v>68.61</v>
      </c>
      <c r="ID767" s="14">
        <v>84.838099999999997</v>
      </c>
      <c r="IE767" s="14">
        <v>84.747900000000001</v>
      </c>
      <c r="IF767" s="14">
        <v>-0.10641399999999999</v>
      </c>
      <c r="IH767" s="7">
        <v>72.61</v>
      </c>
      <c r="II767" s="9">
        <v>115.44</v>
      </c>
    </row>
    <row r="768" spans="1:243" x14ac:dyDescent="0.35">
      <c r="A768" s="6">
        <f t="shared" si="154"/>
        <v>45625</v>
      </c>
      <c r="B768" s="13">
        <f t="shared" si="155"/>
        <v>11</v>
      </c>
      <c r="C768" s="13">
        <f t="shared" si="156"/>
        <v>2024</v>
      </c>
      <c r="D768">
        <f t="shared" si="157"/>
        <v>202411</v>
      </c>
      <c r="E768">
        <f t="shared" si="158"/>
        <v>4</v>
      </c>
      <c r="F768">
        <f t="shared" si="159"/>
        <v>202404</v>
      </c>
      <c r="G768" t="s">
        <v>1869</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84.403199999999998</v>
      </c>
      <c r="FP768" s="7">
        <v>74.16</v>
      </c>
      <c r="FQ768" s="9">
        <v>1.2707999999999999</v>
      </c>
      <c r="FR768" s="7">
        <f t="shared" si="153"/>
        <v>58.356940509915013</v>
      </c>
      <c r="FT768" s="7">
        <v>4.2300000000000004</v>
      </c>
      <c r="FU768" s="7">
        <v>4.24</v>
      </c>
      <c r="FV768" s="9">
        <v>84.370400000000004</v>
      </c>
      <c r="FX768" s="9">
        <v>72.94</v>
      </c>
      <c r="FY768" s="9">
        <v>71.5</v>
      </c>
      <c r="FZ768" s="9">
        <v>70.930000000000007</v>
      </c>
      <c r="GA768" s="9">
        <v>69.95</v>
      </c>
      <c r="GB768" s="9">
        <v>68.680000000000007</v>
      </c>
      <c r="GD768" s="9">
        <v>72.94</v>
      </c>
      <c r="GE768" s="9">
        <v>71.84</v>
      </c>
      <c r="GF768" s="9">
        <v>71.5</v>
      </c>
      <c r="GG768" s="9">
        <v>71.260000000000005</v>
      </c>
      <c r="GH768" s="9">
        <v>71.08</v>
      </c>
      <c r="GI768" s="9">
        <v>70.930000000000007</v>
      </c>
      <c r="GJ768" s="9">
        <v>70.77</v>
      </c>
      <c r="GK768" s="9">
        <v>70.599999999999994</v>
      </c>
      <c r="GL768" s="9">
        <v>70.42</v>
      </c>
      <c r="GM768" s="9">
        <v>70.25</v>
      </c>
      <c r="GN768" s="9">
        <v>70.09</v>
      </c>
      <c r="GO768" s="9">
        <v>69.95</v>
      </c>
      <c r="GP768" s="9">
        <v>69.78</v>
      </c>
      <c r="GQ768" s="9">
        <v>69.63</v>
      </c>
      <c r="GR768" s="9">
        <v>69.510000000000005</v>
      </c>
      <c r="GS768" s="9">
        <v>69.400000000000006</v>
      </c>
      <c r="GT768" s="9">
        <v>69.290000000000006</v>
      </c>
      <c r="GU768" s="9">
        <v>69.2</v>
      </c>
      <c r="GV768" s="9">
        <v>69.099999999999994</v>
      </c>
      <c r="GW768" s="9">
        <v>69</v>
      </c>
      <c r="GX768" s="9">
        <v>68.900000000000006</v>
      </c>
      <c r="GY768" s="9">
        <v>68.819999999999993</v>
      </c>
      <c r="GZ768" s="9">
        <v>68.75</v>
      </c>
      <c r="HA768" s="9">
        <v>68.680000000000007</v>
      </c>
      <c r="HB768" s="9">
        <v>68.59</v>
      </c>
      <c r="HC768" s="9">
        <v>68.52</v>
      </c>
      <c r="HD768" s="9">
        <v>68.47</v>
      </c>
      <c r="HE768" s="9">
        <v>68.42</v>
      </c>
      <c r="HF768" s="9">
        <v>68.38</v>
      </c>
      <c r="HG768" s="9">
        <v>68.37</v>
      </c>
      <c r="HH768" s="9">
        <v>68.349999999999994</v>
      </c>
      <c r="HI768" s="9">
        <v>68.3</v>
      </c>
      <c r="HJ768" s="9">
        <v>68.23</v>
      </c>
      <c r="HK768" s="9">
        <v>68.180000000000007</v>
      </c>
      <c r="HL768" s="9">
        <v>68.14</v>
      </c>
      <c r="HM768" s="9">
        <v>68.099999999999994</v>
      </c>
      <c r="HN768" s="9">
        <v>68.06</v>
      </c>
      <c r="HO768" s="9">
        <v>68.08</v>
      </c>
      <c r="HP768" s="9">
        <v>68.08</v>
      </c>
      <c r="HQ768" s="9">
        <v>68.06</v>
      </c>
      <c r="HR768" s="9">
        <v>68.040000000000006</v>
      </c>
      <c r="HS768" s="9">
        <v>68.02</v>
      </c>
      <c r="HT768" s="9">
        <v>68.010000000000005</v>
      </c>
      <c r="HU768" s="9">
        <v>67.989999999999995</v>
      </c>
      <c r="HV768" s="9">
        <v>67.95</v>
      </c>
      <c r="HW768" s="9">
        <v>67.92</v>
      </c>
      <c r="HX768" s="9">
        <v>67.91</v>
      </c>
      <c r="HY768" s="9">
        <v>67.88</v>
      </c>
      <c r="ID768" s="14">
        <v>84.838099999999997</v>
      </c>
      <c r="IE768" s="14">
        <v>84.747900000000001</v>
      </c>
      <c r="IF768" s="14">
        <v>-0.10641399999999999</v>
      </c>
      <c r="IH768" s="7">
        <v>72.39</v>
      </c>
      <c r="II768" s="9">
        <v>119.56</v>
      </c>
    </row>
    <row r="769" spans="1:243" x14ac:dyDescent="0.35">
      <c r="A769" s="6">
        <f t="shared" si="154"/>
        <v>45628</v>
      </c>
      <c r="B769" s="13">
        <f t="shared" si="155"/>
        <v>12</v>
      </c>
      <c r="C769" s="13">
        <f t="shared" si="156"/>
        <v>2024</v>
      </c>
      <c r="D769">
        <f t="shared" si="157"/>
        <v>202412</v>
      </c>
      <c r="E769">
        <f t="shared" si="158"/>
        <v>4</v>
      </c>
      <c r="F769">
        <f t="shared" si="159"/>
        <v>202404</v>
      </c>
      <c r="G769" t="s">
        <v>1870</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84.352699999999999</v>
      </c>
      <c r="FP769" s="7">
        <v>72.81</v>
      </c>
      <c r="FQ769" s="9">
        <v>1.2628999999999999</v>
      </c>
      <c r="FR769" s="7">
        <f t="shared" si="153"/>
        <v>57.653020825085129</v>
      </c>
      <c r="FT769" s="7">
        <v>4.21</v>
      </c>
      <c r="FU769" s="7">
        <v>4.22</v>
      </c>
      <c r="FV769" s="9">
        <v>84.302099999999996</v>
      </c>
      <c r="FX769" s="9">
        <v>71.83</v>
      </c>
      <c r="FY769" s="9">
        <v>71.31</v>
      </c>
      <c r="FZ769" s="9">
        <v>70.84</v>
      </c>
      <c r="GA769" s="9">
        <v>69.86</v>
      </c>
      <c r="GB769" s="9">
        <v>68.63</v>
      </c>
      <c r="GD769" s="9">
        <v>71.83</v>
      </c>
      <c r="GE769" s="9">
        <v>71.540000000000006</v>
      </c>
      <c r="GF769" s="9">
        <v>71.31</v>
      </c>
      <c r="GG769" s="9">
        <v>71.14</v>
      </c>
      <c r="GH769" s="9">
        <v>70.989999999999995</v>
      </c>
      <c r="GI769" s="9">
        <v>70.84</v>
      </c>
      <c r="GJ769" s="9">
        <v>70.67</v>
      </c>
      <c r="GK769" s="9">
        <v>70.5</v>
      </c>
      <c r="GL769" s="9">
        <v>70.33</v>
      </c>
      <c r="GM769" s="9">
        <v>70.17</v>
      </c>
      <c r="GN769" s="9">
        <v>70.03</v>
      </c>
      <c r="GO769" s="9">
        <v>69.86</v>
      </c>
      <c r="GP769" s="9">
        <v>69.709999999999994</v>
      </c>
      <c r="GQ769" s="9">
        <v>69.599999999999994</v>
      </c>
      <c r="GR769" s="9">
        <v>69.489999999999995</v>
      </c>
      <c r="GS769" s="9">
        <v>69.38</v>
      </c>
      <c r="GT769" s="9">
        <v>69.28</v>
      </c>
      <c r="GU769" s="9">
        <v>69.17</v>
      </c>
      <c r="GV769" s="9">
        <v>69.06</v>
      </c>
      <c r="GW769" s="9">
        <v>68.959999999999994</v>
      </c>
      <c r="GX769" s="9">
        <v>68.88</v>
      </c>
      <c r="GY769" s="9">
        <v>68.8</v>
      </c>
      <c r="GZ769" s="9">
        <v>68.72</v>
      </c>
      <c r="HA769" s="9">
        <v>68.63</v>
      </c>
      <c r="HB769" s="9">
        <v>68.56</v>
      </c>
      <c r="HC769" s="9">
        <v>68.510000000000005</v>
      </c>
      <c r="HD769" s="9">
        <v>68.459999999999994</v>
      </c>
      <c r="HE769" s="9">
        <v>68.41</v>
      </c>
      <c r="HF769" s="9">
        <v>68.39</v>
      </c>
      <c r="HG769" s="9">
        <v>68.37</v>
      </c>
      <c r="HH769" s="9">
        <v>68.319999999999993</v>
      </c>
      <c r="HI769" s="9">
        <v>68.25</v>
      </c>
      <c r="HJ769" s="9">
        <v>68.2</v>
      </c>
      <c r="HK769" s="9">
        <v>68.150000000000006</v>
      </c>
      <c r="HL769" s="9">
        <v>68.099999999999994</v>
      </c>
      <c r="HM769" s="9">
        <v>68.06</v>
      </c>
      <c r="HN769" s="9">
        <v>68.069999999999993</v>
      </c>
      <c r="HO769" s="9">
        <v>68.069999999999993</v>
      </c>
      <c r="HP769" s="9">
        <v>68.05</v>
      </c>
      <c r="HQ769" s="9">
        <v>68.03</v>
      </c>
      <c r="HR769" s="9">
        <v>68.010000000000005</v>
      </c>
      <c r="HS769" s="9">
        <v>67.989999999999995</v>
      </c>
      <c r="HT769" s="9">
        <v>67.97</v>
      </c>
      <c r="HU769" s="9">
        <v>67.930000000000007</v>
      </c>
      <c r="HV769" s="9">
        <v>67.900000000000006</v>
      </c>
      <c r="HW769" s="9">
        <v>67.89</v>
      </c>
      <c r="HX769" s="9">
        <v>67.849999999999994</v>
      </c>
      <c r="HY769" s="9">
        <v>67.849999999999994</v>
      </c>
      <c r="ID769" s="14">
        <v>84.838099999999997</v>
      </c>
      <c r="IE769" s="14">
        <v>84.747900000000001</v>
      </c>
      <c r="IF769" s="14">
        <v>-0.10641399999999999</v>
      </c>
      <c r="IH769" s="7">
        <v>71.709999999999994</v>
      </c>
      <c r="II769" s="9">
        <v>121.62</v>
      </c>
    </row>
    <row r="770" spans="1:243" x14ac:dyDescent="0.35">
      <c r="A770" s="6">
        <f t="shared" si="154"/>
        <v>45629</v>
      </c>
      <c r="B770" s="13">
        <f t="shared" si="155"/>
        <v>12</v>
      </c>
      <c r="C770" s="13">
        <f t="shared" si="156"/>
        <v>2024</v>
      </c>
      <c r="D770">
        <f t="shared" si="157"/>
        <v>202412</v>
      </c>
      <c r="E770">
        <f t="shared" si="158"/>
        <v>4</v>
      </c>
      <c r="F770">
        <f t="shared" si="159"/>
        <v>202404</v>
      </c>
      <c r="G770" t="s">
        <v>1871</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84.379099999999994</v>
      </c>
      <c r="FP770" s="7">
        <v>74.8</v>
      </c>
      <c r="FQ770" s="9">
        <v>1.2662</v>
      </c>
      <c r="FR770" s="7">
        <f t="shared" si="153"/>
        <v>59.074395830042647</v>
      </c>
      <c r="FT770" s="7">
        <v>4.2300000000000004</v>
      </c>
      <c r="FU770" s="7">
        <v>4.24</v>
      </c>
      <c r="FV770" s="9">
        <v>84.338499999999996</v>
      </c>
      <c r="FX770" s="9">
        <v>73.62</v>
      </c>
      <c r="FY770" s="9">
        <v>72.91</v>
      </c>
      <c r="FZ770" s="9">
        <v>72.31</v>
      </c>
      <c r="GA770" s="9">
        <v>71.180000000000007</v>
      </c>
      <c r="GB770" s="9">
        <v>69.62</v>
      </c>
      <c r="GD770" s="9">
        <v>73.62</v>
      </c>
      <c r="GE770" s="9">
        <v>73.2</v>
      </c>
      <c r="GF770" s="9">
        <v>72.91</v>
      </c>
      <c r="GG770" s="9">
        <v>72.680000000000007</v>
      </c>
      <c r="GH770" s="9">
        <v>72.489999999999995</v>
      </c>
      <c r="GI770" s="9">
        <v>72.31</v>
      </c>
      <c r="GJ770" s="9">
        <v>72.099999999999994</v>
      </c>
      <c r="GK770" s="9">
        <v>71.91</v>
      </c>
      <c r="GL770" s="9">
        <v>71.709999999999994</v>
      </c>
      <c r="GM770" s="9">
        <v>71.53</v>
      </c>
      <c r="GN770" s="9">
        <v>71.37</v>
      </c>
      <c r="GO770" s="9">
        <v>71.180000000000007</v>
      </c>
      <c r="GP770" s="9">
        <v>71</v>
      </c>
      <c r="GQ770" s="9">
        <v>70.86</v>
      </c>
      <c r="GR770" s="9">
        <v>70.72</v>
      </c>
      <c r="GS770" s="9">
        <v>70.59</v>
      </c>
      <c r="GT770" s="9">
        <v>70.459999999999994</v>
      </c>
      <c r="GU770" s="9">
        <v>70.319999999999993</v>
      </c>
      <c r="GV770" s="9">
        <v>70.180000000000007</v>
      </c>
      <c r="GW770" s="9">
        <v>70.05</v>
      </c>
      <c r="GX770" s="9">
        <v>69.94</v>
      </c>
      <c r="GY770" s="9">
        <v>69.84</v>
      </c>
      <c r="GZ770" s="9">
        <v>69.739999999999995</v>
      </c>
      <c r="HA770" s="9">
        <v>69.62</v>
      </c>
      <c r="HB770" s="9">
        <v>69.53</v>
      </c>
      <c r="HC770" s="9">
        <v>69.459999999999994</v>
      </c>
      <c r="HD770" s="9">
        <v>69.39</v>
      </c>
      <c r="HE770" s="9">
        <v>69.31</v>
      </c>
      <c r="HF770" s="9">
        <v>69.27</v>
      </c>
      <c r="HG770" s="9">
        <v>69.23</v>
      </c>
      <c r="HH770" s="9">
        <v>69.16</v>
      </c>
      <c r="HI770" s="9">
        <v>69.069999999999993</v>
      </c>
      <c r="HJ770" s="9">
        <v>69</v>
      </c>
      <c r="HK770" s="9">
        <v>68.930000000000007</v>
      </c>
      <c r="HL770" s="9">
        <v>68.86</v>
      </c>
      <c r="HM770" s="9">
        <v>68.790000000000006</v>
      </c>
      <c r="HN770" s="9">
        <v>68.8</v>
      </c>
      <c r="HO770" s="9">
        <v>68.78</v>
      </c>
      <c r="HP770" s="9">
        <v>68.739999999999995</v>
      </c>
      <c r="HQ770" s="9">
        <v>68.7</v>
      </c>
      <c r="HR770" s="9">
        <v>68.66</v>
      </c>
      <c r="HS770" s="9">
        <v>68.63</v>
      </c>
      <c r="HT770" s="9">
        <v>68.59</v>
      </c>
      <c r="HU770" s="9">
        <v>68.53</v>
      </c>
      <c r="HV770" s="9">
        <v>68.48</v>
      </c>
      <c r="HW770" s="9">
        <v>68.45</v>
      </c>
      <c r="HX770" s="9">
        <v>68.400000000000006</v>
      </c>
      <c r="HY770" s="9">
        <v>68.39</v>
      </c>
      <c r="ID770" s="14">
        <v>84.838099999999997</v>
      </c>
      <c r="IE770" s="14">
        <v>84.747900000000001</v>
      </c>
      <c r="IF770" s="14">
        <v>-0.10641399999999999</v>
      </c>
      <c r="IH770" s="7">
        <v>73.59</v>
      </c>
      <c r="II770" s="9">
        <v>121.57</v>
      </c>
    </row>
    <row r="771" spans="1:243" x14ac:dyDescent="0.35">
      <c r="A771" s="6">
        <f t="shared" si="154"/>
        <v>45630</v>
      </c>
      <c r="B771" s="13">
        <f t="shared" si="155"/>
        <v>12</v>
      </c>
      <c r="C771" s="13">
        <f t="shared" si="156"/>
        <v>2024</v>
      </c>
      <c r="D771">
        <f t="shared" si="157"/>
        <v>202412</v>
      </c>
      <c r="E771">
        <f t="shared" si="158"/>
        <v>4</v>
      </c>
      <c r="F771">
        <f t="shared" si="159"/>
        <v>202404</v>
      </c>
      <c r="G771" t="s">
        <v>1872</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84.601299999999995</v>
      </c>
      <c r="FP771" s="7">
        <v>74.680000000000007</v>
      </c>
      <c r="FQ771" s="9">
        <v>1.2707999999999999</v>
      </c>
      <c r="FR771" s="7">
        <f t="shared" si="153"/>
        <v>58.766131570664157</v>
      </c>
      <c r="FT771" s="7">
        <v>4.2300000000000004</v>
      </c>
      <c r="FU771" s="7">
        <v>4.24</v>
      </c>
      <c r="FV771" s="9">
        <v>84.567700000000002</v>
      </c>
      <c r="FX771" s="9">
        <v>72.31</v>
      </c>
      <c r="FY771" s="9">
        <v>71.66</v>
      </c>
      <c r="FZ771" s="9">
        <v>71.11</v>
      </c>
      <c r="GA771" s="9">
        <v>70.06</v>
      </c>
      <c r="GB771" s="9">
        <v>68.680000000000007</v>
      </c>
      <c r="GD771" s="9">
        <v>72.31</v>
      </c>
      <c r="GE771" s="9">
        <v>71.930000000000007</v>
      </c>
      <c r="GF771" s="9">
        <v>71.66</v>
      </c>
      <c r="GG771" s="9">
        <v>71.459999999999994</v>
      </c>
      <c r="GH771" s="9">
        <v>71.28</v>
      </c>
      <c r="GI771" s="9">
        <v>71.11</v>
      </c>
      <c r="GJ771" s="9">
        <v>70.92</v>
      </c>
      <c r="GK771" s="9">
        <v>70.73</v>
      </c>
      <c r="GL771" s="9">
        <v>70.540000000000006</v>
      </c>
      <c r="GM771" s="9">
        <v>70.38</v>
      </c>
      <c r="GN771" s="9">
        <v>70.23</v>
      </c>
      <c r="GO771" s="9">
        <v>70.06</v>
      </c>
      <c r="GP771" s="9">
        <v>69.900000000000006</v>
      </c>
      <c r="GQ771" s="9">
        <v>69.77</v>
      </c>
      <c r="GR771" s="9">
        <v>69.650000000000006</v>
      </c>
      <c r="GS771" s="9">
        <v>69.540000000000006</v>
      </c>
      <c r="GT771" s="9">
        <v>69.430000000000007</v>
      </c>
      <c r="GU771" s="9">
        <v>69.319999999999993</v>
      </c>
      <c r="GV771" s="9">
        <v>69.19</v>
      </c>
      <c r="GW771" s="9">
        <v>69.069999999999993</v>
      </c>
      <c r="GX771" s="9">
        <v>68.97</v>
      </c>
      <c r="GY771" s="9">
        <v>68.88</v>
      </c>
      <c r="GZ771" s="9">
        <v>68.790000000000006</v>
      </c>
      <c r="HA771" s="9">
        <v>68.680000000000007</v>
      </c>
      <c r="HB771" s="9">
        <v>68.599999999999994</v>
      </c>
      <c r="HC771" s="9">
        <v>68.540000000000006</v>
      </c>
      <c r="HD771" s="9">
        <v>68.48</v>
      </c>
      <c r="HE771" s="9">
        <v>68.41</v>
      </c>
      <c r="HF771" s="9">
        <v>68.38</v>
      </c>
      <c r="HG771" s="9">
        <v>68.34</v>
      </c>
      <c r="HH771" s="9">
        <v>68.28</v>
      </c>
      <c r="HI771" s="9">
        <v>68.2</v>
      </c>
      <c r="HJ771" s="9">
        <v>68.14</v>
      </c>
      <c r="HK771" s="9">
        <v>68.08</v>
      </c>
      <c r="HL771" s="9">
        <v>68.02</v>
      </c>
      <c r="HM771" s="9">
        <v>67.959999999999994</v>
      </c>
      <c r="HN771" s="9">
        <v>67.959999999999994</v>
      </c>
      <c r="HO771" s="9">
        <v>67.95</v>
      </c>
      <c r="HP771" s="9">
        <v>67.92</v>
      </c>
      <c r="HQ771" s="9">
        <v>67.88</v>
      </c>
      <c r="HR771" s="9">
        <v>67.849999999999994</v>
      </c>
      <c r="HS771" s="9">
        <v>67.819999999999993</v>
      </c>
      <c r="HT771" s="9">
        <v>67.78</v>
      </c>
      <c r="HU771" s="9">
        <v>67.72</v>
      </c>
      <c r="HV771" s="9">
        <v>67.680000000000007</v>
      </c>
      <c r="HW771" s="9">
        <v>67.66</v>
      </c>
      <c r="HX771" s="9">
        <v>67.62</v>
      </c>
      <c r="HY771" s="9">
        <v>67.61</v>
      </c>
      <c r="ID771" s="14">
        <v>84.838099999999997</v>
      </c>
      <c r="IE771" s="14">
        <v>84.747900000000001</v>
      </c>
      <c r="IF771" s="14">
        <v>-0.10641399999999999</v>
      </c>
      <c r="IH771" s="7">
        <v>72.63</v>
      </c>
      <c r="II771" s="9">
        <v>117.24</v>
      </c>
    </row>
    <row r="772" spans="1:243" x14ac:dyDescent="0.35">
      <c r="A772" s="6">
        <f t="shared" si="154"/>
        <v>45631</v>
      </c>
      <c r="B772" s="13">
        <f t="shared" si="155"/>
        <v>12</v>
      </c>
      <c r="C772" s="13">
        <f t="shared" si="156"/>
        <v>2024</v>
      </c>
      <c r="D772">
        <f t="shared" si="157"/>
        <v>202412</v>
      </c>
      <c r="E772">
        <f t="shared" si="158"/>
        <v>4</v>
      </c>
      <c r="F772">
        <f t="shared" si="159"/>
        <v>202404</v>
      </c>
      <c r="G772" t="s">
        <v>1873</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84.703900000000004</v>
      </c>
      <c r="FP772" s="7">
        <v>73.78</v>
      </c>
      <c r="FQ772" s="9">
        <v>1.2757000000000001</v>
      </c>
      <c r="FR772" s="7">
        <f t="shared" si="153"/>
        <v>57.834914164772279</v>
      </c>
      <c r="FT772" s="7">
        <v>4.25</v>
      </c>
      <c r="FU772" s="7">
        <v>4.2699999999999996</v>
      </c>
      <c r="FV772" s="9">
        <v>84.680899999999994</v>
      </c>
      <c r="FX772" s="9">
        <v>72.09</v>
      </c>
      <c r="FY772" s="9">
        <v>71.39</v>
      </c>
      <c r="FZ772" s="9">
        <v>70.849999999999994</v>
      </c>
      <c r="GA772" s="9">
        <v>69.83</v>
      </c>
      <c r="GB772" s="9">
        <v>68.510000000000005</v>
      </c>
      <c r="GD772" s="9">
        <v>72.09</v>
      </c>
      <c r="GE772" s="9">
        <v>71.680000000000007</v>
      </c>
      <c r="GF772" s="9">
        <v>71.39</v>
      </c>
      <c r="GG772" s="9">
        <v>71.180000000000007</v>
      </c>
      <c r="GH772" s="9">
        <v>71.02</v>
      </c>
      <c r="GI772" s="9">
        <v>70.849999999999994</v>
      </c>
      <c r="GJ772" s="9">
        <v>70.67</v>
      </c>
      <c r="GK772" s="9">
        <v>70.489999999999995</v>
      </c>
      <c r="GL772" s="9">
        <v>70.31</v>
      </c>
      <c r="GM772" s="9">
        <v>70.14</v>
      </c>
      <c r="GN772" s="9">
        <v>70</v>
      </c>
      <c r="GO772" s="9">
        <v>69.83</v>
      </c>
      <c r="GP772" s="9">
        <v>69.67</v>
      </c>
      <c r="GQ772" s="9">
        <v>69.55</v>
      </c>
      <c r="GR772" s="9">
        <v>69.430000000000007</v>
      </c>
      <c r="GS772" s="9">
        <v>69.319999999999993</v>
      </c>
      <c r="GT772" s="9">
        <v>69.22</v>
      </c>
      <c r="GU772" s="9">
        <v>69.11</v>
      </c>
      <c r="GV772" s="9">
        <v>68.989999999999995</v>
      </c>
      <c r="GW772" s="9">
        <v>68.87</v>
      </c>
      <c r="GX772" s="9">
        <v>68.78</v>
      </c>
      <c r="GY772" s="9">
        <v>68.7</v>
      </c>
      <c r="GZ772" s="9">
        <v>68.61</v>
      </c>
      <c r="HA772" s="9">
        <v>68.510000000000005</v>
      </c>
      <c r="HB772" s="9">
        <v>68.430000000000007</v>
      </c>
      <c r="HC772" s="9">
        <v>68.37</v>
      </c>
      <c r="HD772" s="9">
        <v>68.31</v>
      </c>
      <c r="HE772" s="9">
        <v>68.239999999999995</v>
      </c>
      <c r="HF772" s="9">
        <v>68.22</v>
      </c>
      <c r="HG772" s="9">
        <v>68.19</v>
      </c>
      <c r="HH772" s="9">
        <v>68.14</v>
      </c>
      <c r="HI772" s="9">
        <v>68.06</v>
      </c>
      <c r="HJ772" s="9">
        <v>68</v>
      </c>
      <c r="HK772" s="9">
        <v>67.94</v>
      </c>
      <c r="HL772" s="9">
        <v>67.89</v>
      </c>
      <c r="HM772" s="9">
        <v>67.84</v>
      </c>
      <c r="HN772" s="9">
        <v>67.84</v>
      </c>
      <c r="HO772" s="9">
        <v>67.84</v>
      </c>
      <c r="HP772" s="9">
        <v>67.819999999999993</v>
      </c>
      <c r="HQ772" s="9">
        <v>67.78</v>
      </c>
      <c r="HR772" s="9">
        <v>67.75</v>
      </c>
      <c r="HS772" s="9">
        <v>67.72</v>
      </c>
      <c r="HT772" s="9">
        <v>67.69</v>
      </c>
      <c r="HU772" s="9">
        <v>67.63</v>
      </c>
      <c r="HV772" s="9">
        <v>67.59</v>
      </c>
      <c r="HW772" s="9">
        <v>67.569999999999993</v>
      </c>
      <c r="HX772" s="9">
        <v>67.540000000000006</v>
      </c>
      <c r="HY772" s="9">
        <v>67.52</v>
      </c>
      <c r="ID772" s="14">
        <v>84.838099999999997</v>
      </c>
      <c r="IE772" s="14">
        <v>84.747900000000001</v>
      </c>
      <c r="IF772" s="14">
        <v>-0.10641399999999999</v>
      </c>
      <c r="IH772" s="7">
        <v>72.27</v>
      </c>
      <c r="II772" s="9">
        <v>116</v>
      </c>
    </row>
    <row r="773" spans="1:243" x14ac:dyDescent="0.35">
      <c r="A773" s="6">
        <f t="shared" si="154"/>
        <v>45632</v>
      </c>
      <c r="B773" s="13">
        <f t="shared" ref="B773:B774" si="160">MONTH(A773)</f>
        <v>12</v>
      </c>
      <c r="C773" s="13">
        <f t="shared" ref="C773:C774" si="161">YEAR(A773)</f>
        <v>2024</v>
      </c>
      <c r="D773">
        <f t="shared" ref="D773:D774" si="162">C773*100+B773</f>
        <v>202412</v>
      </c>
      <c r="E773">
        <f t="shared" ref="E773:E774" si="163">IF(B773&lt;4,1,IF(B773&lt;7,2,IF(B773&lt;10,3,4)))</f>
        <v>4</v>
      </c>
      <c r="F773">
        <f t="shared" ref="F773:F774" si="164">C773*100+E773</f>
        <v>202404</v>
      </c>
      <c r="G773" t="s">
        <v>1874</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84.696899999999999</v>
      </c>
      <c r="FP773" s="7">
        <v>73.78</v>
      </c>
      <c r="FQ773" s="9">
        <v>1.2743</v>
      </c>
      <c r="FR773" s="7">
        <f t="shared" si="153"/>
        <v>57.898454053205683</v>
      </c>
      <c r="FT773" s="7">
        <v>4.26</v>
      </c>
      <c r="FU773" s="7">
        <v>4.28</v>
      </c>
      <c r="FV773" s="9">
        <v>84.665700000000001</v>
      </c>
      <c r="FX773" s="9">
        <v>71.12</v>
      </c>
      <c r="FY773" s="9">
        <v>70.569999999999993</v>
      </c>
      <c r="FZ773" s="9">
        <v>70.17</v>
      </c>
      <c r="GA773" s="9">
        <v>69.349999999999994</v>
      </c>
      <c r="GB773" s="9">
        <v>68.2</v>
      </c>
      <c r="GD773" s="9">
        <v>71.12</v>
      </c>
      <c r="GE773" s="9">
        <v>70.8</v>
      </c>
      <c r="GF773" s="9">
        <v>70.569999999999993</v>
      </c>
      <c r="GG773" s="9">
        <v>70.42</v>
      </c>
      <c r="GH773" s="9">
        <v>70.3</v>
      </c>
      <c r="GI773" s="9">
        <v>70.17</v>
      </c>
      <c r="GJ773" s="9">
        <v>70.03</v>
      </c>
      <c r="GK773" s="9">
        <v>69.88</v>
      </c>
      <c r="GL773" s="9">
        <v>69.73</v>
      </c>
      <c r="GM773" s="9">
        <v>69.599999999999994</v>
      </c>
      <c r="GN773" s="9">
        <v>69.489999999999995</v>
      </c>
      <c r="GO773" s="9">
        <v>69.349999999999994</v>
      </c>
      <c r="GP773" s="9">
        <v>69.209999999999994</v>
      </c>
      <c r="GQ773" s="9">
        <v>69.099999999999994</v>
      </c>
      <c r="GR773" s="9">
        <v>69</v>
      </c>
      <c r="GS773" s="9">
        <v>68.91</v>
      </c>
      <c r="GT773" s="9">
        <v>68.819999999999993</v>
      </c>
      <c r="GU773" s="9">
        <v>68.72</v>
      </c>
      <c r="GV773" s="9">
        <v>68.62</v>
      </c>
      <c r="GW773" s="9">
        <v>68.52</v>
      </c>
      <c r="GX773" s="9">
        <v>68.430000000000007</v>
      </c>
      <c r="GY773" s="9">
        <v>68.36</v>
      </c>
      <c r="GZ773" s="9">
        <v>68.290000000000006</v>
      </c>
      <c r="HA773" s="9">
        <v>68.2</v>
      </c>
      <c r="HB773" s="9">
        <v>68.13</v>
      </c>
      <c r="HC773" s="9">
        <v>68.08</v>
      </c>
      <c r="HD773" s="9">
        <v>68.03</v>
      </c>
      <c r="HE773" s="9">
        <v>68</v>
      </c>
      <c r="HF773" s="9">
        <v>67.98</v>
      </c>
      <c r="HG773" s="9">
        <v>67.959999999999994</v>
      </c>
      <c r="HH773" s="9">
        <v>67.92</v>
      </c>
      <c r="HI773" s="9">
        <v>67.849999999999994</v>
      </c>
      <c r="HJ773" s="9">
        <v>67.8</v>
      </c>
      <c r="HK773" s="9">
        <v>67.75</v>
      </c>
      <c r="HL773" s="9">
        <v>67.73</v>
      </c>
      <c r="HM773" s="9">
        <v>67.709999999999994</v>
      </c>
      <c r="HN773" s="9">
        <v>67.7</v>
      </c>
      <c r="HO773" s="9">
        <v>67.709999999999994</v>
      </c>
      <c r="HP773" s="9">
        <v>67.7</v>
      </c>
      <c r="HQ773" s="9">
        <v>67.67</v>
      </c>
      <c r="HR773" s="9">
        <v>67.64</v>
      </c>
      <c r="HS773" s="9">
        <v>67.62</v>
      </c>
      <c r="HT773" s="9">
        <v>67.599999999999994</v>
      </c>
      <c r="HU773" s="9">
        <v>67.55</v>
      </c>
      <c r="HV773" s="9">
        <v>67.52</v>
      </c>
      <c r="HW773" s="9">
        <v>67.510000000000005</v>
      </c>
      <c r="HX773" s="9">
        <v>67.489999999999995</v>
      </c>
      <c r="HY773" s="9">
        <v>67.48</v>
      </c>
      <c r="ID773" s="14">
        <v>84.838099999999997</v>
      </c>
      <c r="IE773" s="14">
        <v>84.747900000000001</v>
      </c>
      <c r="IF773" s="14">
        <v>-0.10641399999999999</v>
      </c>
      <c r="IH773" s="7">
        <v>71.349999999999994</v>
      </c>
      <c r="II773" s="9">
        <v>115.87</v>
      </c>
    </row>
    <row r="774" spans="1:243" x14ac:dyDescent="0.35">
      <c r="A774" s="6">
        <f t="shared" si="154"/>
        <v>45635</v>
      </c>
      <c r="B774" s="13">
        <f t="shared" si="160"/>
        <v>12</v>
      </c>
      <c r="C774" s="13">
        <f t="shared" si="161"/>
        <v>2024</v>
      </c>
      <c r="D774">
        <f t="shared" si="162"/>
        <v>202412</v>
      </c>
      <c r="E774">
        <f t="shared" si="163"/>
        <v>4</v>
      </c>
      <c r="F774">
        <f t="shared" si="164"/>
        <v>202404</v>
      </c>
      <c r="G774" t="s">
        <v>1876</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84.894099999999995</v>
      </c>
      <c r="FP774" s="7">
        <v>73.73</v>
      </c>
      <c r="FQ774" s="9">
        <v>1.2796000000000001</v>
      </c>
      <c r="FR774" s="7">
        <f t="shared" si="153"/>
        <v>57.61956861519225</v>
      </c>
      <c r="FT774" s="7">
        <v>4.26</v>
      </c>
      <c r="FU774" s="7">
        <v>4.28</v>
      </c>
      <c r="FV774" s="9">
        <v>84.878799999999998</v>
      </c>
      <c r="FX774" s="9">
        <v>72.14</v>
      </c>
      <c r="FY774" s="9">
        <v>71.599999999999994</v>
      </c>
      <c r="FZ774" s="9">
        <v>71.17</v>
      </c>
      <c r="GA774" s="9">
        <v>70.25</v>
      </c>
      <c r="GB774" s="9">
        <v>68.97</v>
      </c>
      <c r="GD774" s="9">
        <v>72.14</v>
      </c>
      <c r="GE774" s="9">
        <v>71.84</v>
      </c>
      <c r="GF774" s="9">
        <v>71.599999999999994</v>
      </c>
      <c r="GG774" s="9">
        <v>71.44</v>
      </c>
      <c r="GH774" s="9">
        <v>71.31</v>
      </c>
      <c r="GI774" s="9">
        <v>71.17</v>
      </c>
      <c r="GJ774" s="9">
        <v>71.010000000000005</v>
      </c>
      <c r="GK774" s="9">
        <v>70.849999999999994</v>
      </c>
      <c r="GL774" s="9">
        <v>70.680000000000007</v>
      </c>
      <c r="GM774" s="9">
        <v>70.53</v>
      </c>
      <c r="GN774" s="9">
        <v>70.400000000000006</v>
      </c>
      <c r="GO774" s="9">
        <v>70.25</v>
      </c>
      <c r="GP774" s="9">
        <v>70.099999999999994</v>
      </c>
      <c r="GQ774" s="9">
        <v>69.98</v>
      </c>
      <c r="GR774" s="9">
        <v>69.87</v>
      </c>
      <c r="GS774" s="9">
        <v>69.760000000000005</v>
      </c>
      <c r="GT774" s="9">
        <v>69.66</v>
      </c>
      <c r="GU774" s="9">
        <v>69.55</v>
      </c>
      <c r="GV774" s="9">
        <v>69.430000000000007</v>
      </c>
      <c r="GW774" s="9">
        <v>69.319999999999993</v>
      </c>
      <c r="GX774" s="9">
        <v>69.23</v>
      </c>
      <c r="GY774" s="9">
        <v>69.150000000000006</v>
      </c>
      <c r="GZ774" s="9">
        <v>69.069999999999993</v>
      </c>
      <c r="HA774" s="9">
        <v>68.97</v>
      </c>
      <c r="HB774" s="9">
        <v>68.89</v>
      </c>
      <c r="HC774" s="9">
        <v>68.83</v>
      </c>
      <c r="HD774" s="9">
        <v>68.77</v>
      </c>
      <c r="HE774" s="9">
        <v>68.72</v>
      </c>
      <c r="HF774" s="9">
        <v>68.69</v>
      </c>
      <c r="HG774" s="9">
        <v>68.66</v>
      </c>
      <c r="HH774" s="9">
        <v>68.61</v>
      </c>
      <c r="HI774" s="9">
        <v>68.53</v>
      </c>
      <c r="HJ774" s="9">
        <v>68.47</v>
      </c>
      <c r="HK774" s="9">
        <v>68.400000000000006</v>
      </c>
      <c r="HL774" s="9">
        <v>68.37</v>
      </c>
      <c r="HM774" s="9">
        <v>68.34</v>
      </c>
      <c r="HN774" s="9">
        <v>68.319999999999993</v>
      </c>
      <c r="HO774" s="9">
        <v>68.319999999999993</v>
      </c>
      <c r="HP774" s="9">
        <v>68.3</v>
      </c>
      <c r="HQ774" s="9">
        <v>68.260000000000005</v>
      </c>
      <c r="HR774" s="9">
        <v>68.22</v>
      </c>
      <c r="HS774" s="9">
        <v>68.19</v>
      </c>
      <c r="HT774" s="9">
        <v>68.16</v>
      </c>
      <c r="HU774" s="9">
        <v>68.11</v>
      </c>
      <c r="HV774" s="9">
        <v>68.069999999999993</v>
      </c>
      <c r="HW774" s="9">
        <v>68.05</v>
      </c>
      <c r="HX774" s="9">
        <v>68.03</v>
      </c>
      <c r="HY774" s="9">
        <v>68.02</v>
      </c>
      <c r="ID774" s="14">
        <v>84.838099999999997</v>
      </c>
      <c r="IE774" s="14">
        <v>84.747900000000001</v>
      </c>
      <c r="IF774" s="14">
        <v>-0.10641399999999999</v>
      </c>
      <c r="IH774" s="7">
        <v>72.319999999999993</v>
      </c>
      <c r="II774" s="9">
        <v>111.46</v>
      </c>
    </row>
    <row r="775" spans="1:243" x14ac:dyDescent="0.35">
      <c r="A775" s="6">
        <f t="shared" si="154"/>
        <v>45636</v>
      </c>
      <c r="B775" s="13">
        <f t="shared" ref="B775:B808" si="165">MONTH(A775)</f>
        <v>12</v>
      </c>
      <c r="C775" s="13">
        <f t="shared" ref="C775:C808" si="166">YEAR(A775)</f>
        <v>2024</v>
      </c>
      <c r="D775">
        <f t="shared" ref="D775:D808" si="167">C775*100+B775</f>
        <v>202412</v>
      </c>
      <c r="E775">
        <f t="shared" ref="E775:E808" si="168">IF(B775&lt;4,1,IF(B775&lt;7,2,IF(B775&lt;10,3,4)))</f>
        <v>4</v>
      </c>
      <c r="F775">
        <f t="shared" ref="F775:F808" si="169">C775*100+E775</f>
        <v>202404</v>
      </c>
      <c r="G775" t="s">
        <v>1877</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84.928299999999993</v>
      </c>
      <c r="FP775" s="7">
        <v>73.64</v>
      </c>
      <c r="FQ775" s="9">
        <v>1.2738</v>
      </c>
      <c r="FR775" s="7">
        <f t="shared" si="153"/>
        <v>57.811273355314803</v>
      </c>
      <c r="FT775" s="7">
        <v>4.28</v>
      </c>
      <c r="FU775" s="7">
        <v>4.33</v>
      </c>
      <c r="FV775" s="9">
        <v>84.913200000000003</v>
      </c>
      <c r="FX775" s="9">
        <v>72.19</v>
      </c>
      <c r="FY775" s="9">
        <v>71.66</v>
      </c>
      <c r="FZ775" s="9">
        <v>71.22</v>
      </c>
      <c r="GA775" s="9">
        <v>70.25</v>
      </c>
      <c r="GB775" s="9">
        <v>68.87</v>
      </c>
      <c r="GD775" s="9">
        <v>72.19</v>
      </c>
      <c r="GE775" s="9">
        <v>71.900000000000006</v>
      </c>
      <c r="GF775" s="9">
        <v>71.66</v>
      </c>
      <c r="GG775" s="9">
        <v>71.5</v>
      </c>
      <c r="GH775" s="9">
        <v>71.36</v>
      </c>
      <c r="GI775" s="9">
        <v>71.22</v>
      </c>
      <c r="GJ775" s="9">
        <v>71.05</v>
      </c>
      <c r="GK775" s="9">
        <v>70.88</v>
      </c>
      <c r="GL775" s="9">
        <v>70.709999999999994</v>
      </c>
      <c r="GM775" s="9">
        <v>70.55</v>
      </c>
      <c r="GN775" s="9">
        <v>70.41</v>
      </c>
      <c r="GO775" s="9">
        <v>70.25</v>
      </c>
      <c r="GP775" s="9">
        <v>70.09</v>
      </c>
      <c r="GQ775" s="9">
        <v>69.959999999999994</v>
      </c>
      <c r="GR775" s="9">
        <v>69.84</v>
      </c>
      <c r="GS775" s="9">
        <v>69.72</v>
      </c>
      <c r="GT775" s="9">
        <v>69.62</v>
      </c>
      <c r="GU775" s="9">
        <v>69.5</v>
      </c>
      <c r="GV775" s="9">
        <v>69.37</v>
      </c>
      <c r="GW775" s="9">
        <v>69.260000000000005</v>
      </c>
      <c r="GX775" s="9">
        <v>69.16</v>
      </c>
      <c r="GY775" s="9">
        <v>69.069999999999993</v>
      </c>
      <c r="GZ775" s="9">
        <v>68.98</v>
      </c>
      <c r="HA775" s="9">
        <v>68.87</v>
      </c>
      <c r="HB775" s="9">
        <v>68.790000000000006</v>
      </c>
      <c r="HC775" s="9">
        <v>68.72</v>
      </c>
      <c r="HD775" s="9">
        <v>68.650000000000006</v>
      </c>
      <c r="HE775" s="9">
        <v>68.59</v>
      </c>
      <c r="HF775" s="9">
        <v>68.55</v>
      </c>
      <c r="HG775" s="9">
        <v>68.5</v>
      </c>
      <c r="HH775" s="9">
        <v>68.44</v>
      </c>
      <c r="HI775" s="9">
        <v>68.349999999999994</v>
      </c>
      <c r="HJ775" s="9">
        <v>68.290000000000006</v>
      </c>
      <c r="HK775" s="9">
        <v>68.22</v>
      </c>
      <c r="HL775" s="9">
        <v>68.19</v>
      </c>
      <c r="HM775" s="9">
        <v>68.16</v>
      </c>
      <c r="HN775" s="9">
        <v>68.13</v>
      </c>
      <c r="HO775" s="9">
        <v>68.11</v>
      </c>
      <c r="HP775" s="9">
        <v>68.09</v>
      </c>
      <c r="HQ775" s="9">
        <v>68.05</v>
      </c>
      <c r="HR775" s="9">
        <v>68.010000000000005</v>
      </c>
      <c r="HS775" s="9">
        <v>67.98</v>
      </c>
      <c r="HT775" s="9">
        <v>67.94</v>
      </c>
      <c r="HU775" s="9">
        <v>67.89</v>
      </c>
      <c r="HV775" s="9">
        <v>67.849999999999994</v>
      </c>
      <c r="HW775" s="9">
        <v>67.819999999999993</v>
      </c>
      <c r="HX775" s="9">
        <v>67.790000000000006</v>
      </c>
      <c r="HY775" s="9">
        <v>67.77</v>
      </c>
      <c r="ID775" s="14">
        <v>84.838099999999997</v>
      </c>
      <c r="IE775" s="14">
        <v>84.747900000000001</v>
      </c>
      <c r="IF775" s="14">
        <v>-0.10641399999999999</v>
      </c>
      <c r="IH775" s="7">
        <v>72.47</v>
      </c>
      <c r="II775" s="9">
        <v>112.91</v>
      </c>
    </row>
    <row r="776" spans="1:243" x14ac:dyDescent="0.35">
      <c r="A776" s="6">
        <f t="shared" si="154"/>
        <v>45637</v>
      </c>
      <c r="B776" s="13">
        <f t="shared" si="165"/>
        <v>12</v>
      </c>
      <c r="C776" s="13">
        <f t="shared" si="166"/>
        <v>2024</v>
      </c>
      <c r="D776">
        <f t="shared" si="167"/>
        <v>202412</v>
      </c>
      <c r="E776">
        <f t="shared" si="168"/>
        <v>4</v>
      </c>
      <c r="F776">
        <f t="shared" si="169"/>
        <v>202404</v>
      </c>
      <c r="G776" t="s">
        <v>1881</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85.029799999999994</v>
      </c>
      <c r="FP776" s="7">
        <v>74.38</v>
      </c>
      <c r="FQ776" s="9">
        <v>1.2744</v>
      </c>
      <c r="FR776" s="7">
        <f t="shared" si="153"/>
        <v>58.364720652856242</v>
      </c>
      <c r="FT776" s="7">
        <v>4.26</v>
      </c>
      <c r="FU776" s="7">
        <v>4.33</v>
      </c>
      <c r="FV776" s="9">
        <v>85.028700000000001</v>
      </c>
      <c r="FX776" s="9">
        <v>73.52</v>
      </c>
      <c r="FY776" s="9">
        <v>72.81</v>
      </c>
      <c r="FZ776" s="9">
        <v>72.17</v>
      </c>
      <c r="GA776" s="9">
        <v>70.95</v>
      </c>
      <c r="GB776" s="9">
        <v>69.28</v>
      </c>
      <c r="GD776" s="9">
        <v>73.52</v>
      </c>
      <c r="GE776" s="9">
        <v>73.14</v>
      </c>
      <c r="GF776" s="9">
        <v>72.81</v>
      </c>
      <c r="GG776" s="9">
        <v>72.569999999999993</v>
      </c>
      <c r="GH776" s="9">
        <v>72.37</v>
      </c>
      <c r="GI776" s="9">
        <v>72.17</v>
      </c>
      <c r="GJ776" s="9">
        <v>71.959999999999994</v>
      </c>
      <c r="GK776" s="9">
        <v>71.739999999999995</v>
      </c>
      <c r="GL776" s="9">
        <v>71.53</v>
      </c>
      <c r="GM776" s="9">
        <v>71.33</v>
      </c>
      <c r="GN776" s="9">
        <v>71.150000000000006</v>
      </c>
      <c r="GO776" s="9">
        <v>70.95</v>
      </c>
      <c r="GP776" s="9">
        <v>70.760000000000005</v>
      </c>
      <c r="GQ776" s="9">
        <v>70.599999999999994</v>
      </c>
      <c r="GR776" s="9">
        <v>70.45</v>
      </c>
      <c r="GS776" s="9">
        <v>70.31</v>
      </c>
      <c r="GT776" s="9">
        <v>70.180000000000007</v>
      </c>
      <c r="GU776" s="9">
        <v>70.040000000000006</v>
      </c>
      <c r="GV776" s="9">
        <v>69.900000000000006</v>
      </c>
      <c r="GW776" s="9">
        <v>69.760000000000005</v>
      </c>
      <c r="GX776" s="9">
        <v>69.63</v>
      </c>
      <c r="GY776" s="9">
        <v>69.52</v>
      </c>
      <c r="GZ776" s="9">
        <v>69.41</v>
      </c>
      <c r="HA776" s="9">
        <v>69.28</v>
      </c>
      <c r="HB776" s="9">
        <v>69.180000000000007</v>
      </c>
      <c r="HC776" s="9">
        <v>69.09</v>
      </c>
      <c r="HD776" s="9">
        <v>69</v>
      </c>
      <c r="HE776" s="9">
        <v>68.92</v>
      </c>
      <c r="HF776" s="9">
        <v>68.87</v>
      </c>
      <c r="HG776" s="9">
        <v>68.8</v>
      </c>
      <c r="HH776" s="9">
        <v>68.72</v>
      </c>
      <c r="HI776" s="9">
        <v>68.61</v>
      </c>
      <c r="HJ776" s="9">
        <v>68.53</v>
      </c>
      <c r="HK776" s="9">
        <v>68.44</v>
      </c>
      <c r="HL776" s="9">
        <v>68.39</v>
      </c>
      <c r="HM776" s="9">
        <v>68.349999999999994</v>
      </c>
      <c r="HN776" s="9">
        <v>68.31</v>
      </c>
      <c r="HO776" s="9">
        <v>68.27</v>
      </c>
      <c r="HP776" s="9">
        <v>68.23</v>
      </c>
      <c r="HQ776" s="9">
        <v>68.17</v>
      </c>
      <c r="HR776" s="9">
        <v>68.11</v>
      </c>
      <c r="HS776" s="9">
        <v>68.069999999999993</v>
      </c>
      <c r="HT776" s="9">
        <v>68.02</v>
      </c>
      <c r="HU776" s="9">
        <v>67.95</v>
      </c>
      <c r="HV776" s="9">
        <v>67.89</v>
      </c>
      <c r="HW776" s="9">
        <v>67.84</v>
      </c>
      <c r="HX776" s="9">
        <v>67.8</v>
      </c>
      <c r="HY776" s="9">
        <v>67.77</v>
      </c>
      <c r="ID776" s="14">
        <v>84.838099999999997</v>
      </c>
      <c r="IE776" s="14">
        <v>84.747900000000001</v>
      </c>
      <c r="IF776" s="14">
        <v>-0.10641399999999999</v>
      </c>
      <c r="IH776" s="7">
        <v>73.2</v>
      </c>
      <c r="II776" s="9">
        <v>110.22</v>
      </c>
    </row>
    <row r="777" spans="1:243" x14ac:dyDescent="0.35">
      <c r="A777" s="6">
        <f t="shared" si="154"/>
        <v>45638</v>
      </c>
      <c r="B777" s="13">
        <f t="shared" si="165"/>
        <v>12</v>
      </c>
      <c r="C777" s="13">
        <f t="shared" si="166"/>
        <v>2024</v>
      </c>
      <c r="D777">
        <f t="shared" si="167"/>
        <v>202412</v>
      </c>
      <c r="E777">
        <f t="shared" si="168"/>
        <v>4</v>
      </c>
      <c r="F777">
        <f t="shared" si="169"/>
        <v>202404</v>
      </c>
      <c r="G777" t="s">
        <v>1882</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84.749799999999993</v>
      </c>
      <c r="FP777" s="7">
        <v>73.52</v>
      </c>
      <c r="FQ777" s="9">
        <v>1.2689999999999999</v>
      </c>
      <c r="FR777" s="7">
        <f t="shared" si="153"/>
        <v>57.93538219070134</v>
      </c>
      <c r="FT777" s="7">
        <v>4.28</v>
      </c>
      <c r="FU777" s="7">
        <v>4.37</v>
      </c>
      <c r="FV777" s="9">
        <v>84.749399999999994</v>
      </c>
      <c r="FX777" s="9">
        <v>73.41</v>
      </c>
      <c r="FY777" s="9">
        <v>72.790000000000006</v>
      </c>
      <c r="FZ777" s="9">
        <v>72.2</v>
      </c>
      <c r="GA777" s="9">
        <v>71.03</v>
      </c>
      <c r="GB777" s="9">
        <v>69.37</v>
      </c>
      <c r="GD777" s="9">
        <v>73.41</v>
      </c>
      <c r="GE777" s="9">
        <v>73.08</v>
      </c>
      <c r="GF777" s="9">
        <v>72.790000000000006</v>
      </c>
      <c r="GG777" s="9">
        <v>72.58</v>
      </c>
      <c r="GH777" s="9">
        <v>72.39</v>
      </c>
      <c r="GI777" s="9">
        <v>72.2</v>
      </c>
      <c r="GJ777" s="9">
        <v>72</v>
      </c>
      <c r="GK777" s="9">
        <v>71.790000000000006</v>
      </c>
      <c r="GL777" s="9">
        <v>71.58</v>
      </c>
      <c r="GM777" s="9">
        <v>71.39</v>
      </c>
      <c r="GN777" s="9">
        <v>71.22</v>
      </c>
      <c r="GO777" s="9">
        <v>71.03</v>
      </c>
      <c r="GP777" s="9">
        <v>70.84</v>
      </c>
      <c r="GQ777" s="9">
        <v>70.680000000000007</v>
      </c>
      <c r="GR777" s="9">
        <v>70.53</v>
      </c>
      <c r="GS777" s="9">
        <v>70.39</v>
      </c>
      <c r="GT777" s="9">
        <v>70.27</v>
      </c>
      <c r="GU777" s="9">
        <v>70.13</v>
      </c>
      <c r="GV777" s="9">
        <v>69.989999999999995</v>
      </c>
      <c r="GW777" s="9">
        <v>69.849999999999994</v>
      </c>
      <c r="GX777" s="9">
        <v>69.72</v>
      </c>
      <c r="GY777" s="9">
        <v>69.61</v>
      </c>
      <c r="GZ777" s="9">
        <v>69.5</v>
      </c>
      <c r="HA777" s="9">
        <v>69.37</v>
      </c>
      <c r="HB777" s="9">
        <v>69.27</v>
      </c>
      <c r="HC777" s="9">
        <v>69.16</v>
      </c>
      <c r="HD777" s="9">
        <v>69.08</v>
      </c>
      <c r="HE777" s="9">
        <v>69</v>
      </c>
      <c r="HF777" s="9">
        <v>68.94</v>
      </c>
      <c r="HG777" s="9">
        <v>68.87</v>
      </c>
      <c r="HH777" s="9">
        <v>68.790000000000006</v>
      </c>
      <c r="HI777" s="9">
        <v>68.69</v>
      </c>
      <c r="HJ777" s="9">
        <v>68.61</v>
      </c>
      <c r="HK777" s="9">
        <v>68.52</v>
      </c>
      <c r="HL777" s="9">
        <v>68.48</v>
      </c>
      <c r="HM777" s="9">
        <v>68.44</v>
      </c>
      <c r="HN777" s="9">
        <v>68.400000000000006</v>
      </c>
      <c r="HO777" s="9">
        <v>68.36</v>
      </c>
      <c r="HP777" s="9">
        <v>68.319999999999993</v>
      </c>
      <c r="HQ777" s="9">
        <v>68.260000000000005</v>
      </c>
      <c r="HR777" s="9">
        <v>68.2</v>
      </c>
      <c r="HS777" s="9">
        <v>68.16</v>
      </c>
      <c r="HT777" s="9">
        <v>68.11</v>
      </c>
      <c r="HU777" s="9">
        <v>68.040000000000006</v>
      </c>
      <c r="HV777" s="9">
        <v>67.98</v>
      </c>
      <c r="HW777" s="9">
        <v>67.930000000000007</v>
      </c>
      <c r="HX777" s="9">
        <v>67.88</v>
      </c>
      <c r="HY777" s="9">
        <v>67.86</v>
      </c>
      <c r="ID777" s="14">
        <v>84.838099999999997</v>
      </c>
      <c r="IE777" s="14">
        <v>84.747900000000001</v>
      </c>
      <c r="IF777" s="14">
        <v>-0.10641399999999999</v>
      </c>
      <c r="IH777" s="7">
        <v>73.28</v>
      </c>
      <c r="II777" s="9">
        <v>106.18</v>
      </c>
    </row>
    <row r="778" spans="1:243" x14ac:dyDescent="0.35">
      <c r="A778" s="6">
        <f t="shared" si="154"/>
        <v>45639</v>
      </c>
      <c r="B778" s="13">
        <f t="shared" si="165"/>
        <v>12</v>
      </c>
      <c r="C778" s="13">
        <f t="shared" si="166"/>
        <v>2024</v>
      </c>
      <c r="D778">
        <f t="shared" si="167"/>
        <v>202412</v>
      </c>
      <c r="E778">
        <f t="shared" si="168"/>
        <v>4</v>
      </c>
      <c r="F778">
        <f t="shared" si="169"/>
        <v>202404</v>
      </c>
      <c r="G778" t="s">
        <v>1883</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84.244900000000001</v>
      </c>
      <c r="FP778" s="7">
        <v>74.89</v>
      </c>
      <c r="FQ778" s="9">
        <v>1.2614000000000001</v>
      </c>
      <c r="FR778" s="7">
        <f t="shared" ref="FR778:FR809" si="170">FP778/FQ778</f>
        <v>59.370540669097828</v>
      </c>
      <c r="FT778" s="7">
        <v>4.32</v>
      </c>
      <c r="FU778" s="7">
        <v>4.42</v>
      </c>
      <c r="FV778" s="9">
        <v>84.238699999999994</v>
      </c>
      <c r="FX778" s="9">
        <v>74.489999999999995</v>
      </c>
      <c r="FY778" s="9">
        <v>73.75</v>
      </c>
      <c r="FZ778" s="9">
        <v>73.02</v>
      </c>
      <c r="GA778" s="9">
        <v>71.67</v>
      </c>
      <c r="GB778" s="9">
        <v>69.8</v>
      </c>
      <c r="GD778" s="9">
        <v>74.489999999999995</v>
      </c>
      <c r="GE778" s="9">
        <v>74.09</v>
      </c>
      <c r="GF778" s="9">
        <v>73.75</v>
      </c>
      <c r="GG778" s="9">
        <v>73.48</v>
      </c>
      <c r="GH778" s="9">
        <v>73.25</v>
      </c>
      <c r="GI778" s="9">
        <v>73.02</v>
      </c>
      <c r="GJ778" s="9">
        <v>72.78</v>
      </c>
      <c r="GK778" s="9">
        <v>72.540000000000006</v>
      </c>
      <c r="GL778" s="9">
        <v>72.31</v>
      </c>
      <c r="GM778" s="9">
        <v>72.09</v>
      </c>
      <c r="GN778" s="9">
        <v>71.89</v>
      </c>
      <c r="GO778" s="9">
        <v>71.67</v>
      </c>
      <c r="GP778" s="9">
        <v>71.459999999999994</v>
      </c>
      <c r="GQ778" s="9">
        <v>71.28</v>
      </c>
      <c r="GR778" s="9">
        <v>71.11</v>
      </c>
      <c r="GS778" s="9">
        <v>70.95</v>
      </c>
      <c r="GT778" s="9">
        <v>70.81</v>
      </c>
      <c r="GU778" s="9">
        <v>70.66</v>
      </c>
      <c r="GV778" s="9">
        <v>70.510000000000005</v>
      </c>
      <c r="GW778" s="9">
        <v>70.36</v>
      </c>
      <c r="GX778" s="9">
        <v>70.22</v>
      </c>
      <c r="GY778" s="9">
        <v>70.08</v>
      </c>
      <c r="GZ778" s="9">
        <v>69.95</v>
      </c>
      <c r="HA778" s="9">
        <v>69.8</v>
      </c>
      <c r="HB778" s="9">
        <v>69.680000000000007</v>
      </c>
      <c r="HC778" s="9">
        <v>69.56</v>
      </c>
      <c r="HD778" s="9">
        <v>69.47</v>
      </c>
      <c r="HE778" s="9">
        <v>69.38</v>
      </c>
      <c r="HF778" s="9">
        <v>69.3</v>
      </c>
      <c r="HG778" s="9">
        <v>69.209999999999994</v>
      </c>
      <c r="HH778" s="9">
        <v>69.11</v>
      </c>
      <c r="HI778" s="9">
        <v>69</v>
      </c>
      <c r="HJ778" s="9">
        <v>68.900000000000006</v>
      </c>
      <c r="HK778" s="9">
        <v>68.8</v>
      </c>
      <c r="HL778" s="9">
        <v>68.739999999999995</v>
      </c>
      <c r="HM778" s="9">
        <v>68.680000000000007</v>
      </c>
      <c r="HN778" s="9">
        <v>68.62</v>
      </c>
      <c r="HO778" s="9">
        <v>68.56</v>
      </c>
      <c r="HP778" s="9">
        <v>68.510000000000005</v>
      </c>
      <c r="HQ778" s="9">
        <v>68.44</v>
      </c>
      <c r="HR778" s="9">
        <v>68.37</v>
      </c>
      <c r="HS778" s="9">
        <v>68.319999999999993</v>
      </c>
      <c r="HT778" s="9">
        <v>68.260000000000005</v>
      </c>
      <c r="HU778" s="9">
        <v>68.17</v>
      </c>
      <c r="HV778" s="9">
        <v>68.09</v>
      </c>
      <c r="HW778" s="9">
        <v>68.02</v>
      </c>
      <c r="HX778" s="9">
        <v>67.95</v>
      </c>
      <c r="HY778" s="9">
        <v>67.92</v>
      </c>
      <c r="ID778" s="14">
        <v>84.838099999999997</v>
      </c>
      <c r="IE778" s="14">
        <v>84.747900000000001</v>
      </c>
      <c r="IF778" s="14">
        <v>-0.10641399999999999</v>
      </c>
      <c r="IH778" s="7">
        <v>74.05</v>
      </c>
      <c r="II778" s="9">
        <v>103</v>
      </c>
    </row>
    <row r="779" spans="1:243" x14ac:dyDescent="0.35">
      <c r="A779" s="6">
        <f t="shared" si="154"/>
        <v>45642</v>
      </c>
      <c r="B779" s="13">
        <f t="shared" si="165"/>
        <v>12</v>
      </c>
      <c r="C779" s="13">
        <f t="shared" si="166"/>
        <v>2024</v>
      </c>
      <c r="D779">
        <f t="shared" si="167"/>
        <v>202412</v>
      </c>
      <c r="E779">
        <f t="shared" si="168"/>
        <v>4</v>
      </c>
      <c r="F779">
        <f t="shared" si="169"/>
        <v>202404</v>
      </c>
      <c r="G779" t="s">
        <v>1884</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84.704800000000006</v>
      </c>
      <c r="FP779" s="7">
        <v>74.3</v>
      </c>
      <c r="FQ779" s="9">
        <v>1.2690999999999999</v>
      </c>
      <c r="FR779" s="7">
        <f t="shared" si="170"/>
        <v>58.545425892364669</v>
      </c>
      <c r="FT779" s="7">
        <v>4.3499999999999996</v>
      </c>
      <c r="FU779" s="7">
        <v>4.4400000000000004</v>
      </c>
      <c r="FV779" s="9">
        <v>84.697400000000002</v>
      </c>
      <c r="FX779" s="9">
        <v>73.91</v>
      </c>
      <c r="FY779" s="9">
        <v>73.2</v>
      </c>
      <c r="FZ779" s="9">
        <v>72.47</v>
      </c>
      <c r="GA779" s="9">
        <v>71.22</v>
      </c>
      <c r="GB779" s="9">
        <v>69.510000000000005</v>
      </c>
      <c r="GD779" s="9">
        <v>73.91</v>
      </c>
      <c r="GE779" s="9">
        <v>73.52</v>
      </c>
      <c r="GF779" s="9">
        <v>73.2</v>
      </c>
      <c r="GG779" s="9">
        <v>72.930000000000007</v>
      </c>
      <c r="GH779" s="9">
        <v>72.7</v>
      </c>
      <c r="GI779" s="9">
        <v>72.47</v>
      </c>
      <c r="GJ779" s="9">
        <v>72.25</v>
      </c>
      <c r="GK779" s="9">
        <v>72.02</v>
      </c>
      <c r="GL779" s="9">
        <v>71.8</v>
      </c>
      <c r="GM779" s="9">
        <v>71.599999999999994</v>
      </c>
      <c r="GN779" s="9">
        <v>71.42</v>
      </c>
      <c r="GO779" s="9">
        <v>71.22</v>
      </c>
      <c r="GP779" s="9">
        <v>71.02</v>
      </c>
      <c r="GQ779" s="9">
        <v>70.86</v>
      </c>
      <c r="GR779" s="9">
        <v>70.7</v>
      </c>
      <c r="GS779" s="9">
        <v>70.56</v>
      </c>
      <c r="GT779" s="9">
        <v>70.44</v>
      </c>
      <c r="GU779" s="9">
        <v>70.3</v>
      </c>
      <c r="GV779" s="9">
        <v>70.16</v>
      </c>
      <c r="GW779" s="9">
        <v>70.02</v>
      </c>
      <c r="GX779" s="9">
        <v>69.900000000000006</v>
      </c>
      <c r="GY779" s="9">
        <v>69.78</v>
      </c>
      <c r="GZ779" s="9">
        <v>69.650000000000006</v>
      </c>
      <c r="HA779" s="9">
        <v>69.510000000000005</v>
      </c>
      <c r="HB779" s="9">
        <v>69.400000000000006</v>
      </c>
      <c r="HC779" s="9">
        <v>69.290000000000006</v>
      </c>
      <c r="HD779" s="9">
        <v>69.209999999999994</v>
      </c>
      <c r="HE779" s="9">
        <v>69.13</v>
      </c>
      <c r="HF779" s="9">
        <v>69.06</v>
      </c>
      <c r="HG779" s="9">
        <v>68.98</v>
      </c>
      <c r="HH779" s="9">
        <v>68.89</v>
      </c>
      <c r="HI779" s="9">
        <v>68.790000000000006</v>
      </c>
      <c r="HJ779" s="9">
        <v>68.7</v>
      </c>
      <c r="HK779" s="9">
        <v>68.61</v>
      </c>
      <c r="HL779" s="9">
        <v>68.56</v>
      </c>
      <c r="HM779" s="9">
        <v>68.5</v>
      </c>
      <c r="HN779" s="9">
        <v>68.44</v>
      </c>
      <c r="HO779" s="9">
        <v>68.39</v>
      </c>
      <c r="HP779" s="9">
        <v>68.349999999999994</v>
      </c>
      <c r="HQ779" s="9">
        <v>68.290000000000006</v>
      </c>
      <c r="HR779" s="9">
        <v>68.23</v>
      </c>
      <c r="HS779" s="9">
        <v>68.180000000000007</v>
      </c>
      <c r="HT779" s="9">
        <v>68.12</v>
      </c>
      <c r="HU779" s="9">
        <v>68.040000000000006</v>
      </c>
      <c r="HV779" s="9">
        <v>67.97</v>
      </c>
      <c r="HW779" s="9">
        <v>67.91</v>
      </c>
      <c r="HX779" s="9">
        <v>67.849999999999994</v>
      </c>
      <c r="HY779" s="9">
        <v>67.819999999999993</v>
      </c>
      <c r="ID779" s="14">
        <v>84.838099999999997</v>
      </c>
      <c r="IE779" s="14">
        <v>84.747900000000001</v>
      </c>
      <c r="IF779" s="14">
        <v>-0.10641399999999999</v>
      </c>
      <c r="IH779" s="7">
        <v>73.83</v>
      </c>
      <c r="II779" s="9">
        <v>100.39</v>
      </c>
    </row>
    <row r="780" spans="1:243" x14ac:dyDescent="0.35">
      <c r="A780" s="6">
        <f t="shared" si="154"/>
        <v>45643</v>
      </c>
      <c r="B780" s="13">
        <f t="shared" si="165"/>
        <v>12</v>
      </c>
      <c r="C780" s="13">
        <f t="shared" si="166"/>
        <v>2024</v>
      </c>
      <c r="D780">
        <f t="shared" si="167"/>
        <v>202412</v>
      </c>
      <c r="E780">
        <f t="shared" si="168"/>
        <v>4</v>
      </c>
      <c r="F780">
        <f t="shared" si="169"/>
        <v>202404</v>
      </c>
      <c r="G780" t="s">
        <v>1885</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84.906400000000005</v>
      </c>
      <c r="FP780" s="7">
        <v>73.16</v>
      </c>
      <c r="FQ780" s="9">
        <v>1.2710999999999999</v>
      </c>
      <c r="FR780" s="7">
        <f t="shared" si="170"/>
        <v>57.556447171741013</v>
      </c>
      <c r="FT780" s="7">
        <v>4.45</v>
      </c>
      <c r="FU780" s="7">
        <v>4.5199999999999996</v>
      </c>
      <c r="FV780" s="9">
        <v>84.8767</v>
      </c>
      <c r="FX780" s="9">
        <v>73.19</v>
      </c>
      <c r="FY780" s="9">
        <v>72.56</v>
      </c>
      <c r="FZ780" s="9">
        <v>71.87</v>
      </c>
      <c r="GA780" s="9">
        <v>70.61</v>
      </c>
      <c r="GB780" s="9">
        <v>68.959999999999994</v>
      </c>
      <c r="GD780" s="9">
        <v>73.19</v>
      </c>
      <c r="GE780" s="9">
        <v>72.849999999999994</v>
      </c>
      <c r="GF780" s="9">
        <v>72.56</v>
      </c>
      <c r="GG780" s="9">
        <v>72.31</v>
      </c>
      <c r="GH780" s="9">
        <v>72.09</v>
      </c>
      <c r="GI780" s="9">
        <v>71.87</v>
      </c>
      <c r="GJ780" s="9">
        <v>71.650000000000006</v>
      </c>
      <c r="GK780" s="9">
        <v>71.430000000000007</v>
      </c>
      <c r="GL780" s="9">
        <v>71.209999999999994</v>
      </c>
      <c r="GM780" s="9">
        <v>71.010000000000005</v>
      </c>
      <c r="GN780" s="9">
        <v>70.819999999999993</v>
      </c>
      <c r="GO780" s="9">
        <v>70.61</v>
      </c>
      <c r="GP780" s="9">
        <v>70.41</v>
      </c>
      <c r="GQ780" s="9">
        <v>70.25</v>
      </c>
      <c r="GR780" s="9">
        <v>70.099999999999994</v>
      </c>
      <c r="GS780" s="9">
        <v>69.97</v>
      </c>
      <c r="GT780" s="9">
        <v>69.849999999999994</v>
      </c>
      <c r="GU780" s="9">
        <v>69.72</v>
      </c>
      <c r="GV780" s="9">
        <v>69.58</v>
      </c>
      <c r="GW780" s="9">
        <v>69.44</v>
      </c>
      <c r="GX780" s="9">
        <v>69.33</v>
      </c>
      <c r="GY780" s="9">
        <v>69.209999999999994</v>
      </c>
      <c r="GZ780" s="9">
        <v>69.09</v>
      </c>
      <c r="HA780" s="9">
        <v>68.959999999999994</v>
      </c>
      <c r="HB780" s="9">
        <v>68.849999999999994</v>
      </c>
      <c r="HC780" s="9">
        <v>68.760000000000005</v>
      </c>
      <c r="HD780" s="9">
        <v>68.69</v>
      </c>
      <c r="HE780" s="9">
        <v>68.62</v>
      </c>
      <c r="HF780" s="9">
        <v>68.569999999999993</v>
      </c>
      <c r="HG780" s="9">
        <v>68.5</v>
      </c>
      <c r="HH780" s="9">
        <v>68.42</v>
      </c>
      <c r="HI780" s="9">
        <v>68.33</v>
      </c>
      <c r="HJ780" s="9">
        <v>68.25</v>
      </c>
      <c r="HK780" s="9">
        <v>68.180000000000007</v>
      </c>
      <c r="HL780" s="9">
        <v>68.13</v>
      </c>
      <c r="HM780" s="9">
        <v>68.08</v>
      </c>
      <c r="HN780" s="9">
        <v>68.03</v>
      </c>
      <c r="HO780" s="9">
        <v>67.989999999999995</v>
      </c>
      <c r="HP780" s="9">
        <v>67.959999999999994</v>
      </c>
      <c r="HQ780" s="9">
        <v>67.92</v>
      </c>
      <c r="HR780" s="9">
        <v>67.88</v>
      </c>
      <c r="HS780" s="9">
        <v>67.84</v>
      </c>
      <c r="HT780" s="9">
        <v>67.790000000000006</v>
      </c>
      <c r="HU780" s="9">
        <v>67.72</v>
      </c>
      <c r="HV780" s="9">
        <v>67.66</v>
      </c>
      <c r="HW780" s="9">
        <v>67.62</v>
      </c>
      <c r="HX780" s="9">
        <v>67.569999999999993</v>
      </c>
      <c r="HY780" s="9">
        <v>67.55</v>
      </c>
      <c r="ID780" s="14">
        <v>84.838099999999997</v>
      </c>
      <c r="IE780" s="14">
        <v>84.747900000000001</v>
      </c>
      <c r="IF780" s="14">
        <v>-0.10641399999999999</v>
      </c>
      <c r="IH780" s="7">
        <v>72.64</v>
      </c>
      <c r="II780" s="9">
        <v>104.29</v>
      </c>
    </row>
    <row r="781" spans="1:243" x14ac:dyDescent="0.35">
      <c r="A781" s="6">
        <f t="shared" si="154"/>
        <v>45644</v>
      </c>
      <c r="B781" s="13">
        <f t="shared" si="165"/>
        <v>12</v>
      </c>
      <c r="C781" s="13">
        <f t="shared" si="166"/>
        <v>2024</v>
      </c>
      <c r="D781">
        <f t="shared" si="167"/>
        <v>202412</v>
      </c>
      <c r="E781">
        <f t="shared" si="168"/>
        <v>4</v>
      </c>
      <c r="F781">
        <f t="shared" si="169"/>
        <v>202404</v>
      </c>
      <c r="G781" t="s">
        <v>1886</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84.910899999999998</v>
      </c>
      <c r="FP781" s="7">
        <v>74.569999999999993</v>
      </c>
      <c r="FQ781" s="9">
        <v>1.2693000000000001</v>
      </c>
      <c r="FR781" s="7">
        <f t="shared" si="170"/>
        <v>58.748916725754341</v>
      </c>
      <c r="FT781" s="7">
        <v>4.46</v>
      </c>
      <c r="FU781" s="7">
        <v>4.55</v>
      </c>
      <c r="FV781" s="9">
        <v>84.882499999999993</v>
      </c>
      <c r="FX781" s="9">
        <v>73.39</v>
      </c>
      <c r="FY781" s="9">
        <v>72.67</v>
      </c>
      <c r="FZ781" s="9">
        <v>71.89</v>
      </c>
      <c r="GA781" s="9">
        <v>70.489999999999995</v>
      </c>
      <c r="GB781" s="9">
        <v>68.78</v>
      </c>
      <c r="GD781" s="9">
        <v>73.39</v>
      </c>
      <c r="GE781" s="9">
        <v>73</v>
      </c>
      <c r="GF781" s="9">
        <v>72.67</v>
      </c>
      <c r="GG781" s="9">
        <v>72.39</v>
      </c>
      <c r="GH781" s="9">
        <v>72.13</v>
      </c>
      <c r="GI781" s="9">
        <v>71.89</v>
      </c>
      <c r="GJ781" s="9">
        <v>71.64</v>
      </c>
      <c r="GK781" s="9">
        <v>71.39</v>
      </c>
      <c r="GL781" s="9">
        <v>71.16</v>
      </c>
      <c r="GM781" s="9">
        <v>70.930000000000007</v>
      </c>
      <c r="GN781" s="9">
        <v>70.72</v>
      </c>
      <c r="GO781" s="9">
        <v>70.489999999999995</v>
      </c>
      <c r="GP781" s="9">
        <v>70.28</v>
      </c>
      <c r="GQ781" s="9">
        <v>70.11</v>
      </c>
      <c r="GR781" s="9">
        <v>69.95</v>
      </c>
      <c r="GS781" s="9">
        <v>69.81</v>
      </c>
      <c r="GT781" s="9">
        <v>69.69</v>
      </c>
      <c r="GU781" s="9">
        <v>69.55</v>
      </c>
      <c r="GV781" s="9">
        <v>69.41</v>
      </c>
      <c r="GW781" s="9">
        <v>69.27</v>
      </c>
      <c r="GX781" s="9">
        <v>69.150000000000006</v>
      </c>
      <c r="GY781" s="9">
        <v>69.03</v>
      </c>
      <c r="GZ781" s="9">
        <v>68.91</v>
      </c>
      <c r="HA781" s="9">
        <v>68.78</v>
      </c>
      <c r="HB781" s="9">
        <v>68.67</v>
      </c>
      <c r="HC781" s="9">
        <v>68.569999999999993</v>
      </c>
      <c r="HD781" s="9">
        <v>68.489999999999995</v>
      </c>
      <c r="HE781" s="9">
        <v>68.42</v>
      </c>
      <c r="HF781" s="9">
        <v>68.36</v>
      </c>
      <c r="HG781" s="9">
        <v>68.3</v>
      </c>
      <c r="HH781" s="9">
        <v>68.209999999999994</v>
      </c>
      <c r="HI781" s="9">
        <v>68.12</v>
      </c>
      <c r="HJ781" s="9">
        <v>68.040000000000006</v>
      </c>
      <c r="HK781" s="9">
        <v>67.97</v>
      </c>
      <c r="HL781" s="9">
        <v>67.92</v>
      </c>
      <c r="HM781" s="9">
        <v>67.87</v>
      </c>
      <c r="HN781" s="9">
        <v>67.819999999999993</v>
      </c>
      <c r="HO781" s="9">
        <v>67.78</v>
      </c>
      <c r="HP781" s="9">
        <v>67.75</v>
      </c>
      <c r="HQ781" s="9">
        <v>67.709999999999994</v>
      </c>
      <c r="HR781" s="9">
        <v>67.680000000000007</v>
      </c>
      <c r="HS781" s="9">
        <v>67.64</v>
      </c>
      <c r="HT781" s="9">
        <v>67.59</v>
      </c>
      <c r="HU781" s="9">
        <v>67.52</v>
      </c>
      <c r="HV781" s="9">
        <v>67.459999999999994</v>
      </c>
      <c r="HW781" s="9">
        <v>67.42</v>
      </c>
      <c r="HX781" s="9">
        <v>67.38</v>
      </c>
      <c r="HY781" s="9">
        <v>67.36</v>
      </c>
      <c r="ID781" s="14">
        <v>84.838099999999997</v>
      </c>
      <c r="IE781" s="14">
        <v>84.747900000000001</v>
      </c>
      <c r="IF781" s="14">
        <v>-0.10641399999999999</v>
      </c>
      <c r="IH781" s="7">
        <v>73.28</v>
      </c>
      <c r="II781" s="9">
        <v>101.5</v>
      </c>
    </row>
    <row r="782" spans="1:243" x14ac:dyDescent="0.35">
      <c r="A782" s="6">
        <f t="shared" si="154"/>
        <v>45645</v>
      </c>
      <c r="B782" s="13">
        <f t="shared" si="165"/>
        <v>12</v>
      </c>
      <c r="C782" s="13">
        <f t="shared" si="166"/>
        <v>2024</v>
      </c>
      <c r="D782">
        <f t="shared" si="167"/>
        <v>202412</v>
      </c>
      <c r="E782">
        <f t="shared" si="168"/>
        <v>4</v>
      </c>
      <c r="F782">
        <f t="shared" si="169"/>
        <v>202404</v>
      </c>
      <c r="G782" t="s">
        <v>1887</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84.459699999999998</v>
      </c>
      <c r="FP782" s="7">
        <v>73.75</v>
      </c>
      <c r="FQ782" s="9">
        <v>1.2551000000000001</v>
      </c>
      <c r="FR782" s="7">
        <f t="shared" si="170"/>
        <v>58.76025814676121</v>
      </c>
      <c r="FT782" s="7">
        <v>4.46</v>
      </c>
      <c r="FU782" s="7">
        <v>4.6100000000000003</v>
      </c>
      <c r="FV782" s="9">
        <v>84.417100000000005</v>
      </c>
      <c r="FX782" s="9">
        <v>72.88</v>
      </c>
      <c r="FY782" s="9">
        <v>72.08</v>
      </c>
      <c r="FZ782" s="9">
        <v>71.239999999999995</v>
      </c>
      <c r="GA782" s="9">
        <v>69.81</v>
      </c>
      <c r="GB782" s="9">
        <v>68.33</v>
      </c>
      <c r="GD782" s="9">
        <v>72.88</v>
      </c>
      <c r="GE782" s="9">
        <v>72.45</v>
      </c>
      <c r="GF782" s="9">
        <v>72.08</v>
      </c>
      <c r="GG782" s="9">
        <v>71.78</v>
      </c>
      <c r="GH782" s="9">
        <v>71.5</v>
      </c>
      <c r="GI782" s="9">
        <v>71.239999999999995</v>
      </c>
      <c r="GJ782" s="9">
        <v>70.98</v>
      </c>
      <c r="GK782" s="9">
        <v>70.72</v>
      </c>
      <c r="GL782" s="9">
        <v>70.47</v>
      </c>
      <c r="GM782" s="9">
        <v>70.239999999999995</v>
      </c>
      <c r="GN782" s="9">
        <v>70.03</v>
      </c>
      <c r="GO782" s="9">
        <v>69.81</v>
      </c>
      <c r="GP782" s="9">
        <v>69.61</v>
      </c>
      <c r="GQ782" s="9">
        <v>69.45</v>
      </c>
      <c r="GR782" s="9">
        <v>69.31</v>
      </c>
      <c r="GS782" s="9">
        <v>69.19</v>
      </c>
      <c r="GT782" s="9">
        <v>69.09</v>
      </c>
      <c r="GU782" s="9">
        <v>68.97</v>
      </c>
      <c r="GV782" s="9">
        <v>68.849999999999994</v>
      </c>
      <c r="GW782" s="9">
        <v>68.73</v>
      </c>
      <c r="GX782" s="9">
        <v>68.63</v>
      </c>
      <c r="GY782" s="9">
        <v>68.53</v>
      </c>
      <c r="GZ782" s="9">
        <v>68.44</v>
      </c>
      <c r="HA782" s="9">
        <v>68.33</v>
      </c>
      <c r="HB782" s="9">
        <v>68.239999999999995</v>
      </c>
      <c r="HC782" s="9">
        <v>68.16</v>
      </c>
      <c r="HD782" s="9">
        <v>68.099999999999994</v>
      </c>
      <c r="HE782" s="9">
        <v>68.05</v>
      </c>
      <c r="HF782" s="9">
        <v>68.02</v>
      </c>
      <c r="HG782" s="9">
        <v>67.97</v>
      </c>
      <c r="HH782" s="9">
        <v>67.900000000000006</v>
      </c>
      <c r="HI782" s="9">
        <v>67.83</v>
      </c>
      <c r="HJ782" s="9">
        <v>67.77</v>
      </c>
      <c r="HK782" s="9">
        <v>67.72</v>
      </c>
      <c r="HL782" s="9">
        <v>67.69</v>
      </c>
      <c r="HM782" s="9">
        <v>67.650000000000006</v>
      </c>
      <c r="HN782" s="9">
        <v>67.62</v>
      </c>
      <c r="HO782" s="9">
        <v>67.59</v>
      </c>
      <c r="HP782" s="9">
        <v>67.58</v>
      </c>
      <c r="HQ782" s="9">
        <v>67.55</v>
      </c>
      <c r="HR782" s="9">
        <v>67.53</v>
      </c>
      <c r="HS782" s="9">
        <v>67.5</v>
      </c>
      <c r="HT782" s="9">
        <v>67.47</v>
      </c>
      <c r="HU782" s="9">
        <v>67.430000000000007</v>
      </c>
      <c r="HV782" s="9">
        <v>67.39</v>
      </c>
      <c r="HW782" s="9">
        <v>67.36</v>
      </c>
      <c r="HX782" s="9">
        <v>67.33</v>
      </c>
      <c r="HY782" s="9">
        <v>67.319999999999993</v>
      </c>
      <c r="ID782" s="14">
        <v>84.838099999999997</v>
      </c>
      <c r="IE782" s="14">
        <v>84.747900000000001</v>
      </c>
      <c r="IF782" s="14">
        <v>-0.10641399999999999</v>
      </c>
      <c r="IH782" s="7">
        <v>72.44</v>
      </c>
      <c r="II782" s="9">
        <v>107.33</v>
      </c>
    </row>
    <row r="783" spans="1:243" x14ac:dyDescent="0.35">
      <c r="A783" s="6">
        <f t="shared" ref="A783:A846" si="171">+A778+7</f>
        <v>45646</v>
      </c>
      <c r="B783" s="13">
        <f t="shared" si="165"/>
        <v>12</v>
      </c>
      <c r="C783" s="13">
        <f t="shared" si="166"/>
        <v>2024</v>
      </c>
      <c r="D783">
        <f t="shared" si="167"/>
        <v>202412</v>
      </c>
      <c r="E783">
        <f t="shared" si="168"/>
        <v>4</v>
      </c>
      <c r="F783">
        <f t="shared" si="169"/>
        <v>202404</v>
      </c>
      <c r="G783" t="s">
        <v>1888</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84.268000000000001</v>
      </c>
      <c r="FP783" s="7">
        <v>73.19</v>
      </c>
      <c r="FQ783" s="9">
        <v>1.2541</v>
      </c>
      <c r="FR783" s="7">
        <f t="shared" si="170"/>
        <v>58.360577306434891</v>
      </c>
      <c r="FT783" s="7">
        <v>4.37</v>
      </c>
      <c r="FU783" s="7">
        <v>4.5199999999999996</v>
      </c>
      <c r="FV783" s="9">
        <v>84.247500000000002</v>
      </c>
      <c r="FX783" s="9">
        <v>72.94</v>
      </c>
      <c r="FY783" s="9">
        <v>72.180000000000007</v>
      </c>
      <c r="FZ783" s="9">
        <v>71.34</v>
      </c>
      <c r="GA783" s="9">
        <v>69.94</v>
      </c>
      <c r="GB783" s="9">
        <v>68.45</v>
      </c>
      <c r="GD783" s="9">
        <v>72.94</v>
      </c>
      <c r="GE783" s="9">
        <v>72.56</v>
      </c>
      <c r="GF783" s="9">
        <v>72.180000000000007</v>
      </c>
      <c r="GG783" s="9">
        <v>71.87</v>
      </c>
      <c r="GH783" s="9">
        <v>71.599999999999994</v>
      </c>
      <c r="GI783" s="9">
        <v>71.34</v>
      </c>
      <c r="GJ783" s="9">
        <v>71.08</v>
      </c>
      <c r="GK783" s="9">
        <v>70.83</v>
      </c>
      <c r="GL783" s="9">
        <v>70.59</v>
      </c>
      <c r="GM783" s="9">
        <v>70.36</v>
      </c>
      <c r="GN783" s="9">
        <v>70.16</v>
      </c>
      <c r="GO783" s="9">
        <v>69.94</v>
      </c>
      <c r="GP783" s="9">
        <v>69.739999999999995</v>
      </c>
      <c r="GQ783" s="9">
        <v>69.59</v>
      </c>
      <c r="GR783" s="9">
        <v>69.45</v>
      </c>
      <c r="GS783" s="9">
        <v>69.34</v>
      </c>
      <c r="GT783" s="9">
        <v>69.239999999999995</v>
      </c>
      <c r="GU783" s="9">
        <v>69.12</v>
      </c>
      <c r="GV783" s="9">
        <v>69</v>
      </c>
      <c r="GW783" s="9">
        <v>68.88</v>
      </c>
      <c r="GX783" s="9">
        <v>68.77</v>
      </c>
      <c r="GY783" s="9">
        <v>68.66</v>
      </c>
      <c r="GZ783" s="9">
        <v>68.56</v>
      </c>
      <c r="HA783" s="9">
        <v>68.45</v>
      </c>
      <c r="HB783" s="9">
        <v>68.36</v>
      </c>
      <c r="HC783" s="9">
        <v>68.28</v>
      </c>
      <c r="HD783" s="9">
        <v>68.22</v>
      </c>
      <c r="HE783" s="9">
        <v>68.17</v>
      </c>
      <c r="HF783" s="9">
        <v>68.14</v>
      </c>
      <c r="HG783" s="9">
        <v>68.09</v>
      </c>
      <c r="HH783" s="9">
        <v>68.02</v>
      </c>
      <c r="HI783" s="9">
        <v>67.959999999999994</v>
      </c>
      <c r="HJ783" s="9">
        <v>67.900000000000006</v>
      </c>
      <c r="HK783" s="9">
        <v>67.849999999999994</v>
      </c>
      <c r="HL783" s="9">
        <v>67.83</v>
      </c>
      <c r="HM783" s="9">
        <v>67.790000000000006</v>
      </c>
      <c r="HN783" s="9">
        <v>67.760000000000005</v>
      </c>
      <c r="HO783" s="9">
        <v>67.73</v>
      </c>
      <c r="HP783" s="9">
        <v>67.72</v>
      </c>
      <c r="HQ783" s="9">
        <v>67.69</v>
      </c>
      <c r="HR783" s="9">
        <v>67.67</v>
      </c>
      <c r="HS783" s="9">
        <v>67.64</v>
      </c>
      <c r="HT783" s="9">
        <v>67.61</v>
      </c>
      <c r="HU783" s="9">
        <v>67.58</v>
      </c>
      <c r="HV783" s="9">
        <v>67.540000000000006</v>
      </c>
      <c r="HW783" s="9">
        <v>67.510000000000005</v>
      </c>
      <c r="HX783" s="9">
        <v>67.489999999999995</v>
      </c>
      <c r="HY783" s="9">
        <v>67.489999999999995</v>
      </c>
      <c r="ID783" s="14">
        <v>84.838099999999997</v>
      </c>
      <c r="IE783" s="14">
        <v>84.747900000000001</v>
      </c>
      <c r="IF783" s="14">
        <v>-0.10641399999999999</v>
      </c>
      <c r="IH783" s="7">
        <v>72.73</v>
      </c>
      <c r="II783" s="9">
        <v>110.04</v>
      </c>
    </row>
    <row r="784" spans="1:243" x14ac:dyDescent="0.35">
      <c r="A784" s="6">
        <f t="shared" si="171"/>
        <v>45649</v>
      </c>
      <c r="B784" s="13">
        <f t="shared" si="165"/>
        <v>12</v>
      </c>
      <c r="C784" s="13">
        <f t="shared" si="166"/>
        <v>2024</v>
      </c>
      <c r="D784">
        <f t="shared" si="167"/>
        <v>202412</v>
      </c>
      <c r="E784">
        <f t="shared" si="168"/>
        <v>4</v>
      </c>
      <c r="F784">
        <f t="shared" si="169"/>
        <v>202404</v>
      </c>
      <c r="G784" t="s">
        <v>1889</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84.219099999999997</v>
      </c>
      <c r="FP784" s="7">
        <v>72.12</v>
      </c>
      <c r="FQ784" s="9">
        <v>1.2519</v>
      </c>
      <c r="FR784" s="7">
        <f t="shared" si="170"/>
        <v>57.608435178528637</v>
      </c>
      <c r="FT784" s="7">
        <v>4.4000000000000004</v>
      </c>
      <c r="FU784" s="7">
        <v>4.5599999999999996</v>
      </c>
      <c r="FV784" s="9">
        <v>84.184700000000007</v>
      </c>
      <c r="FX784" s="9">
        <v>72.63</v>
      </c>
      <c r="FY784" s="9">
        <v>71.989999999999995</v>
      </c>
      <c r="FZ784" s="9">
        <v>71.2</v>
      </c>
      <c r="GA784" s="9">
        <v>69.86</v>
      </c>
      <c r="GB784" s="9">
        <v>68.45</v>
      </c>
      <c r="GD784" s="9">
        <v>72.63</v>
      </c>
      <c r="GE784" s="9">
        <v>72.319999999999993</v>
      </c>
      <c r="GF784" s="9">
        <v>71.989999999999995</v>
      </c>
      <c r="GG784" s="9">
        <v>71.7</v>
      </c>
      <c r="GH784" s="9">
        <v>71.44</v>
      </c>
      <c r="GI784" s="9">
        <v>71.2</v>
      </c>
      <c r="GJ784" s="9">
        <v>70.959999999999994</v>
      </c>
      <c r="GK784" s="9">
        <v>70.72</v>
      </c>
      <c r="GL784" s="9">
        <v>70.489999999999995</v>
      </c>
      <c r="GM784" s="9">
        <v>70.27</v>
      </c>
      <c r="GN784" s="9">
        <v>70.069999999999993</v>
      </c>
      <c r="GO784" s="9">
        <v>69.86</v>
      </c>
      <c r="GP784" s="9">
        <v>69.67</v>
      </c>
      <c r="GQ784" s="9">
        <v>69.52</v>
      </c>
      <c r="GR784" s="9">
        <v>69.39</v>
      </c>
      <c r="GS784" s="9">
        <v>69.290000000000006</v>
      </c>
      <c r="GT784" s="9">
        <v>69.2</v>
      </c>
      <c r="GU784" s="9">
        <v>69.09</v>
      </c>
      <c r="GV784" s="9">
        <v>68.97</v>
      </c>
      <c r="GW784" s="9">
        <v>68.86</v>
      </c>
      <c r="GX784" s="9">
        <v>68.760000000000005</v>
      </c>
      <c r="GY784" s="9">
        <v>68.66</v>
      </c>
      <c r="GZ784" s="9">
        <v>68.569999999999993</v>
      </c>
      <c r="HA784" s="9">
        <v>68.45</v>
      </c>
      <c r="HB784" s="9">
        <v>68.36</v>
      </c>
      <c r="HC784" s="9">
        <v>68.28</v>
      </c>
      <c r="HD784" s="9">
        <v>68.22</v>
      </c>
      <c r="HE784" s="9">
        <v>68.17</v>
      </c>
      <c r="HF784" s="9">
        <v>68.14</v>
      </c>
      <c r="HG784" s="9">
        <v>68.09</v>
      </c>
      <c r="HH784" s="9">
        <v>68.02</v>
      </c>
      <c r="HI784" s="9">
        <v>67.959999999999994</v>
      </c>
      <c r="HJ784" s="9">
        <v>67.900000000000006</v>
      </c>
      <c r="HK784" s="9">
        <v>67.84</v>
      </c>
      <c r="HL784" s="9">
        <v>67.819999999999993</v>
      </c>
      <c r="HM784" s="9">
        <v>67.78</v>
      </c>
      <c r="HN784" s="9">
        <v>67.75</v>
      </c>
      <c r="HO784" s="9">
        <v>67.72</v>
      </c>
      <c r="HP784" s="9">
        <v>67.709999999999994</v>
      </c>
      <c r="HQ784" s="9">
        <v>67.680000000000007</v>
      </c>
      <c r="HR784" s="9">
        <v>67.650000000000006</v>
      </c>
      <c r="HS784" s="9">
        <v>67.62</v>
      </c>
      <c r="HT784" s="9">
        <v>67.59</v>
      </c>
      <c r="HU784" s="9">
        <v>67.56</v>
      </c>
      <c r="HV784" s="9">
        <v>67.52</v>
      </c>
      <c r="HW784" s="9">
        <v>67.489999999999995</v>
      </c>
      <c r="HX784" s="9">
        <v>67.47</v>
      </c>
      <c r="HY784" s="9">
        <v>67.47</v>
      </c>
      <c r="ID784" s="14">
        <v>84.838099999999997</v>
      </c>
      <c r="IE784" s="14">
        <v>84.747900000000001</v>
      </c>
      <c r="IF784" s="14">
        <v>-0.10641399999999999</v>
      </c>
      <c r="IH784" s="7">
        <v>72.11</v>
      </c>
      <c r="II784" s="9">
        <v>114.11</v>
      </c>
    </row>
    <row r="785" spans="1:243" x14ac:dyDescent="0.35">
      <c r="A785" s="6">
        <f t="shared" si="171"/>
        <v>45650</v>
      </c>
      <c r="B785" s="13">
        <f t="shared" si="165"/>
        <v>12</v>
      </c>
      <c r="C785" s="13">
        <f t="shared" si="166"/>
        <v>2024</v>
      </c>
      <c r="D785">
        <f t="shared" si="167"/>
        <v>202412</v>
      </c>
      <c r="E785">
        <f t="shared" si="168"/>
        <v>4</v>
      </c>
      <c r="F785">
        <f t="shared" si="169"/>
        <v>202404</v>
      </c>
      <c r="G785" t="s">
        <v>1890</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84.363500000000002</v>
      </c>
      <c r="FP785" s="7">
        <v>73.5</v>
      </c>
      <c r="FQ785" s="9">
        <v>1.2539</v>
      </c>
      <c r="FR785" s="7">
        <f t="shared" si="170"/>
        <v>58.617114602440388</v>
      </c>
      <c r="FT785" s="7">
        <v>4.3899999999999997</v>
      </c>
      <c r="FU785" s="7">
        <v>4.5999999999999996</v>
      </c>
      <c r="FV785" s="9">
        <v>84.332300000000004</v>
      </c>
      <c r="FX785" s="9">
        <v>73.58</v>
      </c>
      <c r="FY785" s="9">
        <v>72.77</v>
      </c>
      <c r="FZ785" s="9">
        <v>71.89</v>
      </c>
      <c r="GA785" s="9">
        <v>70.47</v>
      </c>
      <c r="GB785" s="9">
        <v>68.92</v>
      </c>
      <c r="GD785" s="9">
        <v>73.58</v>
      </c>
      <c r="GE785" s="9">
        <v>73.17</v>
      </c>
      <c r="GF785" s="9">
        <v>72.77</v>
      </c>
      <c r="GG785" s="9">
        <v>72.44</v>
      </c>
      <c r="GH785" s="9">
        <v>72.150000000000006</v>
      </c>
      <c r="GI785" s="9">
        <v>71.89</v>
      </c>
      <c r="GJ785" s="9">
        <v>71.63</v>
      </c>
      <c r="GK785" s="9">
        <v>71.37</v>
      </c>
      <c r="GL785" s="9">
        <v>71.13</v>
      </c>
      <c r="GM785" s="9">
        <v>70.900000000000006</v>
      </c>
      <c r="GN785" s="9">
        <v>70.69</v>
      </c>
      <c r="GO785" s="9">
        <v>70.47</v>
      </c>
      <c r="GP785" s="9">
        <v>70.27</v>
      </c>
      <c r="GQ785" s="9">
        <v>70.11</v>
      </c>
      <c r="GR785" s="9">
        <v>69.97</v>
      </c>
      <c r="GS785" s="9">
        <v>69.849999999999994</v>
      </c>
      <c r="GT785" s="9">
        <v>69.739999999999995</v>
      </c>
      <c r="GU785" s="9">
        <v>69.63</v>
      </c>
      <c r="GV785" s="9">
        <v>69.5</v>
      </c>
      <c r="GW785" s="9">
        <v>69.38</v>
      </c>
      <c r="GX785" s="9">
        <v>69.27</v>
      </c>
      <c r="GY785" s="9">
        <v>69.16</v>
      </c>
      <c r="GZ785" s="9">
        <v>69.05</v>
      </c>
      <c r="HA785" s="9">
        <v>68.92</v>
      </c>
      <c r="HB785" s="9">
        <v>68.819999999999993</v>
      </c>
      <c r="HC785" s="9">
        <v>68.73</v>
      </c>
      <c r="HD785" s="9">
        <v>68.67</v>
      </c>
      <c r="HE785" s="9">
        <v>68.62</v>
      </c>
      <c r="HF785" s="9">
        <v>68.58</v>
      </c>
      <c r="HG785" s="9">
        <v>68.52</v>
      </c>
      <c r="HH785" s="9">
        <v>68.44</v>
      </c>
      <c r="HI785" s="9">
        <v>68.38</v>
      </c>
      <c r="HJ785" s="9">
        <v>68.31</v>
      </c>
      <c r="HK785" s="9">
        <v>68.239999999999995</v>
      </c>
      <c r="HL785" s="9">
        <v>68.209999999999994</v>
      </c>
      <c r="HM785" s="9">
        <v>68.17</v>
      </c>
      <c r="HN785" s="9">
        <v>68.14</v>
      </c>
      <c r="HO785" s="9">
        <v>68.099999999999994</v>
      </c>
      <c r="HP785" s="9">
        <v>68.08</v>
      </c>
      <c r="HQ785" s="9">
        <v>68.05</v>
      </c>
      <c r="HR785" s="9">
        <v>68.010000000000005</v>
      </c>
      <c r="HS785" s="9">
        <v>67.98</v>
      </c>
      <c r="HT785" s="9">
        <v>67.95</v>
      </c>
      <c r="HU785" s="9">
        <v>67.91</v>
      </c>
      <c r="HV785" s="9">
        <v>67.86</v>
      </c>
      <c r="HW785" s="9">
        <v>67.83</v>
      </c>
      <c r="HX785" s="9">
        <v>67.8</v>
      </c>
      <c r="HY785" s="9">
        <v>67.8</v>
      </c>
      <c r="ID785" s="14">
        <v>84.838099999999997</v>
      </c>
      <c r="IE785" s="14">
        <v>84.747900000000001</v>
      </c>
      <c r="IF785" s="14">
        <v>-0.10641399999999999</v>
      </c>
      <c r="IH785" s="7">
        <v>73.010000000000005</v>
      </c>
      <c r="II785" s="9">
        <v>114.29</v>
      </c>
    </row>
    <row r="786" spans="1:243" x14ac:dyDescent="0.35">
      <c r="A786" s="6">
        <f t="shared" si="171"/>
        <v>45651</v>
      </c>
      <c r="B786" s="13">
        <f t="shared" si="165"/>
        <v>12</v>
      </c>
      <c r="C786" s="13">
        <f t="shared" si="166"/>
        <v>2024</v>
      </c>
      <c r="D786">
        <f t="shared" si="167"/>
        <v>202412</v>
      </c>
      <c r="E786">
        <f t="shared" si="168"/>
        <v>4</v>
      </c>
      <c r="F786">
        <f t="shared" si="169"/>
        <v>202404</v>
      </c>
      <c r="G786" t="s">
        <v>1891</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70"/>
        <v>#N/A</v>
      </c>
      <c r="FT786" s="7" t="e">
        <v>#N/A</v>
      </c>
      <c r="FU786" s="7" t="e">
        <v>#N/A</v>
      </c>
      <c r="FV786" s="9" t="e">
        <v>#N/A</v>
      </c>
      <c r="FX786" s="9" t="e">
        <v>#N/A</v>
      </c>
      <c r="FY786" s="9" t="e">
        <v>#N/A</v>
      </c>
      <c r="FZ786" s="9" t="e">
        <v>#N/A</v>
      </c>
      <c r="GA786" s="9" t="e">
        <v>#N/A</v>
      </c>
      <c r="GB786" s="9" t="e">
        <v>#N/A</v>
      </c>
      <c r="GD786" s="9" t="e">
        <v>#N/A</v>
      </c>
      <c r="GE786" s="9" t="e">
        <v>#N/A</v>
      </c>
      <c r="GF786" s="9" t="e">
        <v>#N/A</v>
      </c>
      <c r="GG786" s="9" t="e">
        <v>#N/A</v>
      </c>
      <c r="GH786" s="9" t="e">
        <v>#N/A</v>
      </c>
      <c r="GI786" s="9" t="e">
        <v>#N/A</v>
      </c>
      <c r="GJ786" s="9" t="e">
        <v>#N/A</v>
      </c>
      <c r="GK786" s="9" t="e">
        <v>#N/A</v>
      </c>
      <c r="GL786" s="9" t="e">
        <v>#N/A</v>
      </c>
      <c r="GM786" s="9" t="e">
        <v>#N/A</v>
      </c>
      <c r="GN786" s="9" t="e">
        <v>#N/A</v>
      </c>
      <c r="GO786" s="9" t="e">
        <v>#N/A</v>
      </c>
      <c r="GP786" s="9" t="e">
        <v>#N/A</v>
      </c>
      <c r="GQ786" s="9" t="e">
        <v>#N/A</v>
      </c>
      <c r="GR786" s="9" t="e">
        <v>#N/A</v>
      </c>
      <c r="GS786" s="9" t="e">
        <v>#N/A</v>
      </c>
      <c r="GT786" s="9" t="e">
        <v>#N/A</v>
      </c>
      <c r="GU786" s="9" t="e">
        <v>#N/A</v>
      </c>
      <c r="GV786" s="9" t="e">
        <v>#N/A</v>
      </c>
      <c r="GW786" s="9" t="e">
        <v>#N/A</v>
      </c>
      <c r="GX786" s="9" t="e">
        <v>#N/A</v>
      </c>
      <c r="GY786" s="9" t="e">
        <v>#N/A</v>
      </c>
      <c r="GZ786" s="9" t="e">
        <v>#N/A</v>
      </c>
      <c r="HA786" s="9" t="e">
        <v>#N/A</v>
      </c>
      <c r="HB786" s="9" t="e">
        <v>#N/A</v>
      </c>
      <c r="HC786" s="9" t="e">
        <v>#N/A</v>
      </c>
      <c r="HD786" s="9" t="e">
        <v>#N/A</v>
      </c>
      <c r="HE786" s="9" t="e">
        <v>#N/A</v>
      </c>
      <c r="HF786" s="9" t="e">
        <v>#N/A</v>
      </c>
      <c r="HG786" s="9" t="e">
        <v>#N/A</v>
      </c>
      <c r="HH786" s="9" t="e">
        <v>#N/A</v>
      </c>
      <c r="HI786" s="9" t="e">
        <v>#N/A</v>
      </c>
      <c r="HJ786" s="9" t="e">
        <v>#N/A</v>
      </c>
      <c r="HK786" s="9" t="e">
        <v>#N/A</v>
      </c>
      <c r="HL786" s="9" t="e">
        <v>#N/A</v>
      </c>
      <c r="HM786" s="9" t="e">
        <v>#N/A</v>
      </c>
      <c r="HN786" s="9" t="e">
        <v>#N/A</v>
      </c>
      <c r="HO786" s="9" t="e">
        <v>#N/A</v>
      </c>
      <c r="HP786" s="9" t="e">
        <v>#N/A</v>
      </c>
      <c r="HQ786" s="9" t="e">
        <v>#N/A</v>
      </c>
      <c r="HR786" s="9" t="e">
        <v>#N/A</v>
      </c>
      <c r="HS786" s="9" t="e">
        <v>#N/A</v>
      </c>
      <c r="HT786" s="9" t="e">
        <v>#N/A</v>
      </c>
      <c r="HU786" s="9" t="e">
        <v>#N/A</v>
      </c>
      <c r="HV786" s="9" t="e">
        <v>#N/A</v>
      </c>
      <c r="HW786" s="9" t="e">
        <v>#N/A</v>
      </c>
      <c r="HX786" s="9" t="e">
        <v>#N/A</v>
      </c>
      <c r="HY786" s="9" t="e">
        <v>#N/A</v>
      </c>
      <c r="ID786" s="14">
        <v>84.838099999999997</v>
      </c>
      <c r="IE786" s="14">
        <v>84.747900000000001</v>
      </c>
      <c r="IF786" s="14">
        <v>-0.10641399999999999</v>
      </c>
      <c r="IH786" s="7">
        <v>73.209999999999994</v>
      </c>
      <c r="II786" s="9" t="e">
        <v>#N/A</v>
      </c>
    </row>
    <row r="787" spans="1:243" x14ac:dyDescent="0.35">
      <c r="A787" s="6">
        <f t="shared" si="171"/>
        <v>45652</v>
      </c>
      <c r="B787" s="13">
        <f t="shared" si="165"/>
        <v>12</v>
      </c>
      <c r="C787" s="13">
        <f t="shared" si="166"/>
        <v>2024</v>
      </c>
      <c r="D787">
        <f t="shared" si="167"/>
        <v>202412</v>
      </c>
      <c r="E787">
        <f t="shared" si="168"/>
        <v>4</v>
      </c>
      <c r="F787">
        <f t="shared" si="169"/>
        <v>202404</v>
      </c>
      <c r="G787" t="s">
        <v>1892</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70"/>
        <v>#N/A</v>
      </c>
      <c r="FT787" s="7" t="e">
        <v>#N/A</v>
      </c>
      <c r="FU787" s="7" t="e">
        <v>#N/A</v>
      </c>
      <c r="FV787" s="9" t="e">
        <v>#N/A</v>
      </c>
      <c r="FX787" s="9">
        <v>73.260000000000005</v>
      </c>
      <c r="FY787" s="9">
        <v>72.430000000000007</v>
      </c>
      <c r="FZ787" s="9">
        <v>71.53</v>
      </c>
      <c r="GA787" s="9">
        <v>70.12</v>
      </c>
      <c r="GB787" s="9">
        <v>68.599999999999994</v>
      </c>
      <c r="GD787" s="9">
        <v>73.260000000000005</v>
      </c>
      <c r="GE787" s="9">
        <v>72.849999999999994</v>
      </c>
      <c r="GF787" s="9">
        <v>72.430000000000007</v>
      </c>
      <c r="GG787" s="9">
        <v>72.09</v>
      </c>
      <c r="GH787" s="9">
        <v>71.8</v>
      </c>
      <c r="GI787" s="9">
        <v>71.53</v>
      </c>
      <c r="GJ787" s="9">
        <v>71.27</v>
      </c>
      <c r="GK787" s="9">
        <v>71.02</v>
      </c>
      <c r="GL787" s="9">
        <v>70.78</v>
      </c>
      <c r="GM787" s="9">
        <v>70.55</v>
      </c>
      <c r="GN787" s="9">
        <v>70.34</v>
      </c>
      <c r="GO787" s="9">
        <v>70.12</v>
      </c>
      <c r="GP787" s="9">
        <v>69.91</v>
      </c>
      <c r="GQ787" s="9">
        <v>69.75</v>
      </c>
      <c r="GR787" s="9">
        <v>69.61</v>
      </c>
      <c r="GS787" s="9">
        <v>69.5</v>
      </c>
      <c r="GT787" s="9">
        <v>69.400000000000006</v>
      </c>
      <c r="GU787" s="9">
        <v>69.290000000000006</v>
      </c>
      <c r="GV787" s="9">
        <v>69.16</v>
      </c>
      <c r="GW787" s="9">
        <v>69.040000000000006</v>
      </c>
      <c r="GX787" s="9">
        <v>68.94</v>
      </c>
      <c r="GY787" s="9">
        <v>68.84</v>
      </c>
      <c r="GZ787" s="9">
        <v>68.73</v>
      </c>
      <c r="HA787" s="9">
        <v>68.599999999999994</v>
      </c>
      <c r="HB787" s="9">
        <v>68.5</v>
      </c>
      <c r="HC787" s="9">
        <v>68.42</v>
      </c>
      <c r="HD787" s="9">
        <v>68.349999999999994</v>
      </c>
      <c r="HE787" s="9">
        <v>68.31</v>
      </c>
      <c r="HF787" s="9">
        <v>68.27</v>
      </c>
      <c r="HG787" s="9">
        <v>68.209999999999994</v>
      </c>
      <c r="HH787" s="9">
        <v>68.14</v>
      </c>
      <c r="HI787" s="9">
        <v>68.09</v>
      </c>
      <c r="HJ787" s="9">
        <v>68.02</v>
      </c>
      <c r="HK787" s="9">
        <v>67.95</v>
      </c>
      <c r="HL787" s="9">
        <v>67.91</v>
      </c>
      <c r="HM787" s="9">
        <v>67.87</v>
      </c>
      <c r="HN787" s="9">
        <v>67.84</v>
      </c>
      <c r="HO787" s="9">
        <v>67.8</v>
      </c>
      <c r="HP787" s="9">
        <v>67.790000000000006</v>
      </c>
      <c r="HQ787" s="9">
        <v>67.77</v>
      </c>
      <c r="HR787" s="9">
        <v>67.73</v>
      </c>
      <c r="HS787" s="9">
        <v>67.7</v>
      </c>
      <c r="HT787" s="9">
        <v>67.67</v>
      </c>
      <c r="HU787" s="9">
        <v>67.63</v>
      </c>
      <c r="HV787" s="9">
        <v>67.59</v>
      </c>
      <c r="HW787" s="9">
        <v>67.569999999999993</v>
      </c>
      <c r="HX787" s="9">
        <v>67.540000000000006</v>
      </c>
      <c r="HY787" s="9">
        <v>67.540000000000006</v>
      </c>
      <c r="ID787" s="14">
        <v>84.838099999999997</v>
      </c>
      <c r="IE787" s="14">
        <v>84.747900000000001</v>
      </c>
      <c r="IF787" s="14">
        <v>-0.10641399999999999</v>
      </c>
      <c r="IH787" s="7">
        <v>72.88</v>
      </c>
      <c r="II787" s="9">
        <v>114.29</v>
      </c>
    </row>
    <row r="788" spans="1:243" x14ac:dyDescent="0.35">
      <c r="A788" s="6">
        <f t="shared" si="171"/>
        <v>45653</v>
      </c>
      <c r="B788" s="13">
        <f t="shared" si="165"/>
        <v>12</v>
      </c>
      <c r="C788" s="13">
        <f t="shared" si="166"/>
        <v>2024</v>
      </c>
      <c r="D788">
        <f t="shared" si="167"/>
        <v>202412</v>
      </c>
      <c r="E788">
        <f t="shared" si="168"/>
        <v>4</v>
      </c>
      <c r="F788">
        <f t="shared" si="169"/>
        <v>202404</v>
      </c>
      <c r="G788" t="s">
        <v>1893</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84.517700000000005</v>
      </c>
      <c r="FP788" s="7">
        <v>73.77</v>
      </c>
      <c r="FQ788" s="9">
        <v>1.2577</v>
      </c>
      <c r="FR788" s="7">
        <f t="shared" si="170"/>
        <v>58.654687127295851</v>
      </c>
      <c r="FT788" s="7">
        <v>4.47</v>
      </c>
      <c r="FU788" s="7">
        <v>4.6399999999999997</v>
      </c>
      <c r="FV788" s="9">
        <v>84.481800000000007</v>
      </c>
      <c r="FX788" s="9">
        <v>74.17</v>
      </c>
      <c r="FY788" s="9">
        <v>73.31</v>
      </c>
      <c r="FZ788" s="9">
        <v>72.3</v>
      </c>
      <c r="GA788" s="9">
        <v>70.63</v>
      </c>
      <c r="GB788" s="9">
        <v>68.87</v>
      </c>
      <c r="GD788" s="9">
        <v>74.17</v>
      </c>
      <c r="GE788" s="9">
        <v>73.790000000000006</v>
      </c>
      <c r="GF788" s="9">
        <v>73.31</v>
      </c>
      <c r="GG788" s="9">
        <v>72.930000000000007</v>
      </c>
      <c r="GH788" s="9">
        <v>72.61</v>
      </c>
      <c r="GI788" s="9">
        <v>72.3</v>
      </c>
      <c r="GJ788" s="9">
        <v>71.989999999999995</v>
      </c>
      <c r="GK788" s="9">
        <v>71.7</v>
      </c>
      <c r="GL788" s="9">
        <v>71.41</v>
      </c>
      <c r="GM788" s="9">
        <v>71.14</v>
      </c>
      <c r="GN788" s="9">
        <v>70.89</v>
      </c>
      <c r="GO788" s="9">
        <v>70.63</v>
      </c>
      <c r="GP788" s="9">
        <v>70.400000000000006</v>
      </c>
      <c r="GQ788" s="9">
        <v>70.209999999999994</v>
      </c>
      <c r="GR788" s="9">
        <v>70.05</v>
      </c>
      <c r="GS788" s="9">
        <v>69.92</v>
      </c>
      <c r="GT788" s="9">
        <v>69.8</v>
      </c>
      <c r="GU788" s="9">
        <v>69.67</v>
      </c>
      <c r="GV788" s="9">
        <v>69.52</v>
      </c>
      <c r="GW788" s="9">
        <v>69.38</v>
      </c>
      <c r="GX788" s="9">
        <v>69.260000000000005</v>
      </c>
      <c r="GY788" s="9">
        <v>69.13</v>
      </c>
      <c r="GZ788" s="9">
        <v>69.010000000000005</v>
      </c>
      <c r="HA788" s="9">
        <v>68.87</v>
      </c>
      <c r="HB788" s="9">
        <v>68.760000000000005</v>
      </c>
      <c r="HC788" s="9">
        <v>68.67</v>
      </c>
      <c r="HD788" s="9">
        <v>68.58</v>
      </c>
      <c r="HE788" s="9">
        <v>68.52</v>
      </c>
      <c r="HF788" s="9">
        <v>68.459999999999994</v>
      </c>
      <c r="HG788" s="9">
        <v>68.39</v>
      </c>
      <c r="HH788" s="9">
        <v>68.31</v>
      </c>
      <c r="HI788" s="9">
        <v>68.25</v>
      </c>
      <c r="HJ788" s="9">
        <v>68.17</v>
      </c>
      <c r="HK788" s="9">
        <v>68.09</v>
      </c>
      <c r="HL788" s="9">
        <v>68.03</v>
      </c>
      <c r="HM788" s="9">
        <v>67.98</v>
      </c>
      <c r="HN788" s="9">
        <v>67.94</v>
      </c>
      <c r="HO788" s="9">
        <v>67.89</v>
      </c>
      <c r="HP788" s="9">
        <v>67.87</v>
      </c>
      <c r="HQ788" s="9">
        <v>67.849999999999994</v>
      </c>
      <c r="HR788" s="9">
        <v>67.81</v>
      </c>
      <c r="HS788" s="9">
        <v>67.77</v>
      </c>
      <c r="HT788" s="9">
        <v>67.73</v>
      </c>
      <c r="HU788" s="9">
        <v>67.680000000000007</v>
      </c>
      <c r="HV788" s="9">
        <v>67.63</v>
      </c>
      <c r="HW788" s="9">
        <v>67.61</v>
      </c>
      <c r="HX788" s="9">
        <v>67.58</v>
      </c>
      <c r="HY788" s="9">
        <v>67.58</v>
      </c>
      <c r="ID788" s="14">
        <v>84.838099999999997</v>
      </c>
      <c r="IE788" s="14">
        <v>84.747900000000001</v>
      </c>
      <c r="IF788" s="14">
        <v>-0.10641399999999999</v>
      </c>
      <c r="IH788" s="7">
        <v>73.72</v>
      </c>
      <c r="II788" s="9">
        <v>119.75</v>
      </c>
    </row>
    <row r="789" spans="1:243" x14ac:dyDescent="0.35">
      <c r="A789" s="6">
        <f t="shared" si="171"/>
        <v>45656</v>
      </c>
      <c r="B789" s="13">
        <f t="shared" si="165"/>
        <v>12</v>
      </c>
      <c r="C789" s="13">
        <f t="shared" si="166"/>
        <v>2024</v>
      </c>
      <c r="D789">
        <f t="shared" si="167"/>
        <v>202412</v>
      </c>
      <c r="E789">
        <f t="shared" si="168"/>
        <v>4</v>
      </c>
      <c r="F789">
        <f t="shared" si="169"/>
        <v>202404</v>
      </c>
      <c r="G789" t="s">
        <v>1894</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84.297700000000006</v>
      </c>
      <c r="FP789" s="7">
        <v>74.239999999999995</v>
      </c>
      <c r="FQ789" s="9">
        <v>1.2511000000000001</v>
      </c>
      <c r="FR789" s="7">
        <f t="shared" si="170"/>
        <v>59.339780992726389</v>
      </c>
      <c r="FT789" s="7">
        <v>4.4400000000000004</v>
      </c>
      <c r="FU789" s="7">
        <v>4.62</v>
      </c>
      <c r="FV789" s="9">
        <v>84.250699999999995</v>
      </c>
      <c r="FX789" s="9">
        <v>74.39</v>
      </c>
      <c r="FY789" s="9">
        <v>73.569999999999993</v>
      </c>
      <c r="FZ789" s="9">
        <v>72.61</v>
      </c>
      <c r="GA789" s="9">
        <v>70.959999999999994</v>
      </c>
      <c r="GB789" s="9">
        <v>69.180000000000007</v>
      </c>
      <c r="GD789" s="9">
        <v>74.39</v>
      </c>
      <c r="GE789" s="9">
        <v>73.989999999999995</v>
      </c>
      <c r="GF789" s="9">
        <v>73.569999999999993</v>
      </c>
      <c r="GG789" s="9">
        <v>73.22</v>
      </c>
      <c r="GH789" s="9">
        <v>72.91</v>
      </c>
      <c r="GI789" s="9">
        <v>72.61</v>
      </c>
      <c r="GJ789" s="9">
        <v>72.3</v>
      </c>
      <c r="GK789" s="9">
        <v>72.010000000000005</v>
      </c>
      <c r="GL789" s="9">
        <v>71.72</v>
      </c>
      <c r="GM789" s="9">
        <v>71.459999999999994</v>
      </c>
      <c r="GN789" s="9">
        <v>71.209999999999994</v>
      </c>
      <c r="GO789" s="9">
        <v>70.959999999999994</v>
      </c>
      <c r="GP789" s="9">
        <v>70.72</v>
      </c>
      <c r="GQ789" s="9">
        <v>70.53</v>
      </c>
      <c r="GR789" s="9">
        <v>70.37</v>
      </c>
      <c r="GS789" s="9">
        <v>70.23</v>
      </c>
      <c r="GT789" s="9">
        <v>70.099999999999994</v>
      </c>
      <c r="GU789" s="9">
        <v>69.97</v>
      </c>
      <c r="GV789" s="9">
        <v>69.819999999999993</v>
      </c>
      <c r="GW789" s="9">
        <v>69.680000000000007</v>
      </c>
      <c r="GX789" s="9">
        <v>69.56</v>
      </c>
      <c r="GY789" s="9">
        <v>69.44</v>
      </c>
      <c r="GZ789" s="9">
        <v>69.319999999999993</v>
      </c>
      <c r="HA789" s="9">
        <v>69.180000000000007</v>
      </c>
      <c r="HB789" s="9">
        <v>69.069999999999993</v>
      </c>
      <c r="HC789" s="9">
        <v>68.98</v>
      </c>
      <c r="HD789" s="9">
        <v>68.900000000000006</v>
      </c>
      <c r="HE789" s="9">
        <v>68.84</v>
      </c>
      <c r="HF789" s="9">
        <v>68.78</v>
      </c>
      <c r="HG789" s="9">
        <v>68.709999999999994</v>
      </c>
      <c r="HH789" s="9">
        <v>68.63</v>
      </c>
      <c r="HI789" s="9">
        <v>68.55</v>
      </c>
      <c r="HJ789" s="9">
        <v>68.489999999999995</v>
      </c>
      <c r="HK789" s="9">
        <v>68.44</v>
      </c>
      <c r="HL789" s="9">
        <v>68.39</v>
      </c>
      <c r="HM789" s="9">
        <v>68.34</v>
      </c>
      <c r="HN789" s="9">
        <v>68.3</v>
      </c>
      <c r="HO789" s="9">
        <v>68.25</v>
      </c>
      <c r="HP789" s="9">
        <v>68.23</v>
      </c>
      <c r="HQ789" s="9">
        <v>68.209999999999994</v>
      </c>
      <c r="HR789" s="9">
        <v>68.180000000000007</v>
      </c>
      <c r="HS789" s="9">
        <v>68.14</v>
      </c>
      <c r="HT789" s="9">
        <v>68.099999999999994</v>
      </c>
      <c r="HU789" s="9">
        <v>68.05</v>
      </c>
      <c r="HV789" s="9">
        <v>68</v>
      </c>
      <c r="HW789" s="9">
        <v>67.98</v>
      </c>
      <c r="HX789" s="9">
        <v>67.94</v>
      </c>
      <c r="HY789" s="9">
        <v>67.95</v>
      </c>
      <c r="ID789" s="14">
        <v>84.838099999999997</v>
      </c>
      <c r="IE789" s="14">
        <v>84.747900000000001</v>
      </c>
      <c r="IF789" s="14">
        <v>-0.10641399999999999</v>
      </c>
      <c r="IH789" s="7">
        <v>74.27</v>
      </c>
      <c r="II789" s="9">
        <v>119.65</v>
      </c>
    </row>
    <row r="790" spans="1:243" x14ac:dyDescent="0.35">
      <c r="A790" s="6">
        <f t="shared" si="171"/>
        <v>45657</v>
      </c>
      <c r="B790" s="13">
        <f t="shared" si="165"/>
        <v>12</v>
      </c>
      <c r="C790" s="13">
        <f t="shared" si="166"/>
        <v>2024</v>
      </c>
      <c r="D790">
        <f t="shared" si="167"/>
        <v>202412</v>
      </c>
      <c r="E790">
        <f t="shared" si="168"/>
        <v>4</v>
      </c>
      <c r="F790">
        <f t="shared" si="169"/>
        <v>202404</v>
      </c>
      <c r="G790" t="s">
        <v>1895</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84.554900000000004</v>
      </c>
      <c r="FP790" s="7">
        <v>74.58</v>
      </c>
      <c r="FQ790" s="9">
        <v>1.2528999999999999</v>
      </c>
      <c r="FR790" s="7">
        <f t="shared" si="170"/>
        <v>59.525899912203691</v>
      </c>
      <c r="FT790" s="7">
        <v>4.38</v>
      </c>
      <c r="FU790" s="7">
        <v>4.57</v>
      </c>
      <c r="FV790" s="9">
        <v>84.502399999999994</v>
      </c>
      <c r="FX790" s="9">
        <v>74.64</v>
      </c>
      <c r="FY790" s="9">
        <v>73.88</v>
      </c>
      <c r="FZ790" s="9">
        <v>72.94</v>
      </c>
      <c r="GA790" s="9">
        <v>71.290000000000006</v>
      </c>
      <c r="GB790" s="9">
        <v>69.540000000000006</v>
      </c>
      <c r="GD790" s="9">
        <v>74.64</v>
      </c>
      <c r="GE790" s="9">
        <v>74.239999999999995</v>
      </c>
      <c r="GF790" s="9">
        <v>73.88</v>
      </c>
      <c r="GG790" s="9">
        <v>73.56</v>
      </c>
      <c r="GH790" s="9">
        <v>73.25</v>
      </c>
      <c r="GI790" s="9">
        <v>72.94</v>
      </c>
      <c r="GJ790" s="9">
        <v>72.63</v>
      </c>
      <c r="GK790" s="9">
        <v>72.34</v>
      </c>
      <c r="GL790" s="9">
        <v>72.069999999999993</v>
      </c>
      <c r="GM790" s="9">
        <v>71.81</v>
      </c>
      <c r="GN790" s="9">
        <v>71.540000000000006</v>
      </c>
      <c r="GO790" s="9">
        <v>71.290000000000006</v>
      </c>
      <c r="GP790" s="9">
        <v>71.09</v>
      </c>
      <c r="GQ790" s="9">
        <v>70.92</v>
      </c>
      <c r="GR790" s="9">
        <v>70.77</v>
      </c>
      <c r="GS790" s="9">
        <v>70.63</v>
      </c>
      <c r="GT790" s="9">
        <v>70.489999999999995</v>
      </c>
      <c r="GU790" s="9">
        <v>70.33</v>
      </c>
      <c r="GV790" s="9">
        <v>70.180000000000007</v>
      </c>
      <c r="GW790" s="9">
        <v>70.05</v>
      </c>
      <c r="GX790" s="9">
        <v>69.92</v>
      </c>
      <c r="GY790" s="9">
        <v>69.790000000000006</v>
      </c>
      <c r="GZ790" s="9">
        <v>69.650000000000006</v>
      </c>
      <c r="HA790" s="9">
        <v>69.540000000000006</v>
      </c>
      <c r="HB790" s="9">
        <v>69.44</v>
      </c>
      <c r="HC790" s="9">
        <v>69.349999999999994</v>
      </c>
      <c r="HD790" s="9">
        <v>69.28</v>
      </c>
      <c r="HE790" s="9">
        <v>69.209999999999994</v>
      </c>
      <c r="HF790" s="9">
        <v>69.13</v>
      </c>
      <c r="HG790" s="9">
        <v>69.040000000000006</v>
      </c>
      <c r="HH790" s="9">
        <v>68.95</v>
      </c>
      <c r="HI790" s="9">
        <v>68.88</v>
      </c>
      <c r="HJ790" s="9">
        <v>68.83</v>
      </c>
      <c r="HK790" s="9">
        <v>68.78</v>
      </c>
      <c r="HL790" s="9">
        <v>68.72</v>
      </c>
      <c r="HM790" s="9">
        <v>68.67</v>
      </c>
      <c r="HN790" s="9">
        <v>68.61</v>
      </c>
      <c r="HO790" s="9">
        <v>68.58</v>
      </c>
      <c r="HP790" s="9">
        <v>68.55</v>
      </c>
      <c r="HQ790" s="9">
        <v>68.510000000000005</v>
      </c>
      <c r="HR790" s="9">
        <v>68.459999999999994</v>
      </c>
      <c r="HS790" s="9">
        <v>68.41</v>
      </c>
      <c r="HT790" s="9">
        <v>68.349999999999994</v>
      </c>
      <c r="HU790" s="9">
        <v>68.290000000000006</v>
      </c>
      <c r="HV790" s="9">
        <v>68.260000000000005</v>
      </c>
      <c r="HW790" s="9">
        <v>68.22</v>
      </c>
      <c r="HX790" s="9">
        <v>68.22</v>
      </c>
      <c r="HY790" s="9">
        <v>68.19</v>
      </c>
      <c r="ID790" s="14">
        <v>84.838099999999997</v>
      </c>
      <c r="IE790" s="14">
        <v>84.747900000000001</v>
      </c>
      <c r="IF790" s="14">
        <v>-0.10641399999999999</v>
      </c>
      <c r="IH790" s="7">
        <v>74.86</v>
      </c>
      <c r="II790" s="9">
        <v>121.96</v>
      </c>
    </row>
    <row r="791" spans="1:243" x14ac:dyDescent="0.35">
      <c r="A791" s="6">
        <f t="shared" si="171"/>
        <v>45658</v>
      </c>
      <c r="B791" s="13">
        <f t="shared" si="165"/>
        <v>1</v>
      </c>
      <c r="C791" s="13">
        <f t="shared" si="166"/>
        <v>2025</v>
      </c>
      <c r="D791">
        <f t="shared" si="167"/>
        <v>202501</v>
      </c>
      <c r="E791">
        <f t="shared" si="168"/>
        <v>1</v>
      </c>
      <c r="F791">
        <f t="shared" si="169"/>
        <v>202501</v>
      </c>
      <c r="G791" t="s">
        <v>1896</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70"/>
        <v>#N/A</v>
      </c>
      <c r="FT791" s="7" t="e">
        <v>#N/A</v>
      </c>
      <c r="FU791" s="7" t="e">
        <v>#N/A</v>
      </c>
      <c r="FV791" s="9" t="e">
        <v>#N/A</v>
      </c>
      <c r="FX791" s="9" t="e">
        <v>#N/A</v>
      </c>
      <c r="FY791" s="9" t="e">
        <v>#N/A</v>
      </c>
      <c r="FZ791" s="9" t="e">
        <v>#N/A</v>
      </c>
      <c r="GA791" s="9" t="e">
        <v>#N/A</v>
      </c>
      <c r="GB791" s="9" t="e">
        <v>#N/A</v>
      </c>
      <c r="GD791" s="9" t="e">
        <v>#N/A</v>
      </c>
      <c r="GE791" s="9" t="e">
        <v>#N/A</v>
      </c>
      <c r="GF791" s="9" t="e">
        <v>#N/A</v>
      </c>
      <c r="GG791" s="9" t="e">
        <v>#N/A</v>
      </c>
      <c r="GH791" s="9" t="e">
        <v>#N/A</v>
      </c>
      <c r="GI791" s="9" t="e">
        <v>#N/A</v>
      </c>
      <c r="GJ791" s="9" t="e">
        <v>#N/A</v>
      </c>
      <c r="GK791" s="9" t="e">
        <v>#N/A</v>
      </c>
      <c r="GL791" s="9" t="e">
        <v>#N/A</v>
      </c>
      <c r="GM791" s="9" t="e">
        <v>#N/A</v>
      </c>
      <c r="GN791" s="9" t="e">
        <v>#N/A</v>
      </c>
      <c r="GO791" s="9" t="e">
        <v>#N/A</v>
      </c>
      <c r="GP791" s="9" t="e">
        <v>#N/A</v>
      </c>
      <c r="GQ791" s="9" t="e">
        <v>#N/A</v>
      </c>
      <c r="GR791" s="9" t="e">
        <v>#N/A</v>
      </c>
      <c r="GS791" s="9" t="e">
        <v>#N/A</v>
      </c>
      <c r="GT791" s="9" t="e">
        <v>#N/A</v>
      </c>
      <c r="GU791" s="9" t="e">
        <v>#N/A</v>
      </c>
      <c r="GV791" s="9" t="e">
        <v>#N/A</v>
      </c>
      <c r="GW791" s="9" t="e">
        <v>#N/A</v>
      </c>
      <c r="GX791" s="9" t="e">
        <v>#N/A</v>
      </c>
      <c r="GY791" s="9" t="e">
        <v>#N/A</v>
      </c>
      <c r="GZ791" s="9" t="e">
        <v>#N/A</v>
      </c>
      <c r="HA791" s="9" t="e">
        <v>#N/A</v>
      </c>
      <c r="HB791" s="9" t="e">
        <v>#N/A</v>
      </c>
      <c r="HC791" s="9" t="e">
        <v>#N/A</v>
      </c>
      <c r="HD791" s="9" t="e">
        <v>#N/A</v>
      </c>
      <c r="HE791" s="9" t="e">
        <v>#N/A</v>
      </c>
      <c r="HF791" s="9" t="e">
        <v>#N/A</v>
      </c>
      <c r="HG791" s="9" t="e">
        <v>#N/A</v>
      </c>
      <c r="HH791" s="9" t="e">
        <v>#N/A</v>
      </c>
      <c r="HI791" s="9" t="e">
        <v>#N/A</v>
      </c>
      <c r="HJ791" s="9" t="e">
        <v>#N/A</v>
      </c>
      <c r="HK791" s="9" t="e">
        <v>#N/A</v>
      </c>
      <c r="HL791" s="9" t="e">
        <v>#N/A</v>
      </c>
      <c r="HM791" s="9" t="e">
        <v>#N/A</v>
      </c>
      <c r="HN791" s="9" t="e">
        <v>#N/A</v>
      </c>
      <c r="HO791" s="9" t="e">
        <v>#N/A</v>
      </c>
      <c r="HP791" s="9" t="e">
        <v>#N/A</v>
      </c>
      <c r="HQ791" s="9" t="e">
        <v>#N/A</v>
      </c>
      <c r="HR791" s="9" t="e">
        <v>#N/A</v>
      </c>
      <c r="HS791" s="9" t="e">
        <v>#N/A</v>
      </c>
      <c r="HT791" s="9" t="e">
        <v>#N/A</v>
      </c>
      <c r="HU791" s="9" t="e">
        <v>#N/A</v>
      </c>
      <c r="HV791" s="9" t="e">
        <v>#N/A</v>
      </c>
      <c r="HW791" s="9" t="e">
        <v>#N/A</v>
      </c>
      <c r="HX791" s="9" t="e">
        <v>#N/A</v>
      </c>
      <c r="HY791" s="9" t="e">
        <v>#N/A</v>
      </c>
      <c r="ID791" s="14">
        <v>84.838099999999997</v>
      </c>
      <c r="IE791" s="14">
        <v>84.747900000000001</v>
      </c>
      <c r="IF791" s="14">
        <v>-0.10641399999999999</v>
      </c>
      <c r="IH791" s="7">
        <v>74.83</v>
      </c>
      <c r="II791" s="9" t="e">
        <v>#N/A</v>
      </c>
    </row>
    <row r="792" spans="1:243" x14ac:dyDescent="0.35">
      <c r="A792" s="6">
        <f t="shared" si="171"/>
        <v>45659</v>
      </c>
      <c r="B792" s="13">
        <f t="shared" si="165"/>
        <v>1</v>
      </c>
      <c r="C792" s="13">
        <f t="shared" si="166"/>
        <v>2025</v>
      </c>
      <c r="D792">
        <f t="shared" si="167"/>
        <v>202501</v>
      </c>
      <c r="E792">
        <f t="shared" si="168"/>
        <v>1</v>
      </c>
      <c r="F792">
        <f t="shared" si="169"/>
        <v>202501</v>
      </c>
      <c r="G792" t="s">
        <v>1897</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83.832400000000007</v>
      </c>
      <c r="FP792" s="7">
        <v>76.14</v>
      </c>
      <c r="FQ792" s="9">
        <v>1.2375</v>
      </c>
      <c r="FR792" s="7">
        <f t="shared" si="170"/>
        <v>61.527272727272724</v>
      </c>
      <c r="FT792" s="7">
        <v>4.4000000000000004</v>
      </c>
      <c r="FU792" s="7">
        <v>4.59</v>
      </c>
      <c r="FV792" s="9">
        <v>83.787499999999994</v>
      </c>
      <c r="FX792" s="9">
        <v>75.930000000000007</v>
      </c>
      <c r="FY792" s="9">
        <v>75.010000000000005</v>
      </c>
      <c r="FZ792" s="9">
        <v>73.900000000000006</v>
      </c>
      <c r="GA792" s="9">
        <v>72.040000000000006</v>
      </c>
      <c r="GB792" s="9">
        <v>70.03</v>
      </c>
      <c r="GD792" s="9">
        <v>75.930000000000007</v>
      </c>
      <c r="GE792" s="9">
        <v>75.44</v>
      </c>
      <c r="GF792" s="9">
        <v>75.010000000000005</v>
      </c>
      <c r="GG792" s="9">
        <v>74.64</v>
      </c>
      <c r="GH792" s="9">
        <v>74.27</v>
      </c>
      <c r="GI792" s="9">
        <v>73.900000000000006</v>
      </c>
      <c r="GJ792" s="9">
        <v>73.55</v>
      </c>
      <c r="GK792" s="9">
        <v>73.22</v>
      </c>
      <c r="GL792" s="9">
        <v>72.900000000000006</v>
      </c>
      <c r="GM792" s="9">
        <v>72.61</v>
      </c>
      <c r="GN792" s="9">
        <v>72.319999999999993</v>
      </c>
      <c r="GO792" s="9">
        <v>72.040000000000006</v>
      </c>
      <c r="GP792" s="9">
        <v>71.819999999999993</v>
      </c>
      <c r="GQ792" s="9">
        <v>71.62</v>
      </c>
      <c r="GR792" s="9">
        <v>71.44</v>
      </c>
      <c r="GS792" s="9">
        <v>71.28</v>
      </c>
      <c r="GT792" s="9">
        <v>71.12</v>
      </c>
      <c r="GU792" s="9">
        <v>70.94</v>
      </c>
      <c r="GV792" s="9">
        <v>70.77</v>
      </c>
      <c r="GW792" s="9">
        <v>70.62</v>
      </c>
      <c r="GX792" s="9">
        <v>70.47</v>
      </c>
      <c r="GY792" s="9">
        <v>70.319999999999993</v>
      </c>
      <c r="GZ792" s="9">
        <v>70.16</v>
      </c>
      <c r="HA792" s="9">
        <v>70.03</v>
      </c>
      <c r="HB792" s="9">
        <v>69.92</v>
      </c>
      <c r="HC792" s="9">
        <v>69.819999999999993</v>
      </c>
      <c r="HD792" s="9">
        <v>69.739999999999995</v>
      </c>
      <c r="HE792" s="9">
        <v>69.66</v>
      </c>
      <c r="HF792" s="9">
        <v>69.56</v>
      </c>
      <c r="HG792" s="9">
        <v>69.459999999999994</v>
      </c>
      <c r="HH792" s="9">
        <v>69.37</v>
      </c>
      <c r="HI792" s="9">
        <v>69.290000000000006</v>
      </c>
      <c r="HJ792" s="9">
        <v>69.23</v>
      </c>
      <c r="HK792" s="9">
        <v>69.17</v>
      </c>
      <c r="HL792" s="9">
        <v>69.099999999999994</v>
      </c>
      <c r="HM792" s="9">
        <v>69.040000000000006</v>
      </c>
      <c r="HN792" s="9">
        <v>68.98</v>
      </c>
      <c r="HO792" s="9">
        <v>68.94</v>
      </c>
      <c r="HP792" s="9">
        <v>68.91</v>
      </c>
      <c r="HQ792" s="9">
        <v>68.87</v>
      </c>
      <c r="HR792" s="9">
        <v>68.81</v>
      </c>
      <c r="HS792" s="9">
        <v>68.75</v>
      </c>
      <c r="HT792" s="9">
        <v>68.680000000000007</v>
      </c>
      <c r="HU792" s="9">
        <v>68.62</v>
      </c>
      <c r="HV792" s="9">
        <v>68.59</v>
      </c>
      <c r="HW792" s="9">
        <v>68.55</v>
      </c>
      <c r="HX792" s="9">
        <v>68.55</v>
      </c>
      <c r="HY792" s="9">
        <v>68.510000000000005</v>
      </c>
      <c r="ID792" s="14">
        <v>84.838099999999997</v>
      </c>
      <c r="IE792" s="14">
        <v>84.747900000000001</v>
      </c>
      <c r="IF792" s="14">
        <v>-0.10641399999999999</v>
      </c>
      <c r="IH792" s="7">
        <v>76.05</v>
      </c>
      <c r="II792" s="9">
        <v>125.18</v>
      </c>
    </row>
    <row r="793" spans="1:243" x14ac:dyDescent="0.35">
      <c r="A793" s="6">
        <f t="shared" si="171"/>
        <v>45660</v>
      </c>
      <c r="B793" s="13">
        <f t="shared" si="165"/>
        <v>1</v>
      </c>
      <c r="C793" s="13">
        <f t="shared" si="166"/>
        <v>2025</v>
      </c>
      <c r="D793">
        <f t="shared" si="167"/>
        <v>202501</v>
      </c>
      <c r="E793">
        <f t="shared" si="168"/>
        <v>1</v>
      </c>
      <c r="F793">
        <f t="shared" si="169"/>
        <v>202501</v>
      </c>
      <c r="G793" t="s">
        <v>1898</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84.015100000000004</v>
      </c>
      <c r="FP793" s="7">
        <v>76.72</v>
      </c>
      <c r="FQ793" s="9">
        <v>1.2403999999999999</v>
      </c>
      <c r="FR793" s="7">
        <f t="shared" si="170"/>
        <v>61.8510158013544</v>
      </c>
      <c r="FT793" s="7">
        <v>4.43</v>
      </c>
      <c r="FU793" s="7">
        <v>4.5999999999999996</v>
      </c>
      <c r="FV793" s="9">
        <v>83.966300000000004</v>
      </c>
      <c r="FX793" s="9">
        <v>76.510000000000005</v>
      </c>
      <c r="FY793" s="9">
        <v>75.47</v>
      </c>
      <c r="FZ793" s="9">
        <v>74.319999999999993</v>
      </c>
      <c r="GA793" s="9">
        <v>72.349999999999994</v>
      </c>
      <c r="GB793" s="9">
        <v>70.099999999999994</v>
      </c>
      <c r="GD793" s="9">
        <v>76.510000000000005</v>
      </c>
      <c r="GE793" s="9">
        <v>75.930000000000007</v>
      </c>
      <c r="GF793" s="9">
        <v>75.47</v>
      </c>
      <c r="GG793" s="9">
        <v>75.069999999999993</v>
      </c>
      <c r="GH793" s="9">
        <v>74.69</v>
      </c>
      <c r="GI793" s="9">
        <v>74.319999999999993</v>
      </c>
      <c r="GJ793" s="9">
        <v>73.959999999999994</v>
      </c>
      <c r="GK793" s="9">
        <v>73.61</v>
      </c>
      <c r="GL793" s="9">
        <v>73.28</v>
      </c>
      <c r="GM793" s="9">
        <v>72.97</v>
      </c>
      <c r="GN793" s="9">
        <v>72.650000000000006</v>
      </c>
      <c r="GO793" s="9">
        <v>72.349999999999994</v>
      </c>
      <c r="GP793" s="9">
        <v>72.11</v>
      </c>
      <c r="GQ793" s="9">
        <v>71.88</v>
      </c>
      <c r="GR793" s="9">
        <v>71.680000000000007</v>
      </c>
      <c r="GS793" s="9">
        <v>71.5</v>
      </c>
      <c r="GT793" s="9">
        <v>71.319999999999993</v>
      </c>
      <c r="GU793" s="9">
        <v>71.12</v>
      </c>
      <c r="GV793" s="9">
        <v>70.930000000000007</v>
      </c>
      <c r="GW793" s="9">
        <v>70.760000000000005</v>
      </c>
      <c r="GX793" s="9">
        <v>70.59</v>
      </c>
      <c r="GY793" s="9">
        <v>70.430000000000007</v>
      </c>
      <c r="GZ793" s="9">
        <v>70.25</v>
      </c>
      <c r="HA793" s="9">
        <v>70.099999999999994</v>
      </c>
      <c r="HB793" s="9">
        <v>69.98</v>
      </c>
      <c r="HC793" s="9">
        <v>69.87</v>
      </c>
      <c r="HD793" s="9">
        <v>69.78</v>
      </c>
      <c r="HE793" s="9">
        <v>69.69</v>
      </c>
      <c r="HF793" s="9">
        <v>69.59</v>
      </c>
      <c r="HG793" s="9">
        <v>69.48</v>
      </c>
      <c r="HH793" s="9">
        <v>69.37</v>
      </c>
      <c r="HI793" s="9">
        <v>69.27</v>
      </c>
      <c r="HJ793" s="9">
        <v>69.2</v>
      </c>
      <c r="HK793" s="9">
        <v>69.13</v>
      </c>
      <c r="HL793" s="9">
        <v>69.06</v>
      </c>
      <c r="HM793" s="9">
        <v>69</v>
      </c>
      <c r="HN793" s="9">
        <v>68.930000000000007</v>
      </c>
      <c r="HO793" s="9">
        <v>68.88</v>
      </c>
      <c r="HP793" s="9">
        <v>68.84</v>
      </c>
      <c r="HQ793" s="9">
        <v>68.8</v>
      </c>
      <c r="HR793" s="9">
        <v>68.739999999999995</v>
      </c>
      <c r="HS793" s="9">
        <v>68.67</v>
      </c>
      <c r="HT793" s="9">
        <v>68.59</v>
      </c>
      <c r="HU793" s="9">
        <v>68.53</v>
      </c>
      <c r="HV793" s="9">
        <v>68.489999999999995</v>
      </c>
      <c r="HW793" s="9">
        <v>68.45</v>
      </c>
      <c r="HX793" s="9">
        <v>68.45</v>
      </c>
      <c r="HY793" s="9">
        <v>68.41</v>
      </c>
      <c r="ID793" s="14">
        <v>84.838099999999997</v>
      </c>
      <c r="IE793" s="14">
        <v>84.747900000000001</v>
      </c>
      <c r="IF793" s="14">
        <v>-0.10641399999999999</v>
      </c>
      <c r="IH793" s="7">
        <v>76.52</v>
      </c>
      <c r="II793" s="9">
        <v>123.82</v>
      </c>
    </row>
    <row r="794" spans="1:243" x14ac:dyDescent="0.35">
      <c r="A794" s="6">
        <f t="shared" si="171"/>
        <v>45663</v>
      </c>
      <c r="B794" s="13">
        <f t="shared" si="165"/>
        <v>1</v>
      </c>
      <c r="C794" s="13">
        <f t="shared" si="166"/>
        <v>2025</v>
      </c>
      <c r="D794">
        <f t="shared" si="167"/>
        <v>202501</v>
      </c>
      <c r="E794">
        <f t="shared" si="168"/>
        <v>1</v>
      </c>
      <c r="F794">
        <f t="shared" si="169"/>
        <v>202501</v>
      </c>
      <c r="G794" t="s">
        <v>1899</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84.232699999999994</v>
      </c>
      <c r="FP794" s="7">
        <v>77.27</v>
      </c>
      <c r="FQ794" s="9">
        <v>1.2507999999999999</v>
      </c>
      <c r="FR794" s="7">
        <f t="shared" si="170"/>
        <v>61.77646306363927</v>
      </c>
      <c r="FT794" s="7">
        <v>4.43</v>
      </c>
      <c r="FU794" s="7">
        <v>4.6100000000000003</v>
      </c>
      <c r="FV794" s="9">
        <v>84.194800000000001</v>
      </c>
      <c r="FX794" s="9">
        <v>76.3</v>
      </c>
      <c r="FY794" s="9">
        <v>75.239999999999995</v>
      </c>
      <c r="FZ794" s="9">
        <v>74.16</v>
      </c>
      <c r="GA794" s="9">
        <v>72.319999999999993</v>
      </c>
      <c r="GB794" s="9">
        <v>70.239999999999995</v>
      </c>
      <c r="GD794" s="9">
        <v>76.3</v>
      </c>
      <c r="GE794" s="9">
        <v>75.709999999999994</v>
      </c>
      <c r="GF794" s="9">
        <v>75.239999999999995</v>
      </c>
      <c r="GG794" s="9">
        <v>74.86</v>
      </c>
      <c r="GH794" s="9">
        <v>74.510000000000005</v>
      </c>
      <c r="GI794" s="9">
        <v>74.16</v>
      </c>
      <c r="GJ794" s="9">
        <v>73.819999999999993</v>
      </c>
      <c r="GK794" s="9">
        <v>73.489999999999995</v>
      </c>
      <c r="GL794" s="9">
        <v>73.180000000000007</v>
      </c>
      <c r="GM794" s="9">
        <v>72.89</v>
      </c>
      <c r="GN794" s="9">
        <v>72.599999999999994</v>
      </c>
      <c r="GO794" s="9">
        <v>72.319999999999993</v>
      </c>
      <c r="GP794" s="9">
        <v>72.08</v>
      </c>
      <c r="GQ794" s="9">
        <v>71.87</v>
      </c>
      <c r="GR794" s="9">
        <v>71.680000000000007</v>
      </c>
      <c r="GS794" s="9">
        <v>71.52</v>
      </c>
      <c r="GT794" s="9">
        <v>71.349999999999994</v>
      </c>
      <c r="GU794" s="9">
        <v>71.17</v>
      </c>
      <c r="GV794" s="9">
        <v>71</v>
      </c>
      <c r="GW794" s="9">
        <v>70.849999999999994</v>
      </c>
      <c r="GX794" s="9">
        <v>70.7</v>
      </c>
      <c r="GY794" s="9">
        <v>70.55</v>
      </c>
      <c r="GZ794" s="9">
        <v>70.38</v>
      </c>
      <c r="HA794" s="9">
        <v>70.239999999999995</v>
      </c>
      <c r="HB794" s="9">
        <v>70.12</v>
      </c>
      <c r="HC794" s="9">
        <v>70.02</v>
      </c>
      <c r="HD794" s="9">
        <v>69.94</v>
      </c>
      <c r="HE794" s="9">
        <v>69.86</v>
      </c>
      <c r="HF794" s="9">
        <v>69.77</v>
      </c>
      <c r="HG794" s="9">
        <v>69.67</v>
      </c>
      <c r="HH794" s="9">
        <v>69.569999999999993</v>
      </c>
      <c r="HI794" s="9">
        <v>69.47</v>
      </c>
      <c r="HJ794" s="9">
        <v>69.41</v>
      </c>
      <c r="HK794" s="9">
        <v>69.34</v>
      </c>
      <c r="HL794" s="9">
        <v>69.27</v>
      </c>
      <c r="HM794" s="9">
        <v>69.22</v>
      </c>
      <c r="HN794" s="9">
        <v>69.150000000000006</v>
      </c>
      <c r="HO794" s="9">
        <v>69.099999999999994</v>
      </c>
      <c r="HP794" s="9">
        <v>69.06</v>
      </c>
      <c r="HQ794" s="9">
        <v>69.03</v>
      </c>
      <c r="HR794" s="9">
        <v>68.97</v>
      </c>
      <c r="HS794" s="9">
        <v>68.900000000000006</v>
      </c>
      <c r="HT794" s="9">
        <v>68.819999999999993</v>
      </c>
      <c r="HU794" s="9">
        <v>68.760000000000005</v>
      </c>
      <c r="HV794" s="9">
        <v>68.72</v>
      </c>
      <c r="HW794" s="9">
        <v>68.69</v>
      </c>
      <c r="HX794" s="9">
        <v>68.69</v>
      </c>
      <c r="HY794" s="9">
        <v>68.650000000000006</v>
      </c>
      <c r="ID794" s="14">
        <v>84.838099999999997</v>
      </c>
      <c r="IE794" s="14">
        <v>84.747900000000001</v>
      </c>
      <c r="IF794" s="14">
        <v>-0.10641399999999999</v>
      </c>
      <c r="IH794" s="7">
        <v>76.040000000000006</v>
      </c>
      <c r="II794" s="9">
        <v>117.91</v>
      </c>
    </row>
    <row r="795" spans="1:243" x14ac:dyDescent="0.35">
      <c r="A795" s="6">
        <f t="shared" si="171"/>
        <v>45664</v>
      </c>
      <c r="B795" s="13">
        <f t="shared" si="165"/>
        <v>1</v>
      </c>
      <c r="C795" s="13">
        <f t="shared" si="166"/>
        <v>2025</v>
      </c>
      <c r="D795">
        <f t="shared" si="167"/>
        <v>202501</v>
      </c>
      <c r="E795">
        <f t="shared" si="168"/>
        <v>1</v>
      </c>
      <c r="F795">
        <f t="shared" si="169"/>
        <v>202501</v>
      </c>
      <c r="G795" t="s">
        <v>1900</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84.241299999999995</v>
      </c>
      <c r="FP795" s="7">
        <v>77.84</v>
      </c>
      <c r="FQ795" s="9">
        <v>1.2498</v>
      </c>
      <c r="FR795" s="7">
        <f t="shared" si="170"/>
        <v>62.281965114418306</v>
      </c>
      <c r="FT795" s="7">
        <v>4.47</v>
      </c>
      <c r="FU795" s="7">
        <v>4.68</v>
      </c>
      <c r="FV795" s="9">
        <v>84.211299999999994</v>
      </c>
      <c r="FX795" s="9">
        <v>77.05</v>
      </c>
      <c r="FY795" s="9">
        <v>75.87</v>
      </c>
      <c r="FZ795" s="9">
        <v>74.67</v>
      </c>
      <c r="GA795" s="9">
        <v>72.67</v>
      </c>
      <c r="GB795" s="9">
        <v>70.430000000000007</v>
      </c>
      <c r="GD795" s="9">
        <v>77.05</v>
      </c>
      <c r="GE795" s="9">
        <v>76.400000000000006</v>
      </c>
      <c r="GF795" s="9">
        <v>75.87</v>
      </c>
      <c r="GG795" s="9">
        <v>75.45</v>
      </c>
      <c r="GH795" s="9">
        <v>75.06</v>
      </c>
      <c r="GI795" s="9">
        <v>74.67</v>
      </c>
      <c r="GJ795" s="9">
        <v>74.3</v>
      </c>
      <c r="GK795" s="9">
        <v>73.94</v>
      </c>
      <c r="GL795" s="9">
        <v>73.599999999999994</v>
      </c>
      <c r="GM795" s="9">
        <v>73.28</v>
      </c>
      <c r="GN795" s="9">
        <v>72.959999999999994</v>
      </c>
      <c r="GO795" s="9">
        <v>72.67</v>
      </c>
      <c r="GP795" s="9">
        <v>72.42</v>
      </c>
      <c r="GQ795" s="9">
        <v>72.19</v>
      </c>
      <c r="GR795" s="9">
        <v>71.989999999999995</v>
      </c>
      <c r="GS795" s="9">
        <v>71.81</v>
      </c>
      <c r="GT795" s="9">
        <v>71.63</v>
      </c>
      <c r="GU795" s="9">
        <v>71.44</v>
      </c>
      <c r="GV795" s="9">
        <v>71.25</v>
      </c>
      <c r="GW795" s="9">
        <v>71.08</v>
      </c>
      <c r="GX795" s="9">
        <v>70.92</v>
      </c>
      <c r="GY795" s="9">
        <v>70.760000000000005</v>
      </c>
      <c r="GZ795" s="9">
        <v>70.58</v>
      </c>
      <c r="HA795" s="9">
        <v>70.430000000000007</v>
      </c>
      <c r="HB795" s="9">
        <v>70.3</v>
      </c>
      <c r="HC795" s="9">
        <v>70.19</v>
      </c>
      <c r="HD795" s="9">
        <v>70.099999999999994</v>
      </c>
      <c r="HE795" s="9">
        <v>70.010000000000005</v>
      </c>
      <c r="HF795" s="9">
        <v>69.92</v>
      </c>
      <c r="HG795" s="9">
        <v>69.81</v>
      </c>
      <c r="HH795" s="9">
        <v>69.7</v>
      </c>
      <c r="HI795" s="9">
        <v>69.59</v>
      </c>
      <c r="HJ795" s="9">
        <v>69.52</v>
      </c>
      <c r="HK795" s="9">
        <v>69.45</v>
      </c>
      <c r="HL795" s="9">
        <v>69.38</v>
      </c>
      <c r="HM795" s="9">
        <v>69.33</v>
      </c>
      <c r="HN795" s="9">
        <v>69.27</v>
      </c>
      <c r="HO795" s="9">
        <v>69.209999999999994</v>
      </c>
      <c r="HP795" s="9">
        <v>69.16</v>
      </c>
      <c r="HQ795" s="9">
        <v>69.11</v>
      </c>
      <c r="HR795" s="9">
        <v>69.05</v>
      </c>
      <c r="HS795" s="9">
        <v>68.989999999999995</v>
      </c>
      <c r="HT795" s="9">
        <v>68.92</v>
      </c>
      <c r="HU795" s="9">
        <v>68.849999999999994</v>
      </c>
      <c r="HV795" s="9">
        <v>68.8</v>
      </c>
      <c r="HW795" s="9">
        <v>68.77</v>
      </c>
      <c r="HX795" s="9">
        <v>68.75</v>
      </c>
      <c r="HY795" s="9">
        <v>68.709999999999994</v>
      </c>
      <c r="ID795" s="14">
        <v>84.838099999999997</v>
      </c>
      <c r="IE795" s="14">
        <v>84.747900000000001</v>
      </c>
      <c r="IF795" s="14">
        <v>-0.10641399999999999</v>
      </c>
      <c r="IH795" s="7">
        <v>77.23</v>
      </c>
      <c r="II795" s="9">
        <v>118.16</v>
      </c>
    </row>
    <row r="796" spans="1:243" x14ac:dyDescent="0.35">
      <c r="A796" s="6">
        <f t="shared" si="171"/>
        <v>45665</v>
      </c>
      <c r="B796" s="13">
        <f t="shared" si="165"/>
        <v>1</v>
      </c>
      <c r="C796" s="13">
        <f t="shared" si="166"/>
        <v>2025</v>
      </c>
      <c r="D796">
        <f t="shared" si="167"/>
        <v>202501</v>
      </c>
      <c r="E796">
        <f t="shared" si="168"/>
        <v>1</v>
      </c>
      <c r="F796">
        <f t="shared" si="169"/>
        <v>202501</v>
      </c>
      <c r="G796" t="s">
        <v>1901</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83.549499999999995</v>
      </c>
      <c r="FP796" s="7">
        <v>77.37</v>
      </c>
      <c r="FQ796" s="9">
        <v>1.2342</v>
      </c>
      <c r="FR796" s="7">
        <f t="shared" si="170"/>
        <v>62.688381137579007</v>
      </c>
      <c r="FT796" s="7">
        <v>4.53</v>
      </c>
      <c r="FU796" s="7">
        <v>4.8099999999999996</v>
      </c>
      <c r="FV796" s="9">
        <v>83.5137</v>
      </c>
      <c r="FX796" s="9">
        <v>76.16</v>
      </c>
      <c r="FY796" s="9">
        <v>75.11</v>
      </c>
      <c r="FZ796" s="9">
        <v>74</v>
      </c>
      <c r="GA796" s="9">
        <v>72.12</v>
      </c>
      <c r="GB796" s="9">
        <v>70.010000000000005</v>
      </c>
      <c r="GD796" s="9">
        <v>76.16</v>
      </c>
      <c r="GE796" s="9">
        <v>75.58</v>
      </c>
      <c r="GF796" s="9">
        <v>75.11</v>
      </c>
      <c r="GG796" s="9">
        <v>74.72</v>
      </c>
      <c r="GH796" s="9">
        <v>74.36</v>
      </c>
      <c r="GI796" s="9">
        <v>74</v>
      </c>
      <c r="GJ796" s="9">
        <v>73.650000000000006</v>
      </c>
      <c r="GK796" s="9">
        <v>73.31</v>
      </c>
      <c r="GL796" s="9">
        <v>72.989999999999995</v>
      </c>
      <c r="GM796" s="9">
        <v>72.69</v>
      </c>
      <c r="GN796" s="9">
        <v>72.400000000000006</v>
      </c>
      <c r="GO796" s="9">
        <v>72.12</v>
      </c>
      <c r="GP796" s="9">
        <v>71.88</v>
      </c>
      <c r="GQ796" s="9">
        <v>71.66</v>
      </c>
      <c r="GR796" s="9">
        <v>71.47</v>
      </c>
      <c r="GS796" s="9">
        <v>71.3</v>
      </c>
      <c r="GT796" s="9">
        <v>71.13</v>
      </c>
      <c r="GU796" s="9">
        <v>70.95</v>
      </c>
      <c r="GV796" s="9">
        <v>70.77</v>
      </c>
      <c r="GW796" s="9">
        <v>70.61</v>
      </c>
      <c r="GX796" s="9">
        <v>70.47</v>
      </c>
      <c r="GY796" s="9">
        <v>70.319999999999993</v>
      </c>
      <c r="GZ796" s="9">
        <v>70.150000000000006</v>
      </c>
      <c r="HA796" s="9">
        <v>70.010000000000005</v>
      </c>
      <c r="HB796" s="9">
        <v>69.89</v>
      </c>
      <c r="HC796" s="9">
        <v>69.790000000000006</v>
      </c>
      <c r="HD796" s="9">
        <v>69.709999999999994</v>
      </c>
      <c r="HE796" s="9">
        <v>69.63</v>
      </c>
      <c r="HF796" s="9">
        <v>69.55</v>
      </c>
      <c r="HG796" s="9">
        <v>69.45</v>
      </c>
      <c r="HH796" s="9">
        <v>69.349999999999994</v>
      </c>
      <c r="HI796" s="9">
        <v>69.25</v>
      </c>
      <c r="HJ796" s="9">
        <v>69.180000000000007</v>
      </c>
      <c r="HK796" s="9">
        <v>69.12</v>
      </c>
      <c r="HL796" s="9">
        <v>69.05</v>
      </c>
      <c r="HM796" s="9">
        <v>68.989999999999995</v>
      </c>
      <c r="HN796" s="9">
        <v>68.930000000000007</v>
      </c>
      <c r="HO796" s="9">
        <v>68.88</v>
      </c>
      <c r="HP796" s="9">
        <v>68.84</v>
      </c>
      <c r="HQ796" s="9">
        <v>68.8</v>
      </c>
      <c r="HR796" s="9">
        <v>68.739999999999995</v>
      </c>
      <c r="HS796" s="9">
        <v>68.680000000000007</v>
      </c>
      <c r="HT796" s="9">
        <v>68.62</v>
      </c>
      <c r="HU796" s="9">
        <v>68.569999999999993</v>
      </c>
      <c r="HV796" s="9">
        <v>68.53</v>
      </c>
      <c r="HW796" s="9">
        <v>68.5</v>
      </c>
      <c r="HX796" s="9">
        <v>68.48</v>
      </c>
      <c r="HY796" s="9">
        <v>68.44</v>
      </c>
      <c r="ID796" s="14">
        <v>84.838099999999997</v>
      </c>
      <c r="IE796" s="14">
        <v>84.747900000000001</v>
      </c>
      <c r="IF796" s="14">
        <v>-0.10641399999999999</v>
      </c>
      <c r="IH796" s="7">
        <v>76.12</v>
      </c>
      <c r="II796" s="9">
        <v>114.03</v>
      </c>
    </row>
    <row r="797" spans="1:243" x14ac:dyDescent="0.35">
      <c r="A797" s="6">
        <f t="shared" si="171"/>
        <v>45666</v>
      </c>
      <c r="B797" s="13">
        <f t="shared" si="165"/>
        <v>1</v>
      </c>
      <c r="C797" s="13">
        <f t="shared" si="166"/>
        <v>2025</v>
      </c>
      <c r="D797">
        <f t="shared" si="167"/>
        <v>202501</v>
      </c>
      <c r="E797">
        <f t="shared" si="168"/>
        <v>1</v>
      </c>
      <c r="F797">
        <f t="shared" si="169"/>
        <v>202501</v>
      </c>
      <c r="G797" t="s">
        <v>1902</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83.278999999999996</v>
      </c>
      <c r="FP797" s="7">
        <v>78.44</v>
      </c>
      <c r="FQ797" s="9">
        <v>1.2302999999999999</v>
      </c>
      <c r="FR797" s="7">
        <f t="shared" si="170"/>
        <v>63.756807282776556</v>
      </c>
      <c r="FT797" s="7">
        <v>4.5199999999999996</v>
      </c>
      <c r="FU797" s="7">
        <v>4.82</v>
      </c>
      <c r="FV797" s="9">
        <v>83.244399999999999</v>
      </c>
      <c r="FX797" s="9">
        <v>76.92</v>
      </c>
      <c r="FY797" s="9">
        <v>75.709999999999994</v>
      </c>
      <c r="FZ797" s="9">
        <v>74.459999999999994</v>
      </c>
      <c r="GA797" s="9">
        <v>72.41</v>
      </c>
      <c r="GB797" s="9">
        <v>70.11</v>
      </c>
      <c r="GD797" s="9">
        <v>76.92</v>
      </c>
      <c r="GE797" s="9">
        <v>76.25</v>
      </c>
      <c r="GF797" s="9">
        <v>75.709999999999994</v>
      </c>
      <c r="GG797" s="9">
        <v>75.260000000000005</v>
      </c>
      <c r="GH797" s="9">
        <v>74.849999999999994</v>
      </c>
      <c r="GI797" s="9">
        <v>74.459999999999994</v>
      </c>
      <c r="GJ797" s="9">
        <v>74.069999999999993</v>
      </c>
      <c r="GK797" s="9">
        <v>73.709999999999994</v>
      </c>
      <c r="GL797" s="9">
        <v>73.36</v>
      </c>
      <c r="GM797" s="9">
        <v>73.03</v>
      </c>
      <c r="GN797" s="9">
        <v>72.709999999999994</v>
      </c>
      <c r="GO797" s="9">
        <v>72.41</v>
      </c>
      <c r="GP797" s="9">
        <v>72.150000000000006</v>
      </c>
      <c r="GQ797" s="9">
        <v>71.91</v>
      </c>
      <c r="GR797" s="9">
        <v>71.7</v>
      </c>
      <c r="GS797" s="9">
        <v>71.510000000000005</v>
      </c>
      <c r="GT797" s="9">
        <v>71.319999999999993</v>
      </c>
      <c r="GU797" s="9">
        <v>71.13</v>
      </c>
      <c r="GV797" s="9">
        <v>70.930000000000007</v>
      </c>
      <c r="GW797" s="9">
        <v>70.75</v>
      </c>
      <c r="GX797" s="9">
        <v>70.599999999999994</v>
      </c>
      <c r="GY797" s="9">
        <v>70.44</v>
      </c>
      <c r="GZ797" s="9">
        <v>70.260000000000005</v>
      </c>
      <c r="HA797" s="9">
        <v>70.11</v>
      </c>
      <c r="HB797" s="9">
        <v>69.98</v>
      </c>
      <c r="HC797" s="9">
        <v>69.86</v>
      </c>
      <c r="HD797" s="9">
        <v>69.760000000000005</v>
      </c>
      <c r="HE797" s="9">
        <v>69.66</v>
      </c>
      <c r="HF797" s="9">
        <v>69.569999999999993</v>
      </c>
      <c r="HG797" s="9">
        <v>69.47</v>
      </c>
      <c r="HH797" s="9">
        <v>69.36</v>
      </c>
      <c r="HI797" s="9">
        <v>69.25</v>
      </c>
      <c r="HJ797" s="9">
        <v>69.16</v>
      </c>
      <c r="HK797" s="9">
        <v>69.08</v>
      </c>
      <c r="HL797" s="9">
        <v>68.989999999999995</v>
      </c>
      <c r="HM797" s="9">
        <v>68.930000000000007</v>
      </c>
      <c r="HN797" s="9">
        <v>68.87</v>
      </c>
      <c r="HO797" s="9">
        <v>68.81</v>
      </c>
      <c r="HP797" s="9">
        <v>68.760000000000005</v>
      </c>
      <c r="HQ797" s="9">
        <v>68.709999999999994</v>
      </c>
      <c r="HR797" s="9">
        <v>68.66</v>
      </c>
      <c r="HS797" s="9">
        <v>68.59</v>
      </c>
      <c r="HT797" s="9">
        <v>68.52</v>
      </c>
      <c r="HU797" s="9">
        <v>68.459999999999994</v>
      </c>
      <c r="HV797" s="9">
        <v>68.41</v>
      </c>
      <c r="HW797" s="9">
        <v>68.36</v>
      </c>
      <c r="HX797" s="9">
        <v>68.319999999999993</v>
      </c>
      <c r="HY797" s="9">
        <v>68.28</v>
      </c>
      <c r="ID797" s="14">
        <v>84.838099999999997</v>
      </c>
      <c r="IE797" s="14">
        <v>84.747900000000001</v>
      </c>
      <c r="IF797" s="14">
        <v>-0.10641399999999999</v>
      </c>
      <c r="IH797" s="7">
        <v>77.08</v>
      </c>
      <c r="II797" s="9">
        <v>112.93</v>
      </c>
    </row>
    <row r="798" spans="1:243" x14ac:dyDescent="0.35">
      <c r="A798" s="6">
        <f t="shared" si="171"/>
        <v>45667</v>
      </c>
      <c r="B798" s="13">
        <f t="shared" si="165"/>
        <v>1</v>
      </c>
      <c r="C798" s="13">
        <f t="shared" si="166"/>
        <v>2025</v>
      </c>
      <c r="D798">
        <f t="shared" si="167"/>
        <v>202501</v>
      </c>
      <c r="E798">
        <f t="shared" si="168"/>
        <v>1</v>
      </c>
      <c r="F798">
        <f t="shared" si="169"/>
        <v>202501</v>
      </c>
      <c r="G798" t="s">
        <v>1903</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83.033299999999997</v>
      </c>
      <c r="FP798" s="7">
        <v>79.760000000000005</v>
      </c>
      <c r="FQ798" s="9">
        <v>1.2230000000000001</v>
      </c>
      <c r="FR798" s="7">
        <f t="shared" si="170"/>
        <v>65.216680294358142</v>
      </c>
      <c r="FT798" s="7">
        <v>4.54</v>
      </c>
      <c r="FU798" s="7">
        <v>4.8499999999999996</v>
      </c>
      <c r="FV798" s="9">
        <v>82.983199999999997</v>
      </c>
      <c r="FX798" s="9">
        <v>79.760000000000005</v>
      </c>
      <c r="FY798" s="9">
        <v>78.06</v>
      </c>
      <c r="FZ798" s="9">
        <v>76.17</v>
      </c>
      <c r="GA798" s="9">
        <v>73.5</v>
      </c>
      <c r="GB798" s="9">
        <v>70.64</v>
      </c>
      <c r="GD798" s="9">
        <v>79.760000000000005</v>
      </c>
      <c r="GE798" s="9">
        <v>78.849999999999994</v>
      </c>
      <c r="GF798" s="9">
        <v>78.06</v>
      </c>
      <c r="GG798" s="9">
        <v>77.37</v>
      </c>
      <c r="GH798" s="9">
        <v>76.75</v>
      </c>
      <c r="GI798" s="9">
        <v>76.17</v>
      </c>
      <c r="GJ798" s="9">
        <v>75.64</v>
      </c>
      <c r="GK798" s="9">
        <v>75.14</v>
      </c>
      <c r="GL798" s="9">
        <v>74.69</v>
      </c>
      <c r="GM798" s="9">
        <v>74.27</v>
      </c>
      <c r="GN798" s="9">
        <v>73.87</v>
      </c>
      <c r="GO798" s="9">
        <v>73.5</v>
      </c>
      <c r="GP798" s="9">
        <v>73.17</v>
      </c>
      <c r="GQ798" s="9">
        <v>72.87</v>
      </c>
      <c r="GR798" s="9">
        <v>72.61</v>
      </c>
      <c r="GS798" s="9">
        <v>72.37</v>
      </c>
      <c r="GT798" s="9">
        <v>72.13</v>
      </c>
      <c r="GU798" s="9">
        <v>71.89</v>
      </c>
      <c r="GV798" s="9">
        <v>71.650000000000006</v>
      </c>
      <c r="GW798" s="9">
        <v>71.44</v>
      </c>
      <c r="GX798" s="9">
        <v>71.239999999999995</v>
      </c>
      <c r="GY798" s="9">
        <v>71.040000000000006</v>
      </c>
      <c r="GZ798" s="9">
        <v>70.83</v>
      </c>
      <c r="HA798" s="9">
        <v>70.64</v>
      </c>
      <c r="HB798" s="9">
        <v>70.459999999999994</v>
      </c>
      <c r="HC798" s="9">
        <v>70.31</v>
      </c>
      <c r="HD798" s="9">
        <v>70.180000000000007</v>
      </c>
      <c r="HE798" s="9">
        <v>70.05</v>
      </c>
      <c r="HF798" s="9">
        <v>69.930000000000007</v>
      </c>
      <c r="HG798" s="9">
        <v>69.8</v>
      </c>
      <c r="HH798" s="9">
        <v>69.67</v>
      </c>
      <c r="HI798" s="9">
        <v>69.53</v>
      </c>
      <c r="HJ798" s="9">
        <v>69.41</v>
      </c>
      <c r="HK798" s="9">
        <v>69.3</v>
      </c>
      <c r="HL798" s="9">
        <v>69.19</v>
      </c>
      <c r="HM798" s="9">
        <v>69.099999999999994</v>
      </c>
      <c r="HN798" s="9">
        <v>69.010000000000005</v>
      </c>
      <c r="HO798" s="9">
        <v>68.930000000000007</v>
      </c>
      <c r="HP798" s="9">
        <v>68.849999999999994</v>
      </c>
      <c r="HQ798" s="9">
        <v>68.78</v>
      </c>
      <c r="HR798" s="9">
        <v>68.709999999999994</v>
      </c>
      <c r="HS798" s="9">
        <v>68.62</v>
      </c>
      <c r="HT798" s="9">
        <v>68.53</v>
      </c>
      <c r="HU798" s="9">
        <v>68.44</v>
      </c>
      <c r="HV798" s="9">
        <v>68.37</v>
      </c>
      <c r="HW798" s="9">
        <v>68.290000000000006</v>
      </c>
      <c r="HX798" s="9">
        <v>68.23</v>
      </c>
      <c r="HY798" s="9">
        <v>68.180000000000007</v>
      </c>
      <c r="ID798" s="14">
        <v>84.838099999999997</v>
      </c>
      <c r="IE798" s="14">
        <v>84.747900000000001</v>
      </c>
      <c r="IF798" s="14">
        <v>-0.10641399999999999</v>
      </c>
      <c r="IH798" s="7">
        <v>79.290000000000006</v>
      </c>
      <c r="II798" s="9">
        <v>113.07</v>
      </c>
    </row>
    <row r="799" spans="1:243" x14ac:dyDescent="0.35">
      <c r="A799" s="6">
        <f t="shared" si="171"/>
        <v>45670</v>
      </c>
      <c r="B799" s="13">
        <f t="shared" si="165"/>
        <v>1</v>
      </c>
      <c r="C799" s="13">
        <f t="shared" si="166"/>
        <v>2025</v>
      </c>
      <c r="D799">
        <f t="shared" si="167"/>
        <v>202501</v>
      </c>
      <c r="E799">
        <f t="shared" si="168"/>
        <v>1</v>
      </c>
      <c r="F799">
        <f t="shared" si="169"/>
        <v>202501</v>
      </c>
      <c r="G799" t="s">
        <v>1904</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82.741</v>
      </c>
      <c r="FP799" s="7">
        <v>82.69</v>
      </c>
      <c r="FQ799" s="9">
        <v>1.2152000000000001</v>
      </c>
      <c r="FR799" s="7">
        <f t="shared" si="170"/>
        <v>68.046412113232378</v>
      </c>
      <c r="FT799" s="7">
        <v>4.57</v>
      </c>
      <c r="FU799" s="7">
        <v>4.87</v>
      </c>
      <c r="FV799" s="9">
        <v>82.693399999999997</v>
      </c>
      <c r="FX799" s="9">
        <v>81.010000000000005</v>
      </c>
      <c r="FY799" s="9">
        <v>78.52</v>
      </c>
      <c r="FZ799" s="9">
        <v>76.11</v>
      </c>
      <c r="GA799" s="9">
        <v>73.13</v>
      </c>
      <c r="GB799" s="9">
        <v>70.38</v>
      </c>
      <c r="GD799" s="9">
        <v>81.010000000000005</v>
      </c>
      <c r="GE799" s="9">
        <v>79.650000000000006</v>
      </c>
      <c r="GF799" s="9">
        <v>78.52</v>
      </c>
      <c r="GG799" s="9">
        <v>77.59</v>
      </c>
      <c r="GH799" s="9">
        <v>76.8</v>
      </c>
      <c r="GI799" s="9">
        <v>76.11</v>
      </c>
      <c r="GJ799" s="9">
        <v>75.48</v>
      </c>
      <c r="GK799" s="9">
        <v>74.91</v>
      </c>
      <c r="GL799" s="9">
        <v>74.400000000000006</v>
      </c>
      <c r="GM799" s="9">
        <v>73.94</v>
      </c>
      <c r="GN799" s="9">
        <v>73.52</v>
      </c>
      <c r="GO799" s="9">
        <v>73.13</v>
      </c>
      <c r="GP799" s="9">
        <v>72.790000000000006</v>
      </c>
      <c r="GQ799" s="9">
        <v>72.48</v>
      </c>
      <c r="GR799" s="9">
        <v>72.22</v>
      </c>
      <c r="GS799" s="9">
        <v>71.989999999999995</v>
      </c>
      <c r="GT799" s="9">
        <v>71.760000000000005</v>
      </c>
      <c r="GU799" s="9">
        <v>71.53</v>
      </c>
      <c r="GV799" s="9">
        <v>71.31</v>
      </c>
      <c r="GW799" s="9">
        <v>71.11</v>
      </c>
      <c r="GX799" s="9">
        <v>70.92</v>
      </c>
      <c r="GY799" s="9">
        <v>70.739999999999995</v>
      </c>
      <c r="GZ799" s="9">
        <v>70.55</v>
      </c>
      <c r="HA799" s="9">
        <v>70.38</v>
      </c>
      <c r="HB799" s="9">
        <v>70.22</v>
      </c>
      <c r="HC799" s="9">
        <v>70.09</v>
      </c>
      <c r="HD799" s="9">
        <v>69.98</v>
      </c>
      <c r="HE799" s="9">
        <v>69.87</v>
      </c>
      <c r="HF799" s="9">
        <v>69.760000000000005</v>
      </c>
      <c r="HG799" s="9">
        <v>69.62</v>
      </c>
      <c r="HH799" s="9">
        <v>69.5</v>
      </c>
      <c r="HI799" s="9">
        <v>69.400000000000006</v>
      </c>
      <c r="HJ799" s="9">
        <v>69.319999999999993</v>
      </c>
      <c r="HK799" s="9">
        <v>69.23</v>
      </c>
      <c r="HL799" s="9">
        <v>69.13</v>
      </c>
      <c r="HM799" s="9">
        <v>69.06</v>
      </c>
      <c r="HN799" s="9">
        <v>68.98</v>
      </c>
      <c r="HO799" s="9">
        <v>68.92</v>
      </c>
      <c r="HP799" s="9">
        <v>68.86</v>
      </c>
      <c r="HQ799" s="9">
        <v>68.81</v>
      </c>
      <c r="HR799" s="9">
        <v>68.75</v>
      </c>
      <c r="HS799" s="9">
        <v>68.67</v>
      </c>
      <c r="HT799" s="9">
        <v>68.599999999999994</v>
      </c>
      <c r="HU799" s="9">
        <v>68.53</v>
      </c>
      <c r="HV799" s="9">
        <v>68.48</v>
      </c>
      <c r="HW799" s="9">
        <v>68.400000000000006</v>
      </c>
      <c r="HX799" s="9">
        <v>68.34</v>
      </c>
      <c r="HY799" s="9">
        <v>68.290000000000006</v>
      </c>
      <c r="ID799" s="14">
        <v>84.838099999999997</v>
      </c>
      <c r="IE799" s="14">
        <v>84.747900000000001</v>
      </c>
      <c r="IF799" s="14">
        <v>-0.10641399999999999</v>
      </c>
      <c r="IH799" s="7">
        <v>81.23</v>
      </c>
      <c r="II799" s="9">
        <v>121.5</v>
      </c>
    </row>
    <row r="800" spans="1:243" x14ac:dyDescent="0.35">
      <c r="A800" s="6">
        <f t="shared" si="171"/>
        <v>45671</v>
      </c>
      <c r="B800" s="13">
        <f t="shared" si="165"/>
        <v>1</v>
      </c>
      <c r="C800" s="13">
        <f t="shared" si="166"/>
        <v>2025</v>
      </c>
      <c r="D800">
        <f t="shared" si="167"/>
        <v>202501</v>
      </c>
      <c r="E800">
        <f t="shared" si="168"/>
        <v>1</v>
      </c>
      <c r="F800">
        <f t="shared" si="169"/>
        <v>202501</v>
      </c>
      <c r="G800" t="s">
        <v>1905</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82.625200000000007</v>
      </c>
      <c r="FP800" s="7">
        <v>82.39</v>
      </c>
      <c r="FQ800" s="9">
        <v>1.2201</v>
      </c>
      <c r="FR800" s="7">
        <f t="shared" si="170"/>
        <v>67.527251864601268</v>
      </c>
      <c r="FT800" s="7">
        <v>4.62</v>
      </c>
      <c r="FU800" s="7">
        <v>4.91</v>
      </c>
      <c r="FV800" s="9">
        <v>82.592799999999997</v>
      </c>
      <c r="FX800" s="9">
        <v>79.92</v>
      </c>
      <c r="FY800" s="9">
        <v>77.930000000000007</v>
      </c>
      <c r="FZ800" s="9">
        <v>75.88</v>
      </c>
      <c r="GA800" s="9">
        <v>73.260000000000005</v>
      </c>
      <c r="GB800" s="9">
        <v>70.78</v>
      </c>
      <c r="GD800" s="9">
        <v>79.92</v>
      </c>
      <c r="GE800" s="9">
        <v>78.88</v>
      </c>
      <c r="GF800" s="9">
        <v>77.930000000000007</v>
      </c>
      <c r="GG800" s="9">
        <v>77.13</v>
      </c>
      <c r="GH800" s="9">
        <v>76.459999999999994</v>
      </c>
      <c r="GI800" s="9">
        <v>75.88</v>
      </c>
      <c r="GJ800" s="9">
        <v>75.34</v>
      </c>
      <c r="GK800" s="9">
        <v>74.849999999999994</v>
      </c>
      <c r="GL800" s="9">
        <v>74.400000000000006</v>
      </c>
      <c r="GM800" s="9">
        <v>73.989999999999995</v>
      </c>
      <c r="GN800" s="9">
        <v>73.599999999999994</v>
      </c>
      <c r="GO800" s="9">
        <v>73.260000000000005</v>
      </c>
      <c r="GP800" s="9">
        <v>72.959999999999994</v>
      </c>
      <c r="GQ800" s="9">
        <v>72.69</v>
      </c>
      <c r="GR800" s="9">
        <v>72.459999999999994</v>
      </c>
      <c r="GS800" s="9">
        <v>72.25</v>
      </c>
      <c r="GT800" s="9">
        <v>72.040000000000006</v>
      </c>
      <c r="GU800" s="9">
        <v>71.83</v>
      </c>
      <c r="GV800" s="9">
        <v>71.63</v>
      </c>
      <c r="GW800" s="9">
        <v>71.45</v>
      </c>
      <c r="GX800" s="9">
        <v>71.290000000000006</v>
      </c>
      <c r="GY800" s="9">
        <v>71.12</v>
      </c>
      <c r="GZ800" s="9">
        <v>70.94</v>
      </c>
      <c r="HA800" s="9">
        <v>70.78</v>
      </c>
      <c r="HB800" s="9">
        <v>70.64</v>
      </c>
      <c r="HC800" s="9">
        <v>70.510000000000005</v>
      </c>
      <c r="HD800" s="9">
        <v>70.400000000000006</v>
      </c>
      <c r="HE800" s="9">
        <v>70.31</v>
      </c>
      <c r="HF800" s="9">
        <v>70.2</v>
      </c>
      <c r="HG800" s="9">
        <v>70.069999999999993</v>
      </c>
      <c r="HH800" s="9">
        <v>69.959999999999994</v>
      </c>
      <c r="HI800" s="9">
        <v>69.87</v>
      </c>
      <c r="HJ800" s="9">
        <v>69.790000000000006</v>
      </c>
      <c r="HK800" s="9">
        <v>69.7</v>
      </c>
      <c r="HL800" s="9">
        <v>69.599999999999994</v>
      </c>
      <c r="HM800" s="9">
        <v>69.53</v>
      </c>
      <c r="HN800" s="9">
        <v>69.45</v>
      </c>
      <c r="HO800" s="9">
        <v>69.39</v>
      </c>
      <c r="HP800" s="9">
        <v>69.33</v>
      </c>
      <c r="HQ800" s="9">
        <v>69.28</v>
      </c>
      <c r="HR800" s="9">
        <v>69.22</v>
      </c>
      <c r="HS800" s="9">
        <v>69.14</v>
      </c>
      <c r="HT800" s="9">
        <v>69.069999999999993</v>
      </c>
      <c r="HU800" s="9">
        <v>69</v>
      </c>
      <c r="HV800" s="9">
        <v>68.95</v>
      </c>
      <c r="HW800" s="9">
        <v>68.87</v>
      </c>
      <c r="HX800" s="9">
        <v>68.8</v>
      </c>
      <c r="HY800" s="9">
        <v>68.75</v>
      </c>
      <c r="ID800" s="14">
        <v>84.838099999999997</v>
      </c>
      <c r="IE800" s="14">
        <v>84.747900000000001</v>
      </c>
      <c r="IF800" s="14">
        <v>-0.10641399999999999</v>
      </c>
      <c r="IH800" s="7">
        <v>80.14</v>
      </c>
      <c r="II800" s="9">
        <v>118.62</v>
      </c>
    </row>
    <row r="801" spans="1:243" x14ac:dyDescent="0.35">
      <c r="A801" s="6">
        <f t="shared" si="171"/>
        <v>45672</v>
      </c>
      <c r="B801" s="13">
        <f t="shared" si="165"/>
        <v>1</v>
      </c>
      <c r="C801" s="13">
        <f t="shared" si="166"/>
        <v>2025</v>
      </c>
      <c r="D801">
        <f t="shared" si="167"/>
        <v>202501</v>
      </c>
      <c r="E801">
        <f t="shared" si="168"/>
        <v>1</v>
      </c>
      <c r="F801">
        <f t="shared" si="169"/>
        <v>202501</v>
      </c>
      <c r="G801" t="s">
        <v>1906</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82.900199999999998</v>
      </c>
      <c r="FP801" s="7">
        <v>83.48</v>
      </c>
      <c r="FQ801" s="9">
        <v>1.2258</v>
      </c>
      <c r="FR801" s="7">
        <f t="shared" si="170"/>
        <v>68.102463697177356</v>
      </c>
      <c r="FT801" s="7">
        <v>4.45</v>
      </c>
      <c r="FU801" s="7">
        <v>4.7300000000000004</v>
      </c>
      <c r="FV801" s="9">
        <v>82.872699999999995</v>
      </c>
      <c r="FX801" s="9">
        <v>82.03</v>
      </c>
      <c r="FY801" s="9">
        <v>79.48</v>
      </c>
      <c r="FZ801" s="9">
        <v>76.98</v>
      </c>
      <c r="GA801" s="9">
        <v>73.930000000000007</v>
      </c>
      <c r="GB801" s="9">
        <v>71.2</v>
      </c>
      <c r="GD801" s="9">
        <v>82.03</v>
      </c>
      <c r="GE801" s="9">
        <v>80.66</v>
      </c>
      <c r="GF801" s="9">
        <v>79.48</v>
      </c>
      <c r="GG801" s="9">
        <v>78.5</v>
      </c>
      <c r="GH801" s="9">
        <v>77.69</v>
      </c>
      <c r="GI801" s="9">
        <v>76.98</v>
      </c>
      <c r="GJ801" s="9">
        <v>76.34</v>
      </c>
      <c r="GK801" s="9">
        <v>75.760000000000005</v>
      </c>
      <c r="GL801" s="9">
        <v>75.239999999999995</v>
      </c>
      <c r="GM801" s="9">
        <v>74.760000000000005</v>
      </c>
      <c r="GN801" s="9">
        <v>74.33</v>
      </c>
      <c r="GO801" s="9">
        <v>73.930000000000007</v>
      </c>
      <c r="GP801" s="9">
        <v>73.599999999999994</v>
      </c>
      <c r="GQ801" s="9">
        <v>73.290000000000006</v>
      </c>
      <c r="GR801" s="9">
        <v>73.02</v>
      </c>
      <c r="GS801" s="9">
        <v>72.790000000000006</v>
      </c>
      <c r="GT801" s="9">
        <v>72.56</v>
      </c>
      <c r="GU801" s="9">
        <v>72.33</v>
      </c>
      <c r="GV801" s="9">
        <v>72.12</v>
      </c>
      <c r="GW801" s="9">
        <v>71.92</v>
      </c>
      <c r="GX801" s="9">
        <v>71.739999999999995</v>
      </c>
      <c r="GY801" s="9">
        <v>71.56</v>
      </c>
      <c r="GZ801" s="9">
        <v>71.37</v>
      </c>
      <c r="HA801" s="9">
        <v>71.2</v>
      </c>
      <c r="HB801" s="9">
        <v>71.06</v>
      </c>
      <c r="HC801" s="9">
        <v>70.930000000000007</v>
      </c>
      <c r="HD801" s="9">
        <v>70.81</v>
      </c>
      <c r="HE801" s="9">
        <v>70.709999999999994</v>
      </c>
      <c r="HF801" s="9">
        <v>70.599999999999994</v>
      </c>
      <c r="HG801" s="9">
        <v>70.47</v>
      </c>
      <c r="HH801" s="9">
        <v>70.36</v>
      </c>
      <c r="HI801" s="9">
        <v>70.27</v>
      </c>
      <c r="HJ801" s="9">
        <v>70.19</v>
      </c>
      <c r="HK801" s="9">
        <v>70.099999999999994</v>
      </c>
      <c r="HL801" s="9">
        <v>70</v>
      </c>
      <c r="HM801" s="9">
        <v>69.930000000000007</v>
      </c>
      <c r="HN801" s="9">
        <v>69.849999999999994</v>
      </c>
      <c r="HO801" s="9">
        <v>69.790000000000006</v>
      </c>
      <c r="HP801" s="9">
        <v>69.73</v>
      </c>
      <c r="HQ801" s="9">
        <v>69.680000000000007</v>
      </c>
      <c r="HR801" s="9">
        <v>69.62</v>
      </c>
      <c r="HS801" s="9">
        <v>69.540000000000006</v>
      </c>
      <c r="HT801" s="9">
        <v>69.48</v>
      </c>
      <c r="HU801" s="9">
        <v>69.42</v>
      </c>
      <c r="HV801" s="9">
        <v>69.38</v>
      </c>
      <c r="HW801" s="9">
        <v>69.290000000000006</v>
      </c>
      <c r="HX801" s="9">
        <v>69.22</v>
      </c>
      <c r="HY801" s="9">
        <v>69.17</v>
      </c>
      <c r="ID801" s="14">
        <v>84.838099999999997</v>
      </c>
      <c r="IE801" s="14">
        <v>84.747900000000001</v>
      </c>
      <c r="IF801" s="14">
        <v>-0.10641399999999999</v>
      </c>
      <c r="IH801" s="7">
        <v>81.67</v>
      </c>
      <c r="II801" s="9">
        <v>118.45</v>
      </c>
    </row>
    <row r="802" spans="1:243" x14ac:dyDescent="0.35">
      <c r="A802" s="6">
        <f t="shared" si="171"/>
        <v>45673</v>
      </c>
      <c r="B802" s="13">
        <f t="shared" si="165"/>
        <v>1</v>
      </c>
      <c r="C802" s="13">
        <f t="shared" si="166"/>
        <v>2025</v>
      </c>
      <c r="D802">
        <f t="shared" si="167"/>
        <v>202501</v>
      </c>
      <c r="E802">
        <f t="shared" si="168"/>
        <v>1</v>
      </c>
      <c r="F802">
        <f t="shared" si="169"/>
        <v>202501</v>
      </c>
      <c r="G802" t="s">
        <v>1907</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82.777000000000001</v>
      </c>
      <c r="FP802" s="7">
        <v>82.39</v>
      </c>
      <c r="FQ802" s="9">
        <v>1.2235</v>
      </c>
      <c r="FR802" s="7">
        <f t="shared" si="170"/>
        <v>67.339599509603602</v>
      </c>
      <c r="FT802" s="7">
        <v>4.37</v>
      </c>
      <c r="FU802" s="7">
        <v>4.68</v>
      </c>
      <c r="FV802" s="9">
        <v>82.740200000000002</v>
      </c>
      <c r="FX802" s="9">
        <v>81.290000000000006</v>
      </c>
      <c r="FY802" s="9">
        <v>78.72</v>
      </c>
      <c r="FZ802" s="9">
        <v>76.239999999999995</v>
      </c>
      <c r="GA802" s="9">
        <v>73.23</v>
      </c>
      <c r="GB802" s="9">
        <v>70.66</v>
      </c>
      <c r="GD802" s="9">
        <v>81.290000000000006</v>
      </c>
      <c r="GE802" s="9">
        <v>79.91</v>
      </c>
      <c r="GF802" s="9">
        <v>78.72</v>
      </c>
      <c r="GG802" s="9">
        <v>77.739999999999995</v>
      </c>
      <c r="GH802" s="9">
        <v>76.94</v>
      </c>
      <c r="GI802" s="9">
        <v>76.239999999999995</v>
      </c>
      <c r="GJ802" s="9">
        <v>75.61</v>
      </c>
      <c r="GK802" s="9">
        <v>75.040000000000006</v>
      </c>
      <c r="GL802" s="9">
        <v>74.510000000000005</v>
      </c>
      <c r="GM802" s="9">
        <v>74.040000000000006</v>
      </c>
      <c r="GN802" s="9">
        <v>73.61</v>
      </c>
      <c r="GO802" s="9">
        <v>73.23</v>
      </c>
      <c r="GP802" s="9">
        <v>72.91</v>
      </c>
      <c r="GQ802" s="9">
        <v>72.62</v>
      </c>
      <c r="GR802" s="9">
        <v>72.37</v>
      </c>
      <c r="GS802" s="9">
        <v>72.150000000000006</v>
      </c>
      <c r="GT802" s="9">
        <v>71.94</v>
      </c>
      <c r="GU802" s="9">
        <v>71.72</v>
      </c>
      <c r="GV802" s="9">
        <v>71.52</v>
      </c>
      <c r="GW802" s="9">
        <v>71.34</v>
      </c>
      <c r="GX802" s="9">
        <v>71.17</v>
      </c>
      <c r="GY802" s="9">
        <v>71</v>
      </c>
      <c r="GZ802" s="9">
        <v>70.819999999999993</v>
      </c>
      <c r="HA802" s="9">
        <v>70.66</v>
      </c>
      <c r="HB802" s="9">
        <v>70.53</v>
      </c>
      <c r="HC802" s="9">
        <v>70.41</v>
      </c>
      <c r="HD802" s="9">
        <v>70.31</v>
      </c>
      <c r="HE802" s="9">
        <v>70.23</v>
      </c>
      <c r="HF802" s="9">
        <v>70.13</v>
      </c>
      <c r="HG802" s="9">
        <v>70.010000000000005</v>
      </c>
      <c r="HH802" s="9">
        <v>69.91</v>
      </c>
      <c r="HI802" s="9">
        <v>69.83</v>
      </c>
      <c r="HJ802" s="9">
        <v>69.760000000000005</v>
      </c>
      <c r="HK802" s="9">
        <v>69.69</v>
      </c>
      <c r="HL802" s="9">
        <v>69.599999999999994</v>
      </c>
      <c r="HM802" s="9">
        <v>69.53</v>
      </c>
      <c r="HN802" s="9">
        <v>69.459999999999994</v>
      </c>
      <c r="HO802" s="9">
        <v>69.41</v>
      </c>
      <c r="HP802" s="9">
        <v>69.36</v>
      </c>
      <c r="HQ802" s="9">
        <v>69.319999999999993</v>
      </c>
      <c r="HR802" s="9">
        <v>69.27</v>
      </c>
      <c r="HS802" s="9">
        <v>69.2</v>
      </c>
      <c r="HT802" s="9">
        <v>69.150000000000006</v>
      </c>
      <c r="HU802" s="9">
        <v>69.099999999999994</v>
      </c>
      <c r="HV802" s="9">
        <v>69.069999999999993</v>
      </c>
      <c r="HW802" s="9">
        <v>68.989999999999995</v>
      </c>
      <c r="HX802" s="9">
        <v>68.92</v>
      </c>
      <c r="HY802" s="9">
        <v>68.87</v>
      </c>
      <c r="ID802" s="14">
        <v>84.838099999999997</v>
      </c>
      <c r="IE802" s="14">
        <v>84.747900000000001</v>
      </c>
      <c r="IF802" s="14">
        <v>-0.10641399999999999</v>
      </c>
      <c r="IH802" s="7">
        <v>81.14</v>
      </c>
      <c r="II802" s="9">
        <v>116.39</v>
      </c>
    </row>
    <row r="803" spans="1:243" x14ac:dyDescent="0.35">
      <c r="A803" s="6">
        <f t="shared" si="171"/>
        <v>45674</v>
      </c>
      <c r="B803" s="13">
        <f t="shared" si="165"/>
        <v>1</v>
      </c>
      <c r="C803" s="13">
        <f t="shared" si="166"/>
        <v>2025</v>
      </c>
      <c r="D803">
        <f t="shared" si="167"/>
        <v>202501</v>
      </c>
      <c r="E803">
        <f t="shared" si="168"/>
        <v>1</v>
      </c>
      <c r="F803">
        <f t="shared" si="169"/>
        <v>202501</v>
      </c>
      <c r="G803" t="s">
        <v>1908</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82.540199999999999</v>
      </c>
      <c r="FP803" s="7">
        <v>83.02</v>
      </c>
      <c r="FQ803" s="9">
        <v>1.2198</v>
      </c>
      <c r="FR803" s="7">
        <f t="shared" si="170"/>
        <v>68.060337760288576</v>
      </c>
      <c r="FT803" s="7">
        <v>4.37</v>
      </c>
      <c r="FU803" s="7">
        <v>4.66</v>
      </c>
      <c r="FV803" s="9">
        <v>82.512200000000007</v>
      </c>
      <c r="FX803" s="9">
        <v>80.790000000000006</v>
      </c>
      <c r="FY803" s="9">
        <v>78.430000000000007</v>
      </c>
      <c r="FZ803" s="9">
        <v>75.98</v>
      </c>
      <c r="GA803" s="9">
        <v>73</v>
      </c>
      <c r="GB803" s="9">
        <v>70.53</v>
      </c>
      <c r="GD803" s="9">
        <v>80.790000000000006</v>
      </c>
      <c r="GE803" s="9">
        <v>79.569999999999993</v>
      </c>
      <c r="GF803" s="9">
        <v>78.430000000000007</v>
      </c>
      <c r="GG803" s="9">
        <v>77.45</v>
      </c>
      <c r="GH803" s="9">
        <v>76.66</v>
      </c>
      <c r="GI803" s="9">
        <v>75.98</v>
      </c>
      <c r="GJ803" s="9">
        <v>75.349999999999994</v>
      </c>
      <c r="GK803" s="9">
        <v>74.790000000000006</v>
      </c>
      <c r="GL803" s="9">
        <v>74.260000000000005</v>
      </c>
      <c r="GM803" s="9">
        <v>73.8</v>
      </c>
      <c r="GN803" s="9">
        <v>73.38</v>
      </c>
      <c r="GO803" s="9">
        <v>73</v>
      </c>
      <c r="GP803" s="9">
        <v>72.69</v>
      </c>
      <c r="GQ803" s="9">
        <v>72.400000000000006</v>
      </c>
      <c r="GR803" s="9">
        <v>72.16</v>
      </c>
      <c r="GS803" s="9">
        <v>71.94</v>
      </c>
      <c r="GT803" s="9">
        <v>71.739999999999995</v>
      </c>
      <c r="GU803" s="9">
        <v>71.53</v>
      </c>
      <c r="GV803" s="9">
        <v>71.34</v>
      </c>
      <c r="GW803" s="9">
        <v>71.17</v>
      </c>
      <c r="GX803" s="9">
        <v>71.010000000000005</v>
      </c>
      <c r="GY803" s="9">
        <v>70.849999999999994</v>
      </c>
      <c r="GZ803" s="9">
        <v>70.680000000000007</v>
      </c>
      <c r="HA803" s="9">
        <v>70.53</v>
      </c>
      <c r="HB803" s="9">
        <v>70.400000000000006</v>
      </c>
      <c r="HC803" s="9">
        <v>70.28</v>
      </c>
      <c r="HD803" s="9">
        <v>70.19</v>
      </c>
      <c r="HE803" s="9">
        <v>70.11</v>
      </c>
      <c r="HF803" s="9">
        <v>70.010000000000005</v>
      </c>
      <c r="HG803" s="9">
        <v>69.89</v>
      </c>
      <c r="HH803" s="9">
        <v>69.790000000000006</v>
      </c>
      <c r="HI803" s="9">
        <v>69.709999999999994</v>
      </c>
      <c r="HJ803" s="9">
        <v>69.64</v>
      </c>
      <c r="HK803" s="9">
        <v>69.569999999999993</v>
      </c>
      <c r="HL803" s="9">
        <v>69.489999999999995</v>
      </c>
      <c r="HM803" s="9">
        <v>69.42</v>
      </c>
      <c r="HN803" s="9">
        <v>69.349999999999994</v>
      </c>
      <c r="HO803" s="9">
        <v>69.3</v>
      </c>
      <c r="HP803" s="9">
        <v>69.25</v>
      </c>
      <c r="HQ803" s="9">
        <v>69.209999999999994</v>
      </c>
      <c r="HR803" s="9">
        <v>69.16</v>
      </c>
      <c r="HS803" s="9">
        <v>69.09</v>
      </c>
      <c r="HT803" s="9">
        <v>69.040000000000006</v>
      </c>
      <c r="HU803" s="9">
        <v>68.989999999999995</v>
      </c>
      <c r="HV803" s="9">
        <v>68.959999999999994</v>
      </c>
      <c r="HW803" s="9">
        <v>68.89</v>
      </c>
      <c r="HX803" s="9">
        <v>68.819999999999993</v>
      </c>
      <c r="HY803" s="9">
        <v>68.77</v>
      </c>
      <c r="ID803" s="14">
        <v>84.838099999999997</v>
      </c>
      <c r="IE803" s="14">
        <v>84.747900000000001</v>
      </c>
      <c r="IF803" s="14">
        <v>-0.10641399999999999</v>
      </c>
      <c r="IH803" s="7">
        <v>80.84</v>
      </c>
      <c r="II803" s="9">
        <v>118.31</v>
      </c>
    </row>
    <row r="804" spans="1:243" x14ac:dyDescent="0.35">
      <c r="A804" s="6">
        <f t="shared" si="171"/>
        <v>45677</v>
      </c>
      <c r="B804" s="13">
        <f t="shared" si="165"/>
        <v>1</v>
      </c>
      <c r="C804" s="13">
        <f t="shared" si="166"/>
        <v>2025</v>
      </c>
      <c r="D804">
        <f t="shared" si="167"/>
        <v>202501</v>
      </c>
      <c r="E804">
        <f t="shared" si="168"/>
        <v>1</v>
      </c>
      <c r="F804">
        <f t="shared" si="169"/>
        <v>202501</v>
      </c>
      <c r="G804" t="s">
        <v>1909</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82.645099999999999</v>
      </c>
      <c r="FP804" s="7">
        <v>81.680000000000007</v>
      </c>
      <c r="FQ804" s="9">
        <v>1.2293000000000001</v>
      </c>
      <c r="FR804" s="7">
        <f t="shared" si="170"/>
        <v>66.444317904498504</v>
      </c>
      <c r="FT804" s="7">
        <v>4.37</v>
      </c>
      <c r="FU804" s="7">
        <v>4.66</v>
      </c>
      <c r="FV804" s="9">
        <v>82.617500000000007</v>
      </c>
      <c r="FX804" s="9">
        <v>80.150000000000006</v>
      </c>
      <c r="FY804" s="9">
        <v>78.13</v>
      </c>
      <c r="FZ804" s="9">
        <v>75.91</v>
      </c>
      <c r="GA804" s="9">
        <v>73.16</v>
      </c>
      <c r="GB804" s="9">
        <v>70.89</v>
      </c>
      <c r="GD804" s="9">
        <v>80.150000000000006</v>
      </c>
      <c r="GE804" s="9">
        <v>79.099999999999994</v>
      </c>
      <c r="GF804" s="9">
        <v>78.13</v>
      </c>
      <c r="GG804" s="9">
        <v>77.260000000000005</v>
      </c>
      <c r="GH804" s="9">
        <v>76.540000000000006</v>
      </c>
      <c r="GI804" s="9">
        <v>75.91</v>
      </c>
      <c r="GJ804" s="9">
        <v>75.33</v>
      </c>
      <c r="GK804" s="9">
        <v>74.81</v>
      </c>
      <c r="GL804" s="9">
        <v>74.33</v>
      </c>
      <c r="GM804" s="9">
        <v>73.900000000000006</v>
      </c>
      <c r="GN804" s="9">
        <v>73.510000000000005</v>
      </c>
      <c r="GO804" s="9">
        <v>73.16</v>
      </c>
      <c r="GP804" s="9">
        <v>72.87</v>
      </c>
      <c r="GQ804" s="9">
        <v>72.61</v>
      </c>
      <c r="GR804" s="9">
        <v>72.400000000000006</v>
      </c>
      <c r="GS804" s="9">
        <v>72.209999999999994</v>
      </c>
      <c r="GT804" s="9">
        <v>72.02</v>
      </c>
      <c r="GU804" s="9">
        <v>71.83</v>
      </c>
      <c r="GV804" s="9">
        <v>71.650000000000006</v>
      </c>
      <c r="GW804" s="9">
        <v>71.489999999999995</v>
      </c>
      <c r="GX804" s="9">
        <v>71.34</v>
      </c>
      <c r="GY804" s="9">
        <v>71.19</v>
      </c>
      <c r="GZ804" s="9">
        <v>71.03</v>
      </c>
      <c r="HA804" s="9">
        <v>70.89</v>
      </c>
      <c r="HB804" s="9">
        <v>70.760000000000005</v>
      </c>
      <c r="HC804" s="9">
        <v>70.650000000000006</v>
      </c>
      <c r="HD804" s="9">
        <v>70.569999999999993</v>
      </c>
      <c r="HE804" s="9">
        <v>70.489999999999995</v>
      </c>
      <c r="HF804" s="9">
        <v>70.400000000000006</v>
      </c>
      <c r="HG804" s="9">
        <v>70.28</v>
      </c>
      <c r="HH804" s="9">
        <v>70.19</v>
      </c>
      <c r="HI804" s="9">
        <v>70.12</v>
      </c>
      <c r="HJ804" s="9">
        <v>70.05</v>
      </c>
      <c r="HK804" s="9">
        <v>69.98</v>
      </c>
      <c r="HL804" s="9">
        <v>69.900000000000006</v>
      </c>
      <c r="HM804" s="9">
        <v>69.83</v>
      </c>
      <c r="HN804" s="9">
        <v>69.760000000000005</v>
      </c>
      <c r="HO804" s="9">
        <v>69.709999999999994</v>
      </c>
      <c r="HP804" s="9">
        <v>69.66</v>
      </c>
      <c r="HQ804" s="9">
        <v>69.61</v>
      </c>
      <c r="HR804" s="9">
        <v>69.56</v>
      </c>
      <c r="HS804" s="9">
        <v>69.489999999999995</v>
      </c>
      <c r="HT804" s="9">
        <v>69.44</v>
      </c>
      <c r="HU804" s="9">
        <v>69.39</v>
      </c>
      <c r="HV804" s="9">
        <v>69.36</v>
      </c>
      <c r="HW804" s="9">
        <v>69.290000000000006</v>
      </c>
      <c r="HX804" s="9">
        <v>69.22</v>
      </c>
      <c r="HY804" s="9">
        <v>69.17</v>
      </c>
      <c r="ID804" s="14">
        <v>84.838099999999997</v>
      </c>
      <c r="IE804" s="14">
        <v>84.747900000000001</v>
      </c>
      <c r="IF804" s="14">
        <v>-0.10641399999999999</v>
      </c>
      <c r="IH804" s="7">
        <v>79.040000000000006</v>
      </c>
      <c r="II804" s="9">
        <v>121.35</v>
      </c>
    </row>
    <row r="805" spans="1:243" x14ac:dyDescent="0.35">
      <c r="A805" s="6">
        <f t="shared" si="171"/>
        <v>45678</v>
      </c>
      <c r="B805" s="13">
        <f t="shared" si="165"/>
        <v>1</v>
      </c>
      <c r="C805" s="13">
        <f t="shared" si="166"/>
        <v>2025</v>
      </c>
      <c r="D805">
        <f t="shared" si="167"/>
        <v>202501</v>
      </c>
      <c r="E805">
        <f t="shared" si="168"/>
        <v>1</v>
      </c>
      <c r="F805">
        <f t="shared" si="169"/>
        <v>202501</v>
      </c>
      <c r="G805" t="s">
        <v>1910</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82.680700000000002</v>
      </c>
      <c r="FP805" s="7">
        <v>80.569999999999993</v>
      </c>
      <c r="FQ805" s="9">
        <v>1.2299</v>
      </c>
      <c r="FR805" s="7">
        <f t="shared" si="170"/>
        <v>65.509391007398975</v>
      </c>
      <c r="FT805" s="7">
        <v>4.34</v>
      </c>
      <c r="FU805" s="7">
        <v>4.5999999999999996</v>
      </c>
      <c r="FV805" s="9">
        <v>82.654399999999995</v>
      </c>
      <c r="FX805" s="9">
        <v>79.290000000000006</v>
      </c>
      <c r="FY805" s="9">
        <v>77.58</v>
      </c>
      <c r="FZ805" s="9">
        <v>75.58</v>
      </c>
      <c r="GA805" s="9">
        <v>72.91</v>
      </c>
      <c r="GB805" s="9">
        <v>70.61</v>
      </c>
      <c r="GD805" s="9">
        <v>79.290000000000006</v>
      </c>
      <c r="GE805" s="9">
        <v>78.400000000000006</v>
      </c>
      <c r="GF805" s="9">
        <v>77.58</v>
      </c>
      <c r="GG805" s="9">
        <v>76.81</v>
      </c>
      <c r="GH805" s="9">
        <v>76.16</v>
      </c>
      <c r="GI805" s="9">
        <v>75.58</v>
      </c>
      <c r="GJ805" s="9">
        <v>75.040000000000006</v>
      </c>
      <c r="GK805" s="9">
        <v>74.540000000000006</v>
      </c>
      <c r="GL805" s="9">
        <v>74.069999999999993</v>
      </c>
      <c r="GM805" s="9">
        <v>73.650000000000006</v>
      </c>
      <c r="GN805" s="9">
        <v>73.260000000000005</v>
      </c>
      <c r="GO805" s="9">
        <v>72.91</v>
      </c>
      <c r="GP805" s="9">
        <v>72.62</v>
      </c>
      <c r="GQ805" s="9">
        <v>72.36</v>
      </c>
      <c r="GR805" s="9">
        <v>72.150000000000006</v>
      </c>
      <c r="GS805" s="9">
        <v>71.959999999999994</v>
      </c>
      <c r="GT805" s="9">
        <v>71.760000000000005</v>
      </c>
      <c r="GU805" s="9">
        <v>71.569999999999993</v>
      </c>
      <c r="GV805" s="9">
        <v>71.39</v>
      </c>
      <c r="GW805" s="9">
        <v>71.23</v>
      </c>
      <c r="GX805" s="9">
        <v>71.069999999999993</v>
      </c>
      <c r="GY805" s="9">
        <v>70.92</v>
      </c>
      <c r="GZ805" s="9">
        <v>70.760000000000005</v>
      </c>
      <c r="HA805" s="9">
        <v>70.61</v>
      </c>
      <c r="HB805" s="9">
        <v>70.489999999999995</v>
      </c>
      <c r="HC805" s="9">
        <v>70.38</v>
      </c>
      <c r="HD805" s="9">
        <v>70.290000000000006</v>
      </c>
      <c r="HE805" s="9">
        <v>70.209999999999994</v>
      </c>
      <c r="HF805" s="9">
        <v>70.12</v>
      </c>
      <c r="HG805" s="9">
        <v>70</v>
      </c>
      <c r="HH805" s="9">
        <v>69.91</v>
      </c>
      <c r="HI805" s="9">
        <v>69.84</v>
      </c>
      <c r="HJ805" s="9">
        <v>69.77</v>
      </c>
      <c r="HK805" s="9">
        <v>69.7</v>
      </c>
      <c r="HL805" s="9">
        <v>69.62</v>
      </c>
      <c r="HM805" s="9">
        <v>69.55</v>
      </c>
      <c r="HN805" s="9">
        <v>69.48</v>
      </c>
      <c r="HO805" s="9">
        <v>69.430000000000007</v>
      </c>
      <c r="HP805" s="9">
        <v>69.38</v>
      </c>
      <c r="HQ805" s="9">
        <v>69.33</v>
      </c>
      <c r="HR805" s="9">
        <v>69.28</v>
      </c>
      <c r="HS805" s="9">
        <v>69.22</v>
      </c>
      <c r="HT805" s="9">
        <v>69.17</v>
      </c>
      <c r="HU805" s="9">
        <v>69.12</v>
      </c>
      <c r="HV805" s="9">
        <v>69.09</v>
      </c>
      <c r="HW805" s="9">
        <v>69.02</v>
      </c>
      <c r="HX805" s="9">
        <v>68.95</v>
      </c>
      <c r="HY805" s="9">
        <v>68.900000000000006</v>
      </c>
      <c r="ID805" s="14">
        <v>84.838099999999997</v>
      </c>
      <c r="IE805" s="14">
        <v>84.747900000000001</v>
      </c>
      <c r="IF805" s="14">
        <v>-0.10641399999999999</v>
      </c>
      <c r="IH805" s="7">
        <v>78.22</v>
      </c>
      <c r="II805" s="9">
        <v>126.61</v>
      </c>
    </row>
    <row r="806" spans="1:243" x14ac:dyDescent="0.35">
      <c r="A806" s="6">
        <f t="shared" si="171"/>
        <v>45679</v>
      </c>
      <c r="B806" s="13">
        <f t="shared" si="165"/>
        <v>1</v>
      </c>
      <c r="C806" s="13">
        <f t="shared" si="166"/>
        <v>2025</v>
      </c>
      <c r="D806">
        <f t="shared" si="167"/>
        <v>202501</v>
      </c>
      <c r="E806">
        <f t="shared" si="168"/>
        <v>1</v>
      </c>
      <c r="F806">
        <f t="shared" si="169"/>
        <v>202501</v>
      </c>
      <c r="G806" t="s">
        <v>1911</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82.729399999999998</v>
      </c>
      <c r="FP806" s="7">
        <v>80</v>
      </c>
      <c r="FQ806" s="9">
        <v>1.2318</v>
      </c>
      <c r="FR806" s="7">
        <f t="shared" si="170"/>
        <v>64.945608053255398</v>
      </c>
      <c r="FT806" s="7">
        <v>4.37</v>
      </c>
      <c r="FU806" s="7">
        <v>4.6399999999999997</v>
      </c>
      <c r="FV806" s="9">
        <v>82.717799999999997</v>
      </c>
      <c r="FX806" s="9">
        <v>79</v>
      </c>
      <c r="FY806" s="9">
        <v>77.37</v>
      </c>
      <c r="FZ806" s="9">
        <v>75.53</v>
      </c>
      <c r="GA806" s="9">
        <v>72.98</v>
      </c>
      <c r="GB806" s="9">
        <v>70.59</v>
      </c>
      <c r="GD806" s="9">
        <v>79</v>
      </c>
      <c r="GE806" s="9">
        <v>78.150000000000006</v>
      </c>
      <c r="GF806" s="9">
        <v>77.37</v>
      </c>
      <c r="GG806" s="9">
        <v>76.67</v>
      </c>
      <c r="GH806" s="9">
        <v>76.069999999999993</v>
      </c>
      <c r="GI806" s="9">
        <v>75.53</v>
      </c>
      <c r="GJ806" s="9">
        <v>75.03</v>
      </c>
      <c r="GK806" s="9">
        <v>74.56</v>
      </c>
      <c r="GL806" s="9">
        <v>74.12</v>
      </c>
      <c r="GM806" s="9">
        <v>73.709999999999994</v>
      </c>
      <c r="GN806" s="9">
        <v>73.33</v>
      </c>
      <c r="GO806" s="9">
        <v>72.98</v>
      </c>
      <c r="GP806" s="9">
        <v>72.69</v>
      </c>
      <c r="GQ806" s="9">
        <v>72.42</v>
      </c>
      <c r="GR806" s="9">
        <v>72.19</v>
      </c>
      <c r="GS806" s="9">
        <v>71.989999999999995</v>
      </c>
      <c r="GT806" s="9">
        <v>71.790000000000006</v>
      </c>
      <c r="GU806" s="9">
        <v>71.59</v>
      </c>
      <c r="GV806" s="9">
        <v>71.400000000000006</v>
      </c>
      <c r="GW806" s="9">
        <v>71.23</v>
      </c>
      <c r="GX806" s="9">
        <v>71.069999999999993</v>
      </c>
      <c r="GY806" s="9">
        <v>70.91</v>
      </c>
      <c r="GZ806" s="9">
        <v>70.739999999999995</v>
      </c>
      <c r="HA806" s="9">
        <v>70.59</v>
      </c>
      <c r="HB806" s="9">
        <v>70.459999999999994</v>
      </c>
      <c r="HC806" s="9">
        <v>70.349999999999994</v>
      </c>
      <c r="HD806" s="9">
        <v>70.260000000000005</v>
      </c>
      <c r="HE806" s="9">
        <v>70.17</v>
      </c>
      <c r="HF806" s="9">
        <v>70.069999999999993</v>
      </c>
      <c r="HG806" s="9">
        <v>69.94</v>
      </c>
      <c r="HH806" s="9">
        <v>69.849999999999994</v>
      </c>
      <c r="HI806" s="9">
        <v>69.78</v>
      </c>
      <c r="HJ806" s="9">
        <v>69.709999999999994</v>
      </c>
      <c r="HK806" s="9">
        <v>69.64</v>
      </c>
      <c r="HL806" s="9">
        <v>69.56</v>
      </c>
      <c r="HM806" s="9">
        <v>69.489999999999995</v>
      </c>
      <c r="HN806" s="9">
        <v>69.42</v>
      </c>
      <c r="HO806" s="9">
        <v>69.37</v>
      </c>
      <c r="HP806" s="9">
        <v>69.31</v>
      </c>
      <c r="HQ806" s="9">
        <v>69.260000000000005</v>
      </c>
      <c r="HR806" s="9">
        <v>69.209999999999994</v>
      </c>
      <c r="HS806" s="9">
        <v>69.150000000000006</v>
      </c>
      <c r="HT806" s="9">
        <v>69.099999999999994</v>
      </c>
      <c r="HU806" s="9">
        <v>69.05</v>
      </c>
      <c r="HV806" s="9">
        <v>69.02</v>
      </c>
      <c r="HW806" s="9">
        <v>68.95</v>
      </c>
      <c r="HX806" s="9">
        <v>68.88</v>
      </c>
      <c r="HY806" s="9">
        <v>68.83</v>
      </c>
      <c r="ID806" s="14">
        <v>84.838099999999997</v>
      </c>
      <c r="IE806" s="14">
        <v>84.747900000000001</v>
      </c>
      <c r="IF806" s="14">
        <v>-0.10641399999999999</v>
      </c>
      <c r="IH806" s="7">
        <v>78.349999999999994</v>
      </c>
      <c r="II806" s="9">
        <v>122.87</v>
      </c>
    </row>
    <row r="807" spans="1:243" x14ac:dyDescent="0.35">
      <c r="A807" s="6">
        <f t="shared" si="171"/>
        <v>45680</v>
      </c>
      <c r="B807" s="13">
        <f t="shared" si="165"/>
        <v>1</v>
      </c>
      <c r="C807" s="13">
        <f t="shared" si="166"/>
        <v>2025</v>
      </c>
      <c r="D807">
        <f t="shared" si="167"/>
        <v>202501</v>
      </c>
      <c r="E807">
        <f t="shared" si="168"/>
        <v>1</v>
      </c>
      <c r="F807">
        <f t="shared" si="169"/>
        <v>202501</v>
      </c>
      <c r="G807" t="s">
        <v>1912</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82.862099999999998</v>
      </c>
      <c r="FP807" s="7">
        <v>78.62</v>
      </c>
      <c r="FQ807" s="9">
        <v>1.2323999999999999</v>
      </c>
      <c r="FR807" s="7">
        <f t="shared" si="170"/>
        <v>63.794222654982157</v>
      </c>
      <c r="FT807" s="7">
        <v>4.34</v>
      </c>
      <c r="FU807" s="7">
        <v>4.6399999999999997</v>
      </c>
      <c r="FV807" s="9">
        <v>82.853800000000007</v>
      </c>
      <c r="FX807" s="9">
        <v>78.290000000000006</v>
      </c>
      <c r="FY807" s="9">
        <v>76.91</v>
      </c>
      <c r="FZ807" s="9">
        <v>75.260000000000005</v>
      </c>
      <c r="GA807" s="9">
        <v>72.86</v>
      </c>
      <c r="GB807" s="9">
        <v>70.599999999999994</v>
      </c>
      <c r="GD807" s="9">
        <v>78.290000000000006</v>
      </c>
      <c r="GE807" s="9">
        <v>77.56</v>
      </c>
      <c r="GF807" s="9">
        <v>76.91</v>
      </c>
      <c r="GG807" s="9">
        <v>76.290000000000006</v>
      </c>
      <c r="GH807" s="9">
        <v>75.75</v>
      </c>
      <c r="GI807" s="9">
        <v>75.260000000000005</v>
      </c>
      <c r="GJ807" s="9">
        <v>74.790000000000006</v>
      </c>
      <c r="GK807" s="9">
        <v>74.36</v>
      </c>
      <c r="GL807" s="9">
        <v>73.95</v>
      </c>
      <c r="GM807" s="9">
        <v>73.56</v>
      </c>
      <c r="GN807" s="9">
        <v>73.19</v>
      </c>
      <c r="GO807" s="9">
        <v>72.86</v>
      </c>
      <c r="GP807" s="9">
        <v>72.58</v>
      </c>
      <c r="GQ807" s="9">
        <v>72.33</v>
      </c>
      <c r="GR807" s="9">
        <v>72.12</v>
      </c>
      <c r="GS807" s="9">
        <v>71.930000000000007</v>
      </c>
      <c r="GT807" s="9">
        <v>71.739999999999995</v>
      </c>
      <c r="GU807" s="9">
        <v>71.55</v>
      </c>
      <c r="GV807" s="9">
        <v>71.37</v>
      </c>
      <c r="GW807" s="9">
        <v>71.209999999999994</v>
      </c>
      <c r="GX807" s="9">
        <v>71.05</v>
      </c>
      <c r="GY807" s="9">
        <v>70.900000000000006</v>
      </c>
      <c r="GZ807" s="9">
        <v>70.739999999999995</v>
      </c>
      <c r="HA807" s="9">
        <v>70.599999999999994</v>
      </c>
      <c r="HB807" s="9">
        <v>70.47</v>
      </c>
      <c r="HC807" s="9">
        <v>70.36</v>
      </c>
      <c r="HD807" s="9">
        <v>70.27</v>
      </c>
      <c r="HE807" s="9">
        <v>70.19</v>
      </c>
      <c r="HF807" s="9">
        <v>70.099999999999994</v>
      </c>
      <c r="HG807" s="9">
        <v>69.98</v>
      </c>
      <c r="HH807" s="9">
        <v>69.89</v>
      </c>
      <c r="HI807" s="9">
        <v>69.819999999999993</v>
      </c>
      <c r="HJ807" s="9">
        <v>69.75</v>
      </c>
      <c r="HK807" s="9">
        <v>69.680000000000007</v>
      </c>
      <c r="HL807" s="9">
        <v>69.61</v>
      </c>
      <c r="HM807" s="9">
        <v>69.53</v>
      </c>
      <c r="HN807" s="9">
        <v>69.459999999999994</v>
      </c>
      <c r="HO807" s="9">
        <v>69.41</v>
      </c>
      <c r="HP807" s="9">
        <v>69.349999999999994</v>
      </c>
      <c r="HQ807" s="9">
        <v>69.3</v>
      </c>
      <c r="HR807" s="9">
        <v>69.25</v>
      </c>
      <c r="HS807" s="9">
        <v>69.2</v>
      </c>
      <c r="HT807" s="9">
        <v>69.150000000000006</v>
      </c>
      <c r="HU807" s="9">
        <v>69.099999999999994</v>
      </c>
      <c r="HV807" s="9">
        <v>69.069999999999993</v>
      </c>
      <c r="HW807" s="9">
        <v>69.02</v>
      </c>
      <c r="HX807" s="9">
        <v>68.95</v>
      </c>
      <c r="HY807" s="9">
        <v>68.900000000000006</v>
      </c>
      <c r="ID807" s="14">
        <v>84.838099999999997</v>
      </c>
      <c r="IE807" s="14">
        <v>84.747900000000001</v>
      </c>
      <c r="IF807" s="14">
        <v>-0.10641399999999999</v>
      </c>
      <c r="IH807" s="7">
        <v>77.569999999999993</v>
      </c>
      <c r="II807" s="9">
        <v>123.5</v>
      </c>
    </row>
    <row r="808" spans="1:243" x14ac:dyDescent="0.35">
      <c r="A808" s="6">
        <f t="shared" si="171"/>
        <v>45681</v>
      </c>
      <c r="B808" s="13">
        <f t="shared" si="165"/>
        <v>1</v>
      </c>
      <c r="C808" s="13">
        <f t="shared" si="166"/>
        <v>2025</v>
      </c>
      <c r="D808">
        <f t="shared" si="167"/>
        <v>202501</v>
      </c>
      <c r="E808">
        <f t="shared" si="168"/>
        <v>1</v>
      </c>
      <c r="F808">
        <f t="shared" si="169"/>
        <v>202501</v>
      </c>
      <c r="G808" t="s">
        <v>1913</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83.342299999999994</v>
      </c>
      <c r="FP808" s="7">
        <v>78.709999999999994</v>
      </c>
      <c r="FQ808" s="9">
        <v>1.2484</v>
      </c>
      <c r="FR808" s="7">
        <f t="shared" si="170"/>
        <v>63.048702338993913</v>
      </c>
      <c r="FT808" s="7">
        <v>4.34</v>
      </c>
      <c r="FU808" s="7">
        <v>4.6399999999999997</v>
      </c>
      <c r="FV808" s="9">
        <v>83.3489</v>
      </c>
      <c r="FX808" s="9">
        <v>78.5</v>
      </c>
      <c r="FY808" s="9">
        <v>76.790000000000006</v>
      </c>
      <c r="FZ808" s="9">
        <v>75.05</v>
      </c>
      <c r="GA808" s="9">
        <v>72.61</v>
      </c>
      <c r="GB808" s="9">
        <v>70.33</v>
      </c>
      <c r="GD808" s="9">
        <v>78.5</v>
      </c>
      <c r="GE808" s="9">
        <v>77.55</v>
      </c>
      <c r="GF808" s="9">
        <v>76.790000000000006</v>
      </c>
      <c r="GG808" s="9">
        <v>76.13</v>
      </c>
      <c r="GH808" s="9">
        <v>75.56</v>
      </c>
      <c r="GI808" s="9">
        <v>75.05</v>
      </c>
      <c r="GJ808" s="9">
        <v>74.569999999999993</v>
      </c>
      <c r="GK808" s="9">
        <v>74.12</v>
      </c>
      <c r="GL808" s="9">
        <v>73.7</v>
      </c>
      <c r="GM808" s="9">
        <v>73.31</v>
      </c>
      <c r="GN808" s="9">
        <v>72.94</v>
      </c>
      <c r="GO808" s="9">
        <v>72.61</v>
      </c>
      <c r="GP808" s="9">
        <v>72.319999999999993</v>
      </c>
      <c r="GQ808" s="9">
        <v>72.069999999999993</v>
      </c>
      <c r="GR808" s="9">
        <v>71.86</v>
      </c>
      <c r="GS808" s="9">
        <v>71.66</v>
      </c>
      <c r="GT808" s="9">
        <v>71.47</v>
      </c>
      <c r="GU808" s="9">
        <v>71.28</v>
      </c>
      <c r="GV808" s="9">
        <v>71.099999999999994</v>
      </c>
      <c r="GW808" s="9">
        <v>70.94</v>
      </c>
      <c r="GX808" s="9">
        <v>70.790000000000006</v>
      </c>
      <c r="GY808" s="9">
        <v>70.64</v>
      </c>
      <c r="GZ808" s="9">
        <v>70.47</v>
      </c>
      <c r="HA808" s="9">
        <v>70.33</v>
      </c>
      <c r="HB808" s="9">
        <v>70.2</v>
      </c>
      <c r="HC808" s="9">
        <v>70.069999999999993</v>
      </c>
      <c r="HD808" s="9">
        <v>69.97</v>
      </c>
      <c r="HE808" s="9">
        <v>69.89</v>
      </c>
      <c r="HF808" s="9">
        <v>69.8</v>
      </c>
      <c r="HG808" s="9">
        <v>69.680000000000007</v>
      </c>
      <c r="HH808" s="9">
        <v>69.58</v>
      </c>
      <c r="HI808" s="9">
        <v>69.5</v>
      </c>
      <c r="HJ808" s="9">
        <v>69.42</v>
      </c>
      <c r="HK808" s="9">
        <v>69.349999999999994</v>
      </c>
      <c r="HL808" s="9">
        <v>69.27</v>
      </c>
      <c r="HM808" s="9">
        <v>69.2</v>
      </c>
      <c r="HN808" s="9">
        <v>69.13</v>
      </c>
      <c r="HO808" s="9">
        <v>69.08</v>
      </c>
      <c r="HP808" s="9">
        <v>69.02</v>
      </c>
      <c r="HQ808" s="9">
        <v>68.97</v>
      </c>
      <c r="HR808" s="9">
        <v>68.92</v>
      </c>
      <c r="HS808" s="9">
        <v>68.87</v>
      </c>
      <c r="HT808" s="9">
        <v>68.819999999999993</v>
      </c>
      <c r="HU808" s="9">
        <v>68.77</v>
      </c>
      <c r="HV808" s="9">
        <v>68.72</v>
      </c>
      <c r="HW808" s="9">
        <v>68.66</v>
      </c>
      <c r="HX808" s="9">
        <v>68.59</v>
      </c>
      <c r="HY808" s="9">
        <v>68.540000000000006</v>
      </c>
      <c r="ID808" s="14">
        <v>84.838099999999997</v>
      </c>
      <c r="IE808" s="14">
        <v>84.747900000000001</v>
      </c>
      <c r="IF808" s="14">
        <v>-0.10641399999999999</v>
      </c>
      <c r="IH808" s="7">
        <v>77.400000000000006</v>
      </c>
      <c r="II808" s="9">
        <v>124.73</v>
      </c>
    </row>
    <row r="809" spans="1:243" x14ac:dyDescent="0.35">
      <c r="A809" s="6">
        <f t="shared" si="171"/>
        <v>45684</v>
      </c>
      <c r="B809" s="13">
        <f t="shared" ref="B809" si="172">MONTH(A809)</f>
        <v>1</v>
      </c>
      <c r="C809" s="13">
        <f t="shared" ref="C809" si="173">YEAR(A809)</f>
        <v>2025</v>
      </c>
      <c r="D809">
        <f t="shared" ref="D809" si="174">C809*100+B809</f>
        <v>202501</v>
      </c>
      <c r="E809">
        <f t="shared" ref="E809" si="175">IF(B809&lt;4,1,IF(B809&lt;7,2,IF(B809&lt;10,3,4)))</f>
        <v>1</v>
      </c>
      <c r="F809">
        <f t="shared" ref="F809" si="176">C809*100+E809</f>
        <v>202501</v>
      </c>
      <c r="G809" t="s">
        <v>1914</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83.377499999999998</v>
      </c>
      <c r="FP809" s="7">
        <v>77.3</v>
      </c>
      <c r="FQ809" s="9">
        <v>1.2473000000000001</v>
      </c>
      <c r="FR809" s="7">
        <f t="shared" si="170"/>
        <v>61.97386354525775</v>
      </c>
      <c r="FT809" s="7">
        <v>4.3</v>
      </c>
      <c r="FU809" s="7">
        <v>4.59</v>
      </c>
      <c r="FV809" s="9">
        <v>83.348299999999995</v>
      </c>
      <c r="FX809" s="9">
        <v>77.08</v>
      </c>
      <c r="FY809" s="9">
        <v>75.42</v>
      </c>
      <c r="FZ809" s="9">
        <v>73.73</v>
      </c>
      <c r="GA809" s="9">
        <v>71.489999999999995</v>
      </c>
      <c r="GB809" s="9">
        <v>69.430000000000007</v>
      </c>
      <c r="GD809" s="9">
        <v>77.08</v>
      </c>
      <c r="GE809" s="9">
        <v>76.180000000000007</v>
      </c>
      <c r="GF809" s="9">
        <v>75.42</v>
      </c>
      <c r="GG809" s="9">
        <v>74.760000000000005</v>
      </c>
      <c r="GH809" s="9">
        <v>74.209999999999994</v>
      </c>
      <c r="GI809" s="9">
        <v>73.73</v>
      </c>
      <c r="GJ809" s="9">
        <v>73.28</v>
      </c>
      <c r="GK809" s="9">
        <v>72.86</v>
      </c>
      <c r="GL809" s="9">
        <v>72.47</v>
      </c>
      <c r="GM809" s="9">
        <v>72.12</v>
      </c>
      <c r="GN809" s="9">
        <v>71.790000000000006</v>
      </c>
      <c r="GO809" s="9">
        <v>71.489999999999995</v>
      </c>
      <c r="GP809" s="9">
        <v>71.23</v>
      </c>
      <c r="GQ809" s="9">
        <v>71</v>
      </c>
      <c r="GR809" s="9">
        <v>70.8</v>
      </c>
      <c r="GS809" s="9">
        <v>70.62</v>
      </c>
      <c r="GT809" s="9">
        <v>70.45</v>
      </c>
      <c r="GU809" s="9">
        <v>70.28</v>
      </c>
      <c r="GV809" s="9">
        <v>70.12</v>
      </c>
      <c r="GW809" s="9">
        <v>69.98</v>
      </c>
      <c r="GX809" s="9">
        <v>69.84</v>
      </c>
      <c r="GY809" s="9">
        <v>69.7</v>
      </c>
      <c r="GZ809" s="9">
        <v>69.55</v>
      </c>
      <c r="HA809" s="9">
        <v>69.430000000000007</v>
      </c>
      <c r="HB809" s="9">
        <v>69.319999999999993</v>
      </c>
      <c r="HC809" s="9">
        <v>69.209999999999994</v>
      </c>
      <c r="HD809" s="9">
        <v>69.13</v>
      </c>
      <c r="HE809" s="9">
        <v>69.08</v>
      </c>
      <c r="HF809" s="9">
        <v>69.010000000000005</v>
      </c>
      <c r="HG809" s="9">
        <v>68.900000000000006</v>
      </c>
      <c r="HH809" s="9">
        <v>68.819999999999993</v>
      </c>
      <c r="HI809" s="9">
        <v>68.760000000000005</v>
      </c>
      <c r="HJ809" s="9">
        <v>68.69</v>
      </c>
      <c r="HK809" s="9">
        <v>68.64</v>
      </c>
      <c r="HL809" s="9">
        <v>68.58</v>
      </c>
      <c r="HM809" s="9">
        <v>68.53</v>
      </c>
      <c r="HN809" s="9">
        <v>68.48</v>
      </c>
      <c r="HO809" s="9">
        <v>68.44</v>
      </c>
      <c r="HP809" s="9">
        <v>68.39</v>
      </c>
      <c r="HQ809" s="9">
        <v>68.349999999999994</v>
      </c>
      <c r="HR809" s="9">
        <v>68.319999999999993</v>
      </c>
      <c r="HS809" s="9">
        <v>68.290000000000006</v>
      </c>
      <c r="HT809" s="9">
        <v>68.25</v>
      </c>
      <c r="HU809" s="9">
        <v>68.209999999999994</v>
      </c>
      <c r="HV809" s="9">
        <v>68.17</v>
      </c>
      <c r="HW809" s="9">
        <v>68.13</v>
      </c>
      <c r="HX809" s="9">
        <v>68.069999999999993</v>
      </c>
      <c r="HY809" s="9">
        <v>68.03</v>
      </c>
      <c r="ID809" s="14">
        <v>84.838099999999997</v>
      </c>
      <c r="IE809" s="14">
        <v>84.747900000000001</v>
      </c>
      <c r="IF809" s="14">
        <v>-0.10641399999999999</v>
      </c>
      <c r="IH809" s="7">
        <v>75.95</v>
      </c>
      <c r="II809" s="9">
        <v>120.15</v>
      </c>
    </row>
    <row r="810" spans="1:243" x14ac:dyDescent="0.35">
      <c r="A810" s="6">
        <f t="shared" si="171"/>
        <v>45685</v>
      </c>
      <c r="B810" s="13">
        <f t="shared" ref="B810" si="177">MONTH(A810)</f>
        <v>1</v>
      </c>
      <c r="C810" s="13">
        <f t="shared" ref="C810" si="178">YEAR(A810)</f>
        <v>2025</v>
      </c>
      <c r="D810">
        <f t="shared" ref="D810" si="179">C810*100+B810</f>
        <v>202501</v>
      </c>
      <c r="E810">
        <f t="shared" ref="E810" si="180">IF(B810&lt;4,1,IF(B810&lt;7,2,IF(B810&lt;10,3,4)))</f>
        <v>1</v>
      </c>
      <c r="F810">
        <f t="shared" ref="F810" si="181">C810*100+E810</f>
        <v>202501</v>
      </c>
      <c r="G810" t="s">
        <v>1915</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83.474999999999994</v>
      </c>
      <c r="FP810" s="7">
        <v>78.010000000000005</v>
      </c>
      <c r="FQ810" s="9">
        <v>1.2432000000000001</v>
      </c>
      <c r="FR810" s="7"/>
      <c r="FT810" s="7">
        <v>4.32</v>
      </c>
      <c r="FU810" s="7">
        <v>4.62</v>
      </c>
      <c r="FV810" s="9">
        <v>83.462699999999998</v>
      </c>
      <c r="FX810" s="9">
        <v>77.489999999999995</v>
      </c>
      <c r="FY810" s="9">
        <v>75.599999999999994</v>
      </c>
      <c r="FZ810" s="9">
        <v>73.650000000000006</v>
      </c>
      <c r="GA810" s="9">
        <v>71.260000000000005</v>
      </c>
      <c r="GB810" s="9">
        <v>69.14</v>
      </c>
      <c r="GD810" s="9">
        <v>77.489999999999995</v>
      </c>
      <c r="GE810" s="9">
        <v>76.489999999999995</v>
      </c>
      <c r="GF810" s="9">
        <v>75.599999999999994</v>
      </c>
      <c r="GG810" s="9">
        <v>74.83</v>
      </c>
      <c r="GH810" s="9">
        <v>74.19</v>
      </c>
      <c r="GI810" s="9">
        <v>73.650000000000006</v>
      </c>
      <c r="GJ810" s="9">
        <v>73.16</v>
      </c>
      <c r="GK810" s="9">
        <v>72.709999999999994</v>
      </c>
      <c r="GL810" s="9">
        <v>72.3</v>
      </c>
      <c r="GM810" s="9">
        <v>71.930000000000007</v>
      </c>
      <c r="GN810" s="9">
        <v>71.58</v>
      </c>
      <c r="GO810" s="9">
        <v>71.260000000000005</v>
      </c>
      <c r="GP810" s="9">
        <v>70.989999999999995</v>
      </c>
      <c r="GQ810" s="9">
        <v>70.75</v>
      </c>
      <c r="GR810" s="9">
        <v>70.540000000000006</v>
      </c>
      <c r="GS810" s="9">
        <v>70.36</v>
      </c>
      <c r="GT810" s="9">
        <v>70.180000000000007</v>
      </c>
      <c r="GU810" s="9">
        <v>70.010000000000005</v>
      </c>
      <c r="GV810" s="9">
        <v>69.849999999999994</v>
      </c>
      <c r="GW810" s="9">
        <v>69.7</v>
      </c>
      <c r="GX810" s="9">
        <v>69.55</v>
      </c>
      <c r="GY810" s="9">
        <v>69.41</v>
      </c>
      <c r="GZ810" s="9">
        <v>69.260000000000005</v>
      </c>
      <c r="HA810" s="9">
        <v>69.14</v>
      </c>
      <c r="HB810" s="9">
        <v>69.02</v>
      </c>
      <c r="HC810" s="9">
        <v>68.92</v>
      </c>
      <c r="HD810" s="9">
        <v>68.84</v>
      </c>
      <c r="HE810" s="9">
        <v>68.78</v>
      </c>
      <c r="HF810" s="9">
        <v>68.709999999999994</v>
      </c>
      <c r="HG810" s="9">
        <v>68.61</v>
      </c>
      <c r="HH810" s="9">
        <v>68.53</v>
      </c>
      <c r="HI810" s="9">
        <v>68.47</v>
      </c>
      <c r="HJ810" s="9">
        <v>68.400000000000006</v>
      </c>
      <c r="HK810" s="9">
        <v>68.34</v>
      </c>
      <c r="HL810" s="9">
        <v>68.28</v>
      </c>
      <c r="HM810" s="9">
        <v>68.23</v>
      </c>
      <c r="HN810" s="9">
        <v>68.180000000000007</v>
      </c>
      <c r="HO810" s="9">
        <v>68.150000000000006</v>
      </c>
      <c r="HP810" s="9">
        <v>68.099999999999994</v>
      </c>
      <c r="HQ810" s="9">
        <v>68.06</v>
      </c>
      <c r="HR810" s="9">
        <v>68.03</v>
      </c>
      <c r="HS810" s="9">
        <v>67.989999999999995</v>
      </c>
      <c r="HT810" s="9">
        <v>67.95</v>
      </c>
      <c r="HU810" s="9">
        <v>67.91</v>
      </c>
      <c r="HV810" s="9">
        <v>67.87</v>
      </c>
      <c r="HW810" s="9">
        <v>67.83</v>
      </c>
      <c r="HX810" s="9">
        <v>67.77</v>
      </c>
      <c r="HY810" s="9">
        <v>67.73</v>
      </c>
      <c r="ID810" s="14">
        <v>84.838099999999997</v>
      </c>
      <c r="IE810" s="14">
        <v>84.747900000000001</v>
      </c>
      <c r="IF810" s="14">
        <v>-0.10641399999999999</v>
      </c>
      <c r="IH810" s="7">
        <v>75.94</v>
      </c>
      <c r="II810" s="9">
        <v>121.2</v>
      </c>
    </row>
    <row r="811" spans="1:243" x14ac:dyDescent="0.35">
      <c r="A811" s="6">
        <f t="shared" si="171"/>
        <v>45686</v>
      </c>
      <c r="B811" s="13">
        <f t="shared" ref="B811:B812" si="182">MONTH(A811)</f>
        <v>1</v>
      </c>
      <c r="C811" s="13">
        <f t="shared" ref="C811:C812" si="183">YEAR(A811)</f>
        <v>2025</v>
      </c>
      <c r="D811">
        <f t="shared" ref="D811:D812" si="184">C811*100+B811</f>
        <v>202501</v>
      </c>
      <c r="E811">
        <f t="shared" ref="E811:E812" si="185">IF(B811&lt;4,1,IF(B811&lt;7,2,IF(B811&lt;10,3,4)))</f>
        <v>1</v>
      </c>
      <c r="F811">
        <f t="shared" ref="F811:F812" si="186">C811*100+E811</f>
        <v>202501</v>
      </c>
      <c r="G811" t="s">
        <v>1936</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83.478099999999998</v>
      </c>
      <c r="FP811" s="7">
        <v>77.02</v>
      </c>
      <c r="FQ811" s="9">
        <v>1.2434000000000001</v>
      </c>
      <c r="FR811" s="7"/>
      <c r="FT811" s="7">
        <v>4.32</v>
      </c>
      <c r="FU811" s="7">
        <v>4.6100000000000003</v>
      </c>
      <c r="FV811" s="9">
        <v>83.4726</v>
      </c>
      <c r="FX811" s="9">
        <v>76.58</v>
      </c>
      <c r="FY811" s="9">
        <v>74.8</v>
      </c>
      <c r="FZ811" s="9">
        <v>73.05</v>
      </c>
      <c r="GA811" s="9">
        <v>70.81</v>
      </c>
      <c r="GB811" s="9">
        <v>68.849999999999994</v>
      </c>
      <c r="GD811" s="9">
        <v>76.58</v>
      </c>
      <c r="GE811" s="9">
        <v>75.61</v>
      </c>
      <c r="GF811" s="9">
        <v>74.8</v>
      </c>
      <c r="GG811" s="9">
        <v>74.099999999999994</v>
      </c>
      <c r="GH811" s="9">
        <v>73.540000000000006</v>
      </c>
      <c r="GI811" s="9">
        <v>73.05</v>
      </c>
      <c r="GJ811" s="9">
        <v>72.61</v>
      </c>
      <c r="GK811" s="9">
        <v>72.19</v>
      </c>
      <c r="GL811" s="9">
        <v>71.8</v>
      </c>
      <c r="GM811" s="9">
        <v>71.44</v>
      </c>
      <c r="GN811" s="9">
        <v>71.11</v>
      </c>
      <c r="GO811" s="9">
        <v>70.81</v>
      </c>
      <c r="GP811" s="9">
        <v>70.55</v>
      </c>
      <c r="GQ811" s="9">
        <v>70.33</v>
      </c>
      <c r="GR811" s="9">
        <v>70.14</v>
      </c>
      <c r="GS811" s="9">
        <v>69.97</v>
      </c>
      <c r="GT811" s="9">
        <v>69.8</v>
      </c>
      <c r="GU811" s="9">
        <v>69.64</v>
      </c>
      <c r="GV811" s="9">
        <v>69.489999999999995</v>
      </c>
      <c r="GW811" s="9">
        <v>69.36</v>
      </c>
      <c r="GX811" s="9">
        <v>69.23</v>
      </c>
      <c r="GY811" s="9">
        <v>69.099999999999994</v>
      </c>
      <c r="GZ811" s="9">
        <v>68.959999999999994</v>
      </c>
      <c r="HA811" s="9">
        <v>68.849999999999994</v>
      </c>
      <c r="HB811" s="9">
        <v>68.739999999999995</v>
      </c>
      <c r="HC811" s="9">
        <v>68.650000000000006</v>
      </c>
      <c r="HD811" s="9">
        <v>68.59</v>
      </c>
      <c r="HE811" s="9">
        <v>68.53</v>
      </c>
      <c r="HF811" s="9">
        <v>68.45</v>
      </c>
      <c r="HG811" s="9">
        <v>68.36</v>
      </c>
      <c r="HH811" s="9">
        <v>68.290000000000006</v>
      </c>
      <c r="HI811" s="9">
        <v>68.239999999999995</v>
      </c>
      <c r="HJ811" s="9">
        <v>68.19</v>
      </c>
      <c r="HK811" s="9">
        <v>68.150000000000006</v>
      </c>
      <c r="HL811" s="9">
        <v>68.09</v>
      </c>
      <c r="HM811" s="9">
        <v>68.05</v>
      </c>
      <c r="HN811" s="9">
        <v>68.010000000000005</v>
      </c>
      <c r="HO811" s="9">
        <v>67.98</v>
      </c>
      <c r="HP811" s="9">
        <v>67.94</v>
      </c>
      <c r="HQ811" s="9">
        <v>67.91</v>
      </c>
      <c r="HR811" s="9">
        <v>67.89</v>
      </c>
      <c r="HS811" s="9">
        <v>67.86</v>
      </c>
      <c r="HT811" s="9">
        <v>67.83</v>
      </c>
      <c r="HU811" s="9">
        <v>67.790000000000006</v>
      </c>
      <c r="HV811" s="9">
        <v>67.760000000000005</v>
      </c>
      <c r="HW811" s="9">
        <v>67.73</v>
      </c>
      <c r="HX811" s="9">
        <v>67.67</v>
      </c>
      <c r="HY811" s="9">
        <v>67.63</v>
      </c>
      <c r="ID811" s="14">
        <v>84.838099999999997</v>
      </c>
      <c r="IE811" s="14">
        <v>84.747900000000001</v>
      </c>
      <c r="IF811" s="14">
        <v>-0.10641399999999999</v>
      </c>
      <c r="IH811" s="7">
        <v>75.59</v>
      </c>
      <c r="II811" s="9">
        <v>128.56</v>
      </c>
    </row>
    <row r="812" spans="1:243" x14ac:dyDescent="0.35">
      <c r="A812" s="6">
        <f t="shared" si="171"/>
        <v>45687</v>
      </c>
      <c r="B812" s="13">
        <f t="shared" si="182"/>
        <v>1</v>
      </c>
      <c r="C812" s="13">
        <f t="shared" si="183"/>
        <v>2025</v>
      </c>
      <c r="D812">
        <f t="shared" si="184"/>
        <v>202501</v>
      </c>
      <c r="E812">
        <f t="shared" si="185"/>
        <v>1</v>
      </c>
      <c r="F812">
        <f t="shared" si="186"/>
        <v>202501</v>
      </c>
      <c r="G812" t="s">
        <v>1963</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83.630799999999994</v>
      </c>
      <c r="FP812" s="7">
        <v>77.42</v>
      </c>
      <c r="FQ812" s="9">
        <v>1.2466999999999999</v>
      </c>
      <c r="FT812" s="7">
        <v>4.25</v>
      </c>
      <c r="FU812" s="7">
        <v>4.5599999999999996</v>
      </c>
      <c r="FV812" s="9">
        <v>83.635400000000004</v>
      </c>
      <c r="FX812" s="9">
        <v>76.87</v>
      </c>
      <c r="FY812" s="9">
        <v>75.12</v>
      </c>
      <c r="FZ812" s="9">
        <v>73.37</v>
      </c>
      <c r="GA812" s="9">
        <v>71</v>
      </c>
      <c r="GB812" s="9">
        <v>68.900000000000006</v>
      </c>
      <c r="GD812" s="9">
        <v>76.87</v>
      </c>
      <c r="GE812" s="9">
        <v>75.89</v>
      </c>
      <c r="GF812" s="9">
        <v>75.12</v>
      </c>
      <c r="GG812" s="9">
        <v>74.44</v>
      </c>
      <c r="GH812" s="9">
        <v>73.87</v>
      </c>
      <c r="GI812" s="9">
        <v>73.37</v>
      </c>
      <c r="GJ812" s="9">
        <v>72.91</v>
      </c>
      <c r="GK812" s="9">
        <v>72.47</v>
      </c>
      <c r="GL812" s="9">
        <v>72.06</v>
      </c>
      <c r="GM812" s="9">
        <v>71.67</v>
      </c>
      <c r="GN812" s="9">
        <v>71.319999999999993</v>
      </c>
      <c r="GO812" s="9">
        <v>71</v>
      </c>
      <c r="GP812" s="9">
        <v>70.72</v>
      </c>
      <c r="GQ812" s="9">
        <v>70.48</v>
      </c>
      <c r="GR812" s="9">
        <v>70.28</v>
      </c>
      <c r="GS812" s="9">
        <v>70.099999999999994</v>
      </c>
      <c r="GT812" s="9">
        <v>69.930000000000007</v>
      </c>
      <c r="GU812" s="9">
        <v>69.760000000000005</v>
      </c>
      <c r="GV812" s="9">
        <v>69.59</v>
      </c>
      <c r="GW812" s="9">
        <v>69.45</v>
      </c>
      <c r="GX812" s="9">
        <v>69.31</v>
      </c>
      <c r="GY812" s="9">
        <v>69.17</v>
      </c>
      <c r="GZ812" s="9">
        <v>69.02</v>
      </c>
      <c r="HA812" s="9">
        <v>68.900000000000006</v>
      </c>
      <c r="HB812" s="9">
        <v>68.790000000000006</v>
      </c>
      <c r="HC812" s="9">
        <v>68.69</v>
      </c>
      <c r="HD812" s="9">
        <v>68.63</v>
      </c>
      <c r="HE812" s="9">
        <v>68.56</v>
      </c>
      <c r="HF812" s="9">
        <v>68.47</v>
      </c>
      <c r="HG812" s="9">
        <v>68.37</v>
      </c>
      <c r="HH812" s="9">
        <v>68.290000000000006</v>
      </c>
      <c r="HI812" s="9">
        <v>68.23</v>
      </c>
      <c r="HJ812" s="9">
        <v>68.17</v>
      </c>
      <c r="HK812" s="9">
        <v>68.13</v>
      </c>
      <c r="HL812" s="9">
        <v>68.069999999999993</v>
      </c>
      <c r="HM812" s="9">
        <v>68.03</v>
      </c>
      <c r="HN812" s="9">
        <v>67.989999999999995</v>
      </c>
      <c r="HO812" s="9">
        <v>67.95</v>
      </c>
      <c r="HP812" s="9">
        <v>67.91</v>
      </c>
      <c r="HQ812" s="9">
        <v>67.87</v>
      </c>
      <c r="HR812" s="9">
        <v>67.849999999999994</v>
      </c>
      <c r="HS812" s="9">
        <v>67.819999999999993</v>
      </c>
      <c r="HT812" s="9">
        <v>67.790000000000006</v>
      </c>
      <c r="HU812" s="9">
        <v>67.739999999999995</v>
      </c>
      <c r="HV812" s="9">
        <v>67.7</v>
      </c>
      <c r="HW812" s="9">
        <v>67.66</v>
      </c>
      <c r="HX812" s="9">
        <v>67.599999999999994</v>
      </c>
      <c r="HY812" s="9">
        <v>67.56</v>
      </c>
      <c r="ID812" s="14">
        <v>84.838099999999997</v>
      </c>
      <c r="IE812" s="14">
        <v>84.747900000000001</v>
      </c>
      <c r="IF812" s="14">
        <v>-0.10641399999999999</v>
      </c>
      <c r="IH812" s="7">
        <v>76.13</v>
      </c>
      <c r="II812" s="9">
        <v>129.41999999999999</v>
      </c>
    </row>
    <row r="813" spans="1:243" x14ac:dyDescent="0.35">
      <c r="A813" s="6">
        <f t="shared" si="171"/>
        <v>45688</v>
      </c>
      <c r="B813" s="13">
        <f t="shared" ref="B813:B870" si="187">MONTH(A813)</f>
        <v>1</v>
      </c>
      <c r="C813" s="13">
        <f t="shared" ref="C813:C870" si="188">YEAR(A813)</f>
        <v>2025</v>
      </c>
      <c r="D813">
        <f t="shared" ref="D813:D870" si="189">C813*100+B813</f>
        <v>202501</v>
      </c>
      <c r="E813">
        <f t="shared" ref="E813:E870" si="190">IF(B813&lt;4,1,IF(B813&lt;7,2,IF(B813&lt;10,3,4)))</f>
        <v>1</v>
      </c>
      <c r="F813">
        <f t="shared" ref="F813:F870" si="191">C813*100+E813</f>
        <v>202501</v>
      </c>
      <c r="G813" t="s">
        <v>1964</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83.564800000000005</v>
      </c>
      <c r="FP813" s="7">
        <v>77.11</v>
      </c>
      <c r="FQ813" s="9">
        <v>1.2425999999999999</v>
      </c>
      <c r="FT813" s="7">
        <v>4.21</v>
      </c>
      <c r="FU813" s="7">
        <v>4.54</v>
      </c>
      <c r="FV813" s="9">
        <v>83.566599999999994</v>
      </c>
      <c r="FX813" s="9">
        <v>76.760000000000005</v>
      </c>
      <c r="FY813" s="9">
        <v>74.92</v>
      </c>
      <c r="FZ813" s="9">
        <v>73.17</v>
      </c>
      <c r="GA813" s="9">
        <v>70.819999999999993</v>
      </c>
      <c r="GB813" s="9">
        <v>68.8</v>
      </c>
      <c r="GD813" s="9">
        <v>76.760000000000005</v>
      </c>
      <c r="GE813" s="9">
        <v>75.67</v>
      </c>
      <c r="GF813" s="9">
        <v>74.92</v>
      </c>
      <c r="GG813" s="9">
        <v>74.239999999999995</v>
      </c>
      <c r="GH813" s="9">
        <v>73.67</v>
      </c>
      <c r="GI813" s="9">
        <v>73.17</v>
      </c>
      <c r="GJ813" s="9">
        <v>72.709999999999994</v>
      </c>
      <c r="GK813" s="9">
        <v>72.27</v>
      </c>
      <c r="GL813" s="9">
        <v>71.86</v>
      </c>
      <c r="GM813" s="9">
        <v>71.48</v>
      </c>
      <c r="GN813" s="9">
        <v>71.13</v>
      </c>
      <c r="GO813" s="9">
        <v>70.819999999999993</v>
      </c>
      <c r="GP813" s="9">
        <v>70.56</v>
      </c>
      <c r="GQ813" s="9">
        <v>70.33</v>
      </c>
      <c r="GR813" s="9">
        <v>70.14</v>
      </c>
      <c r="GS813" s="9">
        <v>69.97</v>
      </c>
      <c r="GT813" s="9">
        <v>69.8</v>
      </c>
      <c r="GU813" s="9">
        <v>69.63</v>
      </c>
      <c r="GV813" s="9">
        <v>69.47</v>
      </c>
      <c r="GW813" s="9">
        <v>69.34</v>
      </c>
      <c r="GX813" s="9">
        <v>69.209999999999994</v>
      </c>
      <c r="GY813" s="9">
        <v>69.069999999999993</v>
      </c>
      <c r="GZ813" s="9">
        <v>68.92</v>
      </c>
      <c r="HA813" s="9">
        <v>68.8</v>
      </c>
      <c r="HB813" s="9">
        <v>68.69</v>
      </c>
      <c r="HC813" s="9">
        <v>68.59</v>
      </c>
      <c r="HD813" s="9">
        <v>68.540000000000006</v>
      </c>
      <c r="HE813" s="9">
        <v>68.47</v>
      </c>
      <c r="HF813" s="9">
        <v>68.38</v>
      </c>
      <c r="HG813" s="9">
        <v>68.28</v>
      </c>
      <c r="HH813" s="9">
        <v>68.2</v>
      </c>
      <c r="HI813" s="9">
        <v>68.14</v>
      </c>
      <c r="HJ813" s="9">
        <v>68.09</v>
      </c>
      <c r="HK813" s="9">
        <v>68.05</v>
      </c>
      <c r="HL813" s="9">
        <v>67.989999999999995</v>
      </c>
      <c r="HM813" s="9">
        <v>67.95</v>
      </c>
      <c r="HN813" s="9">
        <v>67.91</v>
      </c>
      <c r="HO813" s="9">
        <v>67.87</v>
      </c>
      <c r="HP813" s="9">
        <v>67.83</v>
      </c>
      <c r="HQ813" s="9">
        <v>67.8</v>
      </c>
      <c r="HR813" s="9">
        <v>67.78</v>
      </c>
      <c r="HS813" s="9">
        <v>67.75</v>
      </c>
      <c r="HT813" s="9">
        <v>67.72</v>
      </c>
      <c r="HU813" s="9">
        <v>67.67</v>
      </c>
      <c r="HV813" s="9">
        <v>67.64</v>
      </c>
      <c r="HW813" s="9">
        <v>67.61</v>
      </c>
      <c r="HX813" s="9">
        <v>67.55</v>
      </c>
      <c r="HY813" s="9">
        <v>67.510000000000005</v>
      </c>
      <c r="ID813" s="14">
        <v>84.838099999999997</v>
      </c>
      <c r="IE813" s="14">
        <v>84.747900000000001</v>
      </c>
      <c r="IF813" s="14">
        <v>-0.10641399999999999</v>
      </c>
      <c r="IH813" s="7">
        <v>75.900000000000006</v>
      </c>
      <c r="II813" s="9">
        <v>130.54</v>
      </c>
    </row>
    <row r="814" spans="1:243" x14ac:dyDescent="0.35">
      <c r="A814" s="6">
        <f t="shared" si="171"/>
        <v>45691</v>
      </c>
      <c r="B814" s="13">
        <f t="shared" si="187"/>
        <v>2</v>
      </c>
      <c r="C814" s="13">
        <f t="shared" si="188"/>
        <v>2025</v>
      </c>
      <c r="D814">
        <f t="shared" si="189"/>
        <v>202502</v>
      </c>
      <c r="E814">
        <f t="shared" si="190"/>
        <v>1</v>
      </c>
      <c r="F814">
        <f t="shared" si="191"/>
        <v>202501</v>
      </c>
      <c r="G814" t="s">
        <v>1965</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83.875</v>
      </c>
      <c r="FP814" s="7">
        <v>76.489999999999995</v>
      </c>
      <c r="FQ814" s="9">
        <v>1.2412000000000001</v>
      </c>
      <c r="FT814" s="7">
        <v>4.16</v>
      </c>
      <c r="FU814" s="7">
        <v>4.49</v>
      </c>
      <c r="FV814" s="9">
        <v>83.883899999999997</v>
      </c>
      <c r="FX814" s="9">
        <v>75.959999999999994</v>
      </c>
      <c r="FY814" s="9">
        <v>74.41</v>
      </c>
      <c r="FZ814" s="9">
        <v>72.77</v>
      </c>
      <c r="GA814" s="9">
        <v>70.52</v>
      </c>
      <c r="GB814" s="9">
        <v>68.66</v>
      </c>
      <c r="GD814" s="9">
        <v>75.959999999999994</v>
      </c>
      <c r="GE814" s="9">
        <v>75.14</v>
      </c>
      <c r="GF814" s="9">
        <v>74.41</v>
      </c>
      <c r="GG814" s="9">
        <v>73.790000000000006</v>
      </c>
      <c r="GH814" s="9">
        <v>73.260000000000005</v>
      </c>
      <c r="GI814" s="9">
        <v>72.77</v>
      </c>
      <c r="GJ814" s="9">
        <v>72.31</v>
      </c>
      <c r="GK814" s="9">
        <v>71.87</v>
      </c>
      <c r="GL814" s="9">
        <v>71.47</v>
      </c>
      <c r="GM814" s="9">
        <v>71.11</v>
      </c>
      <c r="GN814" s="9">
        <v>70.790000000000006</v>
      </c>
      <c r="GO814" s="9">
        <v>70.52</v>
      </c>
      <c r="GP814" s="9">
        <v>70.28</v>
      </c>
      <c r="GQ814" s="9">
        <v>70.08</v>
      </c>
      <c r="GR814" s="9">
        <v>69.91</v>
      </c>
      <c r="GS814" s="9">
        <v>69.75</v>
      </c>
      <c r="GT814" s="9">
        <v>69.58</v>
      </c>
      <c r="GU814" s="9">
        <v>69.42</v>
      </c>
      <c r="GV814" s="9">
        <v>69.290000000000006</v>
      </c>
      <c r="GW814" s="9">
        <v>69.16</v>
      </c>
      <c r="GX814" s="9">
        <v>69.02</v>
      </c>
      <c r="GY814" s="9">
        <v>68.88</v>
      </c>
      <c r="GZ814" s="9">
        <v>68.760000000000005</v>
      </c>
      <c r="HA814" s="9">
        <v>68.66</v>
      </c>
      <c r="HB814" s="9">
        <v>68.56</v>
      </c>
      <c r="HC814" s="9">
        <v>68.52</v>
      </c>
      <c r="HD814" s="9">
        <v>68.45</v>
      </c>
      <c r="HE814" s="9">
        <v>68.36</v>
      </c>
      <c r="HF814" s="9">
        <v>68.27</v>
      </c>
      <c r="HG814" s="9">
        <v>68.2</v>
      </c>
      <c r="HH814" s="9">
        <v>68.150000000000006</v>
      </c>
      <c r="HI814" s="9">
        <v>68.099999999999994</v>
      </c>
      <c r="HJ814" s="9">
        <v>68.06</v>
      </c>
      <c r="HK814" s="9">
        <v>68.010000000000005</v>
      </c>
      <c r="HL814" s="9">
        <v>67.97</v>
      </c>
      <c r="HM814" s="9">
        <v>67.930000000000007</v>
      </c>
      <c r="HN814" s="9">
        <v>67.89</v>
      </c>
      <c r="HO814" s="9">
        <v>67.849999999999994</v>
      </c>
      <c r="HP814" s="9">
        <v>67.819999999999993</v>
      </c>
      <c r="HQ814" s="9">
        <v>67.8</v>
      </c>
      <c r="HR814" s="9">
        <v>67.77</v>
      </c>
      <c r="HS814" s="9">
        <v>67.739999999999995</v>
      </c>
      <c r="HT814" s="9">
        <v>67.69</v>
      </c>
      <c r="HU814" s="9">
        <v>67.66</v>
      </c>
      <c r="HV814" s="9">
        <v>67.63</v>
      </c>
      <c r="HW814" s="9">
        <v>67.58</v>
      </c>
      <c r="HX814" s="9">
        <v>67.55</v>
      </c>
      <c r="HY814" s="9">
        <v>67.52</v>
      </c>
      <c r="ID814" s="14">
        <v>84.838099999999997</v>
      </c>
      <c r="IE814" s="14">
        <v>84.747900000000001</v>
      </c>
      <c r="IF814" s="14">
        <v>-0.10641399999999999</v>
      </c>
      <c r="IH814" s="7">
        <v>75.900000000000006</v>
      </c>
      <c r="II814" s="9">
        <v>130.85</v>
      </c>
    </row>
    <row r="815" spans="1:243" x14ac:dyDescent="0.35">
      <c r="A815" s="6">
        <f t="shared" si="171"/>
        <v>45692</v>
      </c>
      <c r="B815" s="13">
        <f t="shared" si="187"/>
        <v>2</v>
      </c>
      <c r="C815" s="13">
        <f t="shared" si="188"/>
        <v>2025</v>
      </c>
      <c r="D815">
        <f t="shared" si="189"/>
        <v>202502</v>
      </c>
      <c r="E815">
        <f t="shared" si="190"/>
        <v>1</v>
      </c>
      <c r="F815">
        <f t="shared" si="191"/>
        <v>202501</v>
      </c>
      <c r="G815" t="s">
        <v>1966</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83.900300000000001</v>
      </c>
      <c r="FP815" s="7">
        <v>76.58</v>
      </c>
      <c r="FQ815" s="9">
        <v>1.2477</v>
      </c>
      <c r="FT815" s="7">
        <v>4.1900000000000004</v>
      </c>
      <c r="FU815" s="7">
        <v>4.5199999999999996</v>
      </c>
      <c r="FV815" s="9">
        <v>83.917900000000003</v>
      </c>
      <c r="FX815" s="9">
        <v>76.2</v>
      </c>
      <c r="FY815" s="9">
        <v>74.92</v>
      </c>
      <c r="FZ815" s="9">
        <v>73.319999999999993</v>
      </c>
      <c r="GA815" s="9">
        <v>71.099999999999994</v>
      </c>
      <c r="GB815" s="9">
        <v>69.11</v>
      </c>
      <c r="GD815" s="9">
        <v>76.2</v>
      </c>
      <c r="GE815" s="9">
        <v>75.56</v>
      </c>
      <c r="GF815" s="9">
        <v>74.92</v>
      </c>
      <c r="GG815" s="9">
        <v>74.33</v>
      </c>
      <c r="GH815" s="9">
        <v>73.8</v>
      </c>
      <c r="GI815" s="9">
        <v>73.319999999999993</v>
      </c>
      <c r="GJ815" s="9">
        <v>72.87</v>
      </c>
      <c r="GK815" s="9">
        <v>72.44</v>
      </c>
      <c r="GL815" s="9">
        <v>72.05</v>
      </c>
      <c r="GM815" s="9">
        <v>71.69</v>
      </c>
      <c r="GN815" s="9">
        <v>71.37</v>
      </c>
      <c r="GO815" s="9">
        <v>71.099999999999994</v>
      </c>
      <c r="GP815" s="9">
        <v>70.849999999999994</v>
      </c>
      <c r="GQ815" s="9">
        <v>70.64</v>
      </c>
      <c r="GR815" s="9">
        <v>70.45</v>
      </c>
      <c r="GS815" s="9">
        <v>70.27</v>
      </c>
      <c r="GT815" s="9">
        <v>70.099999999999994</v>
      </c>
      <c r="GU815" s="9">
        <v>69.930000000000007</v>
      </c>
      <c r="GV815" s="9">
        <v>69.790000000000006</v>
      </c>
      <c r="GW815" s="9">
        <v>69.650000000000006</v>
      </c>
      <c r="GX815" s="9">
        <v>69.5</v>
      </c>
      <c r="GY815" s="9">
        <v>69.34</v>
      </c>
      <c r="GZ815" s="9">
        <v>69.209999999999994</v>
      </c>
      <c r="HA815" s="9">
        <v>69.11</v>
      </c>
      <c r="HB815" s="9">
        <v>69.010000000000005</v>
      </c>
      <c r="HC815" s="9">
        <v>68.97</v>
      </c>
      <c r="HD815" s="9">
        <v>68.89</v>
      </c>
      <c r="HE815" s="9">
        <v>68.790000000000006</v>
      </c>
      <c r="HF815" s="9">
        <v>68.7</v>
      </c>
      <c r="HG815" s="9">
        <v>68.62</v>
      </c>
      <c r="HH815" s="9">
        <v>68.56</v>
      </c>
      <c r="HI815" s="9">
        <v>68.5</v>
      </c>
      <c r="HJ815" s="9">
        <v>68.459999999999994</v>
      </c>
      <c r="HK815" s="9">
        <v>68.41</v>
      </c>
      <c r="HL815" s="9">
        <v>68.36</v>
      </c>
      <c r="HM815" s="9">
        <v>68.319999999999993</v>
      </c>
      <c r="HN815" s="9">
        <v>68.28</v>
      </c>
      <c r="HO815" s="9">
        <v>68.23</v>
      </c>
      <c r="HP815" s="9">
        <v>68.19</v>
      </c>
      <c r="HQ815" s="9">
        <v>68.17</v>
      </c>
      <c r="HR815" s="9">
        <v>68.13</v>
      </c>
      <c r="HS815" s="9">
        <v>68.099999999999994</v>
      </c>
      <c r="HT815" s="9">
        <v>68.040000000000006</v>
      </c>
      <c r="HU815" s="9">
        <v>68</v>
      </c>
      <c r="HV815" s="9">
        <v>67.97</v>
      </c>
      <c r="HW815" s="9">
        <v>67.91</v>
      </c>
      <c r="HX815" s="9">
        <v>67.88</v>
      </c>
      <c r="HY815" s="9">
        <v>67.849999999999994</v>
      </c>
      <c r="ID815" s="14">
        <v>84.838099999999997</v>
      </c>
      <c r="IE815" s="14">
        <v>84.747900000000001</v>
      </c>
      <c r="IF815" s="14">
        <v>-0.10641399999999999</v>
      </c>
      <c r="IH815" s="7">
        <v>76.19</v>
      </c>
      <c r="II815" s="9">
        <v>126.65</v>
      </c>
    </row>
    <row r="816" spans="1:243" x14ac:dyDescent="0.35">
      <c r="A816" s="6">
        <f t="shared" si="171"/>
        <v>45693</v>
      </c>
      <c r="B816" s="13">
        <f t="shared" si="187"/>
        <v>2</v>
      </c>
      <c r="C816" s="13">
        <f t="shared" si="188"/>
        <v>2025</v>
      </c>
      <c r="D816">
        <f t="shared" si="189"/>
        <v>202502</v>
      </c>
      <c r="E816">
        <f t="shared" si="190"/>
        <v>1</v>
      </c>
      <c r="F816">
        <f t="shared" si="191"/>
        <v>202501</v>
      </c>
      <c r="G816" t="s">
        <v>1967</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83.939899999999994</v>
      </c>
      <c r="FP816" s="7">
        <v>74.709999999999994</v>
      </c>
      <c r="FQ816" s="9">
        <v>1.2518</v>
      </c>
      <c r="FT816" s="7">
        <v>4.1399999999999997</v>
      </c>
      <c r="FU816" s="7">
        <v>4.43</v>
      </c>
      <c r="FV816" s="9">
        <v>83.941699999999997</v>
      </c>
      <c r="FX816" s="9">
        <v>74.61</v>
      </c>
      <c r="FY816" s="9">
        <v>73.540000000000006</v>
      </c>
      <c r="FZ816" s="9">
        <v>72.099999999999994</v>
      </c>
      <c r="GA816" s="9">
        <v>70.13</v>
      </c>
      <c r="GB816" s="9">
        <v>68.5</v>
      </c>
      <c r="GD816" s="9">
        <v>74.61</v>
      </c>
      <c r="GE816" s="9">
        <v>74.09</v>
      </c>
      <c r="GF816" s="9">
        <v>73.540000000000006</v>
      </c>
      <c r="GG816" s="9">
        <v>73.02</v>
      </c>
      <c r="GH816" s="9">
        <v>72.540000000000006</v>
      </c>
      <c r="GI816" s="9">
        <v>72.099999999999994</v>
      </c>
      <c r="GJ816" s="9">
        <v>71.69</v>
      </c>
      <c r="GK816" s="9">
        <v>71.319999999999993</v>
      </c>
      <c r="GL816" s="9">
        <v>70.98</v>
      </c>
      <c r="GM816" s="9">
        <v>70.66</v>
      </c>
      <c r="GN816" s="9">
        <v>70.37</v>
      </c>
      <c r="GO816" s="9">
        <v>70.13</v>
      </c>
      <c r="GP816" s="9">
        <v>69.92</v>
      </c>
      <c r="GQ816" s="9">
        <v>69.75</v>
      </c>
      <c r="GR816" s="9">
        <v>69.599999999999994</v>
      </c>
      <c r="GS816" s="9">
        <v>69.45</v>
      </c>
      <c r="GT816" s="9">
        <v>69.3</v>
      </c>
      <c r="GU816" s="9">
        <v>69.16</v>
      </c>
      <c r="GV816" s="9">
        <v>69.05</v>
      </c>
      <c r="GW816" s="9">
        <v>68.94</v>
      </c>
      <c r="GX816" s="9">
        <v>68.819999999999993</v>
      </c>
      <c r="GY816" s="9">
        <v>68.69</v>
      </c>
      <c r="GZ816" s="9">
        <v>68.58</v>
      </c>
      <c r="HA816" s="9">
        <v>68.5</v>
      </c>
      <c r="HB816" s="9">
        <v>68.42</v>
      </c>
      <c r="HC816" s="9">
        <v>68.400000000000006</v>
      </c>
      <c r="HD816" s="9">
        <v>68.34</v>
      </c>
      <c r="HE816" s="9">
        <v>68.260000000000005</v>
      </c>
      <c r="HF816" s="9">
        <v>68.19</v>
      </c>
      <c r="HG816" s="9">
        <v>68.13</v>
      </c>
      <c r="HH816" s="9">
        <v>68.09</v>
      </c>
      <c r="HI816" s="9">
        <v>68.05</v>
      </c>
      <c r="HJ816" s="9">
        <v>68.02</v>
      </c>
      <c r="HK816" s="9">
        <v>67.989999999999995</v>
      </c>
      <c r="HL816" s="9">
        <v>67.959999999999994</v>
      </c>
      <c r="HM816" s="9">
        <v>67.94</v>
      </c>
      <c r="HN816" s="9">
        <v>67.92</v>
      </c>
      <c r="HO816" s="9">
        <v>67.88</v>
      </c>
      <c r="HP816" s="9">
        <v>67.849999999999994</v>
      </c>
      <c r="HQ816" s="9">
        <v>67.84</v>
      </c>
      <c r="HR816" s="9">
        <v>67.819999999999993</v>
      </c>
      <c r="HS816" s="9">
        <v>67.81</v>
      </c>
      <c r="HT816" s="9">
        <v>67.760000000000005</v>
      </c>
      <c r="HU816" s="9">
        <v>67.73</v>
      </c>
      <c r="HV816" s="9">
        <v>67.72</v>
      </c>
      <c r="HW816" s="9">
        <v>67.67</v>
      </c>
      <c r="HX816" s="9">
        <v>67.650000000000006</v>
      </c>
      <c r="HY816" s="9">
        <v>67.63</v>
      </c>
      <c r="ID816" s="14">
        <v>84.838099999999997</v>
      </c>
      <c r="IE816" s="14">
        <v>84.747900000000001</v>
      </c>
      <c r="IF816" s="14">
        <v>-0.10641399999999999</v>
      </c>
      <c r="IH816" s="7">
        <v>74.709999999999994</v>
      </c>
      <c r="II816" s="9">
        <v>130.47</v>
      </c>
    </row>
    <row r="817" spans="1:243" x14ac:dyDescent="0.35">
      <c r="A817" s="6">
        <f t="shared" si="171"/>
        <v>45694</v>
      </c>
      <c r="B817" s="13">
        <f t="shared" si="187"/>
        <v>2</v>
      </c>
      <c r="C817" s="13">
        <f t="shared" si="188"/>
        <v>2025</v>
      </c>
      <c r="D817">
        <f t="shared" si="189"/>
        <v>202502</v>
      </c>
      <c r="E817">
        <f t="shared" si="190"/>
        <v>1</v>
      </c>
      <c r="F817">
        <f t="shared" si="191"/>
        <v>202501</v>
      </c>
      <c r="G817" t="s">
        <v>1968</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83.470399999999998</v>
      </c>
      <c r="FP817" s="7">
        <v>74.540000000000006</v>
      </c>
      <c r="FQ817" s="9">
        <v>1.2414000000000001</v>
      </c>
      <c r="FT817" s="7">
        <v>4.16</v>
      </c>
      <c r="FU817" s="7">
        <v>4.4800000000000004</v>
      </c>
      <c r="FV817" s="9">
        <v>83.486999999999995</v>
      </c>
      <c r="FX817" s="9">
        <v>74.290000000000006</v>
      </c>
      <c r="FY817" s="9">
        <v>73.39</v>
      </c>
      <c r="FZ817" s="9">
        <v>72.11</v>
      </c>
      <c r="GA817" s="9">
        <v>70.27</v>
      </c>
      <c r="GB817" s="9">
        <v>68.709999999999994</v>
      </c>
      <c r="GD817" s="9">
        <v>74.290000000000006</v>
      </c>
      <c r="GE817" s="9">
        <v>73.84</v>
      </c>
      <c r="GF817" s="9">
        <v>73.39</v>
      </c>
      <c r="GG817" s="9">
        <v>72.95</v>
      </c>
      <c r="GH817" s="9">
        <v>72.52</v>
      </c>
      <c r="GI817" s="9">
        <v>72.11</v>
      </c>
      <c r="GJ817" s="9">
        <v>71.739999999999995</v>
      </c>
      <c r="GK817" s="9">
        <v>71.39</v>
      </c>
      <c r="GL817" s="9">
        <v>71.08</v>
      </c>
      <c r="GM817" s="9">
        <v>70.78</v>
      </c>
      <c r="GN817" s="9">
        <v>70.5</v>
      </c>
      <c r="GO817" s="9">
        <v>70.27</v>
      </c>
      <c r="GP817" s="9">
        <v>70.069999999999993</v>
      </c>
      <c r="GQ817" s="9">
        <v>69.900000000000006</v>
      </c>
      <c r="GR817" s="9">
        <v>69.75</v>
      </c>
      <c r="GS817" s="9">
        <v>69.61</v>
      </c>
      <c r="GT817" s="9">
        <v>69.48</v>
      </c>
      <c r="GU817" s="9">
        <v>69.349999999999994</v>
      </c>
      <c r="GV817" s="9">
        <v>69.239999999999995</v>
      </c>
      <c r="GW817" s="9">
        <v>69.13</v>
      </c>
      <c r="GX817" s="9">
        <v>69.02</v>
      </c>
      <c r="GY817" s="9">
        <v>68.89</v>
      </c>
      <c r="GZ817" s="9">
        <v>68.78</v>
      </c>
      <c r="HA817" s="9">
        <v>68.709999999999994</v>
      </c>
      <c r="HB817" s="9">
        <v>68.62</v>
      </c>
      <c r="HC817" s="9">
        <v>68.599999999999994</v>
      </c>
      <c r="HD817" s="9">
        <v>68.540000000000006</v>
      </c>
      <c r="HE817" s="9">
        <v>68.459999999999994</v>
      </c>
      <c r="HF817" s="9">
        <v>68.39</v>
      </c>
      <c r="HG817" s="9">
        <v>68.34</v>
      </c>
      <c r="HH817" s="9">
        <v>68.3</v>
      </c>
      <c r="HI817" s="9">
        <v>68.260000000000005</v>
      </c>
      <c r="HJ817" s="9">
        <v>68.23</v>
      </c>
      <c r="HK817" s="9">
        <v>68.2</v>
      </c>
      <c r="HL817" s="9">
        <v>68.17</v>
      </c>
      <c r="HM817" s="9">
        <v>68.150000000000006</v>
      </c>
      <c r="HN817" s="9">
        <v>68.13</v>
      </c>
      <c r="HO817" s="9">
        <v>68.09</v>
      </c>
      <c r="HP817" s="9">
        <v>68.06</v>
      </c>
      <c r="HQ817" s="9">
        <v>68.05</v>
      </c>
      <c r="HR817" s="9">
        <v>68.03</v>
      </c>
      <c r="HS817" s="9">
        <v>68.02</v>
      </c>
      <c r="HT817" s="9">
        <v>67.97</v>
      </c>
      <c r="HU817" s="9">
        <v>67.94</v>
      </c>
      <c r="HV817" s="9">
        <v>67.94</v>
      </c>
      <c r="HW817" s="9">
        <v>67.89</v>
      </c>
      <c r="HX817" s="9">
        <v>67.87</v>
      </c>
      <c r="HY817" s="9">
        <v>67.849999999999994</v>
      </c>
      <c r="ID817" s="14">
        <v>84.838099999999997</v>
      </c>
      <c r="IE817" s="14">
        <v>84.747900000000001</v>
      </c>
      <c r="IF817" s="14">
        <v>-0.10641399999999999</v>
      </c>
      <c r="IH817" s="7">
        <v>74.349999999999994</v>
      </c>
      <c r="II817" s="9">
        <v>133.19</v>
      </c>
    </row>
    <row r="818" spans="1:243" x14ac:dyDescent="0.35">
      <c r="A818" s="6">
        <f t="shared" si="171"/>
        <v>45695</v>
      </c>
      <c r="B818" s="13">
        <f t="shared" si="187"/>
        <v>2</v>
      </c>
      <c r="C818" s="13">
        <f t="shared" si="188"/>
        <v>2025</v>
      </c>
      <c r="D818">
        <f t="shared" si="189"/>
        <v>202502</v>
      </c>
      <c r="E818">
        <f t="shared" si="190"/>
        <v>1</v>
      </c>
      <c r="F818">
        <f t="shared" si="191"/>
        <v>202501</v>
      </c>
      <c r="G818" t="s">
        <v>1969</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83.617099999999994</v>
      </c>
      <c r="FP818" s="7">
        <v>74.680000000000007</v>
      </c>
      <c r="FQ818" s="9">
        <v>1.2423999999999999</v>
      </c>
      <c r="FT818" s="7">
        <v>4.17</v>
      </c>
      <c r="FU818" s="7">
        <v>4.4800000000000004</v>
      </c>
      <c r="FV818" s="9">
        <v>83.6404</v>
      </c>
      <c r="FX818" s="9">
        <v>74.66</v>
      </c>
      <c r="FY818" s="9">
        <v>73.83</v>
      </c>
      <c r="FZ818" s="9">
        <v>72.569999999999993</v>
      </c>
      <c r="GA818" s="9">
        <v>70.67</v>
      </c>
      <c r="GB818" s="9">
        <v>68.959999999999994</v>
      </c>
      <c r="GD818" s="9">
        <v>74.66</v>
      </c>
      <c r="GE818" s="9">
        <v>74.260000000000005</v>
      </c>
      <c r="GF818" s="9">
        <v>73.83</v>
      </c>
      <c r="GG818" s="9">
        <v>73.41</v>
      </c>
      <c r="GH818" s="9">
        <v>72.989999999999995</v>
      </c>
      <c r="GI818" s="9">
        <v>72.569999999999993</v>
      </c>
      <c r="GJ818" s="9">
        <v>72.19</v>
      </c>
      <c r="GK818" s="9">
        <v>71.84</v>
      </c>
      <c r="GL818" s="9">
        <v>71.510000000000005</v>
      </c>
      <c r="GM818" s="9">
        <v>71.2</v>
      </c>
      <c r="GN818" s="9">
        <v>70.91</v>
      </c>
      <c r="GO818" s="9">
        <v>70.67</v>
      </c>
      <c r="GP818" s="9">
        <v>70.45</v>
      </c>
      <c r="GQ818" s="9">
        <v>70.27</v>
      </c>
      <c r="GR818" s="9">
        <v>70.12</v>
      </c>
      <c r="GS818" s="9">
        <v>69.97</v>
      </c>
      <c r="GT818" s="9">
        <v>69.819999999999993</v>
      </c>
      <c r="GU818" s="9">
        <v>69.67</v>
      </c>
      <c r="GV818" s="9">
        <v>69.55</v>
      </c>
      <c r="GW818" s="9">
        <v>69.430000000000007</v>
      </c>
      <c r="GX818" s="9">
        <v>69.3</v>
      </c>
      <c r="GY818" s="9">
        <v>69.16</v>
      </c>
      <c r="GZ818" s="9">
        <v>69.040000000000006</v>
      </c>
      <c r="HA818" s="9">
        <v>68.959999999999994</v>
      </c>
      <c r="HB818" s="9">
        <v>68.86</v>
      </c>
      <c r="HC818" s="9">
        <v>68.83</v>
      </c>
      <c r="HD818" s="9">
        <v>68.75</v>
      </c>
      <c r="HE818" s="9">
        <v>68.67</v>
      </c>
      <c r="HF818" s="9">
        <v>68.59</v>
      </c>
      <c r="HG818" s="9">
        <v>68.53</v>
      </c>
      <c r="HH818" s="9">
        <v>68.48</v>
      </c>
      <c r="HI818" s="9">
        <v>68.430000000000007</v>
      </c>
      <c r="HJ818" s="9">
        <v>68.38</v>
      </c>
      <c r="HK818" s="9">
        <v>68.33</v>
      </c>
      <c r="HL818" s="9">
        <v>68.3</v>
      </c>
      <c r="HM818" s="9">
        <v>68.27</v>
      </c>
      <c r="HN818" s="9">
        <v>68.239999999999995</v>
      </c>
      <c r="HO818" s="9">
        <v>68.19</v>
      </c>
      <c r="HP818" s="9">
        <v>68.150000000000006</v>
      </c>
      <c r="HQ818" s="9">
        <v>68.13</v>
      </c>
      <c r="HR818" s="9">
        <v>68.099999999999994</v>
      </c>
      <c r="HS818" s="9">
        <v>68.08</v>
      </c>
      <c r="HT818" s="9">
        <v>68.02</v>
      </c>
      <c r="HU818" s="9">
        <v>67.98</v>
      </c>
      <c r="HV818" s="9">
        <v>67.98</v>
      </c>
      <c r="HW818" s="9">
        <v>67.92</v>
      </c>
      <c r="HX818" s="9">
        <v>67.900000000000006</v>
      </c>
      <c r="HY818" s="9">
        <v>67.87</v>
      </c>
      <c r="ID818" s="14">
        <v>84.838099999999997</v>
      </c>
      <c r="IE818" s="14">
        <v>84.747900000000001</v>
      </c>
      <c r="IF818" s="14">
        <v>-0.10641399999999999</v>
      </c>
      <c r="IH818" s="7">
        <v>74.73</v>
      </c>
      <c r="II818" s="9">
        <v>135.75</v>
      </c>
    </row>
    <row r="819" spans="1:243" x14ac:dyDescent="0.35">
      <c r="A819" s="6">
        <f t="shared" si="171"/>
        <v>45698</v>
      </c>
      <c r="B819" s="13">
        <f t="shared" si="187"/>
        <v>2</v>
      </c>
      <c r="C819" s="13">
        <f t="shared" si="188"/>
        <v>2025</v>
      </c>
      <c r="D819">
        <f t="shared" si="189"/>
        <v>202502</v>
      </c>
      <c r="E819">
        <f t="shared" si="190"/>
        <v>1</v>
      </c>
      <c r="F819">
        <f t="shared" si="191"/>
        <v>202501</v>
      </c>
      <c r="G819" t="s">
        <v>1970</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83.527299999999997</v>
      </c>
      <c r="FP819" s="7">
        <v>76.23</v>
      </c>
      <c r="FQ819" s="9">
        <v>1.2390000000000001</v>
      </c>
      <c r="FT819" s="7">
        <v>4.1399999999999997</v>
      </c>
      <c r="FU819" s="7">
        <v>4.46</v>
      </c>
      <c r="FV819" s="9">
        <v>83.546199999999999</v>
      </c>
      <c r="FX819" s="9">
        <v>75.87</v>
      </c>
      <c r="FY819" s="9">
        <v>74.959999999999994</v>
      </c>
      <c r="FZ819" s="9">
        <v>73.56</v>
      </c>
      <c r="GA819" s="9">
        <v>71.39</v>
      </c>
      <c r="GB819" s="9">
        <v>69.41</v>
      </c>
      <c r="GD819" s="9">
        <v>75.87</v>
      </c>
      <c r="GE819" s="9">
        <v>75.430000000000007</v>
      </c>
      <c r="GF819" s="9">
        <v>74.959999999999994</v>
      </c>
      <c r="GG819" s="9">
        <v>74.489999999999995</v>
      </c>
      <c r="GH819" s="9">
        <v>74.02</v>
      </c>
      <c r="GI819" s="9">
        <v>73.56</v>
      </c>
      <c r="GJ819" s="9">
        <v>73.12</v>
      </c>
      <c r="GK819" s="9">
        <v>72.709999999999994</v>
      </c>
      <c r="GL819" s="9">
        <v>72.33</v>
      </c>
      <c r="GM819" s="9">
        <v>71.98</v>
      </c>
      <c r="GN819" s="9">
        <v>71.67</v>
      </c>
      <c r="GO819" s="9">
        <v>71.39</v>
      </c>
      <c r="GP819" s="9">
        <v>71.150000000000006</v>
      </c>
      <c r="GQ819" s="9">
        <v>70.95</v>
      </c>
      <c r="GR819" s="9">
        <v>70.77</v>
      </c>
      <c r="GS819" s="9">
        <v>70.59</v>
      </c>
      <c r="GT819" s="9">
        <v>70.41</v>
      </c>
      <c r="GU819" s="9">
        <v>70.23</v>
      </c>
      <c r="GV819" s="9">
        <v>70.08</v>
      </c>
      <c r="GW819" s="9">
        <v>69.94</v>
      </c>
      <c r="GX819" s="9">
        <v>69.8</v>
      </c>
      <c r="GY819" s="9">
        <v>69.650000000000006</v>
      </c>
      <c r="GZ819" s="9">
        <v>69.52</v>
      </c>
      <c r="HA819" s="9">
        <v>69.41</v>
      </c>
      <c r="HB819" s="9">
        <v>69.31</v>
      </c>
      <c r="HC819" s="9">
        <v>69.23</v>
      </c>
      <c r="HD819" s="9">
        <v>69.150000000000006</v>
      </c>
      <c r="HE819" s="9">
        <v>69.05</v>
      </c>
      <c r="HF819" s="9">
        <v>68.959999999999994</v>
      </c>
      <c r="HG819" s="9">
        <v>68.88</v>
      </c>
      <c r="HH819" s="9">
        <v>68.81</v>
      </c>
      <c r="HI819" s="9">
        <v>68.739999999999995</v>
      </c>
      <c r="HJ819" s="9">
        <v>68.680000000000007</v>
      </c>
      <c r="HK819" s="9">
        <v>68.62</v>
      </c>
      <c r="HL819" s="9">
        <v>68.59</v>
      </c>
      <c r="HM819" s="9">
        <v>68.55</v>
      </c>
      <c r="HN819" s="9">
        <v>68.5</v>
      </c>
      <c r="HO819" s="9">
        <v>68.45</v>
      </c>
      <c r="HP819" s="9">
        <v>68.41</v>
      </c>
      <c r="HQ819" s="9">
        <v>68.38</v>
      </c>
      <c r="HR819" s="9">
        <v>68.34</v>
      </c>
      <c r="HS819" s="9">
        <v>68.290000000000006</v>
      </c>
      <c r="HT819" s="9">
        <v>68.23</v>
      </c>
      <c r="HU819" s="9">
        <v>68.17</v>
      </c>
      <c r="HV819" s="9">
        <v>68.150000000000006</v>
      </c>
      <c r="HW819" s="9">
        <v>68.09</v>
      </c>
      <c r="HX819" s="9">
        <v>68.06</v>
      </c>
      <c r="HY819" s="9">
        <v>68.03</v>
      </c>
      <c r="ID819" s="14">
        <v>84.838099999999997</v>
      </c>
      <c r="IE819" s="14">
        <v>84.747900000000001</v>
      </c>
      <c r="IF819" s="14">
        <v>-0.10641399999999999</v>
      </c>
      <c r="IH819" s="7">
        <v>75.95</v>
      </c>
      <c r="II819" s="9">
        <v>141.25</v>
      </c>
    </row>
    <row r="820" spans="1:243" x14ac:dyDescent="0.35">
      <c r="A820" s="6">
        <f t="shared" si="171"/>
        <v>45699</v>
      </c>
      <c r="B820" s="13">
        <f t="shared" si="187"/>
        <v>2</v>
      </c>
      <c r="C820" s="13">
        <f t="shared" si="188"/>
        <v>2025</v>
      </c>
      <c r="D820">
        <f t="shared" si="189"/>
        <v>202502</v>
      </c>
      <c r="E820">
        <f t="shared" si="190"/>
        <v>1</v>
      </c>
      <c r="F820">
        <f t="shared" si="191"/>
        <v>202501</v>
      </c>
      <c r="G820" t="s">
        <v>1971</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83.546999999999997</v>
      </c>
      <c r="FP820" s="7">
        <v>77.650000000000006</v>
      </c>
      <c r="FQ820" s="9">
        <v>1.2405999999999999</v>
      </c>
      <c r="FT820" s="7">
        <v>4.18</v>
      </c>
      <c r="FU820" s="7">
        <v>4.5</v>
      </c>
      <c r="FV820" s="9">
        <v>83.563800000000001</v>
      </c>
      <c r="FX820" s="9">
        <v>77</v>
      </c>
      <c r="FY820" s="9">
        <v>76.150000000000006</v>
      </c>
      <c r="FZ820" s="9">
        <v>74.69</v>
      </c>
      <c r="GA820" s="9">
        <v>72.47</v>
      </c>
      <c r="GB820" s="9">
        <v>70.33</v>
      </c>
      <c r="GD820" s="9">
        <v>77</v>
      </c>
      <c r="GE820" s="9">
        <v>76.62</v>
      </c>
      <c r="GF820" s="9">
        <v>76.150000000000006</v>
      </c>
      <c r="GG820" s="9">
        <v>75.67</v>
      </c>
      <c r="GH820" s="9">
        <v>75.180000000000007</v>
      </c>
      <c r="GI820" s="9">
        <v>74.69</v>
      </c>
      <c r="GJ820" s="9">
        <v>74.239999999999995</v>
      </c>
      <c r="GK820" s="9">
        <v>73.819999999999993</v>
      </c>
      <c r="GL820" s="9">
        <v>73.44</v>
      </c>
      <c r="GM820" s="9">
        <v>73.09</v>
      </c>
      <c r="GN820" s="9">
        <v>72.760000000000005</v>
      </c>
      <c r="GO820" s="9">
        <v>72.47</v>
      </c>
      <c r="GP820" s="9">
        <v>72.209999999999994</v>
      </c>
      <c r="GQ820" s="9">
        <v>71.989999999999995</v>
      </c>
      <c r="GR820" s="9">
        <v>71.8</v>
      </c>
      <c r="GS820" s="9">
        <v>71.62</v>
      </c>
      <c r="GT820" s="9">
        <v>71.430000000000007</v>
      </c>
      <c r="GU820" s="9">
        <v>71.239999999999995</v>
      </c>
      <c r="GV820" s="9">
        <v>71.08</v>
      </c>
      <c r="GW820" s="9">
        <v>70.930000000000007</v>
      </c>
      <c r="GX820" s="9">
        <v>70.77</v>
      </c>
      <c r="GY820" s="9">
        <v>70.599999999999994</v>
      </c>
      <c r="GZ820" s="9">
        <v>70.45</v>
      </c>
      <c r="HA820" s="9">
        <v>70.33</v>
      </c>
      <c r="HB820" s="9">
        <v>70.23</v>
      </c>
      <c r="HC820" s="9">
        <v>70.13</v>
      </c>
      <c r="HD820" s="9">
        <v>70.03</v>
      </c>
      <c r="HE820" s="9">
        <v>69.92</v>
      </c>
      <c r="HF820" s="9">
        <v>69.819999999999993</v>
      </c>
      <c r="HG820" s="9">
        <v>69.73</v>
      </c>
      <c r="HH820" s="9">
        <v>69.650000000000006</v>
      </c>
      <c r="HI820" s="9">
        <v>69.569999999999993</v>
      </c>
      <c r="HJ820" s="9">
        <v>69.5</v>
      </c>
      <c r="HK820" s="9">
        <v>69.430000000000007</v>
      </c>
      <c r="HL820" s="9">
        <v>69.39</v>
      </c>
      <c r="HM820" s="9">
        <v>69.34</v>
      </c>
      <c r="HN820" s="9">
        <v>69.28</v>
      </c>
      <c r="HO820" s="9">
        <v>69.22</v>
      </c>
      <c r="HP820" s="9">
        <v>69.16</v>
      </c>
      <c r="HQ820" s="9">
        <v>69.12</v>
      </c>
      <c r="HR820" s="9">
        <v>69.069999999999993</v>
      </c>
      <c r="HS820" s="9">
        <v>69.010000000000005</v>
      </c>
      <c r="HT820" s="9">
        <v>68.94</v>
      </c>
      <c r="HU820" s="9">
        <v>68.87</v>
      </c>
      <c r="HV820" s="9">
        <v>68.84</v>
      </c>
      <c r="HW820" s="9">
        <v>68.78</v>
      </c>
      <c r="HX820" s="9">
        <v>68.75</v>
      </c>
      <c r="HY820" s="9">
        <v>68.709999999999994</v>
      </c>
      <c r="ID820" s="14">
        <v>84.838099999999997</v>
      </c>
      <c r="IE820" s="14">
        <v>84.747900000000001</v>
      </c>
      <c r="IF820" s="14">
        <v>-0.10641399999999999</v>
      </c>
      <c r="IH820" s="7">
        <v>77.010000000000005</v>
      </c>
      <c r="II820" s="9">
        <v>140.57</v>
      </c>
    </row>
    <row r="821" spans="1:243" x14ac:dyDescent="0.35">
      <c r="A821" s="6">
        <f t="shared" si="171"/>
        <v>45700</v>
      </c>
      <c r="B821" s="13">
        <f t="shared" si="187"/>
        <v>2</v>
      </c>
      <c r="C821" s="13">
        <f t="shared" si="188"/>
        <v>2025</v>
      </c>
      <c r="D821">
        <f t="shared" si="189"/>
        <v>202502</v>
      </c>
      <c r="E821">
        <f t="shared" si="190"/>
        <v>1</v>
      </c>
      <c r="F821">
        <f t="shared" si="191"/>
        <v>202501</v>
      </c>
      <c r="G821" t="s">
        <v>1972</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83.671300000000002</v>
      </c>
      <c r="FP821" s="7">
        <v>75.38</v>
      </c>
      <c r="FQ821" s="9">
        <v>1.2434000000000001</v>
      </c>
      <c r="FT821" s="7">
        <v>4.1900000000000004</v>
      </c>
      <c r="FU821" s="7">
        <v>4.54</v>
      </c>
      <c r="FV821" s="9">
        <v>83.688400000000001</v>
      </c>
      <c r="FX821" s="9">
        <v>75.180000000000007</v>
      </c>
      <c r="FY821" s="9">
        <v>74.489999999999995</v>
      </c>
      <c r="FZ821" s="9">
        <v>73.209999999999994</v>
      </c>
      <c r="GA821" s="9">
        <v>71.209999999999994</v>
      </c>
      <c r="GB821" s="9">
        <v>69.38</v>
      </c>
      <c r="GD821" s="9">
        <v>75.180000000000007</v>
      </c>
      <c r="GE821" s="9">
        <v>74.87</v>
      </c>
      <c r="GF821" s="9">
        <v>74.489999999999995</v>
      </c>
      <c r="GG821" s="9">
        <v>74.08</v>
      </c>
      <c r="GH821" s="9">
        <v>73.650000000000006</v>
      </c>
      <c r="GI821" s="9">
        <v>73.209999999999994</v>
      </c>
      <c r="GJ821" s="9">
        <v>72.8</v>
      </c>
      <c r="GK821" s="9">
        <v>72.430000000000007</v>
      </c>
      <c r="GL821" s="9">
        <v>72.08</v>
      </c>
      <c r="GM821" s="9">
        <v>71.75</v>
      </c>
      <c r="GN821" s="9">
        <v>71.459999999999994</v>
      </c>
      <c r="GO821" s="9">
        <v>71.209999999999994</v>
      </c>
      <c r="GP821" s="9">
        <v>70.989999999999995</v>
      </c>
      <c r="GQ821" s="9">
        <v>70.8</v>
      </c>
      <c r="GR821" s="9">
        <v>70.63</v>
      </c>
      <c r="GS821" s="9">
        <v>70.47</v>
      </c>
      <c r="GT821" s="9">
        <v>70.31</v>
      </c>
      <c r="GU821" s="9">
        <v>70.150000000000006</v>
      </c>
      <c r="GV821" s="9">
        <v>70.010000000000005</v>
      </c>
      <c r="GW821" s="9">
        <v>69.88</v>
      </c>
      <c r="GX821" s="9">
        <v>69.75</v>
      </c>
      <c r="GY821" s="9">
        <v>69.599999999999994</v>
      </c>
      <c r="GZ821" s="9">
        <v>69.48</v>
      </c>
      <c r="HA821" s="9">
        <v>69.38</v>
      </c>
      <c r="HB821" s="9">
        <v>69.3</v>
      </c>
      <c r="HC821" s="9">
        <v>69.22</v>
      </c>
      <c r="HD821" s="9">
        <v>69.14</v>
      </c>
      <c r="HE821" s="9">
        <v>69.040000000000006</v>
      </c>
      <c r="HF821" s="9">
        <v>68.959999999999994</v>
      </c>
      <c r="HG821" s="9">
        <v>68.89</v>
      </c>
      <c r="HH821" s="9">
        <v>68.84</v>
      </c>
      <c r="HI821" s="9">
        <v>68.77</v>
      </c>
      <c r="HJ821" s="9">
        <v>68.709999999999994</v>
      </c>
      <c r="HK821" s="9">
        <v>68.66</v>
      </c>
      <c r="HL821" s="9">
        <v>68.62</v>
      </c>
      <c r="HM821" s="9">
        <v>68.58</v>
      </c>
      <c r="HN821" s="9">
        <v>68.53</v>
      </c>
      <c r="HO821" s="9">
        <v>68.489999999999995</v>
      </c>
      <c r="HP821" s="9">
        <v>68.44</v>
      </c>
      <c r="HQ821" s="9">
        <v>68.41</v>
      </c>
      <c r="HR821" s="9">
        <v>68.38</v>
      </c>
      <c r="HS821" s="9">
        <v>68.34</v>
      </c>
      <c r="HT821" s="9">
        <v>68.28</v>
      </c>
      <c r="HU821" s="9">
        <v>68.22</v>
      </c>
      <c r="HV821" s="9">
        <v>68.2</v>
      </c>
      <c r="HW821" s="9">
        <v>68.14</v>
      </c>
      <c r="HX821" s="9">
        <v>68.12</v>
      </c>
      <c r="HY821" s="9">
        <v>68.09</v>
      </c>
      <c r="ID821" s="14">
        <v>84.838099999999997</v>
      </c>
      <c r="IE821" s="14">
        <v>84.747900000000001</v>
      </c>
      <c r="IF821" s="14">
        <v>-0.10641399999999999</v>
      </c>
      <c r="IH821" s="7">
        <v>75.19</v>
      </c>
      <c r="II821" s="9">
        <v>134.99</v>
      </c>
    </row>
    <row r="822" spans="1:243" x14ac:dyDescent="0.35">
      <c r="A822" s="6">
        <f t="shared" si="171"/>
        <v>45701</v>
      </c>
      <c r="B822" s="13">
        <f t="shared" si="187"/>
        <v>2</v>
      </c>
      <c r="C822" s="13">
        <f t="shared" si="188"/>
        <v>2025</v>
      </c>
      <c r="D822">
        <f t="shared" si="189"/>
        <v>202502</v>
      </c>
      <c r="E822">
        <f t="shared" si="190"/>
        <v>1</v>
      </c>
      <c r="F822">
        <f t="shared" si="191"/>
        <v>202501</v>
      </c>
      <c r="G822" t="s">
        <v>1973</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83.914000000000001</v>
      </c>
      <c r="FP822" s="7">
        <v>75.61</v>
      </c>
      <c r="FQ822" s="9">
        <v>1.2523</v>
      </c>
      <c r="FT822" s="7">
        <v>4.2300000000000004</v>
      </c>
      <c r="FU822" s="7">
        <v>4.4800000000000004</v>
      </c>
      <c r="FV822" s="9">
        <v>83.933899999999994</v>
      </c>
      <c r="FX822" s="9">
        <v>75.02</v>
      </c>
      <c r="FY822" s="9">
        <v>74.25</v>
      </c>
      <c r="FZ822" s="9">
        <v>72.98</v>
      </c>
      <c r="GA822" s="9">
        <v>71.010000000000005</v>
      </c>
      <c r="GB822" s="9">
        <v>69.13</v>
      </c>
      <c r="GD822" s="9">
        <v>75.02</v>
      </c>
      <c r="GE822" s="9">
        <v>74.66</v>
      </c>
      <c r="GF822" s="9">
        <v>74.25</v>
      </c>
      <c r="GG822" s="9">
        <v>73.83</v>
      </c>
      <c r="GH822" s="9">
        <v>73.41</v>
      </c>
      <c r="GI822" s="9">
        <v>72.98</v>
      </c>
      <c r="GJ822" s="9">
        <v>72.58</v>
      </c>
      <c r="GK822" s="9">
        <v>72.22</v>
      </c>
      <c r="GL822" s="9">
        <v>71.88</v>
      </c>
      <c r="GM822" s="9">
        <v>71.55</v>
      </c>
      <c r="GN822" s="9">
        <v>71.260000000000005</v>
      </c>
      <c r="GO822" s="9">
        <v>71.010000000000005</v>
      </c>
      <c r="GP822" s="9">
        <v>70.78</v>
      </c>
      <c r="GQ822" s="9">
        <v>70.59</v>
      </c>
      <c r="GR822" s="9">
        <v>70.42</v>
      </c>
      <c r="GS822" s="9">
        <v>70.260000000000005</v>
      </c>
      <c r="GT822" s="9">
        <v>70.09</v>
      </c>
      <c r="GU822" s="9">
        <v>69.930000000000007</v>
      </c>
      <c r="GV822" s="9">
        <v>69.790000000000006</v>
      </c>
      <c r="GW822" s="9">
        <v>69.650000000000006</v>
      </c>
      <c r="GX822" s="9">
        <v>69.510000000000005</v>
      </c>
      <c r="GY822" s="9">
        <v>69.36</v>
      </c>
      <c r="GZ822" s="9">
        <v>69.23</v>
      </c>
      <c r="HA822" s="9">
        <v>69.13</v>
      </c>
      <c r="HB822" s="9">
        <v>69.05</v>
      </c>
      <c r="HC822" s="9">
        <v>68.97</v>
      </c>
      <c r="HD822" s="9">
        <v>68.89</v>
      </c>
      <c r="HE822" s="9">
        <v>68.790000000000006</v>
      </c>
      <c r="HF822" s="9">
        <v>68.709999999999994</v>
      </c>
      <c r="HG822" s="9">
        <v>68.64</v>
      </c>
      <c r="HH822" s="9">
        <v>68.59</v>
      </c>
      <c r="HI822" s="9">
        <v>68.510000000000005</v>
      </c>
      <c r="HJ822" s="9">
        <v>68.44</v>
      </c>
      <c r="HK822" s="9">
        <v>68.37</v>
      </c>
      <c r="HL822" s="9">
        <v>68.36</v>
      </c>
      <c r="HM822" s="9">
        <v>68.319999999999993</v>
      </c>
      <c r="HN822" s="9">
        <v>68.27</v>
      </c>
      <c r="HO822" s="9">
        <v>68.23</v>
      </c>
      <c r="HP822" s="9">
        <v>68.180000000000007</v>
      </c>
      <c r="HQ822" s="9">
        <v>68.150000000000006</v>
      </c>
      <c r="HR822" s="9">
        <v>68.12</v>
      </c>
      <c r="HS822" s="9">
        <v>68.08</v>
      </c>
      <c r="HT822" s="9">
        <v>68.03</v>
      </c>
      <c r="HU822" s="9">
        <v>67.97</v>
      </c>
      <c r="HV822" s="9">
        <v>67.95</v>
      </c>
      <c r="HW822" s="9">
        <v>67.91</v>
      </c>
      <c r="HX822" s="9">
        <v>67.89</v>
      </c>
      <c r="HY822" s="9">
        <v>67.86</v>
      </c>
      <c r="ID822" s="14">
        <v>84.838099999999997</v>
      </c>
      <c r="IE822" s="14">
        <v>84.747900000000001</v>
      </c>
      <c r="IF822" s="14">
        <v>-0.10641399999999999</v>
      </c>
      <c r="IH822" s="7">
        <v>75.099999999999994</v>
      </c>
      <c r="II822" s="9">
        <v>124.25</v>
      </c>
    </row>
    <row r="823" spans="1:243" x14ac:dyDescent="0.35">
      <c r="A823" s="6">
        <f t="shared" si="171"/>
        <v>45702</v>
      </c>
      <c r="B823" s="13">
        <f t="shared" si="187"/>
        <v>2</v>
      </c>
      <c r="C823" s="13">
        <f t="shared" si="188"/>
        <v>2025</v>
      </c>
      <c r="D823">
        <f t="shared" si="189"/>
        <v>202502</v>
      </c>
      <c r="E823">
        <f t="shared" si="190"/>
        <v>1</v>
      </c>
      <c r="F823">
        <f t="shared" si="191"/>
        <v>202501</v>
      </c>
      <c r="G823" t="s">
        <v>1974</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84.131900000000002</v>
      </c>
      <c r="FP823" s="7">
        <v>75.19</v>
      </c>
      <c r="FQ823" s="9">
        <v>1.2618</v>
      </c>
      <c r="FT823" s="7">
        <v>4.21</v>
      </c>
      <c r="FU823" s="7">
        <v>4.51</v>
      </c>
      <c r="FV823" s="9">
        <v>84.156800000000004</v>
      </c>
      <c r="FX823" s="9">
        <v>74.739999999999995</v>
      </c>
      <c r="FY823" s="9">
        <v>74.09</v>
      </c>
      <c r="FZ823" s="9">
        <v>72.91</v>
      </c>
      <c r="GA823" s="9">
        <v>71.040000000000006</v>
      </c>
      <c r="GB823" s="9">
        <v>69.2</v>
      </c>
      <c r="GD823" s="9">
        <v>74.739999999999995</v>
      </c>
      <c r="GE823" s="9">
        <v>74.459999999999994</v>
      </c>
      <c r="GF823" s="9">
        <v>74.09</v>
      </c>
      <c r="GG823" s="9">
        <v>73.7</v>
      </c>
      <c r="GH823" s="9">
        <v>73.31</v>
      </c>
      <c r="GI823" s="9">
        <v>72.91</v>
      </c>
      <c r="GJ823" s="9">
        <v>72.53</v>
      </c>
      <c r="GK823" s="9">
        <v>72.180000000000007</v>
      </c>
      <c r="GL823" s="9">
        <v>71.87</v>
      </c>
      <c r="GM823" s="9">
        <v>71.56</v>
      </c>
      <c r="GN823" s="9">
        <v>71.28</v>
      </c>
      <c r="GO823" s="9">
        <v>71.040000000000006</v>
      </c>
      <c r="GP823" s="9">
        <v>70.819999999999993</v>
      </c>
      <c r="GQ823" s="9">
        <v>70.63</v>
      </c>
      <c r="GR823" s="9">
        <v>70.47</v>
      </c>
      <c r="GS823" s="9">
        <v>70.31</v>
      </c>
      <c r="GT823" s="9">
        <v>70.150000000000006</v>
      </c>
      <c r="GU823" s="9">
        <v>69.989999999999995</v>
      </c>
      <c r="GV823" s="9">
        <v>69.849999999999994</v>
      </c>
      <c r="GW823" s="9">
        <v>69.709999999999994</v>
      </c>
      <c r="GX823" s="9">
        <v>69.58</v>
      </c>
      <c r="GY823" s="9">
        <v>69.430000000000007</v>
      </c>
      <c r="GZ823" s="9">
        <v>69.3</v>
      </c>
      <c r="HA823" s="9">
        <v>69.2</v>
      </c>
      <c r="HB823" s="9">
        <v>69.12</v>
      </c>
      <c r="HC823" s="9">
        <v>69.040000000000006</v>
      </c>
      <c r="HD823" s="9">
        <v>68.959999999999994</v>
      </c>
      <c r="HE823" s="9">
        <v>68.86</v>
      </c>
      <c r="HF823" s="9">
        <v>68.78</v>
      </c>
      <c r="HG823" s="9">
        <v>68.709999999999994</v>
      </c>
      <c r="HH823" s="9">
        <v>68.66</v>
      </c>
      <c r="HI823" s="9">
        <v>68.58</v>
      </c>
      <c r="HJ823" s="9">
        <v>68.52</v>
      </c>
      <c r="HK823" s="9">
        <v>68.45</v>
      </c>
      <c r="HL823" s="9">
        <v>68.44</v>
      </c>
      <c r="HM823" s="9">
        <v>68.400000000000006</v>
      </c>
      <c r="HN823" s="9">
        <v>68.349999999999994</v>
      </c>
      <c r="HO823" s="9">
        <v>68.31</v>
      </c>
      <c r="HP823" s="9">
        <v>68.25</v>
      </c>
      <c r="HQ823" s="9">
        <v>68.22</v>
      </c>
      <c r="HR823" s="9">
        <v>68.19</v>
      </c>
      <c r="HS823" s="9">
        <v>68.150000000000006</v>
      </c>
      <c r="HT823" s="9">
        <v>68.099999999999994</v>
      </c>
      <c r="HU823" s="9">
        <v>68.03</v>
      </c>
      <c r="HV823" s="9">
        <v>68.010000000000005</v>
      </c>
      <c r="HW823" s="9">
        <v>67.97</v>
      </c>
      <c r="HX823" s="9">
        <v>67.95</v>
      </c>
      <c r="HY823" s="9">
        <v>67.92</v>
      </c>
      <c r="ID823" s="14">
        <v>84.838099999999997</v>
      </c>
      <c r="IE823" s="14">
        <v>84.747900000000001</v>
      </c>
      <c r="IF823" s="14">
        <v>-0.10641399999999999</v>
      </c>
      <c r="IH823" s="7">
        <v>74.459999999999994</v>
      </c>
      <c r="II823" s="9">
        <v>122.26</v>
      </c>
    </row>
    <row r="824" spans="1:243" x14ac:dyDescent="0.35">
      <c r="A824" s="6">
        <f t="shared" si="171"/>
        <v>45705</v>
      </c>
      <c r="B824" s="13">
        <f t="shared" si="187"/>
        <v>2</v>
      </c>
      <c r="C824" s="13">
        <f t="shared" si="188"/>
        <v>2025</v>
      </c>
      <c r="D824">
        <f t="shared" si="189"/>
        <v>202502</v>
      </c>
      <c r="E824">
        <f t="shared" si="190"/>
        <v>1</v>
      </c>
      <c r="F824">
        <f t="shared" si="191"/>
        <v>202501</v>
      </c>
      <c r="G824" t="s">
        <v>1975</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84.189800000000005</v>
      </c>
      <c r="FP824" s="7">
        <v>75.81</v>
      </c>
      <c r="FQ824" s="9">
        <v>1.2606999999999999</v>
      </c>
      <c r="FT824" s="7">
        <v>4.22</v>
      </c>
      <c r="FU824" s="7">
        <v>4.53</v>
      </c>
      <c r="FV824" s="9">
        <v>84.215500000000006</v>
      </c>
      <c r="FX824" s="9">
        <v>75.22</v>
      </c>
      <c r="FY824" s="9">
        <v>74.55</v>
      </c>
      <c r="FZ824" s="9">
        <v>73.319999999999993</v>
      </c>
      <c r="GA824" s="9">
        <v>71.349999999999994</v>
      </c>
      <c r="GB824" s="9">
        <v>69.52</v>
      </c>
      <c r="GD824" s="9">
        <v>75.22</v>
      </c>
      <c r="GE824" s="9">
        <v>74.930000000000007</v>
      </c>
      <c r="GF824" s="9">
        <v>74.55</v>
      </c>
      <c r="GG824" s="9">
        <v>74.150000000000006</v>
      </c>
      <c r="GH824" s="9">
        <v>73.739999999999995</v>
      </c>
      <c r="GI824" s="9">
        <v>73.319999999999993</v>
      </c>
      <c r="GJ824" s="9">
        <v>72.92</v>
      </c>
      <c r="GK824" s="9">
        <v>72.55</v>
      </c>
      <c r="GL824" s="9">
        <v>72.209999999999994</v>
      </c>
      <c r="GM824" s="9">
        <v>71.89</v>
      </c>
      <c r="GN824" s="9">
        <v>71.599999999999994</v>
      </c>
      <c r="GO824" s="9">
        <v>71.349999999999994</v>
      </c>
      <c r="GP824" s="9">
        <v>71.13</v>
      </c>
      <c r="GQ824" s="9">
        <v>70.94</v>
      </c>
      <c r="GR824" s="9">
        <v>70.78</v>
      </c>
      <c r="GS824" s="9">
        <v>70.62</v>
      </c>
      <c r="GT824" s="9">
        <v>70.459999999999994</v>
      </c>
      <c r="GU824" s="9">
        <v>70.3</v>
      </c>
      <c r="GV824" s="9">
        <v>70.16</v>
      </c>
      <c r="GW824" s="9">
        <v>70.02</v>
      </c>
      <c r="GX824" s="9">
        <v>69.89</v>
      </c>
      <c r="GY824" s="9">
        <v>69.75</v>
      </c>
      <c r="GZ824" s="9">
        <v>69.62</v>
      </c>
      <c r="HA824" s="9">
        <v>69.52</v>
      </c>
      <c r="HB824" s="9">
        <v>69.45</v>
      </c>
      <c r="HC824" s="9">
        <v>69.38</v>
      </c>
      <c r="HD824" s="9">
        <v>69.28</v>
      </c>
      <c r="HE824" s="9">
        <v>69.180000000000007</v>
      </c>
      <c r="HF824" s="9">
        <v>69.099999999999994</v>
      </c>
      <c r="HG824" s="9">
        <v>69.03</v>
      </c>
      <c r="HH824" s="9">
        <v>68.98</v>
      </c>
      <c r="HI824" s="9">
        <v>68.900000000000006</v>
      </c>
      <c r="HJ824" s="9">
        <v>68.84</v>
      </c>
      <c r="HK824" s="9">
        <v>68.77</v>
      </c>
      <c r="HL824" s="9">
        <v>68.760000000000005</v>
      </c>
      <c r="HM824" s="9">
        <v>68.72</v>
      </c>
      <c r="HN824" s="9">
        <v>68.67</v>
      </c>
      <c r="HO824" s="9">
        <v>68.63</v>
      </c>
      <c r="HP824" s="9">
        <v>68.569999999999993</v>
      </c>
      <c r="HQ824" s="9">
        <v>68.540000000000006</v>
      </c>
      <c r="HR824" s="9">
        <v>68.510000000000005</v>
      </c>
      <c r="HS824" s="9">
        <v>68.47</v>
      </c>
      <c r="HT824" s="9">
        <v>68.42</v>
      </c>
      <c r="HU824" s="9">
        <v>68.349999999999994</v>
      </c>
      <c r="HV824" s="9">
        <v>68.33</v>
      </c>
      <c r="HW824" s="9">
        <v>68.290000000000006</v>
      </c>
      <c r="HX824" s="9">
        <v>68.27</v>
      </c>
      <c r="HY824" s="9">
        <v>68.239999999999995</v>
      </c>
      <c r="ID824" s="14">
        <v>84.838099999999997</v>
      </c>
      <c r="IE824" s="14">
        <v>84.747900000000001</v>
      </c>
      <c r="IF824" s="14">
        <v>-0.10641399999999999</v>
      </c>
      <c r="IH824" s="7">
        <v>75.010000000000005</v>
      </c>
      <c r="II824" s="9">
        <v>115.72</v>
      </c>
    </row>
    <row r="825" spans="1:243" x14ac:dyDescent="0.35">
      <c r="A825" s="6">
        <f t="shared" si="171"/>
        <v>45706</v>
      </c>
      <c r="B825" s="13">
        <f t="shared" si="187"/>
        <v>2</v>
      </c>
      <c r="C825" s="13">
        <f t="shared" si="188"/>
        <v>2025</v>
      </c>
      <c r="D825">
        <f t="shared" si="189"/>
        <v>202502</v>
      </c>
      <c r="E825">
        <f t="shared" si="190"/>
        <v>1</v>
      </c>
      <c r="F825">
        <f t="shared" si="191"/>
        <v>202501</v>
      </c>
      <c r="G825" t="s">
        <v>1976</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84.313599999999994</v>
      </c>
      <c r="FP825" s="7">
        <v>76.459999999999994</v>
      </c>
      <c r="FQ825" s="9">
        <v>1.2615000000000001</v>
      </c>
      <c r="FT825" s="7">
        <v>4.24</v>
      </c>
      <c r="FU825" s="7">
        <v>4.5599999999999996</v>
      </c>
      <c r="FV825" s="9">
        <v>84.349299999999999</v>
      </c>
      <c r="FX825" s="9">
        <v>75.84</v>
      </c>
      <c r="FY825" s="9">
        <v>74.989999999999995</v>
      </c>
      <c r="FZ825" s="9">
        <v>73.66</v>
      </c>
      <c r="GA825" s="9">
        <v>71.56</v>
      </c>
      <c r="GB825" s="9">
        <v>69.540000000000006</v>
      </c>
      <c r="GD825" s="9">
        <v>75.84</v>
      </c>
      <c r="GE825" s="9">
        <v>75.430000000000007</v>
      </c>
      <c r="GF825" s="9">
        <v>74.989999999999995</v>
      </c>
      <c r="GG825" s="9">
        <v>74.56</v>
      </c>
      <c r="GH825" s="9">
        <v>74.11</v>
      </c>
      <c r="GI825" s="9">
        <v>73.66</v>
      </c>
      <c r="GJ825" s="9">
        <v>73.23</v>
      </c>
      <c r="GK825" s="9">
        <v>72.84</v>
      </c>
      <c r="GL825" s="9">
        <v>72.47</v>
      </c>
      <c r="GM825" s="9">
        <v>72.14</v>
      </c>
      <c r="GN825" s="9">
        <v>71.83</v>
      </c>
      <c r="GO825" s="9">
        <v>71.56</v>
      </c>
      <c r="GP825" s="9">
        <v>71.319999999999993</v>
      </c>
      <c r="GQ825" s="9">
        <v>71.11</v>
      </c>
      <c r="GR825" s="9">
        <v>70.930000000000007</v>
      </c>
      <c r="GS825" s="9">
        <v>70.760000000000005</v>
      </c>
      <c r="GT825" s="9">
        <v>70.58</v>
      </c>
      <c r="GU825" s="9">
        <v>70.41</v>
      </c>
      <c r="GV825" s="9">
        <v>70.260000000000005</v>
      </c>
      <c r="GW825" s="9">
        <v>70.11</v>
      </c>
      <c r="GX825" s="9">
        <v>69.959999999999994</v>
      </c>
      <c r="GY825" s="9">
        <v>69.8</v>
      </c>
      <c r="GZ825" s="9">
        <v>69.66</v>
      </c>
      <c r="HA825" s="9">
        <v>69.540000000000006</v>
      </c>
      <c r="HB825" s="9">
        <v>69.430000000000007</v>
      </c>
      <c r="HC825" s="9">
        <v>69.349999999999994</v>
      </c>
      <c r="HD825" s="9">
        <v>69.260000000000005</v>
      </c>
      <c r="HE825" s="9">
        <v>69.150000000000006</v>
      </c>
      <c r="HF825" s="9">
        <v>69.06</v>
      </c>
      <c r="HG825" s="9">
        <v>68.97</v>
      </c>
      <c r="HH825" s="9">
        <v>68.89</v>
      </c>
      <c r="HI825" s="9">
        <v>68.8</v>
      </c>
      <c r="HJ825" s="9">
        <v>68.73</v>
      </c>
      <c r="HK825" s="9">
        <v>68.66</v>
      </c>
      <c r="HL825" s="9">
        <v>68.64</v>
      </c>
      <c r="HM825" s="9">
        <v>68.59</v>
      </c>
      <c r="HN825" s="9">
        <v>68.53</v>
      </c>
      <c r="HO825" s="9">
        <v>68.48</v>
      </c>
      <c r="HP825" s="9">
        <v>68.400000000000006</v>
      </c>
      <c r="HQ825" s="9">
        <v>68.36</v>
      </c>
      <c r="HR825" s="9">
        <v>68.319999999999993</v>
      </c>
      <c r="HS825" s="9">
        <v>68.27</v>
      </c>
      <c r="HT825" s="9">
        <v>68.209999999999994</v>
      </c>
      <c r="HU825" s="9">
        <v>68.13</v>
      </c>
      <c r="HV825" s="9">
        <v>68.099999999999994</v>
      </c>
      <c r="HW825" s="9">
        <v>68.06</v>
      </c>
      <c r="HX825" s="9">
        <v>68.040000000000006</v>
      </c>
      <c r="HY825" s="9">
        <v>68</v>
      </c>
      <c r="ID825" s="14">
        <v>84.838099999999997</v>
      </c>
      <c r="IE825" s="14">
        <v>84.747900000000001</v>
      </c>
      <c r="IF825" s="14">
        <v>-0.10641399999999999</v>
      </c>
      <c r="IH825" s="7">
        <v>75.41</v>
      </c>
      <c r="II825" s="9">
        <v>117.9</v>
      </c>
    </row>
    <row r="826" spans="1:243" x14ac:dyDescent="0.35">
      <c r="A826" s="6">
        <f t="shared" si="171"/>
        <v>45707</v>
      </c>
      <c r="B826" s="13">
        <f t="shared" si="187"/>
        <v>2</v>
      </c>
      <c r="C826" s="13">
        <f t="shared" si="188"/>
        <v>2025</v>
      </c>
      <c r="D826">
        <f t="shared" si="189"/>
        <v>202502</v>
      </c>
      <c r="E826">
        <f t="shared" si="190"/>
        <v>1</v>
      </c>
      <c r="F826">
        <f t="shared" si="191"/>
        <v>202501</v>
      </c>
      <c r="G826" t="s">
        <v>1977</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84.337599999999995</v>
      </c>
      <c r="FP826" s="7">
        <v>76.34</v>
      </c>
      <c r="FQ826" s="9">
        <v>1.2589999999999999</v>
      </c>
      <c r="FT826" s="7">
        <v>4.28</v>
      </c>
      <c r="FU826" s="7">
        <v>4.62</v>
      </c>
      <c r="FV826" s="9">
        <v>84.363100000000003</v>
      </c>
      <c r="FX826" s="9">
        <v>76.040000000000006</v>
      </c>
      <c r="FY826" s="9">
        <v>75.239999999999995</v>
      </c>
      <c r="FZ826" s="9">
        <v>73.900000000000006</v>
      </c>
      <c r="GA826" s="9">
        <v>71.8</v>
      </c>
      <c r="GB826" s="9">
        <v>69.72</v>
      </c>
      <c r="GD826" s="9">
        <v>76.040000000000006</v>
      </c>
      <c r="GE826" s="9">
        <v>75.67</v>
      </c>
      <c r="GF826" s="9">
        <v>75.239999999999995</v>
      </c>
      <c r="GG826" s="9">
        <v>74.8</v>
      </c>
      <c r="GH826" s="9">
        <v>74.349999999999994</v>
      </c>
      <c r="GI826" s="9">
        <v>73.900000000000006</v>
      </c>
      <c r="GJ826" s="9">
        <v>73.48</v>
      </c>
      <c r="GK826" s="9">
        <v>73.09</v>
      </c>
      <c r="GL826" s="9">
        <v>72.73</v>
      </c>
      <c r="GM826" s="9">
        <v>72.39</v>
      </c>
      <c r="GN826" s="9">
        <v>72.069999999999993</v>
      </c>
      <c r="GO826" s="9">
        <v>71.8</v>
      </c>
      <c r="GP826" s="9">
        <v>71.55</v>
      </c>
      <c r="GQ826" s="9">
        <v>71.34</v>
      </c>
      <c r="GR826" s="9">
        <v>71.16</v>
      </c>
      <c r="GS826" s="9">
        <v>70.98</v>
      </c>
      <c r="GT826" s="9">
        <v>70.8</v>
      </c>
      <c r="GU826" s="9">
        <v>70.63</v>
      </c>
      <c r="GV826" s="9">
        <v>70.47</v>
      </c>
      <c r="GW826" s="9">
        <v>70.319999999999993</v>
      </c>
      <c r="GX826" s="9">
        <v>70.16</v>
      </c>
      <c r="GY826" s="9">
        <v>69.989999999999995</v>
      </c>
      <c r="GZ826" s="9">
        <v>69.849999999999994</v>
      </c>
      <c r="HA826" s="9">
        <v>69.72</v>
      </c>
      <c r="HB826" s="9">
        <v>69.599999999999994</v>
      </c>
      <c r="HC826" s="9">
        <v>69.52</v>
      </c>
      <c r="HD826" s="9">
        <v>69.42</v>
      </c>
      <c r="HE826" s="9">
        <v>69.3</v>
      </c>
      <c r="HF826" s="9">
        <v>69.2</v>
      </c>
      <c r="HG826" s="9">
        <v>69.099999999999994</v>
      </c>
      <c r="HH826" s="9">
        <v>69.02</v>
      </c>
      <c r="HI826" s="9">
        <v>68.930000000000007</v>
      </c>
      <c r="HJ826" s="9">
        <v>68.87</v>
      </c>
      <c r="HK826" s="9">
        <v>68.8</v>
      </c>
      <c r="HL826" s="9">
        <v>68.78</v>
      </c>
      <c r="HM826" s="9">
        <v>68.72</v>
      </c>
      <c r="HN826" s="9">
        <v>68.66</v>
      </c>
      <c r="HO826" s="9">
        <v>68.599999999999994</v>
      </c>
      <c r="HP826" s="9">
        <v>68.510000000000005</v>
      </c>
      <c r="HQ826" s="9">
        <v>68.459999999999994</v>
      </c>
      <c r="HR826" s="9">
        <v>68.41</v>
      </c>
      <c r="HS826" s="9">
        <v>68.36</v>
      </c>
      <c r="HT826" s="9">
        <v>68.3</v>
      </c>
      <c r="HU826" s="9">
        <v>68.209999999999994</v>
      </c>
      <c r="HV826" s="9">
        <v>68.17</v>
      </c>
      <c r="HW826" s="9">
        <v>68.13</v>
      </c>
      <c r="HX826" s="9">
        <v>68.099999999999994</v>
      </c>
      <c r="HY826" s="9">
        <v>68.05</v>
      </c>
      <c r="ID826" s="14">
        <v>84.838099999999997</v>
      </c>
      <c r="IE826" s="14">
        <v>84.747900000000001</v>
      </c>
      <c r="IF826" s="14">
        <v>-0.10641399999999999</v>
      </c>
      <c r="IH826" s="7">
        <v>75.59</v>
      </c>
      <c r="II826" s="9">
        <v>114.98</v>
      </c>
    </row>
    <row r="827" spans="1:243" x14ac:dyDescent="0.35">
      <c r="A827" s="6">
        <f t="shared" si="171"/>
        <v>45708</v>
      </c>
      <c r="B827" s="13">
        <f t="shared" si="187"/>
        <v>2</v>
      </c>
      <c r="C827" s="13">
        <f t="shared" si="188"/>
        <v>2025</v>
      </c>
      <c r="D827">
        <f t="shared" si="189"/>
        <v>202502</v>
      </c>
      <c r="E827">
        <f t="shared" si="190"/>
        <v>1</v>
      </c>
      <c r="F827">
        <f t="shared" si="191"/>
        <v>202501</v>
      </c>
      <c r="G827" t="s">
        <v>1978</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v>
      </c>
      <c r="FP827" s="7">
        <v>76.95</v>
      </c>
      <c r="FQ827" s="9">
        <v>1.2641</v>
      </c>
      <c r="FT827" s="7">
        <v>4.28</v>
      </c>
      <c r="FU827" s="7">
        <v>4.6100000000000003</v>
      </c>
      <c r="FV827" s="9">
        <v>84.372200000000007</v>
      </c>
      <c r="FX827" s="9">
        <v>76.48</v>
      </c>
      <c r="FY827" s="9">
        <v>75.61</v>
      </c>
      <c r="FZ827" s="9">
        <v>74.3</v>
      </c>
      <c r="GA827" s="9">
        <v>72.17</v>
      </c>
      <c r="GB827" s="9">
        <v>70.05</v>
      </c>
      <c r="GD827" s="9">
        <v>76.48</v>
      </c>
      <c r="GE827" s="9">
        <v>76.05</v>
      </c>
      <c r="GF827" s="9">
        <v>75.61</v>
      </c>
      <c r="GG827" s="9">
        <v>75.19</v>
      </c>
      <c r="GH827" s="9">
        <v>74.75</v>
      </c>
      <c r="GI827" s="9">
        <v>74.3</v>
      </c>
      <c r="GJ827" s="9">
        <v>73.87</v>
      </c>
      <c r="GK827" s="9">
        <v>73.47</v>
      </c>
      <c r="GL827" s="9">
        <v>73.11</v>
      </c>
      <c r="GM827" s="9">
        <v>72.77</v>
      </c>
      <c r="GN827" s="9">
        <v>72.45</v>
      </c>
      <c r="GO827" s="9">
        <v>72.17</v>
      </c>
      <c r="GP827" s="9">
        <v>71.92</v>
      </c>
      <c r="GQ827" s="9">
        <v>71.709999999999994</v>
      </c>
      <c r="GR827" s="9">
        <v>71.52</v>
      </c>
      <c r="GS827" s="9">
        <v>71.33</v>
      </c>
      <c r="GT827" s="9">
        <v>71.150000000000006</v>
      </c>
      <c r="GU827" s="9">
        <v>70.97</v>
      </c>
      <c r="GV827" s="9">
        <v>70.8</v>
      </c>
      <c r="GW827" s="9">
        <v>70.64</v>
      </c>
      <c r="GX827" s="9">
        <v>70.489999999999995</v>
      </c>
      <c r="GY827" s="9">
        <v>70.319999999999993</v>
      </c>
      <c r="GZ827" s="9">
        <v>70.180000000000007</v>
      </c>
      <c r="HA827" s="9">
        <v>70.05</v>
      </c>
      <c r="HB827" s="9">
        <v>69.930000000000007</v>
      </c>
      <c r="HC827" s="9">
        <v>69.849999999999994</v>
      </c>
      <c r="HD827" s="9">
        <v>69.739999999999995</v>
      </c>
      <c r="HE827" s="9">
        <v>69.62</v>
      </c>
      <c r="HF827" s="9">
        <v>69.510000000000005</v>
      </c>
      <c r="HG827" s="9">
        <v>69.41</v>
      </c>
      <c r="HH827" s="9">
        <v>69.33</v>
      </c>
      <c r="HI827" s="9">
        <v>69.239999999999995</v>
      </c>
      <c r="HJ827" s="9">
        <v>69.180000000000007</v>
      </c>
      <c r="HK827" s="9">
        <v>69.11</v>
      </c>
      <c r="HL827" s="9">
        <v>69.09</v>
      </c>
      <c r="HM827" s="9">
        <v>69.03</v>
      </c>
      <c r="HN827" s="9">
        <v>68.97</v>
      </c>
      <c r="HO827" s="9">
        <v>68.91</v>
      </c>
      <c r="HP827" s="9">
        <v>68.819999999999993</v>
      </c>
      <c r="HQ827" s="9">
        <v>68.77</v>
      </c>
      <c r="HR827" s="9">
        <v>68.72</v>
      </c>
      <c r="HS827" s="9">
        <v>68.67</v>
      </c>
      <c r="HT827" s="9">
        <v>68.61</v>
      </c>
      <c r="HU827" s="9">
        <v>68.52</v>
      </c>
      <c r="HV827" s="9">
        <v>68.47</v>
      </c>
      <c r="HW827" s="9">
        <v>68.430000000000007</v>
      </c>
      <c r="HX827" s="9">
        <v>68.400000000000006</v>
      </c>
      <c r="HY827" s="9">
        <v>68.349999999999994</v>
      </c>
      <c r="ID827" s="14">
        <v>84.838099999999997</v>
      </c>
      <c r="IE827" s="14">
        <v>84.747900000000001</v>
      </c>
      <c r="IF827" s="14">
        <v>-0.10641399999999999</v>
      </c>
      <c r="IH827" s="7">
        <v>76.400000000000006</v>
      </c>
      <c r="II827" s="9">
        <v>113.55</v>
      </c>
    </row>
    <row r="828" spans="1:243" x14ac:dyDescent="0.35">
      <c r="A828" s="6">
        <f t="shared" si="171"/>
        <v>45709</v>
      </c>
      <c r="B828" s="13">
        <f t="shared" si="187"/>
        <v>2</v>
      </c>
      <c r="C828" s="13">
        <f t="shared" si="188"/>
        <v>2025</v>
      </c>
      <c r="D828">
        <f t="shared" si="189"/>
        <v>202502</v>
      </c>
      <c r="E828">
        <f t="shared" si="190"/>
        <v>1</v>
      </c>
      <c r="F828">
        <f t="shared" si="191"/>
        <v>202501</v>
      </c>
      <c r="G828" t="s">
        <v>1979</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84.425200000000004</v>
      </c>
      <c r="FP828" s="7">
        <v>74.88</v>
      </c>
      <c r="FQ828" s="9">
        <v>1.2638</v>
      </c>
      <c r="FT828" s="7">
        <v>4.22</v>
      </c>
      <c r="FU828" s="7">
        <v>4.5599999999999996</v>
      </c>
      <c r="FV828" s="9">
        <v>84.449100000000001</v>
      </c>
      <c r="FX828" s="9">
        <v>74.430000000000007</v>
      </c>
      <c r="FY828" s="9">
        <v>73.680000000000007</v>
      </c>
      <c r="FZ828" s="9">
        <v>72.510000000000005</v>
      </c>
      <c r="GA828" s="9">
        <v>70.64</v>
      </c>
      <c r="GB828" s="9">
        <v>68.92</v>
      </c>
      <c r="GD828" s="9">
        <v>74.430000000000007</v>
      </c>
      <c r="GE828" s="9">
        <v>74.05</v>
      </c>
      <c r="GF828" s="9">
        <v>73.680000000000007</v>
      </c>
      <c r="GG828" s="9">
        <v>73.3</v>
      </c>
      <c r="GH828" s="9">
        <v>72.91</v>
      </c>
      <c r="GI828" s="9">
        <v>72.510000000000005</v>
      </c>
      <c r="GJ828" s="9">
        <v>72.13</v>
      </c>
      <c r="GK828" s="9">
        <v>71.78</v>
      </c>
      <c r="GL828" s="9">
        <v>71.459999999999994</v>
      </c>
      <c r="GM828" s="9">
        <v>71.16</v>
      </c>
      <c r="GN828" s="9">
        <v>70.88</v>
      </c>
      <c r="GO828" s="9">
        <v>70.64</v>
      </c>
      <c r="GP828" s="9">
        <v>70.430000000000007</v>
      </c>
      <c r="GQ828" s="9">
        <v>70.25</v>
      </c>
      <c r="GR828" s="9">
        <v>70.099999999999994</v>
      </c>
      <c r="GS828" s="9">
        <v>69.95</v>
      </c>
      <c r="GT828" s="9">
        <v>69.8</v>
      </c>
      <c r="GU828" s="9">
        <v>69.650000000000006</v>
      </c>
      <c r="GV828" s="9">
        <v>69.52</v>
      </c>
      <c r="GW828" s="9">
        <v>69.400000000000006</v>
      </c>
      <c r="GX828" s="9">
        <v>69.27</v>
      </c>
      <c r="GY828" s="9">
        <v>69.13</v>
      </c>
      <c r="GZ828" s="9">
        <v>69.02</v>
      </c>
      <c r="HA828" s="9">
        <v>68.92</v>
      </c>
      <c r="HB828" s="9">
        <v>68.83</v>
      </c>
      <c r="HC828" s="9">
        <v>68.78</v>
      </c>
      <c r="HD828" s="9">
        <v>68.7</v>
      </c>
      <c r="HE828" s="9">
        <v>68.61</v>
      </c>
      <c r="HF828" s="9">
        <v>68.540000000000006</v>
      </c>
      <c r="HG828" s="9">
        <v>68.47</v>
      </c>
      <c r="HH828" s="9">
        <v>68.41</v>
      </c>
      <c r="HI828" s="9">
        <v>68.349999999999994</v>
      </c>
      <c r="HJ828" s="9">
        <v>68.31</v>
      </c>
      <c r="HK828" s="9">
        <v>68.260000000000005</v>
      </c>
      <c r="HL828" s="9">
        <v>68.260000000000005</v>
      </c>
      <c r="HM828" s="9">
        <v>68.22</v>
      </c>
      <c r="HN828" s="9">
        <v>68.180000000000007</v>
      </c>
      <c r="HO828" s="9">
        <v>68.14</v>
      </c>
      <c r="HP828" s="9">
        <v>68.069999999999993</v>
      </c>
      <c r="HQ828" s="9">
        <v>68.040000000000006</v>
      </c>
      <c r="HR828" s="9">
        <v>68.010000000000005</v>
      </c>
      <c r="HS828" s="9">
        <v>67.98</v>
      </c>
      <c r="HT828" s="9">
        <v>67.94</v>
      </c>
      <c r="HU828" s="9">
        <v>67.87</v>
      </c>
      <c r="HV828" s="9">
        <v>67.84</v>
      </c>
      <c r="HW828" s="9">
        <v>67.81</v>
      </c>
      <c r="HX828" s="9">
        <v>67.790000000000006</v>
      </c>
      <c r="HY828" s="9">
        <v>67.75</v>
      </c>
      <c r="ID828" s="14">
        <v>84.838099999999997</v>
      </c>
      <c r="IE828" s="14">
        <v>84.747900000000001</v>
      </c>
      <c r="IF828" s="14">
        <v>-0.10641399999999999</v>
      </c>
      <c r="IH828" s="7">
        <v>74.41</v>
      </c>
      <c r="II828" s="9">
        <v>112.33</v>
      </c>
    </row>
    <row r="829" spans="1:243" x14ac:dyDescent="0.35">
      <c r="A829" s="6">
        <f t="shared" si="171"/>
        <v>45712</v>
      </c>
      <c r="B829" s="13">
        <f t="shared" si="187"/>
        <v>2</v>
      </c>
      <c r="C829" s="13">
        <f t="shared" si="188"/>
        <v>2025</v>
      </c>
      <c r="D829">
        <f t="shared" si="189"/>
        <v>202502</v>
      </c>
      <c r="E829">
        <f t="shared" si="190"/>
        <v>1</v>
      </c>
      <c r="F829">
        <f t="shared" si="191"/>
        <v>202501</v>
      </c>
      <c r="G829" t="s">
        <v>1980</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84.239800000000002</v>
      </c>
      <c r="FP829" s="7">
        <v>74.89</v>
      </c>
      <c r="FQ829" s="9">
        <v>1.2621</v>
      </c>
      <c r="FT829" s="7">
        <v>4.24</v>
      </c>
      <c r="FU829" s="7">
        <v>4.57</v>
      </c>
      <c r="FV829" s="9">
        <v>84.257999999999996</v>
      </c>
      <c r="FX829" s="9">
        <v>74.78</v>
      </c>
      <c r="FY829" s="9">
        <v>73.89</v>
      </c>
      <c r="FZ829" s="9">
        <v>72.66</v>
      </c>
      <c r="GA829" s="9">
        <v>70.72</v>
      </c>
      <c r="GB829" s="9">
        <v>68.959999999999994</v>
      </c>
      <c r="GD829" s="9">
        <v>74.78</v>
      </c>
      <c r="GE829" s="9">
        <v>74.31</v>
      </c>
      <c r="GF829" s="9">
        <v>73.89</v>
      </c>
      <c r="GG829" s="9">
        <v>73.489999999999995</v>
      </c>
      <c r="GH829" s="9">
        <v>73.069999999999993</v>
      </c>
      <c r="GI829" s="9">
        <v>72.66</v>
      </c>
      <c r="GJ829" s="9">
        <v>72.260000000000005</v>
      </c>
      <c r="GK829" s="9">
        <v>71.900000000000006</v>
      </c>
      <c r="GL829" s="9">
        <v>71.56</v>
      </c>
      <c r="GM829" s="9">
        <v>71.25</v>
      </c>
      <c r="GN829" s="9">
        <v>70.959999999999994</v>
      </c>
      <c r="GO829" s="9">
        <v>70.72</v>
      </c>
      <c r="GP829" s="9">
        <v>70.5</v>
      </c>
      <c r="GQ829" s="9">
        <v>70.319999999999993</v>
      </c>
      <c r="GR829" s="9">
        <v>70.16</v>
      </c>
      <c r="GS829" s="9">
        <v>70.010000000000005</v>
      </c>
      <c r="GT829" s="9">
        <v>69.849999999999994</v>
      </c>
      <c r="GU829" s="9">
        <v>69.7</v>
      </c>
      <c r="GV829" s="9">
        <v>69.56</v>
      </c>
      <c r="GW829" s="9">
        <v>69.44</v>
      </c>
      <c r="GX829" s="9">
        <v>69.31</v>
      </c>
      <c r="GY829" s="9">
        <v>69.17</v>
      </c>
      <c r="GZ829" s="9">
        <v>69.06</v>
      </c>
      <c r="HA829" s="9">
        <v>68.959999999999994</v>
      </c>
      <c r="HB829" s="9">
        <v>68.87</v>
      </c>
      <c r="HC829" s="9">
        <v>68.819999999999993</v>
      </c>
      <c r="HD829" s="9">
        <v>68.739999999999995</v>
      </c>
      <c r="HE829" s="9">
        <v>68.650000000000006</v>
      </c>
      <c r="HF829" s="9">
        <v>68.569999999999993</v>
      </c>
      <c r="HG829" s="9">
        <v>68.5</v>
      </c>
      <c r="HH829" s="9">
        <v>68.44</v>
      </c>
      <c r="HI829" s="9">
        <v>68.39</v>
      </c>
      <c r="HJ829" s="9">
        <v>68.349999999999994</v>
      </c>
      <c r="HK829" s="9">
        <v>68.3</v>
      </c>
      <c r="HL829" s="9">
        <v>68.3</v>
      </c>
      <c r="HM829" s="9">
        <v>68.27</v>
      </c>
      <c r="HN829" s="9">
        <v>68.23</v>
      </c>
      <c r="HO829" s="9">
        <v>68.19</v>
      </c>
      <c r="HP829" s="9">
        <v>68.13</v>
      </c>
      <c r="HQ829" s="9">
        <v>68.099999999999994</v>
      </c>
      <c r="HR829" s="9">
        <v>68.069999999999993</v>
      </c>
      <c r="HS829" s="9">
        <v>68.05</v>
      </c>
      <c r="HT829" s="9">
        <v>68.010000000000005</v>
      </c>
      <c r="HU829" s="9">
        <v>67.94</v>
      </c>
      <c r="HV829" s="9">
        <v>67.91</v>
      </c>
      <c r="HW829" s="9">
        <v>67.88</v>
      </c>
      <c r="HX829" s="9">
        <v>67.86</v>
      </c>
      <c r="HY829" s="9">
        <v>67.819999999999993</v>
      </c>
      <c r="ID829" s="14">
        <v>84.838099999999997</v>
      </c>
      <c r="IE829" s="14">
        <v>84.747900000000001</v>
      </c>
      <c r="IF829" s="14">
        <v>-0.10641399999999999</v>
      </c>
      <c r="IH829" s="7">
        <v>74.34</v>
      </c>
      <c r="II829" s="9">
        <v>112.83</v>
      </c>
    </row>
    <row r="830" spans="1:243" x14ac:dyDescent="0.35">
      <c r="A830" s="6">
        <f t="shared" si="171"/>
        <v>45713</v>
      </c>
      <c r="B830" s="13">
        <f t="shared" si="187"/>
        <v>2</v>
      </c>
      <c r="C830" s="13">
        <f t="shared" si="188"/>
        <v>2025</v>
      </c>
      <c r="D830">
        <f t="shared" si="189"/>
        <v>202502</v>
      </c>
      <c r="E830">
        <f t="shared" si="190"/>
        <v>1</v>
      </c>
      <c r="F830">
        <f t="shared" si="191"/>
        <v>202501</v>
      </c>
      <c r="G830" t="s">
        <v>1981</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84.380700000000004</v>
      </c>
      <c r="FP830" s="7">
        <v>73.11</v>
      </c>
      <c r="FQ830" s="9">
        <v>1.2655000000000001</v>
      </c>
      <c r="FT830" s="7">
        <v>4.17</v>
      </c>
      <c r="FU830" s="7">
        <v>4.51</v>
      </c>
      <c r="FV830" s="9">
        <v>84.389499999999998</v>
      </c>
      <c r="FX830" s="9">
        <v>73.02</v>
      </c>
      <c r="FY830" s="9">
        <v>72.09</v>
      </c>
      <c r="FZ830" s="9">
        <v>70.94</v>
      </c>
      <c r="GA830" s="9">
        <v>69.209999999999994</v>
      </c>
      <c r="GB830" s="9">
        <v>67.87</v>
      </c>
      <c r="GD830" s="9">
        <v>73.02</v>
      </c>
      <c r="GE830" s="9">
        <v>72.5</v>
      </c>
      <c r="GF830" s="9">
        <v>72.09</v>
      </c>
      <c r="GG830" s="9">
        <v>71.709999999999994</v>
      </c>
      <c r="GH830" s="9">
        <v>71.319999999999993</v>
      </c>
      <c r="GI830" s="9">
        <v>70.94</v>
      </c>
      <c r="GJ830" s="9">
        <v>70.569999999999993</v>
      </c>
      <c r="GK830" s="9">
        <v>70.23</v>
      </c>
      <c r="GL830" s="9">
        <v>69.930000000000007</v>
      </c>
      <c r="GM830" s="9">
        <v>69.66</v>
      </c>
      <c r="GN830" s="9">
        <v>69.42</v>
      </c>
      <c r="GO830" s="9">
        <v>69.209999999999994</v>
      </c>
      <c r="GP830" s="9">
        <v>69.03</v>
      </c>
      <c r="GQ830" s="9">
        <v>68.89</v>
      </c>
      <c r="GR830" s="9">
        <v>68.760000000000005</v>
      </c>
      <c r="GS830" s="9">
        <v>68.64</v>
      </c>
      <c r="GT830" s="9">
        <v>68.52</v>
      </c>
      <c r="GU830" s="9">
        <v>68.400000000000006</v>
      </c>
      <c r="GV830" s="9">
        <v>68.3</v>
      </c>
      <c r="GW830" s="9">
        <v>68.209999999999994</v>
      </c>
      <c r="GX830" s="9">
        <v>68.12</v>
      </c>
      <c r="GY830" s="9">
        <v>68.02</v>
      </c>
      <c r="GZ830" s="9">
        <v>67.94</v>
      </c>
      <c r="HA830" s="9">
        <v>67.87</v>
      </c>
      <c r="HB830" s="9">
        <v>67.81</v>
      </c>
      <c r="HC830" s="9">
        <v>67.790000000000006</v>
      </c>
      <c r="HD830" s="9">
        <v>67.739999999999995</v>
      </c>
      <c r="HE830" s="9">
        <v>67.67</v>
      </c>
      <c r="HF830" s="9">
        <v>67.62</v>
      </c>
      <c r="HG830" s="9">
        <v>67.569999999999993</v>
      </c>
      <c r="HH830" s="9">
        <v>67.540000000000006</v>
      </c>
      <c r="HI830" s="9">
        <v>67.52</v>
      </c>
      <c r="HJ830" s="9">
        <v>67.489999999999995</v>
      </c>
      <c r="HK830" s="9">
        <v>67.459999999999994</v>
      </c>
      <c r="HL830" s="9">
        <v>67.459999999999994</v>
      </c>
      <c r="HM830" s="9">
        <v>67.44</v>
      </c>
      <c r="HN830" s="9">
        <v>67.430000000000007</v>
      </c>
      <c r="HO830" s="9">
        <v>67.42</v>
      </c>
      <c r="HP830" s="9">
        <v>67.38</v>
      </c>
      <c r="HQ830" s="9">
        <v>67.37</v>
      </c>
      <c r="HR830" s="9">
        <v>67.36</v>
      </c>
      <c r="HS830" s="9">
        <v>67.34</v>
      </c>
      <c r="HT830" s="9">
        <v>67.319999999999993</v>
      </c>
      <c r="HU830" s="9">
        <v>67.290000000000006</v>
      </c>
      <c r="HV830" s="9">
        <v>67.260000000000005</v>
      </c>
      <c r="HW830" s="9">
        <v>67.23</v>
      </c>
      <c r="HX830" s="9">
        <v>67.22</v>
      </c>
      <c r="HY830" s="9">
        <v>67.19</v>
      </c>
      <c r="ID830" s="14">
        <v>84.838099999999997</v>
      </c>
      <c r="IE830" s="14">
        <v>84.747900000000001</v>
      </c>
      <c r="IF830" s="14">
        <v>-0.10641399999999999</v>
      </c>
      <c r="IH830" s="7">
        <v>72.38</v>
      </c>
      <c r="II830" s="9">
        <v>105.98</v>
      </c>
    </row>
    <row r="831" spans="1:243" x14ac:dyDescent="0.35">
      <c r="A831" s="6">
        <f t="shared" si="171"/>
        <v>45714</v>
      </c>
      <c r="B831" s="13">
        <f t="shared" si="187"/>
        <v>2</v>
      </c>
      <c r="C831" s="13">
        <f t="shared" si="188"/>
        <v>2025</v>
      </c>
      <c r="D831">
        <f t="shared" si="189"/>
        <v>202502</v>
      </c>
      <c r="E831">
        <f t="shared" si="190"/>
        <v>1</v>
      </c>
      <c r="F831">
        <f t="shared" si="191"/>
        <v>202501</v>
      </c>
      <c r="G831" t="s">
        <v>1982</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84.642899999999997</v>
      </c>
      <c r="FP831" s="7">
        <v>73.489999999999995</v>
      </c>
      <c r="FQ831" s="9">
        <v>1.2695000000000001</v>
      </c>
      <c r="FT831" s="7">
        <v>4.18</v>
      </c>
      <c r="FU831" s="7">
        <v>4.5</v>
      </c>
      <c r="FV831" s="9">
        <v>84.654200000000003</v>
      </c>
      <c r="FX831" s="9">
        <v>72.53</v>
      </c>
      <c r="FY831" s="9">
        <v>71.61</v>
      </c>
      <c r="FZ831" s="9">
        <v>70.37</v>
      </c>
      <c r="GA831" s="9">
        <v>68.650000000000006</v>
      </c>
      <c r="GB831" s="9">
        <v>67.400000000000006</v>
      </c>
      <c r="GD831" s="9">
        <v>72.53</v>
      </c>
      <c r="GE831" s="9">
        <v>72.069999999999993</v>
      </c>
      <c r="GF831" s="9">
        <v>71.61</v>
      </c>
      <c r="GG831" s="9">
        <v>71.19</v>
      </c>
      <c r="GH831" s="9">
        <v>70.78</v>
      </c>
      <c r="GI831" s="9">
        <v>70.37</v>
      </c>
      <c r="GJ831" s="9">
        <v>69.989999999999995</v>
      </c>
      <c r="GK831" s="9">
        <v>69.650000000000006</v>
      </c>
      <c r="GL831" s="9">
        <v>69.34</v>
      </c>
      <c r="GM831" s="9">
        <v>69.069999999999993</v>
      </c>
      <c r="GN831" s="9">
        <v>68.84</v>
      </c>
      <c r="GO831" s="9">
        <v>68.650000000000006</v>
      </c>
      <c r="GP831" s="9">
        <v>68.48</v>
      </c>
      <c r="GQ831" s="9">
        <v>68.34</v>
      </c>
      <c r="GR831" s="9">
        <v>68.22</v>
      </c>
      <c r="GS831" s="9">
        <v>68.11</v>
      </c>
      <c r="GT831" s="9">
        <v>68</v>
      </c>
      <c r="GU831" s="9">
        <v>67.89</v>
      </c>
      <c r="GV831" s="9">
        <v>67.790000000000006</v>
      </c>
      <c r="GW831" s="9">
        <v>67.709999999999994</v>
      </c>
      <c r="GX831" s="9">
        <v>67.62</v>
      </c>
      <c r="GY831" s="9">
        <v>67.52</v>
      </c>
      <c r="GZ831" s="9">
        <v>67.45</v>
      </c>
      <c r="HA831" s="9">
        <v>67.400000000000006</v>
      </c>
      <c r="HB831" s="9">
        <v>67.349999999999994</v>
      </c>
      <c r="HC831" s="9">
        <v>67.349999999999994</v>
      </c>
      <c r="HD831" s="9">
        <v>67.3</v>
      </c>
      <c r="HE831" s="9">
        <v>67.23</v>
      </c>
      <c r="HF831" s="9">
        <v>67.180000000000007</v>
      </c>
      <c r="HG831" s="9">
        <v>67.14</v>
      </c>
      <c r="HH831" s="9">
        <v>67.11</v>
      </c>
      <c r="HI831" s="9">
        <v>67.099999999999994</v>
      </c>
      <c r="HJ831" s="9">
        <v>67.08</v>
      </c>
      <c r="HK831" s="9">
        <v>67.05</v>
      </c>
      <c r="HL831" s="9">
        <v>67.05</v>
      </c>
      <c r="HM831" s="9">
        <v>67.040000000000006</v>
      </c>
      <c r="HN831" s="9">
        <v>67.040000000000006</v>
      </c>
      <c r="HO831" s="9">
        <v>67.040000000000006</v>
      </c>
      <c r="HP831" s="9">
        <v>67.010000000000005</v>
      </c>
      <c r="HQ831" s="9">
        <v>67</v>
      </c>
      <c r="HR831" s="9">
        <v>66.989999999999995</v>
      </c>
      <c r="HS831" s="9">
        <v>66.97</v>
      </c>
      <c r="HT831" s="9">
        <v>66.959999999999994</v>
      </c>
      <c r="HU831" s="9">
        <v>66.94</v>
      </c>
      <c r="HV831" s="9">
        <v>66.92</v>
      </c>
      <c r="HW831" s="9">
        <v>66.89</v>
      </c>
      <c r="HX831" s="9">
        <v>66.88</v>
      </c>
      <c r="HY831" s="9">
        <v>66.849999999999994</v>
      </c>
      <c r="ID831" s="14">
        <v>84.838099999999997</v>
      </c>
      <c r="IE831" s="14">
        <v>84.747900000000001</v>
      </c>
      <c r="IF831" s="14">
        <v>-0.10641399999999999</v>
      </c>
      <c r="IH831" s="7">
        <v>72.08</v>
      </c>
      <c r="II831" s="9">
        <v>98.78</v>
      </c>
    </row>
    <row r="832" spans="1:243" x14ac:dyDescent="0.35">
      <c r="A832" s="6">
        <f t="shared" si="171"/>
        <v>45715</v>
      </c>
      <c r="B832" s="13">
        <f t="shared" si="187"/>
        <v>2</v>
      </c>
      <c r="C832" s="13">
        <f t="shared" si="188"/>
        <v>2025</v>
      </c>
      <c r="D832">
        <f t="shared" si="189"/>
        <v>202502</v>
      </c>
      <c r="E832">
        <f t="shared" si="190"/>
        <v>1</v>
      </c>
      <c r="F832">
        <f t="shared" si="191"/>
        <v>202501</v>
      </c>
      <c r="G832" t="s">
        <v>1983</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84.684899999999999</v>
      </c>
      <c r="FP832" s="7">
        <v>75.010000000000005</v>
      </c>
      <c r="FQ832" s="9">
        <v>1.2627999999999999</v>
      </c>
      <c r="FT832" s="7">
        <v>4.1900000000000004</v>
      </c>
      <c r="FU832" s="7">
        <v>4.5199999999999996</v>
      </c>
      <c r="FV832" s="9">
        <v>84.693200000000004</v>
      </c>
      <c r="FX832" s="9">
        <v>74.040000000000006</v>
      </c>
      <c r="FY832" s="9">
        <v>73.06</v>
      </c>
      <c r="FZ832" s="9">
        <v>71.62</v>
      </c>
      <c r="GA832" s="9">
        <v>69.650000000000006</v>
      </c>
      <c r="GB832" s="9">
        <v>68.040000000000006</v>
      </c>
      <c r="GD832" s="9">
        <v>74.040000000000006</v>
      </c>
      <c r="GE832" s="9">
        <v>73.569999999999993</v>
      </c>
      <c r="GF832" s="9">
        <v>73.06</v>
      </c>
      <c r="GG832" s="9">
        <v>72.569999999999993</v>
      </c>
      <c r="GH832" s="9">
        <v>72.09</v>
      </c>
      <c r="GI832" s="9">
        <v>71.62</v>
      </c>
      <c r="GJ832" s="9">
        <v>71.19</v>
      </c>
      <c r="GK832" s="9">
        <v>70.8</v>
      </c>
      <c r="GL832" s="9">
        <v>70.459999999999994</v>
      </c>
      <c r="GM832" s="9">
        <v>70.150000000000006</v>
      </c>
      <c r="GN832" s="9">
        <v>69.88</v>
      </c>
      <c r="GO832" s="9">
        <v>69.650000000000006</v>
      </c>
      <c r="GP832" s="9">
        <v>69.44</v>
      </c>
      <c r="GQ832" s="9">
        <v>69.27</v>
      </c>
      <c r="GR832" s="9">
        <v>69.12</v>
      </c>
      <c r="GS832" s="9">
        <v>68.98</v>
      </c>
      <c r="GT832" s="9">
        <v>68.84</v>
      </c>
      <c r="GU832" s="9">
        <v>68.7</v>
      </c>
      <c r="GV832" s="9">
        <v>68.58</v>
      </c>
      <c r="GW832" s="9">
        <v>68.47</v>
      </c>
      <c r="GX832" s="9">
        <v>68.349999999999994</v>
      </c>
      <c r="GY832" s="9">
        <v>68.22</v>
      </c>
      <c r="GZ832" s="9">
        <v>68.12</v>
      </c>
      <c r="HA832" s="9">
        <v>68.040000000000006</v>
      </c>
      <c r="HB832" s="9">
        <v>67.97</v>
      </c>
      <c r="HC832" s="9">
        <v>67.94</v>
      </c>
      <c r="HD832" s="9">
        <v>67.87</v>
      </c>
      <c r="HE832" s="9">
        <v>67.78</v>
      </c>
      <c r="HF832" s="9">
        <v>67.709999999999994</v>
      </c>
      <c r="HG832" s="9">
        <v>67.650000000000006</v>
      </c>
      <c r="HH832" s="9">
        <v>67.59</v>
      </c>
      <c r="HI832" s="9">
        <v>67.56</v>
      </c>
      <c r="HJ832" s="9">
        <v>67.52</v>
      </c>
      <c r="HK832" s="9">
        <v>67.47</v>
      </c>
      <c r="HL832" s="9">
        <v>67.45</v>
      </c>
      <c r="HM832" s="9">
        <v>67.42</v>
      </c>
      <c r="HN832" s="9">
        <v>67.400000000000006</v>
      </c>
      <c r="HO832" s="9">
        <v>67.38</v>
      </c>
      <c r="HP832" s="9">
        <v>67.33</v>
      </c>
      <c r="HQ832" s="9">
        <v>67.3</v>
      </c>
      <c r="HR832" s="9">
        <v>67.27</v>
      </c>
      <c r="HS832" s="9">
        <v>67.239999999999995</v>
      </c>
      <c r="HT832" s="9">
        <v>67.209999999999994</v>
      </c>
      <c r="HU832" s="9">
        <v>67.17</v>
      </c>
      <c r="HV832" s="9">
        <v>67.12</v>
      </c>
      <c r="HW832" s="9">
        <v>67.09</v>
      </c>
      <c r="HX832" s="9">
        <v>67.069999999999993</v>
      </c>
      <c r="HY832" s="9">
        <v>67.03</v>
      </c>
      <c r="ID832" s="14">
        <v>84.838099999999997</v>
      </c>
      <c r="IE832" s="14">
        <v>84.747900000000001</v>
      </c>
      <c r="IF832" s="14">
        <v>-0.10641399999999999</v>
      </c>
      <c r="IH832" s="7">
        <v>73.489999999999995</v>
      </c>
      <c r="II832" s="9">
        <v>106.79</v>
      </c>
    </row>
    <row r="833" spans="1:243" x14ac:dyDescent="0.35">
      <c r="A833" s="6">
        <f t="shared" si="171"/>
        <v>45716</v>
      </c>
      <c r="B833" s="13">
        <f t="shared" si="187"/>
        <v>2</v>
      </c>
      <c r="C833" s="13">
        <f t="shared" si="188"/>
        <v>2025</v>
      </c>
      <c r="D833">
        <f t="shared" si="189"/>
        <v>202502</v>
      </c>
      <c r="E833">
        <f t="shared" si="190"/>
        <v>1</v>
      </c>
      <c r="F833">
        <f t="shared" si="191"/>
        <v>202501</v>
      </c>
      <c r="G833" t="s">
        <v>1984</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84.552099999999996</v>
      </c>
      <c r="FP833" s="7">
        <v>74.760000000000005</v>
      </c>
      <c r="FQ833" s="9">
        <v>1.2592000000000001</v>
      </c>
      <c r="FT833" s="7">
        <v>4.17</v>
      </c>
      <c r="FU833" s="7">
        <v>4.4800000000000004</v>
      </c>
      <c r="FV833" s="9">
        <v>84.552099999999996</v>
      </c>
      <c r="FX833" s="9">
        <v>73.180000000000007</v>
      </c>
      <c r="FY833" s="9">
        <v>72.28</v>
      </c>
      <c r="FZ833" s="9">
        <v>70.849999999999994</v>
      </c>
      <c r="GA833" s="9">
        <v>68.95</v>
      </c>
      <c r="GB833" s="9">
        <v>67.510000000000005</v>
      </c>
      <c r="GD833" s="9">
        <v>73.180000000000007</v>
      </c>
      <c r="GE833" s="9">
        <v>72.81</v>
      </c>
      <c r="GF833" s="9">
        <v>72.28</v>
      </c>
      <c r="GG833" s="9">
        <v>71.790000000000006</v>
      </c>
      <c r="GH833" s="9">
        <v>71.3</v>
      </c>
      <c r="GI833" s="9">
        <v>70.849999999999994</v>
      </c>
      <c r="GJ833" s="9">
        <v>70.430000000000007</v>
      </c>
      <c r="GK833" s="9">
        <v>70.05</v>
      </c>
      <c r="GL833" s="9">
        <v>69.72</v>
      </c>
      <c r="GM833" s="9">
        <v>69.430000000000007</v>
      </c>
      <c r="GN833" s="9">
        <v>69.17</v>
      </c>
      <c r="GO833" s="9">
        <v>68.95</v>
      </c>
      <c r="GP833" s="9">
        <v>68.760000000000005</v>
      </c>
      <c r="GQ833" s="9">
        <v>68.599999999999994</v>
      </c>
      <c r="GR833" s="9">
        <v>68.459999999999994</v>
      </c>
      <c r="GS833" s="9">
        <v>68.319999999999993</v>
      </c>
      <c r="GT833" s="9">
        <v>68.19</v>
      </c>
      <c r="GU833" s="9">
        <v>68.069999999999993</v>
      </c>
      <c r="GV833" s="9">
        <v>67.97</v>
      </c>
      <c r="GW833" s="9">
        <v>67.87</v>
      </c>
      <c r="GX833" s="9">
        <v>67.77</v>
      </c>
      <c r="GY833" s="9">
        <v>67.66</v>
      </c>
      <c r="GZ833" s="9">
        <v>67.569999999999993</v>
      </c>
      <c r="HA833" s="9">
        <v>67.510000000000005</v>
      </c>
      <c r="HB833" s="9">
        <v>67.459999999999994</v>
      </c>
      <c r="HC833" s="9">
        <v>67.45</v>
      </c>
      <c r="HD833" s="9">
        <v>67.400000000000006</v>
      </c>
      <c r="HE833" s="9">
        <v>67.33</v>
      </c>
      <c r="HF833" s="9">
        <v>67.28</v>
      </c>
      <c r="HG833" s="9">
        <v>67.239999999999995</v>
      </c>
      <c r="HH833" s="9">
        <v>67.2</v>
      </c>
      <c r="HI833" s="9">
        <v>67.19</v>
      </c>
      <c r="HJ833" s="9">
        <v>67.17</v>
      </c>
      <c r="HK833" s="9">
        <v>67.14</v>
      </c>
      <c r="HL833" s="9">
        <v>67.14</v>
      </c>
      <c r="HM833" s="9">
        <v>67.13</v>
      </c>
      <c r="HN833" s="9">
        <v>67.13</v>
      </c>
      <c r="HO833" s="9">
        <v>67.13</v>
      </c>
      <c r="HP833" s="9">
        <v>67.11</v>
      </c>
      <c r="HQ833" s="9">
        <v>67.099999999999994</v>
      </c>
      <c r="HR833" s="9">
        <v>67.09</v>
      </c>
      <c r="HS833" s="9">
        <v>67.08</v>
      </c>
      <c r="HT833" s="9">
        <v>67.069999999999993</v>
      </c>
      <c r="HU833" s="9">
        <v>67.06</v>
      </c>
      <c r="HV833" s="9">
        <v>67.03</v>
      </c>
      <c r="HW833" s="9">
        <v>67.010000000000005</v>
      </c>
      <c r="HX833" s="9">
        <v>67</v>
      </c>
      <c r="HY833" s="9">
        <v>66.98</v>
      </c>
      <c r="ID833" s="14">
        <v>84.838099999999997</v>
      </c>
      <c r="IE833" s="14">
        <v>84.747900000000001</v>
      </c>
      <c r="IF833" s="14">
        <v>-0.10641399999999999</v>
      </c>
      <c r="IH833" s="7">
        <v>72.98</v>
      </c>
      <c r="II833" s="9">
        <v>104.83</v>
      </c>
    </row>
    <row r="834" spans="1:243" x14ac:dyDescent="0.35">
      <c r="A834" s="6">
        <f t="shared" si="171"/>
        <v>45719</v>
      </c>
      <c r="B834" s="13">
        <f t="shared" si="187"/>
        <v>3</v>
      </c>
      <c r="C834" s="13">
        <f t="shared" si="188"/>
        <v>2025</v>
      </c>
      <c r="D834">
        <f t="shared" si="189"/>
        <v>202503</v>
      </c>
      <c r="E834">
        <f t="shared" si="190"/>
        <v>1</v>
      </c>
      <c r="F834">
        <f t="shared" si="191"/>
        <v>202501</v>
      </c>
      <c r="G834" t="s">
        <v>1985</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84.889700000000005</v>
      </c>
      <c r="FP834" s="7">
        <v>72.849999999999994</v>
      </c>
      <c r="FQ834" s="9">
        <v>1.2699</v>
      </c>
      <c r="FT834" s="7">
        <v>4.22</v>
      </c>
      <c r="FU834" s="7">
        <v>4.57</v>
      </c>
      <c r="FV834" s="9">
        <v>84.885999999999996</v>
      </c>
      <c r="FX834" s="9">
        <v>71.62</v>
      </c>
      <c r="FY834" s="9">
        <v>70.760000000000005</v>
      </c>
      <c r="FZ834" s="9">
        <v>69.63</v>
      </c>
      <c r="GA834" s="9">
        <v>68.19</v>
      </c>
      <c r="GB834" s="9">
        <v>67.11</v>
      </c>
      <c r="GD834" s="9">
        <v>71.62</v>
      </c>
      <c r="GE834" s="9">
        <v>71.16</v>
      </c>
      <c r="GF834" s="9">
        <v>70.760000000000005</v>
      </c>
      <c r="GG834" s="9">
        <v>70.36</v>
      </c>
      <c r="GH834" s="9">
        <v>69.98</v>
      </c>
      <c r="GI834" s="9">
        <v>69.63</v>
      </c>
      <c r="GJ834" s="9">
        <v>69.31</v>
      </c>
      <c r="GK834" s="9">
        <v>69.02</v>
      </c>
      <c r="GL834" s="9">
        <v>68.77</v>
      </c>
      <c r="GM834" s="9">
        <v>68.540000000000006</v>
      </c>
      <c r="GN834" s="9">
        <v>68.349999999999994</v>
      </c>
      <c r="GO834" s="9">
        <v>68.19</v>
      </c>
      <c r="GP834" s="9">
        <v>68.06</v>
      </c>
      <c r="GQ834" s="9">
        <v>67.94</v>
      </c>
      <c r="GR834" s="9">
        <v>67.819999999999993</v>
      </c>
      <c r="GS834" s="9">
        <v>67.7</v>
      </c>
      <c r="GT834" s="9">
        <v>67.59</v>
      </c>
      <c r="GU834" s="9">
        <v>67.5</v>
      </c>
      <c r="GV834" s="9">
        <v>67.430000000000007</v>
      </c>
      <c r="GW834" s="9">
        <v>67.349999999999994</v>
      </c>
      <c r="GX834" s="9">
        <v>67.260000000000005</v>
      </c>
      <c r="GY834" s="9">
        <v>67.19</v>
      </c>
      <c r="GZ834" s="9">
        <v>67.14</v>
      </c>
      <c r="HA834" s="9">
        <v>67.11</v>
      </c>
      <c r="HB834" s="9">
        <v>67.09</v>
      </c>
      <c r="HC834" s="9">
        <v>67.069999999999993</v>
      </c>
      <c r="HD834" s="9">
        <v>67.03</v>
      </c>
      <c r="HE834" s="9">
        <v>67.010000000000005</v>
      </c>
      <c r="HF834" s="9">
        <v>66.98</v>
      </c>
      <c r="HG834" s="9">
        <v>66.959999999999994</v>
      </c>
      <c r="HH834" s="9">
        <v>66.95</v>
      </c>
      <c r="HI834" s="9">
        <v>66.95</v>
      </c>
      <c r="HJ834" s="9">
        <v>66.930000000000007</v>
      </c>
      <c r="HK834" s="9">
        <v>66.95</v>
      </c>
      <c r="HL834" s="9">
        <v>66.95</v>
      </c>
      <c r="HM834" s="9">
        <v>66.97</v>
      </c>
      <c r="HN834" s="9">
        <v>66.989999999999995</v>
      </c>
      <c r="HO834" s="9">
        <v>66.989999999999995</v>
      </c>
      <c r="HP834" s="9">
        <v>66.989999999999995</v>
      </c>
      <c r="HQ834" s="9">
        <v>66.989999999999995</v>
      </c>
      <c r="HR834" s="9">
        <v>66.989999999999995</v>
      </c>
      <c r="HS834" s="9">
        <v>66.989999999999995</v>
      </c>
      <c r="HT834" s="9">
        <v>66.989999999999995</v>
      </c>
      <c r="HU834" s="9">
        <v>66.97</v>
      </c>
      <c r="HV834" s="9">
        <v>66.95</v>
      </c>
      <c r="HW834" s="9">
        <v>66.95</v>
      </c>
      <c r="HX834" s="9">
        <v>66.94</v>
      </c>
      <c r="HY834" s="9">
        <v>66.959999999999994</v>
      </c>
      <c r="ID834" s="14">
        <v>84.838099999999997</v>
      </c>
      <c r="IE834" s="14">
        <v>84.747900000000001</v>
      </c>
      <c r="IF834" s="14">
        <v>-0.10641399999999999</v>
      </c>
      <c r="IH834" s="7">
        <v>71.209999999999994</v>
      </c>
      <c r="II834" s="9">
        <v>107.16</v>
      </c>
    </row>
    <row r="835" spans="1:243" x14ac:dyDescent="0.35">
      <c r="A835" s="6">
        <f t="shared" si="171"/>
        <v>45720</v>
      </c>
      <c r="B835" s="13">
        <f t="shared" si="187"/>
        <v>3</v>
      </c>
      <c r="C835" s="13">
        <f t="shared" si="188"/>
        <v>2025</v>
      </c>
      <c r="D835">
        <f t="shared" si="189"/>
        <v>202503</v>
      </c>
      <c r="E835">
        <f t="shared" si="190"/>
        <v>1</v>
      </c>
      <c r="F835">
        <f t="shared" si="191"/>
        <v>202501</v>
      </c>
      <c r="G835" t="s">
        <v>1986</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84.800299999999993</v>
      </c>
      <c r="FP835" s="7">
        <v>72.31</v>
      </c>
      <c r="FQ835" s="9">
        <v>1.2716000000000001</v>
      </c>
      <c r="FT835" s="7">
        <v>4.2</v>
      </c>
      <c r="FU835" s="7">
        <v>4.5599999999999996</v>
      </c>
      <c r="FV835" s="9">
        <v>84.781199999999998</v>
      </c>
      <c r="FX835" s="9">
        <v>71.040000000000006</v>
      </c>
      <c r="FY835" s="9">
        <v>70.16</v>
      </c>
      <c r="FZ835" s="9">
        <v>69.12</v>
      </c>
      <c r="GA835" s="9">
        <v>67.900000000000006</v>
      </c>
      <c r="GB835" s="9">
        <v>66.989999999999995</v>
      </c>
      <c r="GD835" s="9">
        <v>71.040000000000006</v>
      </c>
      <c r="GE835" s="9">
        <v>70.56</v>
      </c>
      <c r="GF835" s="9">
        <v>70.16</v>
      </c>
      <c r="GG835" s="9">
        <v>69.78</v>
      </c>
      <c r="GH835" s="9">
        <v>69.430000000000007</v>
      </c>
      <c r="GI835" s="9">
        <v>69.12</v>
      </c>
      <c r="GJ835" s="9">
        <v>68.84</v>
      </c>
      <c r="GK835" s="9">
        <v>68.599999999999994</v>
      </c>
      <c r="GL835" s="9">
        <v>68.38</v>
      </c>
      <c r="GM835" s="9">
        <v>68.19</v>
      </c>
      <c r="GN835" s="9">
        <v>68.040000000000006</v>
      </c>
      <c r="GO835" s="9">
        <v>67.900000000000006</v>
      </c>
      <c r="GP835" s="9">
        <v>67.790000000000006</v>
      </c>
      <c r="GQ835" s="9">
        <v>67.69</v>
      </c>
      <c r="GR835" s="9">
        <v>67.59</v>
      </c>
      <c r="GS835" s="9">
        <v>67.489999999999995</v>
      </c>
      <c r="GT835" s="9">
        <v>67.39</v>
      </c>
      <c r="GU835" s="9">
        <v>67.31</v>
      </c>
      <c r="GV835" s="9">
        <v>67.25</v>
      </c>
      <c r="GW835" s="9">
        <v>67.180000000000007</v>
      </c>
      <c r="GX835" s="9">
        <v>67.099999999999994</v>
      </c>
      <c r="GY835" s="9">
        <v>67.040000000000006</v>
      </c>
      <c r="GZ835" s="9">
        <v>67.010000000000005</v>
      </c>
      <c r="HA835" s="9">
        <v>66.989999999999995</v>
      </c>
      <c r="HB835" s="9">
        <v>66.98</v>
      </c>
      <c r="HC835" s="9">
        <v>66.97</v>
      </c>
      <c r="HD835" s="9">
        <v>66.94</v>
      </c>
      <c r="HE835" s="9">
        <v>66.930000000000007</v>
      </c>
      <c r="HF835" s="9">
        <v>66.900000000000006</v>
      </c>
      <c r="HG835" s="9">
        <v>66.89</v>
      </c>
      <c r="HH835" s="9">
        <v>66.88</v>
      </c>
      <c r="HI835" s="9">
        <v>66.88</v>
      </c>
      <c r="HJ835" s="9">
        <v>66.86</v>
      </c>
      <c r="HK835" s="9">
        <v>66.89</v>
      </c>
      <c r="HL835" s="9">
        <v>66.89</v>
      </c>
      <c r="HM835" s="9">
        <v>66.91</v>
      </c>
      <c r="HN835" s="9">
        <v>66.94</v>
      </c>
      <c r="HO835" s="9">
        <v>66.95</v>
      </c>
      <c r="HP835" s="9">
        <v>66.959999999999994</v>
      </c>
      <c r="HQ835" s="9">
        <v>66.97</v>
      </c>
      <c r="HR835" s="9">
        <v>66.97</v>
      </c>
      <c r="HS835" s="9">
        <v>66.97</v>
      </c>
      <c r="HT835" s="9">
        <v>66.97</v>
      </c>
      <c r="HU835" s="9">
        <v>66.95</v>
      </c>
      <c r="HV835" s="9">
        <v>66.930000000000007</v>
      </c>
      <c r="HW835" s="9">
        <v>66.94</v>
      </c>
      <c r="HX835" s="9">
        <v>66.94</v>
      </c>
      <c r="HY835" s="9">
        <v>66.959999999999994</v>
      </c>
      <c r="ID835" s="14">
        <v>84.838099999999997</v>
      </c>
      <c r="IE835" s="14">
        <v>84.747900000000001</v>
      </c>
      <c r="IF835" s="14">
        <v>-0.10641399999999999</v>
      </c>
      <c r="IH835" s="7">
        <v>72.31</v>
      </c>
      <c r="II835" s="9">
        <v>103.57</v>
      </c>
    </row>
    <row r="836" spans="1:243" x14ac:dyDescent="0.35">
      <c r="A836" s="6">
        <f t="shared" si="171"/>
        <v>45721</v>
      </c>
      <c r="B836" s="13">
        <f t="shared" si="187"/>
        <v>3</v>
      </c>
      <c r="C836" s="13">
        <f t="shared" si="188"/>
        <v>2025</v>
      </c>
      <c r="D836">
        <f t="shared" si="189"/>
        <v>202503</v>
      </c>
      <c r="E836">
        <f t="shared" si="190"/>
        <v>1</v>
      </c>
      <c r="F836">
        <f t="shared" si="191"/>
        <v>202501</v>
      </c>
      <c r="G836" t="s">
        <v>1987</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84.768100000000004</v>
      </c>
      <c r="FP836" s="7">
        <v>70.92</v>
      </c>
      <c r="FQ836" s="9">
        <v>1.2867999999999999</v>
      </c>
      <c r="FT836" s="7">
        <v>4.29</v>
      </c>
      <c r="FU836" s="7">
        <v>4.7</v>
      </c>
      <c r="FV836" s="9">
        <v>84.7517</v>
      </c>
      <c r="FX836" s="9">
        <v>69.3</v>
      </c>
      <c r="FY836" s="9">
        <v>68.56</v>
      </c>
      <c r="FZ836" s="9">
        <v>67.62</v>
      </c>
      <c r="GA836" s="9">
        <v>66.58</v>
      </c>
      <c r="GB836" s="9">
        <v>65.92</v>
      </c>
      <c r="GD836" s="9">
        <v>69.3</v>
      </c>
      <c r="GE836" s="9">
        <v>68.900000000000006</v>
      </c>
      <c r="GF836" s="9">
        <v>68.56</v>
      </c>
      <c r="GG836" s="9">
        <v>68.22</v>
      </c>
      <c r="GH836" s="9">
        <v>67.900000000000006</v>
      </c>
      <c r="GI836" s="9">
        <v>67.62</v>
      </c>
      <c r="GJ836" s="9">
        <v>67.38</v>
      </c>
      <c r="GK836" s="9">
        <v>67.180000000000007</v>
      </c>
      <c r="GL836" s="9">
        <v>67</v>
      </c>
      <c r="GM836" s="9">
        <v>66.84</v>
      </c>
      <c r="GN836" s="9">
        <v>66.7</v>
      </c>
      <c r="GO836" s="9">
        <v>66.58</v>
      </c>
      <c r="GP836" s="9">
        <v>66.489999999999995</v>
      </c>
      <c r="GQ836" s="9">
        <v>66.41</v>
      </c>
      <c r="GR836" s="9">
        <v>66.33</v>
      </c>
      <c r="GS836" s="9">
        <v>66.25</v>
      </c>
      <c r="GT836" s="9">
        <v>66.180000000000007</v>
      </c>
      <c r="GU836" s="9">
        <v>66.12</v>
      </c>
      <c r="GV836" s="9">
        <v>66.069999999999993</v>
      </c>
      <c r="GW836" s="9">
        <v>66.03</v>
      </c>
      <c r="GX836" s="9">
        <v>65.97</v>
      </c>
      <c r="GY836" s="9">
        <v>65.930000000000007</v>
      </c>
      <c r="GZ836" s="9">
        <v>65.92</v>
      </c>
      <c r="HA836" s="9">
        <v>65.92</v>
      </c>
      <c r="HB836" s="9">
        <v>65.930000000000007</v>
      </c>
      <c r="HC836" s="9">
        <v>65.94</v>
      </c>
      <c r="HD836" s="9">
        <v>65.930000000000007</v>
      </c>
      <c r="HE836" s="9">
        <v>65.930000000000007</v>
      </c>
      <c r="HF836" s="9">
        <v>65.92</v>
      </c>
      <c r="HG836" s="9">
        <v>65.930000000000007</v>
      </c>
      <c r="HH836" s="9">
        <v>65.94</v>
      </c>
      <c r="HI836" s="9">
        <v>65.959999999999994</v>
      </c>
      <c r="HJ836" s="9">
        <v>65.95</v>
      </c>
      <c r="HK836" s="9">
        <v>65.989999999999995</v>
      </c>
      <c r="HL836" s="9">
        <v>66</v>
      </c>
      <c r="HM836" s="9">
        <v>66.040000000000006</v>
      </c>
      <c r="HN836" s="9">
        <v>66.09</v>
      </c>
      <c r="HO836" s="9">
        <v>66.12</v>
      </c>
      <c r="HP836" s="9">
        <v>66.14</v>
      </c>
      <c r="HQ836" s="9">
        <v>66.16</v>
      </c>
      <c r="HR836" s="9">
        <v>66.180000000000007</v>
      </c>
      <c r="HS836" s="9">
        <v>66.2</v>
      </c>
      <c r="HT836" s="9">
        <v>66.22</v>
      </c>
      <c r="HU836" s="9">
        <v>66.209999999999994</v>
      </c>
      <c r="HV836" s="9">
        <v>66.2</v>
      </c>
      <c r="HW836" s="9">
        <v>66.22</v>
      </c>
      <c r="HX836" s="9">
        <v>66.23</v>
      </c>
      <c r="HY836" s="9">
        <v>66.260000000000005</v>
      </c>
      <c r="ID836" s="14">
        <v>84.838099999999997</v>
      </c>
      <c r="IE836" s="14">
        <v>84.747900000000001</v>
      </c>
      <c r="IF836" s="14">
        <v>-0.10641399999999999</v>
      </c>
      <c r="IH836" s="7">
        <v>70.92</v>
      </c>
      <c r="II836" s="9">
        <v>100.1</v>
      </c>
    </row>
    <row r="837" spans="1:243" x14ac:dyDescent="0.35">
      <c r="A837" s="6">
        <f t="shared" si="171"/>
        <v>45722</v>
      </c>
      <c r="B837" s="13">
        <f t="shared" si="187"/>
        <v>3</v>
      </c>
      <c r="C837" s="13">
        <f t="shared" si="188"/>
        <v>2025</v>
      </c>
      <c r="D837">
        <f t="shared" si="189"/>
        <v>202503</v>
      </c>
      <c r="E837">
        <f t="shared" si="190"/>
        <v>1</v>
      </c>
      <c r="F837">
        <f t="shared" si="191"/>
        <v>202501</v>
      </c>
      <c r="G837" t="s">
        <v>1988</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84.681600000000003</v>
      </c>
      <c r="FP837" s="7">
        <v>71.08</v>
      </c>
      <c r="FQ837" s="9">
        <v>1.2890999999999999</v>
      </c>
      <c r="FT837" s="7">
        <v>4.2300000000000004</v>
      </c>
      <c r="FU837" s="7">
        <v>4.68</v>
      </c>
      <c r="FV837" s="9">
        <v>84.679599999999994</v>
      </c>
      <c r="FX837" s="9">
        <v>69.459999999999994</v>
      </c>
      <c r="FY837" s="9">
        <v>68.58</v>
      </c>
      <c r="FZ837" s="9">
        <v>67.55</v>
      </c>
      <c r="GA837" s="9">
        <v>66.430000000000007</v>
      </c>
      <c r="GB837" s="9">
        <v>65.760000000000005</v>
      </c>
      <c r="GD837" s="9">
        <v>69.459999999999994</v>
      </c>
      <c r="GE837" s="9">
        <v>68.98</v>
      </c>
      <c r="GF837" s="9">
        <v>68.58</v>
      </c>
      <c r="GG837" s="9">
        <v>68.2</v>
      </c>
      <c r="GH837" s="9">
        <v>67.849999999999994</v>
      </c>
      <c r="GI837" s="9">
        <v>67.55</v>
      </c>
      <c r="GJ837" s="9">
        <v>67.290000000000006</v>
      </c>
      <c r="GK837" s="9">
        <v>67.069999999999993</v>
      </c>
      <c r="GL837" s="9">
        <v>66.87</v>
      </c>
      <c r="GM837" s="9">
        <v>66.69</v>
      </c>
      <c r="GN837" s="9">
        <v>66.55</v>
      </c>
      <c r="GO837" s="9">
        <v>66.430000000000007</v>
      </c>
      <c r="GP837" s="9">
        <v>66.33</v>
      </c>
      <c r="GQ837" s="9">
        <v>66.25</v>
      </c>
      <c r="GR837" s="9">
        <v>66.17</v>
      </c>
      <c r="GS837" s="9">
        <v>66.09</v>
      </c>
      <c r="GT837" s="9">
        <v>66.02</v>
      </c>
      <c r="GU837" s="9">
        <v>65.959999999999994</v>
      </c>
      <c r="GV837" s="9">
        <v>65.92</v>
      </c>
      <c r="GW837" s="9">
        <v>65.87</v>
      </c>
      <c r="GX837" s="9">
        <v>65.81</v>
      </c>
      <c r="GY837" s="9">
        <v>65.77</v>
      </c>
      <c r="GZ837" s="9">
        <v>65.760000000000005</v>
      </c>
      <c r="HA837" s="9">
        <v>65.760000000000005</v>
      </c>
      <c r="HB837" s="9">
        <v>65.77</v>
      </c>
      <c r="HC837" s="9">
        <v>65.78</v>
      </c>
      <c r="HD837" s="9">
        <v>65.77</v>
      </c>
      <c r="HE837" s="9">
        <v>65.77</v>
      </c>
      <c r="HF837" s="9">
        <v>65.760000000000005</v>
      </c>
      <c r="HG837" s="9">
        <v>65.77</v>
      </c>
      <c r="HH837" s="9">
        <v>65.78</v>
      </c>
      <c r="HI837" s="9">
        <v>65.81</v>
      </c>
      <c r="HJ837" s="9">
        <v>65.819999999999993</v>
      </c>
      <c r="HK837" s="9">
        <v>65.84</v>
      </c>
      <c r="HL837" s="9">
        <v>65.87</v>
      </c>
      <c r="HM837" s="9">
        <v>65.91</v>
      </c>
      <c r="HN837" s="9">
        <v>65.97</v>
      </c>
      <c r="HO837" s="9">
        <v>66</v>
      </c>
      <c r="HP837" s="9">
        <v>66.03</v>
      </c>
      <c r="HQ837" s="9">
        <v>66.05</v>
      </c>
      <c r="HR837" s="9">
        <v>66.08</v>
      </c>
      <c r="HS837" s="9">
        <v>66.11</v>
      </c>
      <c r="HT837" s="9">
        <v>66.14</v>
      </c>
      <c r="HU837" s="9">
        <v>66.14</v>
      </c>
      <c r="HV837" s="9">
        <v>66.13</v>
      </c>
      <c r="HW837" s="9">
        <v>66.150000000000006</v>
      </c>
      <c r="HX837" s="9">
        <v>66.17</v>
      </c>
      <c r="HY837" s="9">
        <v>66.209999999999994</v>
      </c>
      <c r="ID837" s="14">
        <v>84.838099999999997</v>
      </c>
      <c r="IE837" s="14">
        <v>84.747900000000001</v>
      </c>
      <c r="IF837" s="14">
        <v>-0.10641399999999999</v>
      </c>
      <c r="IH837" s="7">
        <v>71.08</v>
      </c>
      <c r="II837" s="9">
        <v>93.03</v>
      </c>
    </row>
    <row r="838" spans="1:243" x14ac:dyDescent="0.35">
      <c r="A838" s="6">
        <f t="shared" si="171"/>
        <v>45723</v>
      </c>
      <c r="B838" s="13">
        <f t="shared" si="187"/>
        <v>3</v>
      </c>
      <c r="C838" s="13">
        <f t="shared" si="188"/>
        <v>2025</v>
      </c>
      <c r="D838">
        <f t="shared" si="189"/>
        <v>202503</v>
      </c>
      <c r="E838">
        <f t="shared" si="190"/>
        <v>1</v>
      </c>
      <c r="F838">
        <f t="shared" si="191"/>
        <v>202501</v>
      </c>
      <c r="G838" t="s">
        <v>1989</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84.665599999999998</v>
      </c>
      <c r="FP838" s="7">
        <v>72.489999999999995</v>
      </c>
      <c r="FQ838" s="9">
        <v>1.2924</v>
      </c>
      <c r="FT838" s="7">
        <v>4.2</v>
      </c>
      <c r="FU838" s="7">
        <v>4.66</v>
      </c>
      <c r="FV838" s="9">
        <v>84.659099999999995</v>
      </c>
      <c r="FX838" s="9">
        <v>70.36</v>
      </c>
      <c r="FY838" s="9">
        <v>69.45</v>
      </c>
      <c r="FZ838" s="9">
        <v>68.37</v>
      </c>
      <c r="GA838" s="9">
        <v>67.22</v>
      </c>
      <c r="GB838" s="9">
        <v>66.45</v>
      </c>
      <c r="GD838" s="9">
        <v>70.36</v>
      </c>
      <c r="GE838" s="9">
        <v>69.88</v>
      </c>
      <c r="GF838" s="9">
        <v>69.45</v>
      </c>
      <c r="GG838" s="9">
        <v>69.05</v>
      </c>
      <c r="GH838" s="9">
        <v>68.69</v>
      </c>
      <c r="GI838" s="9">
        <v>68.37</v>
      </c>
      <c r="GJ838" s="9">
        <v>68.099999999999994</v>
      </c>
      <c r="GK838" s="9">
        <v>67.88</v>
      </c>
      <c r="GL838" s="9">
        <v>67.680000000000007</v>
      </c>
      <c r="GM838" s="9">
        <v>67.5</v>
      </c>
      <c r="GN838" s="9">
        <v>67.349999999999994</v>
      </c>
      <c r="GO838" s="9">
        <v>67.22</v>
      </c>
      <c r="GP838" s="9">
        <v>67.12</v>
      </c>
      <c r="GQ838" s="9">
        <v>67.03</v>
      </c>
      <c r="GR838" s="9">
        <v>66.930000000000007</v>
      </c>
      <c r="GS838" s="9">
        <v>66.84</v>
      </c>
      <c r="GT838" s="9">
        <v>66.760000000000005</v>
      </c>
      <c r="GU838" s="9">
        <v>66.7</v>
      </c>
      <c r="GV838" s="9">
        <v>66.650000000000006</v>
      </c>
      <c r="GW838" s="9">
        <v>66.599999999999994</v>
      </c>
      <c r="GX838" s="9">
        <v>66.53</v>
      </c>
      <c r="GY838" s="9">
        <v>66.48</v>
      </c>
      <c r="GZ838" s="9">
        <v>66.459999999999994</v>
      </c>
      <c r="HA838" s="9">
        <v>66.45</v>
      </c>
      <c r="HB838" s="9">
        <v>66.45</v>
      </c>
      <c r="HC838" s="9">
        <v>66.459999999999994</v>
      </c>
      <c r="HD838" s="9">
        <v>66.44</v>
      </c>
      <c r="HE838" s="9">
        <v>66.430000000000007</v>
      </c>
      <c r="HF838" s="9">
        <v>66.41</v>
      </c>
      <c r="HG838" s="9">
        <v>66.41</v>
      </c>
      <c r="HH838" s="9">
        <v>66.41</v>
      </c>
      <c r="HI838" s="9">
        <v>66.44</v>
      </c>
      <c r="HJ838" s="9">
        <v>66.45</v>
      </c>
      <c r="HK838" s="9">
        <v>66.45</v>
      </c>
      <c r="HL838" s="9">
        <v>66.48</v>
      </c>
      <c r="HM838" s="9">
        <v>66.52</v>
      </c>
      <c r="HN838" s="9">
        <v>66.569999999999993</v>
      </c>
      <c r="HO838" s="9">
        <v>66.599999999999994</v>
      </c>
      <c r="HP838" s="9">
        <v>66.62</v>
      </c>
      <c r="HQ838" s="9">
        <v>66.64</v>
      </c>
      <c r="HR838" s="9">
        <v>66.67</v>
      </c>
      <c r="HS838" s="9">
        <v>66.7</v>
      </c>
      <c r="HT838" s="9">
        <v>66.72</v>
      </c>
      <c r="HU838" s="9">
        <v>66.73</v>
      </c>
      <c r="HV838" s="9">
        <v>66.72</v>
      </c>
      <c r="HW838" s="9">
        <v>66.739999999999995</v>
      </c>
      <c r="HX838" s="9">
        <v>66.760000000000005</v>
      </c>
      <c r="HY838" s="9">
        <v>66.8</v>
      </c>
      <c r="ID838" s="14">
        <v>84.838099999999997</v>
      </c>
      <c r="IE838" s="14">
        <v>84.747900000000001</v>
      </c>
      <c r="IF838" s="14">
        <v>-0.10641399999999999</v>
      </c>
      <c r="IH838" s="7">
        <v>72.489999999999995</v>
      </c>
      <c r="II838" s="9">
        <v>97.7</v>
      </c>
    </row>
    <row r="839" spans="1:243" x14ac:dyDescent="0.35">
      <c r="A839" s="6">
        <f t="shared" si="171"/>
        <v>45726</v>
      </c>
      <c r="B839" s="13">
        <f t="shared" si="187"/>
        <v>3</v>
      </c>
      <c r="C839" s="13">
        <f t="shared" si="188"/>
        <v>2025</v>
      </c>
      <c r="D839">
        <f t="shared" si="189"/>
        <v>202503</v>
      </c>
      <c r="E839">
        <f t="shared" si="190"/>
        <v>1</v>
      </c>
      <c r="F839">
        <f t="shared" si="191"/>
        <v>202501</v>
      </c>
      <c r="G839" t="s">
        <v>1990</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84.735600000000005</v>
      </c>
      <c r="FP839" s="7">
        <v>71.08</v>
      </c>
      <c r="FQ839" s="9">
        <v>1.2904</v>
      </c>
      <c r="FT839" s="7">
        <v>4.2</v>
      </c>
      <c r="FU839" s="7">
        <v>4.6399999999999997</v>
      </c>
      <c r="FV839" s="9">
        <v>84.721800000000002</v>
      </c>
      <c r="FX839" s="9">
        <v>69.28</v>
      </c>
      <c r="FY839" s="9">
        <v>68.33</v>
      </c>
      <c r="FZ839" s="9">
        <v>67.209999999999994</v>
      </c>
      <c r="GA839" s="9">
        <v>66.069999999999993</v>
      </c>
      <c r="GB839" s="9">
        <v>65.44</v>
      </c>
      <c r="GD839" s="9">
        <v>69.28</v>
      </c>
      <c r="GE839" s="9">
        <v>68.790000000000006</v>
      </c>
      <c r="GF839" s="9">
        <v>68.33</v>
      </c>
      <c r="GG839" s="9">
        <v>67.91</v>
      </c>
      <c r="GH839" s="9">
        <v>67.540000000000006</v>
      </c>
      <c r="GI839" s="9">
        <v>67.209999999999994</v>
      </c>
      <c r="GJ839" s="9">
        <v>66.94</v>
      </c>
      <c r="GK839" s="9">
        <v>66.709999999999994</v>
      </c>
      <c r="GL839" s="9">
        <v>66.5</v>
      </c>
      <c r="GM839" s="9">
        <v>66.319999999999993</v>
      </c>
      <c r="GN839" s="9">
        <v>66.180000000000007</v>
      </c>
      <c r="GO839" s="9">
        <v>66.069999999999993</v>
      </c>
      <c r="GP839" s="9">
        <v>65.98</v>
      </c>
      <c r="GQ839" s="9">
        <v>65.91</v>
      </c>
      <c r="GR839" s="9">
        <v>65.83</v>
      </c>
      <c r="GS839" s="9">
        <v>65.75</v>
      </c>
      <c r="GT839" s="9">
        <v>65.680000000000007</v>
      </c>
      <c r="GU839" s="9">
        <v>65.63</v>
      </c>
      <c r="GV839" s="9">
        <v>65.59</v>
      </c>
      <c r="GW839" s="9">
        <v>65.55</v>
      </c>
      <c r="GX839" s="9">
        <v>65.489999999999995</v>
      </c>
      <c r="GY839" s="9">
        <v>65.45</v>
      </c>
      <c r="GZ839" s="9">
        <v>65.44</v>
      </c>
      <c r="HA839" s="9">
        <v>65.44</v>
      </c>
      <c r="HB839" s="9">
        <v>65.459999999999994</v>
      </c>
      <c r="HC839" s="9">
        <v>65.48</v>
      </c>
      <c r="HD839" s="9">
        <v>65.47</v>
      </c>
      <c r="HE839" s="9">
        <v>65.459999999999994</v>
      </c>
      <c r="HF839" s="9">
        <v>65.45</v>
      </c>
      <c r="HG839" s="9">
        <v>65.459999999999994</v>
      </c>
      <c r="HH839" s="9">
        <v>65.47</v>
      </c>
      <c r="HI839" s="9">
        <v>65.510000000000005</v>
      </c>
      <c r="HJ839" s="9">
        <v>65.53</v>
      </c>
      <c r="HK839" s="9">
        <v>65.52</v>
      </c>
      <c r="HL839" s="9">
        <v>65.55</v>
      </c>
      <c r="HM839" s="9">
        <v>65.599999999999994</v>
      </c>
      <c r="HN839" s="9">
        <v>65.66</v>
      </c>
      <c r="HO839" s="9">
        <v>65.680000000000007</v>
      </c>
      <c r="HP839" s="9">
        <v>65.72</v>
      </c>
      <c r="HQ839" s="9">
        <v>65.75</v>
      </c>
      <c r="HR839" s="9">
        <v>65.790000000000006</v>
      </c>
      <c r="HS839" s="9">
        <v>65.83</v>
      </c>
      <c r="HT839" s="9">
        <v>65.86</v>
      </c>
      <c r="HU839" s="9">
        <v>65.87</v>
      </c>
      <c r="HV839" s="9">
        <v>65.86</v>
      </c>
      <c r="HW839" s="9">
        <v>65.88</v>
      </c>
      <c r="HX839" s="9">
        <v>65.91</v>
      </c>
      <c r="HY839" s="9">
        <v>65.959999999999994</v>
      </c>
      <c r="ID839" s="14">
        <v>84.838099999999997</v>
      </c>
      <c r="IE839" s="14">
        <v>84.747900000000001</v>
      </c>
      <c r="IF839" s="14">
        <v>-0.10641399999999999</v>
      </c>
      <c r="IH839" s="7">
        <v>69.28</v>
      </c>
      <c r="II839" s="9">
        <v>100.81</v>
      </c>
    </row>
    <row r="840" spans="1:243" x14ac:dyDescent="0.35">
      <c r="A840" s="6">
        <f t="shared" si="171"/>
        <v>45727</v>
      </c>
      <c r="B840" s="13">
        <f t="shared" si="187"/>
        <v>3</v>
      </c>
      <c r="C840" s="13">
        <f t="shared" si="188"/>
        <v>2025</v>
      </c>
      <c r="D840">
        <f t="shared" si="189"/>
        <v>202503</v>
      </c>
      <c r="E840">
        <f t="shared" si="190"/>
        <v>1</v>
      </c>
      <c r="F840">
        <f t="shared" si="191"/>
        <v>202501</v>
      </c>
      <c r="G840" t="s">
        <v>1991</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84.651700000000005</v>
      </c>
      <c r="FP840" s="7">
        <v>71.510000000000005</v>
      </c>
      <c r="FQ840" s="9">
        <v>1.2946</v>
      </c>
      <c r="FT840" s="7">
        <v>4.1900000000000004</v>
      </c>
      <c r="FU840" s="7">
        <v>4.68</v>
      </c>
      <c r="FV840" s="9">
        <v>84.625500000000002</v>
      </c>
      <c r="FX840" s="9">
        <v>69.56</v>
      </c>
      <c r="FY840" s="9">
        <v>68.569999999999993</v>
      </c>
      <c r="FZ840" s="9">
        <v>67.41</v>
      </c>
      <c r="GA840" s="9">
        <v>66.22</v>
      </c>
      <c r="GB840" s="9">
        <v>65.53</v>
      </c>
      <c r="GD840" s="9">
        <v>69.56</v>
      </c>
      <c r="GE840" s="9">
        <v>69.05</v>
      </c>
      <c r="GF840" s="9">
        <v>68.569999999999993</v>
      </c>
      <c r="GG840" s="9">
        <v>68.13</v>
      </c>
      <c r="GH840" s="9">
        <v>67.739999999999995</v>
      </c>
      <c r="GI840" s="9">
        <v>67.41</v>
      </c>
      <c r="GJ840" s="9">
        <v>67.13</v>
      </c>
      <c r="GK840" s="9">
        <v>66.900000000000006</v>
      </c>
      <c r="GL840" s="9">
        <v>66.69</v>
      </c>
      <c r="GM840" s="9">
        <v>66.5</v>
      </c>
      <c r="GN840" s="9">
        <v>66.349999999999994</v>
      </c>
      <c r="GO840" s="9">
        <v>66.22</v>
      </c>
      <c r="GP840" s="9">
        <v>66.12</v>
      </c>
      <c r="GQ840" s="9">
        <v>66.040000000000006</v>
      </c>
      <c r="GR840" s="9">
        <v>65.959999999999994</v>
      </c>
      <c r="GS840" s="9">
        <v>65.88</v>
      </c>
      <c r="GT840" s="9">
        <v>65.81</v>
      </c>
      <c r="GU840" s="9">
        <v>65.75</v>
      </c>
      <c r="GV840" s="9">
        <v>65.709999999999994</v>
      </c>
      <c r="GW840" s="9">
        <v>65.66</v>
      </c>
      <c r="GX840" s="9">
        <v>65.59</v>
      </c>
      <c r="GY840" s="9">
        <v>65.540000000000006</v>
      </c>
      <c r="GZ840" s="9">
        <v>65.53</v>
      </c>
      <c r="HA840" s="9">
        <v>65.53</v>
      </c>
      <c r="HB840" s="9">
        <v>65.53</v>
      </c>
      <c r="HC840" s="9">
        <v>65.540000000000006</v>
      </c>
      <c r="HD840" s="9">
        <v>65.53</v>
      </c>
      <c r="HE840" s="9">
        <v>65.52</v>
      </c>
      <c r="HF840" s="9">
        <v>65.510000000000005</v>
      </c>
      <c r="HG840" s="9">
        <v>65.52</v>
      </c>
      <c r="HH840" s="9">
        <v>65.53</v>
      </c>
      <c r="HI840" s="9">
        <v>65.56</v>
      </c>
      <c r="HJ840" s="9">
        <v>65.58</v>
      </c>
      <c r="HK840" s="9">
        <v>65.569999999999993</v>
      </c>
      <c r="HL840" s="9">
        <v>65.599999999999994</v>
      </c>
      <c r="HM840" s="9">
        <v>65.650000000000006</v>
      </c>
      <c r="HN840" s="9">
        <v>65.709999999999994</v>
      </c>
      <c r="HO840" s="9">
        <v>65.72</v>
      </c>
      <c r="HP840" s="9">
        <v>65.75</v>
      </c>
      <c r="HQ840" s="9">
        <v>65.78</v>
      </c>
      <c r="HR840" s="9">
        <v>65.819999999999993</v>
      </c>
      <c r="HS840" s="9">
        <v>65.86</v>
      </c>
      <c r="HT840" s="9">
        <v>65.89</v>
      </c>
      <c r="HU840" s="9">
        <v>65.900000000000006</v>
      </c>
      <c r="HV840" s="9">
        <v>65.89</v>
      </c>
      <c r="HW840" s="9">
        <v>65.900000000000006</v>
      </c>
      <c r="HX840" s="9">
        <v>65.930000000000007</v>
      </c>
      <c r="HY840" s="9">
        <v>65.98</v>
      </c>
      <c r="ID840" s="14">
        <v>84.838099999999997</v>
      </c>
      <c r="IE840" s="14">
        <v>84.747900000000001</v>
      </c>
      <c r="IF840" s="14">
        <v>-0.10641399999999999</v>
      </c>
      <c r="IH840" s="7">
        <v>69.64</v>
      </c>
      <c r="II840" s="9">
        <v>105.32</v>
      </c>
    </row>
    <row r="841" spans="1:243" x14ac:dyDescent="0.35">
      <c r="A841" s="6">
        <f t="shared" si="171"/>
        <v>45728</v>
      </c>
      <c r="B841" s="13">
        <f t="shared" si="187"/>
        <v>3</v>
      </c>
      <c r="C841" s="13">
        <f t="shared" si="188"/>
        <v>2025</v>
      </c>
      <c r="D841">
        <f t="shared" si="189"/>
        <v>202503</v>
      </c>
      <c r="E841">
        <f t="shared" si="190"/>
        <v>1</v>
      </c>
      <c r="F841">
        <f t="shared" si="191"/>
        <v>202501</v>
      </c>
      <c r="G841" t="s">
        <v>1992</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84.828299999999999</v>
      </c>
      <c r="FP841" s="7">
        <v>72.36</v>
      </c>
      <c r="FQ841" s="9">
        <v>1.2968</v>
      </c>
      <c r="FT841" s="7">
        <v>4.24</v>
      </c>
      <c r="FU841" s="7">
        <v>4.72</v>
      </c>
      <c r="FV841" s="9">
        <v>84.808499999999995</v>
      </c>
      <c r="FX841" s="9">
        <v>70.95</v>
      </c>
      <c r="FY841" s="9">
        <v>69.959999999999994</v>
      </c>
      <c r="FZ841" s="9">
        <v>68.75</v>
      </c>
      <c r="GA841" s="9">
        <v>67.459999999999994</v>
      </c>
      <c r="GB841" s="9">
        <v>66.53</v>
      </c>
      <c r="GD841" s="9">
        <v>70.95</v>
      </c>
      <c r="GE841" s="9">
        <v>70.45</v>
      </c>
      <c r="GF841" s="9">
        <v>69.959999999999994</v>
      </c>
      <c r="GG841" s="9">
        <v>69.52</v>
      </c>
      <c r="GH841" s="9">
        <v>69.11</v>
      </c>
      <c r="GI841" s="9">
        <v>68.75</v>
      </c>
      <c r="GJ841" s="9">
        <v>68.45</v>
      </c>
      <c r="GK841" s="9">
        <v>68.2</v>
      </c>
      <c r="GL841" s="9">
        <v>67.97</v>
      </c>
      <c r="GM841" s="9">
        <v>67.77</v>
      </c>
      <c r="GN841" s="9">
        <v>67.599999999999994</v>
      </c>
      <c r="GO841" s="9">
        <v>67.459999999999994</v>
      </c>
      <c r="GP841" s="9">
        <v>67.34</v>
      </c>
      <c r="GQ841" s="9">
        <v>67.239999999999995</v>
      </c>
      <c r="GR841" s="9">
        <v>67.13</v>
      </c>
      <c r="GS841" s="9">
        <v>67.03</v>
      </c>
      <c r="GT841" s="9">
        <v>66.94</v>
      </c>
      <c r="GU841" s="9">
        <v>66.86</v>
      </c>
      <c r="GV841" s="9">
        <v>66.8</v>
      </c>
      <c r="GW841" s="9">
        <v>66.73</v>
      </c>
      <c r="GX841" s="9">
        <v>66.64</v>
      </c>
      <c r="GY841" s="9">
        <v>66.58</v>
      </c>
      <c r="GZ841" s="9">
        <v>66.55</v>
      </c>
      <c r="HA841" s="9">
        <v>66.53</v>
      </c>
      <c r="HB841" s="9">
        <v>66.510000000000005</v>
      </c>
      <c r="HC841" s="9">
        <v>66.5</v>
      </c>
      <c r="HD841" s="9">
        <v>66.48</v>
      </c>
      <c r="HE841" s="9">
        <v>66.45</v>
      </c>
      <c r="HF841" s="9">
        <v>66.42</v>
      </c>
      <c r="HG841" s="9">
        <v>66.41</v>
      </c>
      <c r="HH841" s="9">
        <v>66.39</v>
      </c>
      <c r="HI841" s="9">
        <v>66.400000000000006</v>
      </c>
      <c r="HJ841" s="9">
        <v>66.400000000000006</v>
      </c>
      <c r="HK841" s="9">
        <v>66.400000000000006</v>
      </c>
      <c r="HL841" s="9">
        <v>66.42</v>
      </c>
      <c r="HM841" s="9">
        <v>66.45</v>
      </c>
      <c r="HN841" s="9">
        <v>66.489999999999995</v>
      </c>
      <c r="HO841" s="9">
        <v>66.48</v>
      </c>
      <c r="HP841" s="9">
        <v>66.489999999999995</v>
      </c>
      <c r="HQ841" s="9">
        <v>66.510000000000005</v>
      </c>
      <c r="HR841" s="9">
        <v>66.540000000000006</v>
      </c>
      <c r="HS841" s="9">
        <v>66.569999999999993</v>
      </c>
      <c r="HT841" s="9">
        <v>66.58</v>
      </c>
      <c r="HU841" s="9">
        <v>66.56</v>
      </c>
      <c r="HV841" s="9">
        <v>66.540000000000006</v>
      </c>
      <c r="HW841" s="9">
        <v>66.540000000000006</v>
      </c>
      <c r="HX841" s="9">
        <v>66.56</v>
      </c>
      <c r="HY841" s="9">
        <v>66.599999999999994</v>
      </c>
      <c r="ID841" s="14">
        <v>84.838099999999997</v>
      </c>
      <c r="IE841" s="14">
        <v>84.747900000000001</v>
      </c>
      <c r="IF841" s="14">
        <v>-0.10641399999999999</v>
      </c>
      <c r="IH841" s="7">
        <v>70.900000000000006</v>
      </c>
      <c r="II841" s="9">
        <v>104.19</v>
      </c>
    </row>
    <row r="842" spans="1:243" x14ac:dyDescent="0.35">
      <c r="A842" s="6">
        <f t="shared" si="171"/>
        <v>45729</v>
      </c>
      <c r="B842" s="13">
        <f t="shared" si="187"/>
        <v>3</v>
      </c>
      <c r="C842" s="13">
        <f t="shared" si="188"/>
        <v>2025</v>
      </c>
      <c r="D842">
        <f t="shared" si="189"/>
        <v>202503</v>
      </c>
      <c r="E842">
        <f t="shared" si="190"/>
        <v>1</v>
      </c>
      <c r="F842">
        <f t="shared" si="191"/>
        <v>202501</v>
      </c>
      <c r="G842" t="s">
        <v>1993</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84.915899999999993</v>
      </c>
      <c r="FP842" s="7">
        <v>70.819999999999993</v>
      </c>
      <c r="FQ842" s="9">
        <v>1.2943</v>
      </c>
      <c r="FT842" s="7">
        <v>4.1900000000000004</v>
      </c>
      <c r="FU842" s="7">
        <v>4.66</v>
      </c>
      <c r="FV842" s="9">
        <v>84.907399999999996</v>
      </c>
      <c r="FX842" s="9">
        <v>69.88</v>
      </c>
      <c r="FY842" s="9">
        <v>68.94</v>
      </c>
      <c r="FZ842" s="9">
        <v>67.81</v>
      </c>
      <c r="GA842" s="9">
        <v>66.650000000000006</v>
      </c>
      <c r="GB842" s="9">
        <v>65.97</v>
      </c>
      <c r="GD842" s="9">
        <v>69.88</v>
      </c>
      <c r="GE842" s="9">
        <v>69.400000000000006</v>
      </c>
      <c r="GF842" s="9">
        <v>68.94</v>
      </c>
      <c r="GG842" s="9">
        <v>68.52</v>
      </c>
      <c r="GH842" s="9">
        <v>68.14</v>
      </c>
      <c r="GI842" s="9">
        <v>67.81</v>
      </c>
      <c r="GJ842" s="9">
        <v>67.540000000000006</v>
      </c>
      <c r="GK842" s="9">
        <v>67.31</v>
      </c>
      <c r="GL842" s="9">
        <v>67.099999999999994</v>
      </c>
      <c r="GM842" s="9">
        <v>66.92</v>
      </c>
      <c r="GN842" s="9">
        <v>66.77</v>
      </c>
      <c r="GO842" s="9">
        <v>66.650000000000006</v>
      </c>
      <c r="GP842" s="9">
        <v>66.56</v>
      </c>
      <c r="GQ842" s="9">
        <v>66.48</v>
      </c>
      <c r="GR842" s="9">
        <v>66.400000000000006</v>
      </c>
      <c r="GS842" s="9">
        <v>66.319999999999993</v>
      </c>
      <c r="GT842" s="9">
        <v>66.25</v>
      </c>
      <c r="GU842" s="9">
        <v>66.19</v>
      </c>
      <c r="GV842" s="9">
        <v>66.14</v>
      </c>
      <c r="GW842" s="9">
        <v>66.09</v>
      </c>
      <c r="GX842" s="9">
        <v>66.02</v>
      </c>
      <c r="GY842" s="9">
        <v>65.98</v>
      </c>
      <c r="GZ842" s="9">
        <v>65.97</v>
      </c>
      <c r="HA842" s="9">
        <v>65.97</v>
      </c>
      <c r="HB842" s="9">
        <v>65.97</v>
      </c>
      <c r="HC842" s="9">
        <v>65.97</v>
      </c>
      <c r="HD842" s="9">
        <v>65.959999999999994</v>
      </c>
      <c r="HE842" s="9">
        <v>65.95</v>
      </c>
      <c r="HF842" s="9">
        <v>65.94</v>
      </c>
      <c r="HG842" s="9">
        <v>65.94</v>
      </c>
      <c r="HH842" s="9">
        <v>65.94</v>
      </c>
      <c r="HI842" s="9">
        <v>65.97</v>
      </c>
      <c r="HJ842" s="9">
        <v>65.98</v>
      </c>
      <c r="HK842" s="9">
        <v>65.989999999999995</v>
      </c>
      <c r="HL842" s="9">
        <v>66.02</v>
      </c>
      <c r="HM842" s="9">
        <v>66.069999999999993</v>
      </c>
      <c r="HN842" s="9">
        <v>66.12</v>
      </c>
      <c r="HO842" s="9">
        <v>66.12</v>
      </c>
      <c r="HP842" s="9">
        <v>66.14</v>
      </c>
      <c r="HQ842" s="9">
        <v>66.17</v>
      </c>
      <c r="HR842" s="9">
        <v>66.209999999999994</v>
      </c>
      <c r="HS842" s="9">
        <v>66.25</v>
      </c>
      <c r="HT842" s="9">
        <v>66.260000000000005</v>
      </c>
      <c r="HU842" s="9">
        <v>66.239999999999995</v>
      </c>
      <c r="HV842" s="9">
        <v>66.22</v>
      </c>
      <c r="HW842" s="9">
        <v>66.22</v>
      </c>
      <c r="HX842" s="9">
        <v>66.25</v>
      </c>
      <c r="HY842" s="9">
        <v>66.3</v>
      </c>
      <c r="ID842" s="14">
        <v>84.838099999999997</v>
      </c>
      <c r="IE842" s="14">
        <v>84.747900000000001</v>
      </c>
      <c r="IF842" s="14">
        <v>-0.10641399999999999</v>
      </c>
      <c r="IH842" s="7">
        <v>69.790000000000006</v>
      </c>
      <c r="II842" s="9">
        <v>102.99</v>
      </c>
    </row>
    <row r="843" spans="1:243" x14ac:dyDescent="0.35">
      <c r="A843" s="6">
        <f t="shared" si="171"/>
        <v>45730</v>
      </c>
      <c r="B843" s="13">
        <f t="shared" si="187"/>
        <v>3</v>
      </c>
      <c r="C843" s="13">
        <f t="shared" si="188"/>
        <v>2025</v>
      </c>
      <c r="D843">
        <f t="shared" si="189"/>
        <v>202503</v>
      </c>
      <c r="E843">
        <f t="shared" si="190"/>
        <v>1</v>
      </c>
      <c r="F843">
        <f t="shared" si="191"/>
        <v>202501</v>
      </c>
      <c r="G843" t="s">
        <v>1994</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84.649900000000002</v>
      </c>
      <c r="FP843" s="7">
        <v>71.94</v>
      </c>
      <c r="FQ843" s="9">
        <v>1.2915000000000001</v>
      </c>
      <c r="FT843" s="7">
        <v>4.1900000000000004</v>
      </c>
      <c r="FU843" s="7">
        <v>4.67</v>
      </c>
      <c r="FV843" s="9">
        <v>84.662499999999994</v>
      </c>
      <c r="FX843" s="9">
        <v>70.58</v>
      </c>
      <c r="FY843" s="9">
        <v>69.55</v>
      </c>
      <c r="FZ843" s="9">
        <v>68.34</v>
      </c>
      <c r="GA843" s="9">
        <v>67.09</v>
      </c>
      <c r="GB843" s="9">
        <v>66.38</v>
      </c>
      <c r="GD843" s="9">
        <v>70.58</v>
      </c>
      <c r="GE843" s="9">
        <v>70.06</v>
      </c>
      <c r="GF843" s="9">
        <v>69.55</v>
      </c>
      <c r="GG843" s="9">
        <v>69.099999999999994</v>
      </c>
      <c r="GH843" s="9">
        <v>68.69</v>
      </c>
      <c r="GI843" s="9">
        <v>68.34</v>
      </c>
      <c r="GJ843" s="9">
        <v>68.05</v>
      </c>
      <c r="GK843" s="9">
        <v>67.81</v>
      </c>
      <c r="GL843" s="9">
        <v>67.58</v>
      </c>
      <c r="GM843" s="9">
        <v>67.38</v>
      </c>
      <c r="GN843" s="9">
        <v>67.22</v>
      </c>
      <c r="GO843" s="9">
        <v>67.09</v>
      </c>
      <c r="GP843" s="9">
        <v>67</v>
      </c>
      <c r="GQ843" s="9">
        <v>66.92</v>
      </c>
      <c r="GR843" s="9">
        <v>66.84</v>
      </c>
      <c r="GS843" s="9">
        <v>66.75</v>
      </c>
      <c r="GT843" s="9">
        <v>66.67</v>
      </c>
      <c r="GU843" s="9">
        <v>66.61</v>
      </c>
      <c r="GV843" s="9">
        <v>66.56</v>
      </c>
      <c r="GW843" s="9">
        <v>66.510000000000005</v>
      </c>
      <c r="GX843" s="9">
        <v>66.44</v>
      </c>
      <c r="GY843" s="9">
        <v>66.400000000000006</v>
      </c>
      <c r="GZ843" s="9">
        <v>66.39</v>
      </c>
      <c r="HA843" s="9">
        <v>66.38</v>
      </c>
      <c r="HB843" s="9">
        <v>66.38</v>
      </c>
      <c r="HC843" s="9">
        <v>66.38</v>
      </c>
      <c r="HD843" s="9">
        <v>66.36</v>
      </c>
      <c r="HE843" s="9">
        <v>66.349999999999994</v>
      </c>
      <c r="HF843" s="9">
        <v>66.34</v>
      </c>
      <c r="HG843" s="9">
        <v>66.33</v>
      </c>
      <c r="HH843" s="9">
        <v>66.33</v>
      </c>
      <c r="HI843" s="9">
        <v>66.36</v>
      </c>
      <c r="HJ843" s="9">
        <v>66.37</v>
      </c>
      <c r="HK843" s="9">
        <v>66.38</v>
      </c>
      <c r="HL843" s="9">
        <v>66.41</v>
      </c>
      <c r="HM843" s="9">
        <v>66.459999999999994</v>
      </c>
      <c r="HN843" s="9">
        <v>66.5</v>
      </c>
      <c r="HO843" s="9">
        <v>66.5</v>
      </c>
      <c r="HP843" s="9">
        <v>66.52</v>
      </c>
      <c r="HQ843" s="9">
        <v>66.55</v>
      </c>
      <c r="HR843" s="9">
        <v>66.59</v>
      </c>
      <c r="HS843" s="9">
        <v>66.63</v>
      </c>
      <c r="HT843" s="9">
        <v>66.63</v>
      </c>
      <c r="HU843" s="9">
        <v>66.61</v>
      </c>
      <c r="HV843" s="9">
        <v>66.59</v>
      </c>
      <c r="HW843" s="9">
        <v>66.59</v>
      </c>
      <c r="HX843" s="9">
        <v>66.62</v>
      </c>
      <c r="HY843" s="9">
        <v>66.67</v>
      </c>
      <c r="ID843" s="14">
        <v>84.838099999999997</v>
      </c>
      <c r="IE843" s="14">
        <v>84.747900000000001</v>
      </c>
      <c r="IF843" s="14">
        <v>-0.10641399999999999</v>
      </c>
      <c r="IH843" s="7">
        <v>71.94</v>
      </c>
      <c r="II843" s="9">
        <v>103.89</v>
      </c>
    </row>
    <row r="844" spans="1:243" x14ac:dyDescent="0.35">
      <c r="A844" s="6">
        <f t="shared" si="171"/>
        <v>45733</v>
      </c>
      <c r="B844" s="13">
        <f t="shared" si="187"/>
        <v>3</v>
      </c>
      <c r="C844" s="13">
        <f t="shared" si="188"/>
        <v>2025</v>
      </c>
      <c r="D844">
        <f t="shared" si="189"/>
        <v>202503</v>
      </c>
      <c r="E844">
        <f t="shared" si="190"/>
        <v>1</v>
      </c>
      <c r="F844">
        <f t="shared" si="191"/>
        <v>202501</v>
      </c>
      <c r="G844" t="s">
        <v>1995</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84.847399999999993</v>
      </c>
      <c r="FP844" s="7">
        <v>71.930000000000007</v>
      </c>
      <c r="FQ844" s="9">
        <v>1.2985</v>
      </c>
      <c r="FT844" s="7">
        <v>4.2</v>
      </c>
      <c r="FU844" s="7">
        <v>4.6500000000000004</v>
      </c>
      <c r="FV844" s="9">
        <v>84.861199999999997</v>
      </c>
      <c r="FX844" s="9">
        <v>71.069999999999993</v>
      </c>
      <c r="FY844" s="9">
        <v>70.12</v>
      </c>
      <c r="FZ844" s="9">
        <v>68.89</v>
      </c>
      <c r="GA844" s="9">
        <v>67.569999999999993</v>
      </c>
      <c r="GB844" s="9">
        <v>66.73</v>
      </c>
      <c r="GD844" s="9">
        <v>71.069999999999993</v>
      </c>
      <c r="GE844" s="9">
        <v>70.599999999999994</v>
      </c>
      <c r="GF844" s="9">
        <v>70.12</v>
      </c>
      <c r="GG844" s="9">
        <v>69.67</v>
      </c>
      <c r="GH844" s="9">
        <v>69.25</v>
      </c>
      <c r="GI844" s="9">
        <v>68.89</v>
      </c>
      <c r="GJ844" s="9">
        <v>68.58</v>
      </c>
      <c r="GK844" s="9">
        <v>68.33</v>
      </c>
      <c r="GL844" s="9">
        <v>68.09</v>
      </c>
      <c r="GM844" s="9">
        <v>67.88</v>
      </c>
      <c r="GN844" s="9">
        <v>67.709999999999994</v>
      </c>
      <c r="GO844" s="9">
        <v>67.569999999999993</v>
      </c>
      <c r="GP844" s="9">
        <v>67.45</v>
      </c>
      <c r="GQ844" s="9">
        <v>67.36</v>
      </c>
      <c r="GR844" s="9">
        <v>67.260000000000005</v>
      </c>
      <c r="GS844" s="9">
        <v>67.17</v>
      </c>
      <c r="GT844" s="9">
        <v>67.09</v>
      </c>
      <c r="GU844" s="9">
        <v>67.03</v>
      </c>
      <c r="GV844" s="9">
        <v>66.959999999999994</v>
      </c>
      <c r="GW844" s="9">
        <v>66.900000000000006</v>
      </c>
      <c r="GX844" s="9">
        <v>66.819999999999993</v>
      </c>
      <c r="GY844" s="9">
        <v>66.77</v>
      </c>
      <c r="GZ844" s="9">
        <v>66.75</v>
      </c>
      <c r="HA844" s="9">
        <v>66.73</v>
      </c>
      <c r="HB844" s="9">
        <v>66.72</v>
      </c>
      <c r="HC844" s="9">
        <v>66.72</v>
      </c>
      <c r="HD844" s="9">
        <v>66.69</v>
      </c>
      <c r="HE844" s="9">
        <v>66.66</v>
      </c>
      <c r="HF844" s="9">
        <v>66.64</v>
      </c>
      <c r="HG844" s="9">
        <v>66.62</v>
      </c>
      <c r="HH844" s="9">
        <v>66.61</v>
      </c>
      <c r="HI844" s="9">
        <v>66.64</v>
      </c>
      <c r="HJ844" s="9">
        <v>66.64</v>
      </c>
      <c r="HK844" s="9">
        <v>66.64</v>
      </c>
      <c r="HL844" s="9">
        <v>66.66</v>
      </c>
      <c r="HM844" s="9">
        <v>66.7</v>
      </c>
      <c r="HN844" s="9">
        <v>66.73</v>
      </c>
      <c r="HO844" s="9">
        <v>66.72</v>
      </c>
      <c r="HP844" s="9">
        <v>66.73</v>
      </c>
      <c r="HQ844" s="9">
        <v>66.75</v>
      </c>
      <c r="HR844" s="9">
        <v>66.78</v>
      </c>
      <c r="HS844" s="9">
        <v>66.81</v>
      </c>
      <c r="HT844" s="9">
        <v>66.8</v>
      </c>
      <c r="HU844" s="9">
        <v>66.77</v>
      </c>
      <c r="HV844" s="9">
        <v>66.75</v>
      </c>
      <c r="HW844" s="9">
        <v>66.739999999999995</v>
      </c>
      <c r="HX844" s="9">
        <v>66.760000000000005</v>
      </c>
      <c r="HY844" s="9">
        <v>66.8</v>
      </c>
      <c r="ID844" s="14">
        <v>84.838099999999997</v>
      </c>
      <c r="IE844" s="14">
        <v>84.747900000000001</v>
      </c>
      <c r="IF844" s="14">
        <v>-0.10641399999999999</v>
      </c>
      <c r="IH844" s="7">
        <v>71.930000000000007</v>
      </c>
      <c r="II844" s="9">
        <v>100.94</v>
      </c>
    </row>
    <row r="845" spans="1:243" x14ac:dyDescent="0.35">
      <c r="A845" s="6">
        <f t="shared" si="171"/>
        <v>45734</v>
      </c>
      <c r="B845" s="13">
        <f t="shared" si="187"/>
        <v>3</v>
      </c>
      <c r="C845" s="13">
        <f t="shared" si="188"/>
        <v>2025</v>
      </c>
      <c r="D845">
        <f t="shared" si="189"/>
        <v>202503</v>
      </c>
      <c r="E845">
        <f t="shared" si="190"/>
        <v>1</v>
      </c>
      <c r="F845">
        <f t="shared" si="191"/>
        <v>202501</v>
      </c>
      <c r="G845" t="s">
        <v>1996</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84.841899999999995</v>
      </c>
      <c r="FP845" s="7">
        <v>71.930000000000007</v>
      </c>
      <c r="FQ845" s="9">
        <v>1.2985</v>
      </c>
      <c r="FT845" s="7">
        <v>4.2</v>
      </c>
      <c r="FU845" s="7">
        <v>4.6399999999999997</v>
      </c>
      <c r="FV845" s="9">
        <v>84.852999999999994</v>
      </c>
      <c r="FX845" s="9">
        <v>70.56</v>
      </c>
      <c r="FY845" s="9">
        <v>69.7</v>
      </c>
      <c r="FZ845" s="9">
        <v>68.52</v>
      </c>
      <c r="GA845" s="9">
        <v>67.31</v>
      </c>
      <c r="GB845" s="9">
        <v>66.67</v>
      </c>
      <c r="GD845" s="9">
        <v>70.56</v>
      </c>
      <c r="GE845" s="9">
        <v>70.12</v>
      </c>
      <c r="GF845" s="9">
        <v>69.7</v>
      </c>
      <c r="GG845" s="9">
        <v>69.27</v>
      </c>
      <c r="GH845" s="9">
        <v>68.87</v>
      </c>
      <c r="GI845" s="9">
        <v>68.52</v>
      </c>
      <c r="GJ845" s="9">
        <v>68.239999999999995</v>
      </c>
      <c r="GK845" s="9">
        <v>68</v>
      </c>
      <c r="GL845" s="9">
        <v>67.78</v>
      </c>
      <c r="GM845" s="9">
        <v>67.59</v>
      </c>
      <c r="GN845" s="9">
        <v>67.44</v>
      </c>
      <c r="GO845" s="9">
        <v>67.31</v>
      </c>
      <c r="GP845" s="9">
        <v>67.22</v>
      </c>
      <c r="GQ845" s="9">
        <v>67.150000000000006</v>
      </c>
      <c r="GR845" s="9">
        <v>67.069999999999993</v>
      </c>
      <c r="GS845" s="9">
        <v>67</v>
      </c>
      <c r="GT845" s="9">
        <v>66.930000000000007</v>
      </c>
      <c r="GU845" s="9">
        <v>66.88</v>
      </c>
      <c r="GV845" s="9">
        <v>66.83</v>
      </c>
      <c r="GW845" s="9">
        <v>66.790000000000006</v>
      </c>
      <c r="GX845" s="9">
        <v>66.73</v>
      </c>
      <c r="GY845" s="9">
        <v>66.69</v>
      </c>
      <c r="GZ845" s="9">
        <v>66.680000000000007</v>
      </c>
      <c r="HA845" s="9">
        <v>66.67</v>
      </c>
      <c r="HB845" s="9">
        <v>66.67</v>
      </c>
      <c r="HC845" s="9">
        <v>66.680000000000007</v>
      </c>
      <c r="HD845" s="9">
        <v>66.66</v>
      </c>
      <c r="HE845" s="9">
        <v>66.64</v>
      </c>
      <c r="HF845" s="9">
        <v>66.63</v>
      </c>
      <c r="HG845" s="9">
        <v>66.62</v>
      </c>
      <c r="HH845" s="9">
        <v>66.62</v>
      </c>
      <c r="HI845" s="9">
        <v>66.650000000000006</v>
      </c>
      <c r="HJ845" s="9">
        <v>66.66</v>
      </c>
      <c r="HK845" s="9">
        <v>66.66</v>
      </c>
      <c r="HL845" s="9">
        <v>66.680000000000007</v>
      </c>
      <c r="HM845" s="9">
        <v>66.72</v>
      </c>
      <c r="HN845" s="9">
        <v>66.760000000000005</v>
      </c>
      <c r="HO845" s="9">
        <v>66.77</v>
      </c>
      <c r="HP845" s="9">
        <v>66.78</v>
      </c>
      <c r="HQ845" s="9">
        <v>66.8</v>
      </c>
      <c r="HR845" s="9">
        <v>66.83</v>
      </c>
      <c r="HS845" s="9">
        <v>66.86</v>
      </c>
      <c r="HT845" s="9">
        <v>66.86</v>
      </c>
      <c r="HU845" s="9">
        <v>66.84</v>
      </c>
      <c r="HV845" s="9">
        <v>66.83</v>
      </c>
      <c r="HW845" s="9">
        <v>66.83</v>
      </c>
      <c r="HX845" s="9">
        <v>66.849999999999994</v>
      </c>
      <c r="HY845" s="9">
        <v>66.88</v>
      </c>
      <c r="ID845" s="14">
        <v>84.838099999999997</v>
      </c>
      <c r="IE845" s="14">
        <v>84.747900000000001</v>
      </c>
      <c r="IF845" s="14">
        <v>-0.10641399999999999</v>
      </c>
      <c r="IH845" s="7">
        <v>71.930000000000007</v>
      </c>
      <c r="II845" s="9">
        <v>100.01</v>
      </c>
    </row>
    <row r="846" spans="1:243" x14ac:dyDescent="0.35">
      <c r="A846" s="6">
        <f t="shared" si="171"/>
        <v>45735</v>
      </c>
      <c r="B846" s="13">
        <f t="shared" si="187"/>
        <v>3</v>
      </c>
      <c r="C846" s="13">
        <f t="shared" si="188"/>
        <v>2025</v>
      </c>
      <c r="D846">
        <f t="shared" si="189"/>
        <v>202503</v>
      </c>
      <c r="E846">
        <f t="shared" si="190"/>
        <v>1</v>
      </c>
      <c r="F846">
        <f t="shared" si="191"/>
        <v>202501</v>
      </c>
      <c r="G846" t="s">
        <v>1997</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84.993499999999997</v>
      </c>
      <c r="FP846" s="7">
        <v>71.94</v>
      </c>
      <c r="FQ846" s="9">
        <v>1.2967</v>
      </c>
      <c r="FT846" s="7">
        <v>4.2</v>
      </c>
      <c r="FU846" s="7">
        <v>4.6500000000000004</v>
      </c>
      <c r="FV846" s="9">
        <v>85.008799999999994</v>
      </c>
      <c r="FX846" s="9">
        <v>70.78</v>
      </c>
      <c r="FY846" s="9">
        <v>69.87</v>
      </c>
      <c r="FZ846" s="9">
        <v>68.66</v>
      </c>
      <c r="GA846" s="9">
        <v>67.42</v>
      </c>
      <c r="GB846" s="9">
        <v>66.72</v>
      </c>
      <c r="GD846" s="9">
        <v>70.78</v>
      </c>
      <c r="GE846" s="9">
        <v>70.319999999999993</v>
      </c>
      <c r="GF846" s="9">
        <v>69.87</v>
      </c>
      <c r="GG846" s="9">
        <v>69.430000000000007</v>
      </c>
      <c r="GH846" s="9">
        <v>69.02</v>
      </c>
      <c r="GI846" s="9">
        <v>68.66</v>
      </c>
      <c r="GJ846" s="9">
        <v>68.37</v>
      </c>
      <c r="GK846" s="9">
        <v>68.13</v>
      </c>
      <c r="GL846" s="9">
        <v>67.91</v>
      </c>
      <c r="GM846" s="9">
        <v>67.709999999999994</v>
      </c>
      <c r="GN846" s="9">
        <v>67.55</v>
      </c>
      <c r="GO846" s="9">
        <v>67.42</v>
      </c>
      <c r="GP846" s="9">
        <v>67.33</v>
      </c>
      <c r="GQ846" s="9">
        <v>67.25</v>
      </c>
      <c r="GR846" s="9">
        <v>67.16</v>
      </c>
      <c r="GS846" s="9">
        <v>67.08</v>
      </c>
      <c r="GT846" s="9">
        <v>67.010000000000005</v>
      </c>
      <c r="GU846" s="9">
        <v>66.959999999999994</v>
      </c>
      <c r="GV846" s="9">
        <v>66.91</v>
      </c>
      <c r="GW846" s="9">
        <v>66.86</v>
      </c>
      <c r="GX846" s="9">
        <v>66.790000000000006</v>
      </c>
      <c r="GY846" s="9">
        <v>66.75</v>
      </c>
      <c r="GZ846" s="9">
        <v>66.73</v>
      </c>
      <c r="HA846" s="9">
        <v>66.72</v>
      </c>
      <c r="HB846" s="9">
        <v>66.72</v>
      </c>
      <c r="HC846" s="9">
        <v>66.72</v>
      </c>
      <c r="HD846" s="9">
        <v>66.7</v>
      </c>
      <c r="HE846" s="9">
        <v>66.67</v>
      </c>
      <c r="HF846" s="9">
        <v>66.66</v>
      </c>
      <c r="HG846" s="9">
        <v>66.650000000000006</v>
      </c>
      <c r="HH846" s="9">
        <v>66.650000000000006</v>
      </c>
      <c r="HI846" s="9">
        <v>66.67</v>
      </c>
      <c r="HJ846" s="9">
        <v>66.67</v>
      </c>
      <c r="HK846" s="9">
        <v>66.66</v>
      </c>
      <c r="HL846" s="9">
        <v>66.680000000000007</v>
      </c>
      <c r="HM846" s="9">
        <v>66.709999999999994</v>
      </c>
      <c r="HN846" s="9">
        <v>66.75</v>
      </c>
      <c r="HO846" s="9">
        <v>66.760000000000005</v>
      </c>
      <c r="HP846" s="9">
        <v>66.77</v>
      </c>
      <c r="HQ846" s="9">
        <v>66.790000000000006</v>
      </c>
      <c r="HR846" s="9">
        <v>66.81</v>
      </c>
      <c r="HS846" s="9">
        <v>66.83</v>
      </c>
      <c r="HT846" s="9">
        <v>66.84</v>
      </c>
      <c r="HU846" s="9">
        <v>66.83</v>
      </c>
      <c r="HV846" s="9">
        <v>66.819999999999993</v>
      </c>
      <c r="HW846" s="9">
        <v>66.83</v>
      </c>
      <c r="HX846" s="9">
        <v>66.849999999999994</v>
      </c>
      <c r="HY846" s="9">
        <v>66.88</v>
      </c>
      <c r="ID846" s="14">
        <v>84.838099999999997</v>
      </c>
      <c r="IE846" s="14">
        <v>84.747900000000001</v>
      </c>
      <c r="IF846" s="14">
        <v>-0.10641399999999999</v>
      </c>
      <c r="IH846" s="7">
        <v>71.94</v>
      </c>
      <c r="II846" s="9">
        <v>106.2</v>
      </c>
    </row>
    <row r="847" spans="1:243" x14ac:dyDescent="0.35">
      <c r="A847" s="6">
        <f t="shared" ref="A847:A910" si="192">+A842+7</f>
        <v>45736</v>
      </c>
      <c r="B847" s="13">
        <f t="shared" si="187"/>
        <v>3</v>
      </c>
      <c r="C847" s="13">
        <f t="shared" si="188"/>
        <v>2025</v>
      </c>
      <c r="D847">
        <f t="shared" si="189"/>
        <v>202503</v>
      </c>
      <c r="E847">
        <f t="shared" si="190"/>
        <v>1</v>
      </c>
      <c r="F847">
        <f t="shared" si="191"/>
        <v>202501</v>
      </c>
      <c r="G847" t="s">
        <v>1998</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85.175799999999995</v>
      </c>
      <c r="FP847" s="7">
        <v>72.61</v>
      </c>
      <c r="FQ847" s="9">
        <v>1.2971999999999999</v>
      </c>
      <c r="FT847" s="7">
        <v>4.26</v>
      </c>
      <c r="FU847" s="7">
        <v>4.66</v>
      </c>
      <c r="FV847" s="9">
        <v>85.188999999999993</v>
      </c>
      <c r="FX847" s="9">
        <v>72</v>
      </c>
      <c r="FY847" s="9">
        <v>70.959999999999994</v>
      </c>
      <c r="FZ847" s="9">
        <v>69.63</v>
      </c>
      <c r="GA847" s="9">
        <v>68.23</v>
      </c>
      <c r="GB847" s="9">
        <v>67.31</v>
      </c>
      <c r="GD847" s="9">
        <v>72</v>
      </c>
      <c r="GE847" s="9">
        <v>71.47</v>
      </c>
      <c r="GF847" s="9">
        <v>70.959999999999994</v>
      </c>
      <c r="GG847" s="9">
        <v>70.47</v>
      </c>
      <c r="GH847" s="9">
        <v>70.02</v>
      </c>
      <c r="GI847" s="9">
        <v>69.63</v>
      </c>
      <c r="GJ847" s="9">
        <v>69.3</v>
      </c>
      <c r="GK847" s="9">
        <v>69.03</v>
      </c>
      <c r="GL847" s="9">
        <v>68.78</v>
      </c>
      <c r="GM847" s="9">
        <v>68.56</v>
      </c>
      <c r="GN847" s="9">
        <v>68.38</v>
      </c>
      <c r="GO847" s="9">
        <v>68.23</v>
      </c>
      <c r="GP847" s="9">
        <v>68.11</v>
      </c>
      <c r="GQ847" s="9">
        <v>68.010000000000005</v>
      </c>
      <c r="GR847" s="9">
        <v>67.900000000000006</v>
      </c>
      <c r="GS847" s="9">
        <v>67.8</v>
      </c>
      <c r="GT847" s="9">
        <v>67.709999999999994</v>
      </c>
      <c r="GU847" s="9">
        <v>67.64</v>
      </c>
      <c r="GV847" s="9">
        <v>67.569999999999993</v>
      </c>
      <c r="GW847" s="9">
        <v>67.5</v>
      </c>
      <c r="GX847" s="9">
        <v>67.42</v>
      </c>
      <c r="GY847" s="9">
        <v>67.36</v>
      </c>
      <c r="GZ847" s="9">
        <v>67.33</v>
      </c>
      <c r="HA847" s="9">
        <v>67.31</v>
      </c>
      <c r="HB847" s="9">
        <v>67.290000000000006</v>
      </c>
      <c r="HC847" s="9">
        <v>67.27</v>
      </c>
      <c r="HD847" s="9">
        <v>67.239999999999995</v>
      </c>
      <c r="HE847" s="9">
        <v>67.2</v>
      </c>
      <c r="HF847" s="9">
        <v>67.180000000000007</v>
      </c>
      <c r="HG847" s="9">
        <v>67.16</v>
      </c>
      <c r="HH847" s="9">
        <v>67.150000000000006</v>
      </c>
      <c r="HI847" s="9">
        <v>67.14</v>
      </c>
      <c r="HJ847" s="9">
        <v>67.12</v>
      </c>
      <c r="HK847" s="9">
        <v>67.11</v>
      </c>
      <c r="HL847" s="9">
        <v>67.13</v>
      </c>
      <c r="HM847" s="9">
        <v>67.150000000000006</v>
      </c>
      <c r="HN847" s="9">
        <v>67.17</v>
      </c>
      <c r="HO847" s="9">
        <v>67.180000000000007</v>
      </c>
      <c r="HP847" s="9">
        <v>67.180000000000007</v>
      </c>
      <c r="HQ847" s="9">
        <v>67.19</v>
      </c>
      <c r="HR847" s="9">
        <v>67.2</v>
      </c>
      <c r="HS847" s="9">
        <v>67.2</v>
      </c>
      <c r="HT847" s="9">
        <v>67.2</v>
      </c>
      <c r="HU847" s="9">
        <v>67.180000000000007</v>
      </c>
      <c r="HV847" s="9">
        <v>67.17</v>
      </c>
      <c r="HW847" s="9">
        <v>67.180000000000007</v>
      </c>
      <c r="HX847" s="9">
        <v>67.19</v>
      </c>
      <c r="HY847" s="9">
        <v>67.2</v>
      </c>
      <c r="ID847" s="14">
        <v>84.838099999999997</v>
      </c>
      <c r="IE847" s="14">
        <v>84.747900000000001</v>
      </c>
      <c r="IF847" s="14">
        <v>-0.10641399999999999</v>
      </c>
      <c r="IH847" s="7">
        <v>72.61</v>
      </c>
      <c r="II847" s="9">
        <v>104.33</v>
      </c>
    </row>
    <row r="848" spans="1:243" x14ac:dyDescent="0.35">
      <c r="A848" s="6">
        <f t="shared" si="192"/>
        <v>45737</v>
      </c>
      <c r="B848" s="13">
        <f t="shared" si="187"/>
        <v>3</v>
      </c>
      <c r="C848" s="13">
        <f t="shared" si="188"/>
        <v>2025</v>
      </c>
      <c r="D848">
        <f t="shared" si="189"/>
        <v>202503</v>
      </c>
      <c r="E848">
        <f t="shared" si="190"/>
        <v>1</v>
      </c>
      <c r="F848">
        <f t="shared" si="191"/>
        <v>202501</v>
      </c>
      <c r="G848" t="s">
        <v>1999</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84.809899999999999</v>
      </c>
      <c r="FP848" s="7">
        <v>72.64</v>
      </c>
      <c r="FQ848" s="9">
        <v>1.2892999999999999</v>
      </c>
      <c r="FT848" s="7">
        <v>4.2699999999999996</v>
      </c>
      <c r="FU848" s="7">
        <v>4.72</v>
      </c>
      <c r="FV848" s="9">
        <v>84.8125</v>
      </c>
      <c r="FX848" s="9">
        <v>72.16</v>
      </c>
      <c r="FY848" s="9">
        <v>71.08</v>
      </c>
      <c r="FZ848" s="9">
        <v>69.69</v>
      </c>
      <c r="GA848" s="9">
        <v>68.19</v>
      </c>
      <c r="GB848" s="9">
        <v>67.17</v>
      </c>
      <c r="GD848" s="9">
        <v>72.16</v>
      </c>
      <c r="GE848" s="9">
        <v>71.61</v>
      </c>
      <c r="GF848" s="9">
        <v>71.08</v>
      </c>
      <c r="GG848" s="9">
        <v>70.569999999999993</v>
      </c>
      <c r="GH848" s="9">
        <v>70.099999999999994</v>
      </c>
      <c r="GI848" s="9">
        <v>69.69</v>
      </c>
      <c r="GJ848" s="9">
        <v>69.34</v>
      </c>
      <c r="GK848" s="9">
        <v>69.05</v>
      </c>
      <c r="GL848" s="9">
        <v>68.78</v>
      </c>
      <c r="GM848" s="9">
        <v>68.540000000000006</v>
      </c>
      <c r="GN848" s="9">
        <v>68.349999999999994</v>
      </c>
      <c r="GO848" s="9">
        <v>68.19</v>
      </c>
      <c r="GP848" s="9">
        <v>68.06</v>
      </c>
      <c r="GQ848" s="9">
        <v>67.95</v>
      </c>
      <c r="GR848" s="9">
        <v>67.83</v>
      </c>
      <c r="GS848" s="9">
        <v>67.72</v>
      </c>
      <c r="GT848" s="9">
        <v>67.62</v>
      </c>
      <c r="GU848" s="9">
        <v>67.540000000000006</v>
      </c>
      <c r="GV848" s="9">
        <v>67.47</v>
      </c>
      <c r="GW848" s="9">
        <v>67.39</v>
      </c>
      <c r="GX848" s="9">
        <v>67.3</v>
      </c>
      <c r="GY848" s="9">
        <v>67.23</v>
      </c>
      <c r="GZ848" s="9">
        <v>67.19</v>
      </c>
      <c r="HA848" s="9">
        <v>67.17</v>
      </c>
      <c r="HB848" s="9">
        <v>67.14</v>
      </c>
      <c r="HC848" s="9">
        <v>67.12</v>
      </c>
      <c r="HD848" s="9">
        <v>67.09</v>
      </c>
      <c r="HE848" s="9">
        <v>67.040000000000006</v>
      </c>
      <c r="HF848" s="9">
        <v>67.010000000000005</v>
      </c>
      <c r="HG848" s="9">
        <v>66.98</v>
      </c>
      <c r="HH848" s="9">
        <v>66.97</v>
      </c>
      <c r="HI848" s="9">
        <v>66.959999999999994</v>
      </c>
      <c r="HJ848" s="9">
        <v>66.930000000000007</v>
      </c>
      <c r="HK848" s="9">
        <v>66.930000000000007</v>
      </c>
      <c r="HL848" s="9">
        <v>66.95</v>
      </c>
      <c r="HM848" s="9">
        <v>66.959999999999994</v>
      </c>
      <c r="HN848" s="9">
        <v>66.98</v>
      </c>
      <c r="HO848" s="9">
        <v>66.989999999999995</v>
      </c>
      <c r="HP848" s="9">
        <v>67</v>
      </c>
      <c r="HQ848" s="9">
        <v>67.010000000000005</v>
      </c>
      <c r="HR848" s="9">
        <v>67.02</v>
      </c>
      <c r="HS848" s="9">
        <v>67.02</v>
      </c>
      <c r="HT848" s="9">
        <v>67.010000000000005</v>
      </c>
      <c r="HU848" s="9">
        <v>66.98</v>
      </c>
      <c r="HV848" s="9">
        <v>66.97</v>
      </c>
      <c r="HW848" s="9">
        <v>66.98</v>
      </c>
      <c r="HX848" s="9">
        <v>66.989999999999995</v>
      </c>
      <c r="HY848" s="9">
        <v>67</v>
      </c>
      <c r="ID848" s="14">
        <v>84.838099999999997</v>
      </c>
      <c r="IE848" s="14">
        <v>84.747900000000001</v>
      </c>
      <c r="IF848" s="14">
        <v>-0.10641399999999999</v>
      </c>
      <c r="IH848" s="7">
        <v>72.64</v>
      </c>
      <c r="II848" s="9">
        <v>103.79</v>
      </c>
    </row>
    <row r="849" spans="1:243" x14ac:dyDescent="0.35">
      <c r="A849" s="6">
        <f t="shared" si="192"/>
        <v>45740</v>
      </c>
      <c r="B849" s="13">
        <f t="shared" si="187"/>
        <v>3</v>
      </c>
      <c r="C849" s="13">
        <f t="shared" si="188"/>
        <v>2025</v>
      </c>
      <c r="D849">
        <f t="shared" si="189"/>
        <v>202503</v>
      </c>
      <c r="E849">
        <f t="shared" si="190"/>
        <v>1</v>
      </c>
      <c r="F849">
        <f t="shared" si="191"/>
        <v>202501</v>
      </c>
      <c r="G849" t="s">
        <v>2000</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84.981700000000004</v>
      </c>
      <c r="FP849" s="7">
        <v>73.959999999999994</v>
      </c>
      <c r="FQ849" s="9">
        <v>1.2910999999999999</v>
      </c>
      <c r="FT849" s="7">
        <v>4.2699999999999996</v>
      </c>
      <c r="FU849" s="7">
        <v>4.72</v>
      </c>
      <c r="FV849" s="9">
        <v>84.988600000000005</v>
      </c>
      <c r="FX849" s="9">
        <v>73</v>
      </c>
      <c r="FY849" s="9">
        <v>71.8</v>
      </c>
      <c r="FZ849" s="9">
        <v>70.31</v>
      </c>
      <c r="GA849" s="9">
        <v>68.67</v>
      </c>
      <c r="GB849" s="9">
        <v>67.52</v>
      </c>
      <c r="GD849" s="9">
        <v>73</v>
      </c>
      <c r="GE849" s="9">
        <v>72.37</v>
      </c>
      <c r="GF849" s="9">
        <v>71.8</v>
      </c>
      <c r="GG849" s="9">
        <v>71.27</v>
      </c>
      <c r="GH849" s="9">
        <v>70.760000000000005</v>
      </c>
      <c r="GI849" s="9">
        <v>70.31</v>
      </c>
      <c r="GJ849" s="9">
        <v>69.930000000000007</v>
      </c>
      <c r="GK849" s="9">
        <v>69.61</v>
      </c>
      <c r="GL849" s="9">
        <v>69.319999999999993</v>
      </c>
      <c r="GM849" s="9">
        <v>69.06</v>
      </c>
      <c r="GN849" s="9">
        <v>68.849999999999994</v>
      </c>
      <c r="GO849" s="9">
        <v>68.67</v>
      </c>
      <c r="GP849" s="9">
        <v>68.53</v>
      </c>
      <c r="GQ849" s="9">
        <v>68.41</v>
      </c>
      <c r="GR849" s="9">
        <v>68.28</v>
      </c>
      <c r="GS849" s="9">
        <v>68.16</v>
      </c>
      <c r="GT849" s="9">
        <v>68.05</v>
      </c>
      <c r="GU849" s="9">
        <v>67.959999999999994</v>
      </c>
      <c r="GV849" s="9">
        <v>67.87</v>
      </c>
      <c r="GW849" s="9">
        <v>67.78</v>
      </c>
      <c r="GX849" s="9">
        <v>67.680000000000007</v>
      </c>
      <c r="GY849" s="9">
        <v>67.599999999999994</v>
      </c>
      <c r="GZ849" s="9">
        <v>67.55</v>
      </c>
      <c r="HA849" s="9">
        <v>67.52</v>
      </c>
      <c r="HB849" s="9">
        <v>67.48</v>
      </c>
      <c r="HC849" s="9">
        <v>67.45</v>
      </c>
      <c r="HD849" s="9">
        <v>67.400000000000006</v>
      </c>
      <c r="HE849" s="9">
        <v>67.34</v>
      </c>
      <c r="HF849" s="9">
        <v>67.3</v>
      </c>
      <c r="HG849" s="9">
        <v>67.260000000000005</v>
      </c>
      <c r="HH849" s="9">
        <v>67.25</v>
      </c>
      <c r="HI849" s="9">
        <v>67.239999999999995</v>
      </c>
      <c r="HJ849" s="9">
        <v>67.209999999999994</v>
      </c>
      <c r="HK849" s="9">
        <v>67.19</v>
      </c>
      <c r="HL849" s="9">
        <v>67.2</v>
      </c>
      <c r="HM849" s="9">
        <v>67.2</v>
      </c>
      <c r="HN849" s="9">
        <v>67.209999999999994</v>
      </c>
      <c r="HO849" s="9">
        <v>67.209999999999994</v>
      </c>
      <c r="HP849" s="9">
        <v>67.22</v>
      </c>
      <c r="HQ849" s="9">
        <v>67.22</v>
      </c>
      <c r="HR849" s="9">
        <v>67.22</v>
      </c>
      <c r="HS849" s="9">
        <v>67.209999999999994</v>
      </c>
      <c r="HT849" s="9">
        <v>67.19</v>
      </c>
      <c r="HU849" s="9">
        <v>67.16</v>
      </c>
      <c r="HV849" s="9">
        <v>67.150000000000006</v>
      </c>
      <c r="HW849" s="9">
        <v>67.16</v>
      </c>
      <c r="HX849" s="9">
        <v>67.17</v>
      </c>
      <c r="HY849" s="9">
        <v>67.17</v>
      </c>
      <c r="ID849" s="14">
        <v>84.838099999999997</v>
      </c>
      <c r="IE849" s="14">
        <v>84.747900000000001</v>
      </c>
      <c r="IF849" s="14">
        <v>-0.10641399999999999</v>
      </c>
      <c r="IH849" s="7">
        <v>72.400000000000006</v>
      </c>
      <c r="II849" s="9">
        <v>103.97</v>
      </c>
    </row>
    <row r="850" spans="1:243" x14ac:dyDescent="0.35">
      <c r="A850" s="6">
        <f t="shared" si="192"/>
        <v>45741</v>
      </c>
      <c r="B850" s="13">
        <f t="shared" si="187"/>
        <v>3</v>
      </c>
      <c r="C850" s="13">
        <f t="shared" si="188"/>
        <v>2025</v>
      </c>
      <c r="D850">
        <f t="shared" si="189"/>
        <v>202503</v>
      </c>
      <c r="E850">
        <f t="shared" si="190"/>
        <v>1</v>
      </c>
      <c r="F850">
        <f t="shared" si="191"/>
        <v>202501</v>
      </c>
      <c r="G850" t="s">
        <v>2001</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85.125299999999996</v>
      </c>
      <c r="FP850" s="7">
        <v>73.78</v>
      </c>
      <c r="FQ850" s="9">
        <v>1.2948</v>
      </c>
      <c r="FT850" s="7">
        <v>4.3</v>
      </c>
      <c r="FU850" s="7">
        <v>4.7699999999999996</v>
      </c>
      <c r="FV850" s="9">
        <v>85.134200000000007</v>
      </c>
      <c r="FX850" s="9">
        <v>73.02</v>
      </c>
      <c r="FY850" s="9">
        <v>71.819999999999993</v>
      </c>
      <c r="FZ850" s="9">
        <v>70.31</v>
      </c>
      <c r="GA850" s="9">
        <v>68.67</v>
      </c>
      <c r="GB850" s="9">
        <v>67.58</v>
      </c>
      <c r="GD850" s="9">
        <v>73.02</v>
      </c>
      <c r="GE850" s="9">
        <v>72.39</v>
      </c>
      <c r="GF850" s="9">
        <v>71.819999999999993</v>
      </c>
      <c r="GG850" s="9">
        <v>71.290000000000006</v>
      </c>
      <c r="GH850" s="9">
        <v>70.77</v>
      </c>
      <c r="GI850" s="9">
        <v>70.31</v>
      </c>
      <c r="GJ850" s="9">
        <v>69.930000000000007</v>
      </c>
      <c r="GK850" s="9">
        <v>69.61</v>
      </c>
      <c r="GL850" s="9">
        <v>69.319999999999993</v>
      </c>
      <c r="GM850" s="9">
        <v>69.06</v>
      </c>
      <c r="GN850" s="9">
        <v>68.849999999999994</v>
      </c>
      <c r="GO850" s="9">
        <v>68.67</v>
      </c>
      <c r="GP850" s="9">
        <v>68.53</v>
      </c>
      <c r="GQ850" s="9">
        <v>68.42</v>
      </c>
      <c r="GR850" s="9">
        <v>68.3</v>
      </c>
      <c r="GS850" s="9">
        <v>68.180000000000007</v>
      </c>
      <c r="GT850" s="9">
        <v>68.069999999999993</v>
      </c>
      <c r="GU850" s="9">
        <v>67.989999999999995</v>
      </c>
      <c r="GV850" s="9">
        <v>67.91</v>
      </c>
      <c r="GW850" s="9">
        <v>67.819999999999993</v>
      </c>
      <c r="GX850" s="9">
        <v>67.72</v>
      </c>
      <c r="GY850" s="9">
        <v>67.650000000000006</v>
      </c>
      <c r="GZ850" s="9">
        <v>67.61</v>
      </c>
      <c r="HA850" s="9">
        <v>67.58</v>
      </c>
      <c r="HB850" s="9">
        <v>67.55</v>
      </c>
      <c r="HC850" s="9">
        <v>67.52</v>
      </c>
      <c r="HD850" s="9">
        <v>67.48</v>
      </c>
      <c r="HE850" s="9">
        <v>67.44</v>
      </c>
      <c r="HF850" s="9">
        <v>67.41</v>
      </c>
      <c r="HG850" s="9">
        <v>67.38</v>
      </c>
      <c r="HH850" s="9">
        <v>67.38</v>
      </c>
      <c r="HI850" s="9">
        <v>67.37</v>
      </c>
      <c r="HJ850" s="9">
        <v>67.34</v>
      </c>
      <c r="HK850" s="9">
        <v>67.319999999999993</v>
      </c>
      <c r="HL850" s="9">
        <v>67.34</v>
      </c>
      <c r="HM850" s="9">
        <v>67.349999999999994</v>
      </c>
      <c r="HN850" s="9">
        <v>67.37</v>
      </c>
      <c r="HO850" s="9">
        <v>67.38</v>
      </c>
      <c r="HP850" s="9">
        <v>67.39</v>
      </c>
      <c r="HQ850" s="9">
        <v>67.400000000000006</v>
      </c>
      <c r="HR850" s="9">
        <v>67.41</v>
      </c>
      <c r="HS850" s="9">
        <v>67.41</v>
      </c>
      <c r="HT850" s="9">
        <v>67.39</v>
      </c>
      <c r="HU850" s="9">
        <v>67.37</v>
      </c>
      <c r="HV850" s="9">
        <v>67.349999999999994</v>
      </c>
      <c r="HW850" s="9">
        <v>67.36</v>
      </c>
      <c r="HX850" s="9">
        <v>67.37</v>
      </c>
      <c r="HY850" s="9">
        <v>67.38</v>
      </c>
      <c r="ID850" s="14">
        <v>84.838099999999997</v>
      </c>
      <c r="IE850" s="14">
        <v>84.747900000000001</v>
      </c>
      <c r="IF850" s="14">
        <v>-0.10641399999999999</v>
      </c>
      <c r="IH850" s="7">
        <v>72.319999999999993</v>
      </c>
      <c r="II850" s="9">
        <v>100.78</v>
      </c>
    </row>
    <row r="851" spans="1:243" x14ac:dyDescent="0.35">
      <c r="A851" s="6">
        <f t="shared" si="192"/>
        <v>45742</v>
      </c>
      <c r="B851" s="13">
        <f t="shared" si="187"/>
        <v>3</v>
      </c>
      <c r="C851" s="13">
        <f t="shared" si="188"/>
        <v>2025</v>
      </c>
      <c r="D851">
        <f t="shared" si="189"/>
        <v>202503</v>
      </c>
      <c r="E851">
        <f t="shared" si="190"/>
        <v>1</v>
      </c>
      <c r="F851">
        <f t="shared" si="191"/>
        <v>202501</v>
      </c>
      <c r="G851" t="s">
        <v>2002</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84.865799999999993</v>
      </c>
      <c r="FP851" s="7">
        <v>74.599999999999994</v>
      </c>
      <c r="FQ851" s="9">
        <v>1.2887</v>
      </c>
      <c r="FT851" s="7">
        <v>4.2699999999999996</v>
      </c>
      <c r="FU851" s="7">
        <v>4.71</v>
      </c>
      <c r="FV851" s="9">
        <v>84.864599999999996</v>
      </c>
      <c r="FX851" s="9">
        <v>73.790000000000006</v>
      </c>
      <c r="FY851" s="9">
        <v>72.44</v>
      </c>
      <c r="FZ851" s="9">
        <v>70.849999999999994</v>
      </c>
      <c r="GA851" s="9">
        <v>69.12</v>
      </c>
      <c r="GB851" s="9">
        <v>68</v>
      </c>
      <c r="GD851" s="9">
        <v>73.790000000000006</v>
      </c>
      <c r="GE851" s="9">
        <v>73.06</v>
      </c>
      <c r="GF851" s="9">
        <v>72.44</v>
      </c>
      <c r="GG851" s="9">
        <v>71.86</v>
      </c>
      <c r="GH851" s="9">
        <v>71.33</v>
      </c>
      <c r="GI851" s="9">
        <v>70.849999999999994</v>
      </c>
      <c r="GJ851" s="9">
        <v>70.45</v>
      </c>
      <c r="GK851" s="9">
        <v>70.11</v>
      </c>
      <c r="GL851" s="9">
        <v>69.81</v>
      </c>
      <c r="GM851" s="9">
        <v>69.53</v>
      </c>
      <c r="GN851" s="9">
        <v>69.31</v>
      </c>
      <c r="GO851" s="9">
        <v>69.12</v>
      </c>
      <c r="GP851" s="9">
        <v>68.97</v>
      </c>
      <c r="GQ851" s="9">
        <v>68.84</v>
      </c>
      <c r="GR851" s="9">
        <v>68.709999999999994</v>
      </c>
      <c r="GS851" s="9">
        <v>68.59</v>
      </c>
      <c r="GT851" s="9">
        <v>68.48</v>
      </c>
      <c r="GU851" s="9">
        <v>68.39</v>
      </c>
      <c r="GV851" s="9">
        <v>68.31</v>
      </c>
      <c r="GW851" s="9">
        <v>68.23</v>
      </c>
      <c r="GX851" s="9">
        <v>68.13</v>
      </c>
      <c r="GY851" s="9">
        <v>68.06</v>
      </c>
      <c r="GZ851" s="9">
        <v>68.02</v>
      </c>
      <c r="HA851" s="9">
        <v>68</v>
      </c>
      <c r="HB851" s="9">
        <v>67.98</v>
      </c>
      <c r="HC851" s="9">
        <v>67.959999999999994</v>
      </c>
      <c r="HD851" s="9">
        <v>67.930000000000007</v>
      </c>
      <c r="HE851" s="9">
        <v>67.900000000000006</v>
      </c>
      <c r="HF851" s="9">
        <v>67.87</v>
      </c>
      <c r="HG851" s="9">
        <v>67.84</v>
      </c>
      <c r="HH851" s="9">
        <v>67.84</v>
      </c>
      <c r="HI851" s="9">
        <v>67.83</v>
      </c>
      <c r="HJ851" s="9">
        <v>67.8</v>
      </c>
      <c r="HK851" s="9">
        <v>67.790000000000006</v>
      </c>
      <c r="HL851" s="9">
        <v>67.819999999999993</v>
      </c>
      <c r="HM851" s="9">
        <v>67.84</v>
      </c>
      <c r="HN851" s="9">
        <v>67.87</v>
      </c>
      <c r="HO851" s="9">
        <v>67.88</v>
      </c>
      <c r="HP851" s="9">
        <v>67.89</v>
      </c>
      <c r="HQ851" s="9">
        <v>67.91</v>
      </c>
      <c r="HR851" s="9">
        <v>67.930000000000007</v>
      </c>
      <c r="HS851" s="9">
        <v>67.94</v>
      </c>
      <c r="HT851" s="9">
        <v>67.930000000000007</v>
      </c>
      <c r="HU851" s="9">
        <v>67.91</v>
      </c>
      <c r="HV851" s="9">
        <v>67.89</v>
      </c>
      <c r="HW851" s="9">
        <v>67.91</v>
      </c>
      <c r="HX851" s="9">
        <v>67.930000000000007</v>
      </c>
      <c r="HY851" s="9">
        <v>67.95</v>
      </c>
      <c r="ID851" s="14">
        <v>84.838099999999997</v>
      </c>
      <c r="IE851" s="14">
        <v>84.747900000000001</v>
      </c>
      <c r="IF851" s="14">
        <v>-0.10641399999999999</v>
      </c>
      <c r="IH851" s="7">
        <v>72.959999999999994</v>
      </c>
      <c r="II851" s="9">
        <v>99</v>
      </c>
    </row>
    <row r="852" spans="1:243" x14ac:dyDescent="0.35">
      <c r="A852" s="6">
        <f t="shared" si="192"/>
        <v>45743</v>
      </c>
      <c r="B852" s="13">
        <f t="shared" si="187"/>
        <v>3</v>
      </c>
      <c r="C852" s="13">
        <f t="shared" si="188"/>
        <v>2025</v>
      </c>
      <c r="D852">
        <f t="shared" si="189"/>
        <v>202503</v>
      </c>
      <c r="E852">
        <f t="shared" si="190"/>
        <v>1</v>
      </c>
      <c r="F852">
        <f t="shared" si="191"/>
        <v>202501</v>
      </c>
      <c r="G852" t="s">
        <v>2003</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85.289000000000001</v>
      </c>
      <c r="FP852" s="7">
        <v>74.72</v>
      </c>
      <c r="FQ852" s="9">
        <v>1.2963</v>
      </c>
      <c r="FT852" s="7">
        <v>4.28</v>
      </c>
      <c r="FU852" s="7">
        <v>4.79</v>
      </c>
      <c r="FV852" s="9">
        <v>85.281300000000002</v>
      </c>
      <c r="FX852" s="9">
        <v>74.03</v>
      </c>
      <c r="FY852" s="9">
        <v>72.680000000000007</v>
      </c>
      <c r="FZ852" s="9">
        <v>71.099999999999994</v>
      </c>
      <c r="GA852" s="9">
        <v>69.42</v>
      </c>
      <c r="GB852" s="9">
        <v>68.31</v>
      </c>
      <c r="GD852" s="9">
        <v>74.03</v>
      </c>
      <c r="GE852" s="9">
        <v>73.34</v>
      </c>
      <c r="GF852" s="9">
        <v>72.680000000000007</v>
      </c>
      <c r="GG852" s="9">
        <v>72.09</v>
      </c>
      <c r="GH852" s="9">
        <v>71.56</v>
      </c>
      <c r="GI852" s="9">
        <v>71.099999999999994</v>
      </c>
      <c r="GJ852" s="9">
        <v>70.709999999999994</v>
      </c>
      <c r="GK852" s="9">
        <v>70.39</v>
      </c>
      <c r="GL852" s="9">
        <v>70.09</v>
      </c>
      <c r="GM852" s="9">
        <v>69.819999999999993</v>
      </c>
      <c r="GN852" s="9">
        <v>69.599999999999994</v>
      </c>
      <c r="GO852" s="9">
        <v>69.42</v>
      </c>
      <c r="GP852" s="9">
        <v>69.27</v>
      </c>
      <c r="GQ852" s="9">
        <v>69.150000000000006</v>
      </c>
      <c r="GR852" s="9">
        <v>69.02</v>
      </c>
      <c r="GS852" s="9">
        <v>68.900000000000006</v>
      </c>
      <c r="GT852" s="9">
        <v>68.790000000000006</v>
      </c>
      <c r="GU852" s="9">
        <v>68.7</v>
      </c>
      <c r="GV852" s="9">
        <v>68.62</v>
      </c>
      <c r="GW852" s="9">
        <v>68.540000000000006</v>
      </c>
      <c r="GX852" s="9">
        <v>68.44</v>
      </c>
      <c r="GY852" s="9">
        <v>68.37</v>
      </c>
      <c r="GZ852" s="9">
        <v>68.33</v>
      </c>
      <c r="HA852" s="9">
        <v>68.31</v>
      </c>
      <c r="HB852" s="9">
        <v>68.290000000000006</v>
      </c>
      <c r="HC852" s="9">
        <v>68.260000000000005</v>
      </c>
      <c r="HD852" s="9">
        <v>68.22</v>
      </c>
      <c r="HE852" s="9">
        <v>68.19</v>
      </c>
      <c r="HF852" s="9">
        <v>68.16</v>
      </c>
      <c r="HG852" s="9">
        <v>68.13</v>
      </c>
      <c r="HH852" s="9">
        <v>68.13</v>
      </c>
      <c r="HI852" s="9">
        <v>68.12</v>
      </c>
      <c r="HJ852" s="9">
        <v>68.09</v>
      </c>
      <c r="HK852" s="9">
        <v>68.08</v>
      </c>
      <c r="HL852" s="9">
        <v>68.11</v>
      </c>
      <c r="HM852" s="9">
        <v>68.13</v>
      </c>
      <c r="HN852" s="9">
        <v>68.16</v>
      </c>
      <c r="HO852" s="9">
        <v>68.17</v>
      </c>
      <c r="HP852" s="9">
        <v>68.180000000000007</v>
      </c>
      <c r="HQ852" s="9">
        <v>68.2</v>
      </c>
      <c r="HR852" s="9">
        <v>68.22</v>
      </c>
      <c r="HS852" s="9">
        <v>68.23</v>
      </c>
      <c r="HT852" s="9">
        <v>68.22</v>
      </c>
      <c r="HU852" s="9">
        <v>68.19</v>
      </c>
      <c r="HV852" s="9">
        <v>68.17</v>
      </c>
      <c r="HW852" s="9">
        <v>68.19</v>
      </c>
      <c r="HX852" s="9">
        <v>68.209999999999994</v>
      </c>
      <c r="HY852" s="9">
        <v>68.23</v>
      </c>
      <c r="ID852" s="14">
        <v>84.838099999999997</v>
      </c>
      <c r="IE852" s="14">
        <v>84.747900000000001</v>
      </c>
      <c r="IF852" s="14">
        <v>-0.10641399999999999</v>
      </c>
      <c r="IH852" s="7">
        <v>74.72</v>
      </c>
      <c r="II852" s="9">
        <v>99.35</v>
      </c>
    </row>
    <row r="853" spans="1:243" x14ac:dyDescent="0.35">
      <c r="A853" s="6">
        <f t="shared" si="192"/>
        <v>45744</v>
      </c>
      <c r="B853" s="13">
        <f t="shared" si="187"/>
        <v>3</v>
      </c>
      <c r="C853" s="13">
        <f t="shared" si="188"/>
        <v>2025</v>
      </c>
      <c r="D853">
        <f t="shared" si="189"/>
        <v>202503</v>
      </c>
      <c r="E853">
        <f t="shared" si="190"/>
        <v>1</v>
      </c>
      <c r="F853">
        <f t="shared" si="191"/>
        <v>202501</v>
      </c>
      <c r="G853" t="s">
        <v>2004</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85.0608</v>
      </c>
      <c r="FP853" s="7">
        <v>74.69</v>
      </c>
      <c r="FQ853" s="9">
        <v>1.2941</v>
      </c>
      <c r="FT853" s="7">
        <v>4.21</v>
      </c>
      <c r="FU853" s="7">
        <v>4.7</v>
      </c>
      <c r="FV853" s="9">
        <v>85.0334</v>
      </c>
      <c r="FX853" s="9">
        <v>73.63</v>
      </c>
      <c r="FY853" s="9">
        <v>72.02</v>
      </c>
      <c r="FZ853" s="9">
        <v>70.349999999999994</v>
      </c>
      <c r="GA853" s="9">
        <v>68.63</v>
      </c>
      <c r="GB853" s="9">
        <v>67.55</v>
      </c>
      <c r="GD853" s="9">
        <v>73.63</v>
      </c>
      <c r="GE853" s="9">
        <v>72.760000000000005</v>
      </c>
      <c r="GF853" s="9">
        <v>72.02</v>
      </c>
      <c r="GG853" s="9">
        <v>71.38</v>
      </c>
      <c r="GH853" s="9">
        <v>70.819999999999993</v>
      </c>
      <c r="GI853" s="9">
        <v>70.349999999999994</v>
      </c>
      <c r="GJ853" s="9">
        <v>69.95</v>
      </c>
      <c r="GK853" s="9">
        <v>69.62</v>
      </c>
      <c r="GL853" s="9">
        <v>69.31</v>
      </c>
      <c r="GM853" s="9">
        <v>69.040000000000006</v>
      </c>
      <c r="GN853" s="9">
        <v>68.819999999999993</v>
      </c>
      <c r="GO853" s="9">
        <v>68.63</v>
      </c>
      <c r="GP853" s="9">
        <v>68.48</v>
      </c>
      <c r="GQ853" s="9">
        <v>68.36</v>
      </c>
      <c r="GR853" s="9">
        <v>68.23</v>
      </c>
      <c r="GS853" s="9">
        <v>68.11</v>
      </c>
      <c r="GT853" s="9">
        <v>68.010000000000005</v>
      </c>
      <c r="GU853" s="9">
        <v>67.92</v>
      </c>
      <c r="GV853" s="9">
        <v>67.84</v>
      </c>
      <c r="GW853" s="9">
        <v>67.77</v>
      </c>
      <c r="GX853" s="9">
        <v>67.680000000000007</v>
      </c>
      <c r="GY853" s="9">
        <v>67.61</v>
      </c>
      <c r="GZ853" s="9">
        <v>67.569999999999993</v>
      </c>
      <c r="HA853" s="9">
        <v>67.55</v>
      </c>
      <c r="HB853" s="9">
        <v>67.540000000000006</v>
      </c>
      <c r="HC853" s="9">
        <v>67.510000000000005</v>
      </c>
      <c r="HD853" s="9">
        <v>67.47</v>
      </c>
      <c r="HE853" s="9">
        <v>67.44</v>
      </c>
      <c r="HF853" s="9">
        <v>67.41</v>
      </c>
      <c r="HG853" s="9">
        <v>67.400000000000006</v>
      </c>
      <c r="HH853" s="9">
        <v>67.41</v>
      </c>
      <c r="HI853" s="9">
        <v>67.41</v>
      </c>
      <c r="HJ853" s="9">
        <v>67.39</v>
      </c>
      <c r="HK853" s="9">
        <v>67.37</v>
      </c>
      <c r="HL853" s="9">
        <v>67.400000000000006</v>
      </c>
      <c r="HM853" s="9">
        <v>67.430000000000007</v>
      </c>
      <c r="HN853" s="9">
        <v>67.47</v>
      </c>
      <c r="HO853" s="9">
        <v>67.489999999999995</v>
      </c>
      <c r="HP853" s="9">
        <v>67.5</v>
      </c>
      <c r="HQ853" s="9">
        <v>67.52</v>
      </c>
      <c r="HR853" s="9">
        <v>67.55</v>
      </c>
      <c r="HS853" s="9">
        <v>67.569999999999993</v>
      </c>
      <c r="HT853" s="9">
        <v>67.569999999999993</v>
      </c>
      <c r="HU853" s="9">
        <v>67.55</v>
      </c>
      <c r="HV853" s="9">
        <v>67.53</v>
      </c>
      <c r="HW853" s="9">
        <v>67.55</v>
      </c>
      <c r="HX853" s="9">
        <v>67.569999999999993</v>
      </c>
      <c r="HY853" s="9">
        <v>67.59</v>
      </c>
      <c r="ID853" s="14">
        <v>84.838099999999997</v>
      </c>
      <c r="IE853" s="14">
        <v>84.747900000000001</v>
      </c>
      <c r="IF853" s="14">
        <v>-0.10641399999999999</v>
      </c>
      <c r="IH853" s="7">
        <v>74.69</v>
      </c>
      <c r="II853" s="9">
        <v>98.95</v>
      </c>
    </row>
    <row r="854" spans="1:243" x14ac:dyDescent="0.35">
      <c r="A854" s="6">
        <f t="shared" si="192"/>
        <v>45747</v>
      </c>
      <c r="B854" s="13">
        <f t="shared" si="187"/>
        <v>3</v>
      </c>
      <c r="C854" s="13">
        <f t="shared" si="188"/>
        <v>2025</v>
      </c>
      <c r="D854">
        <f t="shared" si="189"/>
        <v>202503</v>
      </c>
      <c r="E854">
        <f t="shared" si="190"/>
        <v>1</v>
      </c>
      <c r="F854">
        <f t="shared" si="191"/>
        <v>202501</v>
      </c>
      <c r="G854" t="s">
        <v>2005</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84.969300000000004</v>
      </c>
      <c r="FP854" s="7">
        <v>77.23</v>
      </c>
      <c r="FQ854" s="9">
        <v>1.2909999999999999</v>
      </c>
      <c r="FT854" s="7">
        <v>4.2</v>
      </c>
      <c r="FU854" s="7">
        <v>4.7</v>
      </c>
      <c r="FV854" s="9">
        <v>84.947100000000006</v>
      </c>
      <c r="FX854" s="9">
        <v>74.739999999999995</v>
      </c>
      <c r="FY854" s="9">
        <v>73.97</v>
      </c>
      <c r="FZ854" s="9">
        <v>72.040000000000006</v>
      </c>
      <c r="GA854" s="9">
        <v>69.92</v>
      </c>
      <c r="GB854" s="9">
        <v>68.5</v>
      </c>
      <c r="GD854" s="9">
        <v>74.739999999999995</v>
      </c>
      <c r="GE854" s="9">
        <v>74.77</v>
      </c>
      <c r="GF854" s="9">
        <v>73.97</v>
      </c>
      <c r="GG854" s="9">
        <v>73.25</v>
      </c>
      <c r="GH854" s="9">
        <v>72.599999999999994</v>
      </c>
      <c r="GI854" s="9">
        <v>72.040000000000006</v>
      </c>
      <c r="GJ854" s="9">
        <v>71.55</v>
      </c>
      <c r="GK854" s="9">
        <v>71.14</v>
      </c>
      <c r="GL854" s="9">
        <v>70.77</v>
      </c>
      <c r="GM854" s="9">
        <v>70.44</v>
      </c>
      <c r="GN854" s="9">
        <v>70.16</v>
      </c>
      <c r="GO854" s="9">
        <v>69.92</v>
      </c>
      <c r="GP854" s="9">
        <v>69.73</v>
      </c>
      <c r="GQ854" s="9">
        <v>69.569999999999993</v>
      </c>
      <c r="GR854" s="9">
        <v>69.41</v>
      </c>
      <c r="GS854" s="9">
        <v>69.260000000000005</v>
      </c>
      <c r="GT854" s="9">
        <v>69.12</v>
      </c>
      <c r="GU854" s="9">
        <v>69</v>
      </c>
      <c r="GV854" s="9">
        <v>68.900000000000006</v>
      </c>
      <c r="GW854" s="9">
        <v>68.8</v>
      </c>
      <c r="GX854" s="9">
        <v>68.69</v>
      </c>
      <c r="GY854" s="9">
        <v>68.599999999999994</v>
      </c>
      <c r="GZ854" s="9">
        <v>68.540000000000006</v>
      </c>
      <c r="HA854" s="9">
        <v>68.5</v>
      </c>
      <c r="HB854" s="9">
        <v>68.48</v>
      </c>
      <c r="HC854" s="9">
        <v>68.44</v>
      </c>
      <c r="HD854" s="9">
        <v>68.39</v>
      </c>
      <c r="HE854" s="9">
        <v>68.349999999999994</v>
      </c>
      <c r="HF854" s="9">
        <v>68.31</v>
      </c>
      <c r="HG854" s="9">
        <v>68.290000000000006</v>
      </c>
      <c r="HH854" s="9">
        <v>68.290000000000006</v>
      </c>
      <c r="HI854" s="9">
        <v>68.28</v>
      </c>
      <c r="HJ854" s="9">
        <v>68.25</v>
      </c>
      <c r="HK854" s="9">
        <v>68.23</v>
      </c>
      <c r="HL854" s="9">
        <v>68.25</v>
      </c>
      <c r="HM854" s="9">
        <v>68.27</v>
      </c>
      <c r="HN854" s="9">
        <v>68.3</v>
      </c>
      <c r="HO854" s="9">
        <v>68.31</v>
      </c>
      <c r="HP854" s="9">
        <v>68.31</v>
      </c>
      <c r="HQ854" s="9">
        <v>68.319999999999993</v>
      </c>
      <c r="HR854" s="9">
        <v>68.34</v>
      </c>
      <c r="HS854" s="9">
        <v>68.36</v>
      </c>
      <c r="HT854" s="9">
        <v>68.349999999999994</v>
      </c>
      <c r="HU854" s="9">
        <v>68.34</v>
      </c>
      <c r="HV854" s="9">
        <v>68.3</v>
      </c>
      <c r="HW854" s="9">
        <v>68.319999999999993</v>
      </c>
      <c r="HX854" s="9">
        <v>68.34</v>
      </c>
      <c r="HY854" s="9">
        <v>68.36</v>
      </c>
      <c r="ID854" s="14">
        <v>84.838099999999997</v>
      </c>
      <c r="IE854" s="14">
        <v>84.747900000000001</v>
      </c>
      <c r="IF854" s="14">
        <v>-0.10641399999999999</v>
      </c>
      <c r="IH854" s="7">
        <v>77.23</v>
      </c>
      <c r="II854" s="9">
        <v>97.76</v>
      </c>
    </row>
    <row r="855" spans="1:243" x14ac:dyDescent="0.35">
      <c r="A855" s="6">
        <f t="shared" si="192"/>
        <v>45748</v>
      </c>
      <c r="B855" s="13">
        <f t="shared" si="187"/>
        <v>4</v>
      </c>
      <c r="C855" s="13">
        <f t="shared" si="188"/>
        <v>2025</v>
      </c>
      <c r="D855">
        <f t="shared" si="189"/>
        <v>202504</v>
      </c>
      <c r="E855">
        <f t="shared" si="190"/>
        <v>2</v>
      </c>
      <c r="F855">
        <f t="shared" si="191"/>
        <v>202502</v>
      </c>
      <c r="G855" t="s">
        <v>2006</v>
      </c>
      <c r="H855" s="9">
        <v>4.5</v>
      </c>
      <c r="I855" s="9">
        <v>4.4554999999999998</v>
      </c>
      <c r="J855" s="10">
        <v>4.3915053000000004</v>
      </c>
      <c r="K855" s="10">
        <v>4.2861124999999998</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v>
      </c>
      <c r="V855" s="10">
        <v>3.8913118999999998</v>
      </c>
      <c r="W855" s="10">
        <v>3.8878016</v>
      </c>
      <c r="X855" s="10">
        <v>3.8859485999999999</v>
      </c>
      <c r="Y855" s="10">
        <v>3.8851740000000001</v>
      </c>
      <c r="Z855" s="10">
        <v>3.8848991000000002</v>
      </c>
      <c r="AA855" s="10">
        <v>3.8845453000000001</v>
      </c>
      <c r="AB855" s="10">
        <v>3.8836477</v>
      </c>
      <c r="AC855" s="10">
        <v>3.8822207999999998</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3.8733124999999999</v>
      </c>
      <c r="AW855" s="10">
        <v>3.8761258000000001</v>
      </c>
      <c r="AX855" s="10">
        <v>3.8793223999999999</v>
      </c>
      <c r="AY855" s="10">
        <v>3.8828950999999998</v>
      </c>
      <c r="AZ855" s="10">
        <v>3.8868368000000002</v>
      </c>
      <c r="BA855" s="10">
        <v>3.8911403999999998</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85.003</v>
      </c>
      <c r="FP855" s="7">
        <v>77.78</v>
      </c>
      <c r="FQ855" s="9">
        <v>1.2923</v>
      </c>
      <c r="FT855" s="7">
        <v>4.2</v>
      </c>
      <c r="FU855" s="7">
        <v>4.6500000000000004</v>
      </c>
      <c r="FV855" s="9">
        <v>84.982699999999994</v>
      </c>
      <c r="FX855" s="9">
        <v>74.489999999999995</v>
      </c>
      <c r="FY855" s="9">
        <v>73.08</v>
      </c>
      <c r="FZ855" s="9">
        <v>71.540000000000006</v>
      </c>
      <c r="GA855" s="9">
        <v>69.84</v>
      </c>
      <c r="GB855" s="9">
        <v>68.61</v>
      </c>
      <c r="GD855" s="9">
        <v>74.489999999999995</v>
      </c>
      <c r="GE855" s="9">
        <v>73.75</v>
      </c>
      <c r="GF855" s="9">
        <v>73.08</v>
      </c>
      <c r="GG855" s="9">
        <v>72.489999999999995</v>
      </c>
      <c r="GH855" s="9">
        <v>71.98</v>
      </c>
      <c r="GI855" s="9">
        <v>71.540000000000006</v>
      </c>
      <c r="GJ855" s="9">
        <v>71.17</v>
      </c>
      <c r="GK855" s="9">
        <v>70.83</v>
      </c>
      <c r="GL855" s="9">
        <v>70.510000000000005</v>
      </c>
      <c r="GM855" s="9">
        <v>70.25</v>
      </c>
      <c r="GN855" s="9">
        <v>70.03</v>
      </c>
      <c r="GO855" s="9">
        <v>69.84</v>
      </c>
      <c r="GP855" s="9">
        <v>69.680000000000007</v>
      </c>
      <c r="GQ855" s="9">
        <v>69.52</v>
      </c>
      <c r="GR855" s="9">
        <v>69.37</v>
      </c>
      <c r="GS855" s="9">
        <v>69.239999999999995</v>
      </c>
      <c r="GT855" s="9">
        <v>69.13</v>
      </c>
      <c r="GU855" s="9">
        <v>69.03</v>
      </c>
      <c r="GV855" s="9">
        <v>68.930000000000007</v>
      </c>
      <c r="GW855" s="9">
        <v>68.819999999999993</v>
      </c>
      <c r="GX855" s="9">
        <v>68.73</v>
      </c>
      <c r="GY855" s="9">
        <v>68.67</v>
      </c>
      <c r="GZ855" s="9">
        <v>68.63</v>
      </c>
      <c r="HA855" s="9">
        <v>68.61</v>
      </c>
      <c r="HB855" s="9">
        <v>68.569999999999993</v>
      </c>
      <c r="HC855" s="9">
        <v>68.52</v>
      </c>
      <c r="HD855" s="9">
        <v>68.47</v>
      </c>
      <c r="HE855" s="9">
        <v>68.430000000000007</v>
      </c>
      <c r="HF855" s="9">
        <v>68.41</v>
      </c>
      <c r="HG855" s="9">
        <v>68.400000000000006</v>
      </c>
      <c r="HH855" s="9">
        <v>68.39</v>
      </c>
      <c r="HI855" s="9">
        <v>68.37</v>
      </c>
      <c r="HJ855" s="9">
        <v>68.349999999999994</v>
      </c>
      <c r="HK855" s="9">
        <v>68.36</v>
      </c>
      <c r="HL855" s="9">
        <v>68.37</v>
      </c>
      <c r="HM855" s="9">
        <v>68.400000000000006</v>
      </c>
      <c r="HN855" s="9">
        <v>68.400000000000006</v>
      </c>
      <c r="HO855" s="9">
        <v>68.400000000000006</v>
      </c>
      <c r="HP855" s="9">
        <v>68.400000000000006</v>
      </c>
      <c r="HQ855" s="9">
        <v>68.41</v>
      </c>
      <c r="HR855" s="9">
        <v>68.42</v>
      </c>
      <c r="HS855" s="9">
        <v>68.400000000000006</v>
      </c>
      <c r="HT855" s="9">
        <v>68.39</v>
      </c>
      <c r="HU855" s="9">
        <v>68.349999999999994</v>
      </c>
      <c r="HV855" s="9">
        <v>68.37</v>
      </c>
      <c r="HW855" s="9">
        <v>68.39</v>
      </c>
      <c r="HX855" s="9">
        <v>68.400000000000006</v>
      </c>
      <c r="HY855" s="9">
        <v>68.41</v>
      </c>
      <c r="ID855" s="14">
        <v>84.838099999999997</v>
      </c>
      <c r="IE855" s="14">
        <v>84.747900000000001</v>
      </c>
      <c r="IF855" s="14">
        <v>-0.10641399999999999</v>
      </c>
      <c r="IH855" s="7">
        <v>77.78</v>
      </c>
      <c r="II855" s="9">
        <v>102.65</v>
      </c>
    </row>
    <row r="856" spans="1:243" x14ac:dyDescent="0.35">
      <c r="A856" s="6">
        <f t="shared" si="192"/>
        <v>45749</v>
      </c>
      <c r="B856" s="13">
        <f t="shared" si="187"/>
        <v>4</v>
      </c>
      <c r="C856" s="13">
        <f t="shared" si="188"/>
        <v>2025</v>
      </c>
      <c r="D856">
        <f t="shared" si="189"/>
        <v>202504</v>
      </c>
      <c r="E856">
        <f t="shared" si="190"/>
        <v>2</v>
      </c>
      <c r="F856">
        <f t="shared" si="191"/>
        <v>202502</v>
      </c>
      <c r="G856" t="s">
        <v>2007</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3.9640865999999999</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3.8724118999999999</v>
      </c>
      <c r="AP856" s="10">
        <v>3.8735314999999999</v>
      </c>
      <c r="AQ856" s="10">
        <v>3.8750591999999999</v>
      </c>
      <c r="AR856" s="10">
        <v>3.8770106000000002</v>
      </c>
      <c r="AS856" s="10">
        <v>3.8794010000000001</v>
      </c>
      <c r="AT856" s="10">
        <v>3.8822412000000002</v>
      </c>
      <c r="AU856" s="10">
        <v>3.8855184</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3.9737502999999998</v>
      </c>
      <c r="BK856" s="10">
        <v>3.9814780000000001</v>
      </c>
      <c r="BL856" s="10">
        <v>3.9893746000000001</v>
      </c>
      <c r="BM856" s="10">
        <v>3.9974322999999998</v>
      </c>
      <c r="BN856" s="10">
        <v>4.0056431000000003</v>
      </c>
      <c r="BO856" s="10">
        <v>4.0139991000000004</v>
      </c>
      <c r="BP856" s="10">
        <v>4.0224926999999999</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85.0685</v>
      </c>
      <c r="FP856" s="7">
        <v>77.27</v>
      </c>
      <c r="FQ856" s="9">
        <v>1.2966</v>
      </c>
      <c r="FT856" s="7">
        <v>4.18</v>
      </c>
      <c r="FU856" s="7">
        <v>4.67</v>
      </c>
      <c r="FV856" s="9">
        <v>85.038700000000006</v>
      </c>
      <c r="FX856" s="9">
        <v>74.95</v>
      </c>
      <c r="FY856" s="9">
        <v>73.41</v>
      </c>
      <c r="FZ856" s="9">
        <v>71.81</v>
      </c>
      <c r="GA856" s="9">
        <v>70.05</v>
      </c>
      <c r="GB856" s="9">
        <v>68.709999999999994</v>
      </c>
      <c r="GD856" s="9">
        <v>74.95</v>
      </c>
      <c r="GE856" s="9">
        <v>74.14</v>
      </c>
      <c r="GF856" s="9">
        <v>73.41</v>
      </c>
      <c r="GG856" s="9">
        <v>72.790000000000006</v>
      </c>
      <c r="GH856" s="9">
        <v>72.260000000000005</v>
      </c>
      <c r="GI856" s="9">
        <v>71.81</v>
      </c>
      <c r="GJ856" s="9">
        <v>71.42</v>
      </c>
      <c r="GK856" s="9">
        <v>71.069999999999993</v>
      </c>
      <c r="GL856" s="9">
        <v>70.75</v>
      </c>
      <c r="GM856" s="9">
        <v>70.48</v>
      </c>
      <c r="GN856" s="9">
        <v>70.239999999999995</v>
      </c>
      <c r="GO856" s="9">
        <v>70.05</v>
      </c>
      <c r="GP856" s="9">
        <v>69.89</v>
      </c>
      <c r="GQ856" s="9">
        <v>69.72</v>
      </c>
      <c r="GR856" s="9">
        <v>69.56</v>
      </c>
      <c r="GS856" s="9">
        <v>69.42</v>
      </c>
      <c r="GT856" s="9">
        <v>69.3</v>
      </c>
      <c r="GU856" s="9">
        <v>69.19</v>
      </c>
      <c r="GV856" s="9">
        <v>69.08</v>
      </c>
      <c r="GW856" s="9">
        <v>68.959999999999994</v>
      </c>
      <c r="GX856" s="9">
        <v>68.86</v>
      </c>
      <c r="GY856" s="9">
        <v>68.790000000000006</v>
      </c>
      <c r="GZ856" s="9">
        <v>68.739999999999995</v>
      </c>
      <c r="HA856" s="9">
        <v>68.709999999999994</v>
      </c>
      <c r="HB856" s="9">
        <v>68.66</v>
      </c>
      <c r="HC856" s="9">
        <v>68.599999999999994</v>
      </c>
      <c r="HD856" s="9">
        <v>68.540000000000006</v>
      </c>
      <c r="HE856" s="9">
        <v>68.489999999999995</v>
      </c>
      <c r="HF856" s="9">
        <v>68.459999999999994</v>
      </c>
      <c r="HG856" s="9">
        <v>68.44</v>
      </c>
      <c r="HH856" s="9">
        <v>68.430000000000007</v>
      </c>
      <c r="HI856" s="9">
        <v>68.400000000000006</v>
      </c>
      <c r="HJ856" s="9">
        <v>68.37</v>
      </c>
      <c r="HK856" s="9">
        <v>68.36</v>
      </c>
      <c r="HL856" s="9">
        <v>68.36</v>
      </c>
      <c r="HM856" s="9">
        <v>68.38</v>
      </c>
      <c r="HN856" s="9">
        <v>68.37</v>
      </c>
      <c r="HO856" s="9">
        <v>68.36</v>
      </c>
      <c r="HP856" s="9">
        <v>68.349999999999994</v>
      </c>
      <c r="HQ856" s="9">
        <v>68.349999999999994</v>
      </c>
      <c r="HR856" s="9">
        <v>68.349999999999994</v>
      </c>
      <c r="HS856" s="9">
        <v>68.319999999999993</v>
      </c>
      <c r="HT856" s="9">
        <v>68.31</v>
      </c>
      <c r="HU856" s="9">
        <v>68.27</v>
      </c>
      <c r="HV856" s="9">
        <v>68.28</v>
      </c>
      <c r="HW856" s="9">
        <v>68.290000000000006</v>
      </c>
      <c r="HX856" s="9">
        <v>68.290000000000006</v>
      </c>
      <c r="HY856" s="9">
        <v>68.290000000000006</v>
      </c>
      <c r="ID856" s="14">
        <v>84.838099999999997</v>
      </c>
      <c r="IE856" s="14">
        <v>84.747900000000001</v>
      </c>
      <c r="IF856" s="14">
        <v>-0.10641399999999999</v>
      </c>
      <c r="IH856" s="7">
        <v>77.27</v>
      </c>
      <c r="II856" s="9">
        <v>99.33</v>
      </c>
    </row>
    <row r="857" spans="1:243" x14ac:dyDescent="0.35">
      <c r="A857" s="6">
        <f t="shared" si="192"/>
        <v>45750</v>
      </c>
      <c r="B857" s="13">
        <f t="shared" si="187"/>
        <v>4</v>
      </c>
      <c r="C857" s="13">
        <f t="shared" si="188"/>
        <v>2025</v>
      </c>
      <c r="D857">
        <f t="shared" si="189"/>
        <v>202504</v>
      </c>
      <c r="E857">
        <f t="shared" si="190"/>
        <v>2</v>
      </c>
      <c r="F857">
        <f t="shared" si="191"/>
        <v>202502</v>
      </c>
      <c r="G857" t="s">
        <v>2008</v>
      </c>
      <c r="H857" s="9">
        <v>4.5</v>
      </c>
      <c r="I857" s="9">
        <v>4.4553000000000003</v>
      </c>
      <c r="J857" s="10">
        <v>4.3810269000000002</v>
      </c>
      <c r="K857" s="10">
        <v>4.2460392000000002</v>
      </c>
      <c r="L857" s="10">
        <v>4.1551913000000003</v>
      </c>
      <c r="M857" s="10">
        <v>4.0842402</v>
      </c>
      <c r="N857" s="10">
        <v>4.0185393999999999</v>
      </c>
      <c r="O857" s="10">
        <v>3.9564998999999998</v>
      </c>
      <c r="P857" s="10">
        <v>3.9001315999999999</v>
      </c>
      <c r="Q857" s="10">
        <v>3.8517904999999999</v>
      </c>
      <c r="R857" s="10">
        <v>3.8125714999999998</v>
      </c>
      <c r="S857" s="10">
        <v>3.7821902000000001</v>
      </c>
      <c r="T857" s="10">
        <v>3.7589028</v>
      </c>
      <c r="U857" s="10">
        <v>3.7409507</v>
      </c>
      <c r="V857" s="10">
        <v>3.72492</v>
      </c>
      <c r="W857" s="10">
        <v>3.7097587000000001</v>
      </c>
      <c r="X857" s="10">
        <v>3.6955038</v>
      </c>
      <c r="Y857" s="10">
        <v>3.6821937999999999</v>
      </c>
      <c r="Z857" s="10">
        <v>3.6698667999999999</v>
      </c>
      <c r="AA857" s="10">
        <v>3.6585618000000002</v>
      </c>
      <c r="AB857" s="10">
        <v>3.6483240000000001</v>
      </c>
      <c r="AC857" s="10">
        <v>3.6392335999999998</v>
      </c>
      <c r="AD857" s="10">
        <v>3.6313825</v>
      </c>
      <c r="AE857" s="10">
        <v>3.6248623000000002</v>
      </c>
      <c r="AF857" s="10">
        <v>3.6197645000000001</v>
      </c>
      <c r="AG857" s="10">
        <v>3.6161810000000001</v>
      </c>
      <c r="AH857" s="10">
        <v>3.6141747</v>
      </c>
      <c r="AI857" s="10">
        <v>3.6136697999999998</v>
      </c>
      <c r="AJ857" s="10">
        <v>3.6145478999999998</v>
      </c>
      <c r="AK857" s="10">
        <v>3.6166906999999999</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3.7079309999999999</v>
      </c>
      <c r="AY857" s="10">
        <v>3.7169116</v>
      </c>
      <c r="AZ857" s="10">
        <v>3.7260005999999999</v>
      </c>
      <c r="BA857" s="10">
        <v>3.7351833999999999</v>
      </c>
      <c r="BB857" s="10">
        <v>3.7444451999999999</v>
      </c>
      <c r="BC857" s="10">
        <v>3.7537712000000001</v>
      </c>
      <c r="BD857" s="10">
        <v>3.7631469000000002</v>
      </c>
      <c r="BE857" s="10">
        <v>3.7725574000000002</v>
      </c>
      <c r="BF857" s="10">
        <v>3.7819908</v>
      </c>
      <c r="BG857" s="10">
        <v>3.7914477</v>
      </c>
      <c r="BH857" s="10">
        <v>3.8009317999999999</v>
      </c>
      <c r="BI857" s="10">
        <v>3.8104467999999998</v>
      </c>
      <c r="BJ857" s="10">
        <v>3.8199969</v>
      </c>
      <c r="BK857" s="10">
        <v>3.8295856000000001</v>
      </c>
      <c r="BL857" s="10">
        <v>3.8392168</v>
      </c>
      <c r="BM857" s="10">
        <v>3.8488945000000001</v>
      </c>
      <c r="BN857" s="10">
        <v>3.8586223999999998</v>
      </c>
      <c r="BO857" s="10">
        <v>3.8684042000000001</v>
      </c>
      <c r="BP857" s="10">
        <v>3.8782440999999999</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85.246600000000001</v>
      </c>
      <c r="FP857" s="7">
        <v>72.540000000000006</v>
      </c>
      <c r="FQ857" s="9">
        <v>1.3168</v>
      </c>
      <c r="FT857" s="7">
        <v>4.03</v>
      </c>
      <c r="FU857" s="7">
        <v>4.53</v>
      </c>
      <c r="FV857" s="9">
        <v>85.216099999999997</v>
      </c>
      <c r="FX857" s="9">
        <v>70.14</v>
      </c>
      <c r="FY857" s="9">
        <v>68.8</v>
      </c>
      <c r="FZ857" s="9">
        <v>67.599999999999994</v>
      </c>
      <c r="GA857" s="9">
        <v>66.55</v>
      </c>
      <c r="GB857" s="9">
        <v>66.16</v>
      </c>
      <c r="GD857" s="9">
        <v>70.14</v>
      </c>
      <c r="GE857" s="9">
        <v>69.42</v>
      </c>
      <c r="GF857" s="9">
        <v>68.8</v>
      </c>
      <c r="GG857" s="9">
        <v>68.3</v>
      </c>
      <c r="GH857" s="9">
        <v>67.91</v>
      </c>
      <c r="GI857" s="9">
        <v>67.599999999999994</v>
      </c>
      <c r="GJ857" s="9">
        <v>67.34</v>
      </c>
      <c r="GK857" s="9">
        <v>67.12</v>
      </c>
      <c r="GL857" s="9">
        <v>66.91</v>
      </c>
      <c r="GM857" s="9">
        <v>66.760000000000005</v>
      </c>
      <c r="GN857" s="9">
        <v>66.64</v>
      </c>
      <c r="GO857" s="9">
        <v>66.55</v>
      </c>
      <c r="GP857" s="9">
        <v>66.48</v>
      </c>
      <c r="GQ857" s="9">
        <v>66.400000000000006</v>
      </c>
      <c r="GR857" s="9">
        <v>66.33</v>
      </c>
      <c r="GS857" s="9">
        <v>66.27</v>
      </c>
      <c r="GT857" s="9">
        <v>66.239999999999995</v>
      </c>
      <c r="GU857" s="9">
        <v>66.209999999999994</v>
      </c>
      <c r="GV857" s="9">
        <v>66.180000000000007</v>
      </c>
      <c r="GW857" s="9">
        <v>66.14</v>
      </c>
      <c r="GX857" s="9">
        <v>66.11</v>
      </c>
      <c r="GY857" s="9">
        <v>66.12</v>
      </c>
      <c r="GZ857" s="9">
        <v>66.14</v>
      </c>
      <c r="HA857" s="9">
        <v>66.16</v>
      </c>
      <c r="HB857" s="9">
        <v>66.180000000000007</v>
      </c>
      <c r="HC857" s="9">
        <v>66.180000000000007</v>
      </c>
      <c r="HD857" s="9">
        <v>66.180000000000007</v>
      </c>
      <c r="HE857" s="9">
        <v>66.180000000000007</v>
      </c>
      <c r="HF857" s="9">
        <v>66.2</v>
      </c>
      <c r="HG857" s="9">
        <v>66.23</v>
      </c>
      <c r="HH857" s="9">
        <v>66.27</v>
      </c>
      <c r="HI857" s="9">
        <v>66.290000000000006</v>
      </c>
      <c r="HJ857" s="9">
        <v>66.31</v>
      </c>
      <c r="HK857" s="9">
        <v>66.349999999999994</v>
      </c>
      <c r="HL857" s="9">
        <v>66.400000000000006</v>
      </c>
      <c r="HM857" s="9">
        <v>66.459999999999994</v>
      </c>
      <c r="HN857" s="9">
        <v>66.5</v>
      </c>
      <c r="HO857" s="9">
        <v>66.53</v>
      </c>
      <c r="HP857" s="9">
        <v>66.56</v>
      </c>
      <c r="HQ857" s="9">
        <v>66.599999999999994</v>
      </c>
      <c r="HR857" s="9">
        <v>66.64</v>
      </c>
      <c r="HS857" s="9">
        <v>66.650000000000006</v>
      </c>
      <c r="HT857" s="9">
        <v>66.69</v>
      </c>
      <c r="HU857" s="9">
        <v>66.680000000000007</v>
      </c>
      <c r="HV857" s="9">
        <v>66.72</v>
      </c>
      <c r="HW857" s="9">
        <v>66.760000000000005</v>
      </c>
      <c r="HX857" s="9">
        <v>66.8</v>
      </c>
      <c r="HY857" s="9">
        <v>66.84</v>
      </c>
      <c r="ID857" s="14">
        <v>84.838099999999997</v>
      </c>
      <c r="IE857" s="14">
        <v>84.747900000000001</v>
      </c>
      <c r="IF857" s="14">
        <v>-0.10641399999999999</v>
      </c>
      <c r="IH857" s="7">
        <v>72.540000000000006</v>
      </c>
      <c r="II857" s="9">
        <v>95.38</v>
      </c>
    </row>
    <row r="858" spans="1:243" x14ac:dyDescent="0.35">
      <c r="A858" s="6">
        <f t="shared" si="192"/>
        <v>45751</v>
      </c>
      <c r="B858" s="13">
        <f t="shared" si="187"/>
        <v>4</v>
      </c>
      <c r="C858" s="13">
        <f t="shared" si="188"/>
        <v>2025</v>
      </c>
      <c r="D858">
        <f t="shared" si="189"/>
        <v>202504</v>
      </c>
      <c r="E858">
        <f t="shared" si="190"/>
        <v>2</v>
      </c>
      <c r="F858">
        <f t="shared" si="191"/>
        <v>202502</v>
      </c>
      <c r="G858" t="s">
        <v>2009</v>
      </c>
      <c r="H858" s="9">
        <v>4.5</v>
      </c>
      <c r="I858" s="9">
        <v>4.4554</v>
      </c>
      <c r="J858" s="10">
        <v>4.3562218000000001</v>
      </c>
      <c r="K858" s="10">
        <v>4.2155171999999999</v>
      </c>
      <c r="L858" s="10">
        <v>4.1121394000000002</v>
      </c>
      <c r="M858" s="10">
        <v>4.0272800000000002</v>
      </c>
      <c r="N858" s="10">
        <v>3.9498731</v>
      </c>
      <c r="O858" s="10">
        <v>3.8788656000000001</v>
      </c>
      <c r="P858" s="10">
        <v>3.8148445999999998</v>
      </c>
      <c r="Q858" s="10">
        <v>3.7588132000000001</v>
      </c>
      <c r="R858" s="10">
        <v>3.7111649</v>
      </c>
      <c r="S858" s="10">
        <v>3.6716065000000002</v>
      </c>
      <c r="T858" s="10">
        <v>3.6392543000000002</v>
      </c>
      <c r="U858" s="10">
        <v>3.6134024999999999</v>
      </c>
      <c r="V858" s="10">
        <v>3.5925824</v>
      </c>
      <c r="W858" s="10">
        <v>3.5759519000000002</v>
      </c>
      <c r="X858" s="10">
        <v>3.5629691000000001</v>
      </c>
      <c r="Y858" s="10">
        <v>3.5530917999999998</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v>
      </c>
      <c r="AL858" s="10">
        <v>3.5579847999999998</v>
      </c>
      <c r="AM858" s="10">
        <v>3.5640122000000001</v>
      </c>
      <c r="AN858" s="10">
        <v>3.5704221</v>
      </c>
      <c r="AO858" s="10">
        <v>3.5771348000000001</v>
      </c>
      <c r="AP858" s="10">
        <v>3.5840702000000002</v>
      </c>
      <c r="AQ858" s="10">
        <v>3.5911485000000001</v>
      </c>
      <c r="AR858" s="10">
        <v>3.5982899000000002</v>
      </c>
      <c r="AS858" s="10">
        <v>3.6054143999999999</v>
      </c>
      <c r="AT858" s="10">
        <v>3.6124559000000001</v>
      </c>
      <c r="AU858" s="10">
        <v>3.6194096999999998</v>
      </c>
      <c r="AV858" s="10">
        <v>3.6262875000000001</v>
      </c>
      <c r="AW858" s="10">
        <v>3.6331012</v>
      </c>
      <c r="AX858" s="10">
        <v>3.6398630000000001</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3.700342</v>
      </c>
      <c r="BH858" s="10">
        <v>3.7072462000000002</v>
      </c>
      <c r="BI858" s="10">
        <v>3.7142374999999999</v>
      </c>
      <c r="BJ858" s="10">
        <v>3.7213305999999999</v>
      </c>
      <c r="BK858" s="10">
        <v>3.7285401</v>
      </c>
      <c r="BL858" s="10">
        <v>3.7358806000000002</v>
      </c>
      <c r="BM858" s="10">
        <v>3.7433670000000001</v>
      </c>
      <c r="BN858" s="10">
        <v>3.7510138</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84.54</v>
      </c>
      <c r="FP858" s="7">
        <v>68.36</v>
      </c>
      <c r="FQ858" s="9">
        <v>1.294</v>
      </c>
      <c r="FT858" s="7">
        <v>3.94</v>
      </c>
      <c r="FU858" s="7">
        <v>4.45</v>
      </c>
      <c r="FV858" s="9">
        <v>84.460300000000004</v>
      </c>
      <c r="FX858" s="9">
        <v>65.58</v>
      </c>
      <c r="FY858" s="9">
        <v>64.47</v>
      </c>
      <c r="FZ858" s="9">
        <v>63.69</v>
      </c>
      <c r="GA858" s="9">
        <v>63.23</v>
      </c>
      <c r="GB858" s="9">
        <v>63.62</v>
      </c>
      <c r="GD858" s="9">
        <v>65.58</v>
      </c>
      <c r="GE858" s="9">
        <v>64.95</v>
      </c>
      <c r="GF858" s="9">
        <v>64.47</v>
      </c>
      <c r="GG858" s="9">
        <v>64.11</v>
      </c>
      <c r="GH858" s="9">
        <v>63.86</v>
      </c>
      <c r="GI858" s="9">
        <v>63.69</v>
      </c>
      <c r="GJ858" s="9">
        <v>63.57</v>
      </c>
      <c r="GK858" s="9">
        <v>63.46</v>
      </c>
      <c r="GL858" s="9">
        <v>63.37</v>
      </c>
      <c r="GM858" s="9">
        <v>63.29</v>
      </c>
      <c r="GN858" s="9">
        <v>63.24</v>
      </c>
      <c r="GO858" s="9">
        <v>63.23</v>
      </c>
      <c r="GP858" s="9">
        <v>63.24</v>
      </c>
      <c r="GQ858" s="9">
        <v>63.23</v>
      </c>
      <c r="GR858" s="9">
        <v>63.23</v>
      </c>
      <c r="GS858" s="9">
        <v>63.24</v>
      </c>
      <c r="GT858" s="9">
        <v>63.27</v>
      </c>
      <c r="GU858" s="9">
        <v>63.31</v>
      </c>
      <c r="GV858" s="9">
        <v>63.34</v>
      </c>
      <c r="GW858" s="9">
        <v>63.36</v>
      </c>
      <c r="GX858" s="9">
        <v>63.39</v>
      </c>
      <c r="GY858" s="9">
        <v>63.46</v>
      </c>
      <c r="GZ858" s="9">
        <v>63.53</v>
      </c>
      <c r="HA858" s="9">
        <v>63.62</v>
      </c>
      <c r="HB858" s="9">
        <v>63.71</v>
      </c>
      <c r="HC858" s="9">
        <v>63.77</v>
      </c>
      <c r="HD858" s="9">
        <v>63.83</v>
      </c>
      <c r="HE858" s="9">
        <v>63.89</v>
      </c>
      <c r="HF858" s="9">
        <v>63.97</v>
      </c>
      <c r="HG858" s="9">
        <v>64.040000000000006</v>
      </c>
      <c r="HH858" s="9">
        <v>64.14</v>
      </c>
      <c r="HI858" s="9">
        <v>64.22</v>
      </c>
      <c r="HJ858" s="9">
        <v>64.3</v>
      </c>
      <c r="HK858" s="9">
        <v>64.400000000000006</v>
      </c>
      <c r="HL858" s="9">
        <v>64.52</v>
      </c>
      <c r="HM858" s="9">
        <v>64.650000000000006</v>
      </c>
      <c r="HN858" s="9">
        <v>64.760000000000005</v>
      </c>
      <c r="HO858" s="9">
        <v>64.83</v>
      </c>
      <c r="HP858" s="9">
        <v>64.900000000000006</v>
      </c>
      <c r="HQ858" s="9">
        <v>64.98</v>
      </c>
      <c r="HR858" s="9">
        <v>65.06</v>
      </c>
      <c r="HS858" s="9">
        <v>65.11</v>
      </c>
      <c r="HT858" s="9">
        <v>65.180000000000007</v>
      </c>
      <c r="HU858" s="9">
        <v>65.209999999999994</v>
      </c>
      <c r="HV858" s="9">
        <v>65.290000000000006</v>
      </c>
      <c r="HW858" s="9">
        <v>65.37</v>
      </c>
      <c r="HX858" s="9">
        <v>65.45</v>
      </c>
      <c r="HY858" s="9">
        <v>65.53</v>
      </c>
      <c r="ID858" s="14">
        <v>84.838099999999997</v>
      </c>
      <c r="IE858" s="14">
        <v>84.747900000000001</v>
      </c>
      <c r="IF858" s="14">
        <v>-0.10641399999999999</v>
      </c>
      <c r="IH858" s="7">
        <v>68.36</v>
      </c>
      <c r="II858" s="9">
        <v>88.75</v>
      </c>
    </row>
    <row r="859" spans="1:243" x14ac:dyDescent="0.35">
      <c r="A859" s="6">
        <f t="shared" si="192"/>
        <v>45754</v>
      </c>
      <c r="B859" s="13">
        <f t="shared" si="187"/>
        <v>4</v>
      </c>
      <c r="C859" s="13">
        <f t="shared" si="188"/>
        <v>2025</v>
      </c>
      <c r="D859">
        <f t="shared" si="189"/>
        <v>202504</v>
      </c>
      <c r="E859">
        <f t="shared" si="190"/>
        <v>2</v>
      </c>
      <c r="F859">
        <f t="shared" si="191"/>
        <v>202502</v>
      </c>
      <c r="G859" t="s">
        <v>2010</v>
      </c>
      <c r="H859" s="9">
        <v>4.5</v>
      </c>
      <c r="I859" s="9">
        <v>4.4561000000000002</v>
      </c>
      <c r="J859" s="10">
        <v>4.3444307000000002</v>
      </c>
      <c r="K859" s="10">
        <v>4.1944407999999997</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3.6901071999999999</v>
      </c>
      <c r="AA859" s="10">
        <v>3.6925815000000002</v>
      </c>
      <c r="AB859" s="10">
        <v>3.6949795999999999</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3.7419818</v>
      </c>
      <c r="AP859" s="10">
        <v>3.7476552999999999</v>
      </c>
      <c r="AQ859" s="10">
        <v>3.7535911999999998</v>
      </c>
      <c r="AR859" s="10">
        <v>3.7597784999999999</v>
      </c>
      <c r="AS859" s="10">
        <v>3.7662059999999999</v>
      </c>
      <c r="AT859" s="10">
        <v>3.7728652999999999</v>
      </c>
      <c r="AU859" s="10">
        <v>3.7797599000000002</v>
      </c>
      <c r="AV859" s="10">
        <v>3.7868957999999999</v>
      </c>
      <c r="AW859" s="10">
        <v>3.7942798</v>
      </c>
      <c r="AX859" s="10">
        <v>3.8019181999999998</v>
      </c>
      <c r="AY859" s="10">
        <v>3.8098173000000002</v>
      </c>
      <c r="AZ859" s="10">
        <v>3.8179835999999998</v>
      </c>
      <c r="BA859" s="10">
        <v>3.8264236999999999</v>
      </c>
      <c r="BB859" s="10">
        <v>3.8351438</v>
      </c>
      <c r="BC859" s="10">
        <v>3.8441502999999999</v>
      </c>
      <c r="BD859" s="10">
        <v>3.8534499000000002</v>
      </c>
      <c r="BE859" s="10">
        <v>3.8630488000000001</v>
      </c>
      <c r="BF859" s="10">
        <v>3.8729515000000001</v>
      </c>
      <c r="BG859" s="10">
        <v>3.8831527000000001</v>
      </c>
      <c r="BH859" s="10">
        <v>3.893643</v>
      </c>
      <c r="BI859" s="10">
        <v>3.9044135999999998</v>
      </c>
      <c r="BJ859" s="10">
        <v>3.9154556</v>
      </c>
      <c r="BK859" s="10">
        <v>3.9267596</v>
      </c>
      <c r="BL859" s="10">
        <v>3.9383168999999998</v>
      </c>
      <c r="BM859" s="10">
        <v>3.9501184</v>
      </c>
      <c r="BN859" s="10">
        <v>3.9621550999999999</v>
      </c>
      <c r="BO859" s="10">
        <v>3.9744179000000002</v>
      </c>
      <c r="BP859" s="10">
        <v>3.9868980000000001</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83.702399999999997</v>
      </c>
      <c r="FP859" s="7">
        <v>66.13</v>
      </c>
      <c r="FQ859" s="9">
        <v>1.2755000000000001</v>
      </c>
      <c r="FT859" s="7">
        <v>4.0199999999999996</v>
      </c>
      <c r="FU859" s="7">
        <v>4.6500000000000004</v>
      </c>
      <c r="FV859" s="9">
        <v>83.609399999999994</v>
      </c>
      <c r="FX859" s="9">
        <v>64.209999999999994</v>
      </c>
      <c r="FY859" s="9">
        <v>63.53</v>
      </c>
      <c r="FZ859" s="9">
        <v>63.12</v>
      </c>
      <c r="GA859" s="9">
        <v>63.03</v>
      </c>
      <c r="GB859" s="9">
        <v>63.61</v>
      </c>
      <c r="GD859" s="9">
        <v>64.209999999999994</v>
      </c>
      <c r="GE859" s="9">
        <v>63.82</v>
      </c>
      <c r="GF859" s="9">
        <v>63.53</v>
      </c>
      <c r="GG859" s="9">
        <v>63.31</v>
      </c>
      <c r="GH859" s="9">
        <v>63.19</v>
      </c>
      <c r="GI859" s="9">
        <v>63.12</v>
      </c>
      <c r="GJ859" s="9">
        <v>63.1</v>
      </c>
      <c r="GK859" s="9">
        <v>63.07</v>
      </c>
      <c r="GL859" s="9">
        <v>63.04</v>
      </c>
      <c r="GM859" s="9">
        <v>63.03</v>
      </c>
      <c r="GN859" s="9">
        <v>63.02</v>
      </c>
      <c r="GO859" s="9">
        <v>63.03</v>
      </c>
      <c r="GP859" s="9">
        <v>63.06</v>
      </c>
      <c r="GQ859" s="9">
        <v>63.06</v>
      </c>
      <c r="GR859" s="9">
        <v>63.07</v>
      </c>
      <c r="GS859" s="9">
        <v>63.09</v>
      </c>
      <c r="GT859" s="9">
        <v>63.13</v>
      </c>
      <c r="GU859" s="9">
        <v>63.18</v>
      </c>
      <c r="GV859" s="9">
        <v>63.23</v>
      </c>
      <c r="GW859" s="9">
        <v>63.26</v>
      </c>
      <c r="GX859" s="9">
        <v>63.3</v>
      </c>
      <c r="GY859" s="9">
        <v>63.4</v>
      </c>
      <c r="GZ859" s="9">
        <v>63.5</v>
      </c>
      <c r="HA859" s="9">
        <v>63.61</v>
      </c>
      <c r="HB859" s="9">
        <v>63.72</v>
      </c>
      <c r="HC859" s="9">
        <v>63.8</v>
      </c>
      <c r="HD859" s="9">
        <v>63.88</v>
      </c>
      <c r="HE859" s="9">
        <v>63.96</v>
      </c>
      <c r="HF859" s="9">
        <v>64.06</v>
      </c>
      <c r="HG859" s="9">
        <v>64.150000000000006</v>
      </c>
      <c r="HH859" s="9">
        <v>64.28</v>
      </c>
      <c r="HI859" s="9">
        <v>64.39</v>
      </c>
      <c r="HJ859" s="9">
        <v>64.489999999999995</v>
      </c>
      <c r="HK859" s="9">
        <v>64.599999999999994</v>
      </c>
      <c r="HL859" s="9">
        <v>64.739999999999995</v>
      </c>
      <c r="HM859" s="9">
        <v>64.89</v>
      </c>
      <c r="HN859" s="9">
        <v>65.02</v>
      </c>
      <c r="HO859" s="9">
        <v>65.099999999999994</v>
      </c>
      <c r="HP859" s="9">
        <v>65.180000000000007</v>
      </c>
      <c r="HQ859" s="9">
        <v>65.27</v>
      </c>
      <c r="HR859" s="9">
        <v>65.37</v>
      </c>
      <c r="HS859" s="9">
        <v>65.430000000000007</v>
      </c>
      <c r="HT859" s="9">
        <v>65.510000000000005</v>
      </c>
      <c r="HU859" s="9">
        <v>65.56</v>
      </c>
      <c r="HV859" s="9">
        <v>65.650000000000006</v>
      </c>
      <c r="HW859" s="9">
        <v>65.75</v>
      </c>
      <c r="HX859" s="9">
        <v>65.849999999999994</v>
      </c>
      <c r="HY859" s="9">
        <v>65.95</v>
      </c>
      <c r="ID859" s="14">
        <v>84.838099999999997</v>
      </c>
      <c r="IE859" s="14">
        <v>84.747900000000001</v>
      </c>
      <c r="IF859" s="14">
        <v>-0.10641399999999999</v>
      </c>
      <c r="IH859" s="7">
        <v>66.13</v>
      </c>
      <c r="II859" s="9">
        <v>90.77</v>
      </c>
    </row>
    <row r="860" spans="1:243" x14ac:dyDescent="0.35">
      <c r="A860" s="6">
        <f t="shared" si="192"/>
        <v>45755</v>
      </c>
      <c r="B860" s="13">
        <f t="shared" si="187"/>
        <v>4</v>
      </c>
      <c r="C860" s="13">
        <f t="shared" si="188"/>
        <v>2025</v>
      </c>
      <c r="D860">
        <f t="shared" si="189"/>
        <v>202504</v>
      </c>
      <c r="E860">
        <f t="shared" si="190"/>
        <v>2</v>
      </c>
      <c r="F860">
        <f t="shared" si="191"/>
        <v>202502</v>
      </c>
      <c r="G860" t="s">
        <v>2011</v>
      </c>
      <c r="H860" s="9">
        <v>4.5</v>
      </c>
      <c r="I860" s="9">
        <v>4.4565000000000001</v>
      </c>
      <c r="J860" s="10">
        <v>4.3293375999999997</v>
      </c>
      <c r="K860" s="10">
        <v>4.1524985000000001</v>
      </c>
      <c r="L860" s="10">
        <v>4.0315551999999997</v>
      </c>
      <c r="M860" s="10">
        <v>3.9379624999999998</v>
      </c>
      <c r="N860" s="10">
        <v>3.8556023000000001</v>
      </c>
      <c r="O860" s="10">
        <v>3.7825641000000001</v>
      </c>
      <c r="P860" s="10">
        <v>3.7200015999999998</v>
      </c>
      <c r="Q860" s="10">
        <v>3.6690165000000001</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3.5866031999999999</v>
      </c>
      <c r="AC860" s="10">
        <v>3.5905526000000001</v>
      </c>
      <c r="AD860" s="10">
        <v>3.5946004</v>
      </c>
      <c r="AE860" s="10">
        <v>3.5988850999999999</v>
      </c>
      <c r="AF860" s="10">
        <v>3.603545</v>
      </c>
      <c r="AG860" s="10">
        <v>3.6087186</v>
      </c>
      <c r="AH860" s="10">
        <v>3.6145157000000001</v>
      </c>
      <c r="AI860" s="10">
        <v>3.6209321999999999</v>
      </c>
      <c r="AJ860" s="10">
        <v>3.6279352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3.7343185999999999</v>
      </c>
      <c r="AV860" s="10">
        <v>3.7458480999999999</v>
      </c>
      <c r="AW860" s="10">
        <v>3.7575832999999998</v>
      </c>
      <c r="AX860" s="10">
        <v>3.7695072999999999</v>
      </c>
      <c r="AY860" s="10">
        <v>3.7816027000000001</v>
      </c>
      <c r="AZ860" s="10">
        <v>3.7938524</v>
      </c>
      <c r="BA860" s="10">
        <v>3.8062396000000001</v>
      </c>
      <c r="BB860" s="10">
        <v>3.8187468</v>
      </c>
      <c r="BC860" s="10">
        <v>3.8313571</v>
      </c>
      <c r="BD860" s="10">
        <v>3.8440534</v>
      </c>
      <c r="BE860" s="10">
        <v>3.8568183999999999</v>
      </c>
      <c r="BF860" s="10">
        <v>3.869637</v>
      </c>
      <c r="BG860" s="10">
        <v>3.8825042999999999</v>
      </c>
      <c r="BH860" s="10">
        <v>3.8954176</v>
      </c>
      <c r="BI860" s="10">
        <v>3.9083746000000001</v>
      </c>
      <c r="BJ860" s="10">
        <v>3.9213733999999998</v>
      </c>
      <c r="BK860" s="10">
        <v>3.9344112999999998</v>
      </c>
      <c r="BL860" s="10">
        <v>3.9474860999999999</v>
      </c>
      <c r="BM860" s="10">
        <v>3.9605958000000001</v>
      </c>
      <c r="BN860" s="10">
        <v>3.9737377</v>
      </c>
      <c r="BO860" s="10">
        <v>3.9869096000000002</v>
      </c>
      <c r="BP860" s="10">
        <v>4.0001094999999998</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83.802300000000002</v>
      </c>
      <c r="FP860" s="7">
        <v>64.86</v>
      </c>
      <c r="FQ860" s="9">
        <v>1.2757000000000001</v>
      </c>
      <c r="FT860" s="7">
        <v>3.95</v>
      </c>
      <c r="FU860" s="7">
        <v>4.5999999999999996</v>
      </c>
      <c r="FV860" s="9">
        <v>83.707999999999998</v>
      </c>
      <c r="FX860" s="9">
        <v>62.82</v>
      </c>
      <c r="FY860" s="9">
        <v>61.96</v>
      </c>
      <c r="FZ860" s="9">
        <v>61.47</v>
      </c>
      <c r="GA860" s="9">
        <v>61.48</v>
      </c>
      <c r="GB860" s="9">
        <v>62.39</v>
      </c>
      <c r="GD860" s="9">
        <v>62.82</v>
      </c>
      <c r="GE860" s="9">
        <v>62.34</v>
      </c>
      <c r="GF860" s="9">
        <v>61.96</v>
      </c>
      <c r="GG860" s="9">
        <v>61.69</v>
      </c>
      <c r="GH860" s="9">
        <v>61.54</v>
      </c>
      <c r="GI860" s="9">
        <v>61.47</v>
      </c>
      <c r="GJ860" s="9">
        <v>61.44</v>
      </c>
      <c r="GK860" s="9">
        <v>61.42</v>
      </c>
      <c r="GL860" s="9">
        <v>61.41</v>
      </c>
      <c r="GM860" s="9">
        <v>61.42</v>
      </c>
      <c r="GN860" s="9">
        <v>61.44</v>
      </c>
      <c r="GO860" s="9">
        <v>61.48</v>
      </c>
      <c r="GP860" s="9">
        <v>61.54</v>
      </c>
      <c r="GQ860" s="9">
        <v>61.58</v>
      </c>
      <c r="GR860" s="9">
        <v>61.62</v>
      </c>
      <c r="GS860" s="9">
        <v>61.67</v>
      </c>
      <c r="GT860" s="9">
        <v>61.74</v>
      </c>
      <c r="GU860" s="9">
        <v>61.81</v>
      </c>
      <c r="GV860" s="9">
        <v>61.88</v>
      </c>
      <c r="GW860" s="9">
        <v>61.94</v>
      </c>
      <c r="GX860" s="9">
        <v>62.01</v>
      </c>
      <c r="GY860" s="9">
        <v>62.13</v>
      </c>
      <c r="GZ860" s="9">
        <v>62.26</v>
      </c>
      <c r="HA860" s="9">
        <v>62.39</v>
      </c>
      <c r="HB860" s="9">
        <v>62.53</v>
      </c>
      <c r="HC860" s="9">
        <v>62.63</v>
      </c>
      <c r="HD860" s="9">
        <v>62.74</v>
      </c>
      <c r="HE860" s="9">
        <v>62.85</v>
      </c>
      <c r="HF860" s="9">
        <v>62.97</v>
      </c>
      <c r="HG860" s="9">
        <v>63.08</v>
      </c>
      <c r="HH860" s="9">
        <v>63.23</v>
      </c>
      <c r="HI860" s="9">
        <v>63.35</v>
      </c>
      <c r="HJ860" s="9">
        <v>63.47</v>
      </c>
      <c r="HK860" s="9">
        <v>63.62</v>
      </c>
      <c r="HL860" s="9">
        <v>63.79</v>
      </c>
      <c r="HM860" s="9">
        <v>63.96</v>
      </c>
      <c r="HN860" s="9">
        <v>64.13</v>
      </c>
      <c r="HO860" s="9">
        <v>64.23</v>
      </c>
      <c r="HP860" s="9">
        <v>64.33</v>
      </c>
      <c r="HQ860" s="9">
        <v>64.44</v>
      </c>
      <c r="HR860" s="9">
        <v>64.56</v>
      </c>
      <c r="HS860" s="9">
        <v>64.63</v>
      </c>
      <c r="HT860" s="9">
        <v>64.73</v>
      </c>
      <c r="HU860" s="9">
        <v>64.8</v>
      </c>
      <c r="HV860" s="9">
        <v>64.91</v>
      </c>
      <c r="HW860" s="9">
        <v>65.02</v>
      </c>
      <c r="HX860" s="9">
        <v>65.14</v>
      </c>
      <c r="HY860" s="9">
        <v>65.260000000000005</v>
      </c>
      <c r="ID860" s="14">
        <v>84.838099999999997</v>
      </c>
      <c r="IE860" s="14">
        <v>84.747900000000001</v>
      </c>
      <c r="IF860" s="14">
        <v>-0.10641399999999999</v>
      </c>
      <c r="IH860" s="7">
        <v>64.86</v>
      </c>
      <c r="II860" s="9">
        <v>88.75</v>
      </c>
    </row>
    <row r="861" spans="1:243" x14ac:dyDescent="0.35">
      <c r="A861" s="6">
        <f t="shared" si="192"/>
        <v>45756</v>
      </c>
      <c r="B861" s="13">
        <f t="shared" si="187"/>
        <v>4</v>
      </c>
      <c r="C861" s="13">
        <f t="shared" si="188"/>
        <v>2025</v>
      </c>
      <c r="D861">
        <f t="shared" si="189"/>
        <v>202504</v>
      </c>
      <c r="E861">
        <f t="shared" si="190"/>
        <v>2</v>
      </c>
      <c r="F861">
        <f t="shared" si="191"/>
        <v>202502</v>
      </c>
      <c r="G861" t="s">
        <v>2012</v>
      </c>
      <c r="H861" s="9">
        <v>4.5</v>
      </c>
      <c r="I861" s="9">
        <v>4.4565000000000001</v>
      </c>
      <c r="J861" s="10">
        <v>4.3106983000000003</v>
      </c>
      <c r="K861" s="10">
        <v>4.1417454999999999</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3.7340238000000001</v>
      </c>
      <c r="AJ861" s="10">
        <v>3.7424097999999999</v>
      </c>
      <c r="AK861" s="10">
        <v>3.7511660999999998</v>
      </c>
      <c r="AL861" s="10">
        <v>3.7602967</v>
      </c>
      <c r="AM861" s="10">
        <v>3.7698049999999999</v>
      </c>
      <c r="AN861" s="10">
        <v>3.7796951999999999</v>
      </c>
      <c r="AO861" s="10">
        <v>3.7899710999999998</v>
      </c>
      <c r="AP861" s="10">
        <v>3.8006364000000001</v>
      </c>
      <c r="AQ861" s="10">
        <v>3.8116951000000001</v>
      </c>
      <c r="AR861" s="10">
        <v>3.8231511999999999</v>
      </c>
      <c r="AS861" s="10">
        <v>3.8350081</v>
      </c>
      <c r="AT861" s="10">
        <v>3.8472658000000002</v>
      </c>
      <c r="AU861" s="10">
        <v>3.8599036999999998</v>
      </c>
      <c r="AV861" s="10">
        <v>3.8728946</v>
      </c>
      <c r="AW861" s="10">
        <v>3.8862117</v>
      </c>
      <c r="AX861" s="10">
        <v>3.8998282999999998</v>
      </c>
      <c r="AY861" s="10">
        <v>3.9137170999999999</v>
      </c>
      <c r="AZ861" s="10">
        <v>3.9278514000000002</v>
      </c>
      <c r="BA861" s="10">
        <v>3.9422044999999999</v>
      </c>
      <c r="BB861" s="10">
        <v>3.9567491000000001</v>
      </c>
      <c r="BC861" s="10">
        <v>3.9714584999999998</v>
      </c>
      <c r="BD861" s="10">
        <v>3.9863059999999999</v>
      </c>
      <c r="BE861" s="10">
        <v>4.0012641999999996</v>
      </c>
      <c r="BF861" s="10">
        <v>4.0163092999999996</v>
      </c>
      <c r="BG861" s="10">
        <v>4.0314296000000001</v>
      </c>
      <c r="BH861" s="10">
        <v>4.0466163999999996</v>
      </c>
      <c r="BI861" s="10">
        <v>4.0618613999999997</v>
      </c>
      <c r="BJ861" s="10">
        <v>4.0771563000000004</v>
      </c>
      <c r="BK861" s="10">
        <v>4.0924924000000003</v>
      </c>
      <c r="BL861" s="10">
        <v>4.1078615000000003</v>
      </c>
      <c r="BM861" s="10">
        <v>4.1232553000000003</v>
      </c>
      <c r="BN861" s="10">
        <v>4.1386650999999999</v>
      </c>
      <c r="BO861" s="10">
        <v>4.1540825000000003</v>
      </c>
      <c r="BP861" s="10">
        <v>4.1694994999999997</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83.345799999999997</v>
      </c>
      <c r="FP861" s="7">
        <v>67.3</v>
      </c>
      <c r="FQ861" s="9">
        <v>1.2757000000000001</v>
      </c>
      <c r="FT861" s="7">
        <v>4.01</v>
      </c>
      <c r="FU861" s="7">
        <v>4.8</v>
      </c>
      <c r="FV861" s="9">
        <v>83.210899999999995</v>
      </c>
      <c r="FX861" s="9">
        <v>65.48</v>
      </c>
      <c r="FY861" s="9">
        <v>64.39</v>
      </c>
      <c r="FZ861" s="9">
        <v>63.52</v>
      </c>
      <c r="GA861" s="9">
        <v>63.19</v>
      </c>
      <c r="GB861" s="9">
        <v>64.010000000000005</v>
      </c>
      <c r="GD861" s="9">
        <v>65.48</v>
      </c>
      <c r="GE861" s="9">
        <v>64.88</v>
      </c>
      <c r="GF861" s="9">
        <v>64.39</v>
      </c>
      <c r="GG861" s="9">
        <v>64</v>
      </c>
      <c r="GH861" s="9">
        <v>63.73</v>
      </c>
      <c r="GI861" s="9">
        <v>63.52</v>
      </c>
      <c r="GJ861" s="9">
        <v>63.36</v>
      </c>
      <c r="GK861" s="9">
        <v>63.24</v>
      </c>
      <c r="GL861" s="9">
        <v>63.17</v>
      </c>
      <c r="GM861" s="9">
        <v>63.15</v>
      </c>
      <c r="GN861" s="9">
        <v>63.15</v>
      </c>
      <c r="GO861" s="9">
        <v>63.19</v>
      </c>
      <c r="GP861" s="9">
        <v>63.25</v>
      </c>
      <c r="GQ861" s="9">
        <v>63.28</v>
      </c>
      <c r="GR861" s="9">
        <v>63.31</v>
      </c>
      <c r="GS861" s="9">
        <v>63.35</v>
      </c>
      <c r="GT861" s="9">
        <v>63.4</v>
      </c>
      <c r="GU861" s="9">
        <v>63.47</v>
      </c>
      <c r="GV861" s="9">
        <v>63.54</v>
      </c>
      <c r="GW861" s="9">
        <v>63.59</v>
      </c>
      <c r="GX861" s="9">
        <v>63.65</v>
      </c>
      <c r="GY861" s="9">
        <v>63.76</v>
      </c>
      <c r="GZ861" s="9">
        <v>63.88</v>
      </c>
      <c r="HA861" s="9">
        <v>64.010000000000005</v>
      </c>
      <c r="HB861" s="9">
        <v>64.14</v>
      </c>
      <c r="HC861" s="9">
        <v>64.23</v>
      </c>
      <c r="HD861" s="9">
        <v>64.33</v>
      </c>
      <c r="HE861" s="9">
        <v>64.430000000000007</v>
      </c>
      <c r="HF861" s="9">
        <v>64.540000000000006</v>
      </c>
      <c r="HG861" s="9">
        <v>64.64</v>
      </c>
      <c r="HH861" s="9">
        <v>64.78</v>
      </c>
      <c r="HI861" s="9">
        <v>64.89</v>
      </c>
      <c r="HJ861" s="9">
        <v>65.010000000000005</v>
      </c>
      <c r="HK861" s="9">
        <v>65.150000000000006</v>
      </c>
      <c r="HL861" s="9">
        <v>65.31</v>
      </c>
      <c r="HM861" s="9">
        <v>65.47</v>
      </c>
      <c r="HN861" s="9">
        <v>65.63</v>
      </c>
      <c r="HO861" s="9">
        <v>65.72</v>
      </c>
      <c r="HP861" s="9">
        <v>65.819999999999993</v>
      </c>
      <c r="HQ861" s="9">
        <v>65.92</v>
      </c>
      <c r="HR861" s="9">
        <v>66.03</v>
      </c>
      <c r="HS861" s="9">
        <v>66.09</v>
      </c>
      <c r="HT861" s="9">
        <v>66.180000000000007</v>
      </c>
      <c r="HU861" s="9">
        <v>66.239999999999995</v>
      </c>
      <c r="HV861" s="9">
        <v>66.349999999999994</v>
      </c>
      <c r="HW861" s="9">
        <v>66.459999999999994</v>
      </c>
      <c r="HX861" s="9">
        <v>66.569999999999993</v>
      </c>
      <c r="HY861" s="9">
        <v>66.680000000000007</v>
      </c>
      <c r="ID861" s="14">
        <v>84.838099999999997</v>
      </c>
      <c r="IE861" s="14">
        <v>84.747900000000001</v>
      </c>
      <c r="IF861" s="14">
        <v>-0.10641399999999999</v>
      </c>
      <c r="IH861" s="7">
        <v>67.3</v>
      </c>
      <c r="II861" s="9">
        <v>83.21</v>
      </c>
    </row>
    <row r="862" spans="1:243" x14ac:dyDescent="0.35">
      <c r="A862" s="6">
        <f t="shared" si="192"/>
        <v>45757</v>
      </c>
      <c r="B862" s="13">
        <f t="shared" si="187"/>
        <v>4</v>
      </c>
      <c r="C862" s="13">
        <f t="shared" si="188"/>
        <v>2025</v>
      </c>
      <c r="D862">
        <f t="shared" si="189"/>
        <v>202504</v>
      </c>
      <c r="E862">
        <f t="shared" si="190"/>
        <v>2</v>
      </c>
      <c r="F862">
        <f t="shared" si="191"/>
        <v>202502</v>
      </c>
      <c r="G862" t="s">
        <v>2013</v>
      </c>
      <c r="H862" s="9">
        <v>4.5</v>
      </c>
      <c r="I862" s="9">
        <v>4.4579000000000004</v>
      </c>
      <c r="J862" s="10">
        <v>4.3190331999999998</v>
      </c>
      <c r="K862" s="10">
        <v>4.1664725000000002</v>
      </c>
      <c r="L862" s="10">
        <v>4.0489946000000003</v>
      </c>
      <c r="M862" s="10">
        <v>3.9435278999999999</v>
      </c>
      <c r="N862" s="10">
        <v>3.8419044000000002</v>
      </c>
      <c r="O862" s="10">
        <v>3.748078</v>
      </c>
      <c r="P862" s="10">
        <v>3.6674148</v>
      </c>
      <c r="Q862" s="10">
        <v>3.6033685000000002</v>
      </c>
      <c r="R862" s="10">
        <v>3.5564464999999998</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3.5157294000000001</v>
      </c>
      <c r="AM862" s="10">
        <v>3.5257238000000002</v>
      </c>
      <c r="AN862" s="10">
        <v>3.5367156</v>
      </c>
      <c r="AO862" s="10">
        <v>3.5486076</v>
      </c>
      <c r="AP862" s="10">
        <v>3.561302</v>
      </c>
      <c r="AQ862" s="10">
        <v>3.5747015000000002</v>
      </c>
      <c r="AR862" s="10">
        <v>3.5887087000000002</v>
      </c>
      <c r="AS862" s="10">
        <v>3.6032258000000001</v>
      </c>
      <c r="AT862" s="10">
        <v>3.6181638999999999</v>
      </c>
      <c r="AU862" s="10">
        <v>3.6334708999999998</v>
      </c>
      <c r="AV862" s="10">
        <v>3.6491042999999999</v>
      </c>
      <c r="AW862" s="10">
        <v>3.6650222000000001</v>
      </c>
      <c r="AX862" s="10">
        <v>3.6811826999999999</v>
      </c>
      <c r="AY862" s="10">
        <v>3.6975433999999998</v>
      </c>
      <c r="AZ862" s="10">
        <v>3.7140621999999999</v>
      </c>
      <c r="BA862" s="10">
        <v>3.7306975000000002</v>
      </c>
      <c r="BB862" s="10">
        <v>3.7474066000000001</v>
      </c>
      <c r="BC862" s="10">
        <v>3.7641475999999998</v>
      </c>
      <c r="BD862" s="10">
        <v>3.7808788</v>
      </c>
      <c r="BE862" s="10">
        <v>3.7975574999999999</v>
      </c>
      <c r="BF862" s="10">
        <v>3.814149</v>
      </c>
      <c r="BG862" s="10">
        <v>3.8306496999999999</v>
      </c>
      <c r="BH862" s="10">
        <v>3.8470642000000002</v>
      </c>
      <c r="BI862" s="10">
        <v>3.8633975</v>
      </c>
      <c r="BJ862" s="10">
        <v>3.8796548999999998</v>
      </c>
      <c r="BK862" s="10">
        <v>3.8958406999999999</v>
      </c>
      <c r="BL862" s="10">
        <v>3.9119602000000002</v>
      </c>
      <c r="BM862" s="10">
        <v>3.9280183000000002</v>
      </c>
      <c r="BN862" s="10">
        <v>3.9440197000000001</v>
      </c>
      <c r="BO862" s="10">
        <v>3.9599693999999999</v>
      </c>
      <c r="BP862" s="10">
        <v>3.9758726000000002</v>
      </c>
      <c r="BQ862" s="10">
        <v>3.9917337000000002</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83.845100000000002</v>
      </c>
      <c r="FP862" s="7">
        <v>65.37</v>
      </c>
      <c r="FQ862" s="9">
        <v>1.296</v>
      </c>
      <c r="FT862" s="7">
        <v>3.9</v>
      </c>
      <c r="FU862" s="7">
        <v>4.63</v>
      </c>
      <c r="FV862" s="9">
        <v>83.74</v>
      </c>
      <c r="FX862" s="9">
        <v>63.33</v>
      </c>
      <c r="FY862" s="9">
        <v>62.36</v>
      </c>
      <c r="FZ862" s="9">
        <v>61.85</v>
      </c>
      <c r="GA862" s="9">
        <v>61.97</v>
      </c>
      <c r="GB862" s="9">
        <v>63.13</v>
      </c>
      <c r="GD862" s="9">
        <v>63.33</v>
      </c>
      <c r="GE862" s="9">
        <v>62.78</v>
      </c>
      <c r="GF862" s="9">
        <v>62.36</v>
      </c>
      <c r="GG862" s="9">
        <v>62.08</v>
      </c>
      <c r="GH862" s="9">
        <v>61.93</v>
      </c>
      <c r="GI862" s="9">
        <v>61.85</v>
      </c>
      <c r="GJ862" s="9">
        <v>61.8</v>
      </c>
      <c r="GK862" s="9">
        <v>61.79</v>
      </c>
      <c r="GL862" s="9">
        <v>61.8</v>
      </c>
      <c r="GM862" s="9">
        <v>61.84</v>
      </c>
      <c r="GN862" s="9">
        <v>61.89</v>
      </c>
      <c r="GO862" s="9">
        <v>61.97</v>
      </c>
      <c r="GP862" s="9">
        <v>62.05</v>
      </c>
      <c r="GQ862" s="9">
        <v>62.11</v>
      </c>
      <c r="GR862" s="9">
        <v>62.17</v>
      </c>
      <c r="GS862" s="9">
        <v>62.24</v>
      </c>
      <c r="GT862" s="9">
        <v>62.33</v>
      </c>
      <c r="GU862" s="9">
        <v>62.43</v>
      </c>
      <c r="GV862" s="9">
        <v>62.52</v>
      </c>
      <c r="GW862" s="9">
        <v>62.59</v>
      </c>
      <c r="GX862" s="9">
        <v>62.68</v>
      </c>
      <c r="GY862" s="9">
        <v>62.82</v>
      </c>
      <c r="GZ862" s="9">
        <v>62.98</v>
      </c>
      <c r="HA862" s="9">
        <v>63.13</v>
      </c>
      <c r="HB862" s="9">
        <v>63.28</v>
      </c>
      <c r="HC862" s="9">
        <v>63.4</v>
      </c>
      <c r="HD862" s="9">
        <v>63.52</v>
      </c>
      <c r="HE862" s="9">
        <v>63.64</v>
      </c>
      <c r="HF862" s="9">
        <v>63.78</v>
      </c>
      <c r="HG862" s="9">
        <v>63.91</v>
      </c>
      <c r="HH862" s="9">
        <v>64.069999999999993</v>
      </c>
      <c r="HI862" s="9">
        <v>64.2</v>
      </c>
      <c r="HJ862" s="9">
        <v>64.34</v>
      </c>
      <c r="HK862" s="9">
        <v>64.5</v>
      </c>
      <c r="HL862" s="9">
        <v>64.680000000000007</v>
      </c>
      <c r="HM862" s="9">
        <v>64.86</v>
      </c>
      <c r="HN862" s="9">
        <v>65.03</v>
      </c>
      <c r="HO862" s="9">
        <v>65.13</v>
      </c>
      <c r="HP862" s="9">
        <v>65.239999999999995</v>
      </c>
      <c r="HQ862" s="9">
        <v>65.349999999999994</v>
      </c>
      <c r="HR862" s="9">
        <v>65.47</v>
      </c>
      <c r="HS862" s="9">
        <v>65.540000000000006</v>
      </c>
      <c r="HT862" s="9">
        <v>65.64</v>
      </c>
      <c r="HU862" s="9">
        <v>65.709999999999994</v>
      </c>
      <c r="HV862" s="9">
        <v>65.83</v>
      </c>
      <c r="HW862" s="9">
        <v>65.95</v>
      </c>
      <c r="HX862" s="9">
        <v>66.06</v>
      </c>
      <c r="HY862" s="9">
        <v>66.17</v>
      </c>
      <c r="ID862" s="14">
        <v>84.838099999999997</v>
      </c>
      <c r="IE862" s="14">
        <v>84.747900000000001</v>
      </c>
      <c r="IF862" s="14">
        <v>-0.10641399999999999</v>
      </c>
      <c r="IH862" s="7">
        <v>63.37</v>
      </c>
      <c r="II862" s="9">
        <v>82.18</v>
      </c>
    </row>
    <row r="863" spans="1:243" x14ac:dyDescent="0.35">
      <c r="A863" s="6">
        <f t="shared" si="192"/>
        <v>45758</v>
      </c>
      <c r="B863" s="13">
        <f t="shared" si="187"/>
        <v>4</v>
      </c>
      <c r="C863" s="13">
        <f t="shared" si="188"/>
        <v>2025</v>
      </c>
      <c r="D863">
        <f t="shared" si="189"/>
        <v>202504</v>
      </c>
      <c r="E863">
        <f t="shared" si="190"/>
        <v>2</v>
      </c>
      <c r="F863">
        <f t="shared" si="191"/>
        <v>202502</v>
      </c>
      <c r="G863" t="s">
        <v>2014</v>
      </c>
      <c r="H863" s="9">
        <v>4.5</v>
      </c>
      <c r="I863" s="9">
        <v>4.4584000000000001</v>
      </c>
      <c r="J863" s="10">
        <v>4.3184361000000004</v>
      </c>
      <c r="K863" s="10">
        <v>4.1965725999999997</v>
      </c>
      <c r="L863" s="10">
        <v>4.1021143999999996</v>
      </c>
      <c r="M863" s="10">
        <v>4.0153236999999997</v>
      </c>
      <c r="N863" s="10">
        <v>3.9311989000000001</v>
      </c>
      <c r="O863" s="10">
        <v>3.8543074000000002</v>
      </c>
      <c r="P863" s="10">
        <v>3.7891968</v>
      </c>
      <c r="Q863" s="10">
        <v>3.7381077999999999</v>
      </c>
      <c r="R863" s="10">
        <v>3.7001371999999999</v>
      </c>
      <c r="S863" s="10">
        <v>3.6734220999999998</v>
      </c>
      <c r="T863" s="10">
        <v>3.6555219999999999</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3.7212763</v>
      </c>
      <c r="AP863" s="10">
        <v>3.7305423000000002</v>
      </c>
      <c r="AQ863" s="10">
        <v>3.7401010000000001</v>
      </c>
      <c r="AR863" s="10">
        <v>3.7499172000000001</v>
      </c>
      <c r="AS863" s="10">
        <v>3.7599551</v>
      </c>
      <c r="AT863" s="10">
        <v>3.7701834999999999</v>
      </c>
      <c r="AU863" s="10">
        <v>3.7805890999999998</v>
      </c>
      <c r="AV863" s="10">
        <v>3.7911628999999998</v>
      </c>
      <c r="AW863" s="10">
        <v>3.8018964999999998</v>
      </c>
      <c r="AX863" s="10">
        <v>3.8127813000000002</v>
      </c>
      <c r="AY863" s="10">
        <v>3.8238085000000002</v>
      </c>
      <c r="AZ863" s="10">
        <v>3.8349696</v>
      </c>
      <c r="BA863" s="10">
        <v>3.8462561000000002</v>
      </c>
      <c r="BB863" s="10">
        <v>3.8576590999999998</v>
      </c>
      <c r="BC863" s="10">
        <v>3.8691700999999998</v>
      </c>
      <c r="BD863" s="10">
        <v>3.8807806</v>
      </c>
      <c r="BE863" s="10">
        <v>3.8924818000000001</v>
      </c>
      <c r="BF863" s="10">
        <v>3.9042667</v>
      </c>
      <c r="BG863" s="10">
        <v>3.9161353999999999</v>
      </c>
      <c r="BH863" s="10">
        <v>3.9280895999999998</v>
      </c>
      <c r="BI863" s="10">
        <v>3.9401313</v>
      </c>
      <c r="BJ863" s="10">
        <v>3.9522624999999998</v>
      </c>
      <c r="BK863" s="10">
        <v>3.9644846999999999</v>
      </c>
      <c r="BL863" s="10">
        <v>3.9768002</v>
      </c>
      <c r="BM863" s="10">
        <v>3.9892107999999999</v>
      </c>
      <c r="BN863" s="10">
        <v>4.0017182</v>
      </c>
      <c r="BO863" s="10">
        <v>4.0143243999999996</v>
      </c>
      <c r="BP863" s="10">
        <v>4.0270314999999997</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83.841399999999993</v>
      </c>
      <c r="FP863" s="7">
        <v>66.83</v>
      </c>
      <c r="FQ863" s="9">
        <v>1.3059000000000001</v>
      </c>
      <c r="FT863" s="7">
        <v>4.04</v>
      </c>
      <c r="FU863" s="7">
        <v>4.72</v>
      </c>
      <c r="FV863" s="9">
        <v>83.743499999999997</v>
      </c>
      <c r="FX863" s="9">
        <v>64.760000000000005</v>
      </c>
      <c r="FY863" s="9">
        <v>63.42</v>
      </c>
      <c r="FZ863" s="9">
        <v>62.61</v>
      </c>
      <c r="GA863" s="9">
        <v>62.52</v>
      </c>
      <c r="GB863" s="9">
        <v>63.42</v>
      </c>
      <c r="GD863" s="9">
        <v>64.760000000000005</v>
      </c>
      <c r="GE863" s="9">
        <v>64.010000000000005</v>
      </c>
      <c r="GF863" s="9">
        <v>63.42</v>
      </c>
      <c r="GG863" s="9">
        <v>63.02</v>
      </c>
      <c r="GH863" s="9">
        <v>62.77</v>
      </c>
      <c r="GI863" s="9">
        <v>62.61</v>
      </c>
      <c r="GJ863" s="9">
        <v>62.5</v>
      </c>
      <c r="GK863" s="9">
        <v>62.44</v>
      </c>
      <c r="GL863" s="9">
        <v>62.41</v>
      </c>
      <c r="GM863" s="9">
        <v>62.43</v>
      </c>
      <c r="GN863" s="9">
        <v>62.46</v>
      </c>
      <c r="GO863" s="9">
        <v>62.52</v>
      </c>
      <c r="GP863" s="9">
        <v>62.59</v>
      </c>
      <c r="GQ863" s="9">
        <v>62.64</v>
      </c>
      <c r="GR863" s="9">
        <v>62.69</v>
      </c>
      <c r="GS863" s="9">
        <v>62.74</v>
      </c>
      <c r="GT863" s="9">
        <v>62.81</v>
      </c>
      <c r="GU863" s="9">
        <v>62.88</v>
      </c>
      <c r="GV863" s="9">
        <v>62.94</v>
      </c>
      <c r="GW863" s="9">
        <v>62.98</v>
      </c>
      <c r="GX863" s="9">
        <v>63.04</v>
      </c>
      <c r="GY863" s="9">
        <v>63.16</v>
      </c>
      <c r="GZ863" s="9">
        <v>63.3</v>
      </c>
      <c r="HA863" s="9">
        <v>63.42</v>
      </c>
      <c r="HB863" s="9">
        <v>63.55</v>
      </c>
      <c r="HC863" s="9">
        <v>63.65</v>
      </c>
      <c r="HD863" s="9">
        <v>63.75</v>
      </c>
      <c r="HE863" s="9">
        <v>63.84</v>
      </c>
      <c r="HF863" s="9">
        <v>63.95</v>
      </c>
      <c r="HG863" s="9">
        <v>64.06</v>
      </c>
      <c r="HH863" s="9">
        <v>64.19</v>
      </c>
      <c r="HI863" s="9">
        <v>64.3</v>
      </c>
      <c r="HJ863" s="9">
        <v>64.42</v>
      </c>
      <c r="HK863" s="9">
        <v>64.56</v>
      </c>
      <c r="HL863" s="9">
        <v>64.72</v>
      </c>
      <c r="HM863" s="9">
        <v>64.88</v>
      </c>
      <c r="HN863" s="9">
        <v>65.03</v>
      </c>
      <c r="HO863" s="9">
        <v>65.12</v>
      </c>
      <c r="HP863" s="9">
        <v>65.22</v>
      </c>
      <c r="HQ863" s="9">
        <v>65.319999999999993</v>
      </c>
      <c r="HR863" s="9">
        <v>65.42</v>
      </c>
      <c r="HS863" s="9">
        <v>65.47</v>
      </c>
      <c r="HT863" s="9">
        <v>65.55</v>
      </c>
      <c r="HU863" s="9">
        <v>65.61</v>
      </c>
      <c r="HV863" s="9">
        <v>65.72</v>
      </c>
      <c r="HW863" s="9">
        <v>65.83</v>
      </c>
      <c r="HX863" s="9">
        <v>65.930000000000007</v>
      </c>
      <c r="HY863" s="9">
        <v>66.02</v>
      </c>
      <c r="ID863" s="14">
        <v>84.838099999999997</v>
      </c>
      <c r="IE863" s="14">
        <v>84.747900000000001</v>
      </c>
      <c r="IF863" s="14">
        <v>-0.10641399999999999</v>
      </c>
      <c r="IH863" s="7">
        <v>64.430000000000007</v>
      </c>
      <c r="II863" s="9">
        <v>83.1</v>
      </c>
    </row>
    <row r="864" spans="1:243" x14ac:dyDescent="0.35">
      <c r="A864" s="6">
        <f t="shared" si="192"/>
        <v>45761</v>
      </c>
      <c r="B864" s="13">
        <f t="shared" si="187"/>
        <v>4</v>
      </c>
      <c r="C864" s="13">
        <f t="shared" si="188"/>
        <v>2025</v>
      </c>
      <c r="D864">
        <f t="shared" si="189"/>
        <v>202504</v>
      </c>
      <c r="E864">
        <f t="shared" si="190"/>
        <v>2</v>
      </c>
      <c r="F864">
        <f t="shared" si="191"/>
        <v>202502</v>
      </c>
      <c r="G864" t="s">
        <v>2015</v>
      </c>
      <c r="H864" s="9">
        <v>4.5</v>
      </c>
      <c r="I864" s="9">
        <v>4.4581999999999997</v>
      </c>
      <c r="J864" s="10">
        <v>4.3126920999999996</v>
      </c>
      <c r="K864" s="10">
        <v>4.1913673999999999</v>
      </c>
      <c r="L864" s="10">
        <v>4.0990095000000002</v>
      </c>
      <c r="M864" s="10">
        <v>4.0149637</v>
      </c>
      <c r="N864" s="10">
        <v>3.9315020000000001</v>
      </c>
      <c r="O864" s="10">
        <v>3.8525100000000001</v>
      </c>
      <c r="P864" s="10">
        <v>3.7838345000000002</v>
      </c>
      <c r="Q864" s="10">
        <v>3.7296985</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3.6783496000000002</v>
      </c>
      <c r="AI864" s="10">
        <v>3.68032</v>
      </c>
      <c r="AJ864" s="10">
        <v>3.6826948000000002</v>
      </c>
      <c r="AK864" s="10">
        <v>3.6854827999999999</v>
      </c>
      <c r="AL864" s="10">
        <v>3.6886923999999999</v>
      </c>
      <c r="AM864" s="10">
        <v>3.6923322000000001</v>
      </c>
      <c r="AN864" s="10">
        <v>3.6964108000000002</v>
      </c>
      <c r="AO864" s="10">
        <v>3.7009368999999999</v>
      </c>
      <c r="AP864" s="10">
        <v>3.7059186999999998</v>
      </c>
      <c r="AQ864" s="10">
        <v>3.7113651000000001</v>
      </c>
      <c r="AR864" s="10">
        <v>3.7172844999999999</v>
      </c>
      <c r="AS864" s="10">
        <v>3.7236855000000002</v>
      </c>
      <c r="AT864" s="10">
        <v>3.7305742999999998</v>
      </c>
      <c r="AU864" s="10">
        <v>3.7379419999999999</v>
      </c>
      <c r="AV864" s="10">
        <v>3.7457731000000001</v>
      </c>
      <c r="AW864" s="10">
        <v>3.7540524999999998</v>
      </c>
      <c r="AX864" s="10">
        <v>3.7627649999999999</v>
      </c>
      <c r="AY864" s="10">
        <v>3.7718951000000001</v>
      </c>
      <c r="AZ864" s="10">
        <v>3.7814276000000002</v>
      </c>
      <c r="BA864" s="10">
        <v>3.7913473999999998</v>
      </c>
      <c r="BB864" s="10">
        <v>3.8016388999999999</v>
      </c>
      <c r="BC864" s="10">
        <v>3.812287</v>
      </c>
      <c r="BD864" s="10">
        <v>3.8232765999999998</v>
      </c>
      <c r="BE864" s="10">
        <v>3.8345921999999999</v>
      </c>
      <c r="BF864" s="10">
        <v>3.8462187000000001</v>
      </c>
      <c r="BG864" s="10">
        <v>3.8581427000000001</v>
      </c>
      <c r="BH864" s="10">
        <v>3.8703506000000001</v>
      </c>
      <c r="BI864" s="10">
        <v>3.8828292000000002</v>
      </c>
      <c r="BJ864" s="10">
        <v>3.8955655</v>
      </c>
      <c r="BK864" s="10">
        <v>3.9085459</v>
      </c>
      <c r="BL864" s="10">
        <v>3.9217572000000001</v>
      </c>
      <c r="BM864" s="10">
        <v>3.9351862999999998</v>
      </c>
      <c r="BN864" s="10">
        <v>3.9488197</v>
      </c>
      <c r="BO864" s="10">
        <v>3.9626440999999999</v>
      </c>
      <c r="BP864" s="10">
        <v>3.9766466</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84.481099999999998</v>
      </c>
      <c r="FP864" s="7">
        <v>67.180000000000007</v>
      </c>
      <c r="FQ864" s="9">
        <v>1.3187</v>
      </c>
      <c r="FT864" s="7">
        <v>4.03</v>
      </c>
      <c r="FU864" s="7">
        <v>4.66</v>
      </c>
      <c r="FV864" s="9">
        <v>84.405900000000003</v>
      </c>
      <c r="FX864" s="9">
        <v>64.88</v>
      </c>
      <c r="FY864" s="9">
        <v>63.7</v>
      </c>
      <c r="FZ864" s="9">
        <v>63</v>
      </c>
      <c r="GA864" s="9">
        <v>63.01</v>
      </c>
      <c r="GB864" s="9">
        <v>63.99</v>
      </c>
      <c r="GD864" s="9">
        <v>64.88</v>
      </c>
      <c r="GE864" s="9">
        <v>64.22</v>
      </c>
      <c r="GF864" s="9">
        <v>63.7</v>
      </c>
      <c r="GG864" s="9">
        <v>63.34</v>
      </c>
      <c r="GH864" s="9">
        <v>63.12</v>
      </c>
      <c r="GI864" s="9">
        <v>63</v>
      </c>
      <c r="GJ864" s="9">
        <v>62.92</v>
      </c>
      <c r="GK864" s="9">
        <v>62.87</v>
      </c>
      <c r="GL864" s="9">
        <v>62.86</v>
      </c>
      <c r="GM864" s="9">
        <v>62.89</v>
      </c>
      <c r="GN864" s="9">
        <v>62.94</v>
      </c>
      <c r="GO864" s="9">
        <v>63.01</v>
      </c>
      <c r="GP864" s="9">
        <v>63.09</v>
      </c>
      <c r="GQ864" s="9">
        <v>63.14</v>
      </c>
      <c r="GR864" s="9">
        <v>63.2</v>
      </c>
      <c r="GS864" s="9">
        <v>63.26</v>
      </c>
      <c r="GT864" s="9">
        <v>63.34</v>
      </c>
      <c r="GU864" s="9">
        <v>63.42</v>
      </c>
      <c r="GV864" s="9">
        <v>63.5</v>
      </c>
      <c r="GW864" s="9">
        <v>63.55</v>
      </c>
      <c r="GX864" s="9">
        <v>63.61</v>
      </c>
      <c r="GY864" s="9">
        <v>63.73</v>
      </c>
      <c r="GZ864" s="9">
        <v>63.86</v>
      </c>
      <c r="HA864" s="9">
        <v>63.99</v>
      </c>
      <c r="HB864" s="9">
        <v>64.12</v>
      </c>
      <c r="HC864" s="9">
        <v>64.22</v>
      </c>
      <c r="HD864" s="9">
        <v>64.31</v>
      </c>
      <c r="HE864" s="9">
        <v>64.400000000000006</v>
      </c>
      <c r="HF864" s="9">
        <v>64.5</v>
      </c>
      <c r="HG864" s="9">
        <v>64.61</v>
      </c>
      <c r="HH864" s="9">
        <v>64.739999999999995</v>
      </c>
      <c r="HI864" s="9">
        <v>64.84</v>
      </c>
      <c r="HJ864" s="9">
        <v>64.959999999999994</v>
      </c>
      <c r="HK864" s="9">
        <v>65.099999999999994</v>
      </c>
      <c r="HL864" s="9">
        <v>65.260000000000005</v>
      </c>
      <c r="HM864" s="9">
        <v>65.41</v>
      </c>
      <c r="HN864" s="9">
        <v>65.56</v>
      </c>
      <c r="HO864" s="9">
        <v>65.650000000000006</v>
      </c>
      <c r="HP864" s="9">
        <v>65.73</v>
      </c>
      <c r="HQ864" s="9">
        <v>65.819999999999993</v>
      </c>
      <c r="HR864" s="9">
        <v>65.91</v>
      </c>
      <c r="HS864" s="9">
        <v>65.97</v>
      </c>
      <c r="HT864" s="9">
        <v>66.05</v>
      </c>
      <c r="HU864" s="9">
        <v>66.099999999999994</v>
      </c>
      <c r="HV864" s="9">
        <v>66.2</v>
      </c>
      <c r="HW864" s="9">
        <v>66.3</v>
      </c>
      <c r="HX864" s="9">
        <v>66.39</v>
      </c>
      <c r="HY864" s="9">
        <v>66.48</v>
      </c>
      <c r="ID864" s="14">
        <v>84.838099999999997</v>
      </c>
      <c r="IE864" s="14">
        <v>84.747900000000001</v>
      </c>
      <c r="IF864" s="14">
        <v>-0.10641399999999999</v>
      </c>
      <c r="IH864" s="7">
        <v>63.63</v>
      </c>
      <c r="II864" s="9">
        <v>85.37</v>
      </c>
    </row>
    <row r="865" spans="1:243" x14ac:dyDescent="0.35">
      <c r="A865" s="6">
        <f t="shared" si="192"/>
        <v>45762</v>
      </c>
      <c r="B865" s="13">
        <f t="shared" si="187"/>
        <v>4</v>
      </c>
      <c r="C865" s="13">
        <f t="shared" si="188"/>
        <v>2025</v>
      </c>
      <c r="D865">
        <f t="shared" si="189"/>
        <v>202504</v>
      </c>
      <c r="E865">
        <f t="shared" si="190"/>
        <v>2</v>
      </c>
      <c r="F865">
        <f t="shared" si="191"/>
        <v>202502</v>
      </c>
      <c r="G865" t="s">
        <v>2016</v>
      </c>
      <c r="H865" s="9">
        <v>4.5</v>
      </c>
      <c r="I865" s="9">
        <v>4.4584999999999999</v>
      </c>
      <c r="J865" s="10">
        <v>4.3003244</v>
      </c>
      <c r="K865" s="10">
        <v>4.1800160999999996</v>
      </c>
      <c r="L865" s="10">
        <v>4.0813777</v>
      </c>
      <c r="M865" s="10">
        <v>3.9874366999999999</v>
      </c>
      <c r="N865" s="10">
        <v>3.8945332000000001</v>
      </c>
      <c r="O865" s="10">
        <v>3.807839</v>
      </c>
      <c r="P865" s="10">
        <v>3.7329430000000001</v>
      </c>
      <c r="Q865" s="10">
        <v>3.6728985999999999</v>
      </c>
      <c r="R865" s="10">
        <v>3.6286635</v>
      </c>
      <c r="S865" s="10">
        <v>3.5988370999999999</v>
      </c>
      <c r="T865" s="10">
        <v>3.5806296999999998</v>
      </c>
      <c r="U865" s="10">
        <v>3.5714009999999998</v>
      </c>
      <c r="V865" s="10">
        <v>3.5668283000000001</v>
      </c>
      <c r="W865" s="10">
        <v>3.5653128000000001</v>
      </c>
      <c r="X865" s="10">
        <v>3.5661285</v>
      </c>
      <c r="Y865" s="10">
        <v>3.5685494000000002</v>
      </c>
      <c r="Z865" s="10">
        <v>3.5718494999999999</v>
      </c>
      <c r="AA865" s="10">
        <v>3.5753026000000001</v>
      </c>
      <c r="AB865" s="10">
        <v>3.5783290000000001</v>
      </c>
      <c r="AC865" s="10">
        <v>3.5809636</v>
      </c>
      <c r="AD865" s="10">
        <v>3.5834025</v>
      </c>
      <c r="AE865" s="10">
        <v>3.5858419000000001</v>
      </c>
      <c r="AF865" s="10">
        <v>3.5884782</v>
      </c>
      <c r="AG865" s="10">
        <v>3.5915075000000001</v>
      </c>
      <c r="AH865" s="10">
        <v>3.5950929</v>
      </c>
      <c r="AI865" s="10">
        <v>3.5992639999999998</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3.7292409000000002</v>
      </c>
      <c r="AY865" s="10">
        <v>3.7419530999999999</v>
      </c>
      <c r="AZ865" s="10">
        <v>3.7550496</v>
      </c>
      <c r="BA865" s="10">
        <v>3.7685029000000001</v>
      </c>
      <c r="BB865" s="10">
        <v>3.7822851000000002</v>
      </c>
      <c r="BC865" s="10">
        <v>3.7963686999999999</v>
      </c>
      <c r="BD865" s="10">
        <v>3.8107264000000001</v>
      </c>
      <c r="BE865" s="10">
        <v>3.8253301</v>
      </c>
      <c r="BF865" s="10">
        <v>3.8401540999999999</v>
      </c>
      <c r="BG865" s="10">
        <v>3.8551799999999998</v>
      </c>
      <c r="BH865" s="10">
        <v>3.8703913000000001</v>
      </c>
      <c r="BI865" s="10">
        <v>3.8857721000000001</v>
      </c>
      <c r="BJ865" s="10">
        <v>3.9013062999999999</v>
      </c>
      <c r="BK865" s="10">
        <v>3.9169773999999999</v>
      </c>
      <c r="BL865" s="10">
        <v>3.9327695</v>
      </c>
      <c r="BM865" s="10">
        <v>3.9486666000000001</v>
      </c>
      <c r="BN865" s="10">
        <v>3.9646520999999999</v>
      </c>
      <c r="BO865" s="10">
        <v>3.9807100000000002</v>
      </c>
      <c r="BP865" s="10">
        <v>3.9968244999999998</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84.997500000000002</v>
      </c>
      <c r="FP865" s="7">
        <v>66.58</v>
      </c>
      <c r="FQ865" s="9">
        <v>1.3245</v>
      </c>
      <c r="FT865" s="7">
        <v>3.95</v>
      </c>
      <c r="FU865" s="7">
        <v>4.63</v>
      </c>
      <c r="FV865" s="9">
        <v>84.919600000000003</v>
      </c>
      <c r="FX865" s="9">
        <v>64.67</v>
      </c>
      <c r="FY865" s="9">
        <v>63.31</v>
      </c>
      <c r="FZ865" s="9">
        <v>62.55</v>
      </c>
      <c r="GA865" s="9">
        <v>62.56</v>
      </c>
      <c r="GB865" s="9">
        <v>63.63</v>
      </c>
      <c r="GD865" s="9">
        <v>64.67</v>
      </c>
      <c r="GE865" s="9">
        <v>63.88</v>
      </c>
      <c r="GF865" s="9">
        <v>63.31</v>
      </c>
      <c r="GG865" s="9">
        <v>62.92</v>
      </c>
      <c r="GH865" s="9">
        <v>62.68</v>
      </c>
      <c r="GI865" s="9">
        <v>62.55</v>
      </c>
      <c r="GJ865" s="9">
        <v>62.46</v>
      </c>
      <c r="GK865" s="9">
        <v>62.41</v>
      </c>
      <c r="GL865" s="9">
        <v>62.4</v>
      </c>
      <c r="GM865" s="9">
        <v>62.43</v>
      </c>
      <c r="GN865" s="9">
        <v>62.48</v>
      </c>
      <c r="GO865" s="9">
        <v>62.56</v>
      </c>
      <c r="GP865" s="9">
        <v>62.65</v>
      </c>
      <c r="GQ865" s="9">
        <v>62.71</v>
      </c>
      <c r="GR865" s="9">
        <v>62.77</v>
      </c>
      <c r="GS865" s="9">
        <v>62.85</v>
      </c>
      <c r="GT865" s="9">
        <v>62.94</v>
      </c>
      <c r="GU865" s="9">
        <v>63.03</v>
      </c>
      <c r="GV865" s="9">
        <v>63.11</v>
      </c>
      <c r="GW865" s="9">
        <v>63.16</v>
      </c>
      <c r="GX865" s="9">
        <v>63.23</v>
      </c>
      <c r="GY865" s="9">
        <v>63.36</v>
      </c>
      <c r="GZ865" s="9">
        <v>63.49</v>
      </c>
      <c r="HA865" s="9">
        <v>63.63</v>
      </c>
      <c r="HB865" s="9">
        <v>63.77</v>
      </c>
      <c r="HC865" s="9">
        <v>63.87</v>
      </c>
      <c r="HD865" s="9">
        <v>63.96</v>
      </c>
      <c r="HE865" s="9">
        <v>64.05</v>
      </c>
      <c r="HF865" s="9">
        <v>64.16</v>
      </c>
      <c r="HG865" s="9">
        <v>64.28</v>
      </c>
      <c r="HH865" s="9">
        <v>64.41</v>
      </c>
      <c r="HI865" s="9">
        <v>64.52</v>
      </c>
      <c r="HJ865" s="9">
        <v>64.62</v>
      </c>
      <c r="HK865" s="9">
        <v>64.760000000000005</v>
      </c>
      <c r="HL865" s="9">
        <v>64.930000000000007</v>
      </c>
      <c r="HM865" s="9">
        <v>65.09</v>
      </c>
      <c r="HN865" s="9">
        <v>65.25</v>
      </c>
      <c r="HO865" s="9">
        <v>65.349999999999994</v>
      </c>
      <c r="HP865" s="9">
        <v>65.430000000000007</v>
      </c>
      <c r="HQ865" s="9">
        <v>65.52</v>
      </c>
      <c r="HR865" s="9">
        <v>65.61</v>
      </c>
      <c r="HS865" s="9">
        <v>65.67</v>
      </c>
      <c r="HT865" s="9">
        <v>65.739999999999995</v>
      </c>
      <c r="HU865" s="9">
        <v>65.8</v>
      </c>
      <c r="HV865" s="9">
        <v>65.900000000000006</v>
      </c>
      <c r="HW865" s="9">
        <v>66</v>
      </c>
      <c r="HX865" s="9">
        <v>66.09</v>
      </c>
      <c r="HY865" s="9">
        <v>66.17</v>
      </c>
      <c r="ID865" s="14">
        <v>84.838099999999997</v>
      </c>
      <c r="IE865" s="14">
        <v>84.747900000000001</v>
      </c>
      <c r="IF865" s="14">
        <v>-0.10641399999999999</v>
      </c>
      <c r="IH865" s="7">
        <v>63.91</v>
      </c>
      <c r="II865" s="9">
        <v>84.32</v>
      </c>
    </row>
    <row r="866" spans="1:243" x14ac:dyDescent="0.35">
      <c r="A866" s="6">
        <f t="shared" si="192"/>
        <v>45763</v>
      </c>
      <c r="B866" s="13">
        <f t="shared" si="187"/>
        <v>4</v>
      </c>
      <c r="C866" s="13">
        <f t="shared" si="188"/>
        <v>2025</v>
      </c>
      <c r="D866">
        <f t="shared" si="189"/>
        <v>202504</v>
      </c>
      <c r="E866">
        <f t="shared" si="190"/>
        <v>2</v>
      </c>
      <c r="F866">
        <f t="shared" si="191"/>
        <v>202502</v>
      </c>
      <c r="G866" t="s">
        <v>2017</v>
      </c>
      <c r="H866" s="9">
        <v>4.5</v>
      </c>
      <c r="I866" s="9">
        <v>4.4584999999999999</v>
      </c>
      <c r="J866" s="10">
        <v>4.2759184000000001</v>
      </c>
      <c r="K866" s="10">
        <v>4.1526540000000001</v>
      </c>
      <c r="L866" s="10">
        <v>4.0579549999999998</v>
      </c>
      <c r="M866" s="10">
        <v>3.971095</v>
      </c>
      <c r="N866" s="10">
        <v>3.8852688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3.6037127999999998</v>
      </c>
      <c r="AC866" s="10">
        <v>3.6062433</v>
      </c>
      <c r="AD866" s="10">
        <v>3.6083381999999999</v>
      </c>
      <c r="AE866" s="10">
        <v>3.6102251999999999</v>
      </c>
      <c r="AF866" s="10">
        <v>3.6121316999999999</v>
      </c>
      <c r="AG866" s="10">
        <v>3.6142851999999999</v>
      </c>
      <c r="AH866" s="10">
        <v>3.6168771999999998</v>
      </c>
      <c r="AI866" s="10">
        <v>3.6199547999999999</v>
      </c>
      <c r="AJ866" s="10">
        <v>3.6235289000000002</v>
      </c>
      <c r="AK866" s="10">
        <v>3.6276104999999998</v>
      </c>
      <c r="AL866" s="10">
        <v>3.6322106999999999</v>
      </c>
      <c r="AM866" s="10">
        <v>3.6373403999999998</v>
      </c>
      <c r="AN866" s="10">
        <v>3.6430106000000002</v>
      </c>
      <c r="AO866" s="10">
        <v>3.6492323999999998</v>
      </c>
      <c r="AP866" s="10">
        <v>3.6560166000000001</v>
      </c>
      <c r="AQ866" s="10">
        <v>3.6633743000000001</v>
      </c>
      <c r="AR866" s="10">
        <v>3.6713165000000001</v>
      </c>
      <c r="AS866" s="10">
        <v>3.6798541</v>
      </c>
      <c r="AT866" s="10">
        <v>3.6889926000000002</v>
      </c>
      <c r="AU866" s="10">
        <v>3.6987074</v>
      </c>
      <c r="AV866" s="10">
        <v>3.7089634999999999</v>
      </c>
      <c r="AW866" s="10">
        <v>3.7197263999999999</v>
      </c>
      <c r="AX866" s="10">
        <v>3.7309614</v>
      </c>
      <c r="AY866" s="10">
        <v>3.7426336</v>
      </c>
      <c r="AZ866" s="10">
        <v>3.7547082999999999</v>
      </c>
      <c r="BA866" s="10">
        <v>3.7671508999999999</v>
      </c>
      <c r="BB866" s="10">
        <v>3.7799263999999999</v>
      </c>
      <c r="BC866" s="10">
        <v>3.7930001999999998</v>
      </c>
      <c r="BD866" s="10">
        <v>3.8063376999999998</v>
      </c>
      <c r="BE866" s="10">
        <v>3.8199038999999999</v>
      </c>
      <c r="BF866" s="10">
        <v>3.8336671999999998</v>
      </c>
      <c r="BG866" s="10">
        <v>3.8476094999999999</v>
      </c>
      <c r="BH866" s="10">
        <v>3.8617159999999999</v>
      </c>
      <c r="BI866" s="10">
        <v>3.8759722000000001</v>
      </c>
      <c r="BJ866" s="10">
        <v>3.8903637999999998</v>
      </c>
      <c r="BK866" s="10">
        <v>3.9048759</v>
      </c>
      <c r="BL866" s="10">
        <v>3.9194941000000001</v>
      </c>
      <c r="BM866" s="10">
        <v>3.9342039999999998</v>
      </c>
      <c r="BN866" s="10">
        <v>3.9489906000000001</v>
      </c>
      <c r="BO866" s="10">
        <v>3.9638396999999999</v>
      </c>
      <c r="BP866" s="10">
        <v>3.9787368999999999</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84.832499999999996</v>
      </c>
      <c r="FP866" s="7">
        <v>67.94</v>
      </c>
      <c r="FQ866" s="9">
        <v>1.3257000000000001</v>
      </c>
      <c r="FT866" s="7">
        <v>3.98</v>
      </c>
      <c r="FU866" s="7">
        <v>4.6100000000000003</v>
      </c>
      <c r="FV866" s="9">
        <v>84.760800000000003</v>
      </c>
      <c r="FX866" s="9">
        <v>65.849999999999994</v>
      </c>
      <c r="FY866" s="9">
        <v>64.319999999999993</v>
      </c>
      <c r="FZ866" s="9">
        <v>63.35</v>
      </c>
      <c r="GA866" s="9">
        <v>63.18</v>
      </c>
      <c r="GB866" s="9">
        <v>64</v>
      </c>
      <c r="GD866" s="9">
        <v>65.849999999999994</v>
      </c>
      <c r="GE866" s="9">
        <v>64.959999999999994</v>
      </c>
      <c r="GF866" s="9">
        <v>64.319999999999993</v>
      </c>
      <c r="GG866" s="9">
        <v>63.85</v>
      </c>
      <c r="GH866" s="9">
        <v>63.54</v>
      </c>
      <c r="GI866" s="9">
        <v>63.35</v>
      </c>
      <c r="GJ866" s="9">
        <v>63.22</v>
      </c>
      <c r="GK866" s="9">
        <v>63.13</v>
      </c>
      <c r="GL866" s="9">
        <v>63.08</v>
      </c>
      <c r="GM866" s="9">
        <v>63.09</v>
      </c>
      <c r="GN866" s="9">
        <v>63.12</v>
      </c>
      <c r="GO866" s="9">
        <v>63.18</v>
      </c>
      <c r="GP866" s="9">
        <v>63.25</v>
      </c>
      <c r="GQ866" s="9">
        <v>63.3</v>
      </c>
      <c r="GR866" s="9">
        <v>63.34</v>
      </c>
      <c r="GS866" s="9">
        <v>63.4</v>
      </c>
      <c r="GT866" s="9">
        <v>63.47</v>
      </c>
      <c r="GU866" s="9">
        <v>63.54</v>
      </c>
      <c r="GV866" s="9">
        <v>63.6</v>
      </c>
      <c r="GW866" s="9">
        <v>63.63</v>
      </c>
      <c r="GX866" s="9">
        <v>63.68</v>
      </c>
      <c r="GY866" s="9">
        <v>63.79</v>
      </c>
      <c r="GZ866" s="9">
        <v>63.89</v>
      </c>
      <c r="HA866" s="9">
        <v>64</v>
      </c>
      <c r="HB866" s="9">
        <v>64.11</v>
      </c>
      <c r="HC866" s="9">
        <v>64.19</v>
      </c>
      <c r="HD866" s="9">
        <v>64.260000000000005</v>
      </c>
      <c r="HE866" s="9">
        <v>64.33</v>
      </c>
      <c r="HF866" s="9">
        <v>64.42</v>
      </c>
      <c r="HG866" s="9">
        <v>64.510000000000005</v>
      </c>
      <c r="HH866" s="9">
        <v>64.62</v>
      </c>
      <c r="HI866" s="9">
        <v>64.709999999999994</v>
      </c>
      <c r="HJ866" s="9">
        <v>64.790000000000006</v>
      </c>
      <c r="HK866" s="9">
        <v>64.91</v>
      </c>
      <c r="HL866" s="9">
        <v>65.06</v>
      </c>
      <c r="HM866" s="9">
        <v>65.2</v>
      </c>
      <c r="HN866" s="9">
        <v>65.33</v>
      </c>
      <c r="HO866" s="9">
        <v>65.430000000000007</v>
      </c>
      <c r="HP866" s="9">
        <v>65.489999999999995</v>
      </c>
      <c r="HQ866" s="9">
        <v>65.569999999999993</v>
      </c>
      <c r="HR866" s="9">
        <v>65.64</v>
      </c>
      <c r="HS866" s="9">
        <v>65.680000000000007</v>
      </c>
      <c r="HT866" s="9">
        <v>65.739999999999995</v>
      </c>
      <c r="HU866" s="9">
        <v>65.78</v>
      </c>
      <c r="HV866" s="9">
        <v>65.87</v>
      </c>
      <c r="HW866" s="9">
        <v>65.95</v>
      </c>
      <c r="HX866" s="9">
        <v>66.02</v>
      </c>
      <c r="HY866" s="9">
        <v>66.08</v>
      </c>
      <c r="ID866" s="14">
        <v>84.838099999999997</v>
      </c>
      <c r="IE866" s="14">
        <v>84.747900000000001</v>
      </c>
      <c r="IF866" s="14">
        <v>-0.10641399999999999</v>
      </c>
      <c r="IH866" s="7">
        <v>65.13</v>
      </c>
      <c r="II866" s="9">
        <v>86.88</v>
      </c>
    </row>
    <row r="867" spans="1:243" x14ac:dyDescent="0.35">
      <c r="A867" s="6">
        <f t="shared" si="192"/>
        <v>45764</v>
      </c>
      <c r="B867" s="13">
        <f t="shared" si="187"/>
        <v>4</v>
      </c>
      <c r="C867" s="13">
        <f t="shared" si="188"/>
        <v>2025</v>
      </c>
      <c r="D867">
        <f t="shared" si="189"/>
        <v>202504</v>
      </c>
      <c r="E867">
        <f t="shared" si="190"/>
        <v>2</v>
      </c>
      <c r="F867">
        <f t="shared" si="191"/>
        <v>202502</v>
      </c>
      <c r="G867" t="s">
        <v>2018</v>
      </c>
      <c r="H867" s="9">
        <v>4.5</v>
      </c>
      <c r="I867" s="9">
        <v>4.4589999999999996</v>
      </c>
      <c r="J867" s="10">
        <v>4.2648653999999997</v>
      </c>
      <c r="K867" s="10">
        <v>4.1419825000000001</v>
      </c>
      <c r="L867" s="10">
        <v>4.0391453999999998</v>
      </c>
      <c r="M867" s="10">
        <v>3.9411515000000001</v>
      </c>
      <c r="N867" s="10">
        <v>3.8458917000000001</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3.5789677000000002</v>
      </c>
      <c r="AP867" s="10">
        <v>3.5881021999999998</v>
      </c>
      <c r="AQ867" s="10">
        <v>3.5978555000000001</v>
      </c>
      <c r="AR867" s="10">
        <v>3.6081859999999999</v>
      </c>
      <c r="AS867" s="10">
        <v>3.6190514999999999</v>
      </c>
      <c r="AT867" s="10">
        <v>3.6304109000000002</v>
      </c>
      <c r="AU867" s="10">
        <v>3.6422262999999999</v>
      </c>
      <c r="AV867" s="10">
        <v>3.6544604000000001</v>
      </c>
      <c r="AW867" s="10">
        <v>3.6670761999999999</v>
      </c>
      <c r="AX867" s="10">
        <v>3.6800369000000002</v>
      </c>
      <c r="AY867" s="10">
        <v>3.6933050999999999</v>
      </c>
      <c r="AZ867" s="10">
        <v>3.7068439</v>
      </c>
      <c r="BA867" s="10">
        <v>3.7206163000000001</v>
      </c>
      <c r="BB867" s="10">
        <v>3.7345850999999999</v>
      </c>
      <c r="BC867" s="10">
        <v>3.7487132999999999</v>
      </c>
      <c r="BD867" s="10">
        <v>3.7629641</v>
      </c>
      <c r="BE867" s="10">
        <v>3.7772999999999999</v>
      </c>
      <c r="BF867" s="10">
        <v>3.7916892999999998</v>
      </c>
      <c r="BG867" s="10">
        <v>3.8061237000000001</v>
      </c>
      <c r="BH867" s="10">
        <v>3.8206004</v>
      </c>
      <c r="BI867" s="10">
        <v>3.8351172999999998</v>
      </c>
      <c r="BJ867" s="10">
        <v>3.8496722999999999</v>
      </c>
      <c r="BK867" s="10">
        <v>3.8642626999999998</v>
      </c>
      <c r="BL867" s="10">
        <v>3.8788863999999998</v>
      </c>
      <c r="BM867" s="10">
        <v>3.8935412</v>
      </c>
      <c r="BN867" s="10">
        <v>3.9082245000000002</v>
      </c>
      <c r="BO867" s="10">
        <v>3.9229343000000001</v>
      </c>
      <c r="BP867" s="10">
        <v>3.9376682000000001</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84.760099999999994</v>
      </c>
      <c r="FP867" s="7">
        <v>69.33</v>
      </c>
      <c r="FQ867" s="9">
        <v>1.3232999999999999</v>
      </c>
      <c r="FT867" s="7">
        <v>3.93</v>
      </c>
      <c r="FU867" s="7">
        <v>4.57</v>
      </c>
      <c r="FV867" s="9">
        <v>84.689599999999999</v>
      </c>
      <c r="FX867" s="9">
        <v>67.959999999999994</v>
      </c>
      <c r="FY867" s="9">
        <v>66.33</v>
      </c>
      <c r="FZ867" s="9">
        <v>65.28</v>
      </c>
      <c r="GA867" s="9">
        <v>64.89</v>
      </c>
      <c r="GB867" s="9">
        <v>65.39</v>
      </c>
      <c r="GD867" s="9">
        <v>67.959999999999994</v>
      </c>
      <c r="GE867" s="9">
        <v>67</v>
      </c>
      <c r="GF867" s="9">
        <v>66.33</v>
      </c>
      <c r="GG867" s="9">
        <v>65.849999999999994</v>
      </c>
      <c r="GH867" s="9">
        <v>65.510000000000005</v>
      </c>
      <c r="GI867" s="9">
        <v>65.28</v>
      </c>
      <c r="GJ867" s="9">
        <v>65.11</v>
      </c>
      <c r="GK867" s="9">
        <v>64.97</v>
      </c>
      <c r="GL867" s="9">
        <v>64.89</v>
      </c>
      <c r="GM867" s="9">
        <v>64.87</v>
      </c>
      <c r="GN867" s="9">
        <v>64.86</v>
      </c>
      <c r="GO867" s="9">
        <v>64.89</v>
      </c>
      <c r="GP867" s="9">
        <v>64.94</v>
      </c>
      <c r="GQ867" s="9">
        <v>64.959999999999994</v>
      </c>
      <c r="GR867" s="9">
        <v>64.97</v>
      </c>
      <c r="GS867" s="9">
        <v>65</v>
      </c>
      <c r="GT867" s="9">
        <v>65.040000000000006</v>
      </c>
      <c r="GU867" s="9">
        <v>65.09</v>
      </c>
      <c r="GV867" s="9">
        <v>65.12</v>
      </c>
      <c r="GW867" s="9">
        <v>65.12</v>
      </c>
      <c r="GX867" s="9">
        <v>65.14</v>
      </c>
      <c r="GY867" s="9">
        <v>65.22</v>
      </c>
      <c r="GZ867" s="9">
        <v>65.31</v>
      </c>
      <c r="HA867" s="9">
        <v>65.39</v>
      </c>
      <c r="HB867" s="9">
        <v>65.47</v>
      </c>
      <c r="HC867" s="9">
        <v>65.52</v>
      </c>
      <c r="HD867" s="9">
        <v>65.56</v>
      </c>
      <c r="HE867" s="9">
        <v>65.61</v>
      </c>
      <c r="HF867" s="9">
        <v>65.67</v>
      </c>
      <c r="HG867" s="9">
        <v>65.739999999999995</v>
      </c>
      <c r="HH867" s="9">
        <v>65.819999999999993</v>
      </c>
      <c r="HI867" s="9">
        <v>65.88</v>
      </c>
      <c r="HJ867" s="9">
        <v>65.95</v>
      </c>
      <c r="HK867" s="9">
        <v>66.05</v>
      </c>
      <c r="HL867" s="9">
        <v>66.16</v>
      </c>
      <c r="HM867" s="9">
        <v>66.27</v>
      </c>
      <c r="HN867" s="9">
        <v>66.38</v>
      </c>
      <c r="HO867" s="9">
        <v>66.459999999999994</v>
      </c>
      <c r="HP867" s="9">
        <v>66.489999999999995</v>
      </c>
      <c r="HQ867" s="9">
        <v>66.55</v>
      </c>
      <c r="HR867" s="9">
        <v>66.599999999999994</v>
      </c>
      <c r="HS867" s="9">
        <v>66.62</v>
      </c>
      <c r="HT867" s="9">
        <v>66.66</v>
      </c>
      <c r="HU867" s="9">
        <v>66.680000000000007</v>
      </c>
      <c r="HV867" s="9">
        <v>66.75</v>
      </c>
      <c r="HW867" s="9">
        <v>66.81</v>
      </c>
      <c r="HX867" s="9">
        <v>66.87</v>
      </c>
      <c r="HY867" s="9">
        <v>66.92</v>
      </c>
      <c r="ID867" s="14">
        <v>84.838099999999997</v>
      </c>
      <c r="IE867" s="14">
        <v>84.747900000000001</v>
      </c>
      <c r="IF867" s="14">
        <v>-0.10641399999999999</v>
      </c>
      <c r="IH867" s="7">
        <v>66.739999999999995</v>
      </c>
      <c r="II867" s="9">
        <v>87.27</v>
      </c>
    </row>
    <row r="868" spans="1:243" x14ac:dyDescent="0.35">
      <c r="A868" s="6">
        <f t="shared" si="192"/>
        <v>45765</v>
      </c>
      <c r="B868" s="13">
        <f t="shared" si="187"/>
        <v>4</v>
      </c>
      <c r="C868" s="13">
        <f t="shared" si="188"/>
        <v>2025</v>
      </c>
      <c r="D868">
        <f t="shared" si="189"/>
        <v>202504</v>
      </c>
      <c r="E868">
        <f t="shared" si="190"/>
        <v>2</v>
      </c>
      <c r="F868">
        <f t="shared" si="191"/>
        <v>202502</v>
      </c>
      <c r="G868" t="s">
        <v>2019</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c r="GD868" s="9" t="e">
        <v>#N/A</v>
      </c>
      <c r="GE868" s="9" t="e">
        <v>#N/A</v>
      </c>
      <c r="GF868" s="9" t="e">
        <v>#N/A</v>
      </c>
      <c r="GG868" s="9" t="e">
        <v>#N/A</v>
      </c>
      <c r="GH868" s="9" t="e">
        <v>#N/A</v>
      </c>
      <c r="GI868" s="9" t="e">
        <v>#N/A</v>
      </c>
      <c r="GJ868" s="9" t="e">
        <v>#N/A</v>
      </c>
      <c r="GK868" s="9" t="e">
        <v>#N/A</v>
      </c>
      <c r="GL868" s="9" t="e">
        <v>#N/A</v>
      </c>
      <c r="GM868" s="9" t="e">
        <v>#N/A</v>
      </c>
      <c r="GN868" s="9" t="e">
        <v>#N/A</v>
      </c>
      <c r="GO868" s="9" t="e">
        <v>#N/A</v>
      </c>
      <c r="GP868" s="9" t="e">
        <v>#N/A</v>
      </c>
      <c r="GQ868" s="9" t="e">
        <v>#N/A</v>
      </c>
      <c r="GR868" s="9" t="e">
        <v>#N/A</v>
      </c>
      <c r="GS868" s="9" t="e">
        <v>#N/A</v>
      </c>
      <c r="GT868" s="9" t="e">
        <v>#N/A</v>
      </c>
      <c r="GU868" s="9" t="e">
        <v>#N/A</v>
      </c>
      <c r="GV868" s="9" t="e">
        <v>#N/A</v>
      </c>
      <c r="GW868" s="9" t="e">
        <v>#N/A</v>
      </c>
      <c r="GX868" s="9" t="e">
        <v>#N/A</v>
      </c>
      <c r="GY868" s="9" t="e">
        <v>#N/A</v>
      </c>
      <c r="GZ868" s="9" t="e">
        <v>#N/A</v>
      </c>
      <c r="HA868" s="9" t="e">
        <v>#N/A</v>
      </c>
      <c r="HB868" s="9" t="e">
        <v>#N/A</v>
      </c>
      <c r="HC868" s="9" t="e">
        <v>#N/A</v>
      </c>
      <c r="HD868" s="9" t="e">
        <v>#N/A</v>
      </c>
      <c r="HE868" s="9" t="e">
        <v>#N/A</v>
      </c>
      <c r="HF868" s="9" t="e">
        <v>#N/A</v>
      </c>
      <c r="HG868" s="9" t="e">
        <v>#N/A</v>
      </c>
      <c r="HH868" s="9" t="e">
        <v>#N/A</v>
      </c>
      <c r="HI868" s="9" t="e">
        <v>#N/A</v>
      </c>
      <c r="HJ868" s="9" t="e">
        <v>#N/A</v>
      </c>
      <c r="HK868" s="9" t="e">
        <v>#N/A</v>
      </c>
      <c r="HL868" s="9" t="e">
        <v>#N/A</v>
      </c>
      <c r="HM868" s="9" t="e">
        <v>#N/A</v>
      </c>
      <c r="HN868" s="9" t="e">
        <v>#N/A</v>
      </c>
      <c r="HO868" s="9" t="e">
        <v>#N/A</v>
      </c>
      <c r="HP868" s="9" t="e">
        <v>#N/A</v>
      </c>
      <c r="HQ868" s="9" t="e">
        <v>#N/A</v>
      </c>
      <c r="HR868" s="9" t="e">
        <v>#N/A</v>
      </c>
      <c r="HS868" s="9" t="e">
        <v>#N/A</v>
      </c>
      <c r="HT868" s="9" t="e">
        <v>#N/A</v>
      </c>
      <c r="HU868" s="9" t="e">
        <v>#N/A</v>
      </c>
      <c r="HV868" s="9" t="e">
        <v>#N/A</v>
      </c>
      <c r="HW868" s="9" t="e">
        <v>#N/A</v>
      </c>
      <c r="HX868" s="9" t="e">
        <v>#N/A</v>
      </c>
      <c r="HY868" s="9" t="e">
        <v>#N/A</v>
      </c>
      <c r="ID868" s="14">
        <v>84.838099999999997</v>
      </c>
      <c r="IE868" s="14">
        <v>84.747900000000001</v>
      </c>
      <c r="IF868" s="14">
        <v>-0.10641399999999999</v>
      </c>
      <c r="IH868" s="7">
        <v>66.55</v>
      </c>
      <c r="II868" s="9" t="e">
        <v>#N/A</v>
      </c>
    </row>
    <row r="869" spans="1:243" x14ac:dyDescent="0.35">
      <c r="A869" s="6">
        <f t="shared" si="192"/>
        <v>45768</v>
      </c>
      <c r="B869" s="13">
        <f t="shared" si="187"/>
        <v>4</v>
      </c>
      <c r="C869" s="13">
        <f t="shared" si="188"/>
        <v>2025</v>
      </c>
      <c r="D869">
        <f t="shared" si="189"/>
        <v>202504</v>
      </c>
      <c r="E869">
        <f t="shared" si="190"/>
        <v>2</v>
      </c>
      <c r="F869">
        <f t="shared" si="191"/>
        <v>202502</v>
      </c>
      <c r="G869" t="s">
        <v>2020</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c r="GD869" s="9">
        <v>66.260000000000005</v>
      </c>
      <c r="GE869" s="9">
        <v>65.3</v>
      </c>
      <c r="GF869" s="9">
        <v>64.63</v>
      </c>
      <c r="GG869" s="9">
        <v>64.17</v>
      </c>
      <c r="GH869" s="9">
        <v>63.86</v>
      </c>
      <c r="GI869" s="9">
        <v>63.65</v>
      </c>
      <c r="GJ869" s="9">
        <v>63.5</v>
      </c>
      <c r="GK869" s="9">
        <v>63.39</v>
      </c>
      <c r="GL869" s="9">
        <v>63.34</v>
      </c>
      <c r="GM869" s="9">
        <v>63.35</v>
      </c>
      <c r="GN869" s="9">
        <v>63.38</v>
      </c>
      <c r="GO869" s="9">
        <v>63.44</v>
      </c>
      <c r="GP869" s="9">
        <v>63.51</v>
      </c>
      <c r="GQ869" s="9">
        <v>63.56</v>
      </c>
      <c r="GR869" s="9">
        <v>63.6</v>
      </c>
      <c r="GS869" s="9">
        <v>63.66</v>
      </c>
      <c r="GT869" s="9">
        <v>63.73</v>
      </c>
      <c r="GU869" s="9">
        <v>63.8</v>
      </c>
      <c r="GV869" s="9">
        <v>63.85</v>
      </c>
      <c r="GW869" s="9">
        <v>63.88</v>
      </c>
      <c r="GX869" s="9">
        <v>63.92</v>
      </c>
      <c r="GY869" s="9">
        <v>64.02</v>
      </c>
      <c r="GZ869" s="9">
        <v>64.13</v>
      </c>
      <c r="HA869" s="9">
        <v>64.23</v>
      </c>
      <c r="HB869" s="9">
        <v>64.33</v>
      </c>
      <c r="HC869" s="9">
        <v>64.400000000000006</v>
      </c>
      <c r="HD869" s="9">
        <v>64.47</v>
      </c>
      <c r="HE869" s="9">
        <v>64.540000000000006</v>
      </c>
      <c r="HF869" s="9">
        <v>64.62</v>
      </c>
      <c r="HG869" s="9">
        <v>64.7</v>
      </c>
      <c r="HH869" s="9">
        <v>64.8</v>
      </c>
      <c r="HI869" s="9">
        <v>64.88</v>
      </c>
      <c r="HJ869" s="9">
        <v>64.97</v>
      </c>
      <c r="HK869" s="9">
        <v>65.08</v>
      </c>
      <c r="HL869" s="9">
        <v>65.209999999999994</v>
      </c>
      <c r="HM869" s="9">
        <v>65.33</v>
      </c>
      <c r="HN869" s="9">
        <v>65.45</v>
      </c>
      <c r="HO869" s="9">
        <v>65.55</v>
      </c>
      <c r="HP869" s="9">
        <v>65.599999999999994</v>
      </c>
      <c r="HQ869" s="9">
        <v>65.680000000000007</v>
      </c>
      <c r="HR869" s="9">
        <v>65.739999999999995</v>
      </c>
      <c r="HS869" s="9">
        <v>65.77</v>
      </c>
      <c r="HT869" s="9">
        <v>65.819999999999993</v>
      </c>
      <c r="HU869" s="9">
        <v>65.849999999999994</v>
      </c>
      <c r="HV869" s="9">
        <v>65.92</v>
      </c>
      <c r="HW869" s="9">
        <v>65.989999999999995</v>
      </c>
      <c r="HX869" s="9">
        <v>66.06</v>
      </c>
      <c r="HY869" s="9">
        <v>66.12</v>
      </c>
      <c r="ID869" s="14">
        <v>84.838099999999997</v>
      </c>
      <c r="IE869" s="14">
        <v>84.747900000000001</v>
      </c>
      <c r="IF869" s="14">
        <v>-0.10641399999999999</v>
      </c>
      <c r="IH869" s="7">
        <v>65.23</v>
      </c>
      <c r="II869" s="9">
        <v>87.27</v>
      </c>
    </row>
    <row r="870" spans="1:243" x14ac:dyDescent="0.35">
      <c r="A870" s="6">
        <f t="shared" si="192"/>
        <v>45769</v>
      </c>
      <c r="B870" s="13">
        <f t="shared" si="187"/>
        <v>4</v>
      </c>
      <c r="C870" s="13">
        <f t="shared" si="188"/>
        <v>2025</v>
      </c>
      <c r="D870">
        <f t="shared" si="189"/>
        <v>202504</v>
      </c>
      <c r="E870">
        <f t="shared" si="190"/>
        <v>2</v>
      </c>
      <c r="F870">
        <f t="shared" si="191"/>
        <v>202502</v>
      </c>
      <c r="G870" t="s">
        <v>2021</v>
      </c>
      <c r="H870" s="9">
        <v>4.5</v>
      </c>
      <c r="I870" s="9">
        <v>4.4592999999999998</v>
      </c>
      <c r="J870" s="10">
        <v>4.2132940000000003</v>
      </c>
      <c r="K870" s="10">
        <v>4.1262615</v>
      </c>
      <c r="L870" s="10">
        <v>4.0235652000000002</v>
      </c>
      <c r="M870" s="10">
        <v>3.9125733</v>
      </c>
      <c r="N870" s="10">
        <v>3.8043486999999998</v>
      </c>
      <c r="O870" s="10">
        <v>3.7071044</v>
      </c>
      <c r="P870" s="10">
        <v>3.6256913000000002</v>
      </c>
      <c r="Q870" s="10">
        <v>3.561137</v>
      </c>
      <c r="R870" s="10">
        <v>3.5127136000000001</v>
      </c>
      <c r="S870" s="10">
        <v>3.4783811999999998</v>
      </c>
      <c r="T870" s="10">
        <v>3.4555359000000001</v>
      </c>
      <c r="U870" s="10">
        <v>3.4420926999999999</v>
      </c>
      <c r="V870" s="10">
        <v>3.4348773000000001</v>
      </c>
      <c r="W870" s="10">
        <v>3.4323714000000001</v>
      </c>
      <c r="X870" s="10">
        <v>3.4336017999999999</v>
      </c>
      <c r="Y870" s="10">
        <v>3.4375950999999998</v>
      </c>
      <c r="Z870" s="10">
        <v>3.4433782000000002</v>
      </c>
      <c r="AA870" s="10">
        <v>3.4499773999999999</v>
      </c>
      <c r="AB870" s="10">
        <v>3.4565893000000001</v>
      </c>
      <c r="AC870" s="10">
        <v>3.4631224999999999</v>
      </c>
      <c r="AD870" s="10">
        <v>3.4696731000000001</v>
      </c>
      <c r="AE870" s="10">
        <v>3.4763367999999999</v>
      </c>
      <c r="AF870" s="10">
        <v>3.4832098</v>
      </c>
      <c r="AG870" s="10">
        <v>3.4903876999999999</v>
      </c>
      <c r="AH870" s="10">
        <v>3.4979504000000001</v>
      </c>
      <c r="AI870" s="10">
        <v>3.5059127000000001</v>
      </c>
      <c r="AJ870" s="10">
        <v>3.5142728000000001</v>
      </c>
      <c r="AK870" s="10">
        <v>3.5230293000000001</v>
      </c>
      <c r="AL870" s="10">
        <v>3.5321807000000001</v>
      </c>
      <c r="AM870" s="10">
        <v>3.5417253</v>
      </c>
      <c r="AN870" s="10">
        <v>3.5516616999999999</v>
      </c>
      <c r="AO870" s="10">
        <v>3.5619884000000002</v>
      </c>
      <c r="AP870" s="10">
        <v>3.5727036999999999</v>
      </c>
      <c r="AQ870" s="10">
        <v>3.5838060999999999</v>
      </c>
      <c r="AR870" s="10">
        <v>3.5952942000000001</v>
      </c>
      <c r="AS870" s="10">
        <v>3.6071662999999998</v>
      </c>
      <c r="AT870" s="10">
        <v>3.6194188</v>
      </c>
      <c r="AU870" s="10">
        <v>3.6320367</v>
      </c>
      <c r="AV870" s="10">
        <v>3.6450008999999999</v>
      </c>
      <c r="AW870" s="10">
        <v>3.6582924000000001</v>
      </c>
      <c r="AX870" s="10">
        <v>3.6718926000000001</v>
      </c>
      <c r="AY870" s="10">
        <v>3.6857821999999998</v>
      </c>
      <c r="AZ870" s="10">
        <v>3.6999423999999999</v>
      </c>
      <c r="BA870" s="10">
        <v>3.7143543999999999</v>
      </c>
      <c r="BB870" s="10">
        <v>3.728999</v>
      </c>
      <c r="BC870" s="10">
        <v>3.7438574</v>
      </c>
      <c r="BD870" s="10">
        <v>3.7589108000000002</v>
      </c>
      <c r="BE870" s="10">
        <v>3.7741400000000001</v>
      </c>
      <c r="BF870" s="10">
        <v>3.7895273999999999</v>
      </c>
      <c r="BG870" s="10">
        <v>3.8050624000000002</v>
      </c>
      <c r="BH870" s="10">
        <v>3.8207353999999998</v>
      </c>
      <c r="BI870" s="10">
        <v>3.8365374999999999</v>
      </c>
      <c r="BJ870" s="10">
        <v>3.8524601000000001</v>
      </c>
      <c r="BK870" s="10">
        <v>3.8684935</v>
      </c>
      <c r="BL870" s="10">
        <v>3.8846289000000001</v>
      </c>
      <c r="BM870" s="10">
        <v>3.9008576000000001</v>
      </c>
      <c r="BN870" s="10">
        <v>3.91717</v>
      </c>
      <c r="BO870" s="10">
        <v>3.9335572999999999</v>
      </c>
      <c r="BP870" s="10">
        <v>3.9500106000000001</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85.1755</v>
      </c>
      <c r="FP870" s="7">
        <v>68.930000000000007</v>
      </c>
      <c r="FQ870" s="9">
        <v>1.3379000000000001</v>
      </c>
      <c r="FT870" s="7">
        <v>3.84</v>
      </c>
      <c r="FU870" s="7">
        <v>4.57</v>
      </c>
      <c r="FV870" s="9">
        <v>85.119</v>
      </c>
      <c r="FX870" s="9">
        <v>67.44</v>
      </c>
      <c r="FY870" s="9">
        <v>65.790000000000006</v>
      </c>
      <c r="FZ870" s="9">
        <v>64.72</v>
      </c>
      <c r="GA870" s="9">
        <v>64.430000000000007</v>
      </c>
      <c r="GB870" s="9">
        <v>65.13</v>
      </c>
      <c r="GD870" s="9">
        <v>67.44</v>
      </c>
      <c r="GE870" s="9">
        <v>66.48</v>
      </c>
      <c r="GF870" s="9">
        <v>65.790000000000006</v>
      </c>
      <c r="GG870" s="9">
        <v>65.28</v>
      </c>
      <c r="GH870" s="9">
        <v>64.95</v>
      </c>
      <c r="GI870" s="9">
        <v>64.72</v>
      </c>
      <c r="GJ870" s="9">
        <v>64.56</v>
      </c>
      <c r="GK870" s="9">
        <v>64.44</v>
      </c>
      <c r="GL870" s="9">
        <v>64.37</v>
      </c>
      <c r="GM870" s="9">
        <v>64.36</v>
      </c>
      <c r="GN870" s="9">
        <v>64.38</v>
      </c>
      <c r="GO870" s="9">
        <v>64.430000000000007</v>
      </c>
      <c r="GP870" s="9">
        <v>64.489999999999995</v>
      </c>
      <c r="GQ870" s="9">
        <v>64.53</v>
      </c>
      <c r="GR870" s="9">
        <v>64.56</v>
      </c>
      <c r="GS870" s="9">
        <v>64.61</v>
      </c>
      <c r="GT870" s="9">
        <v>64.67</v>
      </c>
      <c r="GU870" s="9">
        <v>64.73</v>
      </c>
      <c r="GV870" s="9">
        <v>64.78</v>
      </c>
      <c r="GW870" s="9">
        <v>64.8</v>
      </c>
      <c r="GX870" s="9">
        <v>64.84</v>
      </c>
      <c r="GY870" s="9">
        <v>64.930000000000007</v>
      </c>
      <c r="GZ870" s="9">
        <v>65.03</v>
      </c>
      <c r="HA870" s="9">
        <v>65.13</v>
      </c>
      <c r="HB870" s="9">
        <v>65.22</v>
      </c>
      <c r="HC870" s="9">
        <v>65.290000000000006</v>
      </c>
      <c r="HD870" s="9">
        <v>65.36</v>
      </c>
      <c r="HE870" s="9">
        <v>65.42</v>
      </c>
      <c r="HF870" s="9">
        <v>65.5</v>
      </c>
      <c r="HG870" s="9">
        <v>65.58</v>
      </c>
      <c r="HH870" s="9">
        <v>65.680000000000007</v>
      </c>
      <c r="HI870" s="9">
        <v>65.75</v>
      </c>
      <c r="HJ870" s="9">
        <v>65.84</v>
      </c>
      <c r="HK870" s="9">
        <v>65.95</v>
      </c>
      <c r="HL870" s="9">
        <v>66.08</v>
      </c>
      <c r="HM870" s="9">
        <v>66.2</v>
      </c>
      <c r="HN870" s="9">
        <v>66.31</v>
      </c>
      <c r="HO870" s="9">
        <v>66.39</v>
      </c>
      <c r="HP870" s="9">
        <v>66.430000000000007</v>
      </c>
      <c r="HQ870" s="9">
        <v>66.510000000000005</v>
      </c>
      <c r="HR870" s="9">
        <v>66.569999999999993</v>
      </c>
      <c r="HS870" s="9">
        <v>66.61</v>
      </c>
      <c r="HT870" s="9">
        <v>66.66</v>
      </c>
      <c r="HU870" s="9">
        <v>66.680000000000007</v>
      </c>
      <c r="HV870" s="9">
        <v>66.739999999999995</v>
      </c>
      <c r="HW870" s="9">
        <v>66.8</v>
      </c>
      <c r="HX870" s="9">
        <v>66.87</v>
      </c>
      <c r="HY870" s="9">
        <v>66.930000000000007</v>
      </c>
      <c r="ID870" s="14">
        <v>84.838099999999997</v>
      </c>
      <c r="IE870" s="14">
        <v>84.747900000000001</v>
      </c>
      <c r="IF870" s="14">
        <v>-0.10641399999999999</v>
      </c>
      <c r="IH870" s="7">
        <v>66.599999999999994</v>
      </c>
      <c r="II870" s="9">
        <v>83.99</v>
      </c>
    </row>
    <row r="871" spans="1:243" x14ac:dyDescent="0.35">
      <c r="A871" s="6">
        <f t="shared" si="192"/>
        <v>45770</v>
      </c>
      <c r="B871" s="13">
        <f t="shared" ref="B871:B873" si="193">MONTH(A871)</f>
        <v>4</v>
      </c>
      <c r="C871" s="13">
        <f t="shared" ref="C871:C873" si="194">YEAR(A871)</f>
        <v>2025</v>
      </c>
      <c r="D871">
        <f t="shared" ref="D871:D873" si="195">C871*100+B871</f>
        <v>202504</v>
      </c>
      <c r="E871">
        <f t="shared" ref="E871:E873" si="196">IF(B871&lt;4,1,IF(B871&lt;7,2,IF(B871&lt;10,3,4)))</f>
        <v>2</v>
      </c>
      <c r="F871">
        <f t="shared" ref="F871:F873" si="197">C871*100+E871</f>
        <v>202502</v>
      </c>
      <c r="G871" t="s">
        <v>2023</v>
      </c>
      <c r="H871" s="9">
        <v>4.5</v>
      </c>
      <c r="I871" s="9">
        <v>4.4589999999999996</v>
      </c>
      <c r="J871" s="10">
        <v>4.2000460999999998</v>
      </c>
      <c r="K871" s="10">
        <v>4.1260766999999996</v>
      </c>
      <c r="L871" s="10">
        <v>4.0314753999999997</v>
      </c>
      <c r="M871" s="10">
        <v>3.9271294000000001</v>
      </c>
      <c r="N871" s="10">
        <v>3.8258407999999999</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3.5433585000000001</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v>
      </c>
      <c r="AI871" s="10">
        <v>3.5714581999999999</v>
      </c>
      <c r="AJ871" s="10">
        <v>3.5763446000000001</v>
      </c>
      <c r="AK871" s="10">
        <v>3.5818951999999999</v>
      </c>
      <c r="AL871" s="10">
        <v>3.5880945</v>
      </c>
      <c r="AM871" s="10">
        <v>3.5949271</v>
      </c>
      <c r="AN871" s="10">
        <v>3.6023774999999998</v>
      </c>
      <c r="AO871" s="10">
        <v>3.6104305999999999</v>
      </c>
      <c r="AP871" s="10">
        <v>3.6190707</v>
      </c>
      <c r="AQ871" s="10">
        <v>3.6282825000000001</v>
      </c>
      <c r="AR871" s="10">
        <v>3.6380507</v>
      </c>
      <c r="AS871" s="10">
        <v>3.6483596999999999</v>
      </c>
      <c r="AT871" s="10">
        <v>3.659192</v>
      </c>
      <c r="AU871" s="10">
        <v>3.6705188</v>
      </c>
      <c r="AV871" s="10">
        <v>3.6823077999999998</v>
      </c>
      <c r="AW871" s="10">
        <v>3.6945268000000002</v>
      </c>
      <c r="AX871" s="10">
        <v>3.7071437999999999</v>
      </c>
      <c r="AY871" s="10">
        <v>3.7201263</v>
      </c>
      <c r="AZ871" s="10">
        <v>3.7334423999999999</v>
      </c>
      <c r="BA871" s="10">
        <v>3.7470599</v>
      </c>
      <c r="BB871" s="10">
        <v>3.7609463000000001</v>
      </c>
      <c r="BC871" s="10">
        <v>3.7750697</v>
      </c>
      <c r="BD871" s="10">
        <v>3.7893979999999998</v>
      </c>
      <c r="BE871" s="10">
        <v>3.8038986000000001</v>
      </c>
      <c r="BF871" s="10">
        <v>3.8185425999999998</v>
      </c>
      <c r="BG871" s="10">
        <v>3.8333145000000002</v>
      </c>
      <c r="BH871" s="10">
        <v>3.8482020000000001</v>
      </c>
      <c r="BI871" s="10">
        <v>3.8631931000000002</v>
      </c>
      <c r="BJ871" s="10">
        <v>3.8782762000000002</v>
      </c>
      <c r="BK871" s="10">
        <v>3.8934388000000002</v>
      </c>
      <c r="BL871" s="10">
        <v>3.9086691999999998</v>
      </c>
      <c r="BM871" s="10">
        <v>3.9239556000000002</v>
      </c>
      <c r="BN871" s="10">
        <v>3.9392855</v>
      </c>
      <c r="BO871" s="10">
        <v>3.9546472000000001</v>
      </c>
      <c r="BP871" s="10">
        <v>3.9700288000000001</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84.983099999999993</v>
      </c>
      <c r="FP871" s="7">
        <v>68.260000000000005</v>
      </c>
      <c r="FQ871" s="9">
        <v>1.3274999999999999</v>
      </c>
      <c r="FT871" s="7">
        <v>3.94</v>
      </c>
      <c r="FU871" s="7">
        <v>4.5599999999999996</v>
      </c>
      <c r="FV871" s="9">
        <v>84.940200000000004</v>
      </c>
      <c r="FX871" s="9">
        <v>66.12</v>
      </c>
      <c r="FY871" s="9">
        <v>64.569999999999993</v>
      </c>
      <c r="FZ871" s="9">
        <v>63.67</v>
      </c>
      <c r="GA871" s="9">
        <v>63.65</v>
      </c>
      <c r="GB871" s="9">
        <v>64.680000000000007</v>
      </c>
      <c r="GD871" s="9">
        <v>66.12</v>
      </c>
      <c r="GE871" s="9">
        <v>65.180000000000007</v>
      </c>
      <c r="GF871" s="9">
        <v>64.569999999999993</v>
      </c>
      <c r="GG871" s="9">
        <v>64.13</v>
      </c>
      <c r="GH871" s="9">
        <v>63.84</v>
      </c>
      <c r="GI871" s="9">
        <v>63.67</v>
      </c>
      <c r="GJ871" s="9">
        <v>63.56</v>
      </c>
      <c r="GK871" s="9">
        <v>63.48</v>
      </c>
      <c r="GL871" s="9">
        <v>63.46</v>
      </c>
      <c r="GM871" s="9">
        <v>63.5</v>
      </c>
      <c r="GN871" s="9">
        <v>63.56</v>
      </c>
      <c r="GO871" s="9">
        <v>63.65</v>
      </c>
      <c r="GP871" s="9">
        <v>63.76</v>
      </c>
      <c r="GQ871" s="9">
        <v>63.84</v>
      </c>
      <c r="GR871" s="9">
        <v>63.91</v>
      </c>
      <c r="GS871" s="9">
        <v>63.99</v>
      </c>
      <c r="GT871" s="9">
        <v>64.08</v>
      </c>
      <c r="GU871" s="9">
        <v>64.17</v>
      </c>
      <c r="GV871" s="9">
        <v>64.25</v>
      </c>
      <c r="GW871" s="9">
        <v>64.290000000000006</v>
      </c>
      <c r="GX871" s="9">
        <v>64.349999999999994</v>
      </c>
      <c r="GY871" s="9">
        <v>64.459999999999994</v>
      </c>
      <c r="GZ871" s="9">
        <v>64.569999999999993</v>
      </c>
      <c r="HA871" s="9">
        <v>64.680000000000007</v>
      </c>
      <c r="HB871" s="9">
        <v>64.8</v>
      </c>
      <c r="HC871" s="9">
        <v>64.88</v>
      </c>
      <c r="HD871" s="9">
        <v>64.959999999999994</v>
      </c>
      <c r="HE871" s="9">
        <v>65.03</v>
      </c>
      <c r="HF871" s="9">
        <v>65.11</v>
      </c>
      <c r="HG871" s="9">
        <v>65.19</v>
      </c>
      <c r="HH871" s="9">
        <v>65.290000000000006</v>
      </c>
      <c r="HI871" s="9">
        <v>65.37</v>
      </c>
      <c r="HJ871" s="9">
        <v>65.459999999999994</v>
      </c>
      <c r="HK871" s="9">
        <v>65.569999999999993</v>
      </c>
      <c r="HL871" s="9">
        <v>65.7</v>
      </c>
      <c r="HM871" s="9">
        <v>65.819999999999993</v>
      </c>
      <c r="HN871" s="9">
        <v>65.930000000000007</v>
      </c>
      <c r="HO871" s="9">
        <v>66.010000000000005</v>
      </c>
      <c r="HP871" s="9">
        <v>66.05</v>
      </c>
      <c r="HQ871" s="9">
        <v>66.13</v>
      </c>
      <c r="HR871" s="9">
        <v>66.19</v>
      </c>
      <c r="HS871" s="9">
        <v>66.23</v>
      </c>
      <c r="HT871" s="9">
        <v>66.290000000000006</v>
      </c>
      <c r="HU871" s="9">
        <v>66.31</v>
      </c>
      <c r="HV871" s="9">
        <v>66.37</v>
      </c>
      <c r="HW871" s="9">
        <v>66.430000000000007</v>
      </c>
      <c r="HX871" s="9">
        <v>66.5</v>
      </c>
      <c r="HY871" s="9">
        <v>66.56</v>
      </c>
      <c r="ID871" s="14">
        <v>84.838099999999997</v>
      </c>
      <c r="IE871" s="14">
        <v>84.747900000000001</v>
      </c>
      <c r="IF871" s="14">
        <v>-0.10641399999999999</v>
      </c>
      <c r="IH871" s="7">
        <v>64.849999999999994</v>
      </c>
      <c r="II871" s="9">
        <v>83.61</v>
      </c>
    </row>
    <row r="872" spans="1:243" x14ac:dyDescent="0.35">
      <c r="A872" s="6">
        <f t="shared" si="192"/>
        <v>45771</v>
      </c>
      <c r="B872" s="13">
        <f t="shared" si="193"/>
        <v>4</v>
      </c>
      <c r="C872" s="13">
        <f t="shared" si="194"/>
        <v>2025</v>
      </c>
      <c r="D872">
        <f t="shared" si="195"/>
        <v>202504</v>
      </c>
      <c r="E872">
        <f t="shared" si="196"/>
        <v>2</v>
      </c>
      <c r="F872">
        <f t="shared" si="197"/>
        <v>202502</v>
      </c>
      <c r="G872" t="s">
        <v>2024</v>
      </c>
      <c r="H872" s="9">
        <v>4.5</v>
      </c>
      <c r="I872" s="9">
        <v>4.4592000000000001</v>
      </c>
      <c r="J872" s="10">
        <v>4.1778003999999997</v>
      </c>
      <c r="K872" s="10">
        <v>4.1039997000000001</v>
      </c>
      <c r="L872" s="10">
        <v>4.0037580999999998</v>
      </c>
      <c r="M872" s="10">
        <v>3.8936118999999998</v>
      </c>
      <c r="N872" s="10">
        <v>3.7891442999999998</v>
      </c>
      <c r="O872" s="10">
        <v>3.6982119999999998</v>
      </c>
      <c r="P872" s="10">
        <v>3.6246667000000001</v>
      </c>
      <c r="Q872" s="10">
        <v>3.5690488999999999</v>
      </c>
      <c r="R872" s="10">
        <v>3.5297146000000001</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3.5046797000000001</v>
      </c>
      <c r="AM872" s="10">
        <v>3.5119479999999998</v>
      </c>
      <c r="AN872" s="10">
        <v>3.5200407</v>
      </c>
      <c r="AO872" s="10">
        <v>3.5288968000000001</v>
      </c>
      <c r="AP872" s="10">
        <v>3.5384547</v>
      </c>
      <c r="AQ872" s="10">
        <v>3.5486534999999999</v>
      </c>
      <c r="AR872" s="10">
        <v>3.5594320000000002</v>
      </c>
      <c r="AS872" s="10">
        <v>3.5707289000000002</v>
      </c>
      <c r="AT872" s="10">
        <v>3.5824867</v>
      </c>
      <c r="AU872" s="10">
        <v>3.5946644999999999</v>
      </c>
      <c r="AV872" s="10">
        <v>3.6072253000000001</v>
      </c>
      <c r="AW872" s="10">
        <v>3.6201325999999998</v>
      </c>
      <c r="AX872" s="10">
        <v>3.6333498999999998</v>
      </c>
      <c r="AY872" s="10">
        <v>3.6468403999999999</v>
      </c>
      <c r="AZ872" s="10">
        <v>3.6605672999999999</v>
      </c>
      <c r="BA872" s="10">
        <v>3.6744945000000002</v>
      </c>
      <c r="BB872" s="10">
        <v>3.6885846999999998</v>
      </c>
      <c r="BC872" s="10">
        <v>3.7028015999999999</v>
      </c>
      <c r="BD872" s="10">
        <v>3.7171086</v>
      </c>
      <c r="BE872" s="10">
        <v>3.7314688999999999</v>
      </c>
      <c r="BF872" s="10">
        <v>3.7458513</v>
      </c>
      <c r="BG872" s="10">
        <v>3.7602486000000002</v>
      </c>
      <c r="BH872" s="10">
        <v>3.7746594999999998</v>
      </c>
      <c r="BI872" s="10">
        <v>3.7890836000000001</v>
      </c>
      <c r="BJ872" s="10">
        <v>3.8035199999999998</v>
      </c>
      <c r="BK872" s="10">
        <v>3.8179677000000001</v>
      </c>
      <c r="BL872" s="10">
        <v>3.8324259999999999</v>
      </c>
      <c r="BM872" s="10">
        <v>3.8468941999999999</v>
      </c>
      <c r="BN872" s="10">
        <v>3.8613710999999999</v>
      </c>
      <c r="BO872" s="10">
        <v>3.8758561</v>
      </c>
      <c r="BP872" s="10">
        <v>3.8903485999999998</v>
      </c>
      <c r="BQ872" s="10">
        <v>3.9048474</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85.1631</v>
      </c>
      <c r="FP872" s="7">
        <v>67.5</v>
      </c>
      <c r="FQ872" s="9">
        <v>1.3314999999999999</v>
      </c>
      <c r="FT872" s="7">
        <v>3.88</v>
      </c>
      <c r="FU872" s="7">
        <v>4.5</v>
      </c>
      <c r="FV872" s="9">
        <v>85.123400000000004</v>
      </c>
      <c r="FX872" s="9">
        <v>66.55</v>
      </c>
      <c r="FY872" s="9">
        <v>65.099999999999994</v>
      </c>
      <c r="FZ872" s="9">
        <v>64.290000000000006</v>
      </c>
      <c r="GA872" s="9">
        <v>64.27</v>
      </c>
      <c r="GB872" s="9">
        <v>65.28</v>
      </c>
      <c r="GD872" s="9">
        <v>66.55</v>
      </c>
      <c r="GE872" s="9">
        <v>65.650000000000006</v>
      </c>
      <c r="GF872" s="9">
        <v>65.099999999999994</v>
      </c>
      <c r="GG872" s="9">
        <v>64.709999999999994</v>
      </c>
      <c r="GH872" s="9">
        <v>64.45</v>
      </c>
      <c r="GI872" s="9">
        <v>64.290000000000006</v>
      </c>
      <c r="GJ872" s="9">
        <v>64.17</v>
      </c>
      <c r="GK872" s="9">
        <v>64.099999999999994</v>
      </c>
      <c r="GL872" s="9">
        <v>64.08</v>
      </c>
      <c r="GM872" s="9">
        <v>64.12</v>
      </c>
      <c r="GN872" s="9">
        <v>64.180000000000007</v>
      </c>
      <c r="GO872" s="9">
        <v>64.27</v>
      </c>
      <c r="GP872" s="9">
        <v>64.38</v>
      </c>
      <c r="GQ872" s="9">
        <v>64.45</v>
      </c>
      <c r="GR872" s="9">
        <v>64.52</v>
      </c>
      <c r="GS872" s="9">
        <v>64.599999999999994</v>
      </c>
      <c r="GT872" s="9">
        <v>64.69</v>
      </c>
      <c r="GU872" s="9">
        <v>64.78</v>
      </c>
      <c r="GV872" s="9">
        <v>64.86</v>
      </c>
      <c r="GW872" s="9">
        <v>64.900000000000006</v>
      </c>
      <c r="GX872" s="9">
        <v>64.95</v>
      </c>
      <c r="GY872" s="9">
        <v>65.06</v>
      </c>
      <c r="GZ872" s="9">
        <v>65.17</v>
      </c>
      <c r="HA872" s="9">
        <v>65.28</v>
      </c>
      <c r="HB872" s="9">
        <v>65.400000000000006</v>
      </c>
      <c r="HC872" s="9">
        <v>65.48</v>
      </c>
      <c r="HD872" s="9">
        <v>65.56</v>
      </c>
      <c r="HE872" s="9">
        <v>65.63</v>
      </c>
      <c r="HF872" s="9">
        <v>65.7</v>
      </c>
      <c r="HG872" s="9">
        <v>65.78</v>
      </c>
      <c r="HH872" s="9">
        <v>65.88</v>
      </c>
      <c r="HI872" s="9">
        <v>65.959999999999994</v>
      </c>
      <c r="HJ872" s="9">
        <v>66.05</v>
      </c>
      <c r="HK872" s="9">
        <v>66.150000000000006</v>
      </c>
      <c r="HL872" s="9">
        <v>66.27</v>
      </c>
      <c r="HM872" s="9">
        <v>66.38</v>
      </c>
      <c r="HN872" s="9">
        <v>66.489999999999995</v>
      </c>
      <c r="HO872" s="9">
        <v>66.56</v>
      </c>
      <c r="HP872" s="9">
        <v>66.59</v>
      </c>
      <c r="HQ872" s="9">
        <v>66.66</v>
      </c>
      <c r="HR872" s="9">
        <v>66.72</v>
      </c>
      <c r="HS872" s="9">
        <v>66.760000000000005</v>
      </c>
      <c r="HT872" s="9">
        <v>66.819999999999993</v>
      </c>
      <c r="HU872" s="9">
        <v>66.849999999999994</v>
      </c>
      <c r="HV872" s="9">
        <v>66.900000000000006</v>
      </c>
      <c r="HW872" s="9">
        <v>66.95</v>
      </c>
      <c r="HX872" s="9">
        <v>67</v>
      </c>
      <c r="HY872" s="9">
        <v>67.05</v>
      </c>
      <c r="ID872" s="14">
        <v>84.838099999999997</v>
      </c>
      <c r="IE872" s="14">
        <v>84.747900000000001</v>
      </c>
      <c r="IF872" s="14">
        <v>-0.10641399999999999</v>
      </c>
      <c r="IH872" s="7">
        <v>67.5</v>
      </c>
      <c r="II872" s="9">
        <v>81.25</v>
      </c>
    </row>
    <row r="873" spans="1:243" x14ac:dyDescent="0.35">
      <c r="A873" s="6">
        <f t="shared" si="192"/>
        <v>45772</v>
      </c>
      <c r="B873" s="13">
        <f t="shared" si="193"/>
        <v>4</v>
      </c>
      <c r="C873" s="13">
        <f t="shared" si="194"/>
        <v>2025</v>
      </c>
      <c r="D873">
        <f t="shared" si="195"/>
        <v>202504</v>
      </c>
      <c r="E873">
        <f t="shared" si="196"/>
        <v>2</v>
      </c>
      <c r="F873">
        <f t="shared" si="197"/>
        <v>202502</v>
      </c>
      <c r="G873" t="s">
        <v>2025</v>
      </c>
      <c r="H873" s="9">
        <v>4.5</v>
      </c>
      <c r="I873" s="9">
        <v>4.4591000000000003</v>
      </c>
      <c r="J873" s="10">
        <v>4.1852128000000004</v>
      </c>
      <c r="K873" s="10">
        <v>4.1105567000000001</v>
      </c>
      <c r="L873" s="10">
        <v>4.0107008999999998</v>
      </c>
      <c r="M873" s="10">
        <v>3.9014817000000002</v>
      </c>
      <c r="N873" s="10">
        <v>3.7980534000000001</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3.4353250000000002</v>
      </c>
      <c r="AD873" s="10">
        <v>3.4381103</v>
      </c>
      <c r="AE873" s="10">
        <v>3.4416693</v>
      </c>
      <c r="AF873" s="10">
        <v>3.4460183999999998</v>
      </c>
      <c r="AG873" s="10">
        <v>3.4511733000000002</v>
      </c>
      <c r="AH873" s="10">
        <v>3.4571402</v>
      </c>
      <c r="AI873" s="10">
        <v>3.4638798999999998</v>
      </c>
      <c r="AJ873" s="10">
        <v>3.4713406999999998</v>
      </c>
      <c r="AK873" s="10">
        <v>3.4794711999999999</v>
      </c>
      <c r="AL873" s="10">
        <v>3.4882198999999998</v>
      </c>
      <c r="AM873" s="10">
        <v>3.4975350999999999</v>
      </c>
      <c r="AN873" s="10">
        <v>3.5073653</v>
      </c>
      <c r="AO873" s="10">
        <v>3.5176590999999999</v>
      </c>
      <c r="AP873" s="10">
        <v>3.5283647999999999</v>
      </c>
      <c r="AQ873" s="10">
        <v>3.5394307999999999</v>
      </c>
      <c r="AR873" s="10">
        <v>3.5508058</v>
      </c>
      <c r="AS873" s="10">
        <v>3.5624380000000002</v>
      </c>
      <c r="AT873" s="10">
        <v>3.5742818999999999</v>
      </c>
      <c r="AU873" s="10">
        <v>3.5863185</v>
      </c>
      <c r="AV873" s="10">
        <v>3.5985356999999998</v>
      </c>
      <c r="AW873" s="10">
        <v>3.6109217</v>
      </c>
      <c r="AX873" s="10">
        <v>3.6234647</v>
      </c>
      <c r="AY873" s="10">
        <v>3.6361526</v>
      </c>
      <c r="AZ873" s="10">
        <v>3.6489737</v>
      </c>
      <c r="BA873" s="10">
        <v>3.6619161999999998</v>
      </c>
      <c r="BB873" s="10">
        <v>3.6749679</v>
      </c>
      <c r="BC873" s="10">
        <v>3.6881170999999999</v>
      </c>
      <c r="BD873" s="10">
        <v>3.7013520999999998</v>
      </c>
      <c r="BE873" s="10">
        <v>3.7146607</v>
      </c>
      <c r="BF873" s="10">
        <v>3.7280327999999998</v>
      </c>
      <c r="BG873" s="10">
        <v>3.7414659000000001</v>
      </c>
      <c r="BH873" s="10">
        <v>3.7549589999999999</v>
      </c>
      <c r="BI873" s="10">
        <v>3.7685116000000001</v>
      </c>
      <c r="BJ873" s="10">
        <v>3.7821232</v>
      </c>
      <c r="BK873" s="10">
        <v>3.7957928000000001</v>
      </c>
      <c r="BL873" s="10">
        <v>3.8095197999999999</v>
      </c>
      <c r="BM873" s="10">
        <v>3.8233039</v>
      </c>
      <c r="BN873" s="10">
        <v>3.8371439000000001</v>
      </c>
      <c r="BO873" s="10">
        <v>3.8510393999999999</v>
      </c>
      <c r="BP873" s="10">
        <v>3.8649898999999999</v>
      </c>
      <c r="BQ873" s="10">
        <v>3.8789945000000001</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85.215400000000002</v>
      </c>
      <c r="FP873" s="7">
        <v>66.989999999999995</v>
      </c>
      <c r="FQ873" s="9">
        <v>1.3309</v>
      </c>
      <c r="FT873" s="7">
        <v>3.87</v>
      </c>
      <c r="FU873" s="7">
        <v>4.4800000000000004</v>
      </c>
      <c r="FV873" s="9">
        <v>85.179400000000001</v>
      </c>
      <c r="FX873" s="9">
        <v>66.87</v>
      </c>
      <c r="FY873" s="9">
        <v>65.239999999999995</v>
      </c>
      <c r="FZ873" s="9">
        <v>64.489999999999995</v>
      </c>
      <c r="GA873" s="9">
        <v>64.510000000000005</v>
      </c>
      <c r="GB873" s="9">
        <v>65.45</v>
      </c>
      <c r="GD873" s="9">
        <v>66.87</v>
      </c>
      <c r="GE873" s="9">
        <v>65.8</v>
      </c>
      <c r="GF873" s="9">
        <v>65.239999999999995</v>
      </c>
      <c r="GG873" s="9">
        <v>64.86</v>
      </c>
      <c r="GH873" s="9">
        <v>64.63</v>
      </c>
      <c r="GI873" s="9">
        <v>64.489999999999995</v>
      </c>
      <c r="GJ873" s="9">
        <v>64.400000000000006</v>
      </c>
      <c r="GK873" s="9">
        <v>64.33</v>
      </c>
      <c r="GL873" s="9">
        <v>64.319999999999993</v>
      </c>
      <c r="GM873" s="9">
        <v>64.36</v>
      </c>
      <c r="GN873" s="9">
        <v>64.42</v>
      </c>
      <c r="GO873" s="9">
        <v>64.510000000000005</v>
      </c>
      <c r="GP873" s="9">
        <v>64.61</v>
      </c>
      <c r="GQ873" s="9">
        <v>64.680000000000007</v>
      </c>
      <c r="GR873" s="9">
        <v>64.739999999999995</v>
      </c>
      <c r="GS873" s="9">
        <v>64.819999999999993</v>
      </c>
      <c r="GT873" s="9">
        <v>64.900000000000006</v>
      </c>
      <c r="GU873" s="9">
        <v>64.989999999999995</v>
      </c>
      <c r="GV873" s="9">
        <v>65.069999999999993</v>
      </c>
      <c r="GW873" s="9">
        <v>65.11</v>
      </c>
      <c r="GX873" s="9">
        <v>65.16</v>
      </c>
      <c r="GY873" s="9">
        <v>65.25</v>
      </c>
      <c r="GZ873" s="9">
        <v>65.349999999999994</v>
      </c>
      <c r="HA873" s="9">
        <v>65.45</v>
      </c>
      <c r="HB873" s="9">
        <v>65.56</v>
      </c>
      <c r="HC873" s="9">
        <v>65.63</v>
      </c>
      <c r="HD873" s="9">
        <v>65.7</v>
      </c>
      <c r="HE873" s="9">
        <v>65.760000000000005</v>
      </c>
      <c r="HF873" s="9">
        <v>65.83</v>
      </c>
      <c r="HG873" s="9">
        <v>65.91</v>
      </c>
      <c r="HH873" s="9">
        <v>66.010000000000005</v>
      </c>
      <c r="HI873" s="9">
        <v>66.08</v>
      </c>
      <c r="HJ873" s="9">
        <v>66.16</v>
      </c>
      <c r="HK873" s="9">
        <v>66.25</v>
      </c>
      <c r="HL873" s="9">
        <v>66.37</v>
      </c>
      <c r="HM873" s="9">
        <v>66.48</v>
      </c>
      <c r="HN873" s="9">
        <v>66.58</v>
      </c>
      <c r="HO873" s="9">
        <v>66.64</v>
      </c>
      <c r="HP873" s="9">
        <v>66.66</v>
      </c>
      <c r="HQ873" s="9">
        <v>66.72</v>
      </c>
      <c r="HR873" s="9">
        <v>66.77</v>
      </c>
      <c r="HS873" s="9">
        <v>66.8</v>
      </c>
      <c r="HT873" s="9">
        <v>66.849999999999994</v>
      </c>
      <c r="HU873" s="9">
        <v>66.88</v>
      </c>
      <c r="HV873" s="9">
        <v>66.930000000000007</v>
      </c>
      <c r="HW873" s="9">
        <v>66.97</v>
      </c>
      <c r="HX873" s="9">
        <v>67.010000000000005</v>
      </c>
      <c r="HY873" s="9">
        <v>67.05</v>
      </c>
      <c r="ID873" s="14">
        <v>84.838099999999997</v>
      </c>
      <c r="IE873" s="14">
        <v>84.747900000000001</v>
      </c>
      <c r="IF873" s="14">
        <v>-0.10641399999999999</v>
      </c>
      <c r="IH873" s="7">
        <v>66.989999999999995</v>
      </c>
      <c r="II873" s="9">
        <v>78.569999999999993</v>
      </c>
    </row>
    <row r="874" spans="1:243" x14ac:dyDescent="0.35">
      <c r="A874" s="6">
        <f t="shared" si="192"/>
        <v>45775</v>
      </c>
      <c r="B874" s="13">
        <f t="shared" ref="B874:B878" si="198">MONTH(A874)</f>
        <v>4</v>
      </c>
      <c r="C874" s="13">
        <f t="shared" ref="C874:C878" si="199">YEAR(A874)</f>
        <v>2025</v>
      </c>
      <c r="D874">
        <f t="shared" ref="D874:D878" si="200">C874*100+B874</f>
        <v>202504</v>
      </c>
      <c r="E874">
        <f t="shared" ref="E874:E878" si="201">IF(B874&lt;4,1,IF(B874&lt;7,2,IF(B874&lt;10,3,4)))</f>
        <v>2</v>
      </c>
      <c r="F874">
        <f t="shared" ref="F874:F878" si="202">C874*100+E874</f>
        <v>202502</v>
      </c>
      <c r="G874" t="s">
        <v>2026</v>
      </c>
      <c r="H874" s="9">
        <v>4.5</v>
      </c>
      <c r="I874" s="9">
        <v>4.4589999999999996</v>
      </c>
      <c r="J874" s="10">
        <v>4.1850696999999997</v>
      </c>
      <c r="K874" s="10">
        <v>4.1039645</v>
      </c>
      <c r="L874" s="10">
        <v>4.0025180000000002</v>
      </c>
      <c r="M874" s="10">
        <v>3.8919833000000001</v>
      </c>
      <c r="N874" s="10">
        <v>3.7849590000000002</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3.4804325999999999</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3.5748785999999999</v>
      </c>
      <c r="AT874" s="10">
        <v>3.5858867000000001</v>
      </c>
      <c r="AU874" s="10">
        <v>3.5971581000000001</v>
      </c>
      <c r="AV874" s="10">
        <v>3.6086838000000001</v>
      </c>
      <c r="AW874" s="10">
        <v>3.6204556000000001</v>
      </c>
      <c r="AX874" s="10">
        <v>3.6324649999999998</v>
      </c>
      <c r="AY874" s="10">
        <v>3.6447031999999999</v>
      </c>
      <c r="AZ874" s="10">
        <v>3.6571617000000001</v>
      </c>
      <c r="BA874" s="10">
        <v>3.6698322999999999</v>
      </c>
      <c r="BB874" s="10">
        <v>3.682706</v>
      </c>
      <c r="BC874" s="10">
        <v>3.6957745000000002</v>
      </c>
      <c r="BD874" s="10">
        <v>3.7090295000000002</v>
      </c>
      <c r="BE874" s="10">
        <v>3.7224618999999999</v>
      </c>
      <c r="BF874" s="10">
        <v>3.7360639999999998</v>
      </c>
      <c r="BG874" s="10">
        <v>3.7498303000000002</v>
      </c>
      <c r="BH874" s="10">
        <v>3.7637556000000001</v>
      </c>
      <c r="BI874" s="10">
        <v>3.7778353</v>
      </c>
      <c r="BJ874" s="10">
        <v>3.7920649000000002</v>
      </c>
      <c r="BK874" s="10">
        <v>3.8064391999999998</v>
      </c>
      <c r="BL874" s="10">
        <v>3.8209534999999999</v>
      </c>
      <c r="BM874" s="10">
        <v>3.8356032999999998</v>
      </c>
      <c r="BN874" s="10">
        <v>3.8503834000000001</v>
      </c>
      <c r="BO874" s="10">
        <v>3.8652893000000001</v>
      </c>
      <c r="BP874" s="10">
        <v>3.8803162000000002</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85.623500000000007</v>
      </c>
      <c r="FP874" s="7">
        <v>66.13</v>
      </c>
      <c r="FQ874" s="9">
        <v>1.3392999999999999</v>
      </c>
      <c r="FT874" s="7">
        <v>3.87</v>
      </c>
      <c r="FU874" s="7">
        <v>4.5</v>
      </c>
      <c r="FV874" s="9">
        <v>85.595200000000006</v>
      </c>
      <c r="FX874" s="9">
        <v>65.86</v>
      </c>
      <c r="FY874" s="9">
        <v>64.31</v>
      </c>
      <c r="FZ874" s="9">
        <v>63.76</v>
      </c>
      <c r="GA874" s="9">
        <v>63.94</v>
      </c>
      <c r="GB874" s="9">
        <v>65.02</v>
      </c>
      <c r="GD874" s="9">
        <v>65.86</v>
      </c>
      <c r="GE874" s="9">
        <v>64.790000000000006</v>
      </c>
      <c r="GF874" s="9">
        <v>64.31</v>
      </c>
      <c r="GG874" s="9">
        <v>64.010000000000005</v>
      </c>
      <c r="GH874" s="9">
        <v>63.84</v>
      </c>
      <c r="GI874" s="9">
        <v>63.76</v>
      </c>
      <c r="GJ874" s="9">
        <v>63.7</v>
      </c>
      <c r="GK874" s="9">
        <v>63.68</v>
      </c>
      <c r="GL874" s="9">
        <v>63.7</v>
      </c>
      <c r="GM874" s="9">
        <v>63.75</v>
      </c>
      <c r="GN874" s="9">
        <v>63.83</v>
      </c>
      <c r="GO874" s="9">
        <v>63.94</v>
      </c>
      <c r="GP874" s="9">
        <v>64.05</v>
      </c>
      <c r="GQ874" s="9">
        <v>64.13</v>
      </c>
      <c r="GR874" s="9">
        <v>64.209999999999994</v>
      </c>
      <c r="GS874" s="9">
        <v>64.290000000000006</v>
      </c>
      <c r="GT874" s="9">
        <v>64.39</v>
      </c>
      <c r="GU874" s="9">
        <v>64.489999999999995</v>
      </c>
      <c r="GV874" s="9">
        <v>64.58</v>
      </c>
      <c r="GW874" s="9">
        <v>64.63</v>
      </c>
      <c r="GX874" s="9">
        <v>64.69</v>
      </c>
      <c r="GY874" s="9">
        <v>64.790000000000006</v>
      </c>
      <c r="GZ874" s="9">
        <v>64.91</v>
      </c>
      <c r="HA874" s="9">
        <v>65.02</v>
      </c>
      <c r="HB874" s="9">
        <v>65.150000000000006</v>
      </c>
      <c r="HC874" s="9">
        <v>65.23</v>
      </c>
      <c r="HD874" s="9">
        <v>65.31</v>
      </c>
      <c r="HE874" s="9">
        <v>65.38</v>
      </c>
      <c r="HF874" s="9">
        <v>65.47</v>
      </c>
      <c r="HG874" s="9">
        <v>65.569999999999993</v>
      </c>
      <c r="HH874" s="9">
        <v>65.66</v>
      </c>
      <c r="HI874" s="9">
        <v>65.72</v>
      </c>
      <c r="HJ874" s="9">
        <v>65.81</v>
      </c>
      <c r="HK874" s="9">
        <v>65.91</v>
      </c>
      <c r="HL874" s="9">
        <v>66.05</v>
      </c>
      <c r="HM874" s="9">
        <v>66.180000000000007</v>
      </c>
      <c r="HN874" s="9">
        <v>66.3</v>
      </c>
      <c r="HO874" s="9">
        <v>66.36</v>
      </c>
      <c r="HP874" s="9">
        <v>66.39</v>
      </c>
      <c r="HQ874" s="9">
        <v>66.459999999999994</v>
      </c>
      <c r="HR874" s="9">
        <v>66.52</v>
      </c>
      <c r="HS874" s="9">
        <v>66.55</v>
      </c>
      <c r="HT874" s="9">
        <v>66.61</v>
      </c>
      <c r="HU874" s="9">
        <v>66.64</v>
      </c>
      <c r="HV874" s="9">
        <v>66.69</v>
      </c>
      <c r="HW874" s="9">
        <v>66.73</v>
      </c>
      <c r="HX874" s="9">
        <v>66.77</v>
      </c>
      <c r="HY874" s="9">
        <v>66.819999999999993</v>
      </c>
      <c r="ID874" s="14">
        <v>84.838099999999997</v>
      </c>
      <c r="IE874" s="14">
        <v>84.747900000000001</v>
      </c>
      <c r="IF874" s="14">
        <v>-0.10641399999999999</v>
      </c>
      <c r="IH874" s="7">
        <v>66.13</v>
      </c>
      <c r="II874" s="9">
        <v>78.27</v>
      </c>
    </row>
    <row r="875" spans="1:243" x14ac:dyDescent="0.35">
      <c r="A875" s="6">
        <f t="shared" si="192"/>
        <v>45776</v>
      </c>
      <c r="B875" s="13">
        <f t="shared" si="198"/>
        <v>4</v>
      </c>
      <c r="C875" s="13">
        <f t="shared" si="199"/>
        <v>2025</v>
      </c>
      <c r="D875">
        <f t="shared" si="200"/>
        <v>202504</v>
      </c>
      <c r="E875">
        <f t="shared" si="201"/>
        <v>2</v>
      </c>
      <c r="F875">
        <f t="shared" si="202"/>
        <v>202502</v>
      </c>
      <c r="G875" t="s">
        <v>2027</v>
      </c>
      <c r="H875" s="9">
        <v>4.5</v>
      </c>
      <c r="I875" s="9">
        <v>4.4592000000000001</v>
      </c>
      <c r="J875" s="10">
        <v>4.1829058999999997</v>
      </c>
      <c r="K875" s="10">
        <v>4.0985572000000001</v>
      </c>
      <c r="L875" s="10">
        <v>3.9928710000000001</v>
      </c>
      <c r="M875" s="10">
        <v>3.8789075</v>
      </c>
      <c r="N875" s="10">
        <v>3.7713581</v>
      </c>
      <c r="O875" s="10">
        <v>3.6771273</v>
      </c>
      <c r="P875" s="10">
        <v>3.5993767999999999</v>
      </c>
      <c r="Q875" s="10">
        <v>3.5386039999999999</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3.4299976000000001</v>
      </c>
      <c r="AD875" s="10">
        <v>3.4335037000000002</v>
      </c>
      <c r="AE875" s="10">
        <v>3.4373119000000001</v>
      </c>
      <c r="AF875" s="10">
        <v>3.4415091000000002</v>
      </c>
      <c r="AG875" s="10">
        <v>3.4461819</v>
      </c>
      <c r="AH875" s="10">
        <v>3.4514008999999999</v>
      </c>
      <c r="AI875" s="10">
        <v>3.4571714</v>
      </c>
      <c r="AJ875" s="10">
        <v>3.4634825</v>
      </c>
      <c r="AK875" s="10">
        <v>3.4703230999999999</v>
      </c>
      <c r="AL875" s="10">
        <v>3.4776823000000001</v>
      </c>
      <c r="AM875" s="10">
        <v>3.4855489999999998</v>
      </c>
      <c r="AN875" s="10">
        <v>3.4939122999999999</v>
      </c>
      <c r="AO875" s="10">
        <v>3.5027613</v>
      </c>
      <c r="AP875" s="10">
        <v>3.5120847999999998</v>
      </c>
      <c r="AQ875" s="10">
        <v>3.5218718999999998</v>
      </c>
      <c r="AR875" s="10">
        <v>3.5321117000000002</v>
      </c>
      <c r="AS875" s="10">
        <v>3.5427930999999999</v>
      </c>
      <c r="AT875" s="10">
        <v>3.5539040000000002</v>
      </c>
      <c r="AU875" s="10">
        <v>3.5654257</v>
      </c>
      <c r="AV875" s="10">
        <v>3.5773367999999999</v>
      </c>
      <c r="AW875" s="10">
        <v>3.5896161000000002</v>
      </c>
      <c r="AX875" s="10">
        <v>3.6022425999999999</v>
      </c>
      <c r="AY875" s="10">
        <v>3.6151947</v>
      </c>
      <c r="AZ875" s="10">
        <v>3.6284512000000002</v>
      </c>
      <c r="BA875" s="10">
        <v>3.6419910999999998</v>
      </c>
      <c r="BB875" s="10">
        <v>3.6557927000000001</v>
      </c>
      <c r="BC875" s="10">
        <v>3.6698352000000001</v>
      </c>
      <c r="BD875" s="10">
        <v>3.6840972000000001</v>
      </c>
      <c r="BE875" s="10">
        <v>3.6985572000000002</v>
      </c>
      <c r="BF875" s="10">
        <v>3.7131954</v>
      </c>
      <c r="BG875" s="10">
        <v>3.7279973000000002</v>
      </c>
      <c r="BH875" s="10">
        <v>3.7429497</v>
      </c>
      <c r="BI875" s="10">
        <v>3.7580401000000001</v>
      </c>
      <c r="BJ875" s="10">
        <v>3.7732556000000002</v>
      </c>
      <c r="BK875" s="10">
        <v>3.7885832000000002</v>
      </c>
      <c r="BL875" s="10">
        <v>3.8040102</v>
      </c>
      <c r="BM875" s="10">
        <v>3.8195239000000001</v>
      </c>
      <c r="BN875" s="10">
        <v>3.8351112000000001</v>
      </c>
      <c r="BO875" s="10">
        <v>3.8507593</v>
      </c>
      <c r="BP875" s="10">
        <v>3.8664556000000001</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85.565899999999999</v>
      </c>
      <c r="FP875" s="7">
        <v>64.040000000000006</v>
      </c>
      <c r="FQ875" s="9">
        <v>1.3389</v>
      </c>
      <c r="FT875" s="7">
        <v>3.86</v>
      </c>
      <c r="FU875" s="7">
        <v>4.47</v>
      </c>
      <c r="FV875" s="9">
        <v>85.539699999999996</v>
      </c>
      <c r="FX875" s="9">
        <v>64.25</v>
      </c>
      <c r="FY875" s="9">
        <v>62.91</v>
      </c>
      <c r="FZ875" s="9">
        <v>62.56</v>
      </c>
      <c r="GA875" s="9">
        <v>63.02</v>
      </c>
      <c r="GB875" s="9">
        <v>64.36</v>
      </c>
      <c r="GD875" s="9">
        <v>64.25</v>
      </c>
      <c r="GE875" s="9">
        <v>63.28</v>
      </c>
      <c r="GF875" s="9">
        <v>62.91</v>
      </c>
      <c r="GG875" s="9">
        <v>62.69</v>
      </c>
      <c r="GH875" s="9">
        <v>62.59</v>
      </c>
      <c r="GI875" s="9">
        <v>62.56</v>
      </c>
      <c r="GJ875" s="9">
        <v>62.57</v>
      </c>
      <c r="GK875" s="9">
        <v>62.61</v>
      </c>
      <c r="GL875" s="9">
        <v>62.67</v>
      </c>
      <c r="GM875" s="9">
        <v>62.77</v>
      </c>
      <c r="GN875" s="9">
        <v>62.89</v>
      </c>
      <c r="GO875" s="9">
        <v>63.02</v>
      </c>
      <c r="GP875" s="9">
        <v>63.16</v>
      </c>
      <c r="GQ875" s="9">
        <v>63.27</v>
      </c>
      <c r="GR875" s="9">
        <v>63.37</v>
      </c>
      <c r="GS875" s="9">
        <v>63.48</v>
      </c>
      <c r="GT875" s="9">
        <v>63.6</v>
      </c>
      <c r="GU875" s="9">
        <v>63.72</v>
      </c>
      <c r="GV875" s="9">
        <v>63.83</v>
      </c>
      <c r="GW875" s="9">
        <v>63.9</v>
      </c>
      <c r="GX875" s="9">
        <v>63.98</v>
      </c>
      <c r="GY875" s="9">
        <v>64.099999999999994</v>
      </c>
      <c r="GZ875" s="9">
        <v>64.23</v>
      </c>
      <c r="HA875" s="9">
        <v>64.36</v>
      </c>
      <c r="HB875" s="9">
        <v>64.510000000000005</v>
      </c>
      <c r="HC875" s="9">
        <v>64.61</v>
      </c>
      <c r="HD875" s="9">
        <v>64.7</v>
      </c>
      <c r="HE875" s="9">
        <v>64.78</v>
      </c>
      <c r="HF875" s="9">
        <v>64.88</v>
      </c>
      <c r="HG875" s="9">
        <v>64.989999999999995</v>
      </c>
      <c r="HH875" s="9">
        <v>65.099999999999994</v>
      </c>
      <c r="HI875" s="9">
        <v>65.17</v>
      </c>
      <c r="HJ875" s="9">
        <v>65.260000000000005</v>
      </c>
      <c r="HK875" s="9">
        <v>65.36</v>
      </c>
      <c r="HL875" s="9">
        <v>65.5</v>
      </c>
      <c r="HM875" s="9">
        <v>65.63</v>
      </c>
      <c r="HN875" s="9">
        <v>65.75</v>
      </c>
      <c r="HO875" s="9">
        <v>65.81</v>
      </c>
      <c r="HP875" s="9">
        <v>65.84</v>
      </c>
      <c r="HQ875" s="9">
        <v>65.91</v>
      </c>
      <c r="HR875" s="9">
        <v>65.97</v>
      </c>
      <c r="HS875" s="9">
        <v>66</v>
      </c>
      <c r="HT875" s="9">
        <v>66.040000000000006</v>
      </c>
      <c r="HU875" s="9">
        <v>66.069999999999993</v>
      </c>
      <c r="HV875" s="9">
        <v>66.12</v>
      </c>
      <c r="HW875" s="9">
        <v>66.16</v>
      </c>
      <c r="HX875" s="9">
        <v>66.209999999999994</v>
      </c>
      <c r="HY875" s="9">
        <v>66.260000000000005</v>
      </c>
      <c r="ID875" s="14">
        <v>84.838099999999997</v>
      </c>
      <c r="IE875" s="14">
        <v>84.747900000000001</v>
      </c>
      <c r="IF875" s="14">
        <v>-0.10641399999999999</v>
      </c>
      <c r="IH875" s="7">
        <v>64.040000000000006</v>
      </c>
      <c r="II875" s="9">
        <v>76.67</v>
      </c>
    </row>
    <row r="876" spans="1:243" x14ac:dyDescent="0.35">
      <c r="A876" s="6">
        <f t="shared" si="192"/>
        <v>45777</v>
      </c>
      <c r="B876" s="13">
        <f t="shared" si="198"/>
        <v>4</v>
      </c>
      <c r="C876" s="13">
        <f t="shared" si="199"/>
        <v>2025</v>
      </c>
      <c r="D876">
        <f t="shared" si="200"/>
        <v>202504</v>
      </c>
      <c r="E876">
        <f t="shared" si="201"/>
        <v>2</v>
      </c>
      <c r="F876">
        <f t="shared" si="202"/>
        <v>202502</v>
      </c>
      <c r="G876" t="s">
        <v>2028</v>
      </c>
      <c r="H876" s="9">
        <v>4.5</v>
      </c>
      <c r="I876" s="9">
        <v>4.4592000000000001</v>
      </c>
      <c r="J876" s="10">
        <v>4.1847371000000004</v>
      </c>
      <c r="K876" s="10">
        <v>4.0865837999999997</v>
      </c>
      <c r="L876" s="10">
        <v>3.9724632999999998</v>
      </c>
      <c r="M876" s="10">
        <v>3.8524569</v>
      </c>
      <c r="N876" s="10">
        <v>3.7406701999999998</v>
      </c>
      <c r="O876" s="10">
        <v>3.6437081999999998</v>
      </c>
      <c r="P876" s="10">
        <v>3.5639292</v>
      </c>
      <c r="Q876" s="10">
        <v>3.5016478000000002</v>
      </c>
      <c r="R876" s="10">
        <v>3.4554043999999999</v>
      </c>
      <c r="S876" s="10">
        <v>3.4232594999999999</v>
      </c>
      <c r="T876" s="10">
        <v>3.4023998999999998</v>
      </c>
      <c r="U876" s="10">
        <v>3.3905845999999999</v>
      </c>
      <c r="V876" s="10">
        <v>3.3839329</v>
      </c>
      <c r="W876" s="10">
        <v>3.3808519000000001</v>
      </c>
      <c r="X876" s="10">
        <v>3.3805117</v>
      </c>
      <c r="Y876" s="10">
        <v>3.382082</v>
      </c>
      <c r="Z876" s="10">
        <v>3.3847325000000001</v>
      </c>
      <c r="AA876" s="10">
        <v>3.3876331999999998</v>
      </c>
      <c r="AB876" s="10">
        <v>3.3900793</v>
      </c>
      <c r="AC876" s="10">
        <v>3.3920772000000001</v>
      </c>
      <c r="AD876" s="10">
        <v>3.3938828999999999</v>
      </c>
      <c r="AE876" s="10">
        <v>3.3957529000000002</v>
      </c>
      <c r="AF876" s="10">
        <v>3.3979439</v>
      </c>
      <c r="AG876" s="10">
        <v>3.4007122000000001</v>
      </c>
      <c r="AH876" s="10">
        <v>3.4042675999999998</v>
      </c>
      <c r="AI876" s="10">
        <v>3.408633</v>
      </c>
      <c r="AJ876" s="10">
        <v>3.4137843999999999</v>
      </c>
      <c r="AK876" s="10">
        <v>3.4196977999999998</v>
      </c>
      <c r="AL876" s="10">
        <v>3.4263495000000002</v>
      </c>
      <c r="AM876" s="10">
        <v>3.4337152999999998</v>
      </c>
      <c r="AN876" s="10">
        <v>3.4417715000000002</v>
      </c>
      <c r="AO876" s="10">
        <v>3.4504940999999998</v>
      </c>
      <c r="AP876" s="10">
        <v>3.4598591000000001</v>
      </c>
      <c r="AQ876" s="10">
        <v>3.4698427000000001</v>
      </c>
      <c r="AR876" s="10">
        <v>3.4804208999999999</v>
      </c>
      <c r="AS876" s="10">
        <v>3.4915698000000002</v>
      </c>
      <c r="AT876" s="10">
        <v>3.5032635999999999</v>
      </c>
      <c r="AU876" s="10">
        <v>3.5154668999999998</v>
      </c>
      <c r="AV876" s="10">
        <v>3.5281408000000001</v>
      </c>
      <c r="AW876" s="10">
        <v>3.5412465000000002</v>
      </c>
      <c r="AX876" s="10">
        <v>3.5547453</v>
      </c>
      <c r="AY876" s="10">
        <v>3.5685983000000001</v>
      </c>
      <c r="AZ876" s="10">
        <v>3.5827665999999998</v>
      </c>
      <c r="BA876" s="10">
        <v>3.5972116999999999</v>
      </c>
      <c r="BB876" s="10">
        <v>3.6118944000000002</v>
      </c>
      <c r="BC876" s="10">
        <v>3.6267762000000001</v>
      </c>
      <c r="BD876" s="10">
        <v>3.6418183000000002</v>
      </c>
      <c r="BE876" s="10">
        <v>3.6569815999999999</v>
      </c>
      <c r="BF876" s="10">
        <v>3.6722321999999998</v>
      </c>
      <c r="BG876" s="10">
        <v>3.6875562</v>
      </c>
      <c r="BH876" s="10">
        <v>3.7029450000000002</v>
      </c>
      <c r="BI876" s="10">
        <v>3.7183906000000002</v>
      </c>
      <c r="BJ876" s="10">
        <v>3.7338846999999999</v>
      </c>
      <c r="BK876" s="10">
        <v>3.7494189000000002</v>
      </c>
      <c r="BL876" s="10">
        <v>3.7649849</v>
      </c>
      <c r="BM876" s="10">
        <v>3.7805746999999998</v>
      </c>
      <c r="BN876" s="10">
        <v>3.7961795999999999</v>
      </c>
      <c r="BO876" s="10">
        <v>3.8117915</v>
      </c>
      <c r="BP876" s="10">
        <v>3.8274021999999999</v>
      </c>
      <c r="BQ876" s="10">
        <v>3.8430032999999999</v>
      </c>
      <c r="BR876" s="10">
        <v>3.9360909999999998</v>
      </c>
      <c r="BS876" s="10">
        <v>4.0276328000000001</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O876" s="9">
        <v>85.369100000000003</v>
      </c>
      <c r="FP876" s="7">
        <v>63.37</v>
      </c>
      <c r="FQ876" s="9">
        <v>1.3355999999999999</v>
      </c>
      <c r="FT876" s="7">
        <v>3.82</v>
      </c>
      <c r="FU876" s="7">
        <v>4.43</v>
      </c>
      <c r="FV876" s="9">
        <v>85.347800000000007</v>
      </c>
      <c r="FX876" s="9">
        <v>63.12</v>
      </c>
      <c r="FY876" s="9">
        <v>60.67</v>
      </c>
      <c r="FZ876" s="9">
        <v>60.31</v>
      </c>
      <c r="GA876" s="9">
        <v>60.88</v>
      </c>
      <c r="GB876" s="9">
        <v>62.6</v>
      </c>
      <c r="GD876" s="9">
        <v>63.12</v>
      </c>
      <c r="GE876" s="9">
        <v>61.06</v>
      </c>
      <c r="GF876" s="9">
        <v>60.67</v>
      </c>
      <c r="GG876" s="9">
        <v>60.43</v>
      </c>
      <c r="GH876" s="9">
        <v>60.32</v>
      </c>
      <c r="GI876" s="9">
        <v>60.31</v>
      </c>
      <c r="GJ876" s="9">
        <v>60.32</v>
      </c>
      <c r="GK876" s="9">
        <v>60.38</v>
      </c>
      <c r="GL876" s="9">
        <v>60.47</v>
      </c>
      <c r="GM876" s="9">
        <v>60.59</v>
      </c>
      <c r="GN876" s="9">
        <v>60.73</v>
      </c>
      <c r="GO876" s="9">
        <v>60.88</v>
      </c>
      <c r="GP876" s="9">
        <v>61.04</v>
      </c>
      <c r="GQ876" s="9">
        <v>61.17</v>
      </c>
      <c r="GR876" s="9">
        <v>61.3</v>
      </c>
      <c r="GS876" s="9">
        <v>61.43</v>
      </c>
      <c r="GT876" s="9">
        <v>61.58</v>
      </c>
      <c r="GU876" s="9">
        <v>61.74</v>
      </c>
      <c r="GV876" s="9">
        <v>61.89</v>
      </c>
      <c r="GW876" s="9">
        <v>62</v>
      </c>
      <c r="GX876" s="9">
        <v>62.11</v>
      </c>
      <c r="GY876" s="9">
        <v>62.27</v>
      </c>
      <c r="GZ876" s="9">
        <v>62.43</v>
      </c>
      <c r="HA876" s="9">
        <v>62.6</v>
      </c>
      <c r="HB876" s="9">
        <v>62.77</v>
      </c>
      <c r="HC876" s="9">
        <v>62.9</v>
      </c>
      <c r="HD876" s="9">
        <v>63.01</v>
      </c>
      <c r="HE876" s="9">
        <v>63.12</v>
      </c>
      <c r="HF876" s="9">
        <v>63.24</v>
      </c>
      <c r="HG876" s="9">
        <v>63.37</v>
      </c>
      <c r="HH876" s="9">
        <v>63.5</v>
      </c>
      <c r="HI876" s="9">
        <v>63.59</v>
      </c>
      <c r="HJ876" s="9">
        <v>63.71</v>
      </c>
      <c r="HK876" s="9">
        <v>63.84</v>
      </c>
      <c r="HL876" s="9">
        <v>64.010000000000005</v>
      </c>
      <c r="HM876" s="9">
        <v>64.17</v>
      </c>
      <c r="HN876" s="9">
        <v>64.31</v>
      </c>
      <c r="HO876" s="9">
        <v>64.38</v>
      </c>
      <c r="HP876" s="9">
        <v>64.42</v>
      </c>
      <c r="HQ876" s="9">
        <v>64.5</v>
      </c>
      <c r="HR876" s="9">
        <v>64.58</v>
      </c>
      <c r="HS876" s="9">
        <v>64.63</v>
      </c>
      <c r="HT876" s="9">
        <v>64.69</v>
      </c>
      <c r="HU876" s="9">
        <v>64.73</v>
      </c>
      <c r="HV876" s="9">
        <v>64.790000000000006</v>
      </c>
      <c r="HW876" s="9">
        <v>64.849999999999994</v>
      </c>
      <c r="HX876" s="9">
        <v>64.92</v>
      </c>
      <c r="HY876" s="9">
        <v>64.989999999999995</v>
      </c>
      <c r="ID876" s="14">
        <v>84.838099999999997</v>
      </c>
      <c r="IE876" s="14">
        <v>84.747900000000001</v>
      </c>
      <c r="IF876" s="14">
        <v>-0.10641399999999999</v>
      </c>
      <c r="IH876" s="7">
        <v>63.37</v>
      </c>
      <c r="II876" s="9">
        <v>77.930000000000007</v>
      </c>
    </row>
    <row r="877" spans="1:243" x14ac:dyDescent="0.35">
      <c r="A877" s="6">
        <f t="shared" si="192"/>
        <v>45778</v>
      </c>
      <c r="B877" s="13">
        <f t="shared" si="198"/>
        <v>5</v>
      </c>
      <c r="C877" s="13">
        <f t="shared" si="199"/>
        <v>2025</v>
      </c>
      <c r="D877">
        <f t="shared" si="200"/>
        <v>202505</v>
      </c>
      <c r="E877">
        <f t="shared" si="201"/>
        <v>2</v>
      </c>
      <c r="F877">
        <f t="shared" si="202"/>
        <v>202502</v>
      </c>
      <c r="G877" t="s">
        <v>2029</v>
      </c>
      <c r="H877" s="9">
        <v>4.5</v>
      </c>
      <c r="I877" s="9">
        <v>4.4585999999999997</v>
      </c>
      <c r="J877" s="10">
        <v>4.1776730999999998</v>
      </c>
      <c r="K877" s="10">
        <v>4.0836503999999998</v>
      </c>
      <c r="L877" s="10">
        <v>3.9700145999999998</v>
      </c>
      <c r="M877" s="10">
        <v>3.8488107999999999</v>
      </c>
      <c r="N877" s="10">
        <v>3.7355725</v>
      </c>
      <c r="O877" s="10">
        <v>3.6378691000000001</v>
      </c>
      <c r="P877" s="10">
        <v>3.5581798</v>
      </c>
      <c r="Q877" s="10">
        <v>3.4969570000000001</v>
      </c>
      <c r="R877" s="10">
        <v>3.4517319999999998</v>
      </c>
      <c r="S877" s="10">
        <v>3.4197014999999999</v>
      </c>
      <c r="T877" s="10">
        <v>3.39811</v>
      </c>
      <c r="U877" s="10">
        <v>3.3847562999999998</v>
      </c>
      <c r="V877" s="10">
        <v>3.3769342</v>
      </c>
      <c r="W877" s="10">
        <v>3.3733086000000001</v>
      </c>
      <c r="X877" s="10">
        <v>3.3729640000000001</v>
      </c>
      <c r="Y877" s="10">
        <v>3.3749853000000001</v>
      </c>
      <c r="Z877" s="10">
        <v>3.3784570999999999</v>
      </c>
      <c r="AA877" s="10">
        <v>3.3824638999999999</v>
      </c>
      <c r="AB877" s="10">
        <v>3.3862383999999999</v>
      </c>
      <c r="AC877" s="10">
        <v>3.3897708</v>
      </c>
      <c r="AD877" s="10">
        <v>3.3932929000000001</v>
      </c>
      <c r="AE877" s="10">
        <v>3.3970370999999999</v>
      </c>
      <c r="AF877" s="10">
        <v>3.4012356000000001</v>
      </c>
      <c r="AG877" s="10">
        <v>3.4061203999999998</v>
      </c>
      <c r="AH877" s="10">
        <v>3.4118902000000002</v>
      </c>
      <c r="AI877" s="10">
        <v>3.4185628000000001</v>
      </c>
      <c r="AJ877" s="10">
        <v>3.4260950000000001</v>
      </c>
      <c r="AK877" s="10">
        <v>3.4344439000000002</v>
      </c>
      <c r="AL877" s="10">
        <v>3.4435665000000002</v>
      </c>
      <c r="AM877" s="10">
        <v>3.4534196000000001</v>
      </c>
      <c r="AN877" s="10">
        <v>3.4639603000000001</v>
      </c>
      <c r="AO877" s="10">
        <v>3.4751457000000001</v>
      </c>
      <c r="AP877" s="10">
        <v>3.4869324000000002</v>
      </c>
      <c r="AQ877" s="10">
        <v>3.4992776999999999</v>
      </c>
      <c r="AR877" s="10">
        <v>3.5121384999999998</v>
      </c>
      <c r="AS877" s="10">
        <v>3.5254717000000002</v>
      </c>
      <c r="AT877" s="10">
        <v>3.5392348999999999</v>
      </c>
      <c r="AU877" s="10">
        <v>3.5533891999999998</v>
      </c>
      <c r="AV877" s="10">
        <v>3.5678961</v>
      </c>
      <c r="AW877" s="10">
        <v>3.5827176000000001</v>
      </c>
      <c r="AX877" s="10">
        <v>3.5978156000000001</v>
      </c>
      <c r="AY877" s="10">
        <v>3.6131517</v>
      </c>
      <c r="AZ877" s="10">
        <v>3.6286877999999998</v>
      </c>
      <c r="BA877" s="10">
        <v>3.6443859000000001</v>
      </c>
      <c r="BB877" s="10">
        <v>3.6602076000000001</v>
      </c>
      <c r="BC877" s="10">
        <v>3.6761148000000001</v>
      </c>
      <c r="BD877" s="10">
        <v>3.6920695000000001</v>
      </c>
      <c r="BE877" s="10">
        <v>3.7080332</v>
      </c>
      <c r="BF877" s="10">
        <v>3.7239735999999999</v>
      </c>
      <c r="BG877" s="10">
        <v>3.7398844000000002</v>
      </c>
      <c r="BH877" s="10">
        <v>3.7557654</v>
      </c>
      <c r="BI877" s="10">
        <v>3.7716172000000001</v>
      </c>
      <c r="BJ877" s="10">
        <v>3.7874403999999999</v>
      </c>
      <c r="BK877" s="10">
        <v>3.8032349000000001</v>
      </c>
      <c r="BL877" s="10">
        <v>3.8190013</v>
      </c>
      <c r="BM877" s="10">
        <v>3.8347400999999999</v>
      </c>
      <c r="BN877" s="10">
        <v>3.8504513999999999</v>
      </c>
      <c r="BO877" s="10">
        <v>3.8661355999999998</v>
      </c>
      <c r="BP877" s="10">
        <v>3.8817933</v>
      </c>
      <c r="BQ877" s="10">
        <v>3.8974245999999999</v>
      </c>
      <c r="BR877" s="10">
        <v>3.9905919999999999</v>
      </c>
      <c r="BS877" s="10">
        <v>4.0823679999999998</v>
      </c>
      <c r="BU877" s="9">
        <v>77.25</v>
      </c>
      <c r="BV877" s="9">
        <v>76.36</v>
      </c>
      <c r="BW877" s="9">
        <v>77.62</v>
      </c>
      <c r="BX877" s="9">
        <v>79.959999999999994</v>
      </c>
      <c r="BY877" s="9">
        <v>80.66</v>
      </c>
      <c r="BZ877" s="9">
        <v>87.55</v>
      </c>
      <c r="CA877" s="9">
        <v>89.65</v>
      </c>
      <c r="CB877" s="9">
        <v>90.21</v>
      </c>
      <c r="CC877" s="9">
        <v>90.22</v>
      </c>
      <c r="CD877" s="9">
        <v>87.57</v>
      </c>
      <c r="CE877" s="9">
        <v>80.150000000000006</v>
      </c>
      <c r="CF877" s="9">
        <v>76.45</v>
      </c>
      <c r="CG877" s="9">
        <v>73.819999999999993</v>
      </c>
      <c r="CH877" s="9">
        <v>74.36</v>
      </c>
      <c r="CI877" s="9">
        <v>75.150000000000006</v>
      </c>
      <c r="CJ877" s="9">
        <v>75.290000000000006</v>
      </c>
      <c r="CK877" s="9">
        <v>79.569999999999993</v>
      </c>
      <c r="CL877" s="9">
        <v>82.34</v>
      </c>
      <c r="CM877" s="9">
        <v>83.81</v>
      </c>
      <c r="CN877" s="9">
        <v>86.46</v>
      </c>
      <c r="CO877" s="9">
        <v>86.4</v>
      </c>
      <c r="CP877" s="9">
        <v>79.53</v>
      </c>
      <c r="CQ877" s="9">
        <v>73.53</v>
      </c>
      <c r="CR877" s="9">
        <v>71.010000000000005</v>
      </c>
      <c r="CS877" s="9">
        <v>69.27</v>
      </c>
      <c r="CT877" s="9">
        <v>68.83</v>
      </c>
      <c r="CU877" s="9">
        <v>68.94</v>
      </c>
      <c r="CV877" s="9">
        <v>69.989999999999995</v>
      </c>
      <c r="CW877" s="9">
        <v>74.25</v>
      </c>
      <c r="CX877" s="9">
        <v>76.77</v>
      </c>
      <c r="CY877" s="9">
        <v>78.97</v>
      </c>
      <c r="CZ877" s="9">
        <v>80.52</v>
      </c>
      <c r="DA877" s="9">
        <v>80.55</v>
      </c>
      <c r="DB877" s="9">
        <v>76.37</v>
      </c>
      <c r="DC877" s="9">
        <v>68.819999999999993</v>
      </c>
      <c r="DD877" s="9">
        <v>64.599999999999994</v>
      </c>
      <c r="DE877" s="9">
        <v>62.7</v>
      </c>
      <c r="DF877" s="9">
        <v>62.8</v>
      </c>
      <c r="DG877" s="9">
        <v>62.86</v>
      </c>
      <c r="DH877" s="9">
        <v>65.459999999999994</v>
      </c>
      <c r="DI877" s="9">
        <v>70.72</v>
      </c>
      <c r="DJ877" s="9">
        <v>72.569999999999993</v>
      </c>
      <c r="DK877" s="9">
        <v>73.58</v>
      </c>
      <c r="DL877" s="9">
        <v>75.03</v>
      </c>
      <c r="DM877" s="9">
        <v>73.819999999999993</v>
      </c>
      <c r="DN877" s="9">
        <v>72.790000000000006</v>
      </c>
      <c r="DO877" s="9">
        <v>68.3</v>
      </c>
      <c r="DP877" s="9">
        <v>67.66</v>
      </c>
      <c r="DR877" s="9">
        <v>71</v>
      </c>
      <c r="DS877" s="9">
        <v>70.25</v>
      </c>
      <c r="DT877" s="9">
        <v>71.05</v>
      </c>
      <c r="DU877" s="9">
        <v>76.75</v>
      </c>
      <c r="DV877" s="9">
        <v>78.2</v>
      </c>
      <c r="DW877" s="9">
        <v>78.900000000000006</v>
      </c>
      <c r="DX877" s="9">
        <v>79.7</v>
      </c>
      <c r="DY877" s="9">
        <v>81.25</v>
      </c>
      <c r="DZ877" s="9">
        <v>81.400000000000006</v>
      </c>
      <c r="EA877" s="9">
        <v>78.45</v>
      </c>
      <c r="EB877" s="9">
        <v>70.349999999999994</v>
      </c>
      <c r="EC877" s="9">
        <v>67.7</v>
      </c>
      <c r="ED877" s="9">
        <v>67</v>
      </c>
      <c r="EE877" s="9">
        <v>65.7</v>
      </c>
      <c r="EF877" s="9">
        <v>65.650000000000006</v>
      </c>
      <c r="EG877" s="9">
        <v>68.05</v>
      </c>
      <c r="EH877" s="9">
        <v>74.849999999999994</v>
      </c>
      <c r="EI877" s="9">
        <v>77.05</v>
      </c>
      <c r="EJ877" s="9">
        <v>77.3</v>
      </c>
      <c r="EK877" s="9">
        <v>77.25</v>
      </c>
      <c r="EL877" s="9">
        <v>76.7</v>
      </c>
      <c r="EM877" s="9">
        <v>73.45</v>
      </c>
      <c r="EN877" s="9">
        <v>64.599999999999994</v>
      </c>
      <c r="EO877" s="9">
        <v>61.85</v>
      </c>
      <c r="EP877" s="9">
        <v>61.65</v>
      </c>
      <c r="EQ877" s="9">
        <v>61.85</v>
      </c>
      <c r="ER877" s="9">
        <v>62.35</v>
      </c>
      <c r="ES877" s="9">
        <v>64.8</v>
      </c>
      <c r="ET877" s="9">
        <v>71.650000000000006</v>
      </c>
      <c r="EU877" s="9">
        <v>73.849999999999994</v>
      </c>
      <c r="EV877" s="9">
        <v>74.05</v>
      </c>
      <c r="EW877" s="9">
        <v>74</v>
      </c>
      <c r="EX877" s="9">
        <v>73.5</v>
      </c>
      <c r="EY877" s="9">
        <v>70.849999999999994</v>
      </c>
      <c r="EZ877" s="9">
        <v>63.7</v>
      </c>
      <c r="FA877" s="9">
        <v>61.4</v>
      </c>
      <c r="FB877" s="9">
        <v>61.25</v>
      </c>
      <c r="FC877" s="9">
        <v>61.4</v>
      </c>
      <c r="FD877" s="9">
        <v>61.85</v>
      </c>
      <c r="FE877" s="9">
        <v>64.150000000000006</v>
      </c>
      <c r="FF877" s="9">
        <v>70.349999999999994</v>
      </c>
      <c r="FG877" s="9">
        <v>72.349999999999994</v>
      </c>
      <c r="FH877" s="9">
        <v>72.55</v>
      </c>
      <c r="FI877" s="9">
        <v>72.45</v>
      </c>
      <c r="FJ877" s="9">
        <v>72.05</v>
      </c>
      <c r="FK877" s="9">
        <v>69.900000000000006</v>
      </c>
      <c r="FL877" s="9">
        <v>64.099999999999994</v>
      </c>
      <c r="FM877" s="9">
        <v>62.25</v>
      </c>
      <c r="FO877" s="9">
        <v>85.406899999999993</v>
      </c>
      <c r="FP877" s="7">
        <v>62.37</v>
      </c>
      <c r="FQ877" s="9">
        <v>1.3295999999999999</v>
      </c>
      <c r="FT877" s="7">
        <v>3.81</v>
      </c>
      <c r="FU877" s="7">
        <v>4.4800000000000004</v>
      </c>
      <c r="FV877" s="9">
        <v>85.391000000000005</v>
      </c>
      <c r="FX877" s="9">
        <v>62.13</v>
      </c>
      <c r="FY877" s="9">
        <v>61.43</v>
      </c>
      <c r="FZ877" s="9">
        <v>61.22</v>
      </c>
      <c r="GA877" s="9">
        <v>61.83</v>
      </c>
      <c r="GB877" s="9">
        <v>63.36</v>
      </c>
      <c r="GD877" s="9">
        <v>62.13</v>
      </c>
      <c r="GE877" s="9">
        <v>61.72</v>
      </c>
      <c r="GF877" s="9">
        <v>61.43</v>
      </c>
      <c r="GG877" s="9">
        <v>61.27</v>
      </c>
      <c r="GH877" s="9">
        <v>61.22</v>
      </c>
      <c r="GI877" s="9">
        <v>61.22</v>
      </c>
      <c r="GJ877" s="9">
        <v>61.26</v>
      </c>
      <c r="GK877" s="9">
        <v>61.33</v>
      </c>
      <c r="GL877" s="9">
        <v>61.44</v>
      </c>
      <c r="GM877" s="9">
        <v>61.55</v>
      </c>
      <c r="GN877" s="9">
        <v>61.69</v>
      </c>
      <c r="GO877" s="9">
        <v>61.83</v>
      </c>
      <c r="GP877" s="9">
        <v>61.93</v>
      </c>
      <c r="GQ877" s="9">
        <v>62.04</v>
      </c>
      <c r="GR877" s="9">
        <v>62.16</v>
      </c>
      <c r="GS877" s="9">
        <v>62.29</v>
      </c>
      <c r="GT877" s="9">
        <v>62.43</v>
      </c>
      <c r="GU877" s="9">
        <v>62.55</v>
      </c>
      <c r="GV877" s="9">
        <v>62.64</v>
      </c>
      <c r="GW877" s="9">
        <v>62.74</v>
      </c>
      <c r="GX877" s="9">
        <v>62.88</v>
      </c>
      <c r="GY877" s="9">
        <v>63.03</v>
      </c>
      <c r="GZ877" s="9">
        <v>63.19</v>
      </c>
      <c r="HA877" s="9">
        <v>63.36</v>
      </c>
      <c r="HB877" s="9">
        <v>63.48</v>
      </c>
      <c r="HC877" s="9">
        <v>63.58</v>
      </c>
      <c r="HD877" s="9">
        <v>63.68</v>
      </c>
      <c r="HE877" s="9">
        <v>63.79</v>
      </c>
      <c r="HF877" s="9">
        <v>63.91</v>
      </c>
      <c r="HG877" s="9">
        <v>64.03</v>
      </c>
      <c r="HH877" s="9">
        <v>64.11</v>
      </c>
      <c r="HI877" s="9">
        <v>64.22</v>
      </c>
      <c r="HJ877" s="9">
        <v>64.34</v>
      </c>
      <c r="HK877" s="9">
        <v>64.5</v>
      </c>
      <c r="HL877" s="9">
        <v>64.66</v>
      </c>
      <c r="HM877" s="9">
        <v>64.790000000000006</v>
      </c>
      <c r="HN877" s="9">
        <v>64.86</v>
      </c>
      <c r="HO877" s="9">
        <v>64.900000000000006</v>
      </c>
      <c r="HP877" s="9">
        <v>64.98</v>
      </c>
      <c r="HQ877" s="9">
        <v>65.05</v>
      </c>
      <c r="HR877" s="9">
        <v>65.09</v>
      </c>
      <c r="HS877" s="9">
        <v>65.150000000000006</v>
      </c>
      <c r="HT877" s="9">
        <v>65.19</v>
      </c>
      <c r="HU877" s="9">
        <v>65.25</v>
      </c>
      <c r="HV877" s="9">
        <v>65.31</v>
      </c>
      <c r="HW877" s="9">
        <v>65.37</v>
      </c>
      <c r="HX877" s="9">
        <v>65.430000000000007</v>
      </c>
      <c r="HY877" s="9">
        <v>65.489999999999995</v>
      </c>
      <c r="ID877" s="14">
        <v>84.838099999999997</v>
      </c>
      <c r="IE877" s="14">
        <v>84.747900000000001</v>
      </c>
      <c r="IF877" s="14">
        <v>-0.10641399999999999</v>
      </c>
      <c r="IH877" s="7">
        <v>62.37</v>
      </c>
      <c r="II877" s="9">
        <v>77.25</v>
      </c>
    </row>
    <row r="878" spans="1:243" x14ac:dyDescent="0.35">
      <c r="A878" s="6">
        <f t="shared" si="192"/>
        <v>45779</v>
      </c>
      <c r="B878" s="13">
        <f t="shared" si="198"/>
        <v>5</v>
      </c>
      <c r="C878" s="13">
        <f t="shared" si="199"/>
        <v>2025</v>
      </c>
      <c r="D878">
        <f t="shared" si="200"/>
        <v>202505</v>
      </c>
      <c r="E878">
        <f t="shared" si="201"/>
        <v>2</v>
      </c>
      <c r="F878">
        <f t="shared" si="202"/>
        <v>202502</v>
      </c>
      <c r="G878" t="s">
        <v>2030</v>
      </c>
      <c r="H878" s="9">
        <v>4.5</v>
      </c>
      <c r="I878" s="9">
        <v>4.4593999999999996</v>
      </c>
      <c r="J878" s="10">
        <v>4.1818375000000003</v>
      </c>
      <c r="K878" s="10">
        <v>4.0993462000000003</v>
      </c>
      <c r="L878" s="10">
        <v>3.9971255000000001</v>
      </c>
      <c r="M878" s="10">
        <v>3.8814457</v>
      </c>
      <c r="N878" s="10">
        <v>3.7680139000000001</v>
      </c>
      <c r="O878" s="10">
        <v>3.6688139999999998</v>
      </c>
      <c r="P878" s="10">
        <v>3.5903691000000002</v>
      </c>
      <c r="Q878" s="10">
        <v>3.5338299000000002</v>
      </c>
      <c r="R878" s="10">
        <v>3.4954342</v>
      </c>
      <c r="S878" s="10">
        <v>3.470542</v>
      </c>
      <c r="T878" s="10">
        <v>3.4553511000000001</v>
      </c>
      <c r="U878" s="10">
        <v>3.4468041</v>
      </c>
      <c r="V878" s="10">
        <v>3.4413670000000001</v>
      </c>
      <c r="W878" s="10">
        <v>3.4378291999999999</v>
      </c>
      <c r="X878" s="10">
        <v>3.4358610000000001</v>
      </c>
      <c r="Y878" s="10">
        <v>3.4351335999999999</v>
      </c>
      <c r="Z878" s="10">
        <v>3.4353177000000001</v>
      </c>
      <c r="AA878" s="10">
        <v>3.4360845000000002</v>
      </c>
      <c r="AB878" s="10">
        <v>3.4371708000000001</v>
      </c>
      <c r="AC878" s="10">
        <v>3.4386190000000001</v>
      </c>
      <c r="AD878" s="10">
        <v>3.4405602000000002</v>
      </c>
      <c r="AE878" s="10">
        <v>3.4431253000000002</v>
      </c>
      <c r="AF878" s="10">
        <v>3.4464453000000002</v>
      </c>
      <c r="AG878" s="10">
        <v>3.4506511999999998</v>
      </c>
      <c r="AH878" s="10">
        <v>3.4558475</v>
      </c>
      <c r="AI878" s="10">
        <v>3.4620087000000002</v>
      </c>
      <c r="AJ878" s="10">
        <v>3.4690699999999999</v>
      </c>
      <c r="AK878" s="10">
        <v>3.4769665000000001</v>
      </c>
      <c r="AL878" s="10">
        <v>3.4856334000000002</v>
      </c>
      <c r="AM878" s="10">
        <v>3.4950057999999999</v>
      </c>
      <c r="AN878" s="10">
        <v>3.5050188000000002</v>
      </c>
      <c r="AO878" s="10">
        <v>3.5156078000000002</v>
      </c>
      <c r="AP878" s="10">
        <v>3.5267075000000001</v>
      </c>
      <c r="AQ878" s="10">
        <v>3.5382533999999999</v>
      </c>
      <c r="AR878" s="10">
        <v>3.5501806</v>
      </c>
      <c r="AS878" s="10">
        <v>3.562424</v>
      </c>
      <c r="AT878" s="10">
        <v>3.5749262000000002</v>
      </c>
      <c r="AU878" s="10">
        <v>3.5876622999999999</v>
      </c>
      <c r="AV878" s="10">
        <v>3.6006155999999998</v>
      </c>
      <c r="AW878" s="10">
        <v>3.6137701</v>
      </c>
      <c r="AX878" s="10">
        <v>3.6271097000000001</v>
      </c>
      <c r="AY878" s="10">
        <v>3.6406179000000001</v>
      </c>
      <c r="AZ878" s="10">
        <v>3.6542785000000002</v>
      </c>
      <c r="BA878" s="10">
        <v>3.6680755</v>
      </c>
      <c r="BB878" s="10">
        <v>3.6819923000000001</v>
      </c>
      <c r="BC878" s="10">
        <v>3.6960128999999999</v>
      </c>
      <c r="BD878" s="10">
        <v>3.7101212000000001</v>
      </c>
      <c r="BE878" s="10">
        <v>3.7243005</v>
      </c>
      <c r="BF878" s="10">
        <v>3.7385373</v>
      </c>
      <c r="BG878" s="10">
        <v>3.7528283999999998</v>
      </c>
      <c r="BH878" s="10">
        <v>3.7671730000000001</v>
      </c>
      <c r="BI878" s="10">
        <v>3.7815709000000002</v>
      </c>
      <c r="BJ878" s="10">
        <v>3.7960219999999998</v>
      </c>
      <c r="BK878" s="10">
        <v>3.8105254999999998</v>
      </c>
      <c r="BL878" s="10">
        <v>3.8250810999999998</v>
      </c>
      <c r="BM878" s="10">
        <v>3.8396887</v>
      </c>
      <c r="BN878" s="10">
        <v>3.8543474999999998</v>
      </c>
      <c r="BO878" s="10">
        <v>3.8690571999999999</v>
      </c>
      <c r="BP878" s="10">
        <v>3.8838178000000001</v>
      </c>
      <c r="BQ878" s="10">
        <v>3.8986284000000002</v>
      </c>
      <c r="BR878" s="10">
        <v>3.9883860000000002</v>
      </c>
      <c r="BS878" s="10">
        <v>4.0790100999999996</v>
      </c>
      <c r="BU878" s="9">
        <v>80.150000000000006</v>
      </c>
      <c r="BV878" s="9">
        <v>79.22</v>
      </c>
      <c r="BW878" s="9">
        <v>80.41</v>
      </c>
      <c r="BX878" s="9">
        <v>82.55</v>
      </c>
      <c r="BY878" s="9">
        <v>83.02</v>
      </c>
      <c r="BZ878" s="9">
        <v>89.77</v>
      </c>
      <c r="CA878" s="9">
        <v>91.72</v>
      </c>
      <c r="CB878" s="9">
        <v>92.17</v>
      </c>
      <c r="CC878" s="9">
        <v>92.12</v>
      </c>
      <c r="CD878" s="9">
        <v>89.52</v>
      </c>
      <c r="CE878" s="9">
        <v>81.97</v>
      </c>
      <c r="CF878" s="9">
        <v>78.099999999999994</v>
      </c>
      <c r="CG878" s="9">
        <v>75.47</v>
      </c>
      <c r="CH878" s="9">
        <v>76.03</v>
      </c>
      <c r="CI878" s="9">
        <v>76.59</v>
      </c>
      <c r="CJ878" s="9">
        <v>76.73</v>
      </c>
      <c r="CK878" s="9">
        <v>81.09</v>
      </c>
      <c r="CL878" s="9">
        <v>83.88</v>
      </c>
      <c r="CM878" s="9">
        <v>85.34</v>
      </c>
      <c r="CN878" s="9">
        <v>87.96</v>
      </c>
      <c r="CO878" s="9">
        <v>87.9</v>
      </c>
      <c r="CP878" s="9">
        <v>81.040000000000006</v>
      </c>
      <c r="CQ878" s="9">
        <v>74.430000000000007</v>
      </c>
      <c r="CR878" s="9">
        <v>72.37</v>
      </c>
      <c r="CS878" s="9">
        <v>70.62</v>
      </c>
      <c r="CT878" s="9">
        <v>70.22</v>
      </c>
      <c r="CU878" s="9">
        <v>70.27</v>
      </c>
      <c r="CV878" s="9">
        <v>70.81</v>
      </c>
      <c r="CW878" s="9">
        <v>74.989999999999995</v>
      </c>
      <c r="CX878" s="9">
        <v>77.58</v>
      </c>
      <c r="CY878" s="9">
        <v>79.709999999999994</v>
      </c>
      <c r="CZ878" s="9">
        <v>81.38</v>
      </c>
      <c r="DA878" s="9">
        <v>81.41</v>
      </c>
      <c r="DB878" s="9">
        <v>77.23</v>
      </c>
      <c r="DC878" s="9">
        <v>69.239999999999995</v>
      </c>
      <c r="DD878" s="9">
        <v>65.290000000000006</v>
      </c>
      <c r="DE878" s="9">
        <v>63.39</v>
      </c>
      <c r="DF878" s="9">
        <v>63.48</v>
      </c>
      <c r="DG878" s="9">
        <v>63.56</v>
      </c>
      <c r="DH878" s="9">
        <v>66.16</v>
      </c>
      <c r="DI878" s="9">
        <v>70.95</v>
      </c>
      <c r="DJ878" s="9">
        <v>72.81</v>
      </c>
      <c r="DK878" s="9">
        <v>73.819999999999993</v>
      </c>
      <c r="DL878" s="9">
        <v>75.27</v>
      </c>
      <c r="DM878" s="9">
        <v>74.069999999999993</v>
      </c>
      <c r="DN878" s="9">
        <v>73.040000000000006</v>
      </c>
      <c r="DO878" s="9">
        <v>68.81</v>
      </c>
      <c r="DP878" s="9">
        <v>68.17</v>
      </c>
      <c r="DR878" s="9">
        <v>73.900000000000006</v>
      </c>
      <c r="DS878" s="9">
        <v>72.900000000000006</v>
      </c>
      <c r="DT878" s="9">
        <v>73.150000000000006</v>
      </c>
      <c r="DU878" s="9">
        <v>79.650000000000006</v>
      </c>
      <c r="DV878" s="9">
        <v>79.900000000000006</v>
      </c>
      <c r="DW878" s="9">
        <v>80.95</v>
      </c>
      <c r="DX878" s="9">
        <v>82.1</v>
      </c>
      <c r="DY878" s="9">
        <v>83</v>
      </c>
      <c r="DZ878" s="9">
        <v>83</v>
      </c>
      <c r="EA878" s="9">
        <v>82.05</v>
      </c>
      <c r="EB878" s="9">
        <v>72.400000000000006</v>
      </c>
      <c r="EC878" s="9">
        <v>69.7</v>
      </c>
      <c r="ED878" s="9">
        <v>68.95</v>
      </c>
      <c r="EE878" s="9">
        <v>67.8</v>
      </c>
      <c r="EF878" s="9">
        <v>67.75</v>
      </c>
      <c r="EG878" s="9">
        <v>70.099999999999994</v>
      </c>
      <c r="EH878" s="9">
        <v>76.849999999999994</v>
      </c>
      <c r="EI878" s="9">
        <v>79.05</v>
      </c>
      <c r="EJ878" s="9">
        <v>79.3</v>
      </c>
      <c r="EK878" s="9">
        <v>79.3</v>
      </c>
      <c r="EL878" s="9">
        <v>78.7</v>
      </c>
      <c r="EM878" s="9">
        <v>75.349999999999994</v>
      </c>
      <c r="EN878" s="9">
        <v>66.150000000000006</v>
      </c>
      <c r="EO878" s="9">
        <v>63.25</v>
      </c>
      <c r="EP878" s="9">
        <v>63.05</v>
      </c>
      <c r="EQ878" s="9">
        <v>63.25</v>
      </c>
      <c r="ER878" s="9">
        <v>63.75</v>
      </c>
      <c r="ES878" s="9">
        <v>66.3</v>
      </c>
      <c r="ET878" s="9">
        <v>73.349999999999994</v>
      </c>
      <c r="EU878" s="9">
        <v>75.599999999999994</v>
      </c>
      <c r="EV878" s="9">
        <v>75.849999999999994</v>
      </c>
      <c r="EW878" s="9">
        <v>75.75</v>
      </c>
      <c r="EX878" s="9">
        <v>75.25</v>
      </c>
      <c r="EY878" s="9">
        <v>72.45</v>
      </c>
      <c r="EZ878" s="9">
        <v>64.900000000000006</v>
      </c>
      <c r="FA878" s="9">
        <v>62.5</v>
      </c>
      <c r="FB878" s="9">
        <v>62.3</v>
      </c>
      <c r="FC878" s="9">
        <v>62.5</v>
      </c>
      <c r="FD878" s="9">
        <v>62.95</v>
      </c>
      <c r="FE878" s="9">
        <v>65.150000000000006</v>
      </c>
      <c r="FF878" s="9">
        <v>71.25</v>
      </c>
      <c r="FG878" s="9">
        <v>73.25</v>
      </c>
      <c r="FH878" s="9">
        <v>73.45</v>
      </c>
      <c r="FI878" s="9">
        <v>73.349999999999994</v>
      </c>
      <c r="FJ878" s="9">
        <v>72.95</v>
      </c>
      <c r="FK878" s="9">
        <v>70.8</v>
      </c>
      <c r="FL878" s="9">
        <v>65</v>
      </c>
      <c r="FM878" s="9">
        <v>63.15</v>
      </c>
      <c r="FO878" s="9">
        <v>84.998000000000005</v>
      </c>
      <c r="FP878" s="7">
        <v>61.57</v>
      </c>
      <c r="FQ878" s="9">
        <v>1.3321000000000001</v>
      </c>
      <c r="FT878" s="7">
        <v>3.87</v>
      </c>
      <c r="FU878" s="7">
        <v>4.53</v>
      </c>
      <c r="FV878" s="9">
        <v>85.012500000000003</v>
      </c>
      <c r="FX878" s="9">
        <v>61.29</v>
      </c>
      <c r="FY878" s="9">
        <v>60.7</v>
      </c>
      <c r="FZ878" s="9">
        <v>60.68</v>
      </c>
      <c r="GA878" s="9">
        <v>61.53</v>
      </c>
      <c r="GB878" s="9">
        <v>63.19</v>
      </c>
      <c r="GD878" s="9">
        <v>61.29</v>
      </c>
      <c r="GE878" s="9">
        <v>60.93</v>
      </c>
      <c r="GF878" s="9">
        <v>60.7</v>
      </c>
      <c r="GG878" s="9">
        <v>60.6</v>
      </c>
      <c r="GH878" s="9">
        <v>60.62</v>
      </c>
      <c r="GI878" s="9">
        <v>60.68</v>
      </c>
      <c r="GJ878" s="9">
        <v>60.78</v>
      </c>
      <c r="GK878" s="9">
        <v>60.91</v>
      </c>
      <c r="GL878" s="9">
        <v>61.06</v>
      </c>
      <c r="GM878" s="9">
        <v>61.21</v>
      </c>
      <c r="GN878" s="9">
        <v>61.37</v>
      </c>
      <c r="GO878" s="9">
        <v>61.53</v>
      </c>
      <c r="GP878" s="9">
        <v>61.65</v>
      </c>
      <c r="GQ878" s="9">
        <v>61.77</v>
      </c>
      <c r="GR878" s="9">
        <v>61.9</v>
      </c>
      <c r="GS878" s="9">
        <v>62.05</v>
      </c>
      <c r="GT878" s="9">
        <v>62.2</v>
      </c>
      <c r="GU878" s="9">
        <v>62.34</v>
      </c>
      <c r="GV878" s="9">
        <v>62.44</v>
      </c>
      <c r="GW878" s="9">
        <v>62.55</v>
      </c>
      <c r="GX878" s="9">
        <v>62.7</v>
      </c>
      <c r="GY878" s="9">
        <v>62.86</v>
      </c>
      <c r="GZ878" s="9">
        <v>63.02</v>
      </c>
      <c r="HA878" s="9">
        <v>63.19</v>
      </c>
      <c r="HB878" s="9">
        <v>63.32</v>
      </c>
      <c r="HC878" s="9">
        <v>63.44</v>
      </c>
      <c r="HD878" s="9">
        <v>63.55</v>
      </c>
      <c r="HE878" s="9">
        <v>63.67</v>
      </c>
      <c r="HF878" s="9">
        <v>63.8</v>
      </c>
      <c r="HG878" s="9">
        <v>63.93</v>
      </c>
      <c r="HH878" s="9">
        <v>64.02</v>
      </c>
      <c r="HI878" s="9">
        <v>64.14</v>
      </c>
      <c r="HJ878" s="9">
        <v>64.27</v>
      </c>
      <c r="HK878" s="9">
        <v>64.44</v>
      </c>
      <c r="HL878" s="9">
        <v>64.61</v>
      </c>
      <c r="HM878" s="9">
        <v>64.760000000000005</v>
      </c>
      <c r="HN878" s="9">
        <v>64.84</v>
      </c>
      <c r="HO878" s="9">
        <v>64.89</v>
      </c>
      <c r="HP878" s="9">
        <v>64.97</v>
      </c>
      <c r="HQ878" s="9">
        <v>65.05</v>
      </c>
      <c r="HR878" s="9">
        <v>65.099999999999994</v>
      </c>
      <c r="HS878" s="9">
        <v>65.180000000000007</v>
      </c>
      <c r="HT878" s="9">
        <v>65.23</v>
      </c>
      <c r="HU878" s="9">
        <v>65.3</v>
      </c>
      <c r="HV878" s="9">
        <v>65.37</v>
      </c>
      <c r="HW878" s="9">
        <v>65.44</v>
      </c>
      <c r="HX878" s="9">
        <v>65.510000000000005</v>
      </c>
      <c r="HY878" s="9">
        <v>65.58</v>
      </c>
      <c r="ID878" s="14">
        <v>84.838099999999997</v>
      </c>
      <c r="IE878" s="14">
        <v>84.747900000000001</v>
      </c>
      <c r="IF878" s="14">
        <v>-0.10641399999999999</v>
      </c>
      <c r="IH878" s="7">
        <v>61.57</v>
      </c>
      <c r="II878" s="9">
        <v>80.150000000000006</v>
      </c>
    </row>
    <row r="879" spans="1:243" x14ac:dyDescent="0.35">
      <c r="A879" s="6">
        <f t="shared" si="192"/>
        <v>45782</v>
      </c>
      <c r="B879" s="13">
        <f t="shared" ref="B879:B936" si="203">MONTH(A879)</f>
        <v>5</v>
      </c>
      <c r="C879" s="13">
        <f t="shared" ref="C879:C936" si="204">YEAR(A879)</f>
        <v>2025</v>
      </c>
      <c r="D879">
        <f t="shared" ref="D879:D936" si="205">C879*100+B879</f>
        <v>202505</v>
      </c>
      <c r="E879">
        <f t="shared" ref="E879:E936" si="206">IF(B879&lt;4,1,IF(B879&lt;7,2,IF(B879&lt;10,3,4)))</f>
        <v>2</v>
      </c>
      <c r="F879">
        <f t="shared" ref="F879:F936" si="207">C879*100+E879</f>
        <v>202502</v>
      </c>
      <c r="G879" t="s">
        <v>2031</v>
      </c>
      <c r="H879" s="9">
        <v>4.5</v>
      </c>
      <c r="I879" s="9" t="e">
        <v>#N/A</v>
      </c>
      <c r="J879" s="10" t="e">
        <v>#N/A</v>
      </c>
      <c r="K879" s="10" t="e">
        <v>#N/A</v>
      </c>
      <c r="L879" s="10" t="e">
        <v>#N/A</v>
      </c>
      <c r="M879" s="10" t="e">
        <v>#N/A</v>
      </c>
      <c r="N879" s="10" t="e">
        <v>#N/A</v>
      </c>
      <c r="O879" s="10" t="e">
        <v>#N/A</v>
      </c>
      <c r="P879" s="10" t="e">
        <v>#N/A</v>
      </c>
      <c r="Q879" s="10" t="e">
        <v>#N/A</v>
      </c>
      <c r="R879" s="10" t="e">
        <v>#N/A</v>
      </c>
      <c r="S879" s="10" t="e">
        <v>#N/A</v>
      </c>
      <c r="T879" s="10" t="e">
        <v>#N/A</v>
      </c>
      <c r="U879" s="10" t="e">
        <v>#N/A</v>
      </c>
      <c r="V879" s="10" t="e">
        <v>#N/A</v>
      </c>
      <c r="W879" s="10" t="e">
        <v>#N/A</v>
      </c>
      <c r="X879" s="10" t="e">
        <v>#N/A</v>
      </c>
      <c r="Y879" s="10" t="e">
        <v>#N/A</v>
      </c>
      <c r="Z879" s="10" t="e">
        <v>#N/A</v>
      </c>
      <c r="AA879" s="10" t="e">
        <v>#N/A</v>
      </c>
      <c r="AB879" s="10" t="e">
        <v>#N/A</v>
      </c>
      <c r="AC879" s="10" t="e">
        <v>#N/A</v>
      </c>
      <c r="AD879" s="10" t="e">
        <v>#N/A</v>
      </c>
      <c r="AE879" s="10" t="e">
        <v>#N/A</v>
      </c>
      <c r="AF879" s="10" t="e">
        <v>#N/A</v>
      </c>
      <c r="AG879" s="10" t="e">
        <v>#N/A</v>
      </c>
      <c r="AH879" s="10" t="e">
        <v>#N/A</v>
      </c>
      <c r="AI879" s="10" t="e">
        <v>#N/A</v>
      </c>
      <c r="AJ879" s="10" t="e">
        <v>#N/A</v>
      </c>
      <c r="AK879" s="10" t="e">
        <v>#N/A</v>
      </c>
      <c r="AL879" s="10" t="e">
        <v>#N/A</v>
      </c>
      <c r="AM879" s="10" t="e">
        <v>#N/A</v>
      </c>
      <c r="AN879" s="10" t="e">
        <v>#N/A</v>
      </c>
      <c r="AO879" s="10" t="e">
        <v>#N/A</v>
      </c>
      <c r="AP879" s="10" t="e">
        <v>#N/A</v>
      </c>
      <c r="AQ879" s="10" t="e">
        <v>#N/A</v>
      </c>
      <c r="AR879" s="10" t="e">
        <v>#N/A</v>
      </c>
      <c r="AS879" s="10" t="e">
        <v>#N/A</v>
      </c>
      <c r="AT879" s="10" t="e">
        <v>#N/A</v>
      </c>
      <c r="AU879" s="10" t="e">
        <v>#N/A</v>
      </c>
      <c r="AV879" s="10" t="e">
        <v>#N/A</v>
      </c>
      <c r="AW879" s="10" t="e">
        <v>#N/A</v>
      </c>
      <c r="AX879" s="10" t="e">
        <v>#N/A</v>
      </c>
      <c r="AY879" s="10" t="e">
        <v>#N/A</v>
      </c>
      <c r="AZ879" s="10" t="e">
        <v>#N/A</v>
      </c>
      <c r="BA879" s="10" t="e">
        <v>#N/A</v>
      </c>
      <c r="BB879" s="10" t="e">
        <v>#N/A</v>
      </c>
      <c r="BC879" s="10" t="e">
        <v>#N/A</v>
      </c>
      <c r="BD879" s="10" t="e">
        <v>#N/A</v>
      </c>
      <c r="BE879" s="10" t="e">
        <v>#N/A</v>
      </c>
      <c r="BF879" s="10" t="e">
        <v>#N/A</v>
      </c>
      <c r="BG879" s="10" t="e">
        <v>#N/A</v>
      </c>
      <c r="BH879" s="10" t="e">
        <v>#N/A</v>
      </c>
      <c r="BI879" s="10" t="e">
        <v>#N/A</v>
      </c>
      <c r="BJ879" s="10" t="e">
        <v>#N/A</v>
      </c>
      <c r="BK879" s="10" t="e">
        <v>#N/A</v>
      </c>
      <c r="BL879" s="10" t="e">
        <v>#N/A</v>
      </c>
      <c r="BM879" s="10" t="e">
        <v>#N/A</v>
      </c>
      <c r="BN879" s="10" t="e">
        <v>#N/A</v>
      </c>
      <c r="BO879" s="10" t="e">
        <v>#N/A</v>
      </c>
      <c r="BP879" s="10" t="e">
        <v>#N/A</v>
      </c>
      <c r="BQ879" s="10" t="e">
        <v>#N/A</v>
      </c>
      <c r="BR879" s="10" t="e">
        <v>#N/A</v>
      </c>
      <c r="BS879" s="10" t="e">
        <v>#N/A</v>
      </c>
      <c r="BU879" s="9">
        <v>80.150000000000006</v>
      </c>
      <c r="BV879" s="9">
        <v>79.22</v>
      </c>
      <c r="BW879" s="9">
        <v>80.41</v>
      </c>
      <c r="BX879" s="9">
        <v>82.55</v>
      </c>
      <c r="BY879" s="9">
        <v>83.02</v>
      </c>
      <c r="BZ879" s="9">
        <v>89.77</v>
      </c>
      <c r="CA879" s="9">
        <v>91.72</v>
      </c>
      <c r="CB879" s="9">
        <v>92.17</v>
      </c>
      <c r="CC879" s="9">
        <v>92.12</v>
      </c>
      <c r="CD879" s="9">
        <v>89.52</v>
      </c>
      <c r="CE879" s="9">
        <v>81.97</v>
      </c>
      <c r="CF879" s="9">
        <v>78.099999999999994</v>
      </c>
      <c r="CG879" s="9">
        <v>75.47</v>
      </c>
      <c r="CH879" s="9">
        <v>76.03</v>
      </c>
      <c r="CI879" s="9">
        <v>76.59</v>
      </c>
      <c r="CJ879" s="9">
        <v>76.73</v>
      </c>
      <c r="CK879" s="9">
        <v>81.09</v>
      </c>
      <c r="CL879" s="9">
        <v>83.88</v>
      </c>
      <c r="CM879" s="9">
        <v>85.34</v>
      </c>
      <c r="CN879" s="9">
        <v>87.96</v>
      </c>
      <c r="CO879" s="9">
        <v>87.9</v>
      </c>
      <c r="CP879" s="9">
        <v>81.040000000000006</v>
      </c>
      <c r="CQ879" s="9">
        <v>74.430000000000007</v>
      </c>
      <c r="CR879" s="9">
        <v>72.37</v>
      </c>
      <c r="CS879" s="9">
        <v>70.62</v>
      </c>
      <c r="CT879" s="9">
        <v>70.22</v>
      </c>
      <c r="CU879" s="9">
        <v>70.27</v>
      </c>
      <c r="CV879" s="9">
        <v>70.81</v>
      </c>
      <c r="CW879" s="9">
        <v>74.989999999999995</v>
      </c>
      <c r="CX879" s="9">
        <v>77.58</v>
      </c>
      <c r="CY879" s="9">
        <v>79.709999999999994</v>
      </c>
      <c r="CZ879" s="9">
        <v>81.38</v>
      </c>
      <c r="DA879" s="9">
        <v>81.41</v>
      </c>
      <c r="DB879" s="9">
        <v>77.23</v>
      </c>
      <c r="DC879" s="9">
        <v>69.239999999999995</v>
      </c>
      <c r="DD879" s="9">
        <v>65.290000000000006</v>
      </c>
      <c r="DE879" s="9">
        <v>63.39</v>
      </c>
      <c r="DF879" s="9">
        <v>63.48</v>
      </c>
      <c r="DG879" s="9">
        <v>63.56</v>
      </c>
      <c r="DH879" s="9">
        <v>66.16</v>
      </c>
      <c r="DI879" s="9">
        <v>70.95</v>
      </c>
      <c r="DJ879" s="9">
        <v>72.81</v>
      </c>
      <c r="DK879" s="9">
        <v>73.819999999999993</v>
      </c>
      <c r="DL879" s="9">
        <v>75.27</v>
      </c>
      <c r="DM879" s="9">
        <v>74.069999999999993</v>
      </c>
      <c r="DN879" s="9">
        <v>73.040000000000006</v>
      </c>
      <c r="DO879" s="9">
        <v>68.81</v>
      </c>
      <c r="DP879" s="9">
        <v>68.17</v>
      </c>
      <c r="DR879" s="9">
        <v>73.900000000000006</v>
      </c>
      <c r="DS879" s="9">
        <v>72.900000000000006</v>
      </c>
      <c r="DT879" s="9">
        <v>73.150000000000006</v>
      </c>
      <c r="DU879" s="9">
        <v>79.650000000000006</v>
      </c>
      <c r="DV879" s="9">
        <v>79.900000000000006</v>
      </c>
      <c r="DW879" s="9">
        <v>80.95</v>
      </c>
      <c r="DX879" s="9">
        <v>82.1</v>
      </c>
      <c r="DY879" s="9">
        <v>83</v>
      </c>
      <c r="DZ879" s="9">
        <v>83</v>
      </c>
      <c r="EA879" s="9">
        <v>82.05</v>
      </c>
      <c r="EB879" s="9">
        <v>72.400000000000006</v>
      </c>
      <c r="EC879" s="9">
        <v>69.7</v>
      </c>
      <c r="ED879" s="9">
        <v>68.95</v>
      </c>
      <c r="EE879" s="9">
        <v>67.8</v>
      </c>
      <c r="EF879" s="9">
        <v>67.75</v>
      </c>
      <c r="EG879" s="9">
        <v>70.099999999999994</v>
      </c>
      <c r="EH879" s="9">
        <v>76.849999999999994</v>
      </c>
      <c r="EI879" s="9">
        <v>79.05</v>
      </c>
      <c r="EJ879" s="9">
        <v>79.3</v>
      </c>
      <c r="EK879" s="9">
        <v>79.3</v>
      </c>
      <c r="EL879" s="9">
        <v>78.7</v>
      </c>
      <c r="EM879" s="9">
        <v>75.349999999999994</v>
      </c>
      <c r="EN879" s="9">
        <v>66.150000000000006</v>
      </c>
      <c r="EO879" s="9">
        <v>63.25</v>
      </c>
      <c r="EP879" s="9">
        <v>63.05</v>
      </c>
      <c r="EQ879" s="9">
        <v>63.25</v>
      </c>
      <c r="ER879" s="9">
        <v>63.75</v>
      </c>
      <c r="ES879" s="9">
        <v>66.3</v>
      </c>
      <c r="ET879" s="9">
        <v>73.349999999999994</v>
      </c>
      <c r="EU879" s="9">
        <v>75.599999999999994</v>
      </c>
      <c r="EV879" s="9">
        <v>75.849999999999994</v>
      </c>
      <c r="EW879" s="9">
        <v>75.75</v>
      </c>
      <c r="EX879" s="9">
        <v>75.25</v>
      </c>
      <c r="EY879" s="9">
        <v>72.45</v>
      </c>
      <c r="EZ879" s="9">
        <v>64.900000000000006</v>
      </c>
      <c r="FA879" s="9">
        <v>62.5</v>
      </c>
      <c r="FB879" s="9">
        <v>62.3</v>
      </c>
      <c r="FC879" s="9">
        <v>62.5</v>
      </c>
      <c r="FD879" s="9">
        <v>62.95</v>
      </c>
      <c r="FE879" s="9">
        <v>65.150000000000006</v>
      </c>
      <c r="FF879" s="9">
        <v>71.25</v>
      </c>
      <c r="FG879" s="9">
        <v>73.25</v>
      </c>
      <c r="FH879" s="9">
        <v>73.45</v>
      </c>
      <c r="FI879" s="9">
        <v>73.349999999999994</v>
      </c>
      <c r="FJ879" s="9">
        <v>72.95</v>
      </c>
      <c r="FK879" s="9">
        <v>70.8</v>
      </c>
      <c r="FL879" s="9">
        <v>65</v>
      </c>
      <c r="FM879" s="9">
        <v>63.15</v>
      </c>
      <c r="FO879" s="9" t="e">
        <v>#N/A</v>
      </c>
      <c r="FP879" s="7" t="e">
        <v>#N/A</v>
      </c>
      <c r="FQ879" s="9" t="e">
        <v>#N/A</v>
      </c>
      <c r="FT879" s="7">
        <v>3.86</v>
      </c>
      <c r="FU879" s="7">
        <v>4.51</v>
      </c>
      <c r="FV879" s="9" t="e">
        <v>#N/A</v>
      </c>
      <c r="FX879" s="9">
        <v>60.23</v>
      </c>
      <c r="FY879" s="9">
        <v>59.7</v>
      </c>
      <c r="FZ879" s="9">
        <v>59.86</v>
      </c>
      <c r="GA879" s="9">
        <v>60.85</v>
      </c>
      <c r="GB879" s="9">
        <v>62.63</v>
      </c>
      <c r="GD879" s="9">
        <v>60.23</v>
      </c>
      <c r="GE879" s="9">
        <v>59.89</v>
      </c>
      <c r="GF879" s="9">
        <v>59.7</v>
      </c>
      <c r="GG879" s="9">
        <v>59.65</v>
      </c>
      <c r="GH879" s="9">
        <v>59.73</v>
      </c>
      <c r="GI879" s="9">
        <v>59.86</v>
      </c>
      <c r="GJ879" s="9">
        <v>60.01</v>
      </c>
      <c r="GK879" s="9">
        <v>60.18</v>
      </c>
      <c r="GL879" s="9">
        <v>60.35</v>
      </c>
      <c r="GM879" s="9">
        <v>60.52</v>
      </c>
      <c r="GN879" s="9">
        <v>60.69</v>
      </c>
      <c r="GO879" s="9">
        <v>60.85</v>
      </c>
      <c r="GP879" s="9">
        <v>60.98</v>
      </c>
      <c r="GQ879" s="9">
        <v>61.1</v>
      </c>
      <c r="GR879" s="9">
        <v>61.23</v>
      </c>
      <c r="GS879" s="9">
        <v>61.38</v>
      </c>
      <c r="GT879" s="9">
        <v>61.54</v>
      </c>
      <c r="GU879" s="9">
        <v>61.69</v>
      </c>
      <c r="GV879" s="9">
        <v>61.8</v>
      </c>
      <c r="GW879" s="9">
        <v>61.92</v>
      </c>
      <c r="GX879" s="9">
        <v>62.09</v>
      </c>
      <c r="GY879" s="9">
        <v>62.26</v>
      </c>
      <c r="GZ879" s="9">
        <v>62.44</v>
      </c>
      <c r="HA879" s="9">
        <v>62.63</v>
      </c>
      <c r="HB879" s="9">
        <v>62.78</v>
      </c>
      <c r="HC879" s="9">
        <v>62.91</v>
      </c>
      <c r="HD879" s="9">
        <v>63.03</v>
      </c>
      <c r="HE879" s="9">
        <v>63.17</v>
      </c>
      <c r="HF879" s="9">
        <v>63.32</v>
      </c>
      <c r="HG879" s="9">
        <v>63.48</v>
      </c>
      <c r="HH879" s="9">
        <v>63.6</v>
      </c>
      <c r="HI879" s="9">
        <v>63.74</v>
      </c>
      <c r="HJ879" s="9">
        <v>63.89</v>
      </c>
      <c r="HK879" s="9">
        <v>64.08</v>
      </c>
      <c r="HL879" s="9">
        <v>64.260000000000005</v>
      </c>
      <c r="HM879" s="9">
        <v>64.42</v>
      </c>
      <c r="HN879" s="9">
        <v>64.52</v>
      </c>
      <c r="HO879" s="9">
        <v>64.59</v>
      </c>
      <c r="HP879" s="9">
        <v>64.69</v>
      </c>
      <c r="HQ879" s="9">
        <v>64.78</v>
      </c>
      <c r="HR879" s="9">
        <v>64.84</v>
      </c>
      <c r="HS879" s="9">
        <v>64.94</v>
      </c>
      <c r="HT879" s="9">
        <v>65.010000000000005</v>
      </c>
      <c r="HU879" s="9">
        <v>65.099999999999994</v>
      </c>
      <c r="HV879" s="9">
        <v>65.180000000000007</v>
      </c>
      <c r="HW879" s="9">
        <v>65.260000000000005</v>
      </c>
      <c r="HX879" s="9">
        <v>65.34</v>
      </c>
      <c r="HY879" s="9">
        <v>65.430000000000007</v>
      </c>
      <c r="ID879" s="14">
        <v>84.838099999999997</v>
      </c>
      <c r="IE879" s="14">
        <v>84.747900000000001</v>
      </c>
      <c r="IF879" s="14">
        <v>-0.10641399999999999</v>
      </c>
      <c r="IH879" s="7" t="e">
        <v>#N/A</v>
      </c>
      <c r="II879" s="9">
        <v>80.150000000000006</v>
      </c>
    </row>
    <row r="880" spans="1:243" x14ac:dyDescent="0.35">
      <c r="A880" s="6">
        <f t="shared" si="192"/>
        <v>45783</v>
      </c>
      <c r="B880" s="13">
        <f t="shared" si="203"/>
        <v>5</v>
      </c>
      <c r="C880" s="13">
        <f t="shared" si="204"/>
        <v>2025</v>
      </c>
      <c r="D880">
        <f t="shared" si="205"/>
        <v>202505</v>
      </c>
      <c r="E880">
        <f t="shared" si="206"/>
        <v>2</v>
      </c>
      <c r="F880">
        <f t="shared" si="207"/>
        <v>202502</v>
      </c>
      <c r="G880" t="s">
        <v>2032</v>
      </c>
      <c r="H880" s="9">
        <v>4.5</v>
      </c>
      <c r="I880" s="9">
        <v>4.4589999999999996</v>
      </c>
      <c r="J880" s="10">
        <v>4.1719619999999997</v>
      </c>
      <c r="K880" s="10">
        <v>4.0735555999999997</v>
      </c>
      <c r="L880" s="10">
        <v>3.9601199</v>
      </c>
      <c r="M880" s="10">
        <v>3.8406999000000002</v>
      </c>
      <c r="N880" s="10">
        <v>3.7304617000000002</v>
      </c>
      <c r="O880" s="10">
        <v>3.6361308000000001</v>
      </c>
      <c r="P880" s="10">
        <v>3.5609986</v>
      </c>
      <c r="Q880" s="10">
        <v>3.5052534999999998</v>
      </c>
      <c r="R880" s="10">
        <v>3.4668019999999999</v>
      </c>
      <c r="S880" s="10">
        <v>3.4424166999999999</v>
      </c>
      <c r="T880" s="10">
        <v>3.4290340000000001</v>
      </c>
      <c r="U880" s="10">
        <v>3.4236026000000002</v>
      </c>
      <c r="V880" s="10">
        <v>3.4222804</v>
      </c>
      <c r="W880" s="10">
        <v>3.4236461999999999</v>
      </c>
      <c r="X880" s="10">
        <v>3.4269964000000002</v>
      </c>
      <c r="Y880" s="10">
        <v>3.4316276000000001</v>
      </c>
      <c r="Z880" s="10">
        <v>3.4368363999999998</v>
      </c>
      <c r="AA880" s="10">
        <v>3.4419192000000001</v>
      </c>
      <c r="AB880" s="10">
        <v>3.4463037000000001</v>
      </c>
      <c r="AC880" s="10">
        <v>3.4500263000000002</v>
      </c>
      <c r="AD880" s="10">
        <v>3.4532995</v>
      </c>
      <c r="AE880" s="10">
        <v>3.4563356999999999</v>
      </c>
      <c r="AF880" s="10">
        <v>3.4593478000000002</v>
      </c>
      <c r="AG880" s="10">
        <v>3.462548</v>
      </c>
      <c r="AH880" s="10">
        <v>3.4661168</v>
      </c>
      <c r="AI880" s="10">
        <v>3.4701043</v>
      </c>
      <c r="AJ880" s="10">
        <v>3.4745284999999999</v>
      </c>
      <c r="AK880" s="10">
        <v>3.4794071999999998</v>
      </c>
      <c r="AL880" s="10">
        <v>3.4847586000000002</v>
      </c>
      <c r="AM880" s="10">
        <v>3.4906001999999998</v>
      </c>
      <c r="AN880" s="10">
        <v>3.4969502000000001</v>
      </c>
      <c r="AO880" s="10">
        <v>3.5038265000000002</v>
      </c>
      <c r="AP880" s="10">
        <v>3.5112467999999999</v>
      </c>
      <c r="AQ880" s="10">
        <v>3.5192291</v>
      </c>
      <c r="AR880" s="10">
        <v>3.5277915000000002</v>
      </c>
      <c r="AS880" s="10">
        <v>3.5369516000000001</v>
      </c>
      <c r="AT880" s="10">
        <v>3.5467216000000001</v>
      </c>
      <c r="AU880" s="10">
        <v>3.5570822</v>
      </c>
      <c r="AV880" s="10">
        <v>3.5680035000000001</v>
      </c>
      <c r="AW880" s="10">
        <v>3.5794554999999999</v>
      </c>
      <c r="AX880" s="10">
        <v>3.5914085</v>
      </c>
      <c r="AY880" s="10">
        <v>3.6038323000000001</v>
      </c>
      <c r="AZ880" s="10">
        <v>3.6166972999999998</v>
      </c>
      <c r="BA880" s="10">
        <v>3.6299735000000002</v>
      </c>
      <c r="BB880" s="10">
        <v>3.6436310000000001</v>
      </c>
      <c r="BC880" s="10">
        <v>3.6576398000000001</v>
      </c>
      <c r="BD880" s="10">
        <v>3.6719702999999999</v>
      </c>
      <c r="BE880" s="10">
        <v>3.6865922000000002</v>
      </c>
      <c r="BF880" s="10">
        <v>3.7014771999999998</v>
      </c>
      <c r="BG880" s="10">
        <v>3.7166046000000001</v>
      </c>
      <c r="BH880" s="10">
        <v>3.7319556999999999</v>
      </c>
      <c r="BI880" s="10">
        <v>3.7475122000000001</v>
      </c>
      <c r="BJ880" s="10">
        <v>3.7632560000000002</v>
      </c>
      <c r="BK880" s="10">
        <v>3.7791684000000001</v>
      </c>
      <c r="BL880" s="10">
        <v>3.7952309999999998</v>
      </c>
      <c r="BM880" s="10">
        <v>3.8114257999999999</v>
      </c>
      <c r="BN880" s="10">
        <v>3.827734</v>
      </c>
      <c r="BO880" s="10">
        <v>3.8441375</v>
      </c>
      <c r="BP880" s="10">
        <v>3.8606180000000001</v>
      </c>
      <c r="BQ880" s="10">
        <v>3.8771567</v>
      </c>
      <c r="BR880" s="10">
        <v>3.976871</v>
      </c>
      <c r="BS880" s="10">
        <v>4.0757918999999996</v>
      </c>
      <c r="BU880" s="9">
        <v>83.78</v>
      </c>
      <c r="BV880" s="9">
        <v>82.97</v>
      </c>
      <c r="BW880" s="9">
        <v>84.1</v>
      </c>
      <c r="BX880" s="9">
        <v>86.37</v>
      </c>
      <c r="BY880" s="9">
        <v>86.79</v>
      </c>
      <c r="BZ880" s="9">
        <v>93.58</v>
      </c>
      <c r="CA880" s="9">
        <v>95.52</v>
      </c>
      <c r="CB880" s="9">
        <v>95.97</v>
      </c>
      <c r="CC880" s="9">
        <v>95.9</v>
      </c>
      <c r="CD880" s="9">
        <v>93.29</v>
      </c>
      <c r="CE880" s="9">
        <v>84.89</v>
      </c>
      <c r="CF880" s="9">
        <v>80.62</v>
      </c>
      <c r="CG880" s="9">
        <v>77.98</v>
      </c>
      <c r="CH880" s="9">
        <v>78.84</v>
      </c>
      <c r="CI880" s="9">
        <v>79.400000000000006</v>
      </c>
      <c r="CJ880" s="9">
        <v>79.540000000000006</v>
      </c>
      <c r="CK880" s="9">
        <v>83.4</v>
      </c>
      <c r="CL880" s="9">
        <v>86.19</v>
      </c>
      <c r="CM880" s="9">
        <v>87.65</v>
      </c>
      <c r="CN880" s="9">
        <v>90.47</v>
      </c>
      <c r="CO880" s="9">
        <v>90.41</v>
      </c>
      <c r="CP880" s="9">
        <v>83.56</v>
      </c>
      <c r="CQ880" s="9">
        <v>75.45</v>
      </c>
      <c r="CR880" s="9">
        <v>73.39</v>
      </c>
      <c r="CS880" s="9">
        <v>71.64</v>
      </c>
      <c r="CT880" s="9">
        <v>71.239999999999995</v>
      </c>
      <c r="CU880" s="9">
        <v>71.290000000000006</v>
      </c>
      <c r="CV880" s="9">
        <v>71.83</v>
      </c>
      <c r="CW880" s="9">
        <v>75.81</v>
      </c>
      <c r="CX880" s="9">
        <v>78.400000000000006</v>
      </c>
      <c r="CY880" s="9">
        <v>80.53</v>
      </c>
      <c r="CZ880" s="9">
        <v>82.2</v>
      </c>
      <c r="DA880" s="9">
        <v>82.23</v>
      </c>
      <c r="DB880" s="9">
        <v>78.05</v>
      </c>
      <c r="DC880" s="9">
        <v>69.459999999999994</v>
      </c>
      <c r="DD880" s="9">
        <v>65.510000000000005</v>
      </c>
      <c r="DE880" s="9">
        <v>63.61</v>
      </c>
      <c r="DF880" s="9">
        <v>63.7</v>
      </c>
      <c r="DG880" s="9">
        <v>63.78</v>
      </c>
      <c r="DH880" s="9">
        <v>66.38</v>
      </c>
      <c r="DI880" s="9">
        <v>71.37</v>
      </c>
      <c r="DJ880" s="9">
        <v>73.23</v>
      </c>
      <c r="DK880" s="9">
        <v>74.239999999999995</v>
      </c>
      <c r="DL880" s="9">
        <v>75.69</v>
      </c>
      <c r="DM880" s="9">
        <v>74.489999999999995</v>
      </c>
      <c r="DN880" s="9">
        <v>73.459999999999994</v>
      </c>
      <c r="DO880" s="9">
        <v>69.23</v>
      </c>
      <c r="DP880" s="9">
        <v>68.59</v>
      </c>
      <c r="DR880" s="9">
        <v>76.45</v>
      </c>
      <c r="DS880" s="9">
        <v>76.099999999999994</v>
      </c>
      <c r="DT880" s="9">
        <v>75.900000000000006</v>
      </c>
      <c r="DU880" s="9">
        <v>82</v>
      </c>
      <c r="DV880" s="9">
        <v>82.5</v>
      </c>
      <c r="DW880" s="9">
        <v>83.55</v>
      </c>
      <c r="DX880" s="9">
        <v>84.7</v>
      </c>
      <c r="DY880" s="9">
        <v>85.4</v>
      </c>
      <c r="DZ880" s="9">
        <v>85.4</v>
      </c>
      <c r="EA880" s="9">
        <v>84.45</v>
      </c>
      <c r="EB880" s="9">
        <v>73.95</v>
      </c>
      <c r="EC880" s="9">
        <v>71.25</v>
      </c>
      <c r="ED880" s="9">
        <v>70.5</v>
      </c>
      <c r="EE880" s="9">
        <v>69.3</v>
      </c>
      <c r="EF880" s="9">
        <v>69.25</v>
      </c>
      <c r="EG880" s="9">
        <v>71.599999999999994</v>
      </c>
      <c r="EH880" s="9">
        <v>78.599999999999994</v>
      </c>
      <c r="EI880" s="9">
        <v>80.849999999999994</v>
      </c>
      <c r="EJ880" s="9">
        <v>81.099999999999994</v>
      </c>
      <c r="EK880" s="9">
        <v>81.099999999999994</v>
      </c>
      <c r="EL880" s="9">
        <v>80.5</v>
      </c>
      <c r="EM880" s="9">
        <v>77</v>
      </c>
      <c r="EN880" s="9">
        <v>67.400000000000006</v>
      </c>
      <c r="EO880" s="9">
        <v>64.349999999999994</v>
      </c>
      <c r="EP880" s="9">
        <v>64.150000000000006</v>
      </c>
      <c r="EQ880" s="9">
        <v>64.349999999999994</v>
      </c>
      <c r="ER880" s="9">
        <v>64.900000000000006</v>
      </c>
      <c r="ES880" s="9">
        <v>67.45</v>
      </c>
      <c r="ET880" s="9">
        <v>74.5</v>
      </c>
      <c r="EU880" s="9">
        <v>76.75</v>
      </c>
      <c r="EV880" s="9">
        <v>77.05</v>
      </c>
      <c r="EW880" s="9">
        <v>76.95</v>
      </c>
      <c r="EX880" s="9">
        <v>76.45</v>
      </c>
      <c r="EY880" s="9">
        <v>73.55</v>
      </c>
      <c r="EZ880" s="9">
        <v>65.599999999999994</v>
      </c>
      <c r="FA880" s="9">
        <v>63.1</v>
      </c>
      <c r="FB880" s="9">
        <v>62.95</v>
      </c>
      <c r="FC880" s="9">
        <v>63.1</v>
      </c>
      <c r="FD880" s="9">
        <v>63.55</v>
      </c>
      <c r="FE880" s="9">
        <v>65.7</v>
      </c>
      <c r="FF880" s="9">
        <v>71.55</v>
      </c>
      <c r="FG880" s="9">
        <v>73.45</v>
      </c>
      <c r="FH880" s="9">
        <v>73.650000000000006</v>
      </c>
      <c r="FI880" s="9">
        <v>73.599999999999994</v>
      </c>
      <c r="FJ880" s="9">
        <v>73.2</v>
      </c>
      <c r="FK880" s="9">
        <v>71.05</v>
      </c>
      <c r="FL880" s="9">
        <v>65.25</v>
      </c>
      <c r="FM880" s="9">
        <v>63.4</v>
      </c>
      <c r="FO880" s="9">
        <v>85.362700000000004</v>
      </c>
      <c r="FP880" s="7">
        <v>62.37</v>
      </c>
      <c r="FQ880" s="9">
        <v>1.3371999999999999</v>
      </c>
      <c r="FT880" s="7">
        <v>3.83</v>
      </c>
      <c r="FU880" s="7">
        <v>4.51</v>
      </c>
      <c r="FV880" s="9">
        <v>85.379199999999997</v>
      </c>
      <c r="FX880" s="9">
        <v>62.15</v>
      </c>
      <c r="FY880" s="9">
        <v>61.48</v>
      </c>
      <c r="FZ880" s="9">
        <v>61.48</v>
      </c>
      <c r="GA880" s="9">
        <v>62.37</v>
      </c>
      <c r="GB880" s="9">
        <v>63.96</v>
      </c>
      <c r="GD880" s="9">
        <v>62.15</v>
      </c>
      <c r="GE880" s="9">
        <v>61.75</v>
      </c>
      <c r="GF880" s="9">
        <v>61.48</v>
      </c>
      <c r="GG880" s="9">
        <v>61.37</v>
      </c>
      <c r="GH880" s="9">
        <v>61.4</v>
      </c>
      <c r="GI880" s="9">
        <v>61.48</v>
      </c>
      <c r="GJ880" s="9">
        <v>61.6</v>
      </c>
      <c r="GK880" s="9">
        <v>61.74</v>
      </c>
      <c r="GL880" s="9">
        <v>61.9</v>
      </c>
      <c r="GM880" s="9">
        <v>62.06</v>
      </c>
      <c r="GN880" s="9">
        <v>62.22</v>
      </c>
      <c r="GO880" s="9">
        <v>62.37</v>
      </c>
      <c r="GP880" s="9">
        <v>62.49</v>
      </c>
      <c r="GQ880" s="9">
        <v>62.6</v>
      </c>
      <c r="GR880" s="9">
        <v>62.72</v>
      </c>
      <c r="GS880" s="9">
        <v>62.85</v>
      </c>
      <c r="GT880" s="9">
        <v>63</v>
      </c>
      <c r="GU880" s="9">
        <v>63.13</v>
      </c>
      <c r="GV880" s="9">
        <v>63.22</v>
      </c>
      <c r="GW880" s="9">
        <v>63.32</v>
      </c>
      <c r="GX880" s="9">
        <v>63.47</v>
      </c>
      <c r="GY880" s="9">
        <v>63.62</v>
      </c>
      <c r="GZ880" s="9">
        <v>63.79</v>
      </c>
      <c r="HA880" s="9">
        <v>63.96</v>
      </c>
      <c r="HB880" s="9">
        <v>64.08</v>
      </c>
      <c r="HC880" s="9">
        <v>64.19</v>
      </c>
      <c r="HD880" s="9">
        <v>64.290000000000006</v>
      </c>
      <c r="HE880" s="9">
        <v>64.400000000000006</v>
      </c>
      <c r="HF880" s="9">
        <v>64.52</v>
      </c>
      <c r="HG880" s="9">
        <v>64.650000000000006</v>
      </c>
      <c r="HH880" s="9">
        <v>64.739999999999995</v>
      </c>
      <c r="HI880" s="9">
        <v>64.849999999999994</v>
      </c>
      <c r="HJ880" s="9">
        <v>64.97</v>
      </c>
      <c r="HK880" s="9">
        <v>65.13</v>
      </c>
      <c r="HL880" s="9">
        <v>65.28</v>
      </c>
      <c r="HM880" s="9">
        <v>65.41</v>
      </c>
      <c r="HN880" s="9">
        <v>65.489999999999995</v>
      </c>
      <c r="HO880" s="9">
        <v>65.55</v>
      </c>
      <c r="HP880" s="9">
        <v>65.61</v>
      </c>
      <c r="HQ880" s="9">
        <v>65.67</v>
      </c>
      <c r="HR880" s="9">
        <v>65.72</v>
      </c>
      <c r="HS880" s="9">
        <v>65.77</v>
      </c>
      <c r="HT880" s="9">
        <v>65.819999999999993</v>
      </c>
      <c r="HU880" s="9">
        <v>65.88</v>
      </c>
      <c r="HV880" s="9">
        <v>65.930000000000007</v>
      </c>
      <c r="HW880" s="9">
        <v>65.98</v>
      </c>
      <c r="HX880" s="9">
        <v>66.03</v>
      </c>
      <c r="HY880" s="9">
        <v>66.09</v>
      </c>
      <c r="ID880" s="14">
        <v>84.838099999999997</v>
      </c>
      <c r="IE880" s="14">
        <v>84.747900000000001</v>
      </c>
      <c r="IF880" s="14">
        <v>-0.10641399999999999</v>
      </c>
      <c r="IH880" s="7">
        <v>62.37</v>
      </c>
      <c r="II880" s="9">
        <v>83.78</v>
      </c>
    </row>
    <row r="881" spans="1:243" x14ac:dyDescent="0.35">
      <c r="A881" s="6">
        <f t="shared" si="192"/>
        <v>45784</v>
      </c>
      <c r="B881" s="13">
        <f t="shared" si="203"/>
        <v>5</v>
      </c>
      <c r="C881" s="13">
        <f t="shared" si="204"/>
        <v>2025</v>
      </c>
      <c r="D881">
        <f t="shared" si="205"/>
        <v>202505</v>
      </c>
      <c r="E881">
        <f t="shared" si="206"/>
        <v>2</v>
      </c>
      <c r="F881">
        <f t="shared" si="207"/>
        <v>202502</v>
      </c>
      <c r="G881" t="s">
        <v>2033</v>
      </c>
      <c r="H881" s="9">
        <v>4.5</v>
      </c>
      <c r="I881" s="9">
        <v>4.4600999999999997</v>
      </c>
      <c r="J881" s="10">
        <v>4.1810517999999997</v>
      </c>
      <c r="K881" s="10">
        <v>4.0774087000000003</v>
      </c>
      <c r="L881" s="10">
        <v>3.9617154000000001</v>
      </c>
      <c r="M881" s="10">
        <v>3.8413354000000002</v>
      </c>
      <c r="N881" s="10">
        <v>3.7304183000000002</v>
      </c>
      <c r="O881" s="10">
        <v>3.6353597</v>
      </c>
      <c r="P881" s="10">
        <v>3.5592663999999998</v>
      </c>
      <c r="Q881" s="10">
        <v>3.5026321</v>
      </c>
      <c r="R881" s="10">
        <v>3.4634070000000001</v>
      </c>
      <c r="S881" s="10">
        <v>3.4388909999999999</v>
      </c>
      <c r="T881" s="10">
        <v>3.4254066999999999</v>
      </c>
      <c r="U881" s="10">
        <v>3.4200686</v>
      </c>
      <c r="V881" s="10">
        <v>3.4187872000000001</v>
      </c>
      <c r="W881" s="10">
        <v>3.4200192</v>
      </c>
      <c r="X881" s="10">
        <v>3.4230266999999999</v>
      </c>
      <c r="Y881" s="10">
        <v>3.4270722</v>
      </c>
      <c r="Z881" s="10">
        <v>3.4314178000000002</v>
      </c>
      <c r="AA881" s="10">
        <v>3.4353259</v>
      </c>
      <c r="AB881" s="10">
        <v>3.4381822999999998</v>
      </c>
      <c r="AC881" s="10">
        <v>3.4400727</v>
      </c>
      <c r="AD881" s="10">
        <v>3.4413285999999998</v>
      </c>
      <c r="AE881" s="10">
        <v>3.4422822000000002</v>
      </c>
      <c r="AF881" s="10">
        <v>3.4432654</v>
      </c>
      <c r="AG881" s="10">
        <v>3.4446102000000001</v>
      </c>
      <c r="AH881" s="10">
        <v>3.4465916000000001</v>
      </c>
      <c r="AI881" s="10">
        <v>3.4492573000000002</v>
      </c>
      <c r="AJ881" s="10">
        <v>3.4525980000000001</v>
      </c>
      <c r="AK881" s="10">
        <v>3.4566043</v>
      </c>
      <c r="AL881" s="10">
        <v>3.4612671000000002</v>
      </c>
      <c r="AM881" s="10">
        <v>3.4665769000000002</v>
      </c>
      <c r="AN881" s="10">
        <v>3.4725245</v>
      </c>
      <c r="AO881" s="10">
        <v>3.4791007</v>
      </c>
      <c r="AP881" s="10">
        <v>3.4862959999999998</v>
      </c>
      <c r="AQ881" s="10">
        <v>3.4941013000000001</v>
      </c>
      <c r="AR881" s="10">
        <v>3.5025072000000002</v>
      </c>
      <c r="AS881" s="10">
        <v>3.5115042999999999</v>
      </c>
      <c r="AT881" s="10">
        <v>3.52108</v>
      </c>
      <c r="AU881" s="10">
        <v>3.5312049000000001</v>
      </c>
      <c r="AV881" s="10">
        <v>3.5418438999999999</v>
      </c>
      <c r="AW881" s="10">
        <v>3.5529625</v>
      </c>
      <c r="AX881" s="10">
        <v>3.5645262</v>
      </c>
      <c r="AY881" s="10">
        <v>3.5764999</v>
      </c>
      <c r="AZ881" s="10">
        <v>3.5888491</v>
      </c>
      <c r="BA881" s="10">
        <v>3.6015394000000001</v>
      </c>
      <c r="BB881" s="10">
        <v>3.6145356</v>
      </c>
      <c r="BC881" s="10">
        <v>3.6278031999999998</v>
      </c>
      <c r="BD881" s="10">
        <v>3.6413077</v>
      </c>
      <c r="BE881" s="10">
        <v>3.6550140999999998</v>
      </c>
      <c r="BF881" s="10">
        <v>3.6688912</v>
      </c>
      <c r="BG881" s="10">
        <v>3.6829241000000001</v>
      </c>
      <c r="BH881" s="10">
        <v>3.6971023000000001</v>
      </c>
      <c r="BI881" s="10">
        <v>3.7114161000000001</v>
      </c>
      <c r="BJ881" s="10">
        <v>3.7258553999999999</v>
      </c>
      <c r="BK881" s="10">
        <v>3.7404099</v>
      </c>
      <c r="BL881" s="10">
        <v>3.7550694999999998</v>
      </c>
      <c r="BM881" s="10">
        <v>3.7698244999999999</v>
      </c>
      <c r="BN881" s="10">
        <v>3.7846644</v>
      </c>
      <c r="BO881" s="10">
        <v>3.7995793</v>
      </c>
      <c r="BP881" s="10">
        <v>3.8145592000000001</v>
      </c>
      <c r="BQ881" s="10">
        <v>3.8295938</v>
      </c>
      <c r="BR881" s="10">
        <v>3.9204905999999999</v>
      </c>
      <c r="BS881" s="10">
        <v>4.0114416000000004</v>
      </c>
      <c r="BU881" s="9">
        <v>83.07</v>
      </c>
      <c r="BV881" s="9">
        <v>82.41</v>
      </c>
      <c r="BW881" s="9">
        <v>83.66</v>
      </c>
      <c r="BX881" s="9">
        <v>86.07</v>
      </c>
      <c r="BY881" s="9">
        <v>86.5</v>
      </c>
      <c r="BZ881" s="9">
        <v>93.3</v>
      </c>
      <c r="CA881" s="9">
        <v>95.2</v>
      </c>
      <c r="CB881" s="9">
        <v>95.65</v>
      </c>
      <c r="CC881" s="9">
        <v>95.58</v>
      </c>
      <c r="CD881" s="9">
        <v>92.8</v>
      </c>
      <c r="CE881" s="9">
        <v>85.5</v>
      </c>
      <c r="CF881" s="9">
        <v>81.23</v>
      </c>
      <c r="CG881" s="9">
        <v>78.59</v>
      </c>
      <c r="CH881" s="9">
        <v>79.45</v>
      </c>
      <c r="CI881" s="9">
        <v>80.010000000000005</v>
      </c>
      <c r="CJ881" s="9">
        <v>80.150000000000006</v>
      </c>
      <c r="CK881" s="9">
        <v>83.61</v>
      </c>
      <c r="CL881" s="9">
        <v>86.39</v>
      </c>
      <c r="CM881" s="9">
        <v>87.84</v>
      </c>
      <c r="CN881" s="9">
        <v>90.66</v>
      </c>
      <c r="CO881" s="9">
        <v>90.6</v>
      </c>
      <c r="CP881" s="9">
        <v>83.74</v>
      </c>
      <c r="CQ881" s="9">
        <v>75.83</v>
      </c>
      <c r="CR881" s="9">
        <v>73.69</v>
      </c>
      <c r="CS881" s="9">
        <v>71.83</v>
      </c>
      <c r="CT881" s="9">
        <v>71.53</v>
      </c>
      <c r="CU881" s="9">
        <v>71.7</v>
      </c>
      <c r="CV881" s="9">
        <v>72.239999999999995</v>
      </c>
      <c r="CW881" s="9">
        <v>76.22</v>
      </c>
      <c r="CX881" s="9">
        <v>78.81</v>
      </c>
      <c r="CY881" s="9">
        <v>80.94</v>
      </c>
      <c r="CZ881" s="9">
        <v>82.61</v>
      </c>
      <c r="DA881" s="9">
        <v>82.64</v>
      </c>
      <c r="DB881" s="9">
        <v>78.459999999999994</v>
      </c>
      <c r="DC881" s="9">
        <v>69.069999999999993</v>
      </c>
      <c r="DD881" s="9">
        <v>65.12</v>
      </c>
      <c r="DE881" s="9">
        <v>63.22</v>
      </c>
      <c r="DF881" s="9">
        <v>63.31</v>
      </c>
      <c r="DG881" s="9">
        <v>63.39</v>
      </c>
      <c r="DH881" s="9">
        <v>65.989999999999995</v>
      </c>
      <c r="DI881" s="9">
        <v>71.08</v>
      </c>
      <c r="DJ881" s="9">
        <v>72.94</v>
      </c>
      <c r="DK881" s="9">
        <v>73.95</v>
      </c>
      <c r="DL881" s="9">
        <v>75.400000000000006</v>
      </c>
      <c r="DM881" s="9">
        <v>74.2</v>
      </c>
      <c r="DN881" s="9">
        <v>73.17</v>
      </c>
      <c r="DO881" s="9">
        <v>68.94</v>
      </c>
      <c r="DP881" s="9">
        <v>68.3</v>
      </c>
      <c r="DR881" s="9">
        <v>76</v>
      </c>
      <c r="DS881" s="9">
        <v>75.349999999999994</v>
      </c>
      <c r="DT881" s="9">
        <v>76</v>
      </c>
      <c r="DU881" s="9">
        <v>82.2</v>
      </c>
      <c r="DV881" s="9">
        <v>83</v>
      </c>
      <c r="DW881" s="9">
        <v>84.85</v>
      </c>
      <c r="DX881" s="9">
        <v>86</v>
      </c>
      <c r="DY881" s="9">
        <v>85.35</v>
      </c>
      <c r="DZ881" s="9">
        <v>85.35</v>
      </c>
      <c r="EA881" s="9">
        <v>84.4</v>
      </c>
      <c r="EB881" s="9">
        <v>74.599999999999994</v>
      </c>
      <c r="EC881" s="9">
        <v>71.900000000000006</v>
      </c>
      <c r="ED881" s="9">
        <v>71.150000000000006</v>
      </c>
      <c r="EE881" s="9">
        <v>69.95</v>
      </c>
      <c r="EF881" s="9">
        <v>69.900000000000006</v>
      </c>
      <c r="EG881" s="9">
        <v>72.25</v>
      </c>
      <c r="EH881" s="9">
        <v>78.95</v>
      </c>
      <c r="EI881" s="9">
        <v>81.099999999999994</v>
      </c>
      <c r="EJ881" s="9">
        <v>81.400000000000006</v>
      </c>
      <c r="EK881" s="9">
        <v>81.400000000000006</v>
      </c>
      <c r="EL881" s="9">
        <v>80.8</v>
      </c>
      <c r="EM881" s="9">
        <v>77.25</v>
      </c>
      <c r="EN881" s="9">
        <v>67.5</v>
      </c>
      <c r="EO881" s="9">
        <v>64.400000000000006</v>
      </c>
      <c r="EP881" s="9">
        <v>64.2</v>
      </c>
      <c r="EQ881" s="9">
        <v>64.45</v>
      </c>
      <c r="ER881" s="9">
        <v>64.95</v>
      </c>
      <c r="ES881" s="9">
        <v>67.45</v>
      </c>
      <c r="ET881" s="9">
        <v>74.400000000000006</v>
      </c>
      <c r="EU881" s="9">
        <v>76.599999999999994</v>
      </c>
      <c r="EV881" s="9">
        <v>76.900000000000006</v>
      </c>
      <c r="EW881" s="9">
        <v>76.849999999999994</v>
      </c>
      <c r="EX881" s="9">
        <v>76.3</v>
      </c>
      <c r="EY881" s="9">
        <v>73.25</v>
      </c>
      <c r="EZ881" s="9">
        <v>64.849999999999994</v>
      </c>
      <c r="FA881" s="9">
        <v>62.2</v>
      </c>
      <c r="FB881" s="9">
        <v>62</v>
      </c>
      <c r="FC881" s="9">
        <v>62.2</v>
      </c>
      <c r="FD881" s="9">
        <v>62.7</v>
      </c>
      <c r="FE881" s="9">
        <v>65.099999999999994</v>
      </c>
      <c r="FF881" s="9">
        <v>71.7</v>
      </c>
      <c r="FG881" s="9">
        <v>73.8</v>
      </c>
      <c r="FH881" s="9">
        <v>74.05</v>
      </c>
      <c r="FI881" s="9">
        <v>73.95</v>
      </c>
      <c r="FJ881" s="9">
        <v>73.5</v>
      </c>
      <c r="FK881" s="9">
        <v>71.05</v>
      </c>
      <c r="FL881" s="9">
        <v>64.5</v>
      </c>
      <c r="FM881" s="9">
        <v>62.4</v>
      </c>
      <c r="FO881" s="9">
        <v>85.269499999999994</v>
      </c>
      <c r="FP881" s="7">
        <v>60.31</v>
      </c>
      <c r="FQ881" s="9">
        <v>1.3366</v>
      </c>
      <c r="FT881" s="7">
        <v>3.82</v>
      </c>
      <c r="FU881" s="7">
        <v>4.45</v>
      </c>
      <c r="FV881" s="9">
        <v>85.274299999999997</v>
      </c>
      <c r="FX881" s="9">
        <v>61.12</v>
      </c>
      <c r="FY881" s="9">
        <v>60.52</v>
      </c>
      <c r="FZ881" s="9">
        <v>60.5</v>
      </c>
      <c r="GA881" s="9">
        <v>61.43</v>
      </c>
      <c r="GB881" s="9">
        <v>63.11</v>
      </c>
      <c r="GD881" s="9">
        <v>61.12</v>
      </c>
      <c r="GE881" s="9">
        <v>60.79</v>
      </c>
      <c r="GF881" s="9">
        <v>60.52</v>
      </c>
      <c r="GG881" s="9">
        <v>60.4</v>
      </c>
      <c r="GH881" s="9">
        <v>60.42</v>
      </c>
      <c r="GI881" s="9">
        <v>60.5</v>
      </c>
      <c r="GJ881" s="9">
        <v>60.61</v>
      </c>
      <c r="GK881" s="9">
        <v>60.75</v>
      </c>
      <c r="GL881" s="9">
        <v>60.91</v>
      </c>
      <c r="GM881" s="9">
        <v>61.08</v>
      </c>
      <c r="GN881" s="9">
        <v>61.26</v>
      </c>
      <c r="GO881" s="9">
        <v>61.43</v>
      </c>
      <c r="GP881" s="9">
        <v>61.56</v>
      </c>
      <c r="GQ881" s="9">
        <v>61.69</v>
      </c>
      <c r="GR881" s="9">
        <v>61.82</v>
      </c>
      <c r="GS881" s="9">
        <v>61.97</v>
      </c>
      <c r="GT881" s="9">
        <v>62.13</v>
      </c>
      <c r="GU881" s="9">
        <v>62.28</v>
      </c>
      <c r="GV881" s="9">
        <v>62.38</v>
      </c>
      <c r="GW881" s="9">
        <v>62.48</v>
      </c>
      <c r="GX881" s="9">
        <v>62.62</v>
      </c>
      <c r="GY881" s="9">
        <v>62.77</v>
      </c>
      <c r="GZ881" s="9">
        <v>62.94</v>
      </c>
      <c r="HA881" s="9">
        <v>63.11</v>
      </c>
      <c r="HB881" s="9">
        <v>63.23</v>
      </c>
      <c r="HC881" s="9">
        <v>63.34</v>
      </c>
      <c r="HD881" s="9">
        <v>63.44</v>
      </c>
      <c r="HE881" s="9">
        <v>63.55</v>
      </c>
      <c r="HF881" s="9">
        <v>63.67</v>
      </c>
      <c r="HG881" s="9">
        <v>63.81</v>
      </c>
      <c r="HH881" s="9">
        <v>63.91</v>
      </c>
      <c r="HI881" s="9">
        <v>64.010000000000005</v>
      </c>
      <c r="HJ881" s="9">
        <v>64.14</v>
      </c>
      <c r="HK881" s="9">
        <v>64.31</v>
      </c>
      <c r="HL881" s="9">
        <v>64.459999999999994</v>
      </c>
      <c r="HM881" s="9">
        <v>64.59</v>
      </c>
      <c r="HN881" s="9">
        <v>64.680000000000007</v>
      </c>
      <c r="HO881" s="9">
        <v>64.75</v>
      </c>
      <c r="HP881" s="9">
        <v>64.819999999999993</v>
      </c>
      <c r="HQ881" s="9">
        <v>64.89</v>
      </c>
      <c r="HR881" s="9">
        <v>64.94</v>
      </c>
      <c r="HS881" s="9">
        <v>64.989999999999995</v>
      </c>
      <c r="HT881" s="9">
        <v>65.05</v>
      </c>
      <c r="HU881" s="9">
        <v>65.12</v>
      </c>
      <c r="HV881" s="9">
        <v>65.180000000000007</v>
      </c>
      <c r="HW881" s="9">
        <v>65.25</v>
      </c>
      <c r="HX881" s="9">
        <v>65.31</v>
      </c>
      <c r="HY881" s="9">
        <v>65.37</v>
      </c>
      <c r="ID881" s="14">
        <v>84.838099999999997</v>
      </c>
      <c r="IE881" s="14">
        <v>84.747900000000001</v>
      </c>
      <c r="IF881" s="14">
        <v>-0.10641399999999999</v>
      </c>
      <c r="IH881" s="7">
        <v>60.31</v>
      </c>
      <c r="II881" s="9">
        <v>83.07</v>
      </c>
    </row>
    <row r="882" spans="1:243" x14ac:dyDescent="0.35">
      <c r="A882" s="6">
        <f t="shared" si="192"/>
        <v>45785</v>
      </c>
      <c r="B882" s="13">
        <f t="shared" si="203"/>
        <v>5</v>
      </c>
      <c r="C882" s="13">
        <f t="shared" si="204"/>
        <v>2025</v>
      </c>
      <c r="D882">
        <f t="shared" si="205"/>
        <v>202505</v>
      </c>
      <c r="E882">
        <f t="shared" si="206"/>
        <v>2</v>
      </c>
      <c r="F882">
        <f t="shared" si="207"/>
        <v>202502</v>
      </c>
      <c r="G882" t="s">
        <v>2034</v>
      </c>
      <c r="H882" s="9">
        <v>4.25</v>
      </c>
      <c r="I882" s="9">
        <v>4.21</v>
      </c>
      <c r="J882" s="10">
        <v>4.209384</v>
      </c>
      <c r="K882" s="10">
        <v>4.1513042000000002</v>
      </c>
      <c r="L882" s="10">
        <v>4.0677234999999996</v>
      </c>
      <c r="M882" s="10">
        <v>3.9676138000000001</v>
      </c>
      <c r="N882" s="10">
        <v>3.8687592</v>
      </c>
      <c r="O882" s="10">
        <v>3.7805512000000001</v>
      </c>
      <c r="P882" s="10">
        <v>3.7067752999999999</v>
      </c>
      <c r="Q882" s="10">
        <v>3.6490331999999999</v>
      </c>
      <c r="R882" s="10">
        <v>3.6058135999999998</v>
      </c>
      <c r="S882" s="10">
        <v>3.5749198999999998</v>
      </c>
      <c r="T882" s="10">
        <v>3.5538555000000001</v>
      </c>
      <c r="U882" s="10">
        <v>3.5405441</v>
      </c>
      <c r="V882" s="10">
        <v>3.5324621999999999</v>
      </c>
      <c r="W882" s="10">
        <v>3.5283004999999998</v>
      </c>
      <c r="X882" s="10">
        <v>3.5271224000000001</v>
      </c>
      <c r="Y882" s="10">
        <v>3.5279910000000001</v>
      </c>
      <c r="Z882" s="10">
        <v>3.5299695999999998</v>
      </c>
      <c r="AA882" s="10">
        <v>3.5321215000000001</v>
      </c>
      <c r="AB882" s="10">
        <v>3.5336669000000001</v>
      </c>
      <c r="AC882" s="10">
        <v>3.5346305999999998</v>
      </c>
      <c r="AD882" s="10">
        <v>3.5352942000000001</v>
      </c>
      <c r="AE882" s="10">
        <v>3.5359395</v>
      </c>
      <c r="AF882" s="10">
        <v>3.5368482999999999</v>
      </c>
      <c r="AG882" s="10">
        <v>3.5383022999999998</v>
      </c>
      <c r="AH882" s="10">
        <v>3.5405416999999999</v>
      </c>
      <c r="AI882" s="10">
        <v>3.5436029000000002</v>
      </c>
      <c r="AJ882" s="10">
        <v>3.5474606</v>
      </c>
      <c r="AK882" s="10">
        <v>3.5520893999999998</v>
      </c>
      <c r="AL882" s="10">
        <v>3.5574640999999998</v>
      </c>
      <c r="AM882" s="10">
        <v>3.5635590000000001</v>
      </c>
      <c r="AN882" s="10">
        <v>3.5703490000000002</v>
      </c>
      <c r="AO882" s="10">
        <v>3.5778086</v>
      </c>
      <c r="AP882" s="10">
        <v>3.5859124000000002</v>
      </c>
      <c r="AQ882" s="10">
        <v>3.5946351000000001</v>
      </c>
      <c r="AR882" s="10">
        <v>3.6039514000000001</v>
      </c>
      <c r="AS882" s="10">
        <v>3.6138357000000001</v>
      </c>
      <c r="AT882" s="10">
        <v>3.6242605999999999</v>
      </c>
      <c r="AU882" s="10">
        <v>3.6351890999999998</v>
      </c>
      <c r="AV882" s="10">
        <v>3.6465812999999998</v>
      </c>
      <c r="AW882" s="10">
        <v>3.6583974000000001</v>
      </c>
      <c r="AX882" s="10">
        <v>3.670598</v>
      </c>
      <c r="AY882" s="10">
        <v>3.6831429999999998</v>
      </c>
      <c r="AZ882" s="10">
        <v>3.6959928999999998</v>
      </c>
      <c r="BA882" s="10">
        <v>3.7091080000000001</v>
      </c>
      <c r="BB882" s="10">
        <v>3.7224482999999999</v>
      </c>
      <c r="BC882" s="10">
        <v>3.7359741999999998</v>
      </c>
      <c r="BD882" s="10">
        <v>3.7496461999999999</v>
      </c>
      <c r="BE882" s="10">
        <v>3.7634240999999999</v>
      </c>
      <c r="BF882" s="10">
        <v>3.7772741999999999</v>
      </c>
      <c r="BG882" s="10">
        <v>3.7911879000000002</v>
      </c>
      <c r="BH882" s="10">
        <v>3.8051628000000002</v>
      </c>
      <c r="BI882" s="10">
        <v>3.8191975</v>
      </c>
      <c r="BJ882" s="10">
        <v>3.8332901000000001</v>
      </c>
      <c r="BK882" s="10">
        <v>3.8474385999999998</v>
      </c>
      <c r="BL882" s="10">
        <v>3.8616412000000002</v>
      </c>
      <c r="BM882" s="10">
        <v>3.8758963</v>
      </c>
      <c r="BN882" s="10">
        <v>3.8902017999999998</v>
      </c>
      <c r="BO882" s="10">
        <v>3.9045559000000001</v>
      </c>
      <c r="BP882" s="10">
        <v>3.9189569999999998</v>
      </c>
      <c r="BQ882" s="10">
        <v>3.9334028000000001</v>
      </c>
      <c r="BR882" s="10">
        <v>4.0208288999999997</v>
      </c>
      <c r="BS882" s="10">
        <v>4.1088578</v>
      </c>
      <c r="BU882" s="9">
        <v>84.8</v>
      </c>
      <c r="BV882" s="9">
        <v>84.16</v>
      </c>
      <c r="BW882" s="9">
        <v>85.31</v>
      </c>
      <c r="BX882" s="9">
        <v>87.79</v>
      </c>
      <c r="BY882" s="9">
        <v>88.17</v>
      </c>
      <c r="BZ882" s="9">
        <v>94.67</v>
      </c>
      <c r="CA882" s="9">
        <v>96.28</v>
      </c>
      <c r="CB882" s="9">
        <v>96.78</v>
      </c>
      <c r="CC882" s="9">
        <v>96.86</v>
      </c>
      <c r="CD882" s="9">
        <v>94.08</v>
      </c>
      <c r="CE882" s="9">
        <v>86.02</v>
      </c>
      <c r="CF882" s="9">
        <v>81.75</v>
      </c>
      <c r="CG882" s="9">
        <v>79.12</v>
      </c>
      <c r="CH882" s="9">
        <v>79.989999999999995</v>
      </c>
      <c r="CI882" s="9">
        <v>80.56</v>
      </c>
      <c r="CJ882" s="9">
        <v>80.709999999999994</v>
      </c>
      <c r="CK882" s="9">
        <v>84.28</v>
      </c>
      <c r="CL882" s="9">
        <v>87.06</v>
      </c>
      <c r="CM882" s="9">
        <v>88.51</v>
      </c>
      <c r="CN882" s="9">
        <v>91.33</v>
      </c>
      <c r="CO882" s="9">
        <v>91.27</v>
      </c>
      <c r="CP882" s="9">
        <v>84.41</v>
      </c>
      <c r="CQ882" s="9">
        <v>75.67</v>
      </c>
      <c r="CR882" s="9">
        <v>73.53</v>
      </c>
      <c r="CS882" s="9">
        <v>71.67</v>
      </c>
      <c r="CT882" s="9">
        <v>71.37</v>
      </c>
      <c r="CU882" s="9">
        <v>71.540000000000006</v>
      </c>
      <c r="CV882" s="9">
        <v>72.08</v>
      </c>
      <c r="CW882" s="9">
        <v>76.3</v>
      </c>
      <c r="CX882" s="9">
        <v>78.89</v>
      </c>
      <c r="CY882" s="9">
        <v>81.02</v>
      </c>
      <c r="CZ882" s="9">
        <v>82.69</v>
      </c>
      <c r="DA882" s="9">
        <v>82.72</v>
      </c>
      <c r="DB882" s="9">
        <v>78.540000000000006</v>
      </c>
      <c r="DC882" s="9">
        <v>69.25</v>
      </c>
      <c r="DD882" s="9">
        <v>65.3</v>
      </c>
      <c r="DE882" s="9">
        <v>63.4</v>
      </c>
      <c r="DF882" s="9">
        <v>63.49</v>
      </c>
      <c r="DG882" s="9">
        <v>63.57</v>
      </c>
      <c r="DH882" s="9">
        <v>66.17</v>
      </c>
      <c r="DI882" s="9">
        <v>71.06</v>
      </c>
      <c r="DJ882" s="9">
        <v>72.92</v>
      </c>
      <c r="DK882" s="9">
        <v>73.930000000000007</v>
      </c>
      <c r="DL882" s="9">
        <v>75.38</v>
      </c>
      <c r="DM882" s="9">
        <v>74.180000000000007</v>
      </c>
      <c r="DN882" s="9">
        <v>73.150000000000006</v>
      </c>
      <c r="DO882" s="9">
        <v>67.22</v>
      </c>
      <c r="DP882" s="9">
        <v>65.58</v>
      </c>
      <c r="DR882" s="9">
        <v>76.900000000000006</v>
      </c>
      <c r="DS882" s="9">
        <v>76.849999999999994</v>
      </c>
      <c r="DT882" s="9">
        <v>77.95</v>
      </c>
      <c r="DU882" s="9">
        <v>83.45</v>
      </c>
      <c r="DV882" s="9">
        <v>84.1</v>
      </c>
      <c r="DW882" s="9">
        <v>84.8</v>
      </c>
      <c r="DX882" s="9">
        <v>85.95</v>
      </c>
      <c r="DY882" s="9">
        <v>86.5</v>
      </c>
      <c r="DZ882" s="9">
        <v>86.5</v>
      </c>
      <c r="EA882" s="9">
        <v>85.55</v>
      </c>
      <c r="EB882" s="9">
        <v>74.849999999999994</v>
      </c>
      <c r="EC882" s="9">
        <v>72.150000000000006</v>
      </c>
      <c r="ED882" s="9">
        <v>71.400000000000006</v>
      </c>
      <c r="EE882" s="9">
        <v>70.3</v>
      </c>
      <c r="EF882" s="9">
        <v>70.25</v>
      </c>
      <c r="EG882" s="9">
        <v>72.599999999999994</v>
      </c>
      <c r="EH882" s="9">
        <v>79.55</v>
      </c>
      <c r="EI882" s="9">
        <v>81.75</v>
      </c>
      <c r="EJ882" s="9">
        <v>82.05</v>
      </c>
      <c r="EK882" s="9">
        <v>82.05</v>
      </c>
      <c r="EL882" s="9">
        <v>81.45</v>
      </c>
      <c r="EM882" s="9">
        <v>77.8</v>
      </c>
      <c r="EN882" s="9">
        <v>67.8</v>
      </c>
      <c r="EO882" s="9">
        <v>64.650000000000006</v>
      </c>
      <c r="EP882" s="9">
        <v>64.45</v>
      </c>
      <c r="EQ882" s="9">
        <v>64.650000000000006</v>
      </c>
      <c r="ER882" s="9">
        <v>65.2</v>
      </c>
      <c r="ES882" s="9">
        <v>67.75</v>
      </c>
      <c r="ET882" s="9">
        <v>74.8</v>
      </c>
      <c r="EU882" s="9">
        <v>77.05</v>
      </c>
      <c r="EV882" s="9">
        <v>77.3</v>
      </c>
      <c r="EW882" s="9">
        <v>77.25</v>
      </c>
      <c r="EX882" s="9">
        <v>76.75</v>
      </c>
      <c r="EY882" s="9">
        <v>73.650000000000006</v>
      </c>
      <c r="EZ882" s="9">
        <v>65.2</v>
      </c>
      <c r="FA882" s="9">
        <v>62.55</v>
      </c>
      <c r="FB882" s="9">
        <v>62.4</v>
      </c>
      <c r="FC882" s="9">
        <v>62.55</v>
      </c>
      <c r="FD882" s="9">
        <v>63.05</v>
      </c>
      <c r="FE882" s="9">
        <v>65.349999999999994</v>
      </c>
      <c r="FF882" s="9">
        <v>71.75</v>
      </c>
      <c r="FG882" s="9">
        <v>73.8</v>
      </c>
      <c r="FH882" s="9">
        <v>74</v>
      </c>
      <c r="FI882" s="9">
        <v>73.900000000000006</v>
      </c>
      <c r="FJ882" s="9">
        <v>73.5</v>
      </c>
      <c r="FK882" s="9">
        <v>71.05</v>
      </c>
      <c r="FL882" s="9">
        <v>64.5</v>
      </c>
      <c r="FM882" s="9">
        <v>62.4</v>
      </c>
      <c r="FO882" s="9">
        <v>85.358800000000002</v>
      </c>
      <c r="FP882" s="7">
        <v>62.22</v>
      </c>
      <c r="FQ882" s="9">
        <v>1.331</v>
      </c>
      <c r="FT882" s="7">
        <v>3.94</v>
      </c>
      <c r="FU882" s="7">
        <v>4.55</v>
      </c>
      <c r="FV882" s="9">
        <v>85.385499999999993</v>
      </c>
      <c r="FX882" s="9">
        <v>62.84</v>
      </c>
      <c r="FY882" s="9">
        <v>62.12</v>
      </c>
      <c r="FZ882" s="9">
        <v>61.9</v>
      </c>
      <c r="GA882" s="9">
        <v>62.61</v>
      </c>
      <c r="GB882" s="9">
        <v>64.12</v>
      </c>
      <c r="GD882" s="9">
        <v>62.84</v>
      </c>
      <c r="GE882" s="9">
        <v>62.45</v>
      </c>
      <c r="GF882" s="9">
        <v>62.12</v>
      </c>
      <c r="GG882" s="9">
        <v>61.95</v>
      </c>
      <c r="GH882" s="9">
        <v>61.9</v>
      </c>
      <c r="GI882" s="9">
        <v>61.9</v>
      </c>
      <c r="GJ882" s="9">
        <v>61.96</v>
      </c>
      <c r="GK882" s="9">
        <v>62.05</v>
      </c>
      <c r="GL882" s="9">
        <v>62.17</v>
      </c>
      <c r="GM882" s="9">
        <v>62.3</v>
      </c>
      <c r="GN882" s="9">
        <v>62.46</v>
      </c>
      <c r="GO882" s="9">
        <v>62.61</v>
      </c>
      <c r="GP882" s="9">
        <v>62.73</v>
      </c>
      <c r="GQ882" s="9">
        <v>62.85</v>
      </c>
      <c r="GR882" s="9">
        <v>62.96</v>
      </c>
      <c r="GS882" s="9">
        <v>63.1</v>
      </c>
      <c r="GT882" s="9">
        <v>63.25</v>
      </c>
      <c r="GU882" s="9">
        <v>63.38</v>
      </c>
      <c r="GV882" s="9">
        <v>63.46</v>
      </c>
      <c r="GW882" s="9">
        <v>63.55</v>
      </c>
      <c r="GX882" s="9">
        <v>63.68</v>
      </c>
      <c r="GY882" s="9">
        <v>63.82</v>
      </c>
      <c r="GZ882" s="9">
        <v>63.97</v>
      </c>
      <c r="HA882" s="9">
        <v>64.12</v>
      </c>
      <c r="HB882" s="9">
        <v>64.23</v>
      </c>
      <c r="HC882" s="9">
        <v>64.319999999999993</v>
      </c>
      <c r="HD882" s="9">
        <v>64.41</v>
      </c>
      <c r="HE882" s="9">
        <v>64.5</v>
      </c>
      <c r="HF882" s="9">
        <v>64.61</v>
      </c>
      <c r="HG882" s="9">
        <v>64.73</v>
      </c>
      <c r="HH882" s="9">
        <v>64.81</v>
      </c>
      <c r="HI882" s="9">
        <v>64.89</v>
      </c>
      <c r="HJ882" s="9">
        <v>64.989999999999995</v>
      </c>
      <c r="HK882" s="9">
        <v>65.150000000000006</v>
      </c>
      <c r="HL882" s="9">
        <v>65.290000000000006</v>
      </c>
      <c r="HM882" s="9">
        <v>65.41</v>
      </c>
      <c r="HN882" s="9">
        <v>65.47</v>
      </c>
      <c r="HO882" s="9">
        <v>65.52</v>
      </c>
      <c r="HP882" s="9">
        <v>65.58</v>
      </c>
      <c r="HQ882" s="9">
        <v>65.64</v>
      </c>
      <c r="HR882" s="9">
        <v>65.69</v>
      </c>
      <c r="HS882" s="9">
        <v>65.73</v>
      </c>
      <c r="HT882" s="9">
        <v>65.790000000000006</v>
      </c>
      <c r="HU882" s="9">
        <v>65.849999999999994</v>
      </c>
      <c r="HV882" s="9">
        <v>65.900000000000006</v>
      </c>
      <c r="HW882" s="9">
        <v>65.95</v>
      </c>
      <c r="HX882" s="9">
        <v>65.989999999999995</v>
      </c>
      <c r="HY882" s="9">
        <v>66.03</v>
      </c>
      <c r="ID882" s="14">
        <v>84.838099999999997</v>
      </c>
      <c r="IE882" s="14">
        <v>84.747900000000001</v>
      </c>
      <c r="IF882" s="14">
        <v>-0.10641399999999999</v>
      </c>
      <c r="IH882" s="7">
        <v>62.22</v>
      </c>
      <c r="II882" s="9">
        <v>84.8</v>
      </c>
    </row>
    <row r="883" spans="1:243" x14ac:dyDescent="0.35">
      <c r="A883" s="6">
        <f t="shared" si="192"/>
        <v>45786</v>
      </c>
      <c r="B883" s="13">
        <f t="shared" si="203"/>
        <v>5</v>
      </c>
      <c r="C883" s="13">
        <f t="shared" si="204"/>
        <v>2025</v>
      </c>
      <c r="D883">
        <f t="shared" si="205"/>
        <v>202505</v>
      </c>
      <c r="E883">
        <f t="shared" si="206"/>
        <v>2</v>
      </c>
      <c r="F883">
        <f t="shared" si="207"/>
        <v>202502</v>
      </c>
      <c r="G883" t="s">
        <v>2035</v>
      </c>
      <c r="H883" s="9">
        <v>4.25</v>
      </c>
      <c r="I883" s="9">
        <v>4.2103000000000002</v>
      </c>
      <c r="J883" s="10">
        <v>4.205673</v>
      </c>
      <c r="K883" s="10">
        <v>4.1434838000000003</v>
      </c>
      <c r="L883" s="10">
        <v>4.0585236</v>
      </c>
      <c r="M883" s="10">
        <v>3.9593224999999999</v>
      </c>
      <c r="N883" s="10">
        <v>3.8611396</v>
      </c>
      <c r="O883" s="10">
        <v>3.7719098</v>
      </c>
      <c r="P883" s="10">
        <v>3.6956487</v>
      </c>
      <c r="Q883" s="10">
        <v>3.6345236999999999</v>
      </c>
      <c r="R883" s="10">
        <v>3.5880502999999999</v>
      </c>
      <c r="S883" s="10">
        <v>3.5543469999999999</v>
      </c>
      <c r="T883" s="10">
        <v>3.5311735</v>
      </c>
      <c r="U883" s="10">
        <v>3.5161144000000002</v>
      </c>
      <c r="V883" s="10">
        <v>3.5059336999999999</v>
      </c>
      <c r="W883" s="10">
        <v>3.4993107000000001</v>
      </c>
      <c r="X883" s="10">
        <v>3.4956135000000002</v>
      </c>
      <c r="Y883" s="10">
        <v>3.4942099999999998</v>
      </c>
      <c r="Z883" s="10">
        <v>3.4944684000000001</v>
      </c>
      <c r="AA883" s="10">
        <v>3.4957565000000002</v>
      </c>
      <c r="AB883" s="10">
        <v>3.497544</v>
      </c>
      <c r="AC883" s="10">
        <v>3.4997709000000001</v>
      </c>
      <c r="AD883" s="10">
        <v>3.5025135000000001</v>
      </c>
      <c r="AE883" s="10">
        <v>3.5058481000000001</v>
      </c>
      <c r="AF883" s="10">
        <v>3.5098512999999998</v>
      </c>
      <c r="AG883" s="10">
        <v>3.5145992000000001</v>
      </c>
      <c r="AH883" s="10">
        <v>3.5201501999999998</v>
      </c>
      <c r="AI883" s="10">
        <v>3.5264826</v>
      </c>
      <c r="AJ883" s="10">
        <v>3.5335521999999999</v>
      </c>
      <c r="AK883" s="10">
        <v>3.5413152999999999</v>
      </c>
      <c r="AL883" s="10">
        <v>3.5497280999999998</v>
      </c>
      <c r="AM883" s="10">
        <v>3.5587466000000001</v>
      </c>
      <c r="AN883" s="10">
        <v>3.5683267999999999</v>
      </c>
      <c r="AO883" s="10">
        <v>3.5784251</v>
      </c>
      <c r="AP883" s="10">
        <v>3.5889973999999998</v>
      </c>
      <c r="AQ883" s="10">
        <v>3.5999998</v>
      </c>
      <c r="AR883" s="10">
        <v>3.6113887</v>
      </c>
      <c r="AS883" s="10">
        <v>3.6231197000000002</v>
      </c>
      <c r="AT883" s="10">
        <v>3.6351532999999998</v>
      </c>
      <c r="AU883" s="10">
        <v>3.6474671000000001</v>
      </c>
      <c r="AV883" s="10">
        <v>3.6600432999999999</v>
      </c>
      <c r="AW883" s="10">
        <v>3.6728643999999999</v>
      </c>
      <c r="AX883" s="10">
        <v>3.6859130000000002</v>
      </c>
      <c r="AY883" s="10">
        <v>3.6991713000000002</v>
      </c>
      <c r="AZ883" s="10">
        <v>3.7126218</v>
      </c>
      <c r="BA883" s="10">
        <v>3.7262472</v>
      </c>
      <c r="BB883" s="10">
        <v>3.7400294999999999</v>
      </c>
      <c r="BC883" s="10">
        <v>3.7539514</v>
      </c>
      <c r="BD883" s="10">
        <v>3.7679954000000002</v>
      </c>
      <c r="BE883" s="10">
        <v>3.7821437000000002</v>
      </c>
      <c r="BF883" s="10">
        <v>3.7963811000000001</v>
      </c>
      <c r="BG883" s="10">
        <v>3.8107023999999998</v>
      </c>
      <c r="BH883" s="10">
        <v>3.8251046999999998</v>
      </c>
      <c r="BI883" s="10">
        <v>3.8395853999999998</v>
      </c>
      <c r="BJ883" s="10">
        <v>3.8541422000000001</v>
      </c>
      <c r="BK883" s="10">
        <v>3.8687721000000002</v>
      </c>
      <c r="BL883" s="10">
        <v>3.8834727</v>
      </c>
      <c r="BM883" s="10">
        <v>3.8982413999999999</v>
      </c>
      <c r="BN883" s="10">
        <v>3.9130753999999999</v>
      </c>
      <c r="BO883" s="10">
        <v>3.9279722000000001</v>
      </c>
      <c r="BP883" s="10">
        <v>3.9429292999999999</v>
      </c>
      <c r="BQ883" s="10">
        <v>3.9579437</v>
      </c>
      <c r="BR883" s="10">
        <v>4.0490035000000004</v>
      </c>
      <c r="BS883" s="10">
        <v>4.1409333000000004</v>
      </c>
      <c r="BU883" s="9">
        <v>82.69</v>
      </c>
      <c r="BV883" s="9">
        <v>81.91</v>
      </c>
      <c r="BW883" s="9">
        <v>83.29</v>
      </c>
      <c r="BX883" s="9">
        <v>85.86</v>
      </c>
      <c r="BY883" s="9">
        <v>86.41</v>
      </c>
      <c r="BZ883" s="9">
        <v>93.16</v>
      </c>
      <c r="CA883" s="9">
        <v>95.06</v>
      </c>
      <c r="CB883" s="9">
        <v>95.66</v>
      </c>
      <c r="CC883" s="9">
        <v>95.68</v>
      </c>
      <c r="CD883" s="9">
        <v>92.86</v>
      </c>
      <c r="CE883" s="9">
        <v>85.28</v>
      </c>
      <c r="CF883" s="9">
        <v>80.989999999999995</v>
      </c>
      <c r="CG883" s="9">
        <v>78.84</v>
      </c>
      <c r="CH883" s="9">
        <v>79.489999999999995</v>
      </c>
      <c r="CI883" s="9">
        <v>79.930000000000007</v>
      </c>
      <c r="CJ883" s="9">
        <v>80.25</v>
      </c>
      <c r="CK883" s="9">
        <v>83.22</v>
      </c>
      <c r="CL883" s="9">
        <v>86.18</v>
      </c>
      <c r="CM883" s="9">
        <v>87.96</v>
      </c>
      <c r="CN883" s="9">
        <v>91.03</v>
      </c>
      <c r="CO883" s="9">
        <v>90.97</v>
      </c>
      <c r="CP883" s="9">
        <v>84.1</v>
      </c>
      <c r="CQ883" s="9">
        <v>75.5</v>
      </c>
      <c r="CR883" s="9">
        <v>73.349999999999994</v>
      </c>
      <c r="CS883" s="9">
        <v>71.48</v>
      </c>
      <c r="CT883" s="9">
        <v>71.16</v>
      </c>
      <c r="CU883" s="9">
        <v>71.319999999999993</v>
      </c>
      <c r="CV883" s="9">
        <v>71.849999999999994</v>
      </c>
      <c r="CW883" s="9">
        <v>75.849999999999994</v>
      </c>
      <c r="CX883" s="9">
        <v>78.44</v>
      </c>
      <c r="CY883" s="9">
        <v>80.569999999999993</v>
      </c>
      <c r="CZ883" s="9">
        <v>82.24</v>
      </c>
      <c r="DA883" s="9">
        <v>82.27</v>
      </c>
      <c r="DB883" s="9">
        <v>78.09</v>
      </c>
      <c r="DC883" s="9">
        <v>68.8</v>
      </c>
      <c r="DD883" s="9">
        <v>64.849999999999994</v>
      </c>
      <c r="DE883" s="9">
        <v>62.95</v>
      </c>
      <c r="DF883" s="9">
        <v>63.04</v>
      </c>
      <c r="DG883" s="9">
        <v>63.12</v>
      </c>
      <c r="DH883" s="9">
        <v>65.72</v>
      </c>
      <c r="DI883" s="9">
        <v>70.87</v>
      </c>
      <c r="DJ883" s="9">
        <v>72.73</v>
      </c>
      <c r="DK883" s="9">
        <v>73.739999999999995</v>
      </c>
      <c r="DL883" s="9">
        <v>75.19</v>
      </c>
      <c r="DM883" s="9">
        <v>73.989999999999995</v>
      </c>
      <c r="DN883" s="9">
        <v>72.959999999999994</v>
      </c>
      <c r="DO883" s="9">
        <v>67.430000000000007</v>
      </c>
      <c r="DP883" s="9">
        <v>65.790000000000006</v>
      </c>
      <c r="DR883" s="9">
        <v>75.3</v>
      </c>
      <c r="DS883" s="9">
        <v>75.349999999999994</v>
      </c>
      <c r="DT883" s="9">
        <v>75.849999999999994</v>
      </c>
      <c r="DU883" s="9">
        <v>81.75</v>
      </c>
      <c r="DV883" s="9">
        <v>82.85</v>
      </c>
      <c r="DW883" s="9">
        <v>83.55</v>
      </c>
      <c r="DX883" s="9">
        <v>84.7</v>
      </c>
      <c r="DY883" s="9">
        <v>85.25</v>
      </c>
      <c r="DZ883" s="9">
        <v>85.25</v>
      </c>
      <c r="EA883" s="9">
        <v>84.3</v>
      </c>
      <c r="EB883" s="9">
        <v>74.45</v>
      </c>
      <c r="EC883" s="9">
        <v>71.3</v>
      </c>
      <c r="ED883" s="9">
        <v>70.599999999999994</v>
      </c>
      <c r="EE883" s="9">
        <v>69.55</v>
      </c>
      <c r="EF883" s="9">
        <v>69.599999999999994</v>
      </c>
      <c r="EG883" s="9">
        <v>72</v>
      </c>
      <c r="EH883" s="9">
        <v>78.8</v>
      </c>
      <c r="EI883" s="9">
        <v>81</v>
      </c>
      <c r="EJ883" s="9">
        <v>81.3</v>
      </c>
      <c r="EK883" s="9">
        <v>81.25</v>
      </c>
      <c r="EL883" s="9">
        <v>80.650000000000006</v>
      </c>
      <c r="EM883" s="9">
        <v>76.95</v>
      </c>
      <c r="EN883" s="9">
        <v>66.849999999999994</v>
      </c>
      <c r="EO883" s="9">
        <v>63.65</v>
      </c>
      <c r="EP883" s="9">
        <v>63.45</v>
      </c>
      <c r="EQ883" s="9">
        <v>63.7</v>
      </c>
      <c r="ER883" s="9">
        <v>64.2</v>
      </c>
      <c r="ES883" s="9">
        <v>66.8</v>
      </c>
      <c r="ET883" s="9">
        <v>73.900000000000006</v>
      </c>
      <c r="EU883" s="9">
        <v>76.2</v>
      </c>
      <c r="EV883" s="9">
        <v>76.45</v>
      </c>
      <c r="EW883" s="9">
        <v>76.400000000000006</v>
      </c>
      <c r="EX883" s="9">
        <v>75.849999999999994</v>
      </c>
      <c r="EY883" s="9">
        <v>72.8</v>
      </c>
      <c r="EZ883" s="9">
        <v>64.55</v>
      </c>
      <c r="FA883" s="9">
        <v>61.95</v>
      </c>
      <c r="FB883" s="9">
        <v>61.75</v>
      </c>
      <c r="FC883" s="9">
        <v>61.95</v>
      </c>
      <c r="FD883" s="9">
        <v>62.4</v>
      </c>
      <c r="FE883" s="9">
        <v>64.75</v>
      </c>
      <c r="FF883" s="9">
        <v>71.099999999999994</v>
      </c>
      <c r="FG883" s="9">
        <v>73.150000000000006</v>
      </c>
      <c r="FH883" s="9">
        <v>73.400000000000006</v>
      </c>
      <c r="FI883" s="9">
        <v>73.3</v>
      </c>
      <c r="FJ883" s="9">
        <v>72.849999999999994</v>
      </c>
      <c r="FK883" s="9">
        <v>70.45</v>
      </c>
      <c r="FL883" s="9">
        <v>63.85</v>
      </c>
      <c r="FM883" s="9">
        <v>61.8</v>
      </c>
      <c r="FO883" s="9">
        <v>85.351600000000005</v>
      </c>
      <c r="FP883" s="7">
        <v>64.260000000000005</v>
      </c>
      <c r="FQ883" s="9">
        <v>1.3305</v>
      </c>
      <c r="FT883" s="7">
        <v>3.91</v>
      </c>
      <c r="FU883" s="7">
        <v>4.57</v>
      </c>
      <c r="FV883" s="9">
        <v>85.385199999999998</v>
      </c>
      <c r="FX883" s="9">
        <v>63.91</v>
      </c>
      <c r="FY883" s="9">
        <v>63.02</v>
      </c>
      <c r="FZ883" s="9">
        <v>62.63</v>
      </c>
      <c r="GA883" s="9">
        <v>63.16</v>
      </c>
      <c r="GB883" s="9">
        <v>64.510000000000005</v>
      </c>
      <c r="GD883" s="9">
        <v>63.91</v>
      </c>
      <c r="GE883" s="9">
        <v>63.43</v>
      </c>
      <c r="GF883" s="9">
        <v>63.02</v>
      </c>
      <c r="GG883" s="9">
        <v>62.78</v>
      </c>
      <c r="GH883" s="9">
        <v>62.68</v>
      </c>
      <c r="GI883" s="9">
        <v>62.63</v>
      </c>
      <c r="GJ883" s="9">
        <v>62.64</v>
      </c>
      <c r="GK883" s="9">
        <v>62.7</v>
      </c>
      <c r="GL883" s="9">
        <v>62.78</v>
      </c>
      <c r="GM883" s="9">
        <v>62.89</v>
      </c>
      <c r="GN883" s="9">
        <v>63.02</v>
      </c>
      <c r="GO883" s="9">
        <v>63.16</v>
      </c>
      <c r="GP883" s="9">
        <v>63.26</v>
      </c>
      <c r="GQ883" s="9">
        <v>63.36</v>
      </c>
      <c r="GR883" s="9">
        <v>63.46</v>
      </c>
      <c r="GS883" s="9">
        <v>63.58</v>
      </c>
      <c r="GT883" s="9">
        <v>63.71</v>
      </c>
      <c r="GU883" s="9">
        <v>63.83</v>
      </c>
      <c r="GV883" s="9">
        <v>63.9</v>
      </c>
      <c r="GW883" s="9">
        <v>63.98</v>
      </c>
      <c r="GX883" s="9">
        <v>64.099999999999994</v>
      </c>
      <c r="GY883" s="9">
        <v>64.23</v>
      </c>
      <c r="GZ883" s="9">
        <v>64.37</v>
      </c>
      <c r="HA883" s="9">
        <v>64.510000000000005</v>
      </c>
      <c r="HB883" s="9">
        <v>64.61</v>
      </c>
      <c r="HC883" s="9">
        <v>64.7</v>
      </c>
      <c r="HD883" s="9">
        <v>64.78</v>
      </c>
      <c r="HE883" s="9">
        <v>64.86</v>
      </c>
      <c r="HF883" s="9">
        <v>64.97</v>
      </c>
      <c r="HG883" s="9">
        <v>65.09</v>
      </c>
      <c r="HH883" s="9">
        <v>65.16</v>
      </c>
      <c r="HI883" s="9">
        <v>65.23</v>
      </c>
      <c r="HJ883" s="9">
        <v>65.34</v>
      </c>
      <c r="HK883" s="9">
        <v>65.5</v>
      </c>
      <c r="HL883" s="9">
        <v>65.64</v>
      </c>
      <c r="HM883" s="9">
        <v>65.77</v>
      </c>
      <c r="HN883" s="9">
        <v>65.83</v>
      </c>
      <c r="HO883" s="9">
        <v>65.88</v>
      </c>
      <c r="HP883" s="9">
        <v>65.94</v>
      </c>
      <c r="HQ883" s="9">
        <v>66</v>
      </c>
      <c r="HR883" s="9">
        <v>66.05</v>
      </c>
      <c r="HS883" s="9">
        <v>66.09</v>
      </c>
      <c r="HT883" s="9">
        <v>66.150000000000006</v>
      </c>
      <c r="HU883" s="9">
        <v>66.209999999999994</v>
      </c>
      <c r="HV883" s="9">
        <v>66.260000000000005</v>
      </c>
      <c r="HW883" s="9">
        <v>66.31</v>
      </c>
      <c r="HX883" s="9">
        <v>66.36</v>
      </c>
      <c r="HY883" s="9">
        <v>66.400000000000006</v>
      </c>
      <c r="ID883" s="14">
        <v>84.838099999999997</v>
      </c>
      <c r="IE883" s="14">
        <v>84.747900000000001</v>
      </c>
      <c r="IF883" s="14">
        <v>-0.10641399999999999</v>
      </c>
      <c r="IH883" s="7">
        <v>64.260000000000005</v>
      </c>
      <c r="II883" s="9">
        <v>82.69</v>
      </c>
    </row>
    <row r="884" spans="1:243" x14ac:dyDescent="0.35">
      <c r="A884" s="6">
        <f t="shared" si="192"/>
        <v>45789</v>
      </c>
      <c r="B884" s="13">
        <f t="shared" si="203"/>
        <v>5</v>
      </c>
      <c r="C884" s="13">
        <f t="shared" si="204"/>
        <v>2025</v>
      </c>
      <c r="D884">
        <f t="shared" si="205"/>
        <v>202505</v>
      </c>
      <c r="E884">
        <f t="shared" si="206"/>
        <v>2</v>
      </c>
      <c r="F884">
        <f t="shared" si="207"/>
        <v>202502</v>
      </c>
      <c r="G884" t="s">
        <v>2036</v>
      </c>
      <c r="H884" s="9">
        <v>4.25</v>
      </c>
      <c r="I884" s="9">
        <v>4.21</v>
      </c>
      <c r="J884" s="10">
        <v>4.2111951999999997</v>
      </c>
      <c r="K884" s="10">
        <v>4.1546336000000004</v>
      </c>
      <c r="L884" s="10">
        <v>4.0781847999999998</v>
      </c>
      <c r="M884" s="10">
        <v>3.9913419999999999</v>
      </c>
      <c r="N884" s="10">
        <v>3.9079009999999998</v>
      </c>
      <c r="O884" s="10">
        <v>3.8342812999999998</v>
      </c>
      <c r="P884" s="10">
        <v>3.7737756</v>
      </c>
      <c r="Q884" s="10">
        <v>3.7278297999999999</v>
      </c>
      <c r="R884" s="10">
        <v>3.6958014000000001</v>
      </c>
      <c r="S884" s="10">
        <v>3.6757292000000001</v>
      </c>
      <c r="T884" s="10">
        <v>3.6651984</v>
      </c>
      <c r="U884" s="10">
        <v>3.6614971000000001</v>
      </c>
      <c r="V884" s="10">
        <v>3.6609657000000002</v>
      </c>
      <c r="W884" s="10">
        <v>3.6622802000000001</v>
      </c>
      <c r="X884" s="10">
        <v>3.6648219000000002</v>
      </c>
      <c r="Y884" s="10">
        <v>3.6679723000000002</v>
      </c>
      <c r="Z884" s="10">
        <v>3.6711127000000001</v>
      </c>
      <c r="AA884" s="10">
        <v>3.6736244</v>
      </c>
      <c r="AB884" s="10">
        <v>3.6750262</v>
      </c>
      <c r="AC884" s="10">
        <v>3.6754742999999999</v>
      </c>
      <c r="AD884" s="10">
        <v>3.6753098</v>
      </c>
      <c r="AE884" s="10">
        <v>3.6748736000000002</v>
      </c>
      <c r="AF884" s="10">
        <v>3.6745068000000001</v>
      </c>
      <c r="AG884" s="10">
        <v>3.6745502999999999</v>
      </c>
      <c r="AH884" s="10">
        <v>3.6752855000000002</v>
      </c>
      <c r="AI884" s="10">
        <v>3.6767555999999999</v>
      </c>
      <c r="AJ884" s="10">
        <v>3.6789440999999998</v>
      </c>
      <c r="AK884" s="10">
        <v>3.6818344999999999</v>
      </c>
      <c r="AL884" s="10">
        <v>3.6854103</v>
      </c>
      <c r="AM884" s="10">
        <v>3.6896550000000001</v>
      </c>
      <c r="AN884" s="10">
        <v>3.6945521000000001</v>
      </c>
      <c r="AO884" s="10">
        <v>3.7000853</v>
      </c>
      <c r="AP884" s="10">
        <v>3.7062379000000001</v>
      </c>
      <c r="AQ884" s="10">
        <v>3.7129935999999999</v>
      </c>
      <c r="AR884" s="10">
        <v>3.7203358</v>
      </c>
      <c r="AS884" s="10">
        <v>3.7282481000000001</v>
      </c>
      <c r="AT884" s="10">
        <v>3.7367119999999998</v>
      </c>
      <c r="AU884" s="10">
        <v>3.7457012000000001</v>
      </c>
      <c r="AV884" s="10">
        <v>3.7551866</v>
      </c>
      <c r="AW884" s="10">
        <v>3.7651393999999998</v>
      </c>
      <c r="AX884" s="10">
        <v>3.7755309000000001</v>
      </c>
      <c r="AY884" s="10">
        <v>3.7863319999999998</v>
      </c>
      <c r="AZ884" s="10">
        <v>3.7975140999999999</v>
      </c>
      <c r="BA884" s="10">
        <v>3.8090483000000002</v>
      </c>
      <c r="BB884" s="10">
        <v>3.8209056000000001</v>
      </c>
      <c r="BC884" s="10">
        <v>3.8330573000000001</v>
      </c>
      <c r="BD884" s="10">
        <v>3.8454746000000002</v>
      </c>
      <c r="BE884" s="10">
        <v>3.8581284</v>
      </c>
      <c r="BF884" s="10">
        <v>3.8709924</v>
      </c>
      <c r="BG884" s="10">
        <v>3.8840526999999998</v>
      </c>
      <c r="BH884" s="10">
        <v>3.8972994000000001</v>
      </c>
      <c r="BI884" s="10">
        <v>3.9107227999999998</v>
      </c>
      <c r="BJ884" s="10">
        <v>3.9243134</v>
      </c>
      <c r="BK884" s="10">
        <v>3.9380611999999999</v>
      </c>
      <c r="BL884" s="10">
        <v>3.9519565000000001</v>
      </c>
      <c r="BM884" s="10">
        <v>3.9659898</v>
      </c>
      <c r="BN884" s="10">
        <v>3.9801511000000001</v>
      </c>
      <c r="BO884" s="10">
        <v>3.9944307999999999</v>
      </c>
      <c r="BP884" s="10">
        <v>4.0088194000000001</v>
      </c>
      <c r="BQ884" s="10">
        <v>4.0233067</v>
      </c>
      <c r="BR884" s="10">
        <v>4.1117429000000003</v>
      </c>
      <c r="BS884" s="10">
        <v>4.2011583999999997</v>
      </c>
      <c r="BU884" s="9">
        <v>84.6</v>
      </c>
      <c r="BV884" s="9">
        <v>83.5</v>
      </c>
      <c r="BW884" s="9">
        <v>84.67</v>
      </c>
      <c r="BX884" s="9">
        <v>87.19</v>
      </c>
      <c r="BY884" s="9">
        <v>87.66</v>
      </c>
      <c r="BZ884" s="9">
        <v>94.31</v>
      </c>
      <c r="CA884" s="9">
        <v>96.27</v>
      </c>
      <c r="CB884" s="9">
        <v>96.94</v>
      </c>
      <c r="CC884" s="9">
        <v>96.79</v>
      </c>
      <c r="CD884" s="9">
        <v>93.54</v>
      </c>
      <c r="CE884" s="9">
        <v>86.35</v>
      </c>
      <c r="CF884" s="9">
        <v>81.92</v>
      </c>
      <c r="CG884" s="9">
        <v>79.77</v>
      </c>
      <c r="CH884" s="9">
        <v>80.42</v>
      </c>
      <c r="CI884" s="9">
        <v>80.849999999999994</v>
      </c>
      <c r="CJ884" s="9">
        <v>81.17</v>
      </c>
      <c r="CK884" s="9">
        <v>83.86</v>
      </c>
      <c r="CL884" s="9">
        <v>87.12</v>
      </c>
      <c r="CM884" s="9">
        <v>88.89</v>
      </c>
      <c r="CN884" s="9">
        <v>91.96</v>
      </c>
      <c r="CO884" s="9">
        <v>91.89</v>
      </c>
      <c r="CP884" s="9">
        <v>85.02</v>
      </c>
      <c r="CQ884" s="9">
        <v>75.92</v>
      </c>
      <c r="CR884" s="9">
        <v>73.760000000000005</v>
      </c>
      <c r="CS884" s="9">
        <v>71.88</v>
      </c>
      <c r="CT884" s="9">
        <v>71.56</v>
      </c>
      <c r="CU884" s="9">
        <v>71.709999999999994</v>
      </c>
      <c r="CV884" s="9">
        <v>72.209999999999994</v>
      </c>
      <c r="CW884" s="9">
        <v>76.349999999999994</v>
      </c>
      <c r="CX884" s="9">
        <v>78.94</v>
      </c>
      <c r="CY884" s="9">
        <v>81.069999999999993</v>
      </c>
      <c r="CZ884" s="9">
        <v>82.74</v>
      </c>
      <c r="DA884" s="9">
        <v>82.77</v>
      </c>
      <c r="DB884" s="9">
        <v>78.59</v>
      </c>
      <c r="DC884" s="9">
        <v>68.790000000000006</v>
      </c>
      <c r="DD884" s="9">
        <v>64.84</v>
      </c>
      <c r="DE884" s="9">
        <v>62.94</v>
      </c>
      <c r="DF884" s="9">
        <v>63.03</v>
      </c>
      <c r="DG884" s="9">
        <v>63.11</v>
      </c>
      <c r="DH884" s="9">
        <v>65.709999999999994</v>
      </c>
      <c r="DI884" s="9">
        <v>70.53</v>
      </c>
      <c r="DJ884" s="9">
        <v>72.39</v>
      </c>
      <c r="DK884" s="9">
        <v>73.400000000000006</v>
      </c>
      <c r="DL884" s="9">
        <v>74.849999999999994</v>
      </c>
      <c r="DM884" s="9">
        <v>73.650000000000006</v>
      </c>
      <c r="DN884" s="9">
        <v>72.62</v>
      </c>
      <c r="DO884" s="9">
        <v>67.09</v>
      </c>
      <c r="DP884" s="9">
        <v>65.45</v>
      </c>
      <c r="DR884" s="9">
        <v>76.349999999999994</v>
      </c>
      <c r="DS884" s="9">
        <v>76.900000000000006</v>
      </c>
      <c r="DT884" s="9">
        <v>77.599999999999994</v>
      </c>
      <c r="DU884" s="9">
        <v>82.6</v>
      </c>
      <c r="DV884" s="9">
        <v>84.1</v>
      </c>
      <c r="DW884" s="9">
        <v>84.8</v>
      </c>
      <c r="DX884" s="9">
        <v>85.95</v>
      </c>
      <c r="DY884" s="9">
        <v>86.55</v>
      </c>
      <c r="DZ884" s="9">
        <v>86.55</v>
      </c>
      <c r="EA884" s="9">
        <v>85.6</v>
      </c>
      <c r="EB884" s="9">
        <v>75.599999999999994</v>
      </c>
      <c r="EC884" s="9">
        <v>72.400000000000006</v>
      </c>
      <c r="ED884" s="9">
        <v>71.75</v>
      </c>
      <c r="EE884" s="9">
        <v>70.8</v>
      </c>
      <c r="EF884" s="9">
        <v>70.900000000000006</v>
      </c>
      <c r="EG884" s="9">
        <v>73.150000000000006</v>
      </c>
      <c r="EH884" s="9">
        <v>79.5</v>
      </c>
      <c r="EI884" s="9">
        <v>81.55</v>
      </c>
      <c r="EJ884" s="9">
        <v>81.849999999999994</v>
      </c>
      <c r="EK884" s="9">
        <v>81.849999999999994</v>
      </c>
      <c r="EL884" s="9">
        <v>81.25</v>
      </c>
      <c r="EM884" s="9">
        <v>77.599999999999994</v>
      </c>
      <c r="EN884" s="9">
        <v>67.599999999999994</v>
      </c>
      <c r="EO884" s="9">
        <v>64.45</v>
      </c>
      <c r="EP884" s="9">
        <v>64.2</v>
      </c>
      <c r="EQ884" s="9">
        <v>64.45</v>
      </c>
      <c r="ER884" s="9">
        <v>65</v>
      </c>
      <c r="ES884" s="9">
        <v>67.650000000000006</v>
      </c>
      <c r="ET884" s="9">
        <v>75</v>
      </c>
      <c r="EU884" s="9">
        <v>77.349999999999994</v>
      </c>
      <c r="EV884" s="9">
        <v>77.599999999999994</v>
      </c>
      <c r="EW884" s="9">
        <v>77.55</v>
      </c>
      <c r="EX884" s="9">
        <v>77</v>
      </c>
      <c r="EY884" s="9">
        <v>73.849999999999994</v>
      </c>
      <c r="EZ884" s="9">
        <v>65.2</v>
      </c>
      <c r="FA884" s="9">
        <v>62.45</v>
      </c>
      <c r="FB884" s="9">
        <v>62.3</v>
      </c>
      <c r="FC884" s="9">
        <v>62.5</v>
      </c>
      <c r="FD884" s="9">
        <v>62.95</v>
      </c>
      <c r="FE884" s="9">
        <v>65.3</v>
      </c>
      <c r="FF884" s="9">
        <v>71.650000000000006</v>
      </c>
      <c r="FG884" s="9">
        <v>73.7</v>
      </c>
      <c r="FH884" s="9">
        <v>73.95</v>
      </c>
      <c r="FI884" s="9">
        <v>73.849999999999994</v>
      </c>
      <c r="FJ884" s="9">
        <v>73.400000000000006</v>
      </c>
      <c r="FK884" s="9">
        <v>71</v>
      </c>
      <c r="FL884" s="9">
        <v>64.400000000000006</v>
      </c>
      <c r="FM884" s="9">
        <v>62.3</v>
      </c>
      <c r="FO884" s="9">
        <v>85.338899999999995</v>
      </c>
      <c r="FP884" s="7">
        <v>65.28</v>
      </c>
      <c r="FQ884" s="9">
        <v>1.3202</v>
      </c>
      <c r="FT884" s="7">
        <v>4.01</v>
      </c>
      <c r="FU884" s="7">
        <v>4.6500000000000004</v>
      </c>
      <c r="FV884" s="9">
        <v>85.363900000000001</v>
      </c>
      <c r="FX884" s="9">
        <v>64.959999999999994</v>
      </c>
      <c r="FY884" s="9">
        <v>64.180000000000007</v>
      </c>
      <c r="FZ884" s="9">
        <v>63.8</v>
      </c>
      <c r="GA884" s="9">
        <v>64.3</v>
      </c>
      <c r="GB884" s="9">
        <v>65.459999999999994</v>
      </c>
      <c r="GD884" s="9">
        <v>64.959999999999994</v>
      </c>
      <c r="GE884" s="9">
        <v>64.55</v>
      </c>
      <c r="GF884" s="9">
        <v>64.180000000000007</v>
      </c>
      <c r="GG884" s="9">
        <v>63.95</v>
      </c>
      <c r="GH884" s="9">
        <v>63.85</v>
      </c>
      <c r="GI884" s="9">
        <v>63.8</v>
      </c>
      <c r="GJ884" s="9">
        <v>63.81</v>
      </c>
      <c r="GK884" s="9">
        <v>63.87</v>
      </c>
      <c r="GL884" s="9">
        <v>63.95</v>
      </c>
      <c r="GM884" s="9">
        <v>64.05</v>
      </c>
      <c r="GN884" s="9">
        <v>64.17</v>
      </c>
      <c r="GO884" s="9">
        <v>64.3</v>
      </c>
      <c r="GP884" s="9">
        <v>64.39</v>
      </c>
      <c r="GQ884" s="9">
        <v>64.47</v>
      </c>
      <c r="GR884" s="9">
        <v>64.55</v>
      </c>
      <c r="GS884" s="9">
        <v>64.650000000000006</v>
      </c>
      <c r="GT884" s="9">
        <v>64.760000000000005</v>
      </c>
      <c r="GU884" s="9">
        <v>64.87</v>
      </c>
      <c r="GV884" s="9">
        <v>64.930000000000007</v>
      </c>
      <c r="GW884" s="9">
        <v>64.989999999999995</v>
      </c>
      <c r="GX884" s="9">
        <v>65.099999999999994</v>
      </c>
      <c r="GY884" s="9">
        <v>65.22</v>
      </c>
      <c r="GZ884" s="9">
        <v>65.34</v>
      </c>
      <c r="HA884" s="9">
        <v>65.459999999999994</v>
      </c>
      <c r="HB884" s="9">
        <v>65.55</v>
      </c>
      <c r="HC884" s="9">
        <v>65.63</v>
      </c>
      <c r="HD884" s="9">
        <v>65.7</v>
      </c>
      <c r="HE884" s="9">
        <v>65.77</v>
      </c>
      <c r="HF884" s="9">
        <v>65.87</v>
      </c>
      <c r="HG884" s="9">
        <v>65.98</v>
      </c>
      <c r="HH884" s="9">
        <v>66.040000000000006</v>
      </c>
      <c r="HI884" s="9">
        <v>66.11</v>
      </c>
      <c r="HJ884" s="9">
        <v>66.2</v>
      </c>
      <c r="HK884" s="9">
        <v>66.34</v>
      </c>
      <c r="HL884" s="9">
        <v>66.47</v>
      </c>
      <c r="HM884" s="9">
        <v>66.59</v>
      </c>
      <c r="HN884" s="9">
        <v>66.64</v>
      </c>
      <c r="HO884" s="9">
        <v>66.680000000000007</v>
      </c>
      <c r="HP884" s="9">
        <v>66.73</v>
      </c>
      <c r="HQ884" s="9">
        <v>66.78</v>
      </c>
      <c r="HR884" s="9">
        <v>66.819999999999993</v>
      </c>
      <c r="HS884" s="9">
        <v>66.849999999999994</v>
      </c>
      <c r="HT884" s="9">
        <v>66.900000000000006</v>
      </c>
      <c r="HU884" s="9">
        <v>66.95</v>
      </c>
      <c r="HV884" s="9">
        <v>66.989999999999995</v>
      </c>
      <c r="HW884" s="9">
        <v>67.03</v>
      </c>
      <c r="HX884" s="9">
        <v>67.06</v>
      </c>
      <c r="HY884" s="9">
        <v>67.08</v>
      </c>
      <c r="ID884" s="14">
        <v>84.838099999999997</v>
      </c>
      <c r="IE884" s="14">
        <v>84.747900000000001</v>
      </c>
      <c r="IF884" s="14">
        <v>-0.10641399999999999</v>
      </c>
      <c r="IH884" s="7">
        <v>65.28</v>
      </c>
      <c r="II884" s="9">
        <v>84.6</v>
      </c>
    </row>
    <row r="885" spans="1:243" x14ac:dyDescent="0.35">
      <c r="A885" s="6">
        <f t="shared" si="192"/>
        <v>45790</v>
      </c>
      <c r="B885" s="13">
        <f t="shared" si="203"/>
        <v>5</v>
      </c>
      <c r="C885" s="13">
        <f t="shared" si="204"/>
        <v>2025</v>
      </c>
      <c r="D885">
        <f t="shared" si="205"/>
        <v>202505</v>
      </c>
      <c r="E885">
        <f t="shared" si="206"/>
        <v>2</v>
      </c>
      <c r="F885">
        <f t="shared" si="207"/>
        <v>202502</v>
      </c>
      <c r="G885" t="s">
        <v>2037</v>
      </c>
      <c r="H885" s="9">
        <v>4.25</v>
      </c>
      <c r="I885" s="9">
        <v>4.2106000000000003</v>
      </c>
      <c r="J885" s="10">
        <v>4.2127309999999998</v>
      </c>
      <c r="K885" s="10">
        <v>4.1610950000000004</v>
      </c>
      <c r="L885" s="10">
        <v>4.0864189</v>
      </c>
      <c r="M885" s="10">
        <v>3.9992960000000002</v>
      </c>
      <c r="N885" s="10">
        <v>3.9134272000000001</v>
      </c>
      <c r="O885" s="10">
        <v>3.8351261999999999</v>
      </c>
      <c r="P885" s="10">
        <v>3.7684201000000002</v>
      </c>
      <c r="Q885" s="10">
        <v>3.7158372000000002</v>
      </c>
      <c r="R885" s="10">
        <v>3.6779752999999999</v>
      </c>
      <c r="S885" s="10">
        <v>3.6533985000000002</v>
      </c>
      <c r="T885" s="10">
        <v>3.6398469000000002</v>
      </c>
      <c r="U885" s="10">
        <v>3.6344948000000001</v>
      </c>
      <c r="V885" s="10">
        <v>3.6333988000000002</v>
      </c>
      <c r="W885" s="10">
        <v>3.6350186</v>
      </c>
      <c r="X885" s="10">
        <v>3.6385339000000001</v>
      </c>
      <c r="Y885" s="10">
        <v>3.6431247999999998</v>
      </c>
      <c r="Z885" s="10">
        <v>3.6479712000000002</v>
      </c>
      <c r="AA885" s="10">
        <v>3.6522527</v>
      </c>
      <c r="AB885" s="10">
        <v>3.6553122999999998</v>
      </c>
      <c r="AC885" s="10">
        <v>3.6572472</v>
      </c>
      <c r="AD885" s="10">
        <v>3.6583736999999998</v>
      </c>
      <c r="AE885" s="10">
        <v>3.6590080999999999</v>
      </c>
      <c r="AF885" s="10">
        <v>3.6594665000000002</v>
      </c>
      <c r="AG885" s="10">
        <v>3.6600652</v>
      </c>
      <c r="AH885" s="10">
        <v>3.6610714999999998</v>
      </c>
      <c r="AI885" s="10">
        <v>3.6625576999999998</v>
      </c>
      <c r="AJ885" s="10">
        <v>3.6645468999999999</v>
      </c>
      <c r="AK885" s="10">
        <v>3.6670625000000001</v>
      </c>
      <c r="AL885" s="10">
        <v>3.6701277999999999</v>
      </c>
      <c r="AM885" s="10">
        <v>3.6737660999999999</v>
      </c>
      <c r="AN885" s="10">
        <v>3.6780005999999998</v>
      </c>
      <c r="AO885" s="10">
        <v>3.6828547</v>
      </c>
      <c r="AP885" s="10">
        <v>3.6883515999999998</v>
      </c>
      <c r="AQ885" s="10">
        <v>3.6945146000000002</v>
      </c>
      <c r="AR885" s="10">
        <v>3.7013671000000001</v>
      </c>
      <c r="AS885" s="10">
        <v>3.7089322999999998</v>
      </c>
      <c r="AT885" s="10">
        <v>3.7172258</v>
      </c>
      <c r="AU885" s="10">
        <v>3.7262219999999999</v>
      </c>
      <c r="AV885" s="10">
        <v>3.7358809000000002</v>
      </c>
      <c r="AW885" s="10">
        <v>3.7461628999999999</v>
      </c>
      <c r="AX885" s="10">
        <v>3.7570285999999999</v>
      </c>
      <c r="AY885" s="10">
        <v>3.7684380000000002</v>
      </c>
      <c r="AZ885" s="10">
        <v>3.7803515000000001</v>
      </c>
      <c r="BA885" s="10">
        <v>3.7927295999999999</v>
      </c>
      <c r="BB885" s="10">
        <v>3.8055322999999999</v>
      </c>
      <c r="BC885" s="10">
        <v>3.8187201000000002</v>
      </c>
      <c r="BD885" s="10">
        <v>3.8322533999999999</v>
      </c>
      <c r="BE885" s="10">
        <v>3.8460923</v>
      </c>
      <c r="BF885" s="10">
        <v>3.8601998000000002</v>
      </c>
      <c r="BG885" s="10">
        <v>3.8745522000000001</v>
      </c>
      <c r="BH885" s="10">
        <v>3.8891290000000001</v>
      </c>
      <c r="BI885" s="10">
        <v>3.9039103000000002</v>
      </c>
      <c r="BJ885" s="10">
        <v>3.9188763</v>
      </c>
      <c r="BK885" s="10">
        <v>3.9340063999999999</v>
      </c>
      <c r="BL885" s="10">
        <v>3.9492807999999999</v>
      </c>
      <c r="BM885" s="10">
        <v>3.9646796000000002</v>
      </c>
      <c r="BN885" s="10">
        <v>3.9801823999999999</v>
      </c>
      <c r="BO885" s="10">
        <v>3.9957691999999998</v>
      </c>
      <c r="BP885" s="10">
        <v>4.0114201999999999</v>
      </c>
      <c r="BQ885" s="10">
        <v>4.0271148999999999</v>
      </c>
      <c r="BR885" s="10">
        <v>4.1214725000000003</v>
      </c>
      <c r="BS885" s="10">
        <v>4.2147230000000002</v>
      </c>
      <c r="BU885" s="9">
        <v>85.12</v>
      </c>
      <c r="BV885" s="9">
        <v>83.73</v>
      </c>
      <c r="BW885" s="9">
        <v>84.96</v>
      </c>
      <c r="BX885" s="9">
        <v>87.61</v>
      </c>
      <c r="BY885" s="9">
        <v>88.44</v>
      </c>
      <c r="BZ885" s="9">
        <v>95.2</v>
      </c>
      <c r="CA885" s="9">
        <v>97.2</v>
      </c>
      <c r="CB885" s="9">
        <v>97.9</v>
      </c>
      <c r="CC885" s="9">
        <v>97.8</v>
      </c>
      <c r="CD885" s="9">
        <v>94.55</v>
      </c>
      <c r="CE885" s="9">
        <v>87.07</v>
      </c>
      <c r="CF885" s="9">
        <v>82.72</v>
      </c>
      <c r="CG885" s="9">
        <v>80.28</v>
      </c>
      <c r="CH885" s="9">
        <v>80.930000000000007</v>
      </c>
      <c r="CI885" s="9">
        <v>81.36</v>
      </c>
      <c r="CJ885" s="9">
        <v>81.680000000000007</v>
      </c>
      <c r="CK885" s="9">
        <v>84.52</v>
      </c>
      <c r="CL885" s="9">
        <v>87.92</v>
      </c>
      <c r="CM885" s="9">
        <v>89.59</v>
      </c>
      <c r="CN885" s="9">
        <v>92.66</v>
      </c>
      <c r="CO885" s="9">
        <v>92.59</v>
      </c>
      <c r="CP885" s="9">
        <v>85.72</v>
      </c>
      <c r="CQ885" s="9">
        <v>76.38</v>
      </c>
      <c r="CR885" s="9">
        <v>74.2</v>
      </c>
      <c r="CS885" s="9">
        <v>72.319999999999993</v>
      </c>
      <c r="CT885" s="9">
        <v>72</v>
      </c>
      <c r="CU885" s="9">
        <v>72.150000000000006</v>
      </c>
      <c r="CV885" s="9">
        <v>72.650000000000006</v>
      </c>
      <c r="CW885" s="9">
        <v>76.13</v>
      </c>
      <c r="CX885" s="9">
        <v>78.72</v>
      </c>
      <c r="CY885" s="9">
        <v>80.849999999999994</v>
      </c>
      <c r="CZ885" s="9">
        <v>82.52</v>
      </c>
      <c r="DA885" s="9">
        <v>82.55</v>
      </c>
      <c r="DB885" s="9">
        <v>78.37</v>
      </c>
      <c r="DC885" s="9">
        <v>68.66</v>
      </c>
      <c r="DD885" s="9">
        <v>64.709999999999994</v>
      </c>
      <c r="DE885" s="9">
        <v>62.81</v>
      </c>
      <c r="DF885" s="9">
        <v>62.9</v>
      </c>
      <c r="DG885" s="9">
        <v>62.99</v>
      </c>
      <c r="DH885" s="9">
        <v>65.59</v>
      </c>
      <c r="DI885" s="9">
        <v>70.41</v>
      </c>
      <c r="DJ885" s="9">
        <v>72.27</v>
      </c>
      <c r="DK885" s="9">
        <v>73.28</v>
      </c>
      <c r="DL885" s="9">
        <v>74.73</v>
      </c>
      <c r="DM885" s="9">
        <v>73.53</v>
      </c>
      <c r="DN885" s="9">
        <v>72.5</v>
      </c>
      <c r="DO885" s="9">
        <v>66.97</v>
      </c>
      <c r="DP885" s="9">
        <v>65.33</v>
      </c>
      <c r="DR885" s="9">
        <v>76.8</v>
      </c>
      <c r="DS885" s="9">
        <v>77.150000000000006</v>
      </c>
      <c r="DT885" s="9">
        <v>77.25</v>
      </c>
      <c r="DU885" s="9">
        <v>82</v>
      </c>
      <c r="DV885" s="9">
        <v>82.8</v>
      </c>
      <c r="DW885" s="9">
        <v>84.9</v>
      </c>
      <c r="DX885" s="9">
        <v>86.05</v>
      </c>
      <c r="DY885" s="9">
        <v>86.65</v>
      </c>
      <c r="DZ885" s="9">
        <v>86.65</v>
      </c>
      <c r="EA885" s="9">
        <v>85.7</v>
      </c>
      <c r="EB885" s="9">
        <v>75.7</v>
      </c>
      <c r="EC885" s="9">
        <v>72.3</v>
      </c>
      <c r="ED885" s="9">
        <v>71.650000000000006</v>
      </c>
      <c r="EE885" s="9">
        <v>70.599999999999994</v>
      </c>
      <c r="EF885" s="9">
        <v>70.7</v>
      </c>
      <c r="EG885" s="9">
        <v>72.95</v>
      </c>
      <c r="EH885" s="9">
        <v>79.5</v>
      </c>
      <c r="EI885" s="9">
        <v>81.599999999999994</v>
      </c>
      <c r="EJ885" s="9">
        <v>81.900000000000006</v>
      </c>
      <c r="EK885" s="9">
        <v>81.900000000000006</v>
      </c>
      <c r="EL885" s="9">
        <v>81.3</v>
      </c>
      <c r="EM885" s="9">
        <v>77.599999999999994</v>
      </c>
      <c r="EN885" s="9">
        <v>67.400000000000006</v>
      </c>
      <c r="EO885" s="9">
        <v>64.25</v>
      </c>
      <c r="EP885" s="9">
        <v>64</v>
      </c>
      <c r="EQ885" s="9">
        <v>64.25</v>
      </c>
      <c r="ER885" s="9">
        <v>64.8</v>
      </c>
      <c r="ES885" s="9">
        <v>67.400000000000006</v>
      </c>
      <c r="ET885" s="9">
        <v>74.7</v>
      </c>
      <c r="EU885" s="9">
        <v>77.05</v>
      </c>
      <c r="EV885" s="9">
        <v>77.3</v>
      </c>
      <c r="EW885" s="9">
        <v>77.25</v>
      </c>
      <c r="EX885" s="9">
        <v>76.7</v>
      </c>
      <c r="EY885" s="9">
        <v>73.5</v>
      </c>
      <c r="EZ885" s="9">
        <v>64.75</v>
      </c>
      <c r="FA885" s="9">
        <v>61.95</v>
      </c>
      <c r="FB885" s="9">
        <v>61.8</v>
      </c>
      <c r="FC885" s="9">
        <v>62</v>
      </c>
      <c r="FD885" s="9">
        <v>62.45</v>
      </c>
      <c r="FE885" s="9">
        <v>64.849999999999994</v>
      </c>
      <c r="FF885" s="9">
        <v>71.45</v>
      </c>
      <c r="FG885" s="9">
        <v>73.55</v>
      </c>
      <c r="FH885" s="9">
        <v>73.8</v>
      </c>
      <c r="FI885" s="9">
        <v>73.7</v>
      </c>
      <c r="FJ885" s="9">
        <v>73.25</v>
      </c>
      <c r="FK885" s="9">
        <v>70.8</v>
      </c>
      <c r="FL885" s="9">
        <v>64.2</v>
      </c>
      <c r="FM885" s="9">
        <v>62.15</v>
      </c>
      <c r="FO885" s="9">
        <v>85.504400000000004</v>
      </c>
      <c r="FP885" s="7">
        <v>66.930000000000007</v>
      </c>
      <c r="FQ885" s="9">
        <v>1.3260000000000001</v>
      </c>
      <c r="FT885" s="7">
        <v>3.99</v>
      </c>
      <c r="FU885" s="7">
        <v>4.67</v>
      </c>
      <c r="FV885" s="9">
        <v>85.534800000000004</v>
      </c>
      <c r="FX885" s="9">
        <v>66.63</v>
      </c>
      <c r="FY885" s="9">
        <v>65.680000000000007</v>
      </c>
      <c r="FZ885" s="9">
        <v>65.08</v>
      </c>
      <c r="GA885" s="9">
        <v>65.349999999999994</v>
      </c>
      <c r="GB885" s="9">
        <v>66.27</v>
      </c>
      <c r="GD885" s="9">
        <v>66.63</v>
      </c>
      <c r="GE885" s="9">
        <v>66.13</v>
      </c>
      <c r="GF885" s="9">
        <v>65.680000000000007</v>
      </c>
      <c r="GG885" s="9">
        <v>65.36</v>
      </c>
      <c r="GH885" s="9">
        <v>65.180000000000007</v>
      </c>
      <c r="GI885" s="9">
        <v>65.08</v>
      </c>
      <c r="GJ885" s="9">
        <v>65.040000000000006</v>
      </c>
      <c r="GK885" s="9">
        <v>65.05</v>
      </c>
      <c r="GL885" s="9">
        <v>65.099999999999994</v>
      </c>
      <c r="GM885" s="9">
        <v>65.16</v>
      </c>
      <c r="GN885" s="9">
        <v>65.25</v>
      </c>
      <c r="GO885" s="9">
        <v>65.349999999999994</v>
      </c>
      <c r="GP885" s="9">
        <v>65.41</v>
      </c>
      <c r="GQ885" s="9">
        <v>65.47</v>
      </c>
      <c r="GR885" s="9">
        <v>65.53</v>
      </c>
      <c r="GS885" s="9">
        <v>65.599999999999994</v>
      </c>
      <c r="GT885" s="9">
        <v>65.69</v>
      </c>
      <c r="GU885" s="9">
        <v>65.77</v>
      </c>
      <c r="GV885" s="9">
        <v>65.81</v>
      </c>
      <c r="GW885" s="9">
        <v>65.849999999999994</v>
      </c>
      <c r="GX885" s="9">
        <v>65.94</v>
      </c>
      <c r="GY885" s="9">
        <v>66.05</v>
      </c>
      <c r="GZ885" s="9">
        <v>66.150000000000006</v>
      </c>
      <c r="HA885" s="9">
        <v>66.27</v>
      </c>
      <c r="HB885" s="9">
        <v>66.349999999999994</v>
      </c>
      <c r="HC885" s="9">
        <v>66.42</v>
      </c>
      <c r="HD885" s="9">
        <v>66.48</v>
      </c>
      <c r="HE885" s="9">
        <v>66.540000000000006</v>
      </c>
      <c r="HF885" s="9">
        <v>66.63</v>
      </c>
      <c r="HG885" s="9">
        <v>66.72</v>
      </c>
      <c r="HH885" s="9">
        <v>66.77</v>
      </c>
      <c r="HI885" s="9">
        <v>66.83</v>
      </c>
      <c r="HJ885" s="9">
        <v>66.91</v>
      </c>
      <c r="HK885" s="9">
        <v>67.040000000000006</v>
      </c>
      <c r="HL885" s="9">
        <v>67.16</v>
      </c>
      <c r="HM885" s="9">
        <v>67.27</v>
      </c>
      <c r="HN885" s="9">
        <v>67.319999999999993</v>
      </c>
      <c r="HO885" s="9">
        <v>67.349999999999994</v>
      </c>
      <c r="HP885" s="9">
        <v>67.39</v>
      </c>
      <c r="HQ885" s="9">
        <v>67.430000000000007</v>
      </c>
      <c r="HR885" s="9">
        <v>67.459999999999994</v>
      </c>
      <c r="HS885" s="9">
        <v>67.489999999999995</v>
      </c>
      <c r="HT885" s="9">
        <v>67.540000000000006</v>
      </c>
      <c r="HU885" s="9">
        <v>67.59</v>
      </c>
      <c r="HV885" s="9">
        <v>67.62</v>
      </c>
      <c r="HW885" s="9">
        <v>67.650000000000006</v>
      </c>
      <c r="HX885" s="9">
        <v>67.67</v>
      </c>
      <c r="HY885" s="9">
        <v>67.69</v>
      </c>
      <c r="ID885" s="14">
        <v>84.838099999999997</v>
      </c>
      <c r="IE885" s="14">
        <v>84.747900000000001</v>
      </c>
      <c r="IF885" s="14">
        <v>-0.10641399999999999</v>
      </c>
      <c r="IH885" s="7">
        <v>66.930000000000007</v>
      </c>
      <c r="II885" s="9">
        <v>85.12</v>
      </c>
    </row>
    <row r="886" spans="1:243" x14ac:dyDescent="0.35">
      <c r="A886" s="6">
        <f t="shared" si="192"/>
        <v>45791</v>
      </c>
      <c r="B886" s="13">
        <f t="shared" si="203"/>
        <v>5</v>
      </c>
      <c r="C886" s="13">
        <f t="shared" si="204"/>
        <v>2025</v>
      </c>
      <c r="D886">
        <f t="shared" si="205"/>
        <v>202505</v>
      </c>
      <c r="E886">
        <f t="shared" si="206"/>
        <v>2</v>
      </c>
      <c r="F886">
        <f t="shared" si="207"/>
        <v>202502</v>
      </c>
      <c r="G886" t="s">
        <v>2038</v>
      </c>
      <c r="H886" s="9">
        <v>4.25</v>
      </c>
      <c r="I886" s="9">
        <v>4.2107999999999999</v>
      </c>
      <c r="J886" s="10">
        <v>4.2118384999999998</v>
      </c>
      <c r="K886" s="10">
        <v>4.1620818999999996</v>
      </c>
      <c r="L886" s="10">
        <v>4.0979187000000001</v>
      </c>
      <c r="M886" s="10">
        <v>4.0251422999999997</v>
      </c>
      <c r="N886" s="10">
        <v>3.9524536000000001</v>
      </c>
      <c r="O886" s="10">
        <v>3.8844691</v>
      </c>
      <c r="P886" s="10">
        <v>3.8251401</v>
      </c>
      <c r="Q886" s="10">
        <v>3.7778328999999999</v>
      </c>
      <c r="R886" s="10">
        <v>3.7437298999999999</v>
      </c>
      <c r="S886" s="10">
        <v>3.7223731999999998</v>
      </c>
      <c r="T886" s="10">
        <v>3.7113056000000002</v>
      </c>
      <c r="U886" s="10">
        <v>3.7080834</v>
      </c>
      <c r="V886" s="10">
        <v>3.7086378</v>
      </c>
      <c r="W886" s="10">
        <v>3.7113961999999998</v>
      </c>
      <c r="X886" s="10">
        <v>3.7155973000000002</v>
      </c>
      <c r="Y886" s="10">
        <v>3.7204801999999999</v>
      </c>
      <c r="Z886" s="10">
        <v>3.7252838000000001</v>
      </c>
      <c r="AA886" s="10">
        <v>3.729247</v>
      </c>
      <c r="AB886" s="10">
        <v>3.7317442000000001</v>
      </c>
      <c r="AC886" s="10">
        <v>3.7329169000000002</v>
      </c>
      <c r="AD886" s="10">
        <v>3.7331766000000002</v>
      </c>
      <c r="AE886" s="10">
        <v>3.7329349000000001</v>
      </c>
      <c r="AF886" s="10">
        <v>3.7326033999999999</v>
      </c>
      <c r="AG886" s="10">
        <v>3.7325938999999999</v>
      </c>
      <c r="AH886" s="10">
        <v>3.7332486999999999</v>
      </c>
      <c r="AI886" s="10">
        <v>3.7346325999999999</v>
      </c>
      <c r="AJ886" s="10">
        <v>3.7367414000000001</v>
      </c>
      <c r="AK886" s="10">
        <v>3.7395703999999999</v>
      </c>
      <c r="AL886" s="10">
        <v>3.7431155</v>
      </c>
      <c r="AM886" s="10">
        <v>3.7473721000000002</v>
      </c>
      <c r="AN886" s="10">
        <v>3.7523358</v>
      </c>
      <c r="AO886" s="10">
        <v>3.7580022999999998</v>
      </c>
      <c r="AP886" s="10">
        <v>3.764367</v>
      </c>
      <c r="AQ886" s="10">
        <v>3.7714256000000002</v>
      </c>
      <c r="AR886" s="10">
        <v>3.7791736999999999</v>
      </c>
      <c r="AS886" s="10">
        <v>3.7876067999999998</v>
      </c>
      <c r="AT886" s="10">
        <v>3.7967152</v>
      </c>
      <c r="AU886" s="10">
        <v>3.8064624999999999</v>
      </c>
      <c r="AV886" s="10">
        <v>3.8168041000000001</v>
      </c>
      <c r="AW886" s="10">
        <v>3.8276957999999999</v>
      </c>
      <c r="AX886" s="10">
        <v>3.8390933999999999</v>
      </c>
      <c r="AY886" s="10">
        <v>3.8509519999999999</v>
      </c>
      <c r="AZ886" s="10">
        <v>3.8632274999999998</v>
      </c>
      <c r="BA886" s="10">
        <v>3.8758756000000001</v>
      </c>
      <c r="BB886" s="10">
        <v>3.8888516000000002</v>
      </c>
      <c r="BC886" s="10">
        <v>3.9021111999999998</v>
      </c>
      <c r="BD886" s="10">
        <v>3.9156103</v>
      </c>
      <c r="BE886" s="10">
        <v>3.9293040000000001</v>
      </c>
      <c r="BF886" s="10">
        <v>3.9431533000000001</v>
      </c>
      <c r="BG886" s="10">
        <v>3.9571420000000002</v>
      </c>
      <c r="BH886" s="10">
        <v>3.9712594999999999</v>
      </c>
      <c r="BI886" s="10">
        <v>3.9854957999999998</v>
      </c>
      <c r="BJ886" s="10">
        <v>3.9998410999999998</v>
      </c>
      <c r="BK886" s="10">
        <v>4.0142848000000004</v>
      </c>
      <c r="BL886" s="10">
        <v>4.0288168999999998</v>
      </c>
      <c r="BM886" s="10">
        <v>4.0434273999999997</v>
      </c>
      <c r="BN886" s="10">
        <v>4.0581060000000004</v>
      </c>
      <c r="BO886" s="10">
        <v>4.0728423999999999</v>
      </c>
      <c r="BP886" s="10">
        <v>4.0876270000000003</v>
      </c>
      <c r="BQ886" s="10">
        <v>4.102449</v>
      </c>
      <c r="BR886" s="10">
        <v>4.1917558000000001</v>
      </c>
      <c r="BS886" s="10">
        <v>4.2807786999999999</v>
      </c>
      <c r="BU886" s="9">
        <v>83.73</v>
      </c>
      <c r="BV886" s="9">
        <v>82.34</v>
      </c>
      <c r="BW886" s="9">
        <v>83.74</v>
      </c>
      <c r="BX886" s="9">
        <v>86.41</v>
      </c>
      <c r="BY886" s="9">
        <v>87.25</v>
      </c>
      <c r="BZ886" s="9">
        <v>94.05</v>
      </c>
      <c r="CA886" s="9">
        <v>96.03</v>
      </c>
      <c r="CB886" s="9">
        <v>96.73</v>
      </c>
      <c r="CC886" s="9">
        <v>96.68</v>
      </c>
      <c r="CD886" s="9">
        <v>93.48</v>
      </c>
      <c r="CE886" s="9">
        <v>85.77</v>
      </c>
      <c r="CF886" s="9">
        <v>81.41</v>
      </c>
      <c r="CG886" s="9">
        <v>78.95</v>
      </c>
      <c r="CH886" s="9">
        <v>79.58</v>
      </c>
      <c r="CI886" s="9">
        <v>80</v>
      </c>
      <c r="CJ886" s="9">
        <v>80.36</v>
      </c>
      <c r="CK886" s="9">
        <v>83.32</v>
      </c>
      <c r="CL886" s="9">
        <v>86.71</v>
      </c>
      <c r="CM886" s="9">
        <v>88.37</v>
      </c>
      <c r="CN886" s="9">
        <v>91.32</v>
      </c>
      <c r="CO886" s="9">
        <v>91.24</v>
      </c>
      <c r="CP886" s="9">
        <v>84.37</v>
      </c>
      <c r="CQ886" s="9">
        <v>74.72</v>
      </c>
      <c r="CR886" s="9">
        <v>72.53</v>
      </c>
      <c r="CS886" s="9">
        <v>70.650000000000006</v>
      </c>
      <c r="CT886" s="9">
        <v>70.319999999999993</v>
      </c>
      <c r="CU886" s="9">
        <v>70.459999999999994</v>
      </c>
      <c r="CV886" s="9">
        <v>70.959999999999994</v>
      </c>
      <c r="CW886" s="9">
        <v>75</v>
      </c>
      <c r="CX886" s="9">
        <v>77.59</v>
      </c>
      <c r="CY886" s="9">
        <v>79.709999999999994</v>
      </c>
      <c r="CZ886" s="9">
        <v>81.38</v>
      </c>
      <c r="DA886" s="9">
        <v>81.400000000000006</v>
      </c>
      <c r="DB886" s="9">
        <v>77.22</v>
      </c>
      <c r="DC886" s="9">
        <v>68.239999999999995</v>
      </c>
      <c r="DD886" s="9">
        <v>64.290000000000006</v>
      </c>
      <c r="DE886" s="9">
        <v>62.38</v>
      </c>
      <c r="DF886" s="9">
        <v>62.47</v>
      </c>
      <c r="DG886" s="9">
        <v>62.55</v>
      </c>
      <c r="DH886" s="9">
        <v>65.150000000000006</v>
      </c>
      <c r="DI886" s="9">
        <v>70.17</v>
      </c>
      <c r="DJ886" s="9">
        <v>72.02</v>
      </c>
      <c r="DK886" s="9">
        <v>73.03</v>
      </c>
      <c r="DL886" s="9">
        <v>74.48</v>
      </c>
      <c r="DM886" s="9">
        <v>73.28</v>
      </c>
      <c r="DN886" s="9">
        <v>72.25</v>
      </c>
      <c r="DO886" s="9">
        <v>66.72</v>
      </c>
      <c r="DP886" s="9">
        <v>65.08</v>
      </c>
      <c r="DR886" s="9">
        <v>75</v>
      </c>
      <c r="DS886" s="9">
        <v>75.55</v>
      </c>
      <c r="DT886" s="9">
        <v>75.349999999999994</v>
      </c>
      <c r="DU886" s="9">
        <v>80.400000000000006</v>
      </c>
      <c r="DV886" s="9">
        <v>81.849999999999994</v>
      </c>
      <c r="DW886" s="9">
        <v>83.95</v>
      </c>
      <c r="DX886" s="9">
        <v>85.1</v>
      </c>
      <c r="DY886" s="9">
        <v>84.8</v>
      </c>
      <c r="DZ886" s="9">
        <v>84.8</v>
      </c>
      <c r="EA886" s="9">
        <v>83.85</v>
      </c>
      <c r="EB886" s="9">
        <v>74</v>
      </c>
      <c r="EC886" s="9">
        <v>70.849999999999994</v>
      </c>
      <c r="ED886" s="9">
        <v>70.2</v>
      </c>
      <c r="EE886" s="9">
        <v>69.349999999999994</v>
      </c>
      <c r="EF886" s="9">
        <v>69.400000000000006</v>
      </c>
      <c r="EG886" s="9">
        <v>71.75</v>
      </c>
      <c r="EH886" s="9">
        <v>78.3</v>
      </c>
      <c r="EI886" s="9">
        <v>80.45</v>
      </c>
      <c r="EJ886" s="9">
        <v>80.75</v>
      </c>
      <c r="EK886" s="9">
        <v>80.75</v>
      </c>
      <c r="EL886" s="9">
        <v>80.150000000000006</v>
      </c>
      <c r="EM886" s="9">
        <v>76.3</v>
      </c>
      <c r="EN886" s="9">
        <v>65.849999999999994</v>
      </c>
      <c r="EO886" s="9">
        <v>62.55</v>
      </c>
      <c r="EP886" s="9">
        <v>62.35</v>
      </c>
      <c r="EQ886" s="9">
        <v>62.6</v>
      </c>
      <c r="ER886" s="9">
        <v>63.1</v>
      </c>
      <c r="ES886" s="9">
        <v>65.650000000000006</v>
      </c>
      <c r="ET886" s="9">
        <v>72.7</v>
      </c>
      <c r="EU886" s="9">
        <v>74.95</v>
      </c>
      <c r="EV886" s="9">
        <v>75.2</v>
      </c>
      <c r="EW886" s="9">
        <v>75.150000000000006</v>
      </c>
      <c r="EX886" s="9">
        <v>74.650000000000006</v>
      </c>
      <c r="EY886" s="9">
        <v>71.599999999999994</v>
      </c>
      <c r="EZ886" s="9">
        <v>63.35</v>
      </c>
      <c r="FA886" s="9">
        <v>60.75</v>
      </c>
      <c r="FB886" s="9">
        <v>60.55</v>
      </c>
      <c r="FC886" s="9">
        <v>60.75</v>
      </c>
      <c r="FD886" s="9">
        <v>61.2</v>
      </c>
      <c r="FE886" s="9">
        <v>63.6</v>
      </c>
      <c r="FF886" s="9">
        <v>70.2</v>
      </c>
      <c r="FG886" s="9">
        <v>72.3</v>
      </c>
      <c r="FH886" s="9">
        <v>72.55</v>
      </c>
      <c r="FI886" s="9">
        <v>72.45</v>
      </c>
      <c r="FJ886" s="9">
        <v>72</v>
      </c>
      <c r="FK886" s="9">
        <v>69.55</v>
      </c>
      <c r="FL886" s="9">
        <v>62.95</v>
      </c>
      <c r="FM886" s="9">
        <v>60.9</v>
      </c>
      <c r="FO886" s="9">
        <v>85.550299999999993</v>
      </c>
      <c r="FP886" s="7">
        <v>65.91</v>
      </c>
      <c r="FQ886" s="9">
        <v>1.3305</v>
      </c>
      <c r="FT886" s="7">
        <v>4.03</v>
      </c>
      <c r="FU886" s="7">
        <v>4.72</v>
      </c>
      <c r="FV886" s="9">
        <v>85.587699999999998</v>
      </c>
      <c r="FX886" s="9">
        <v>66.09</v>
      </c>
      <c r="FY886" s="9">
        <v>65.14</v>
      </c>
      <c r="FZ886" s="9">
        <v>64.599999999999994</v>
      </c>
      <c r="GA886" s="9">
        <v>64.92</v>
      </c>
      <c r="GB886" s="9">
        <v>65.81</v>
      </c>
      <c r="GD886" s="9">
        <v>66.09</v>
      </c>
      <c r="GE886" s="9">
        <v>65.58</v>
      </c>
      <c r="GF886" s="9">
        <v>65.14</v>
      </c>
      <c r="GG886" s="9">
        <v>64.84</v>
      </c>
      <c r="GH886" s="9">
        <v>64.680000000000007</v>
      </c>
      <c r="GI886" s="9">
        <v>64.599999999999994</v>
      </c>
      <c r="GJ886" s="9">
        <v>64.59</v>
      </c>
      <c r="GK886" s="9">
        <v>64.62</v>
      </c>
      <c r="GL886" s="9">
        <v>64.680000000000007</v>
      </c>
      <c r="GM886" s="9">
        <v>64.75</v>
      </c>
      <c r="GN886" s="9">
        <v>64.83</v>
      </c>
      <c r="GO886" s="9">
        <v>64.92</v>
      </c>
      <c r="GP886" s="9">
        <v>64.97</v>
      </c>
      <c r="GQ886" s="9">
        <v>65.02</v>
      </c>
      <c r="GR886" s="9">
        <v>65.08</v>
      </c>
      <c r="GS886" s="9">
        <v>65.150000000000006</v>
      </c>
      <c r="GT886" s="9">
        <v>65.23</v>
      </c>
      <c r="GU886" s="9">
        <v>65.31</v>
      </c>
      <c r="GV886" s="9">
        <v>65.349999999999994</v>
      </c>
      <c r="GW886" s="9">
        <v>65.39</v>
      </c>
      <c r="GX886" s="9">
        <v>65.48</v>
      </c>
      <c r="GY886" s="9">
        <v>65.59</v>
      </c>
      <c r="GZ886" s="9">
        <v>65.69</v>
      </c>
      <c r="HA886" s="9">
        <v>65.81</v>
      </c>
      <c r="HB886" s="9">
        <v>65.89</v>
      </c>
      <c r="HC886" s="9">
        <v>65.959999999999994</v>
      </c>
      <c r="HD886" s="9">
        <v>66.02</v>
      </c>
      <c r="HE886" s="9">
        <v>66.08</v>
      </c>
      <c r="HF886" s="9">
        <v>66.17</v>
      </c>
      <c r="HG886" s="9">
        <v>66.260000000000005</v>
      </c>
      <c r="HH886" s="9">
        <v>66.31</v>
      </c>
      <c r="HI886" s="9">
        <v>66.37</v>
      </c>
      <c r="HJ886" s="9">
        <v>66.459999999999994</v>
      </c>
      <c r="HK886" s="9">
        <v>66.59</v>
      </c>
      <c r="HL886" s="9">
        <v>66.709999999999994</v>
      </c>
      <c r="HM886" s="9">
        <v>66.819999999999993</v>
      </c>
      <c r="HN886" s="9">
        <v>66.86</v>
      </c>
      <c r="HO886" s="9">
        <v>66.89</v>
      </c>
      <c r="HP886" s="9">
        <v>66.930000000000007</v>
      </c>
      <c r="HQ886" s="9">
        <v>66.97</v>
      </c>
      <c r="HR886" s="9">
        <v>67.010000000000005</v>
      </c>
      <c r="HS886" s="9">
        <v>67.040000000000006</v>
      </c>
      <c r="HT886" s="9">
        <v>67.099999999999994</v>
      </c>
      <c r="HU886" s="9">
        <v>67.16</v>
      </c>
      <c r="HV886" s="9">
        <v>67.2</v>
      </c>
      <c r="HW886" s="9">
        <v>67.239999999999995</v>
      </c>
      <c r="HX886" s="9">
        <v>67.27</v>
      </c>
      <c r="HY886" s="9">
        <v>67.290000000000006</v>
      </c>
      <c r="ID886" s="14">
        <v>84.838099999999997</v>
      </c>
      <c r="IE886" s="14">
        <v>84.747900000000001</v>
      </c>
      <c r="IF886" s="14">
        <v>-0.10641399999999999</v>
      </c>
      <c r="IH886" s="7">
        <v>65.91</v>
      </c>
      <c r="II886" s="9">
        <v>83.73</v>
      </c>
    </row>
    <row r="887" spans="1:243" x14ac:dyDescent="0.35">
      <c r="A887" s="6">
        <f t="shared" si="192"/>
        <v>45792</v>
      </c>
      <c r="B887" s="13">
        <f t="shared" si="203"/>
        <v>5</v>
      </c>
      <c r="C887" s="13">
        <f t="shared" si="204"/>
        <v>2025</v>
      </c>
      <c r="D887">
        <f t="shared" si="205"/>
        <v>202505</v>
      </c>
      <c r="E887">
        <f t="shared" si="206"/>
        <v>2</v>
      </c>
      <c r="F887">
        <f t="shared" si="207"/>
        <v>202502</v>
      </c>
      <c r="G887" t="s">
        <v>2039</v>
      </c>
      <c r="H887" s="9">
        <v>4.25</v>
      </c>
      <c r="I887" s="9">
        <v>4.2111000000000001</v>
      </c>
      <c r="J887" s="10">
        <v>4.2119125000000004</v>
      </c>
      <c r="K887" s="10">
        <v>4.1607992999999999</v>
      </c>
      <c r="L887" s="10">
        <v>4.0930688999999996</v>
      </c>
      <c r="M887" s="10">
        <v>4.0157767</v>
      </c>
      <c r="N887" s="10">
        <v>3.9387216</v>
      </c>
      <c r="O887" s="10">
        <v>3.8668442000000001</v>
      </c>
      <c r="P887" s="10">
        <v>3.8031166000000001</v>
      </c>
      <c r="Q887" s="10">
        <v>3.7503115999999999</v>
      </c>
      <c r="R887" s="10">
        <v>3.7093375000000002</v>
      </c>
      <c r="S887" s="10">
        <v>3.6798559000000002</v>
      </c>
      <c r="T887" s="10">
        <v>3.6603374</v>
      </c>
      <c r="U887" s="10">
        <v>3.6490369999999999</v>
      </c>
      <c r="V887" s="10">
        <v>3.6433325999999999</v>
      </c>
      <c r="W887" s="10">
        <v>3.6418007999999999</v>
      </c>
      <c r="X887" s="10">
        <v>3.6434096</v>
      </c>
      <c r="Y887" s="10">
        <v>3.6471268999999999</v>
      </c>
      <c r="Z887" s="10">
        <v>3.6519208999999999</v>
      </c>
      <c r="AA887" s="10">
        <v>3.6567593999999999</v>
      </c>
      <c r="AB887" s="10">
        <v>3.6607774000000002</v>
      </c>
      <c r="AC887" s="10">
        <v>3.6639659</v>
      </c>
      <c r="AD887" s="10">
        <v>3.6665890000000001</v>
      </c>
      <c r="AE887" s="10">
        <v>3.6689107999999999</v>
      </c>
      <c r="AF887" s="10">
        <v>3.6711957000000002</v>
      </c>
      <c r="AG887" s="10">
        <v>3.6737079000000001</v>
      </c>
      <c r="AH887" s="10">
        <v>3.6766757999999999</v>
      </c>
      <c r="AI887" s="10">
        <v>3.6801526</v>
      </c>
      <c r="AJ887" s="10">
        <v>3.6841381000000002</v>
      </c>
      <c r="AK887" s="10">
        <v>3.6886323000000001</v>
      </c>
      <c r="AL887" s="10">
        <v>3.6936352000000001</v>
      </c>
      <c r="AM887" s="10">
        <v>3.6991464999999999</v>
      </c>
      <c r="AN887" s="10">
        <v>3.7051661999999999</v>
      </c>
      <c r="AO887" s="10">
        <v>3.7116943</v>
      </c>
      <c r="AP887" s="10">
        <v>3.7187304999999999</v>
      </c>
      <c r="AQ887" s="10">
        <v>3.7262748999999999</v>
      </c>
      <c r="AR887" s="10">
        <v>3.7343274000000002</v>
      </c>
      <c r="AS887" s="10">
        <v>3.7428876999999998</v>
      </c>
      <c r="AT887" s="10">
        <v>3.7519509000000002</v>
      </c>
      <c r="AU887" s="10">
        <v>3.7614896</v>
      </c>
      <c r="AV887" s="10">
        <v>3.7714702</v>
      </c>
      <c r="AW887" s="10">
        <v>3.7818592999999998</v>
      </c>
      <c r="AX887" s="10">
        <v>3.7926236000000002</v>
      </c>
      <c r="AY887" s="10">
        <v>3.8037293000000001</v>
      </c>
      <c r="AZ887" s="10">
        <v>3.8151430999999998</v>
      </c>
      <c r="BA887" s="10">
        <v>3.8268316000000002</v>
      </c>
      <c r="BB887" s="10">
        <v>3.8387609999999999</v>
      </c>
      <c r="BC887" s="10">
        <v>3.8508981000000002</v>
      </c>
      <c r="BD887" s="10">
        <v>3.8632095</v>
      </c>
      <c r="BE887" s="10">
        <v>3.8756615000000001</v>
      </c>
      <c r="BF887" s="10">
        <v>3.8882251000000001</v>
      </c>
      <c r="BG887" s="10">
        <v>3.9008916</v>
      </c>
      <c r="BH887" s="10">
        <v>3.9136570000000002</v>
      </c>
      <c r="BI887" s="10">
        <v>3.9265178999999999</v>
      </c>
      <c r="BJ887" s="10">
        <v>3.9394710000000002</v>
      </c>
      <c r="BK887" s="10">
        <v>3.9525123</v>
      </c>
      <c r="BL887" s="10">
        <v>3.9656384999999998</v>
      </c>
      <c r="BM887" s="10">
        <v>3.9788461000000002</v>
      </c>
      <c r="BN887" s="10">
        <v>3.9921313</v>
      </c>
      <c r="BO887" s="10">
        <v>4.0054905999999999</v>
      </c>
      <c r="BP887" s="10">
        <v>4.0189206999999998</v>
      </c>
      <c r="BQ887" s="10">
        <v>4.0324176999999999</v>
      </c>
      <c r="BR887" s="10">
        <v>4.1145570999999999</v>
      </c>
      <c r="BS887" s="10">
        <v>4.1979004</v>
      </c>
      <c r="BU887" s="9">
        <v>84.48</v>
      </c>
      <c r="BV887" s="9">
        <v>82.94</v>
      </c>
      <c r="BW887" s="9">
        <v>84.19</v>
      </c>
      <c r="BX887" s="9">
        <v>87.08</v>
      </c>
      <c r="BY887" s="9">
        <v>87.66</v>
      </c>
      <c r="BZ887" s="9">
        <v>94.59</v>
      </c>
      <c r="CA887" s="9">
        <v>96.5</v>
      </c>
      <c r="CB887" s="9">
        <v>97.1</v>
      </c>
      <c r="CC887" s="9">
        <v>96.99</v>
      </c>
      <c r="CD887" s="9">
        <v>93.81</v>
      </c>
      <c r="CE887" s="9">
        <v>86.35</v>
      </c>
      <c r="CF887" s="9">
        <v>82.03</v>
      </c>
      <c r="CG887" s="9">
        <v>79.52</v>
      </c>
      <c r="CH887" s="9">
        <v>80.069999999999993</v>
      </c>
      <c r="CI887" s="9">
        <v>80.760000000000005</v>
      </c>
      <c r="CJ887" s="9">
        <v>81.12</v>
      </c>
      <c r="CK887" s="9">
        <v>84.17</v>
      </c>
      <c r="CL887" s="9">
        <v>87.62</v>
      </c>
      <c r="CM887" s="9">
        <v>89.26</v>
      </c>
      <c r="CN887" s="9">
        <v>92.16</v>
      </c>
      <c r="CO887" s="9">
        <v>92.19</v>
      </c>
      <c r="CP887" s="9">
        <v>85.32</v>
      </c>
      <c r="CQ887" s="9">
        <v>75.11</v>
      </c>
      <c r="CR887" s="9">
        <v>72.92</v>
      </c>
      <c r="CS887" s="9">
        <v>71.069999999999993</v>
      </c>
      <c r="CT887" s="9">
        <v>70.72</v>
      </c>
      <c r="CU887" s="9">
        <v>70.88</v>
      </c>
      <c r="CV887" s="9">
        <v>71.39</v>
      </c>
      <c r="CW887" s="9">
        <v>75.33</v>
      </c>
      <c r="CX887" s="9">
        <v>77.91</v>
      </c>
      <c r="CY887" s="9">
        <v>80.03</v>
      </c>
      <c r="CZ887" s="9">
        <v>81.81</v>
      </c>
      <c r="DA887" s="9">
        <v>81.83</v>
      </c>
      <c r="DB887" s="9">
        <v>77.42</v>
      </c>
      <c r="DC887" s="9">
        <v>68.44</v>
      </c>
      <c r="DD887" s="9">
        <v>64.5</v>
      </c>
      <c r="DE887" s="9">
        <v>62.59</v>
      </c>
      <c r="DF887" s="9">
        <v>62.68</v>
      </c>
      <c r="DG887" s="9">
        <v>62.76</v>
      </c>
      <c r="DH887" s="9">
        <v>65.37</v>
      </c>
      <c r="DI887" s="9">
        <v>70.34</v>
      </c>
      <c r="DJ887" s="9">
        <v>72.2</v>
      </c>
      <c r="DK887" s="9">
        <v>73.209999999999994</v>
      </c>
      <c r="DL887" s="9">
        <v>74.56</v>
      </c>
      <c r="DM887" s="9">
        <v>73.36</v>
      </c>
      <c r="DN887" s="9">
        <v>72.34</v>
      </c>
      <c r="DO887" s="9">
        <v>66.81</v>
      </c>
      <c r="DP887" s="9">
        <v>65.17</v>
      </c>
      <c r="DR887" s="9">
        <v>75.5</v>
      </c>
      <c r="DS887" s="9">
        <v>75.75</v>
      </c>
      <c r="DT887" s="9">
        <v>75.2</v>
      </c>
      <c r="DU887" s="9">
        <v>81.75</v>
      </c>
      <c r="DV887" s="9">
        <v>82.15</v>
      </c>
      <c r="DW887" s="9">
        <v>84.25</v>
      </c>
      <c r="DX887" s="9">
        <v>85.4</v>
      </c>
      <c r="DY887" s="9">
        <v>85.1</v>
      </c>
      <c r="DZ887" s="9">
        <v>85.1</v>
      </c>
      <c r="EA887" s="9">
        <v>84.15</v>
      </c>
      <c r="EB887" s="9">
        <v>74.2</v>
      </c>
      <c r="EC887" s="9">
        <v>71</v>
      </c>
      <c r="ED887" s="9">
        <v>70.400000000000006</v>
      </c>
      <c r="EE887" s="9">
        <v>69.599999999999994</v>
      </c>
      <c r="EF887" s="9">
        <v>69.7</v>
      </c>
      <c r="EG887" s="9">
        <v>71.95</v>
      </c>
      <c r="EH887" s="9">
        <v>78.349999999999994</v>
      </c>
      <c r="EI887" s="9">
        <v>80.400000000000006</v>
      </c>
      <c r="EJ887" s="9">
        <v>80.7</v>
      </c>
      <c r="EK887" s="9">
        <v>80.7</v>
      </c>
      <c r="EL887" s="9">
        <v>80.099999999999994</v>
      </c>
      <c r="EM887" s="9">
        <v>76.3</v>
      </c>
      <c r="EN887" s="9">
        <v>65.849999999999994</v>
      </c>
      <c r="EO887" s="9">
        <v>62.6</v>
      </c>
      <c r="EP887" s="9">
        <v>62.35</v>
      </c>
      <c r="EQ887" s="9">
        <v>62.6</v>
      </c>
      <c r="ER887" s="9">
        <v>63.15</v>
      </c>
      <c r="ES887" s="9">
        <v>65.7</v>
      </c>
      <c r="ET887" s="9">
        <v>72.75</v>
      </c>
      <c r="EU887" s="9">
        <v>75</v>
      </c>
      <c r="EV887" s="9">
        <v>75.25</v>
      </c>
      <c r="EW887" s="9">
        <v>75.2</v>
      </c>
      <c r="EX887" s="9">
        <v>74.7</v>
      </c>
      <c r="EY887" s="9">
        <v>71.650000000000006</v>
      </c>
      <c r="EZ887" s="9">
        <v>63.35</v>
      </c>
      <c r="FA887" s="9">
        <v>60.75</v>
      </c>
      <c r="FB887" s="9">
        <v>60.55</v>
      </c>
      <c r="FC887" s="9">
        <v>60.7</v>
      </c>
      <c r="FD887" s="9">
        <v>61.2</v>
      </c>
      <c r="FE887" s="9">
        <v>63.6</v>
      </c>
      <c r="FF887" s="9">
        <v>70.2</v>
      </c>
      <c r="FG887" s="9">
        <v>72.3</v>
      </c>
      <c r="FH887" s="9">
        <v>72.55</v>
      </c>
      <c r="FI887" s="9">
        <v>72.45</v>
      </c>
      <c r="FJ887" s="9">
        <v>72</v>
      </c>
      <c r="FK887" s="9">
        <v>69.55</v>
      </c>
      <c r="FL887" s="9">
        <v>62.95</v>
      </c>
      <c r="FM887" s="9">
        <v>60.9</v>
      </c>
      <c r="FO887" s="9">
        <v>85.494299999999996</v>
      </c>
      <c r="FP887" s="7">
        <v>64.36</v>
      </c>
      <c r="FQ887" s="9">
        <v>1.3279000000000001</v>
      </c>
      <c r="FT887" s="7">
        <v>3.99</v>
      </c>
      <c r="FU887" s="7">
        <v>4.6500000000000004</v>
      </c>
      <c r="FV887" s="9">
        <v>85.539400000000001</v>
      </c>
      <c r="FX887" s="9">
        <v>64.53</v>
      </c>
      <c r="FY887" s="9">
        <v>63.67</v>
      </c>
      <c r="FZ887" s="9">
        <v>63.32</v>
      </c>
      <c r="GA887" s="9">
        <v>63.91</v>
      </c>
      <c r="GB887" s="9">
        <v>65.19</v>
      </c>
      <c r="GD887" s="9">
        <v>64.53</v>
      </c>
      <c r="GE887" s="9">
        <v>64.06</v>
      </c>
      <c r="GF887" s="9">
        <v>63.67</v>
      </c>
      <c r="GG887" s="9">
        <v>63.43</v>
      </c>
      <c r="GH887" s="9">
        <v>63.33</v>
      </c>
      <c r="GI887" s="9">
        <v>63.32</v>
      </c>
      <c r="GJ887" s="9">
        <v>63.37</v>
      </c>
      <c r="GK887" s="9">
        <v>63.45</v>
      </c>
      <c r="GL887" s="9">
        <v>63.55</v>
      </c>
      <c r="GM887" s="9">
        <v>63.66</v>
      </c>
      <c r="GN887" s="9">
        <v>63.79</v>
      </c>
      <c r="GO887" s="9">
        <v>63.91</v>
      </c>
      <c r="GP887" s="9">
        <v>63.99</v>
      </c>
      <c r="GQ887" s="9">
        <v>64.08</v>
      </c>
      <c r="GR887" s="9">
        <v>64.180000000000007</v>
      </c>
      <c r="GS887" s="9">
        <v>64.290000000000006</v>
      </c>
      <c r="GT887" s="9">
        <v>64.41</v>
      </c>
      <c r="GU887" s="9">
        <v>64.52</v>
      </c>
      <c r="GV887" s="9">
        <v>64.59</v>
      </c>
      <c r="GW887" s="9">
        <v>64.66</v>
      </c>
      <c r="GX887" s="9">
        <v>64.78</v>
      </c>
      <c r="GY887" s="9">
        <v>64.91</v>
      </c>
      <c r="GZ887" s="9">
        <v>65.040000000000006</v>
      </c>
      <c r="HA887" s="9">
        <v>65.19</v>
      </c>
      <c r="HB887" s="9">
        <v>65.290000000000006</v>
      </c>
      <c r="HC887" s="9">
        <v>65.39</v>
      </c>
      <c r="HD887" s="9">
        <v>65.48</v>
      </c>
      <c r="HE887" s="9">
        <v>65.56</v>
      </c>
      <c r="HF887" s="9">
        <v>65.67</v>
      </c>
      <c r="HG887" s="9">
        <v>65.790000000000006</v>
      </c>
      <c r="HH887" s="9">
        <v>65.86</v>
      </c>
      <c r="HI887" s="9">
        <v>65.94</v>
      </c>
      <c r="HJ887" s="9">
        <v>66.05</v>
      </c>
      <c r="HK887" s="9">
        <v>66.2</v>
      </c>
      <c r="HL887" s="9">
        <v>66.349999999999994</v>
      </c>
      <c r="HM887" s="9">
        <v>66.489999999999995</v>
      </c>
      <c r="HN887" s="9">
        <v>66.55</v>
      </c>
      <c r="HO887" s="9">
        <v>66.599999999999994</v>
      </c>
      <c r="HP887" s="9">
        <v>66.66</v>
      </c>
      <c r="HQ887" s="9">
        <v>66.72</v>
      </c>
      <c r="HR887" s="9">
        <v>66.78</v>
      </c>
      <c r="HS887" s="9">
        <v>66.83</v>
      </c>
      <c r="HT887" s="9">
        <v>66.91</v>
      </c>
      <c r="HU887" s="9">
        <v>66.989999999999995</v>
      </c>
      <c r="HV887" s="9">
        <v>67.05</v>
      </c>
      <c r="HW887" s="9">
        <v>67.11</v>
      </c>
      <c r="HX887" s="9">
        <v>67.16</v>
      </c>
      <c r="HY887" s="9">
        <v>67.2</v>
      </c>
      <c r="ID887" s="14">
        <v>84.838099999999997</v>
      </c>
      <c r="IE887" s="14">
        <v>84.747900000000001</v>
      </c>
      <c r="IF887" s="14">
        <v>-0.10641399999999999</v>
      </c>
      <c r="IH887" s="7">
        <v>64.36</v>
      </c>
      <c r="II887" s="9">
        <v>84.48</v>
      </c>
    </row>
    <row r="888" spans="1:243" x14ac:dyDescent="0.35">
      <c r="A888" s="6">
        <f t="shared" si="192"/>
        <v>45793</v>
      </c>
      <c r="B888" s="13">
        <f t="shared" si="203"/>
        <v>5</v>
      </c>
      <c r="C888" s="13">
        <f t="shared" si="204"/>
        <v>2025</v>
      </c>
      <c r="D888">
        <f t="shared" si="205"/>
        <v>202505</v>
      </c>
      <c r="E888">
        <f t="shared" si="206"/>
        <v>2</v>
      </c>
      <c r="F888">
        <f t="shared" si="207"/>
        <v>202502</v>
      </c>
      <c r="G888" t="s">
        <v>2040</v>
      </c>
      <c r="H888" s="9">
        <v>4.25</v>
      </c>
      <c r="I888" s="9">
        <v>4.2106000000000003</v>
      </c>
      <c r="J888" s="10">
        <v>4.2130516</v>
      </c>
      <c r="K888" s="10">
        <v>4.1660697999999998</v>
      </c>
      <c r="L888" s="10">
        <v>4.1035817000000003</v>
      </c>
      <c r="M888" s="10">
        <v>4.0311987</v>
      </c>
      <c r="N888" s="10">
        <v>3.9573475999999999</v>
      </c>
      <c r="O888" s="10">
        <v>3.8870081999999999</v>
      </c>
      <c r="P888" s="10">
        <v>3.8238481000000002</v>
      </c>
      <c r="Q888" s="10">
        <v>3.7710419000000002</v>
      </c>
      <c r="R888" s="10">
        <v>3.7298746999999999</v>
      </c>
      <c r="S888" s="10">
        <v>3.6998587999999999</v>
      </c>
      <c r="T888" s="10">
        <v>3.6796102999999998</v>
      </c>
      <c r="U888" s="10">
        <v>3.6671749999999999</v>
      </c>
      <c r="V888" s="10">
        <v>3.6594236000000002</v>
      </c>
      <c r="W888" s="10">
        <v>3.6550134000000001</v>
      </c>
      <c r="X888" s="10">
        <v>3.6532748000000002</v>
      </c>
      <c r="Y888" s="10">
        <v>3.6535380000000002</v>
      </c>
      <c r="Z888" s="10">
        <v>3.6551334</v>
      </c>
      <c r="AA888" s="10">
        <v>3.6573913</v>
      </c>
      <c r="AB888" s="10">
        <v>3.6597521</v>
      </c>
      <c r="AC888" s="10">
        <v>3.6621673000000001</v>
      </c>
      <c r="AD888" s="10">
        <v>3.664736</v>
      </c>
      <c r="AE888" s="10">
        <v>3.6675575999999999</v>
      </c>
      <c r="AF888" s="10">
        <v>3.6707315</v>
      </c>
      <c r="AG888" s="10">
        <v>3.6743568999999998</v>
      </c>
      <c r="AH888" s="10">
        <v>3.6785157000000002</v>
      </c>
      <c r="AI888" s="10">
        <v>3.6832124999999998</v>
      </c>
      <c r="AJ888" s="10">
        <v>3.6884304000000001</v>
      </c>
      <c r="AK888" s="10">
        <v>3.6941525</v>
      </c>
      <c r="AL888" s="10">
        <v>3.7003623999999999</v>
      </c>
      <c r="AM888" s="10">
        <v>3.7070428</v>
      </c>
      <c r="AN888" s="10">
        <v>3.7141772999999998</v>
      </c>
      <c r="AO888" s="10">
        <v>3.721749</v>
      </c>
      <c r="AP888" s="10">
        <v>3.7297411</v>
      </c>
      <c r="AQ888" s="10">
        <v>3.7381367000000001</v>
      </c>
      <c r="AR888" s="10">
        <v>3.7469191999999998</v>
      </c>
      <c r="AS888" s="10">
        <v>3.7560717000000001</v>
      </c>
      <c r="AT888" s="10">
        <v>3.7655772000000001</v>
      </c>
      <c r="AU888" s="10">
        <v>3.7754184999999998</v>
      </c>
      <c r="AV888" s="10">
        <v>3.7855777000000002</v>
      </c>
      <c r="AW888" s="10">
        <v>3.7960373000000001</v>
      </c>
      <c r="AX888" s="10">
        <v>3.8067799</v>
      </c>
      <c r="AY888" s="10">
        <v>3.8177873999999998</v>
      </c>
      <c r="AZ888" s="10">
        <v>3.8290424999999999</v>
      </c>
      <c r="BA888" s="10">
        <v>3.8405276000000002</v>
      </c>
      <c r="BB888" s="10">
        <v>3.8522249</v>
      </c>
      <c r="BC888" s="10">
        <v>3.8641169</v>
      </c>
      <c r="BD888" s="10">
        <v>3.8761861</v>
      </c>
      <c r="BE888" s="10">
        <v>3.8884145999999999</v>
      </c>
      <c r="BF888" s="10">
        <v>3.9007866</v>
      </c>
      <c r="BG888" s="10">
        <v>3.9132945000000001</v>
      </c>
      <c r="BH888" s="10">
        <v>3.9259320999999998</v>
      </c>
      <c r="BI888" s="10">
        <v>3.9386937999999998</v>
      </c>
      <c r="BJ888" s="10">
        <v>3.9515739000000001</v>
      </c>
      <c r="BK888" s="10">
        <v>3.9645663999999998</v>
      </c>
      <c r="BL888" s="10">
        <v>3.9776655999999999</v>
      </c>
      <c r="BM888" s="10">
        <v>3.9908659000000002</v>
      </c>
      <c r="BN888" s="10">
        <v>4.0041612000000004</v>
      </c>
      <c r="BO888" s="10">
        <v>4.0175457999999997</v>
      </c>
      <c r="BP888" s="10">
        <v>4.0310142000000004</v>
      </c>
      <c r="BQ888" s="10">
        <v>4.0445602999999997</v>
      </c>
      <c r="BR888" s="10">
        <v>4.1271766000000003</v>
      </c>
      <c r="BS888" s="10">
        <v>4.2113177999999998</v>
      </c>
      <c r="BU888" s="9">
        <v>83.84</v>
      </c>
      <c r="BV888" s="9">
        <v>82.31</v>
      </c>
      <c r="BW888" s="9">
        <v>83.71</v>
      </c>
      <c r="BX888" s="9">
        <v>86.49</v>
      </c>
      <c r="BY888" s="9">
        <v>87.38</v>
      </c>
      <c r="BZ888" s="9">
        <v>94.17</v>
      </c>
      <c r="CA888" s="9">
        <v>96.12</v>
      </c>
      <c r="CB888" s="9">
        <v>96.79</v>
      </c>
      <c r="CC888" s="9">
        <v>96.74</v>
      </c>
      <c r="CD888" s="9">
        <v>93.7</v>
      </c>
      <c r="CE888" s="9">
        <v>86.3</v>
      </c>
      <c r="CF888" s="9">
        <v>81.900000000000006</v>
      </c>
      <c r="CG888" s="9">
        <v>79.39</v>
      </c>
      <c r="CH888" s="9">
        <v>79.91</v>
      </c>
      <c r="CI888" s="9">
        <v>80.61</v>
      </c>
      <c r="CJ888" s="9">
        <v>80.97</v>
      </c>
      <c r="CK888" s="9">
        <v>83.79</v>
      </c>
      <c r="CL888" s="9">
        <v>87.49</v>
      </c>
      <c r="CM888" s="9">
        <v>89.13</v>
      </c>
      <c r="CN888" s="9">
        <v>92.03</v>
      </c>
      <c r="CO888" s="9">
        <v>92.06</v>
      </c>
      <c r="CP888" s="9">
        <v>85.19</v>
      </c>
      <c r="CQ888" s="9">
        <v>75.290000000000006</v>
      </c>
      <c r="CR888" s="9">
        <v>73.099999999999994</v>
      </c>
      <c r="CS888" s="9">
        <v>71.25</v>
      </c>
      <c r="CT888" s="9">
        <v>70.739999999999995</v>
      </c>
      <c r="CU888" s="9">
        <v>70.900000000000006</v>
      </c>
      <c r="CV888" s="9">
        <v>71.41</v>
      </c>
      <c r="CW888" s="9">
        <v>75.349999999999994</v>
      </c>
      <c r="CX888" s="9">
        <v>77.930000000000007</v>
      </c>
      <c r="CY888" s="9">
        <v>80.05</v>
      </c>
      <c r="CZ888" s="9">
        <v>81.83</v>
      </c>
      <c r="DA888" s="9">
        <v>81.849999999999994</v>
      </c>
      <c r="DB888" s="9">
        <v>77.44</v>
      </c>
      <c r="DC888" s="9">
        <v>68.459999999999994</v>
      </c>
      <c r="DD888" s="9">
        <v>64.52</v>
      </c>
      <c r="DE888" s="9">
        <v>62.61</v>
      </c>
      <c r="DF888" s="9">
        <v>62.7</v>
      </c>
      <c r="DG888" s="9">
        <v>62.78</v>
      </c>
      <c r="DH888" s="9">
        <v>65.39</v>
      </c>
      <c r="DI888" s="9">
        <v>70.36</v>
      </c>
      <c r="DJ888" s="9">
        <v>72.22</v>
      </c>
      <c r="DK888" s="9">
        <v>73.23</v>
      </c>
      <c r="DL888" s="9">
        <v>74.58</v>
      </c>
      <c r="DM888" s="9">
        <v>73.38</v>
      </c>
      <c r="DN888" s="9">
        <v>72.36</v>
      </c>
      <c r="DO888" s="9">
        <v>66.83</v>
      </c>
      <c r="DP888" s="9">
        <v>65.19</v>
      </c>
      <c r="DR888" s="9">
        <v>75.400000000000006</v>
      </c>
      <c r="DS888" s="9">
        <v>75.8</v>
      </c>
      <c r="DT888" s="9">
        <v>75.099999999999994</v>
      </c>
      <c r="DU888" s="9">
        <v>81.650000000000006</v>
      </c>
      <c r="DV888" s="9">
        <v>80.3</v>
      </c>
      <c r="DW888" s="9">
        <v>85.05</v>
      </c>
      <c r="DX888" s="9">
        <v>86.2</v>
      </c>
      <c r="DY888" s="9">
        <v>85.15</v>
      </c>
      <c r="DZ888" s="9">
        <v>85.15</v>
      </c>
      <c r="EA888" s="9">
        <v>84.2</v>
      </c>
      <c r="EB888" s="9">
        <v>74.349999999999994</v>
      </c>
      <c r="EC888" s="9">
        <v>71.150000000000006</v>
      </c>
      <c r="ED888" s="9">
        <v>70.45</v>
      </c>
      <c r="EE888" s="9">
        <v>69.349999999999994</v>
      </c>
      <c r="EF888" s="9">
        <v>69.400000000000006</v>
      </c>
      <c r="EG888" s="9">
        <v>71.75</v>
      </c>
      <c r="EH888" s="9">
        <v>78.5</v>
      </c>
      <c r="EI888" s="9">
        <v>80.7</v>
      </c>
      <c r="EJ888" s="9">
        <v>81</v>
      </c>
      <c r="EK888" s="9">
        <v>81</v>
      </c>
      <c r="EL888" s="9">
        <v>80.349999999999994</v>
      </c>
      <c r="EM888" s="9">
        <v>76.5</v>
      </c>
      <c r="EN888" s="9">
        <v>65.900000000000006</v>
      </c>
      <c r="EO888" s="9">
        <v>62.6</v>
      </c>
      <c r="EP888" s="9">
        <v>62.35</v>
      </c>
      <c r="EQ888" s="9">
        <v>62.6</v>
      </c>
      <c r="ER888" s="9">
        <v>63.15</v>
      </c>
      <c r="ES888" s="9">
        <v>65.75</v>
      </c>
      <c r="ET888" s="9">
        <v>72.849999999999994</v>
      </c>
      <c r="EU888" s="9">
        <v>75.150000000000006</v>
      </c>
      <c r="EV888" s="9">
        <v>75.400000000000006</v>
      </c>
      <c r="EW888" s="9">
        <v>75.349999999999994</v>
      </c>
      <c r="EX888" s="9">
        <v>74.8</v>
      </c>
      <c r="EY888" s="9">
        <v>71.7</v>
      </c>
      <c r="EZ888" s="9">
        <v>63.15</v>
      </c>
      <c r="FA888" s="9">
        <v>60.5</v>
      </c>
      <c r="FB888" s="9">
        <v>60.3</v>
      </c>
      <c r="FC888" s="9">
        <v>60.5</v>
      </c>
      <c r="FD888" s="9">
        <v>60.95</v>
      </c>
      <c r="FE888" s="9">
        <v>63.35</v>
      </c>
      <c r="FF888" s="9">
        <v>69.95</v>
      </c>
      <c r="FG888" s="9">
        <v>72.099999999999994</v>
      </c>
      <c r="FH888" s="9">
        <v>72.3</v>
      </c>
      <c r="FI888" s="9">
        <v>72.2</v>
      </c>
      <c r="FJ888" s="9">
        <v>71.75</v>
      </c>
      <c r="FK888" s="9">
        <v>69.349999999999994</v>
      </c>
      <c r="FL888" s="9">
        <v>62.75</v>
      </c>
      <c r="FM888" s="9">
        <v>60.65</v>
      </c>
      <c r="FO888" s="9">
        <v>85.568299999999994</v>
      </c>
      <c r="FP888" s="7">
        <v>65.2</v>
      </c>
      <c r="FQ888" s="9">
        <v>1.3265</v>
      </c>
      <c r="FT888" s="7">
        <v>4.0199999999999996</v>
      </c>
      <c r="FU888" s="7">
        <v>4.6500000000000004</v>
      </c>
      <c r="FV888" s="9">
        <v>85.602900000000005</v>
      </c>
      <c r="FX888" s="9">
        <v>65.41</v>
      </c>
      <c r="FY888" s="9">
        <v>64.290000000000006</v>
      </c>
      <c r="FZ888" s="9">
        <v>63.7</v>
      </c>
      <c r="GA888" s="9">
        <v>64.09</v>
      </c>
      <c r="GB888" s="9">
        <v>65.23</v>
      </c>
      <c r="GD888" s="9">
        <v>65.41</v>
      </c>
      <c r="GE888" s="9">
        <v>64.78</v>
      </c>
      <c r="GF888" s="9">
        <v>64.290000000000006</v>
      </c>
      <c r="GG888" s="9">
        <v>63.94</v>
      </c>
      <c r="GH888" s="9">
        <v>63.77</v>
      </c>
      <c r="GI888" s="9">
        <v>63.7</v>
      </c>
      <c r="GJ888" s="9">
        <v>63.71</v>
      </c>
      <c r="GK888" s="9">
        <v>63.75</v>
      </c>
      <c r="GL888" s="9">
        <v>63.82</v>
      </c>
      <c r="GM888" s="9">
        <v>63.9</v>
      </c>
      <c r="GN888" s="9">
        <v>64</v>
      </c>
      <c r="GO888" s="9">
        <v>64.09</v>
      </c>
      <c r="GP888" s="9">
        <v>64.14</v>
      </c>
      <c r="GQ888" s="9">
        <v>64.22</v>
      </c>
      <c r="GR888" s="9">
        <v>64.3</v>
      </c>
      <c r="GS888" s="9">
        <v>64.39</v>
      </c>
      <c r="GT888" s="9">
        <v>64.5</v>
      </c>
      <c r="GU888" s="9">
        <v>64.61</v>
      </c>
      <c r="GV888" s="9">
        <v>64.67</v>
      </c>
      <c r="GW888" s="9">
        <v>64.73</v>
      </c>
      <c r="GX888" s="9">
        <v>64.84</v>
      </c>
      <c r="GY888" s="9">
        <v>64.959999999999994</v>
      </c>
      <c r="GZ888" s="9">
        <v>65.08</v>
      </c>
      <c r="HA888" s="9">
        <v>65.23</v>
      </c>
      <c r="HB888" s="9">
        <v>65.319999999999993</v>
      </c>
      <c r="HC888" s="9">
        <v>65.42</v>
      </c>
      <c r="HD888" s="9">
        <v>65.510000000000005</v>
      </c>
      <c r="HE888" s="9">
        <v>65.59</v>
      </c>
      <c r="HF888" s="9">
        <v>65.69</v>
      </c>
      <c r="HG888" s="9">
        <v>65.81</v>
      </c>
      <c r="HH888" s="9">
        <v>65.88</v>
      </c>
      <c r="HI888" s="9">
        <v>65.959999999999994</v>
      </c>
      <c r="HJ888" s="9">
        <v>66.069999999999993</v>
      </c>
      <c r="HK888" s="9">
        <v>66.22</v>
      </c>
      <c r="HL888" s="9">
        <v>66.37</v>
      </c>
      <c r="HM888" s="9">
        <v>66.5</v>
      </c>
      <c r="HN888" s="9">
        <v>66.56</v>
      </c>
      <c r="HO888" s="9">
        <v>66.61</v>
      </c>
      <c r="HP888" s="9">
        <v>66.67</v>
      </c>
      <c r="HQ888" s="9">
        <v>66.73</v>
      </c>
      <c r="HR888" s="9">
        <v>66.78</v>
      </c>
      <c r="HS888" s="9">
        <v>66.83</v>
      </c>
      <c r="HT888" s="9">
        <v>66.91</v>
      </c>
      <c r="HU888" s="9">
        <v>67</v>
      </c>
      <c r="HV888" s="9">
        <v>67.06</v>
      </c>
      <c r="HW888" s="9">
        <v>67.12</v>
      </c>
      <c r="HX888" s="9">
        <v>67.17</v>
      </c>
      <c r="HY888" s="9">
        <v>67.209999999999994</v>
      </c>
      <c r="ID888" s="14">
        <v>84.838099999999997</v>
      </c>
      <c r="IE888" s="14">
        <v>84.747900000000001</v>
      </c>
      <c r="IF888" s="14">
        <v>-0.10641399999999999</v>
      </c>
      <c r="IH888" s="7">
        <v>65.2</v>
      </c>
      <c r="II888" s="9">
        <v>83.84</v>
      </c>
    </row>
    <row r="889" spans="1:243" x14ac:dyDescent="0.35">
      <c r="A889" s="6">
        <f t="shared" si="192"/>
        <v>45796</v>
      </c>
      <c r="B889" s="13">
        <f t="shared" si="203"/>
        <v>5</v>
      </c>
      <c r="C889" s="13">
        <f t="shared" si="204"/>
        <v>2025</v>
      </c>
      <c r="D889">
        <f t="shared" si="205"/>
        <v>202505</v>
      </c>
      <c r="E889">
        <f t="shared" si="206"/>
        <v>2</v>
      </c>
      <c r="F889">
        <f t="shared" si="207"/>
        <v>202502</v>
      </c>
      <c r="G889" t="s">
        <v>2041</v>
      </c>
      <c r="H889" s="9">
        <v>4.25</v>
      </c>
      <c r="I889" s="9">
        <v>4.2108999999999996</v>
      </c>
      <c r="J889" s="10">
        <v>4.2110162000000004</v>
      </c>
      <c r="K889" s="10">
        <v>4.1533540000000002</v>
      </c>
      <c r="L889" s="10">
        <v>4.0846790000000004</v>
      </c>
      <c r="M889" s="10">
        <v>4.0108269999999999</v>
      </c>
      <c r="N889" s="10">
        <v>3.9377551999999998</v>
      </c>
      <c r="O889" s="10">
        <v>3.8690720000000001</v>
      </c>
      <c r="P889" s="10">
        <v>3.8082617999999999</v>
      </c>
      <c r="Q889" s="10">
        <v>3.7585204999999999</v>
      </c>
      <c r="R889" s="10">
        <v>3.7213748999999998</v>
      </c>
      <c r="S889" s="10">
        <v>3.6964001999999998</v>
      </c>
      <c r="T889" s="10">
        <v>3.6819799</v>
      </c>
      <c r="U889" s="10">
        <v>3.6756777999999999</v>
      </c>
      <c r="V889" s="10">
        <v>3.6737744000000001</v>
      </c>
      <c r="W889" s="10">
        <v>3.6747681000000001</v>
      </c>
      <c r="X889" s="10">
        <v>3.6778504000000001</v>
      </c>
      <c r="Y889" s="10">
        <v>3.6822129000000001</v>
      </c>
      <c r="Z889" s="10">
        <v>3.6870471999999999</v>
      </c>
      <c r="AA889" s="10">
        <v>3.6915448</v>
      </c>
      <c r="AB889" s="10">
        <v>3.695052</v>
      </c>
      <c r="AC889" s="10">
        <v>3.6976325999999999</v>
      </c>
      <c r="AD889" s="10">
        <v>3.6995581999999998</v>
      </c>
      <c r="AE889" s="10">
        <v>3.7011004999999999</v>
      </c>
      <c r="AF889" s="10">
        <v>3.7025312000000001</v>
      </c>
      <c r="AG889" s="10">
        <v>3.7041219000000001</v>
      </c>
      <c r="AH889" s="10">
        <v>3.7061000000000002</v>
      </c>
      <c r="AI889" s="10">
        <v>3.7085154</v>
      </c>
      <c r="AJ889" s="10">
        <v>3.7113733999999998</v>
      </c>
      <c r="AK889" s="10">
        <v>3.7146796000000002</v>
      </c>
      <c r="AL889" s="10">
        <v>3.7184396</v>
      </c>
      <c r="AM889" s="10">
        <v>3.7226588</v>
      </c>
      <c r="AN889" s="10">
        <v>3.7273426999999999</v>
      </c>
      <c r="AO889" s="10">
        <v>3.7324967999999998</v>
      </c>
      <c r="AP889" s="10">
        <v>3.7381267</v>
      </c>
      <c r="AQ889" s="10">
        <v>3.7442376999999998</v>
      </c>
      <c r="AR889" s="10">
        <v>3.7508354000000002</v>
      </c>
      <c r="AS889" s="10">
        <v>3.7579254</v>
      </c>
      <c r="AT889" s="10">
        <v>3.7655091000000001</v>
      </c>
      <c r="AU889" s="10">
        <v>3.7735717000000002</v>
      </c>
      <c r="AV889" s="10">
        <v>3.7820928</v>
      </c>
      <c r="AW889" s="10">
        <v>3.7910528000000001</v>
      </c>
      <c r="AX889" s="10">
        <v>3.8004319</v>
      </c>
      <c r="AY889" s="10">
        <v>3.8102098999999998</v>
      </c>
      <c r="AZ889" s="10">
        <v>3.8203670000000001</v>
      </c>
      <c r="BA889" s="10">
        <v>3.8308835000000001</v>
      </c>
      <c r="BB889" s="10">
        <v>3.8417392000000001</v>
      </c>
      <c r="BC889" s="10">
        <v>3.8529144</v>
      </c>
      <c r="BD889" s="10">
        <v>3.8643893</v>
      </c>
      <c r="BE889" s="10">
        <v>3.8761437000000001</v>
      </c>
      <c r="BF889" s="10">
        <v>3.8881589999999999</v>
      </c>
      <c r="BG889" s="10">
        <v>3.9004226000000002</v>
      </c>
      <c r="BH889" s="10">
        <v>3.9129236000000001</v>
      </c>
      <c r="BI889" s="10">
        <v>3.9256514999999998</v>
      </c>
      <c r="BJ889" s="10">
        <v>3.9385957999999999</v>
      </c>
      <c r="BK889" s="10">
        <v>3.9517454000000001</v>
      </c>
      <c r="BL889" s="10">
        <v>3.96509</v>
      </c>
      <c r="BM889" s="10">
        <v>3.9786190000000001</v>
      </c>
      <c r="BN889" s="10">
        <v>3.9923215000000001</v>
      </c>
      <c r="BO889" s="10">
        <v>4.0061869000000003</v>
      </c>
      <c r="BP889" s="10">
        <v>4.0202046999999999</v>
      </c>
      <c r="BQ889" s="10">
        <v>4.0343640000000001</v>
      </c>
      <c r="BR889" s="10">
        <v>4.1216375999999997</v>
      </c>
      <c r="BS889" s="10">
        <v>4.2109553999999996</v>
      </c>
      <c r="BU889" s="9">
        <v>84.29</v>
      </c>
      <c r="BV889" s="9">
        <v>82.68</v>
      </c>
      <c r="BW889" s="9">
        <v>83.93</v>
      </c>
      <c r="BX889" s="9">
        <v>86.59</v>
      </c>
      <c r="BY889" s="9">
        <v>87.5</v>
      </c>
      <c r="BZ889" s="9">
        <v>94.27</v>
      </c>
      <c r="CA889" s="9">
        <v>96.5</v>
      </c>
      <c r="CB889" s="9">
        <v>96.82</v>
      </c>
      <c r="CC889" s="9">
        <v>96.79</v>
      </c>
      <c r="CD889" s="9">
        <v>93.75</v>
      </c>
      <c r="CE889" s="9">
        <v>85.99</v>
      </c>
      <c r="CF889" s="9">
        <v>81.59</v>
      </c>
      <c r="CG889" s="9">
        <v>79.08</v>
      </c>
      <c r="CH889" s="9">
        <v>79.73</v>
      </c>
      <c r="CI889" s="9">
        <v>80.430000000000007</v>
      </c>
      <c r="CJ889" s="9">
        <v>80.78</v>
      </c>
      <c r="CK889" s="9">
        <v>83.23</v>
      </c>
      <c r="CL889" s="9">
        <v>87.06</v>
      </c>
      <c r="CM889" s="9">
        <v>88.7</v>
      </c>
      <c r="CN889" s="9">
        <v>91.42</v>
      </c>
      <c r="CO889" s="9">
        <v>91.45</v>
      </c>
      <c r="CP889" s="9">
        <v>84.58</v>
      </c>
      <c r="CQ889" s="9">
        <v>74.680000000000007</v>
      </c>
      <c r="CR889" s="9">
        <v>72.489999999999995</v>
      </c>
      <c r="CS889" s="9">
        <v>70.64</v>
      </c>
      <c r="CT889" s="9">
        <v>70.13</v>
      </c>
      <c r="CU889" s="9">
        <v>70.290000000000006</v>
      </c>
      <c r="CV889" s="9">
        <v>70.8</v>
      </c>
      <c r="CW889" s="9">
        <v>74.91</v>
      </c>
      <c r="CX889" s="9">
        <v>77.489999999999995</v>
      </c>
      <c r="CY889" s="9">
        <v>79.61</v>
      </c>
      <c r="CZ889" s="9">
        <v>81.39</v>
      </c>
      <c r="DA889" s="9">
        <v>81.41</v>
      </c>
      <c r="DB889" s="9">
        <v>77</v>
      </c>
      <c r="DC889" s="9">
        <v>68.06</v>
      </c>
      <c r="DD889" s="9">
        <v>64.12</v>
      </c>
      <c r="DE889" s="9">
        <v>62.21</v>
      </c>
      <c r="DF889" s="9">
        <v>62.3</v>
      </c>
      <c r="DG889" s="9">
        <v>62.38</v>
      </c>
      <c r="DH889" s="9">
        <v>64.989999999999995</v>
      </c>
      <c r="DI889" s="9">
        <v>70.28</v>
      </c>
      <c r="DJ889" s="9">
        <v>72.14</v>
      </c>
      <c r="DK889" s="9">
        <v>73.150000000000006</v>
      </c>
      <c r="DL889" s="9">
        <v>74.5</v>
      </c>
      <c r="DM889" s="9">
        <v>73.3</v>
      </c>
      <c r="DN889" s="9">
        <v>72.28</v>
      </c>
      <c r="DO889" s="9">
        <v>66.760000000000005</v>
      </c>
      <c r="DP889" s="9">
        <v>65.12</v>
      </c>
      <c r="DR889" s="9">
        <v>76</v>
      </c>
      <c r="DS889" s="9">
        <v>76.7</v>
      </c>
      <c r="DT889" s="9">
        <v>76.650000000000006</v>
      </c>
      <c r="DU889" s="9">
        <v>82.5</v>
      </c>
      <c r="DV889" s="9">
        <v>81.349999999999994</v>
      </c>
      <c r="DW889" s="9">
        <v>86.3</v>
      </c>
      <c r="DX889" s="9">
        <v>87.45</v>
      </c>
      <c r="DY889" s="9">
        <v>86.25</v>
      </c>
      <c r="DZ889" s="9">
        <v>86.25</v>
      </c>
      <c r="EA889" s="9">
        <v>85.3</v>
      </c>
      <c r="EB889" s="9">
        <v>75.349999999999994</v>
      </c>
      <c r="EC889" s="9">
        <v>72.150000000000006</v>
      </c>
      <c r="ED889" s="9">
        <v>71.3</v>
      </c>
      <c r="EE889" s="9">
        <v>69.900000000000006</v>
      </c>
      <c r="EF889" s="9">
        <v>69.8</v>
      </c>
      <c r="EG889" s="9">
        <v>72.3</v>
      </c>
      <c r="EH889" s="9">
        <v>79.45</v>
      </c>
      <c r="EI889" s="9">
        <v>81.75</v>
      </c>
      <c r="EJ889" s="9">
        <v>82.05</v>
      </c>
      <c r="EK889" s="9">
        <v>82.05</v>
      </c>
      <c r="EL889" s="9">
        <v>81.400000000000006</v>
      </c>
      <c r="EM889" s="9">
        <v>77.45</v>
      </c>
      <c r="EN889" s="9">
        <v>66.599999999999994</v>
      </c>
      <c r="EO889" s="9">
        <v>63.2</v>
      </c>
      <c r="EP889" s="9">
        <v>62.95</v>
      </c>
      <c r="EQ889" s="9">
        <v>63.2</v>
      </c>
      <c r="ER889" s="9">
        <v>63.75</v>
      </c>
      <c r="ES889" s="9">
        <v>66.349999999999994</v>
      </c>
      <c r="ET889" s="9">
        <v>73.55</v>
      </c>
      <c r="EU889" s="9">
        <v>75.849999999999994</v>
      </c>
      <c r="EV889" s="9">
        <v>76.150000000000006</v>
      </c>
      <c r="EW889" s="9">
        <v>76.05</v>
      </c>
      <c r="EX889" s="9">
        <v>75.55</v>
      </c>
      <c r="EY889" s="9">
        <v>72.55</v>
      </c>
      <c r="EZ889" s="9">
        <v>64.400000000000006</v>
      </c>
      <c r="FA889" s="9">
        <v>61.85</v>
      </c>
      <c r="FB889" s="9">
        <v>61.65</v>
      </c>
      <c r="FC889" s="9">
        <v>61.8</v>
      </c>
      <c r="FD889" s="9">
        <v>62.3</v>
      </c>
      <c r="FE889" s="9">
        <v>64.7</v>
      </c>
      <c r="FF889" s="9">
        <v>71.3</v>
      </c>
      <c r="FG889" s="9">
        <v>73.400000000000006</v>
      </c>
      <c r="FH889" s="9">
        <v>73.599999999999994</v>
      </c>
      <c r="FI889" s="9">
        <v>73.5</v>
      </c>
      <c r="FJ889" s="9">
        <v>73.099999999999994</v>
      </c>
      <c r="FK889" s="9">
        <v>70.650000000000006</v>
      </c>
      <c r="FL889" s="9">
        <v>64.05</v>
      </c>
      <c r="FM889" s="9">
        <v>61.95</v>
      </c>
      <c r="FO889" s="9">
        <v>85.758899999999997</v>
      </c>
      <c r="FP889" s="7">
        <v>66.25</v>
      </c>
      <c r="FQ889" s="9">
        <v>1.3367</v>
      </c>
      <c r="FT889" s="7">
        <v>4.01</v>
      </c>
      <c r="FU889" s="7">
        <v>4.6500000000000004</v>
      </c>
      <c r="FV889" s="9">
        <v>85.808800000000005</v>
      </c>
      <c r="FX889" s="9">
        <v>65.540000000000006</v>
      </c>
      <c r="FY889" s="9">
        <v>64.239999999999995</v>
      </c>
      <c r="FZ889" s="9">
        <v>63.54</v>
      </c>
      <c r="GA889" s="9">
        <v>63.87</v>
      </c>
      <c r="GB889" s="9">
        <v>64.92</v>
      </c>
      <c r="GD889" s="9">
        <v>65.540000000000006</v>
      </c>
      <c r="GE889" s="9">
        <v>64.8</v>
      </c>
      <c r="GF889" s="9">
        <v>64.239999999999995</v>
      </c>
      <c r="GG889" s="9">
        <v>63.84</v>
      </c>
      <c r="GH889" s="9">
        <v>63.63</v>
      </c>
      <c r="GI889" s="9">
        <v>63.54</v>
      </c>
      <c r="GJ889" s="9">
        <v>63.54</v>
      </c>
      <c r="GK889" s="9">
        <v>63.58</v>
      </c>
      <c r="GL889" s="9">
        <v>63.64</v>
      </c>
      <c r="GM889" s="9">
        <v>63.71</v>
      </c>
      <c r="GN889" s="9">
        <v>63.8</v>
      </c>
      <c r="GO889" s="9">
        <v>63.87</v>
      </c>
      <c r="GP889" s="9">
        <v>63.92</v>
      </c>
      <c r="GQ889" s="9">
        <v>63.98</v>
      </c>
      <c r="GR889" s="9">
        <v>64.05</v>
      </c>
      <c r="GS889" s="9">
        <v>64.14</v>
      </c>
      <c r="GT889" s="9">
        <v>64.239999999999995</v>
      </c>
      <c r="GU889" s="9">
        <v>64.33</v>
      </c>
      <c r="GV889" s="9">
        <v>64.38</v>
      </c>
      <c r="GW889" s="9">
        <v>64.44</v>
      </c>
      <c r="GX889" s="9">
        <v>64.55</v>
      </c>
      <c r="GY889" s="9">
        <v>64.66</v>
      </c>
      <c r="GZ889" s="9">
        <v>64.78</v>
      </c>
      <c r="HA889" s="9">
        <v>64.92</v>
      </c>
      <c r="HB889" s="9">
        <v>65.010000000000005</v>
      </c>
      <c r="HC889" s="9">
        <v>65.099999999999994</v>
      </c>
      <c r="HD889" s="9">
        <v>65.19</v>
      </c>
      <c r="HE889" s="9">
        <v>65.27</v>
      </c>
      <c r="HF889" s="9">
        <v>65.37</v>
      </c>
      <c r="HG889" s="9">
        <v>65.489999999999995</v>
      </c>
      <c r="HH889" s="9">
        <v>65.56</v>
      </c>
      <c r="HI889" s="9">
        <v>65.64</v>
      </c>
      <c r="HJ889" s="9">
        <v>65.75</v>
      </c>
      <c r="HK889" s="9">
        <v>65.900000000000006</v>
      </c>
      <c r="HL889" s="9">
        <v>66.05</v>
      </c>
      <c r="HM889" s="9">
        <v>66.19</v>
      </c>
      <c r="HN889" s="9">
        <v>66.25</v>
      </c>
      <c r="HO889" s="9">
        <v>66.3</v>
      </c>
      <c r="HP889" s="9">
        <v>66.36</v>
      </c>
      <c r="HQ889" s="9">
        <v>66.42</v>
      </c>
      <c r="HR889" s="9">
        <v>66.48</v>
      </c>
      <c r="HS889" s="9">
        <v>66.540000000000006</v>
      </c>
      <c r="HT889" s="9">
        <v>66.63</v>
      </c>
      <c r="HU889" s="9">
        <v>66.73</v>
      </c>
      <c r="HV889" s="9">
        <v>66.8</v>
      </c>
      <c r="HW889" s="9">
        <v>66.86</v>
      </c>
      <c r="HX889" s="9">
        <v>66.91</v>
      </c>
      <c r="HY889" s="9">
        <v>66.95</v>
      </c>
      <c r="ID889" s="14">
        <v>84.838099999999997</v>
      </c>
      <c r="IE889" s="14">
        <v>84.747900000000001</v>
      </c>
      <c r="IF889" s="14">
        <v>-0.10641399999999999</v>
      </c>
      <c r="IH889" s="7">
        <v>66.25</v>
      </c>
      <c r="II889" s="9">
        <v>84.29</v>
      </c>
    </row>
    <row r="890" spans="1:243" x14ac:dyDescent="0.35">
      <c r="A890" s="6">
        <f t="shared" si="192"/>
        <v>45797</v>
      </c>
      <c r="B890" s="13">
        <f t="shared" si="203"/>
        <v>5</v>
      </c>
      <c r="C890" s="13">
        <f t="shared" si="204"/>
        <v>2025</v>
      </c>
      <c r="D890">
        <f t="shared" si="205"/>
        <v>202505</v>
      </c>
      <c r="E890">
        <f t="shared" si="206"/>
        <v>2</v>
      </c>
      <c r="F890">
        <f t="shared" si="207"/>
        <v>202502</v>
      </c>
      <c r="G890" t="s">
        <v>2042</v>
      </c>
      <c r="H890" s="9">
        <v>4.25</v>
      </c>
      <c r="I890" s="9">
        <v>4.2107999999999999</v>
      </c>
      <c r="J890" s="10">
        <v>4.2099171999999996</v>
      </c>
      <c r="K890" s="10">
        <v>4.1586534999999998</v>
      </c>
      <c r="L890" s="10">
        <v>4.0935505000000001</v>
      </c>
      <c r="M890" s="10">
        <v>4.0222252000000003</v>
      </c>
      <c r="N890" s="10">
        <v>3.9516007000000002</v>
      </c>
      <c r="O890" s="10">
        <v>3.8855369999999998</v>
      </c>
      <c r="P890" s="10">
        <v>3.8275462</v>
      </c>
      <c r="Q890" s="10">
        <v>3.7804853999999999</v>
      </c>
      <c r="R890" s="10">
        <v>3.7459858000000001</v>
      </c>
      <c r="S890" s="10">
        <v>3.7235819000000001</v>
      </c>
      <c r="T890" s="10">
        <v>3.7115550000000002</v>
      </c>
      <c r="U890" s="10">
        <v>3.7074242000000002</v>
      </c>
      <c r="V890" s="10">
        <v>3.7074421000000002</v>
      </c>
      <c r="W890" s="10">
        <v>3.7101090000000001</v>
      </c>
      <c r="X890" s="10">
        <v>3.7146134000000002</v>
      </c>
      <c r="Y890" s="10">
        <v>3.7201436999999999</v>
      </c>
      <c r="Z890" s="10">
        <v>3.7258884000000001</v>
      </c>
      <c r="AA890" s="10">
        <v>3.7310359000000002</v>
      </c>
      <c r="AB890" s="10">
        <v>3.7349348999999998</v>
      </c>
      <c r="AC890" s="10">
        <v>3.7376778000000002</v>
      </c>
      <c r="AD890" s="10">
        <v>3.7395721000000002</v>
      </c>
      <c r="AE890" s="10">
        <v>3.7409256000000002</v>
      </c>
      <c r="AF890" s="10">
        <v>3.7420460000000002</v>
      </c>
      <c r="AG890" s="10">
        <v>3.7432409999999998</v>
      </c>
      <c r="AH890" s="10">
        <v>3.7447713999999999</v>
      </c>
      <c r="AI890" s="10">
        <v>3.7467103000000002</v>
      </c>
      <c r="AJ890" s="10">
        <v>3.7490839</v>
      </c>
      <c r="AK890" s="10">
        <v>3.7519182999999998</v>
      </c>
      <c r="AL890" s="10">
        <v>3.7552398999999999</v>
      </c>
      <c r="AM890" s="10">
        <v>3.7590747000000002</v>
      </c>
      <c r="AN890" s="10">
        <v>3.7634489000000002</v>
      </c>
      <c r="AO890" s="10">
        <v>3.7683889000000002</v>
      </c>
      <c r="AP890" s="10">
        <v>3.7739207000000001</v>
      </c>
      <c r="AQ890" s="10">
        <v>3.7800704999999999</v>
      </c>
      <c r="AR890" s="10">
        <v>3.7868647000000002</v>
      </c>
      <c r="AS890" s="10">
        <v>3.7943292</v>
      </c>
      <c r="AT890" s="10">
        <v>3.8024819999999999</v>
      </c>
      <c r="AU890" s="10">
        <v>3.8112965000000001</v>
      </c>
      <c r="AV890" s="10">
        <v>3.8207304999999998</v>
      </c>
      <c r="AW890" s="10">
        <v>3.8307424000000001</v>
      </c>
      <c r="AX890" s="10">
        <v>3.8412904000000001</v>
      </c>
      <c r="AY890" s="10">
        <v>3.8523325000000002</v>
      </c>
      <c r="AZ890" s="10">
        <v>3.8638268999999998</v>
      </c>
      <c r="BA890" s="10">
        <v>3.8757318999999999</v>
      </c>
      <c r="BB890" s="10">
        <v>3.8880054999999998</v>
      </c>
      <c r="BC890" s="10">
        <v>3.9006059</v>
      </c>
      <c r="BD890" s="10">
        <v>3.9134915000000001</v>
      </c>
      <c r="BE890" s="10">
        <v>3.9266200000000002</v>
      </c>
      <c r="BF890" s="10">
        <v>3.9399535000000001</v>
      </c>
      <c r="BG890" s="10">
        <v>3.9534715</v>
      </c>
      <c r="BH890" s="10">
        <v>3.9671584000000002</v>
      </c>
      <c r="BI890" s="10">
        <v>3.9809988999999999</v>
      </c>
      <c r="BJ890" s="10">
        <v>3.9949781999999998</v>
      </c>
      <c r="BK890" s="10">
        <v>4.0090804000000002</v>
      </c>
      <c r="BL890" s="10">
        <v>4.0232904999999999</v>
      </c>
      <c r="BM890" s="10">
        <v>4.0375934000000004</v>
      </c>
      <c r="BN890" s="10">
        <v>4.0519734999999999</v>
      </c>
      <c r="BO890" s="10">
        <v>4.0664156</v>
      </c>
      <c r="BP890" s="10">
        <v>4.0809046999999996</v>
      </c>
      <c r="BQ890" s="10">
        <v>4.0954250999999999</v>
      </c>
      <c r="BR890" s="10">
        <v>4.1827183000000003</v>
      </c>
      <c r="BS890" s="10">
        <v>4.2695074999999996</v>
      </c>
      <c r="BU890" s="9">
        <v>89.09</v>
      </c>
      <c r="BV890" s="9">
        <v>87.25</v>
      </c>
      <c r="BW890" s="9">
        <v>88.34</v>
      </c>
      <c r="BX890" s="9">
        <v>90.84</v>
      </c>
      <c r="BY890" s="9">
        <v>91.31</v>
      </c>
      <c r="BZ890" s="9">
        <v>97.96</v>
      </c>
      <c r="CA890" s="9">
        <v>99.84</v>
      </c>
      <c r="CB890" s="9">
        <v>100.55</v>
      </c>
      <c r="CC890" s="9">
        <v>100.41</v>
      </c>
      <c r="CD890" s="9">
        <v>97.17</v>
      </c>
      <c r="CE890" s="9">
        <v>88.18</v>
      </c>
      <c r="CF890" s="9">
        <v>83.78</v>
      </c>
      <c r="CG890" s="9">
        <v>81.27</v>
      </c>
      <c r="CH890" s="9">
        <v>81.93</v>
      </c>
      <c r="CI890" s="9">
        <v>82.63</v>
      </c>
      <c r="CJ890" s="9">
        <v>82.98</v>
      </c>
      <c r="CK890" s="9">
        <v>85.51</v>
      </c>
      <c r="CL890" s="9">
        <v>89.47</v>
      </c>
      <c r="CM890" s="9">
        <v>91.09</v>
      </c>
      <c r="CN890" s="9">
        <v>93.63</v>
      </c>
      <c r="CO890" s="9">
        <v>93.66</v>
      </c>
      <c r="CP890" s="9">
        <v>86.79</v>
      </c>
      <c r="CQ890" s="9">
        <v>75.78</v>
      </c>
      <c r="CR890" s="9">
        <v>73.569999999999993</v>
      </c>
      <c r="CS890" s="9">
        <v>71.7</v>
      </c>
      <c r="CT890" s="9">
        <v>71.17</v>
      </c>
      <c r="CU890" s="9">
        <v>71.319999999999993</v>
      </c>
      <c r="CV890" s="9">
        <v>71.81</v>
      </c>
      <c r="CW890" s="9">
        <v>75.8</v>
      </c>
      <c r="CX890" s="9">
        <v>78.38</v>
      </c>
      <c r="CY890" s="9">
        <v>80.5</v>
      </c>
      <c r="CZ890" s="9">
        <v>82.28</v>
      </c>
      <c r="DA890" s="9">
        <v>82.3</v>
      </c>
      <c r="DB890" s="9">
        <v>77.89</v>
      </c>
      <c r="DC890" s="9">
        <v>68.12</v>
      </c>
      <c r="DD890" s="9">
        <v>64.180000000000007</v>
      </c>
      <c r="DE890" s="9">
        <v>62.27</v>
      </c>
      <c r="DF890" s="9">
        <v>62.36</v>
      </c>
      <c r="DG890" s="9">
        <v>62.44</v>
      </c>
      <c r="DH890" s="9">
        <v>65.05</v>
      </c>
      <c r="DI890" s="9">
        <v>70.34</v>
      </c>
      <c r="DJ890" s="9">
        <v>72.2</v>
      </c>
      <c r="DK890" s="9">
        <v>73.209999999999994</v>
      </c>
      <c r="DL890" s="9">
        <v>74.56</v>
      </c>
      <c r="DM890" s="9">
        <v>73.36</v>
      </c>
      <c r="DN890" s="9">
        <v>72.34</v>
      </c>
      <c r="DO890" s="9">
        <v>66.98</v>
      </c>
      <c r="DP890" s="9">
        <v>65.34</v>
      </c>
      <c r="DR890" s="9">
        <v>80.3</v>
      </c>
      <c r="DS890" s="9">
        <v>80.8</v>
      </c>
      <c r="DT890" s="9">
        <v>79.3</v>
      </c>
      <c r="DU890" s="9">
        <v>85.15</v>
      </c>
      <c r="DV890" s="9">
        <v>85</v>
      </c>
      <c r="DW890" s="9">
        <v>89.95</v>
      </c>
      <c r="DX890" s="9">
        <v>91.1</v>
      </c>
      <c r="DY890" s="9">
        <v>89.85</v>
      </c>
      <c r="DZ890" s="9">
        <v>89.85</v>
      </c>
      <c r="EA890" s="9">
        <v>88.9</v>
      </c>
      <c r="EB890" s="9">
        <v>77.650000000000006</v>
      </c>
      <c r="EC890" s="9">
        <v>74.099999999999994</v>
      </c>
      <c r="ED890" s="9">
        <v>73.599999999999994</v>
      </c>
      <c r="EE890" s="9">
        <v>73.150000000000006</v>
      </c>
      <c r="EF890" s="9">
        <v>73.349999999999994</v>
      </c>
      <c r="EG890" s="9">
        <v>75.55</v>
      </c>
      <c r="EH890" s="9">
        <v>81.650000000000006</v>
      </c>
      <c r="EI890" s="9">
        <v>83.65</v>
      </c>
      <c r="EJ890" s="9">
        <v>83.95</v>
      </c>
      <c r="EK890" s="9">
        <v>83.95</v>
      </c>
      <c r="EL890" s="9">
        <v>83.35</v>
      </c>
      <c r="EM890" s="9">
        <v>79.349999999999994</v>
      </c>
      <c r="EN890" s="9">
        <v>68.349999999999994</v>
      </c>
      <c r="EO890" s="9">
        <v>64.900000000000006</v>
      </c>
      <c r="EP890" s="9">
        <v>64.7</v>
      </c>
      <c r="EQ890" s="9">
        <v>64.95</v>
      </c>
      <c r="ER890" s="9">
        <v>65.5</v>
      </c>
      <c r="ES890" s="9">
        <v>68.05</v>
      </c>
      <c r="ET890" s="9">
        <v>75.150000000000006</v>
      </c>
      <c r="EU890" s="9">
        <v>77.400000000000006</v>
      </c>
      <c r="EV890" s="9">
        <v>77.650000000000006</v>
      </c>
      <c r="EW890" s="9">
        <v>77.599999999999994</v>
      </c>
      <c r="EX890" s="9">
        <v>77.099999999999994</v>
      </c>
      <c r="EY890" s="9">
        <v>74.099999999999994</v>
      </c>
      <c r="EZ890" s="9">
        <v>65.95</v>
      </c>
      <c r="FA890" s="9">
        <v>63.4</v>
      </c>
      <c r="FB890" s="9">
        <v>63.2</v>
      </c>
      <c r="FC890" s="9">
        <v>63.4</v>
      </c>
      <c r="FD890" s="9">
        <v>63.85</v>
      </c>
      <c r="FE890" s="9">
        <v>66.25</v>
      </c>
      <c r="FF890" s="9">
        <v>72.849999999999994</v>
      </c>
      <c r="FG890" s="9">
        <v>74.95</v>
      </c>
      <c r="FH890" s="9">
        <v>75.2</v>
      </c>
      <c r="FI890" s="9">
        <v>75.099999999999994</v>
      </c>
      <c r="FJ890" s="9">
        <v>74.650000000000006</v>
      </c>
      <c r="FK890" s="9">
        <v>72.2</v>
      </c>
      <c r="FL890" s="9">
        <v>65.599999999999994</v>
      </c>
      <c r="FM890" s="9">
        <v>63.5</v>
      </c>
      <c r="FO890" s="9">
        <v>85.714600000000004</v>
      </c>
      <c r="FP890" s="7">
        <v>66.930000000000007</v>
      </c>
      <c r="FQ890" s="9">
        <v>1.3369</v>
      </c>
      <c r="FT890" s="7">
        <v>4.0599999999999996</v>
      </c>
      <c r="FU890" s="7">
        <v>4.7</v>
      </c>
      <c r="FV890" s="9">
        <v>85.768799999999999</v>
      </c>
      <c r="FX890" s="9">
        <v>65.38</v>
      </c>
      <c r="FY890" s="9">
        <v>64.260000000000005</v>
      </c>
      <c r="FZ890" s="9">
        <v>63.71</v>
      </c>
      <c r="GA890" s="9">
        <v>64.11</v>
      </c>
      <c r="GB890" s="9">
        <v>65.209999999999994</v>
      </c>
      <c r="GD890" s="9">
        <v>65.38</v>
      </c>
      <c r="GE890" s="9">
        <v>64.760000000000005</v>
      </c>
      <c r="GF890" s="9">
        <v>64.260000000000005</v>
      </c>
      <c r="GG890" s="9">
        <v>63.91</v>
      </c>
      <c r="GH890" s="9">
        <v>63.75</v>
      </c>
      <c r="GI890" s="9">
        <v>63.71</v>
      </c>
      <c r="GJ890" s="9">
        <v>63.74</v>
      </c>
      <c r="GK890" s="9">
        <v>63.79</v>
      </c>
      <c r="GL890" s="9">
        <v>63.86</v>
      </c>
      <c r="GM890" s="9">
        <v>63.94</v>
      </c>
      <c r="GN890" s="9">
        <v>64.03</v>
      </c>
      <c r="GO890" s="9">
        <v>64.11</v>
      </c>
      <c r="GP890" s="9">
        <v>64.16</v>
      </c>
      <c r="GQ890" s="9">
        <v>64.23</v>
      </c>
      <c r="GR890" s="9">
        <v>64.31</v>
      </c>
      <c r="GS890" s="9">
        <v>64.400000000000006</v>
      </c>
      <c r="GT890" s="9">
        <v>64.510000000000005</v>
      </c>
      <c r="GU890" s="9">
        <v>64.61</v>
      </c>
      <c r="GV890" s="9">
        <v>64.67</v>
      </c>
      <c r="GW890" s="9">
        <v>64.73</v>
      </c>
      <c r="GX890" s="9">
        <v>64.84</v>
      </c>
      <c r="GY890" s="9">
        <v>64.95</v>
      </c>
      <c r="GZ890" s="9">
        <v>65.069999999999993</v>
      </c>
      <c r="HA890" s="9">
        <v>65.209999999999994</v>
      </c>
      <c r="HB890" s="9">
        <v>65.3</v>
      </c>
      <c r="HC890" s="9">
        <v>65.400000000000006</v>
      </c>
      <c r="HD890" s="9">
        <v>65.489999999999995</v>
      </c>
      <c r="HE890" s="9">
        <v>65.58</v>
      </c>
      <c r="HF890" s="9">
        <v>65.69</v>
      </c>
      <c r="HG890" s="9">
        <v>65.81</v>
      </c>
      <c r="HH890" s="9">
        <v>65.88</v>
      </c>
      <c r="HI890" s="9">
        <v>65.959999999999994</v>
      </c>
      <c r="HJ890" s="9">
        <v>66.069999999999993</v>
      </c>
      <c r="HK890" s="9">
        <v>66.22</v>
      </c>
      <c r="HL890" s="9">
        <v>66.37</v>
      </c>
      <c r="HM890" s="9">
        <v>66.510000000000005</v>
      </c>
      <c r="HN890" s="9">
        <v>66.569999999999993</v>
      </c>
      <c r="HO890" s="9">
        <v>66.62</v>
      </c>
      <c r="HP890" s="9">
        <v>66.680000000000007</v>
      </c>
      <c r="HQ890" s="9">
        <v>66.739999999999995</v>
      </c>
      <c r="HR890" s="9">
        <v>66.8</v>
      </c>
      <c r="HS890" s="9">
        <v>66.849999999999994</v>
      </c>
      <c r="HT890" s="9">
        <v>66.930000000000007</v>
      </c>
      <c r="HU890" s="9">
        <v>67.02</v>
      </c>
      <c r="HV890" s="9">
        <v>67.08</v>
      </c>
      <c r="HW890" s="9">
        <v>67.14</v>
      </c>
      <c r="HX890" s="9">
        <v>67.19</v>
      </c>
      <c r="HY890" s="9">
        <v>67.23</v>
      </c>
      <c r="ID890" s="14">
        <v>84.838099999999997</v>
      </c>
      <c r="IE890" s="14">
        <v>84.747900000000001</v>
      </c>
      <c r="IF890" s="14">
        <v>-0.10641399999999999</v>
      </c>
      <c r="IH890" s="7">
        <v>66.930000000000007</v>
      </c>
      <c r="II890" s="9">
        <v>89.09</v>
      </c>
    </row>
    <row r="891" spans="1:243" x14ac:dyDescent="0.35">
      <c r="A891" s="6">
        <f t="shared" si="192"/>
        <v>45798</v>
      </c>
      <c r="B891" s="13">
        <f t="shared" si="203"/>
        <v>5</v>
      </c>
      <c r="C891" s="13">
        <f t="shared" si="204"/>
        <v>2025</v>
      </c>
      <c r="D891">
        <f t="shared" si="205"/>
        <v>202505</v>
      </c>
      <c r="E891">
        <f t="shared" si="206"/>
        <v>2</v>
      </c>
      <c r="F891">
        <f t="shared" si="207"/>
        <v>202502</v>
      </c>
      <c r="G891" t="s">
        <v>2043</v>
      </c>
      <c r="H891" s="9">
        <v>4.25</v>
      </c>
      <c r="I891" s="9">
        <v>4.2115</v>
      </c>
      <c r="J891" s="10">
        <v>4.2112270000000001</v>
      </c>
      <c r="K891" s="10">
        <v>4.1749109000000004</v>
      </c>
      <c r="L891" s="10">
        <v>4.1217806000000001</v>
      </c>
      <c r="M891" s="10">
        <v>4.0570373999999996</v>
      </c>
      <c r="N891" s="10">
        <v>3.9878572999999999</v>
      </c>
      <c r="O891" s="10">
        <v>3.9203638000000001</v>
      </c>
      <c r="P891" s="10">
        <v>3.8601258999999999</v>
      </c>
      <c r="Q891" s="10">
        <v>3.8114165</v>
      </c>
      <c r="R891" s="10">
        <v>3.7760552000000001</v>
      </c>
      <c r="S891" s="10">
        <v>3.7537893000000002</v>
      </c>
      <c r="T891" s="10">
        <v>3.7420746</v>
      </c>
      <c r="U891" s="10">
        <v>3.7384287</v>
      </c>
      <c r="V891" s="10">
        <v>3.7388444999999999</v>
      </c>
      <c r="W891" s="10">
        <v>3.7417508000000002</v>
      </c>
      <c r="X891" s="10">
        <v>3.7463666999999998</v>
      </c>
      <c r="Y891" s="10">
        <v>3.7519117999999998</v>
      </c>
      <c r="Z891" s="10">
        <v>3.7576056000000002</v>
      </c>
      <c r="AA891" s="10">
        <v>3.7626672999999999</v>
      </c>
      <c r="AB891" s="10">
        <v>3.7664483999999998</v>
      </c>
      <c r="AC891" s="10">
        <v>3.7690481999999998</v>
      </c>
      <c r="AD891" s="10">
        <v>3.770829</v>
      </c>
      <c r="AE891" s="10">
        <v>3.7721532999999998</v>
      </c>
      <c r="AF891" s="10">
        <v>3.7733837000000001</v>
      </c>
      <c r="AG891" s="10">
        <v>3.7748827</v>
      </c>
      <c r="AH891" s="10">
        <v>3.7769522000000002</v>
      </c>
      <c r="AI891" s="10">
        <v>3.7796512</v>
      </c>
      <c r="AJ891" s="10">
        <v>3.7829782000000001</v>
      </c>
      <c r="AK891" s="10">
        <v>3.7869313</v>
      </c>
      <c r="AL891" s="10">
        <v>3.7915092000000001</v>
      </c>
      <c r="AM891" s="10">
        <v>3.7967099000000002</v>
      </c>
      <c r="AN891" s="10">
        <v>3.8025319999999998</v>
      </c>
      <c r="AO891" s="10">
        <v>3.8089738999999998</v>
      </c>
      <c r="AP891" s="10">
        <v>3.8160337000000002</v>
      </c>
      <c r="AQ891" s="10">
        <v>3.8237098999999999</v>
      </c>
      <c r="AR891" s="10">
        <v>3.832001</v>
      </c>
      <c r="AS891" s="10">
        <v>3.8409051000000001</v>
      </c>
      <c r="AT891" s="10">
        <v>3.8504154000000002</v>
      </c>
      <c r="AU891" s="10">
        <v>3.8605002000000002</v>
      </c>
      <c r="AV891" s="10">
        <v>3.8711196000000001</v>
      </c>
      <c r="AW891" s="10">
        <v>3.8822339000000001</v>
      </c>
      <c r="AX891" s="10">
        <v>3.8938036999999999</v>
      </c>
      <c r="AY891" s="10">
        <v>3.905789</v>
      </c>
      <c r="AZ891" s="10">
        <v>3.9181503000000002</v>
      </c>
      <c r="BA891" s="10">
        <v>3.9308481</v>
      </c>
      <c r="BB891" s="10">
        <v>3.9438425000000001</v>
      </c>
      <c r="BC891" s="10">
        <v>3.9570938</v>
      </c>
      <c r="BD891" s="10">
        <v>3.9705626999999999</v>
      </c>
      <c r="BE891" s="10">
        <v>3.9842092</v>
      </c>
      <c r="BF891" s="10">
        <v>3.9979982999999999</v>
      </c>
      <c r="BG891" s="10">
        <v>4.0119154000000004</v>
      </c>
      <c r="BH891" s="10">
        <v>4.0259508999999998</v>
      </c>
      <c r="BI891" s="10">
        <v>4.0400958999999999</v>
      </c>
      <c r="BJ891" s="10">
        <v>4.0543412999999999</v>
      </c>
      <c r="BK891" s="10">
        <v>4.0686774999999997</v>
      </c>
      <c r="BL891" s="10">
        <v>4.0830954999999998</v>
      </c>
      <c r="BM891" s="10">
        <v>4.0975864</v>
      </c>
      <c r="BN891" s="10">
        <v>4.1121404000000004</v>
      </c>
      <c r="BO891" s="10">
        <v>4.1267487000000003</v>
      </c>
      <c r="BP891" s="10">
        <v>4.1414020999999996</v>
      </c>
      <c r="BQ891" s="10">
        <v>4.1560911000000003</v>
      </c>
      <c r="BR891" s="10">
        <v>4.2445887999999998</v>
      </c>
      <c r="BS891" s="10">
        <v>4.3328265999999998</v>
      </c>
      <c r="BU891" s="9">
        <v>87.85</v>
      </c>
      <c r="BV891" s="9">
        <v>86.37</v>
      </c>
      <c r="BW891" s="9">
        <v>87.4</v>
      </c>
      <c r="BX891" s="9">
        <v>90.06</v>
      </c>
      <c r="BY891" s="9">
        <v>90.64</v>
      </c>
      <c r="BZ891" s="9">
        <v>97.24</v>
      </c>
      <c r="CA891" s="9">
        <v>99.24</v>
      </c>
      <c r="CB891" s="9">
        <v>99.94</v>
      </c>
      <c r="CC891" s="9">
        <v>99.81</v>
      </c>
      <c r="CD891" s="9">
        <v>96.56</v>
      </c>
      <c r="CE891" s="9">
        <v>88.09</v>
      </c>
      <c r="CF891" s="9">
        <v>84.34</v>
      </c>
      <c r="CG891" s="9">
        <v>81.93</v>
      </c>
      <c r="CH891" s="9">
        <v>82.27</v>
      </c>
      <c r="CI891" s="9">
        <v>83.02</v>
      </c>
      <c r="CJ891" s="9">
        <v>83.33</v>
      </c>
      <c r="CK891" s="9">
        <v>85.23</v>
      </c>
      <c r="CL891" s="9">
        <v>89.21</v>
      </c>
      <c r="CM891" s="9">
        <v>90.86</v>
      </c>
      <c r="CN891" s="9">
        <v>93.45</v>
      </c>
      <c r="CO891" s="9">
        <v>93.49</v>
      </c>
      <c r="CP891" s="9">
        <v>86.65</v>
      </c>
      <c r="CQ891" s="9">
        <v>76.010000000000005</v>
      </c>
      <c r="CR891" s="9">
        <v>73.790000000000006</v>
      </c>
      <c r="CS891" s="9">
        <v>71.92</v>
      </c>
      <c r="CT891" s="9">
        <v>71.44</v>
      </c>
      <c r="CU891" s="9">
        <v>71.599999999999994</v>
      </c>
      <c r="CV891" s="9">
        <v>72.09</v>
      </c>
      <c r="CW891" s="9">
        <v>76.040000000000006</v>
      </c>
      <c r="CX891" s="9">
        <v>78.58</v>
      </c>
      <c r="CY891" s="9">
        <v>80.69</v>
      </c>
      <c r="CZ891" s="9">
        <v>82.25</v>
      </c>
      <c r="DA891" s="9">
        <v>82.26</v>
      </c>
      <c r="DB891" s="9">
        <v>77.84</v>
      </c>
      <c r="DC891" s="9">
        <v>68.34</v>
      </c>
      <c r="DD891" s="9">
        <v>64.39</v>
      </c>
      <c r="DE891" s="9">
        <v>62.48</v>
      </c>
      <c r="DF891" s="9">
        <v>62.55</v>
      </c>
      <c r="DG891" s="9">
        <v>62.62</v>
      </c>
      <c r="DH891" s="9">
        <v>65.23</v>
      </c>
      <c r="DI891" s="9">
        <v>70.48</v>
      </c>
      <c r="DJ891" s="9">
        <v>72.34</v>
      </c>
      <c r="DK891" s="9">
        <v>73.349999999999994</v>
      </c>
      <c r="DL891" s="9">
        <v>74.77</v>
      </c>
      <c r="DM891" s="9">
        <v>73.56</v>
      </c>
      <c r="DN891" s="9">
        <v>72.540000000000006</v>
      </c>
      <c r="DO891" s="9">
        <v>66.98</v>
      </c>
      <c r="DP891" s="9">
        <v>65.34</v>
      </c>
      <c r="DR891" s="9">
        <v>79.650000000000006</v>
      </c>
      <c r="DS891" s="9">
        <v>80.2</v>
      </c>
      <c r="DT891" s="9">
        <v>79.75</v>
      </c>
      <c r="DU891" s="9">
        <v>84.7</v>
      </c>
      <c r="DV891" s="9">
        <v>84.7</v>
      </c>
      <c r="DW891" s="9">
        <v>89.5</v>
      </c>
      <c r="DX891" s="9">
        <v>90.65</v>
      </c>
      <c r="DY891" s="9">
        <v>89.4</v>
      </c>
      <c r="DZ891" s="9">
        <v>89.4</v>
      </c>
      <c r="EA891" s="9">
        <v>88.45</v>
      </c>
      <c r="EB891" s="9">
        <v>77.8</v>
      </c>
      <c r="EC891" s="9">
        <v>74.400000000000006</v>
      </c>
      <c r="ED891" s="9">
        <v>73.75</v>
      </c>
      <c r="EE891" s="9">
        <v>72.900000000000006</v>
      </c>
      <c r="EF891" s="9">
        <v>72.95</v>
      </c>
      <c r="EG891" s="9">
        <v>75.150000000000006</v>
      </c>
      <c r="EH891" s="9">
        <v>81.349999999999994</v>
      </c>
      <c r="EI891" s="9">
        <v>83.35</v>
      </c>
      <c r="EJ891" s="9">
        <v>83.65</v>
      </c>
      <c r="EK891" s="9">
        <v>83.7</v>
      </c>
      <c r="EL891" s="9">
        <v>83.05</v>
      </c>
      <c r="EM891" s="9">
        <v>79</v>
      </c>
      <c r="EN891" s="9">
        <v>67.95</v>
      </c>
      <c r="EO891" s="9">
        <v>64.5</v>
      </c>
      <c r="EP891" s="9">
        <v>64.25</v>
      </c>
      <c r="EQ891" s="9">
        <v>64.55</v>
      </c>
      <c r="ER891" s="9">
        <v>65.05</v>
      </c>
      <c r="ES891" s="9">
        <v>67.650000000000006</v>
      </c>
      <c r="ET891" s="9">
        <v>74.7</v>
      </c>
      <c r="EU891" s="9">
        <v>77</v>
      </c>
      <c r="EV891" s="9">
        <v>77.25</v>
      </c>
      <c r="EW891" s="9">
        <v>77.150000000000006</v>
      </c>
      <c r="EX891" s="9">
        <v>76.650000000000006</v>
      </c>
      <c r="EY891" s="9">
        <v>73.75</v>
      </c>
      <c r="EZ891" s="9">
        <v>65.8</v>
      </c>
      <c r="FA891" s="9">
        <v>63.3</v>
      </c>
      <c r="FB891" s="9">
        <v>63.1</v>
      </c>
      <c r="FC891" s="9">
        <v>63.3</v>
      </c>
      <c r="FD891" s="9">
        <v>63.75</v>
      </c>
      <c r="FE891" s="9">
        <v>66.150000000000006</v>
      </c>
      <c r="FF891" s="9">
        <v>72.75</v>
      </c>
      <c r="FG891" s="9">
        <v>74.849999999999994</v>
      </c>
      <c r="FH891" s="9">
        <v>75.099999999999994</v>
      </c>
      <c r="FI891" s="9">
        <v>75</v>
      </c>
      <c r="FJ891" s="9">
        <v>74.55</v>
      </c>
      <c r="FK891" s="9">
        <v>72.099999999999994</v>
      </c>
      <c r="FL891" s="9">
        <v>65.5</v>
      </c>
      <c r="FM891" s="9">
        <v>63.4</v>
      </c>
      <c r="FO891" s="9">
        <v>85.767200000000003</v>
      </c>
      <c r="FP891" s="7">
        <v>65.86</v>
      </c>
      <c r="FQ891" s="9">
        <v>1.3436999999999999</v>
      </c>
      <c r="FT891" s="7">
        <v>4.09</v>
      </c>
      <c r="FU891" s="7">
        <v>4.75</v>
      </c>
      <c r="FV891" s="9">
        <v>85.818200000000004</v>
      </c>
      <c r="FX891" s="9">
        <v>64.91</v>
      </c>
      <c r="FY891" s="9">
        <v>63.89</v>
      </c>
      <c r="FZ891" s="9">
        <v>63.4</v>
      </c>
      <c r="GA891" s="9">
        <v>63.89</v>
      </c>
      <c r="GB891" s="9">
        <v>65.06</v>
      </c>
      <c r="GD891" s="9">
        <v>64.91</v>
      </c>
      <c r="GE891" s="9">
        <v>64.38</v>
      </c>
      <c r="GF891" s="9">
        <v>63.89</v>
      </c>
      <c r="GG891" s="9">
        <v>63.55</v>
      </c>
      <c r="GH891" s="9">
        <v>63.41</v>
      </c>
      <c r="GI891" s="9">
        <v>63.4</v>
      </c>
      <c r="GJ891" s="9">
        <v>63.45</v>
      </c>
      <c r="GK891" s="9">
        <v>63.53</v>
      </c>
      <c r="GL891" s="9">
        <v>63.62</v>
      </c>
      <c r="GM891" s="9">
        <v>63.7</v>
      </c>
      <c r="GN891" s="9">
        <v>63.8</v>
      </c>
      <c r="GO891" s="9">
        <v>63.89</v>
      </c>
      <c r="GP891" s="9">
        <v>63.94</v>
      </c>
      <c r="GQ891" s="9">
        <v>64.010000000000005</v>
      </c>
      <c r="GR891" s="9">
        <v>64.099999999999994</v>
      </c>
      <c r="GS891" s="9">
        <v>64.2</v>
      </c>
      <c r="GT891" s="9">
        <v>64.31</v>
      </c>
      <c r="GU891" s="9">
        <v>64.42</v>
      </c>
      <c r="GV891" s="9">
        <v>64.48</v>
      </c>
      <c r="GW891" s="9">
        <v>64.55</v>
      </c>
      <c r="GX891" s="9">
        <v>64.67</v>
      </c>
      <c r="GY891" s="9">
        <v>64.790000000000006</v>
      </c>
      <c r="GZ891" s="9">
        <v>64.92</v>
      </c>
      <c r="HA891" s="9">
        <v>65.06</v>
      </c>
      <c r="HB891" s="9">
        <v>65.150000000000006</v>
      </c>
      <c r="HC891" s="9">
        <v>65.25</v>
      </c>
      <c r="HD891" s="9">
        <v>65.34</v>
      </c>
      <c r="HE891" s="9">
        <v>65.42</v>
      </c>
      <c r="HF891" s="9">
        <v>65.53</v>
      </c>
      <c r="HG891" s="9">
        <v>65.66</v>
      </c>
      <c r="HH891" s="9">
        <v>65.73</v>
      </c>
      <c r="HI891" s="9">
        <v>65.819999999999993</v>
      </c>
      <c r="HJ891" s="9">
        <v>65.930000000000007</v>
      </c>
      <c r="HK891" s="9">
        <v>66.08</v>
      </c>
      <c r="HL891" s="9">
        <v>66.23</v>
      </c>
      <c r="HM891" s="9">
        <v>66.36</v>
      </c>
      <c r="HN891" s="9">
        <v>66.41</v>
      </c>
      <c r="HO891" s="9">
        <v>66.47</v>
      </c>
      <c r="HP891" s="9">
        <v>66.540000000000006</v>
      </c>
      <c r="HQ891" s="9">
        <v>66.61</v>
      </c>
      <c r="HR891" s="9">
        <v>66.67</v>
      </c>
      <c r="HS891" s="9">
        <v>66.709999999999994</v>
      </c>
      <c r="HT891" s="9">
        <v>66.8</v>
      </c>
      <c r="HU891" s="9">
        <v>66.88</v>
      </c>
      <c r="HV891" s="9">
        <v>66.94</v>
      </c>
      <c r="HW891" s="9">
        <v>67</v>
      </c>
      <c r="HX891" s="9">
        <v>67.05</v>
      </c>
      <c r="HY891" s="9">
        <v>67.099999999999994</v>
      </c>
      <c r="ID891" s="14">
        <v>84.838099999999997</v>
      </c>
      <c r="IE891" s="14">
        <v>84.747900000000001</v>
      </c>
      <c r="IF891" s="14">
        <v>-0.10641399999999999</v>
      </c>
      <c r="IH891" s="7">
        <v>65.86</v>
      </c>
      <c r="II891" s="9">
        <v>87.85</v>
      </c>
    </row>
    <row r="892" spans="1:243" x14ac:dyDescent="0.35">
      <c r="A892" s="6">
        <f t="shared" si="192"/>
        <v>45799</v>
      </c>
      <c r="B892" s="13">
        <f t="shared" si="203"/>
        <v>5</v>
      </c>
      <c r="C892" s="13">
        <f t="shared" si="204"/>
        <v>2025</v>
      </c>
      <c r="D892">
        <f t="shared" si="205"/>
        <v>202505</v>
      </c>
      <c r="E892">
        <f t="shared" si="206"/>
        <v>2</v>
      </c>
      <c r="F892">
        <f t="shared" si="207"/>
        <v>202502</v>
      </c>
      <c r="G892" t="s">
        <v>2044</v>
      </c>
      <c r="H892" s="9">
        <v>4.25</v>
      </c>
      <c r="I892" s="9">
        <v>4.2114000000000003</v>
      </c>
      <c r="J892" s="10">
        <v>4.2115641999999998</v>
      </c>
      <c r="K892" s="10">
        <v>4.1707305999999997</v>
      </c>
      <c r="L892" s="10">
        <v>4.1136821000000001</v>
      </c>
      <c r="M892" s="10">
        <v>4.045731</v>
      </c>
      <c r="N892" s="10">
        <v>3.9737418999999998</v>
      </c>
      <c r="O892" s="10">
        <v>3.9033036000000001</v>
      </c>
      <c r="P892" s="10">
        <v>3.8390046999999998</v>
      </c>
      <c r="Q892" s="10">
        <v>3.784675</v>
      </c>
      <c r="R892" s="10">
        <v>3.74193</v>
      </c>
      <c r="S892" s="10">
        <v>3.7107399999999999</v>
      </c>
      <c r="T892" s="10">
        <v>3.6896203999999999</v>
      </c>
      <c r="U892" s="10">
        <v>3.6768394999999998</v>
      </c>
      <c r="V892" s="10">
        <v>3.6697921</v>
      </c>
      <c r="W892" s="10">
        <v>3.6670954</v>
      </c>
      <c r="X892" s="10">
        <v>3.6677650000000002</v>
      </c>
      <c r="Y892" s="10">
        <v>3.6708166000000002</v>
      </c>
      <c r="Z892" s="10">
        <v>3.6752658</v>
      </c>
      <c r="AA892" s="10">
        <v>3.6801281000000001</v>
      </c>
      <c r="AB892" s="10">
        <v>3.6845773999999998</v>
      </c>
      <c r="AC892" s="10">
        <v>3.6885976</v>
      </c>
      <c r="AD892" s="10">
        <v>3.6924313999999998</v>
      </c>
      <c r="AE892" s="10">
        <v>3.6963219</v>
      </c>
      <c r="AF892" s="10">
        <v>3.7005118000000001</v>
      </c>
      <c r="AG892" s="10">
        <v>3.7052440999999998</v>
      </c>
      <c r="AH892" s="10">
        <v>3.7107244000000001</v>
      </c>
      <c r="AI892" s="10">
        <v>3.7169766000000002</v>
      </c>
      <c r="AJ892" s="10">
        <v>3.7239691000000001</v>
      </c>
      <c r="AK892" s="10">
        <v>3.7316704000000001</v>
      </c>
      <c r="AL892" s="10">
        <v>3.7400492000000001</v>
      </c>
      <c r="AM892" s="10">
        <v>3.7490736999999998</v>
      </c>
      <c r="AN892" s="10">
        <v>3.7587126999999998</v>
      </c>
      <c r="AO892" s="10">
        <v>3.7689347</v>
      </c>
      <c r="AP892" s="10">
        <v>3.7797079999999998</v>
      </c>
      <c r="AQ892" s="10">
        <v>3.7910013</v>
      </c>
      <c r="AR892" s="10">
        <v>3.8027831000000001</v>
      </c>
      <c r="AS892" s="10">
        <v>3.8150217999999998</v>
      </c>
      <c r="AT892" s="10">
        <v>3.8276854</v>
      </c>
      <c r="AU892" s="10">
        <v>3.8407393999999999</v>
      </c>
      <c r="AV892" s="10">
        <v>3.8541484000000001</v>
      </c>
      <c r="AW892" s="10">
        <v>3.867877</v>
      </c>
      <c r="AX892" s="10">
        <v>3.8818902</v>
      </c>
      <c r="AY892" s="10">
        <v>3.8961522999999998</v>
      </c>
      <c r="AZ892" s="10">
        <v>3.9106282999999999</v>
      </c>
      <c r="BA892" s="10">
        <v>3.9252829</v>
      </c>
      <c r="BB892" s="10">
        <v>3.9400805000000001</v>
      </c>
      <c r="BC892" s="10">
        <v>3.9549861000000002</v>
      </c>
      <c r="BD892" s="10">
        <v>3.9699643999999998</v>
      </c>
      <c r="BE892" s="10">
        <v>3.9849798999999999</v>
      </c>
      <c r="BF892" s="10">
        <v>4.0000027999999999</v>
      </c>
      <c r="BG892" s="10">
        <v>4.0150275000000004</v>
      </c>
      <c r="BH892" s="10">
        <v>4.0300544</v>
      </c>
      <c r="BI892" s="10">
        <v>4.0450843000000001</v>
      </c>
      <c r="BJ892" s="10">
        <v>4.0601184000000003</v>
      </c>
      <c r="BK892" s="10">
        <v>4.0751569999999999</v>
      </c>
      <c r="BL892" s="10">
        <v>4.0902010000000004</v>
      </c>
      <c r="BM892" s="10">
        <v>4.1052514000000002</v>
      </c>
      <c r="BN892" s="10">
        <v>4.1203086000000004</v>
      </c>
      <c r="BO892" s="10">
        <v>4.1353736000000003</v>
      </c>
      <c r="BP892" s="10">
        <v>4.1504472999999997</v>
      </c>
      <c r="BQ892" s="10">
        <v>4.1655300999999998</v>
      </c>
      <c r="BR892" s="10">
        <v>4.2561166999999998</v>
      </c>
      <c r="BS892" s="10">
        <v>4.3463272999999996</v>
      </c>
      <c r="BU892" s="9">
        <v>86.81</v>
      </c>
      <c r="BV892" s="9">
        <v>85.53</v>
      </c>
      <c r="BW892" s="9">
        <v>86.49</v>
      </c>
      <c r="BX892" s="9">
        <v>89.03</v>
      </c>
      <c r="BY892" s="9">
        <v>89.78</v>
      </c>
      <c r="BZ892" s="9">
        <v>96.32</v>
      </c>
      <c r="CA892" s="9">
        <v>98.37</v>
      </c>
      <c r="CB892" s="9">
        <v>99.03</v>
      </c>
      <c r="CC892" s="9">
        <v>98.77</v>
      </c>
      <c r="CD892" s="9">
        <v>95.71</v>
      </c>
      <c r="CE892" s="9">
        <v>87.92</v>
      </c>
      <c r="CF892" s="9">
        <v>84.18</v>
      </c>
      <c r="CG892" s="9">
        <v>81.77</v>
      </c>
      <c r="CH892" s="9">
        <v>82.11</v>
      </c>
      <c r="CI892" s="9">
        <v>82.92</v>
      </c>
      <c r="CJ892" s="9">
        <v>83.23</v>
      </c>
      <c r="CK892" s="9">
        <v>84.92</v>
      </c>
      <c r="CL892" s="9">
        <v>89.08</v>
      </c>
      <c r="CM892" s="9">
        <v>90.46</v>
      </c>
      <c r="CN892" s="9">
        <v>93.25</v>
      </c>
      <c r="CO892" s="9">
        <v>93.29</v>
      </c>
      <c r="CP892" s="9">
        <v>86.36</v>
      </c>
      <c r="CQ892" s="9">
        <v>75.540000000000006</v>
      </c>
      <c r="CR892" s="9">
        <v>73.510000000000005</v>
      </c>
      <c r="CS892" s="9">
        <v>71.709999999999994</v>
      </c>
      <c r="CT892" s="9">
        <v>71.02</v>
      </c>
      <c r="CU892" s="9">
        <v>71.19</v>
      </c>
      <c r="CV892" s="9">
        <v>71.959999999999994</v>
      </c>
      <c r="CW892" s="9">
        <v>75.7</v>
      </c>
      <c r="CX892" s="9">
        <v>78.25</v>
      </c>
      <c r="CY892" s="9">
        <v>80.38</v>
      </c>
      <c r="CZ892" s="9">
        <v>81.89</v>
      </c>
      <c r="DA892" s="9">
        <v>81.91</v>
      </c>
      <c r="DB892" s="9">
        <v>77.52</v>
      </c>
      <c r="DC892" s="9">
        <v>68.08</v>
      </c>
      <c r="DD892" s="9">
        <v>64.14</v>
      </c>
      <c r="DE892" s="9">
        <v>62.23</v>
      </c>
      <c r="DF892" s="9">
        <v>62.3</v>
      </c>
      <c r="DG892" s="9">
        <v>62.37</v>
      </c>
      <c r="DH892" s="9">
        <v>64.989999999999995</v>
      </c>
      <c r="DI892" s="9">
        <v>70.37</v>
      </c>
      <c r="DJ892" s="9">
        <v>72.23</v>
      </c>
      <c r="DK892" s="9">
        <v>73.22</v>
      </c>
      <c r="DL892" s="9">
        <v>74.73</v>
      </c>
      <c r="DM892" s="9">
        <v>73.510000000000005</v>
      </c>
      <c r="DN892" s="9">
        <v>72.5</v>
      </c>
      <c r="DO892" s="9">
        <v>66.739999999999995</v>
      </c>
      <c r="DP892" s="9">
        <v>65.099999999999994</v>
      </c>
      <c r="DR892" s="9">
        <v>78.25</v>
      </c>
      <c r="DS892" s="9">
        <v>79.2</v>
      </c>
      <c r="DT892" s="9">
        <v>78.150000000000006</v>
      </c>
      <c r="DU892" s="9">
        <v>83.7</v>
      </c>
      <c r="DV892" s="9">
        <v>83.5</v>
      </c>
      <c r="DW892" s="9">
        <v>88.2</v>
      </c>
      <c r="DX892" s="9">
        <v>89.35</v>
      </c>
      <c r="DY892" s="9">
        <v>88.1</v>
      </c>
      <c r="DZ892" s="9">
        <v>88.1</v>
      </c>
      <c r="EA892" s="9">
        <v>87.15</v>
      </c>
      <c r="EB892" s="9">
        <v>76.7</v>
      </c>
      <c r="EC892" s="9">
        <v>73.349999999999994</v>
      </c>
      <c r="ED892" s="9">
        <v>72.8</v>
      </c>
      <c r="EE892" s="9">
        <v>72.099999999999994</v>
      </c>
      <c r="EF892" s="9">
        <v>72.25</v>
      </c>
      <c r="EG892" s="9">
        <v>74.5</v>
      </c>
      <c r="EH892" s="9">
        <v>80.75</v>
      </c>
      <c r="EI892" s="9">
        <v>82.75</v>
      </c>
      <c r="EJ892" s="9">
        <v>83.05</v>
      </c>
      <c r="EK892" s="9">
        <v>83.1</v>
      </c>
      <c r="EL892" s="9">
        <v>82.45</v>
      </c>
      <c r="EM892" s="9">
        <v>78.45</v>
      </c>
      <c r="EN892" s="9">
        <v>67.45</v>
      </c>
      <c r="EO892" s="9">
        <v>64</v>
      </c>
      <c r="EP892" s="9">
        <v>63.8</v>
      </c>
      <c r="EQ892" s="9">
        <v>64.05</v>
      </c>
      <c r="ER892" s="9">
        <v>64.599999999999994</v>
      </c>
      <c r="ES892" s="9">
        <v>67.150000000000006</v>
      </c>
      <c r="ET892" s="9">
        <v>74.099999999999994</v>
      </c>
      <c r="EU892" s="9">
        <v>76.349999999999994</v>
      </c>
      <c r="EV892" s="9">
        <v>76.599999999999994</v>
      </c>
      <c r="EW892" s="9">
        <v>76.55</v>
      </c>
      <c r="EX892" s="9">
        <v>76.05</v>
      </c>
      <c r="EY892" s="9">
        <v>73.150000000000006</v>
      </c>
      <c r="EZ892" s="9">
        <v>65.2</v>
      </c>
      <c r="FA892" s="9">
        <v>62.7</v>
      </c>
      <c r="FB892" s="9">
        <v>62.55</v>
      </c>
      <c r="FC892" s="9">
        <v>62.7</v>
      </c>
      <c r="FD892" s="9">
        <v>63.2</v>
      </c>
      <c r="FE892" s="9">
        <v>65.599999999999994</v>
      </c>
      <c r="FF892" s="9">
        <v>72.2</v>
      </c>
      <c r="FG892" s="9">
        <v>74.3</v>
      </c>
      <c r="FH892" s="9">
        <v>74.5</v>
      </c>
      <c r="FI892" s="9">
        <v>74.45</v>
      </c>
      <c r="FJ892" s="9">
        <v>74</v>
      </c>
      <c r="FK892" s="9">
        <v>71.55</v>
      </c>
      <c r="FL892" s="9">
        <v>64.900000000000006</v>
      </c>
      <c r="FM892" s="9">
        <v>62.85</v>
      </c>
      <c r="FO892" s="9">
        <v>85.9876</v>
      </c>
      <c r="FP892" s="7">
        <v>64.87</v>
      </c>
      <c r="FQ892" s="9">
        <v>1.3424</v>
      </c>
      <c r="FT892" s="7">
        <v>4.04</v>
      </c>
      <c r="FU892" s="7">
        <v>4.75</v>
      </c>
      <c r="FV892" s="9">
        <v>86.040700000000001</v>
      </c>
      <c r="FX892" s="9">
        <v>64.44</v>
      </c>
      <c r="FY892" s="9">
        <v>63.43</v>
      </c>
      <c r="FZ892" s="9">
        <v>62.94</v>
      </c>
      <c r="GA892" s="9">
        <v>63.49</v>
      </c>
      <c r="GB892" s="9">
        <v>64.760000000000005</v>
      </c>
      <c r="GD892" s="9">
        <v>64.44</v>
      </c>
      <c r="GE892" s="9">
        <v>63.92</v>
      </c>
      <c r="GF892" s="9">
        <v>63.43</v>
      </c>
      <c r="GG892" s="9">
        <v>63.08</v>
      </c>
      <c r="GH892" s="9">
        <v>62.94</v>
      </c>
      <c r="GI892" s="9">
        <v>62.94</v>
      </c>
      <c r="GJ892" s="9">
        <v>63.01</v>
      </c>
      <c r="GK892" s="9">
        <v>63.1</v>
      </c>
      <c r="GL892" s="9">
        <v>63.2</v>
      </c>
      <c r="GM892" s="9">
        <v>63.3</v>
      </c>
      <c r="GN892" s="9">
        <v>63.4</v>
      </c>
      <c r="GO892" s="9">
        <v>63.49</v>
      </c>
      <c r="GP892" s="9">
        <v>63.55</v>
      </c>
      <c r="GQ892" s="9">
        <v>63.63</v>
      </c>
      <c r="GR892" s="9">
        <v>63.72</v>
      </c>
      <c r="GS892" s="9">
        <v>63.83</v>
      </c>
      <c r="GT892" s="9">
        <v>63.95</v>
      </c>
      <c r="GU892" s="9">
        <v>64.069999999999993</v>
      </c>
      <c r="GV892" s="9">
        <v>64.14</v>
      </c>
      <c r="GW892" s="9">
        <v>64.22</v>
      </c>
      <c r="GX892" s="9">
        <v>64.34</v>
      </c>
      <c r="GY892" s="9">
        <v>64.47</v>
      </c>
      <c r="GZ892" s="9">
        <v>64.61</v>
      </c>
      <c r="HA892" s="9">
        <v>64.760000000000005</v>
      </c>
      <c r="HB892" s="9">
        <v>64.86</v>
      </c>
      <c r="HC892" s="9">
        <v>64.97</v>
      </c>
      <c r="HD892" s="9">
        <v>65.069999999999993</v>
      </c>
      <c r="HE892" s="9">
        <v>65.16</v>
      </c>
      <c r="HF892" s="9">
        <v>65.27</v>
      </c>
      <c r="HG892" s="9">
        <v>65.41</v>
      </c>
      <c r="HH892" s="9">
        <v>65.489999999999995</v>
      </c>
      <c r="HI892" s="9">
        <v>65.58</v>
      </c>
      <c r="HJ892" s="9">
        <v>65.7</v>
      </c>
      <c r="HK892" s="9">
        <v>65.86</v>
      </c>
      <c r="HL892" s="9">
        <v>66.02</v>
      </c>
      <c r="HM892" s="9">
        <v>66.16</v>
      </c>
      <c r="HN892" s="9">
        <v>66.22</v>
      </c>
      <c r="HO892" s="9">
        <v>66.290000000000006</v>
      </c>
      <c r="HP892" s="9">
        <v>66.37</v>
      </c>
      <c r="HQ892" s="9">
        <v>66.45</v>
      </c>
      <c r="HR892" s="9">
        <v>66.52</v>
      </c>
      <c r="HS892" s="9">
        <v>66.569999999999993</v>
      </c>
      <c r="HT892" s="9">
        <v>66.66</v>
      </c>
      <c r="HU892" s="9">
        <v>66.75</v>
      </c>
      <c r="HV892" s="9">
        <v>66.819999999999993</v>
      </c>
      <c r="HW892" s="9">
        <v>66.89</v>
      </c>
      <c r="HX892" s="9">
        <v>66.95</v>
      </c>
      <c r="HY892" s="9">
        <v>67</v>
      </c>
      <c r="ID892" s="14">
        <v>84.838099999999997</v>
      </c>
      <c r="IE892" s="14">
        <v>84.747900000000001</v>
      </c>
      <c r="IF892" s="14">
        <v>-0.10641399999999999</v>
      </c>
      <c r="IH892" s="7">
        <v>64.87</v>
      </c>
      <c r="II892" s="9">
        <v>86.81</v>
      </c>
    </row>
    <row r="893" spans="1:243" x14ac:dyDescent="0.35">
      <c r="A893" s="6">
        <f t="shared" si="192"/>
        <v>45800</v>
      </c>
      <c r="B893" s="13">
        <f t="shared" si="203"/>
        <v>5</v>
      </c>
      <c r="C893" s="13">
        <f t="shared" si="204"/>
        <v>2025</v>
      </c>
      <c r="D893">
        <f t="shared" si="205"/>
        <v>202505</v>
      </c>
      <c r="E893">
        <f t="shared" si="206"/>
        <v>2</v>
      </c>
      <c r="F893">
        <f t="shared" si="207"/>
        <v>202502</v>
      </c>
      <c r="G893" t="s">
        <v>2045</v>
      </c>
      <c r="H893" s="9">
        <v>4.25</v>
      </c>
      <c r="I893" s="9">
        <v>4.2107999999999999</v>
      </c>
      <c r="J893" s="10">
        <v>4.2141403999999998</v>
      </c>
      <c r="K893" s="10">
        <v>4.1711733000000004</v>
      </c>
      <c r="L893" s="10">
        <v>4.1130141</v>
      </c>
      <c r="M893" s="10">
        <v>4.0443189000000004</v>
      </c>
      <c r="N893" s="10">
        <v>3.9711156999999999</v>
      </c>
      <c r="O893" s="10">
        <v>3.899454</v>
      </c>
      <c r="P893" s="10">
        <v>3.8347581000000002</v>
      </c>
      <c r="Q893" s="10">
        <v>3.7810861</v>
      </c>
      <c r="R893" s="10">
        <v>3.7399518</v>
      </c>
      <c r="S893" s="10">
        <v>3.7105052000000001</v>
      </c>
      <c r="T893" s="10">
        <v>3.6906935000000001</v>
      </c>
      <c r="U893" s="10">
        <v>3.6780252999999998</v>
      </c>
      <c r="V893" s="10">
        <v>3.6690478999999998</v>
      </c>
      <c r="W893" s="10">
        <v>3.6625109</v>
      </c>
      <c r="X893" s="10">
        <v>3.6580311999999999</v>
      </c>
      <c r="Y893" s="10">
        <v>3.6552258000000002</v>
      </c>
      <c r="Z893" s="10">
        <v>3.6537123</v>
      </c>
      <c r="AA893" s="10">
        <v>3.6531079000000002</v>
      </c>
      <c r="AB893" s="10">
        <v>3.6530952000000001</v>
      </c>
      <c r="AC893" s="10">
        <v>3.6536583</v>
      </c>
      <c r="AD893" s="10">
        <v>3.6548693999999999</v>
      </c>
      <c r="AE893" s="10">
        <v>3.6568002000000002</v>
      </c>
      <c r="AF893" s="10">
        <v>3.6595227000000001</v>
      </c>
      <c r="AG893" s="10">
        <v>3.6631087</v>
      </c>
      <c r="AH893" s="10">
        <v>3.6676106000000002</v>
      </c>
      <c r="AI893" s="10">
        <v>3.6729943</v>
      </c>
      <c r="AJ893" s="10">
        <v>3.6792014000000002</v>
      </c>
      <c r="AK893" s="10">
        <v>3.6861741000000001</v>
      </c>
      <c r="AL893" s="10">
        <v>3.6938542999999999</v>
      </c>
      <c r="AM893" s="10">
        <v>3.7021837999999998</v>
      </c>
      <c r="AN893" s="10">
        <v>3.7111046000000001</v>
      </c>
      <c r="AO893" s="10">
        <v>3.7205587000000002</v>
      </c>
      <c r="AP893" s="10">
        <v>3.7304879</v>
      </c>
      <c r="AQ893" s="10">
        <v>3.7408340999999998</v>
      </c>
      <c r="AR893" s="10">
        <v>3.7515394999999998</v>
      </c>
      <c r="AS893" s="10">
        <v>3.7625457</v>
      </c>
      <c r="AT893" s="10">
        <v>3.7738016000000001</v>
      </c>
      <c r="AU893" s="10">
        <v>3.7852863999999999</v>
      </c>
      <c r="AV893" s="10">
        <v>3.7969871999999998</v>
      </c>
      <c r="AW893" s="10">
        <v>3.8088917000000002</v>
      </c>
      <c r="AX893" s="10">
        <v>3.8209873000000001</v>
      </c>
      <c r="AY893" s="10">
        <v>3.8332611999999999</v>
      </c>
      <c r="AZ893" s="10">
        <v>3.8457009000000002</v>
      </c>
      <c r="BA893" s="10">
        <v>3.8582941000000002</v>
      </c>
      <c r="BB893" s="10">
        <v>3.8710277999999998</v>
      </c>
      <c r="BC893" s="10">
        <v>3.8838895</v>
      </c>
      <c r="BD893" s="10">
        <v>3.8968669</v>
      </c>
      <c r="BE893" s="10">
        <v>3.9099471000000001</v>
      </c>
      <c r="BF893" s="10">
        <v>3.9231193000000002</v>
      </c>
      <c r="BG893" s="10">
        <v>3.9363804</v>
      </c>
      <c r="BH893" s="10">
        <v>3.9497289000000002</v>
      </c>
      <c r="BI893" s="10">
        <v>3.9631636000000001</v>
      </c>
      <c r="BJ893" s="10">
        <v>3.9766835</v>
      </c>
      <c r="BK893" s="10">
        <v>3.9902869999999999</v>
      </c>
      <c r="BL893" s="10">
        <v>4.0039731999999999</v>
      </c>
      <c r="BM893" s="10">
        <v>4.0177408999999997</v>
      </c>
      <c r="BN893" s="10">
        <v>4.0315884999999998</v>
      </c>
      <c r="BO893" s="10">
        <v>4.045515</v>
      </c>
      <c r="BP893" s="10">
        <v>4.0595194000000001</v>
      </c>
      <c r="BQ893" s="10">
        <v>4.0735999999999999</v>
      </c>
      <c r="BR893" s="10">
        <v>4.1595009999999997</v>
      </c>
      <c r="BS893" s="10">
        <v>4.2471182000000001</v>
      </c>
      <c r="BU893" s="9">
        <v>87.15</v>
      </c>
      <c r="BV893" s="9">
        <v>86.02</v>
      </c>
      <c r="BW893" s="9">
        <v>87</v>
      </c>
      <c r="BX893" s="9">
        <v>89.5</v>
      </c>
      <c r="BY893" s="9">
        <v>90.16</v>
      </c>
      <c r="BZ893" s="9">
        <v>96.84</v>
      </c>
      <c r="CA893" s="9">
        <v>98.93</v>
      </c>
      <c r="CB893" s="9">
        <v>99.62</v>
      </c>
      <c r="CC893" s="9">
        <v>99.36</v>
      </c>
      <c r="CD893" s="9">
        <v>96.19</v>
      </c>
      <c r="CE893" s="9">
        <v>88.34</v>
      </c>
      <c r="CF893" s="9">
        <v>84.6</v>
      </c>
      <c r="CG893" s="9">
        <v>82.19</v>
      </c>
      <c r="CH893" s="9">
        <v>82.53</v>
      </c>
      <c r="CI893" s="9">
        <v>83.34</v>
      </c>
      <c r="CJ893" s="9">
        <v>83.65</v>
      </c>
      <c r="CK893" s="9">
        <v>85.23</v>
      </c>
      <c r="CL893" s="9">
        <v>89.85</v>
      </c>
      <c r="CM893" s="9">
        <v>91.23</v>
      </c>
      <c r="CN893" s="9">
        <v>94.02</v>
      </c>
      <c r="CO893" s="9">
        <v>94.06</v>
      </c>
      <c r="CP893" s="9">
        <v>87.13</v>
      </c>
      <c r="CQ893" s="9">
        <v>75.760000000000005</v>
      </c>
      <c r="CR893" s="9">
        <v>73.73</v>
      </c>
      <c r="CS893" s="9">
        <v>71.930000000000007</v>
      </c>
      <c r="CT893" s="9">
        <v>71.239999999999995</v>
      </c>
      <c r="CU893" s="9">
        <v>71.41</v>
      </c>
      <c r="CV893" s="9">
        <v>72.180000000000007</v>
      </c>
      <c r="CW893" s="9">
        <v>76.25</v>
      </c>
      <c r="CX893" s="9">
        <v>78.8</v>
      </c>
      <c r="CY893" s="9">
        <v>80.930000000000007</v>
      </c>
      <c r="CZ893" s="9">
        <v>82.44</v>
      </c>
      <c r="DA893" s="9">
        <v>82.46</v>
      </c>
      <c r="DB893" s="9">
        <v>78.069999999999993</v>
      </c>
      <c r="DC893" s="9">
        <v>68.38</v>
      </c>
      <c r="DD893" s="9">
        <v>64.44</v>
      </c>
      <c r="DE893" s="9">
        <v>62.53</v>
      </c>
      <c r="DF893" s="9">
        <v>62.6</v>
      </c>
      <c r="DG893" s="9">
        <v>62.67</v>
      </c>
      <c r="DH893" s="9">
        <v>65.290000000000006</v>
      </c>
      <c r="DI893" s="9">
        <v>70.59</v>
      </c>
      <c r="DJ893" s="9">
        <v>72.45</v>
      </c>
      <c r="DK893" s="9">
        <v>73.44</v>
      </c>
      <c r="DL893" s="9">
        <v>74.95</v>
      </c>
      <c r="DM893" s="9">
        <v>73.73</v>
      </c>
      <c r="DN893" s="9">
        <v>72.72</v>
      </c>
      <c r="DO893" s="9">
        <v>66.900000000000006</v>
      </c>
      <c r="DP893" s="9">
        <v>65.260000000000005</v>
      </c>
      <c r="DR893" s="9">
        <v>77.8</v>
      </c>
      <c r="DS893" s="9">
        <v>78.2</v>
      </c>
      <c r="DT893" s="9">
        <v>78.25</v>
      </c>
      <c r="DU893" s="9">
        <v>84.05</v>
      </c>
      <c r="DV893" s="9">
        <v>83.65</v>
      </c>
      <c r="DW893" s="9">
        <v>88.4</v>
      </c>
      <c r="DX893" s="9">
        <v>89.55</v>
      </c>
      <c r="DY893" s="9">
        <v>88.2</v>
      </c>
      <c r="DZ893" s="9">
        <v>88.2</v>
      </c>
      <c r="EA893" s="9">
        <v>87.25</v>
      </c>
      <c r="EB893" s="9">
        <v>76.849999999999994</v>
      </c>
      <c r="EC893" s="9">
        <v>73.55</v>
      </c>
      <c r="ED893" s="9">
        <v>73</v>
      </c>
      <c r="EE893" s="9">
        <v>72.349999999999994</v>
      </c>
      <c r="EF893" s="9">
        <v>72.5</v>
      </c>
      <c r="EG893" s="9">
        <v>74.7</v>
      </c>
      <c r="EH893" s="9">
        <v>80.95</v>
      </c>
      <c r="EI893" s="9">
        <v>83</v>
      </c>
      <c r="EJ893" s="9">
        <v>83.3</v>
      </c>
      <c r="EK893" s="9">
        <v>83.3</v>
      </c>
      <c r="EL893" s="9">
        <v>82.7</v>
      </c>
      <c r="EM893" s="9">
        <v>78.599999999999994</v>
      </c>
      <c r="EN893" s="9">
        <v>67.3</v>
      </c>
      <c r="EO893" s="9">
        <v>63.8</v>
      </c>
      <c r="EP893" s="9">
        <v>63.55</v>
      </c>
      <c r="EQ893" s="9">
        <v>63.8</v>
      </c>
      <c r="ER893" s="9">
        <v>64.349999999999994</v>
      </c>
      <c r="ES893" s="9">
        <v>67.05</v>
      </c>
      <c r="ET893" s="9">
        <v>74.349999999999994</v>
      </c>
      <c r="EU893" s="9">
        <v>76.7</v>
      </c>
      <c r="EV893" s="9">
        <v>76.95</v>
      </c>
      <c r="EW893" s="9">
        <v>76.900000000000006</v>
      </c>
      <c r="EX893" s="9">
        <v>76.349999999999994</v>
      </c>
      <c r="EY893" s="9">
        <v>73.3</v>
      </c>
      <c r="EZ893" s="9">
        <v>65.05</v>
      </c>
      <c r="FA893" s="9">
        <v>62.45</v>
      </c>
      <c r="FB893" s="9">
        <v>62.25</v>
      </c>
      <c r="FC893" s="9">
        <v>62.45</v>
      </c>
      <c r="FD893" s="9">
        <v>62.9</v>
      </c>
      <c r="FE893" s="9">
        <v>65.3</v>
      </c>
      <c r="FF893" s="9">
        <v>71.900000000000006</v>
      </c>
      <c r="FG893" s="9">
        <v>74.05</v>
      </c>
      <c r="FH893" s="9">
        <v>74.25</v>
      </c>
      <c r="FI893" s="9">
        <v>74.150000000000006</v>
      </c>
      <c r="FJ893" s="9">
        <v>73.7</v>
      </c>
      <c r="FK893" s="9">
        <v>71.3</v>
      </c>
      <c r="FL893" s="9">
        <v>64.650000000000006</v>
      </c>
      <c r="FM893" s="9">
        <v>62.55</v>
      </c>
      <c r="FO893" s="9">
        <v>86.0518</v>
      </c>
      <c r="FP893" s="7">
        <v>65.41</v>
      </c>
      <c r="FQ893" s="9">
        <v>1.3495999999999999</v>
      </c>
      <c r="FT893" s="7">
        <v>3.99</v>
      </c>
      <c r="FU893" s="7">
        <v>4.68</v>
      </c>
      <c r="FV893" s="9">
        <v>86.100099999999998</v>
      </c>
      <c r="FX893" s="9">
        <v>64.78</v>
      </c>
      <c r="FY893" s="9">
        <v>63.67</v>
      </c>
      <c r="FZ893" s="9">
        <v>63.15</v>
      </c>
      <c r="GA893" s="9">
        <v>63.71</v>
      </c>
      <c r="GB893" s="9">
        <v>64.849999999999994</v>
      </c>
      <c r="GD893" s="9">
        <v>64.78</v>
      </c>
      <c r="GE893" s="9">
        <v>64.209999999999994</v>
      </c>
      <c r="GF893" s="9">
        <v>63.67</v>
      </c>
      <c r="GG893" s="9">
        <v>63.29</v>
      </c>
      <c r="GH893" s="9">
        <v>63.14</v>
      </c>
      <c r="GI893" s="9">
        <v>63.15</v>
      </c>
      <c r="GJ893" s="9">
        <v>63.24</v>
      </c>
      <c r="GK893" s="9">
        <v>63.34</v>
      </c>
      <c r="GL893" s="9">
        <v>63.44</v>
      </c>
      <c r="GM893" s="9">
        <v>63.53</v>
      </c>
      <c r="GN893" s="9">
        <v>63.62</v>
      </c>
      <c r="GO893" s="9">
        <v>63.71</v>
      </c>
      <c r="GP893" s="9">
        <v>63.76</v>
      </c>
      <c r="GQ893" s="9">
        <v>63.83</v>
      </c>
      <c r="GR893" s="9">
        <v>63.92</v>
      </c>
      <c r="GS893" s="9">
        <v>64.02</v>
      </c>
      <c r="GT893" s="9">
        <v>64.13</v>
      </c>
      <c r="GU893" s="9">
        <v>64.23</v>
      </c>
      <c r="GV893" s="9">
        <v>64.290000000000006</v>
      </c>
      <c r="GW893" s="9">
        <v>64.349999999999994</v>
      </c>
      <c r="GX893" s="9">
        <v>64.459999999999994</v>
      </c>
      <c r="GY893" s="9">
        <v>64.58</v>
      </c>
      <c r="GZ893" s="9">
        <v>64.709999999999994</v>
      </c>
      <c r="HA893" s="9">
        <v>64.849999999999994</v>
      </c>
      <c r="HB893" s="9">
        <v>64.94</v>
      </c>
      <c r="HC893" s="9">
        <v>65.03</v>
      </c>
      <c r="HD893" s="9">
        <v>65.11</v>
      </c>
      <c r="HE893" s="9">
        <v>65.19</v>
      </c>
      <c r="HF893" s="9">
        <v>65.290000000000006</v>
      </c>
      <c r="HG893" s="9">
        <v>65.42</v>
      </c>
      <c r="HH893" s="9">
        <v>65.489999999999995</v>
      </c>
      <c r="HI893" s="9">
        <v>65.56</v>
      </c>
      <c r="HJ893" s="9">
        <v>65.67</v>
      </c>
      <c r="HK893" s="9">
        <v>65.81</v>
      </c>
      <c r="HL893" s="9">
        <v>65.95</v>
      </c>
      <c r="HM893" s="9">
        <v>66.09</v>
      </c>
      <c r="HN893" s="9">
        <v>66.14</v>
      </c>
      <c r="HO893" s="9">
        <v>66.2</v>
      </c>
      <c r="HP893" s="9">
        <v>66.27</v>
      </c>
      <c r="HQ893" s="9">
        <v>66.34</v>
      </c>
      <c r="HR893" s="9">
        <v>66.39</v>
      </c>
      <c r="HS893" s="9">
        <v>66.430000000000007</v>
      </c>
      <c r="HT893" s="9">
        <v>66.52</v>
      </c>
      <c r="HU893" s="9">
        <v>66.599999999999994</v>
      </c>
      <c r="HV893" s="9">
        <v>66.66</v>
      </c>
      <c r="HW893" s="9">
        <v>66.72</v>
      </c>
      <c r="HX893" s="9">
        <v>66.77</v>
      </c>
      <c r="HY893" s="9">
        <v>66.81</v>
      </c>
      <c r="ID893" s="14">
        <v>84.838099999999997</v>
      </c>
      <c r="IE893" s="14">
        <v>84.747900000000001</v>
      </c>
      <c r="IF893" s="14">
        <v>-0.10641399999999999</v>
      </c>
      <c r="IH893" s="7">
        <v>65.41</v>
      </c>
      <c r="II893" s="9">
        <v>87.15</v>
      </c>
    </row>
    <row r="894" spans="1:243" x14ac:dyDescent="0.35">
      <c r="A894" s="6">
        <f t="shared" si="192"/>
        <v>45803</v>
      </c>
      <c r="B894" s="13">
        <f t="shared" si="203"/>
        <v>5</v>
      </c>
      <c r="C894" s="13">
        <f t="shared" si="204"/>
        <v>2025</v>
      </c>
      <c r="D894">
        <f t="shared" si="205"/>
        <v>202505</v>
      </c>
      <c r="E894">
        <f t="shared" si="206"/>
        <v>2</v>
      </c>
      <c r="F894">
        <f t="shared" si="207"/>
        <v>202502</v>
      </c>
      <c r="G894" t="s">
        <v>2046</v>
      </c>
      <c r="H894" s="9">
        <v>4.25</v>
      </c>
      <c r="I894" s="9" t="e">
        <v>#N/A</v>
      </c>
      <c r="J894" s="10" t="e">
        <v>#N/A</v>
      </c>
      <c r="K894" s="10" t="e">
        <v>#N/A</v>
      </c>
      <c r="L894" s="10" t="e">
        <v>#N/A</v>
      </c>
      <c r="M894" s="10" t="e">
        <v>#N/A</v>
      </c>
      <c r="N894" s="10" t="e">
        <v>#N/A</v>
      </c>
      <c r="O894" s="10" t="e">
        <v>#N/A</v>
      </c>
      <c r="P894" s="10" t="e">
        <v>#N/A</v>
      </c>
      <c r="Q894" s="10" t="e">
        <v>#N/A</v>
      </c>
      <c r="R894" s="10" t="e">
        <v>#N/A</v>
      </c>
      <c r="S894" s="10" t="e">
        <v>#N/A</v>
      </c>
      <c r="T894" s="10" t="e">
        <v>#N/A</v>
      </c>
      <c r="U894" s="10" t="e">
        <v>#N/A</v>
      </c>
      <c r="V894" s="10" t="e">
        <v>#N/A</v>
      </c>
      <c r="W894" s="10" t="e">
        <v>#N/A</v>
      </c>
      <c r="X894" s="10" t="e">
        <v>#N/A</v>
      </c>
      <c r="Y894" s="10" t="e">
        <v>#N/A</v>
      </c>
      <c r="Z894" s="10" t="e">
        <v>#N/A</v>
      </c>
      <c r="AA894" s="10" t="e">
        <v>#N/A</v>
      </c>
      <c r="AB894" s="10" t="e">
        <v>#N/A</v>
      </c>
      <c r="AC894" s="10" t="e">
        <v>#N/A</v>
      </c>
      <c r="AD894" s="10" t="e">
        <v>#N/A</v>
      </c>
      <c r="AE894" s="10" t="e">
        <v>#N/A</v>
      </c>
      <c r="AF894" s="10" t="e">
        <v>#N/A</v>
      </c>
      <c r="AG894" s="10" t="e">
        <v>#N/A</v>
      </c>
      <c r="AH894" s="10" t="e">
        <v>#N/A</v>
      </c>
      <c r="AI894" s="10" t="e">
        <v>#N/A</v>
      </c>
      <c r="AJ894" s="10" t="e">
        <v>#N/A</v>
      </c>
      <c r="AK894" s="10" t="e">
        <v>#N/A</v>
      </c>
      <c r="AL894" s="10" t="e">
        <v>#N/A</v>
      </c>
      <c r="AM894" s="10" t="e">
        <v>#N/A</v>
      </c>
      <c r="AN894" s="10" t="e">
        <v>#N/A</v>
      </c>
      <c r="AO894" s="10" t="e">
        <v>#N/A</v>
      </c>
      <c r="AP894" s="10" t="e">
        <v>#N/A</v>
      </c>
      <c r="AQ894" s="10" t="e">
        <v>#N/A</v>
      </c>
      <c r="AR894" s="10" t="e">
        <v>#N/A</v>
      </c>
      <c r="AS894" s="10" t="e">
        <v>#N/A</v>
      </c>
      <c r="AT894" s="10" t="e">
        <v>#N/A</v>
      </c>
      <c r="AU894" s="10" t="e">
        <v>#N/A</v>
      </c>
      <c r="AV894" s="10" t="e">
        <v>#N/A</v>
      </c>
      <c r="AW894" s="10" t="e">
        <v>#N/A</v>
      </c>
      <c r="AX894" s="10" t="e">
        <v>#N/A</v>
      </c>
      <c r="AY894" s="10" t="e">
        <v>#N/A</v>
      </c>
      <c r="AZ894" s="10" t="e">
        <v>#N/A</v>
      </c>
      <c r="BA894" s="10" t="e">
        <v>#N/A</v>
      </c>
      <c r="BB894" s="10" t="e">
        <v>#N/A</v>
      </c>
      <c r="BC894" s="10" t="e">
        <v>#N/A</v>
      </c>
      <c r="BD894" s="10" t="e">
        <v>#N/A</v>
      </c>
      <c r="BE894" s="10" t="e">
        <v>#N/A</v>
      </c>
      <c r="BF894" s="10" t="e">
        <v>#N/A</v>
      </c>
      <c r="BG894" s="10" t="e">
        <v>#N/A</v>
      </c>
      <c r="BH894" s="10" t="e">
        <v>#N/A</v>
      </c>
      <c r="BI894" s="10" t="e">
        <v>#N/A</v>
      </c>
      <c r="BJ894" s="10" t="e">
        <v>#N/A</v>
      </c>
      <c r="BK894" s="10" t="e">
        <v>#N/A</v>
      </c>
      <c r="BL894" s="10" t="e">
        <v>#N/A</v>
      </c>
      <c r="BM894" s="10" t="e">
        <v>#N/A</v>
      </c>
      <c r="BN894" s="10" t="e">
        <v>#N/A</v>
      </c>
      <c r="BO894" s="10" t="e">
        <v>#N/A</v>
      </c>
      <c r="BP894" s="10" t="e">
        <v>#N/A</v>
      </c>
      <c r="BQ894" s="10" t="e">
        <v>#N/A</v>
      </c>
      <c r="BR894" s="10" t="e">
        <v>#N/A</v>
      </c>
      <c r="BS894" s="10" t="e">
        <v>#N/A</v>
      </c>
      <c r="BU894" s="9">
        <v>87.15</v>
      </c>
      <c r="BV894" s="9">
        <v>86.02</v>
      </c>
      <c r="BW894" s="9">
        <v>87</v>
      </c>
      <c r="BX894" s="9">
        <v>89.5</v>
      </c>
      <c r="BY894" s="9">
        <v>90.16</v>
      </c>
      <c r="BZ894" s="9">
        <v>96.84</v>
      </c>
      <c r="CA894" s="9">
        <v>98.93</v>
      </c>
      <c r="CB894" s="9">
        <v>99.62</v>
      </c>
      <c r="CC894" s="9">
        <v>99.36</v>
      </c>
      <c r="CD894" s="9">
        <v>96.19</v>
      </c>
      <c r="CE894" s="9">
        <v>88.34</v>
      </c>
      <c r="CF894" s="9">
        <v>84.6</v>
      </c>
      <c r="CG894" s="9">
        <v>82.19</v>
      </c>
      <c r="CH894" s="9">
        <v>82.53</v>
      </c>
      <c r="CI894" s="9">
        <v>83.34</v>
      </c>
      <c r="CJ894" s="9">
        <v>83.65</v>
      </c>
      <c r="CK894" s="9">
        <v>85.23</v>
      </c>
      <c r="CL894" s="9">
        <v>89.85</v>
      </c>
      <c r="CM894" s="9">
        <v>91.23</v>
      </c>
      <c r="CN894" s="9">
        <v>94.02</v>
      </c>
      <c r="CO894" s="9">
        <v>94.06</v>
      </c>
      <c r="CP894" s="9">
        <v>87.13</v>
      </c>
      <c r="CQ894" s="9">
        <v>75.760000000000005</v>
      </c>
      <c r="CR894" s="9">
        <v>73.73</v>
      </c>
      <c r="CS894" s="9">
        <v>71.930000000000007</v>
      </c>
      <c r="CT894" s="9">
        <v>71.239999999999995</v>
      </c>
      <c r="CU894" s="9">
        <v>71.41</v>
      </c>
      <c r="CV894" s="9">
        <v>72.180000000000007</v>
      </c>
      <c r="CW894" s="9">
        <v>76.25</v>
      </c>
      <c r="CX894" s="9">
        <v>78.8</v>
      </c>
      <c r="CY894" s="9">
        <v>80.930000000000007</v>
      </c>
      <c r="CZ894" s="9">
        <v>82.44</v>
      </c>
      <c r="DA894" s="9">
        <v>82.46</v>
      </c>
      <c r="DB894" s="9">
        <v>78.069999999999993</v>
      </c>
      <c r="DC894" s="9">
        <v>68.38</v>
      </c>
      <c r="DD894" s="9">
        <v>64.44</v>
      </c>
      <c r="DE894" s="9">
        <v>62.53</v>
      </c>
      <c r="DF894" s="9">
        <v>62.6</v>
      </c>
      <c r="DG894" s="9">
        <v>62.67</v>
      </c>
      <c r="DH894" s="9">
        <v>65.290000000000006</v>
      </c>
      <c r="DI894" s="9">
        <v>70.59</v>
      </c>
      <c r="DJ894" s="9">
        <v>72.45</v>
      </c>
      <c r="DK894" s="9">
        <v>73.44</v>
      </c>
      <c r="DL894" s="9">
        <v>74.95</v>
      </c>
      <c r="DM894" s="9">
        <v>73.73</v>
      </c>
      <c r="DN894" s="9">
        <v>72.72</v>
      </c>
      <c r="DO894" s="9">
        <v>66.900000000000006</v>
      </c>
      <c r="DP894" s="9">
        <v>65.260000000000005</v>
      </c>
      <c r="DR894" s="9">
        <v>77.8</v>
      </c>
      <c r="DS894" s="9">
        <v>78.2</v>
      </c>
      <c r="DT894" s="9">
        <v>78.25</v>
      </c>
      <c r="DU894" s="9">
        <v>84.05</v>
      </c>
      <c r="DV894" s="9">
        <v>83.65</v>
      </c>
      <c r="DW894" s="9">
        <v>88.4</v>
      </c>
      <c r="DX894" s="9">
        <v>89.55</v>
      </c>
      <c r="DY894" s="9">
        <v>88.2</v>
      </c>
      <c r="DZ894" s="9">
        <v>88.2</v>
      </c>
      <c r="EA894" s="9">
        <v>87.25</v>
      </c>
      <c r="EB894" s="9">
        <v>76.849999999999994</v>
      </c>
      <c r="EC894" s="9">
        <v>73.55</v>
      </c>
      <c r="ED894" s="9">
        <v>73</v>
      </c>
      <c r="EE894" s="9">
        <v>72.349999999999994</v>
      </c>
      <c r="EF894" s="9">
        <v>72.5</v>
      </c>
      <c r="EG894" s="9">
        <v>74.7</v>
      </c>
      <c r="EH894" s="9">
        <v>80.95</v>
      </c>
      <c r="EI894" s="9">
        <v>83</v>
      </c>
      <c r="EJ894" s="9">
        <v>83.3</v>
      </c>
      <c r="EK894" s="9">
        <v>83.3</v>
      </c>
      <c r="EL894" s="9">
        <v>82.7</v>
      </c>
      <c r="EM894" s="9">
        <v>78.599999999999994</v>
      </c>
      <c r="EN894" s="9">
        <v>67.3</v>
      </c>
      <c r="EO894" s="9">
        <v>63.8</v>
      </c>
      <c r="EP894" s="9">
        <v>63.55</v>
      </c>
      <c r="EQ894" s="9">
        <v>63.8</v>
      </c>
      <c r="ER894" s="9">
        <v>64.349999999999994</v>
      </c>
      <c r="ES894" s="9">
        <v>67.05</v>
      </c>
      <c r="ET894" s="9">
        <v>74.349999999999994</v>
      </c>
      <c r="EU894" s="9">
        <v>76.7</v>
      </c>
      <c r="EV894" s="9">
        <v>76.95</v>
      </c>
      <c r="EW894" s="9">
        <v>76.900000000000006</v>
      </c>
      <c r="EX894" s="9">
        <v>76.349999999999994</v>
      </c>
      <c r="EY894" s="9">
        <v>73.3</v>
      </c>
      <c r="EZ894" s="9">
        <v>65.05</v>
      </c>
      <c r="FA894" s="9">
        <v>62.45</v>
      </c>
      <c r="FB894" s="9">
        <v>62.25</v>
      </c>
      <c r="FC894" s="9">
        <v>62.45</v>
      </c>
      <c r="FD894" s="9">
        <v>62.9</v>
      </c>
      <c r="FE894" s="9">
        <v>65.3</v>
      </c>
      <c r="FF894" s="9">
        <v>71.900000000000006</v>
      </c>
      <c r="FG894" s="9">
        <v>74.05</v>
      </c>
      <c r="FH894" s="9">
        <v>74.25</v>
      </c>
      <c r="FI894" s="9">
        <v>74.150000000000006</v>
      </c>
      <c r="FJ894" s="9">
        <v>73.7</v>
      </c>
      <c r="FK894" s="9">
        <v>71.3</v>
      </c>
      <c r="FL894" s="9">
        <v>64.650000000000006</v>
      </c>
      <c r="FM894" s="9">
        <v>62.55</v>
      </c>
      <c r="FO894" s="9" t="e">
        <v>#N/A</v>
      </c>
      <c r="FP894" s="7" t="e">
        <v>#N/A</v>
      </c>
      <c r="FQ894" s="9" t="e">
        <v>#N/A</v>
      </c>
      <c r="FT894" s="7">
        <v>3.99</v>
      </c>
      <c r="FU894" s="7" t="e">
        <v>#N/A</v>
      </c>
      <c r="FV894" s="9" t="e">
        <v>#N/A</v>
      </c>
      <c r="FX894" s="9">
        <v>64.739999999999995</v>
      </c>
      <c r="FY894" s="9">
        <v>63.55</v>
      </c>
      <c r="FZ894" s="9">
        <v>63.03</v>
      </c>
      <c r="GA894" s="9">
        <v>63.61</v>
      </c>
      <c r="GB894" s="9">
        <v>64.739999999999995</v>
      </c>
      <c r="GD894" s="9">
        <v>64.739999999999995</v>
      </c>
      <c r="GE894" s="9">
        <v>64.12</v>
      </c>
      <c r="GF894" s="9">
        <v>63.55</v>
      </c>
      <c r="GG894" s="9">
        <v>63.15</v>
      </c>
      <c r="GH894" s="9">
        <v>63</v>
      </c>
      <c r="GI894" s="9">
        <v>63.03</v>
      </c>
      <c r="GJ894" s="9">
        <v>63.13</v>
      </c>
      <c r="GK894" s="9">
        <v>63.23</v>
      </c>
      <c r="GL894" s="9">
        <v>63.34</v>
      </c>
      <c r="GM894" s="9">
        <v>63.43</v>
      </c>
      <c r="GN894" s="9">
        <v>63.53</v>
      </c>
      <c r="GO894" s="9">
        <v>63.61</v>
      </c>
      <c r="GP894" s="9">
        <v>63.66</v>
      </c>
      <c r="GQ894" s="9">
        <v>63.73</v>
      </c>
      <c r="GR894" s="9">
        <v>63.82</v>
      </c>
      <c r="GS894" s="9">
        <v>63.92</v>
      </c>
      <c r="GT894" s="9">
        <v>64.03</v>
      </c>
      <c r="GU894" s="9">
        <v>64.13</v>
      </c>
      <c r="GV894" s="9">
        <v>64.19</v>
      </c>
      <c r="GW894" s="9">
        <v>64.25</v>
      </c>
      <c r="GX894" s="9">
        <v>64.36</v>
      </c>
      <c r="GY894" s="9">
        <v>64.48</v>
      </c>
      <c r="GZ894" s="9">
        <v>64.61</v>
      </c>
      <c r="HA894" s="9">
        <v>64.739999999999995</v>
      </c>
      <c r="HB894" s="9">
        <v>64.83</v>
      </c>
      <c r="HC894" s="9">
        <v>64.92</v>
      </c>
      <c r="HD894" s="9">
        <v>65</v>
      </c>
      <c r="HE894" s="9">
        <v>65.08</v>
      </c>
      <c r="HF894" s="9">
        <v>65.180000000000007</v>
      </c>
      <c r="HG894" s="9">
        <v>65.31</v>
      </c>
      <c r="HH894" s="9">
        <v>65.38</v>
      </c>
      <c r="HI894" s="9">
        <v>65.45</v>
      </c>
      <c r="HJ894" s="9">
        <v>65.56</v>
      </c>
      <c r="HK894" s="9">
        <v>65.7</v>
      </c>
      <c r="HL894" s="9">
        <v>65.84</v>
      </c>
      <c r="HM894" s="9">
        <v>65.98</v>
      </c>
      <c r="HN894" s="9">
        <v>66.03</v>
      </c>
      <c r="HO894" s="9">
        <v>66.09</v>
      </c>
      <c r="HP894" s="9">
        <v>66.150000000000006</v>
      </c>
      <c r="HQ894" s="9">
        <v>66.23</v>
      </c>
      <c r="HR894" s="9">
        <v>66.27</v>
      </c>
      <c r="HS894" s="9">
        <v>66.3</v>
      </c>
      <c r="HT894" s="9">
        <v>66.39</v>
      </c>
      <c r="HU894" s="9">
        <v>66.47</v>
      </c>
      <c r="HV894" s="9">
        <v>66.53</v>
      </c>
      <c r="HW894" s="9">
        <v>66.59</v>
      </c>
      <c r="HX894" s="9">
        <v>66.63</v>
      </c>
      <c r="HY894" s="9">
        <v>66.67</v>
      </c>
      <c r="ID894" s="14">
        <v>84.838099999999997</v>
      </c>
      <c r="IE894" s="14">
        <v>84.747900000000001</v>
      </c>
      <c r="IF894" s="14">
        <v>-0.10641399999999999</v>
      </c>
      <c r="IH894" s="7" t="e">
        <v>#N/A</v>
      </c>
      <c r="II894" s="9">
        <v>87.15</v>
      </c>
    </row>
    <row r="895" spans="1:243" x14ac:dyDescent="0.35">
      <c r="A895" s="6">
        <f t="shared" si="192"/>
        <v>45804</v>
      </c>
      <c r="B895" s="13">
        <f t="shared" si="203"/>
        <v>5</v>
      </c>
      <c r="C895" s="13">
        <f t="shared" si="204"/>
        <v>2025</v>
      </c>
      <c r="D895">
        <f t="shared" si="205"/>
        <v>202505</v>
      </c>
      <c r="E895">
        <f t="shared" si="206"/>
        <v>2</v>
      </c>
      <c r="F895">
        <f t="shared" si="207"/>
        <v>202502</v>
      </c>
      <c r="G895" t="s">
        <v>2047</v>
      </c>
      <c r="H895" s="9">
        <v>4.25</v>
      </c>
      <c r="I895" s="9">
        <v>4.2107000000000001</v>
      </c>
      <c r="J895" s="10">
        <v>4.2139528999999998</v>
      </c>
      <c r="K895" s="10">
        <v>4.1797180999999997</v>
      </c>
      <c r="L895" s="10">
        <v>4.1311650000000002</v>
      </c>
      <c r="M895" s="10">
        <v>4.0683974000000003</v>
      </c>
      <c r="N895" s="10">
        <v>3.9960838000000001</v>
      </c>
      <c r="O895" s="10">
        <v>3.9238426999999998</v>
      </c>
      <c r="P895" s="10">
        <v>3.8600732</v>
      </c>
      <c r="Q895" s="10">
        <v>3.8085523000000001</v>
      </c>
      <c r="R895" s="10">
        <v>3.7700260000000001</v>
      </c>
      <c r="S895" s="10">
        <v>3.7431885999999999</v>
      </c>
      <c r="T895" s="10">
        <v>3.7260035999999999</v>
      </c>
      <c r="U895" s="10">
        <v>3.7163339999999998</v>
      </c>
      <c r="V895" s="10">
        <v>3.7108743</v>
      </c>
      <c r="W895" s="10">
        <v>3.7082818999999998</v>
      </c>
      <c r="X895" s="10">
        <v>3.7078288000000001</v>
      </c>
      <c r="Y895" s="10">
        <v>3.7087873</v>
      </c>
      <c r="Z895" s="10">
        <v>3.7104292999999999</v>
      </c>
      <c r="AA895" s="10">
        <v>3.712027</v>
      </c>
      <c r="AB895" s="10">
        <v>3.7129875000000001</v>
      </c>
      <c r="AC895" s="10">
        <v>3.7133438999999999</v>
      </c>
      <c r="AD895" s="10">
        <v>3.7133107000000001</v>
      </c>
      <c r="AE895" s="10">
        <v>3.7131025000000002</v>
      </c>
      <c r="AF895" s="10">
        <v>3.7129336999999998</v>
      </c>
      <c r="AG895" s="10">
        <v>3.7130188999999998</v>
      </c>
      <c r="AH895" s="10">
        <v>3.7135397000000001</v>
      </c>
      <c r="AI895" s="10">
        <v>3.7145462999999999</v>
      </c>
      <c r="AJ895" s="10">
        <v>3.7160557999999999</v>
      </c>
      <c r="AK895" s="10">
        <v>3.7180852999999998</v>
      </c>
      <c r="AL895" s="10">
        <v>3.7206521000000001</v>
      </c>
      <c r="AM895" s="10">
        <v>3.7237733</v>
      </c>
      <c r="AN895" s="10">
        <v>3.7274660000000002</v>
      </c>
      <c r="AO895" s="10">
        <v>3.7317475999999998</v>
      </c>
      <c r="AP895" s="10">
        <v>3.7366350000000002</v>
      </c>
      <c r="AQ895" s="10">
        <v>3.7421456000000002</v>
      </c>
      <c r="AR895" s="10">
        <v>3.7482964999999999</v>
      </c>
      <c r="AS895" s="10">
        <v>3.7551047999999998</v>
      </c>
      <c r="AT895" s="10">
        <v>3.7625820999999999</v>
      </c>
      <c r="AU895" s="10">
        <v>3.7707061999999998</v>
      </c>
      <c r="AV895" s="10">
        <v>3.7794424000000002</v>
      </c>
      <c r="AW895" s="10">
        <v>3.7887559</v>
      </c>
      <c r="AX895" s="10">
        <v>3.7986124000000001</v>
      </c>
      <c r="AY895" s="10">
        <v>3.8089767999999999</v>
      </c>
      <c r="AZ895" s="10">
        <v>3.8198145999999999</v>
      </c>
      <c r="BA895" s="10">
        <v>3.8310911999999999</v>
      </c>
      <c r="BB895" s="10">
        <v>3.8427718</v>
      </c>
      <c r="BC895" s="10">
        <v>3.8548217999999999</v>
      </c>
      <c r="BD895" s="10">
        <v>3.8672065999999998</v>
      </c>
      <c r="BE895" s="10">
        <v>3.8798911999999999</v>
      </c>
      <c r="BF895" s="10">
        <v>3.8928433</v>
      </c>
      <c r="BG895" s="10">
        <v>3.9060416</v>
      </c>
      <c r="BH895" s="10">
        <v>3.9194680000000002</v>
      </c>
      <c r="BI895" s="10">
        <v>3.9331051000000001</v>
      </c>
      <c r="BJ895" s="10">
        <v>3.9469354000000001</v>
      </c>
      <c r="BK895" s="10">
        <v>3.9609409000000002</v>
      </c>
      <c r="BL895" s="10">
        <v>3.975104</v>
      </c>
      <c r="BM895" s="10">
        <v>3.9894072999999999</v>
      </c>
      <c r="BN895" s="10">
        <v>4.0038327999999996</v>
      </c>
      <c r="BO895" s="10">
        <v>4.0183628999999996</v>
      </c>
      <c r="BP895" s="10">
        <v>4.0329803000000002</v>
      </c>
      <c r="BQ895" s="10">
        <v>4.0476666999999997</v>
      </c>
      <c r="BR895" s="10">
        <v>4.1365824</v>
      </c>
      <c r="BS895" s="10">
        <v>4.2255633000000001</v>
      </c>
      <c r="BU895" s="9">
        <v>88.46</v>
      </c>
      <c r="BV895" s="9">
        <v>87.34</v>
      </c>
      <c r="BW895" s="9">
        <v>88.31</v>
      </c>
      <c r="BX895" s="9">
        <v>90.76</v>
      </c>
      <c r="BY895" s="9">
        <v>91.31</v>
      </c>
      <c r="BZ895" s="9">
        <v>97.39</v>
      </c>
      <c r="CA895" s="9">
        <v>99.81</v>
      </c>
      <c r="CB895" s="9">
        <v>100.47</v>
      </c>
      <c r="CC895" s="9">
        <v>99.9</v>
      </c>
      <c r="CD895" s="9">
        <v>96.64</v>
      </c>
      <c r="CE895" s="9">
        <v>88.98</v>
      </c>
      <c r="CF895" s="9">
        <v>85.2</v>
      </c>
      <c r="CG895" s="9">
        <v>82.78</v>
      </c>
      <c r="CH895" s="9">
        <v>83.1</v>
      </c>
      <c r="CI895" s="9">
        <v>83.91</v>
      </c>
      <c r="CJ895" s="9">
        <v>84.37</v>
      </c>
      <c r="CK895" s="9">
        <v>85.44</v>
      </c>
      <c r="CL895" s="9">
        <v>90.02</v>
      </c>
      <c r="CM895" s="9">
        <v>91.43</v>
      </c>
      <c r="CN895" s="9">
        <v>94.13</v>
      </c>
      <c r="CO895" s="9">
        <v>94.15</v>
      </c>
      <c r="CP895" s="9">
        <v>87.26</v>
      </c>
      <c r="CQ895" s="9">
        <v>75.790000000000006</v>
      </c>
      <c r="CR895" s="9">
        <v>73.75</v>
      </c>
      <c r="CS895" s="9">
        <v>71.94</v>
      </c>
      <c r="CT895" s="9">
        <v>71.349999999999994</v>
      </c>
      <c r="CU895" s="9">
        <v>71.48</v>
      </c>
      <c r="CV895" s="9">
        <v>72.39</v>
      </c>
      <c r="CW895" s="9">
        <v>76.25</v>
      </c>
      <c r="CX895" s="9">
        <v>78.849999999999994</v>
      </c>
      <c r="CY895" s="9">
        <v>80.83</v>
      </c>
      <c r="CZ895" s="9">
        <v>82.55</v>
      </c>
      <c r="DA895" s="9">
        <v>82.57</v>
      </c>
      <c r="DB895" s="9">
        <v>78.25</v>
      </c>
      <c r="DC895" s="9">
        <v>68.67</v>
      </c>
      <c r="DD895" s="9">
        <v>64.739999999999995</v>
      </c>
      <c r="DE895" s="9">
        <v>62.83</v>
      </c>
      <c r="DF895" s="9">
        <v>62.9</v>
      </c>
      <c r="DG895" s="9">
        <v>62.97</v>
      </c>
      <c r="DH895" s="9">
        <v>65.39</v>
      </c>
      <c r="DI895" s="9">
        <v>70.16</v>
      </c>
      <c r="DJ895" s="9">
        <v>72.02</v>
      </c>
      <c r="DK895" s="9">
        <v>73.02</v>
      </c>
      <c r="DL895" s="9">
        <v>74.86</v>
      </c>
      <c r="DM895" s="9">
        <v>74.02</v>
      </c>
      <c r="DN895" s="9">
        <v>73</v>
      </c>
      <c r="DO895" s="9">
        <v>66.77</v>
      </c>
      <c r="DP895" s="9">
        <v>64.91</v>
      </c>
      <c r="DR895" s="9">
        <v>75.45</v>
      </c>
      <c r="DS895" s="9">
        <v>77.75</v>
      </c>
      <c r="DT895" s="9">
        <v>78.45</v>
      </c>
      <c r="DU895" s="9">
        <v>84.65</v>
      </c>
      <c r="DV895" s="9">
        <v>83.55</v>
      </c>
      <c r="DW895" s="9">
        <v>88.15</v>
      </c>
      <c r="DX895" s="9">
        <v>89.3</v>
      </c>
      <c r="DY895" s="9">
        <v>88.3</v>
      </c>
      <c r="DZ895" s="9">
        <v>88.3</v>
      </c>
      <c r="EA895" s="9">
        <v>87.35</v>
      </c>
      <c r="EB895" s="9">
        <v>77.150000000000006</v>
      </c>
      <c r="EC895" s="9">
        <v>73.849999999999994</v>
      </c>
      <c r="ED895" s="9">
        <v>73.3</v>
      </c>
      <c r="EE895" s="9">
        <v>72.650000000000006</v>
      </c>
      <c r="EF895" s="9">
        <v>72.8</v>
      </c>
      <c r="EG895" s="9">
        <v>75</v>
      </c>
      <c r="EH895" s="9">
        <v>81.25</v>
      </c>
      <c r="EI895" s="9">
        <v>83.3</v>
      </c>
      <c r="EJ895" s="9">
        <v>83.6</v>
      </c>
      <c r="EK895" s="9">
        <v>83.6</v>
      </c>
      <c r="EL895" s="9">
        <v>83</v>
      </c>
      <c r="EM895" s="9">
        <v>78.900000000000006</v>
      </c>
      <c r="EN895" s="9">
        <v>67.599999999999994</v>
      </c>
      <c r="EO895" s="9">
        <v>64.099999999999994</v>
      </c>
      <c r="EP895" s="9">
        <v>63.85</v>
      </c>
      <c r="EQ895" s="9">
        <v>64.099999999999994</v>
      </c>
      <c r="ER895" s="9">
        <v>64.650000000000006</v>
      </c>
      <c r="ES895" s="9">
        <v>67.349999999999994</v>
      </c>
      <c r="ET895" s="9">
        <v>74.650000000000006</v>
      </c>
      <c r="EU895" s="9">
        <v>77</v>
      </c>
      <c r="EV895" s="9">
        <v>77.25</v>
      </c>
      <c r="EW895" s="9">
        <v>77.2</v>
      </c>
      <c r="EX895" s="9">
        <v>76.650000000000006</v>
      </c>
      <c r="EY895" s="9">
        <v>73.599999999999994</v>
      </c>
      <c r="EZ895" s="9">
        <v>65.349999999999994</v>
      </c>
      <c r="FA895" s="9">
        <v>62.75</v>
      </c>
      <c r="FB895" s="9">
        <v>62.55</v>
      </c>
      <c r="FC895" s="9">
        <v>62.75</v>
      </c>
      <c r="FD895" s="9">
        <v>63.2</v>
      </c>
      <c r="FE895" s="9">
        <v>65.599999999999994</v>
      </c>
      <c r="FF895" s="9">
        <v>72.2</v>
      </c>
      <c r="FG895" s="9">
        <v>74.349999999999994</v>
      </c>
      <c r="FH895" s="9">
        <v>74.55</v>
      </c>
      <c r="FI895" s="9">
        <v>74.45</v>
      </c>
      <c r="FJ895" s="9">
        <v>74.05</v>
      </c>
      <c r="FK895" s="9">
        <v>71.55</v>
      </c>
      <c r="FL895" s="9">
        <v>65.150000000000006</v>
      </c>
      <c r="FM895" s="9">
        <v>62.7</v>
      </c>
      <c r="FO895" s="9">
        <v>86.320300000000003</v>
      </c>
      <c r="FP895" s="7">
        <v>64.319999999999993</v>
      </c>
      <c r="FQ895" s="9">
        <v>1.3521000000000001</v>
      </c>
      <c r="FT895" s="7">
        <v>4.0199999999999996</v>
      </c>
      <c r="FU895" s="7">
        <v>4.67</v>
      </c>
      <c r="FV895" s="9">
        <v>86.376999999999995</v>
      </c>
      <c r="FX895" s="9">
        <v>64.09</v>
      </c>
      <c r="FY895" s="9">
        <v>63.03</v>
      </c>
      <c r="FZ895" s="9">
        <v>62.58</v>
      </c>
      <c r="GA895" s="9">
        <v>63.23</v>
      </c>
      <c r="GB895" s="9">
        <v>64.36</v>
      </c>
      <c r="GD895" s="9">
        <v>64.09</v>
      </c>
      <c r="GE895" s="9">
        <v>63.57</v>
      </c>
      <c r="GF895" s="9">
        <v>63.03</v>
      </c>
      <c r="GG895" s="9">
        <v>62.66</v>
      </c>
      <c r="GH895" s="9">
        <v>62.54</v>
      </c>
      <c r="GI895" s="9">
        <v>62.58</v>
      </c>
      <c r="GJ895" s="9">
        <v>62.69</v>
      </c>
      <c r="GK895" s="9">
        <v>62.81</v>
      </c>
      <c r="GL895" s="9">
        <v>62.93</v>
      </c>
      <c r="GM895" s="9">
        <v>63.04</v>
      </c>
      <c r="GN895" s="9">
        <v>63.14</v>
      </c>
      <c r="GO895" s="9">
        <v>63.23</v>
      </c>
      <c r="GP895" s="9">
        <v>63.28</v>
      </c>
      <c r="GQ895" s="9">
        <v>63.35</v>
      </c>
      <c r="GR895" s="9">
        <v>63.44</v>
      </c>
      <c r="GS895" s="9">
        <v>63.54</v>
      </c>
      <c r="GT895" s="9">
        <v>63.65</v>
      </c>
      <c r="GU895" s="9">
        <v>63.75</v>
      </c>
      <c r="GV895" s="9">
        <v>63.81</v>
      </c>
      <c r="GW895" s="9">
        <v>63.87</v>
      </c>
      <c r="GX895" s="9">
        <v>63.98</v>
      </c>
      <c r="GY895" s="9">
        <v>64.09</v>
      </c>
      <c r="GZ895" s="9">
        <v>64.22</v>
      </c>
      <c r="HA895" s="9">
        <v>64.36</v>
      </c>
      <c r="HB895" s="9">
        <v>64.45</v>
      </c>
      <c r="HC895" s="9">
        <v>64.540000000000006</v>
      </c>
      <c r="HD895" s="9">
        <v>64.62</v>
      </c>
      <c r="HE895" s="9">
        <v>64.7</v>
      </c>
      <c r="HF895" s="9">
        <v>64.8</v>
      </c>
      <c r="HG895" s="9">
        <v>64.94</v>
      </c>
      <c r="HH895" s="9">
        <v>65.02</v>
      </c>
      <c r="HI895" s="9">
        <v>65.099999999999994</v>
      </c>
      <c r="HJ895" s="9">
        <v>65.22</v>
      </c>
      <c r="HK895" s="9">
        <v>65.36</v>
      </c>
      <c r="HL895" s="9">
        <v>65.5</v>
      </c>
      <c r="HM895" s="9">
        <v>65.64</v>
      </c>
      <c r="HN895" s="9">
        <v>65.7</v>
      </c>
      <c r="HO895" s="9">
        <v>65.77</v>
      </c>
      <c r="HP895" s="9">
        <v>65.83</v>
      </c>
      <c r="HQ895" s="9">
        <v>65.92</v>
      </c>
      <c r="HR895" s="9">
        <v>65.959999999999994</v>
      </c>
      <c r="HS895" s="9">
        <v>65.989999999999995</v>
      </c>
      <c r="HT895" s="9">
        <v>66.09</v>
      </c>
      <c r="HU895" s="9">
        <v>66.180000000000007</v>
      </c>
      <c r="HV895" s="9">
        <v>66.25</v>
      </c>
      <c r="HW895" s="9">
        <v>66.319999999999993</v>
      </c>
      <c r="HX895" s="9">
        <v>66.37</v>
      </c>
      <c r="HY895" s="9">
        <v>66.41</v>
      </c>
      <c r="ID895" s="14">
        <v>84.838099999999997</v>
      </c>
      <c r="IE895" s="14">
        <v>84.747900000000001</v>
      </c>
      <c r="IF895" s="14">
        <v>-0.10641399999999999</v>
      </c>
      <c r="IH895" s="7">
        <v>64.319999999999993</v>
      </c>
      <c r="II895" s="9">
        <v>88.46</v>
      </c>
    </row>
    <row r="896" spans="1:243" x14ac:dyDescent="0.35">
      <c r="A896" s="6">
        <f t="shared" si="192"/>
        <v>45805</v>
      </c>
      <c r="B896" s="13">
        <f t="shared" si="203"/>
        <v>5</v>
      </c>
      <c r="C896" s="13">
        <f t="shared" si="204"/>
        <v>2025</v>
      </c>
      <c r="D896">
        <f t="shared" si="205"/>
        <v>202505</v>
      </c>
      <c r="E896">
        <f t="shared" si="206"/>
        <v>2</v>
      </c>
      <c r="F896">
        <f t="shared" si="207"/>
        <v>202502</v>
      </c>
      <c r="G896" t="s">
        <v>2048</v>
      </c>
      <c r="H896" s="9">
        <v>4.25</v>
      </c>
      <c r="I896" s="9">
        <v>4.2103999999999999</v>
      </c>
      <c r="J896" s="10">
        <v>4.2116930999999997</v>
      </c>
      <c r="K896" s="10">
        <v>4.1709303000000002</v>
      </c>
      <c r="L896" s="10">
        <v>4.1178854999999999</v>
      </c>
      <c r="M896" s="10">
        <v>4.0571714999999999</v>
      </c>
      <c r="N896" s="10">
        <v>3.9924824999999999</v>
      </c>
      <c r="O896" s="10">
        <v>3.9286927</v>
      </c>
      <c r="P896" s="10">
        <v>3.8712195</v>
      </c>
      <c r="Q896" s="10">
        <v>3.8239519999999998</v>
      </c>
      <c r="R896" s="10">
        <v>3.7885594</v>
      </c>
      <c r="S896" s="10">
        <v>3.7650600000000001</v>
      </c>
      <c r="T896" s="10">
        <v>3.7513226</v>
      </c>
      <c r="U896" s="10">
        <v>3.7451120000000002</v>
      </c>
      <c r="V896" s="10">
        <v>3.7426241</v>
      </c>
      <c r="W896" s="10">
        <v>3.7424027999999998</v>
      </c>
      <c r="X896" s="10">
        <v>3.7437581</v>
      </c>
      <c r="Y896" s="10">
        <v>3.746</v>
      </c>
      <c r="Z896" s="10">
        <v>3.7484383999999999</v>
      </c>
      <c r="AA896" s="10">
        <v>3.7503833000000002</v>
      </c>
      <c r="AB896" s="10">
        <v>3.7512647000000001</v>
      </c>
      <c r="AC896" s="10">
        <v>3.7511926</v>
      </c>
      <c r="AD896" s="10">
        <v>3.7505161</v>
      </c>
      <c r="AE896" s="10">
        <v>3.7495848000000001</v>
      </c>
      <c r="AF896" s="10">
        <v>3.7487479000000001</v>
      </c>
      <c r="AG896" s="10">
        <v>3.7483550000000001</v>
      </c>
      <c r="AH896" s="10">
        <v>3.7486948999999998</v>
      </c>
      <c r="AI896" s="10">
        <v>3.7498149000000001</v>
      </c>
      <c r="AJ896" s="10">
        <v>3.7517016000000001</v>
      </c>
      <c r="AK896" s="10">
        <v>3.7543416999999999</v>
      </c>
      <c r="AL896" s="10">
        <v>3.7577218000000001</v>
      </c>
      <c r="AM896" s="10">
        <v>3.7618288</v>
      </c>
      <c r="AN896" s="10">
        <v>3.7666491</v>
      </c>
      <c r="AO896" s="10">
        <v>3.7721697000000001</v>
      </c>
      <c r="AP896" s="10">
        <v>3.7783771000000002</v>
      </c>
      <c r="AQ896" s="10">
        <v>3.7852579999999998</v>
      </c>
      <c r="AR896" s="10">
        <v>3.7927990999999999</v>
      </c>
      <c r="AS896" s="10">
        <v>3.8009871</v>
      </c>
      <c r="AT896" s="10">
        <v>3.8098055</v>
      </c>
      <c r="AU896" s="10">
        <v>3.8192216000000001</v>
      </c>
      <c r="AV896" s="10">
        <v>3.8291965000000001</v>
      </c>
      <c r="AW896" s="10">
        <v>3.8396916999999999</v>
      </c>
      <c r="AX896" s="10">
        <v>3.8506686999999999</v>
      </c>
      <c r="AY896" s="10">
        <v>3.8620888999999998</v>
      </c>
      <c r="AZ896" s="10">
        <v>3.8739135999999998</v>
      </c>
      <c r="BA896" s="10">
        <v>3.8861045000000001</v>
      </c>
      <c r="BB896" s="10">
        <v>3.8986227000000002</v>
      </c>
      <c r="BC896" s="10">
        <v>3.9114298000000001</v>
      </c>
      <c r="BD896" s="10">
        <v>3.9244873</v>
      </c>
      <c r="BE896" s="10">
        <v>3.9377564</v>
      </c>
      <c r="BF896" s="10">
        <v>3.9512022999999998</v>
      </c>
      <c r="BG896" s="10">
        <v>3.9648088000000001</v>
      </c>
      <c r="BH896" s="10">
        <v>3.9785645999999999</v>
      </c>
      <c r="BI896" s="10">
        <v>3.9924588999999999</v>
      </c>
      <c r="BJ896" s="10">
        <v>4.0064808000000003</v>
      </c>
      <c r="BK896" s="10">
        <v>4.0206191999999996</v>
      </c>
      <c r="BL896" s="10">
        <v>4.0348632999999996</v>
      </c>
      <c r="BM896" s="10">
        <v>4.0492023000000001</v>
      </c>
      <c r="BN896" s="10">
        <v>4.0636248999999998</v>
      </c>
      <c r="BO896" s="10">
        <v>4.0781203000000001</v>
      </c>
      <c r="BP896" s="10">
        <v>4.0926777999999997</v>
      </c>
      <c r="BQ896" s="10">
        <v>4.1072860999999996</v>
      </c>
      <c r="BR896" s="10">
        <v>4.1955157999999999</v>
      </c>
      <c r="BS896" s="10">
        <v>4.2835641999999998</v>
      </c>
      <c r="BU896" s="9">
        <v>87.81</v>
      </c>
      <c r="BV896" s="9">
        <v>86.71</v>
      </c>
      <c r="BW896" s="9">
        <v>87.66</v>
      </c>
      <c r="BX896" s="9">
        <v>90.25</v>
      </c>
      <c r="BY896" s="9">
        <v>90.95</v>
      </c>
      <c r="BZ896" s="9">
        <v>96.9</v>
      </c>
      <c r="CA896" s="9">
        <v>99.13</v>
      </c>
      <c r="CB896" s="9">
        <v>99.87</v>
      </c>
      <c r="CC896" s="9">
        <v>99.67</v>
      </c>
      <c r="CD896" s="9">
        <v>96.27</v>
      </c>
      <c r="CE896" s="9">
        <v>89.07</v>
      </c>
      <c r="CF896" s="9">
        <v>84.59</v>
      </c>
      <c r="CG896" s="9">
        <v>82.27</v>
      </c>
      <c r="CH896" s="9">
        <v>82.77</v>
      </c>
      <c r="CI896" s="9">
        <v>83.42</v>
      </c>
      <c r="CJ896" s="9">
        <v>84.2</v>
      </c>
      <c r="CK896" s="9">
        <v>85.15</v>
      </c>
      <c r="CL896" s="9">
        <v>89.8</v>
      </c>
      <c r="CM896" s="9">
        <v>91.28</v>
      </c>
      <c r="CN896" s="9">
        <v>93.81</v>
      </c>
      <c r="CO896" s="9">
        <v>93.97</v>
      </c>
      <c r="CP896" s="9">
        <v>86.97</v>
      </c>
      <c r="CQ896" s="9">
        <v>75.39</v>
      </c>
      <c r="CR896" s="9">
        <v>73.34</v>
      </c>
      <c r="CS896" s="9">
        <v>72.239999999999995</v>
      </c>
      <c r="CT896" s="9">
        <v>70.739999999999995</v>
      </c>
      <c r="CU896" s="9">
        <v>71.17</v>
      </c>
      <c r="CV896" s="9">
        <v>72.430000000000007</v>
      </c>
      <c r="CW896" s="9">
        <v>76.680000000000007</v>
      </c>
      <c r="CX896" s="9">
        <v>78.900000000000006</v>
      </c>
      <c r="CY896" s="9">
        <v>79.17</v>
      </c>
      <c r="CZ896" s="9">
        <v>81.13</v>
      </c>
      <c r="DA896" s="9">
        <v>82.1</v>
      </c>
      <c r="DB896" s="9">
        <v>78.5</v>
      </c>
      <c r="DC896" s="9">
        <v>69.02</v>
      </c>
      <c r="DD896" s="9">
        <v>65.12</v>
      </c>
      <c r="DE896" s="9">
        <v>63.26</v>
      </c>
      <c r="DF896" s="9">
        <v>63.37</v>
      </c>
      <c r="DG896" s="9">
        <v>63.53</v>
      </c>
      <c r="DH896" s="9">
        <v>66.02</v>
      </c>
      <c r="DI896" s="9">
        <v>70.52</v>
      </c>
      <c r="DJ896" s="9">
        <v>72.45</v>
      </c>
      <c r="DK896" s="9">
        <v>73.5</v>
      </c>
      <c r="DL896" s="9">
        <v>75.12</v>
      </c>
      <c r="DM896" s="9">
        <v>74.33</v>
      </c>
      <c r="DN896" s="9">
        <v>73.349999999999994</v>
      </c>
      <c r="DO896" s="9">
        <v>67.81</v>
      </c>
      <c r="DP896" s="9">
        <v>66</v>
      </c>
      <c r="DR896" s="9">
        <v>73.5</v>
      </c>
      <c r="DS896" s="9">
        <v>77.599999999999994</v>
      </c>
      <c r="DT896" s="9">
        <v>77.45</v>
      </c>
      <c r="DU896" s="9">
        <v>84.4</v>
      </c>
      <c r="DV896" s="9">
        <v>84.1</v>
      </c>
      <c r="DW896" s="9">
        <v>88.05</v>
      </c>
      <c r="DX896" s="9">
        <v>89.2</v>
      </c>
      <c r="DY896" s="9">
        <v>88.05</v>
      </c>
      <c r="DZ896" s="9">
        <v>88.05</v>
      </c>
      <c r="EA896" s="9">
        <v>87.1</v>
      </c>
      <c r="EB896" s="9">
        <v>76.900000000000006</v>
      </c>
      <c r="EC896" s="9">
        <v>73.599999999999994</v>
      </c>
      <c r="ED896" s="9">
        <v>73.05</v>
      </c>
      <c r="EE896" s="9">
        <v>72.400000000000006</v>
      </c>
      <c r="EF896" s="9">
        <v>72.55</v>
      </c>
      <c r="EG896" s="9">
        <v>74.75</v>
      </c>
      <c r="EH896" s="9">
        <v>81</v>
      </c>
      <c r="EI896" s="9">
        <v>83.05</v>
      </c>
      <c r="EJ896" s="9">
        <v>83.35</v>
      </c>
      <c r="EK896" s="9">
        <v>83.35</v>
      </c>
      <c r="EL896" s="9">
        <v>82.75</v>
      </c>
      <c r="EM896" s="9">
        <v>78.650000000000006</v>
      </c>
      <c r="EN896" s="9">
        <v>67.349999999999994</v>
      </c>
      <c r="EO896" s="9">
        <v>63.85</v>
      </c>
      <c r="EP896" s="9">
        <v>63.6</v>
      </c>
      <c r="EQ896" s="9">
        <v>63.85</v>
      </c>
      <c r="ER896" s="9">
        <v>64.400000000000006</v>
      </c>
      <c r="ES896" s="9">
        <v>67.099999999999994</v>
      </c>
      <c r="ET896" s="9">
        <v>74.400000000000006</v>
      </c>
      <c r="EU896" s="9">
        <v>76.75</v>
      </c>
      <c r="EV896" s="9">
        <v>77</v>
      </c>
      <c r="EW896" s="9">
        <v>76.95</v>
      </c>
      <c r="EX896" s="9">
        <v>76.400000000000006</v>
      </c>
      <c r="EY896" s="9">
        <v>73.349999999999994</v>
      </c>
      <c r="EZ896" s="9">
        <v>65.099999999999994</v>
      </c>
      <c r="FA896" s="9">
        <v>62.5</v>
      </c>
      <c r="FB896" s="9">
        <v>62.3</v>
      </c>
      <c r="FC896" s="9">
        <v>62.5</v>
      </c>
      <c r="FD896" s="9">
        <v>62.95</v>
      </c>
      <c r="FE896" s="9">
        <v>65.349999999999994</v>
      </c>
      <c r="FF896" s="9">
        <v>71.95</v>
      </c>
      <c r="FG896" s="9">
        <v>74.099999999999994</v>
      </c>
      <c r="FH896" s="9">
        <v>74.3</v>
      </c>
      <c r="FI896" s="9">
        <v>74.2</v>
      </c>
      <c r="FJ896" s="9">
        <v>73.8</v>
      </c>
      <c r="FK896" s="9">
        <v>71.3</v>
      </c>
      <c r="FL896" s="9">
        <v>64.900000000000006</v>
      </c>
      <c r="FM896" s="9">
        <v>62.45</v>
      </c>
      <c r="FO896" s="9">
        <v>86.1601</v>
      </c>
      <c r="FP896" s="7">
        <v>65.72</v>
      </c>
      <c r="FQ896" s="9">
        <v>1.3471</v>
      </c>
      <c r="FT896" s="7">
        <v>4.08</v>
      </c>
      <c r="FU896" s="7">
        <v>4.72</v>
      </c>
      <c r="FV896" s="9">
        <v>86.211699999999993</v>
      </c>
      <c r="FX896" s="9">
        <v>64.900000000000006</v>
      </c>
      <c r="FY896" s="9">
        <v>63.73</v>
      </c>
      <c r="FZ896" s="9">
        <v>63.15</v>
      </c>
      <c r="GA896" s="9">
        <v>63.69</v>
      </c>
      <c r="GB896" s="9">
        <v>64.72</v>
      </c>
      <c r="GD896" s="9">
        <v>64.900000000000006</v>
      </c>
      <c r="GE896" s="9">
        <v>64.319999999999993</v>
      </c>
      <c r="GF896" s="9">
        <v>63.73</v>
      </c>
      <c r="GG896" s="9">
        <v>63.32</v>
      </c>
      <c r="GH896" s="9">
        <v>63.15</v>
      </c>
      <c r="GI896" s="9">
        <v>63.15</v>
      </c>
      <c r="GJ896" s="9">
        <v>63.23</v>
      </c>
      <c r="GK896" s="9">
        <v>63.32</v>
      </c>
      <c r="GL896" s="9">
        <v>63.42</v>
      </c>
      <c r="GM896" s="9">
        <v>63.51</v>
      </c>
      <c r="GN896" s="9">
        <v>63.61</v>
      </c>
      <c r="GO896" s="9">
        <v>63.69</v>
      </c>
      <c r="GP896" s="9">
        <v>63.74</v>
      </c>
      <c r="GQ896" s="9">
        <v>63.8</v>
      </c>
      <c r="GR896" s="9">
        <v>63.87</v>
      </c>
      <c r="GS896" s="9">
        <v>63.96</v>
      </c>
      <c r="GT896" s="9">
        <v>64.06</v>
      </c>
      <c r="GU896" s="9">
        <v>64.150000000000006</v>
      </c>
      <c r="GV896" s="9">
        <v>64.2</v>
      </c>
      <c r="GW896" s="9">
        <v>64.25</v>
      </c>
      <c r="GX896" s="9">
        <v>64.349999999999994</v>
      </c>
      <c r="GY896" s="9">
        <v>64.45</v>
      </c>
      <c r="GZ896" s="9">
        <v>64.58</v>
      </c>
      <c r="HA896" s="9">
        <v>64.72</v>
      </c>
      <c r="HB896" s="9">
        <v>64.8</v>
      </c>
      <c r="HC896" s="9">
        <v>64.88</v>
      </c>
      <c r="HD896" s="9">
        <v>64.959999999999994</v>
      </c>
      <c r="HE896" s="9">
        <v>65.03</v>
      </c>
      <c r="HF896" s="9">
        <v>65.12</v>
      </c>
      <c r="HG896" s="9">
        <v>65.25</v>
      </c>
      <c r="HH896" s="9">
        <v>65.319999999999993</v>
      </c>
      <c r="HI896" s="9">
        <v>65.39</v>
      </c>
      <c r="HJ896" s="9">
        <v>65.5</v>
      </c>
      <c r="HK896" s="9">
        <v>65.63</v>
      </c>
      <c r="HL896" s="9">
        <v>65.77</v>
      </c>
      <c r="HM896" s="9">
        <v>65.900000000000006</v>
      </c>
      <c r="HN896" s="9">
        <v>65.95</v>
      </c>
      <c r="HO896" s="9">
        <v>66.010000000000005</v>
      </c>
      <c r="HP896" s="9">
        <v>66.06</v>
      </c>
      <c r="HQ896" s="9">
        <v>66.150000000000006</v>
      </c>
      <c r="HR896" s="9">
        <v>66.180000000000007</v>
      </c>
      <c r="HS896" s="9">
        <v>66.2</v>
      </c>
      <c r="HT896" s="9">
        <v>66.3</v>
      </c>
      <c r="HU896" s="9">
        <v>66.39</v>
      </c>
      <c r="HV896" s="9">
        <v>66.459999999999994</v>
      </c>
      <c r="HW896" s="9">
        <v>66.53</v>
      </c>
      <c r="HX896" s="9">
        <v>66.58</v>
      </c>
      <c r="HY896" s="9">
        <v>66.63</v>
      </c>
      <c r="ID896" s="14">
        <v>84.838099999999997</v>
      </c>
      <c r="IE896" s="14">
        <v>84.747900000000001</v>
      </c>
      <c r="IF896" s="14">
        <v>-0.10641399999999999</v>
      </c>
      <c r="IH896" s="7">
        <v>65.72</v>
      </c>
      <c r="II896" s="9">
        <v>87.81</v>
      </c>
    </row>
    <row r="897" spans="1:243" x14ac:dyDescent="0.35">
      <c r="A897" s="6">
        <f t="shared" si="192"/>
        <v>45806</v>
      </c>
      <c r="B897" s="13">
        <f t="shared" si="203"/>
        <v>5</v>
      </c>
      <c r="C897" s="13">
        <f t="shared" si="204"/>
        <v>2025</v>
      </c>
      <c r="D897">
        <f t="shared" si="205"/>
        <v>202505</v>
      </c>
      <c r="E897">
        <f t="shared" si="206"/>
        <v>2</v>
      </c>
      <c r="F897">
        <f t="shared" si="207"/>
        <v>202502</v>
      </c>
      <c r="G897" t="s">
        <v>2049</v>
      </c>
      <c r="H897" s="9">
        <v>4.25</v>
      </c>
      <c r="I897" s="9">
        <v>4.2107000000000001</v>
      </c>
      <c r="J897" s="10">
        <v>4.2089378999999996</v>
      </c>
      <c r="K897" s="10">
        <v>4.1687070999999998</v>
      </c>
      <c r="L897" s="10">
        <v>4.1157415999999998</v>
      </c>
      <c r="M897" s="10">
        <v>4.0532056000000001</v>
      </c>
      <c r="N897" s="10">
        <v>3.9831351000000002</v>
      </c>
      <c r="O897" s="10">
        <v>3.9104358000000001</v>
      </c>
      <c r="P897" s="10">
        <v>3.8414166999999999</v>
      </c>
      <c r="Q897" s="10">
        <v>3.7813629999999998</v>
      </c>
      <c r="R897" s="10">
        <v>3.7327469999999998</v>
      </c>
      <c r="S897" s="10">
        <v>3.6960706999999999</v>
      </c>
      <c r="T897" s="10">
        <v>3.6701016000000002</v>
      </c>
      <c r="U897" s="10">
        <v>3.6531725000000002</v>
      </c>
      <c r="V897" s="10">
        <v>3.6426124</v>
      </c>
      <c r="W897" s="10">
        <v>3.6369394000000002</v>
      </c>
      <c r="X897" s="10">
        <v>3.6350685999999999</v>
      </c>
      <c r="Y897" s="10">
        <v>3.6359151000000001</v>
      </c>
      <c r="Z897" s="10">
        <v>3.6383937999999998</v>
      </c>
      <c r="AA897" s="10">
        <v>3.6414197000000001</v>
      </c>
      <c r="AB897" s="10">
        <v>3.6440758999999998</v>
      </c>
      <c r="AC897" s="10">
        <v>3.6463059000000002</v>
      </c>
      <c r="AD897" s="10">
        <v>3.6483279999999998</v>
      </c>
      <c r="AE897" s="10">
        <v>3.6503608000000001</v>
      </c>
      <c r="AF897" s="10">
        <v>3.6526226999999998</v>
      </c>
      <c r="AG897" s="10">
        <v>3.6553323</v>
      </c>
      <c r="AH897" s="10">
        <v>3.6586791999999999</v>
      </c>
      <c r="AI897" s="10">
        <v>3.6626981999999999</v>
      </c>
      <c r="AJ897" s="10">
        <v>3.6673716999999999</v>
      </c>
      <c r="AK897" s="10">
        <v>3.6726825000000001</v>
      </c>
      <c r="AL897" s="10">
        <v>3.6786132999999999</v>
      </c>
      <c r="AM897" s="10">
        <v>3.6851463999999998</v>
      </c>
      <c r="AN897" s="10">
        <v>3.6922646000000001</v>
      </c>
      <c r="AO897" s="10">
        <v>3.6999504999999999</v>
      </c>
      <c r="AP897" s="10">
        <v>3.7081865999999999</v>
      </c>
      <c r="AQ897" s="10">
        <v>3.7169555999999999</v>
      </c>
      <c r="AR897" s="10">
        <v>3.7262403000000002</v>
      </c>
      <c r="AS897" s="10">
        <v>3.7360229</v>
      </c>
      <c r="AT897" s="10">
        <v>3.7462838000000001</v>
      </c>
      <c r="AU897" s="10">
        <v>3.7569914</v>
      </c>
      <c r="AV897" s="10">
        <v>3.7681103999999999</v>
      </c>
      <c r="AW897" s="10">
        <v>3.7796055000000002</v>
      </c>
      <c r="AX897" s="10">
        <v>3.7914417</v>
      </c>
      <c r="AY897" s="10">
        <v>3.8035834999999998</v>
      </c>
      <c r="AZ897" s="10">
        <v>3.8159958</v>
      </c>
      <c r="BA897" s="10">
        <v>3.8286435000000001</v>
      </c>
      <c r="BB897" s="10">
        <v>3.841491</v>
      </c>
      <c r="BC897" s="10">
        <v>3.8545034</v>
      </c>
      <c r="BD897" s="10">
        <v>3.8676453999999998</v>
      </c>
      <c r="BE897" s="10">
        <v>3.8808815999999999</v>
      </c>
      <c r="BF897" s="10">
        <v>3.8941819</v>
      </c>
      <c r="BG897" s="10">
        <v>3.9075378000000001</v>
      </c>
      <c r="BH897" s="10">
        <v>3.9209467999999998</v>
      </c>
      <c r="BI897" s="10">
        <v>3.9344063999999999</v>
      </c>
      <c r="BJ897" s="10">
        <v>3.9479145</v>
      </c>
      <c r="BK897" s="10">
        <v>3.9614682000000001</v>
      </c>
      <c r="BL897" s="10">
        <v>3.9750652</v>
      </c>
      <c r="BM897" s="10">
        <v>3.9887033999999999</v>
      </c>
      <c r="BN897" s="10">
        <v>4.0023799000000002</v>
      </c>
      <c r="BO897" s="10">
        <v>4.0160923999999998</v>
      </c>
      <c r="BP897" s="10">
        <v>4.0298387</v>
      </c>
      <c r="BQ897" s="10">
        <v>4.0436158999999998</v>
      </c>
      <c r="BR897" s="10">
        <v>4.1267642999999996</v>
      </c>
      <c r="BS897" s="10">
        <v>4.2102173000000001</v>
      </c>
      <c r="BU897" s="9">
        <v>84.59</v>
      </c>
      <c r="BV897" s="9">
        <v>83.16</v>
      </c>
      <c r="BW897" s="9">
        <v>84.29</v>
      </c>
      <c r="BX897" s="9">
        <v>87.03</v>
      </c>
      <c r="BY897" s="9">
        <v>87.77</v>
      </c>
      <c r="BZ897" s="9">
        <v>93.78</v>
      </c>
      <c r="CA897" s="9">
        <v>96.2</v>
      </c>
      <c r="CB897" s="9">
        <v>96.94</v>
      </c>
      <c r="CC897" s="9">
        <v>96.57</v>
      </c>
      <c r="CD897" s="9">
        <v>93.13</v>
      </c>
      <c r="CE897" s="9">
        <v>86.61</v>
      </c>
      <c r="CF897" s="9">
        <v>82.38</v>
      </c>
      <c r="CG897" s="9">
        <v>80.099999999999994</v>
      </c>
      <c r="CH897" s="9">
        <v>80.42</v>
      </c>
      <c r="CI897" s="9">
        <v>81.12</v>
      </c>
      <c r="CJ897" s="9">
        <v>81.95</v>
      </c>
      <c r="CK897" s="9">
        <v>83.28</v>
      </c>
      <c r="CL897" s="9">
        <v>88.25</v>
      </c>
      <c r="CM897" s="9">
        <v>89.68</v>
      </c>
      <c r="CN897" s="9">
        <v>92.17</v>
      </c>
      <c r="CO897" s="9">
        <v>92.33</v>
      </c>
      <c r="CP897" s="9">
        <v>85.35</v>
      </c>
      <c r="CQ897" s="9">
        <v>74.3</v>
      </c>
      <c r="CR897" s="9">
        <v>72.25</v>
      </c>
      <c r="CS897" s="9">
        <v>71.150000000000006</v>
      </c>
      <c r="CT897" s="9">
        <v>69.72</v>
      </c>
      <c r="CU897" s="9">
        <v>70.13</v>
      </c>
      <c r="CV897" s="9">
        <v>71.39</v>
      </c>
      <c r="CW897" s="9">
        <v>75.58</v>
      </c>
      <c r="CX897" s="9">
        <v>77.81</v>
      </c>
      <c r="CY897" s="9">
        <v>78.33</v>
      </c>
      <c r="CZ897" s="9">
        <v>80.31</v>
      </c>
      <c r="DA897" s="9">
        <v>81.099999999999994</v>
      </c>
      <c r="DB897" s="9">
        <v>77.709999999999994</v>
      </c>
      <c r="DC897" s="9">
        <v>68.739999999999995</v>
      </c>
      <c r="DD897" s="9">
        <v>64.849999999999994</v>
      </c>
      <c r="DE897" s="9">
        <v>62.99</v>
      </c>
      <c r="DF897" s="9">
        <v>63.09</v>
      </c>
      <c r="DG897" s="9">
        <v>63.25</v>
      </c>
      <c r="DH897" s="9">
        <v>65.739999999999995</v>
      </c>
      <c r="DI897" s="9">
        <v>70.22</v>
      </c>
      <c r="DJ897" s="9">
        <v>72.150000000000006</v>
      </c>
      <c r="DK897" s="9">
        <v>73.2</v>
      </c>
      <c r="DL897" s="9">
        <v>74.900000000000006</v>
      </c>
      <c r="DM897" s="9">
        <v>74.11</v>
      </c>
      <c r="DN897" s="9">
        <v>72.53</v>
      </c>
      <c r="DO897" s="9">
        <v>66.81</v>
      </c>
      <c r="DP897" s="9">
        <v>65</v>
      </c>
      <c r="DR897" s="9">
        <v>71.099999999999994</v>
      </c>
      <c r="DS897" s="9">
        <v>75.2</v>
      </c>
      <c r="DT897" s="9">
        <v>74.849999999999994</v>
      </c>
      <c r="DU897" s="9">
        <v>82.25</v>
      </c>
      <c r="DV897" s="9">
        <v>81.2</v>
      </c>
      <c r="DW897" s="9">
        <v>85.75</v>
      </c>
      <c r="DX897" s="9">
        <v>86.9</v>
      </c>
      <c r="DY897" s="9">
        <v>86.05</v>
      </c>
      <c r="DZ897" s="9">
        <v>86.05</v>
      </c>
      <c r="EA897" s="9">
        <v>85.1</v>
      </c>
      <c r="EB897" s="9">
        <v>75.3</v>
      </c>
      <c r="EC897" s="9">
        <v>72</v>
      </c>
      <c r="ED897" s="9">
        <v>71.45</v>
      </c>
      <c r="EE897" s="9">
        <v>70.8</v>
      </c>
      <c r="EF897" s="9">
        <v>70.95</v>
      </c>
      <c r="EG897" s="9">
        <v>73.150000000000006</v>
      </c>
      <c r="EH897" s="9">
        <v>79.400000000000006</v>
      </c>
      <c r="EI897" s="9">
        <v>81.45</v>
      </c>
      <c r="EJ897" s="9">
        <v>81.75</v>
      </c>
      <c r="EK897" s="9">
        <v>81.75</v>
      </c>
      <c r="EL897" s="9">
        <v>81.150000000000006</v>
      </c>
      <c r="EM897" s="9">
        <v>77.05</v>
      </c>
      <c r="EN897" s="9">
        <v>65.75</v>
      </c>
      <c r="EO897" s="9">
        <v>62.25</v>
      </c>
      <c r="EP897" s="9">
        <v>62</v>
      </c>
      <c r="EQ897" s="9">
        <v>62.25</v>
      </c>
      <c r="ER897" s="9">
        <v>62.8</v>
      </c>
      <c r="ES897" s="9">
        <v>65.5</v>
      </c>
      <c r="ET897" s="9">
        <v>72.8</v>
      </c>
      <c r="EU897" s="9">
        <v>75.150000000000006</v>
      </c>
      <c r="EV897" s="9">
        <v>75.400000000000006</v>
      </c>
      <c r="EW897" s="9">
        <v>75.349999999999994</v>
      </c>
      <c r="EX897" s="9">
        <v>74.8</v>
      </c>
      <c r="EY897" s="9">
        <v>71.75</v>
      </c>
      <c r="EZ897" s="9">
        <v>63.5</v>
      </c>
      <c r="FA897" s="9">
        <v>60.9</v>
      </c>
      <c r="FB897" s="9">
        <v>60.7</v>
      </c>
      <c r="FC897" s="9">
        <v>60.9</v>
      </c>
      <c r="FD897" s="9">
        <v>61.35</v>
      </c>
      <c r="FE897" s="9">
        <v>63.75</v>
      </c>
      <c r="FF897" s="9">
        <v>70.349999999999994</v>
      </c>
      <c r="FG897" s="9">
        <v>72.5</v>
      </c>
      <c r="FH897" s="9">
        <v>72.7</v>
      </c>
      <c r="FI897" s="9">
        <v>72.599999999999994</v>
      </c>
      <c r="FJ897" s="9">
        <v>72.2</v>
      </c>
      <c r="FK897" s="9">
        <v>69.7</v>
      </c>
      <c r="FL897" s="9">
        <v>63.35</v>
      </c>
      <c r="FM897" s="9">
        <v>60.9</v>
      </c>
      <c r="FO897" s="9">
        <v>86.031400000000005</v>
      </c>
      <c r="FP897" s="7">
        <v>64.599999999999994</v>
      </c>
      <c r="FQ897" s="9">
        <v>1.3483000000000001</v>
      </c>
      <c r="FT897" s="7">
        <v>4.01</v>
      </c>
      <c r="FU897" s="7">
        <v>4.6500000000000004</v>
      </c>
      <c r="FV897" s="9">
        <v>86.088999999999999</v>
      </c>
      <c r="FX897" s="9">
        <v>64.150000000000006</v>
      </c>
      <c r="FY897" s="9">
        <v>62.72</v>
      </c>
      <c r="FZ897" s="9">
        <v>62.1</v>
      </c>
      <c r="GA897" s="9">
        <v>62.69</v>
      </c>
      <c r="GB897" s="9">
        <v>63.77</v>
      </c>
      <c r="GD897" s="9">
        <v>64.150000000000006</v>
      </c>
      <c r="GE897" s="9">
        <v>63.35</v>
      </c>
      <c r="GF897" s="9">
        <v>62.72</v>
      </c>
      <c r="GG897" s="9">
        <v>62.29</v>
      </c>
      <c r="GH897" s="9">
        <v>62.11</v>
      </c>
      <c r="GI897" s="9">
        <v>62.1</v>
      </c>
      <c r="GJ897" s="9">
        <v>62.18</v>
      </c>
      <c r="GK897" s="9">
        <v>62.28</v>
      </c>
      <c r="GL897" s="9">
        <v>62.39</v>
      </c>
      <c r="GM897" s="9">
        <v>62.49</v>
      </c>
      <c r="GN897" s="9">
        <v>62.6</v>
      </c>
      <c r="GO897" s="9">
        <v>62.69</v>
      </c>
      <c r="GP897" s="9">
        <v>62.74</v>
      </c>
      <c r="GQ897" s="9">
        <v>62.8</v>
      </c>
      <c r="GR897" s="9">
        <v>62.88</v>
      </c>
      <c r="GS897" s="9">
        <v>62.97</v>
      </c>
      <c r="GT897" s="9">
        <v>63.08</v>
      </c>
      <c r="GU897" s="9">
        <v>63.17</v>
      </c>
      <c r="GV897" s="9">
        <v>63.22</v>
      </c>
      <c r="GW897" s="9">
        <v>63.28</v>
      </c>
      <c r="GX897" s="9">
        <v>63.39</v>
      </c>
      <c r="GY897" s="9">
        <v>63.5</v>
      </c>
      <c r="GZ897" s="9">
        <v>63.63</v>
      </c>
      <c r="HA897" s="9">
        <v>63.77</v>
      </c>
      <c r="HB897" s="9">
        <v>63.86</v>
      </c>
      <c r="HC897" s="9">
        <v>63.95</v>
      </c>
      <c r="HD897" s="9">
        <v>64.03</v>
      </c>
      <c r="HE897" s="9">
        <v>64.11</v>
      </c>
      <c r="HF897" s="9">
        <v>64.2</v>
      </c>
      <c r="HG897" s="9">
        <v>64.33</v>
      </c>
      <c r="HH897" s="9">
        <v>64.41</v>
      </c>
      <c r="HI897" s="9">
        <v>64.489999999999995</v>
      </c>
      <c r="HJ897" s="9">
        <v>64.61</v>
      </c>
      <c r="HK897" s="9">
        <v>64.75</v>
      </c>
      <c r="HL897" s="9">
        <v>64.900000000000006</v>
      </c>
      <c r="HM897" s="9">
        <v>65.02</v>
      </c>
      <c r="HN897" s="9">
        <v>65.08</v>
      </c>
      <c r="HO897" s="9">
        <v>65.150000000000006</v>
      </c>
      <c r="HP897" s="9">
        <v>65.209999999999994</v>
      </c>
      <c r="HQ897" s="9">
        <v>65.31</v>
      </c>
      <c r="HR897" s="9">
        <v>65.349999999999994</v>
      </c>
      <c r="HS897" s="9">
        <v>65.38</v>
      </c>
      <c r="HT897" s="9">
        <v>65.489999999999995</v>
      </c>
      <c r="HU897" s="9">
        <v>65.59</v>
      </c>
      <c r="HV897" s="9">
        <v>65.67</v>
      </c>
      <c r="HW897" s="9">
        <v>65.75</v>
      </c>
      <c r="HX897" s="9">
        <v>65.81</v>
      </c>
      <c r="HY897" s="9">
        <v>65.87</v>
      </c>
      <c r="ID897" s="14">
        <v>84.838099999999997</v>
      </c>
      <c r="IE897" s="14">
        <v>84.747900000000001</v>
      </c>
      <c r="IF897" s="14">
        <v>-0.10641399999999999</v>
      </c>
      <c r="IH897" s="7">
        <v>64.599999999999994</v>
      </c>
      <c r="II897" s="9">
        <v>84.59</v>
      </c>
    </row>
    <row r="898" spans="1:243" x14ac:dyDescent="0.35">
      <c r="A898" s="6">
        <f t="shared" si="192"/>
        <v>45807</v>
      </c>
      <c r="B898" s="13">
        <f t="shared" si="203"/>
        <v>5</v>
      </c>
      <c r="C898" s="13">
        <f t="shared" si="204"/>
        <v>2025</v>
      </c>
      <c r="D898">
        <f t="shared" si="205"/>
        <v>202505</v>
      </c>
      <c r="E898">
        <f t="shared" si="206"/>
        <v>2</v>
      </c>
      <c r="F898">
        <f t="shared" si="207"/>
        <v>202502</v>
      </c>
      <c r="G898" t="s">
        <v>2050</v>
      </c>
      <c r="H898" s="9">
        <v>4.25</v>
      </c>
      <c r="I898" s="9">
        <v>4.2111000000000001</v>
      </c>
      <c r="J898" s="10">
        <v>4.2040176999999996</v>
      </c>
      <c r="K898" s="10">
        <v>4.1626969999999996</v>
      </c>
      <c r="L898" s="10">
        <v>4.1089529999999996</v>
      </c>
      <c r="M898" s="10">
        <v>4.0472786000000003</v>
      </c>
      <c r="N898" s="10">
        <v>3.9802051000000001</v>
      </c>
      <c r="O898" s="10">
        <v>3.9118259000000002</v>
      </c>
      <c r="P898" s="10">
        <v>3.8476042000000001</v>
      </c>
      <c r="Q898" s="10">
        <v>3.7920346999999999</v>
      </c>
      <c r="R898" s="10">
        <v>3.7472892</v>
      </c>
      <c r="S898" s="10">
        <v>3.7134680000000002</v>
      </c>
      <c r="T898" s="10">
        <v>3.6893590999999999</v>
      </c>
      <c r="U898" s="10">
        <v>3.6730184000000001</v>
      </c>
      <c r="V898" s="10">
        <v>3.6616086000000001</v>
      </c>
      <c r="W898" s="10">
        <v>3.6539079999999999</v>
      </c>
      <c r="X898" s="10">
        <v>3.6492863999999998</v>
      </c>
      <c r="Y898" s="10">
        <v>3.647113</v>
      </c>
      <c r="Z898" s="10">
        <v>3.6467575000000001</v>
      </c>
      <c r="AA898" s="10">
        <v>3.6475894000000002</v>
      </c>
      <c r="AB898" s="10">
        <v>3.6490713000000001</v>
      </c>
      <c r="AC898" s="10">
        <v>3.6510984</v>
      </c>
      <c r="AD898" s="10">
        <v>3.6536909</v>
      </c>
      <c r="AE898" s="10">
        <v>3.6568691000000002</v>
      </c>
      <c r="AF898" s="10">
        <v>3.6606534000000002</v>
      </c>
      <c r="AG898" s="10">
        <v>3.6650638999999998</v>
      </c>
      <c r="AH898" s="10">
        <v>3.6701131999999999</v>
      </c>
      <c r="AI898" s="10">
        <v>3.6757754999999999</v>
      </c>
      <c r="AJ898" s="10">
        <v>3.6820132999999999</v>
      </c>
      <c r="AK898" s="10">
        <v>3.6887892</v>
      </c>
      <c r="AL898" s="10">
        <v>3.6960657000000001</v>
      </c>
      <c r="AM898" s="10">
        <v>3.7038053</v>
      </c>
      <c r="AN898" s="10">
        <v>3.7119705999999999</v>
      </c>
      <c r="AO898" s="10">
        <v>3.7205243000000001</v>
      </c>
      <c r="AP898" s="10">
        <v>3.7294287000000002</v>
      </c>
      <c r="AQ898" s="10">
        <v>3.7386465000000002</v>
      </c>
      <c r="AR898" s="10">
        <v>3.7481403000000002</v>
      </c>
      <c r="AS898" s="10">
        <v>3.7578724999999999</v>
      </c>
      <c r="AT898" s="10">
        <v>3.7678099</v>
      </c>
      <c r="AU898" s="10">
        <v>3.7779381999999999</v>
      </c>
      <c r="AV898" s="10">
        <v>3.7882478000000002</v>
      </c>
      <c r="AW898" s="10">
        <v>3.7987294999999999</v>
      </c>
      <c r="AX898" s="10">
        <v>3.8093740999999999</v>
      </c>
      <c r="AY898" s="10">
        <v>3.8201721000000002</v>
      </c>
      <c r="AZ898" s="10">
        <v>3.8311142999999999</v>
      </c>
      <c r="BA898" s="10">
        <v>3.8421913000000001</v>
      </c>
      <c r="BB898" s="10">
        <v>3.8533938000000001</v>
      </c>
      <c r="BC898" s="10">
        <v>3.8647124000000002</v>
      </c>
      <c r="BD898" s="10">
        <v>3.8761380000000001</v>
      </c>
      <c r="BE898" s="10">
        <v>3.887661</v>
      </c>
      <c r="BF898" s="10">
        <v>3.8992735999999999</v>
      </c>
      <c r="BG898" s="10">
        <v>3.9109742000000001</v>
      </c>
      <c r="BH898" s="10">
        <v>3.9227625000000002</v>
      </c>
      <c r="BI898" s="10">
        <v>3.9346386</v>
      </c>
      <c r="BJ898" s="10">
        <v>3.9466027000000001</v>
      </c>
      <c r="BK898" s="10">
        <v>3.9586543999999999</v>
      </c>
      <c r="BL898" s="10">
        <v>3.9707938</v>
      </c>
      <c r="BM898" s="10">
        <v>3.9830212</v>
      </c>
      <c r="BN898" s="10">
        <v>3.9953360999999998</v>
      </c>
      <c r="BO898" s="10">
        <v>4.0077387</v>
      </c>
      <c r="BP898" s="10">
        <v>4.0202290999999999</v>
      </c>
      <c r="BQ898" s="10">
        <v>4.0328071000000003</v>
      </c>
      <c r="BR898" s="10">
        <v>4.1099883000000004</v>
      </c>
      <c r="BS898" s="10">
        <v>4.1895555</v>
      </c>
      <c r="BU898" s="9">
        <v>79.62</v>
      </c>
      <c r="BV898" s="9">
        <v>81.040000000000006</v>
      </c>
      <c r="BW898" s="9">
        <v>84.06</v>
      </c>
      <c r="BX898" s="9">
        <v>84.85</v>
      </c>
      <c r="BY898" s="9">
        <v>90.89</v>
      </c>
      <c r="BZ898" s="9">
        <v>93.29</v>
      </c>
      <c r="CA898" s="9">
        <v>94.14</v>
      </c>
      <c r="CB898" s="9">
        <v>93.84</v>
      </c>
      <c r="CC898" s="9">
        <v>90.49</v>
      </c>
      <c r="CD898" s="9">
        <v>84.11</v>
      </c>
      <c r="CE898" s="9">
        <v>80</v>
      </c>
      <c r="CF898" s="9">
        <v>77.77</v>
      </c>
      <c r="CG898" s="9">
        <v>78.099999999999994</v>
      </c>
      <c r="CH898" s="9">
        <v>78.790000000000006</v>
      </c>
      <c r="CI898" s="9">
        <v>79.62</v>
      </c>
      <c r="CJ898" s="9">
        <v>81</v>
      </c>
      <c r="CK898" s="9">
        <v>86.02</v>
      </c>
      <c r="CL898" s="9">
        <v>87.5</v>
      </c>
      <c r="CM898" s="9">
        <v>89.99</v>
      </c>
      <c r="CN898" s="9">
        <v>90.15</v>
      </c>
      <c r="CO898" s="9">
        <v>83.17</v>
      </c>
      <c r="CP898" s="9">
        <v>73.42</v>
      </c>
      <c r="CQ898" s="9">
        <v>71.39</v>
      </c>
      <c r="CR898" s="9">
        <v>70.260000000000005</v>
      </c>
      <c r="CS898" s="9">
        <v>68.819999999999993</v>
      </c>
      <c r="CT898" s="9">
        <v>69.23</v>
      </c>
      <c r="CU898" s="9">
        <v>70.489999999999995</v>
      </c>
      <c r="CV898" s="9">
        <v>74.959999999999994</v>
      </c>
      <c r="CW898" s="9">
        <v>77.180000000000007</v>
      </c>
      <c r="CX898" s="9">
        <v>77.7</v>
      </c>
      <c r="CY898" s="9">
        <v>79.790000000000006</v>
      </c>
      <c r="CZ898" s="9">
        <v>80.58</v>
      </c>
      <c r="DA898" s="9">
        <v>77.19</v>
      </c>
      <c r="DB898" s="9">
        <v>68.489999999999995</v>
      </c>
      <c r="DC898" s="9">
        <v>64.599999999999994</v>
      </c>
      <c r="DD898" s="9">
        <v>62.74</v>
      </c>
      <c r="DE898" s="9">
        <v>62.84</v>
      </c>
      <c r="DF898" s="9">
        <v>63</v>
      </c>
      <c r="DG898" s="9">
        <v>65.489999999999995</v>
      </c>
      <c r="DH898" s="9">
        <v>70.08</v>
      </c>
      <c r="DI898" s="9">
        <v>72.010000000000005</v>
      </c>
      <c r="DJ898" s="9">
        <v>73.06</v>
      </c>
      <c r="DK898" s="9">
        <v>74.75</v>
      </c>
      <c r="DL898" s="9">
        <v>73.959999999999994</v>
      </c>
      <c r="DM898" s="9">
        <v>72.38</v>
      </c>
      <c r="DN898" s="9">
        <v>66.86</v>
      </c>
      <c r="DO898" s="9">
        <v>65.05</v>
      </c>
      <c r="DP898" s="9">
        <v>64.58</v>
      </c>
      <c r="DR898" s="9">
        <v>73.44</v>
      </c>
      <c r="DS898" s="9">
        <v>72.8</v>
      </c>
      <c r="DT898" s="9">
        <v>79.459999999999994</v>
      </c>
      <c r="DU898" s="9">
        <v>78.94</v>
      </c>
      <c r="DV898" s="9">
        <v>83.54</v>
      </c>
      <c r="DW898" s="9">
        <v>84.69</v>
      </c>
      <c r="DX898" s="9">
        <v>83.92</v>
      </c>
      <c r="DY898" s="9">
        <v>83.92</v>
      </c>
      <c r="DZ898" s="9">
        <v>82.97</v>
      </c>
      <c r="EA898" s="9">
        <v>73.430000000000007</v>
      </c>
      <c r="EB898" s="9">
        <v>70.13</v>
      </c>
      <c r="EC898" s="9">
        <v>69.58</v>
      </c>
      <c r="ED898" s="9">
        <v>68.930000000000007</v>
      </c>
      <c r="EE898" s="9">
        <v>69.08</v>
      </c>
      <c r="EF898" s="9">
        <v>71.28</v>
      </c>
      <c r="EG898" s="9">
        <v>77.53</v>
      </c>
      <c r="EH898" s="9">
        <v>79.58</v>
      </c>
      <c r="EI898" s="9">
        <v>79.88</v>
      </c>
      <c r="EJ898" s="9">
        <v>79.86</v>
      </c>
      <c r="EK898" s="9">
        <v>79.260000000000005</v>
      </c>
      <c r="EL898" s="9">
        <v>75.16</v>
      </c>
      <c r="EM898" s="9">
        <v>63.88</v>
      </c>
      <c r="EN898" s="9">
        <v>60.38</v>
      </c>
      <c r="EO898" s="9">
        <v>60.13</v>
      </c>
      <c r="EP898" s="9">
        <v>60.37</v>
      </c>
      <c r="EQ898" s="9">
        <v>60.92</v>
      </c>
      <c r="ER898" s="9">
        <v>63.62</v>
      </c>
      <c r="ES898" s="9">
        <v>70.930000000000007</v>
      </c>
      <c r="ET898" s="9">
        <v>73.28</v>
      </c>
      <c r="EU898" s="9">
        <v>73.53</v>
      </c>
      <c r="EV898" s="9">
        <v>73.47</v>
      </c>
      <c r="EW898" s="9">
        <v>72.92</v>
      </c>
      <c r="EX898" s="9">
        <v>69.87</v>
      </c>
      <c r="EY898" s="9">
        <v>65.12</v>
      </c>
      <c r="EZ898" s="9">
        <v>62.52</v>
      </c>
      <c r="FA898" s="9">
        <v>62.32</v>
      </c>
      <c r="FB898" s="9">
        <v>62.51</v>
      </c>
      <c r="FC898" s="9">
        <v>62.96</v>
      </c>
      <c r="FD898" s="9">
        <v>65.36</v>
      </c>
      <c r="FE898" s="9">
        <v>68.48</v>
      </c>
      <c r="FF898" s="9">
        <v>70.63</v>
      </c>
      <c r="FG898" s="9">
        <v>70.83</v>
      </c>
      <c r="FH898" s="9">
        <v>70.72</v>
      </c>
      <c r="FI898" s="9">
        <v>70.319999999999993</v>
      </c>
      <c r="FJ898" s="9">
        <v>67.819999999999993</v>
      </c>
      <c r="FK898" s="9">
        <v>61.48</v>
      </c>
      <c r="FL898" s="9">
        <v>59.03</v>
      </c>
      <c r="FM898" s="9">
        <v>58.83</v>
      </c>
      <c r="FO898" s="9">
        <v>86.0852</v>
      </c>
      <c r="FP898" s="7">
        <v>64.319999999999993</v>
      </c>
      <c r="FQ898" s="9">
        <v>1.3482000000000001</v>
      </c>
      <c r="FT898" s="7">
        <v>4.03</v>
      </c>
      <c r="FU898" s="7">
        <v>4.6399999999999997</v>
      </c>
      <c r="FV898" s="9">
        <v>86.120999999999995</v>
      </c>
      <c r="FX898" s="9">
        <v>63.9</v>
      </c>
      <c r="FY898" s="9">
        <v>62.05</v>
      </c>
      <c r="FZ898" s="9">
        <v>61.41</v>
      </c>
      <c r="GA898" s="9">
        <v>62.12</v>
      </c>
      <c r="GB898" s="9">
        <v>63.42</v>
      </c>
      <c r="GD898" s="9">
        <v>63.9</v>
      </c>
      <c r="GE898" s="9">
        <v>62.78</v>
      </c>
      <c r="GF898" s="9">
        <v>62.05</v>
      </c>
      <c r="GG898" s="9">
        <v>61.57</v>
      </c>
      <c r="GH898" s="9">
        <v>61.4</v>
      </c>
      <c r="GI898" s="9">
        <v>61.41</v>
      </c>
      <c r="GJ898" s="9">
        <v>61.51</v>
      </c>
      <c r="GK898" s="9">
        <v>61.64</v>
      </c>
      <c r="GL898" s="9">
        <v>61.77</v>
      </c>
      <c r="GM898" s="9">
        <v>61.89</v>
      </c>
      <c r="GN898" s="9">
        <v>62.01</v>
      </c>
      <c r="GO898" s="9">
        <v>62.12</v>
      </c>
      <c r="GP898" s="9">
        <v>62.2</v>
      </c>
      <c r="GQ898" s="9">
        <v>62.28</v>
      </c>
      <c r="GR898" s="9">
        <v>62.38</v>
      </c>
      <c r="GS898" s="9">
        <v>62.49</v>
      </c>
      <c r="GT898" s="9">
        <v>62.62</v>
      </c>
      <c r="GU898" s="9">
        <v>62.74</v>
      </c>
      <c r="GV898" s="9">
        <v>62.81</v>
      </c>
      <c r="GW898" s="9">
        <v>62.88</v>
      </c>
      <c r="GX898" s="9">
        <v>63</v>
      </c>
      <c r="GY898" s="9">
        <v>63.12</v>
      </c>
      <c r="GZ898" s="9">
        <v>63.27</v>
      </c>
      <c r="HA898" s="9">
        <v>63.42</v>
      </c>
      <c r="HB898" s="9">
        <v>63.52</v>
      </c>
      <c r="HC898" s="9">
        <v>63.61</v>
      </c>
      <c r="HD898" s="9">
        <v>63.7</v>
      </c>
      <c r="HE898" s="9">
        <v>63.79</v>
      </c>
      <c r="HF898" s="9">
        <v>63.9</v>
      </c>
      <c r="HG898" s="9">
        <v>64.040000000000006</v>
      </c>
      <c r="HH898" s="9">
        <v>64.13</v>
      </c>
      <c r="HI898" s="9">
        <v>64.22</v>
      </c>
      <c r="HJ898" s="9">
        <v>64.349999999999994</v>
      </c>
      <c r="HK898" s="9">
        <v>64.489999999999995</v>
      </c>
      <c r="HL898" s="9">
        <v>64.650000000000006</v>
      </c>
      <c r="HM898" s="9">
        <v>64.77</v>
      </c>
      <c r="HN898" s="9">
        <v>64.83</v>
      </c>
      <c r="HO898" s="9">
        <v>64.91</v>
      </c>
      <c r="HP898" s="9">
        <v>64.97</v>
      </c>
      <c r="HQ898" s="9">
        <v>65.069999999999993</v>
      </c>
      <c r="HR898" s="9">
        <v>65.11</v>
      </c>
      <c r="HS898" s="9">
        <v>65.150000000000006</v>
      </c>
      <c r="HT898" s="9">
        <v>65.260000000000005</v>
      </c>
      <c r="HU898" s="9">
        <v>65.36</v>
      </c>
      <c r="HV898" s="9">
        <v>65.44</v>
      </c>
      <c r="HW898" s="9">
        <v>65.52</v>
      </c>
      <c r="HX898" s="9">
        <v>65.58</v>
      </c>
      <c r="HY898" s="9">
        <v>65.650000000000006</v>
      </c>
      <c r="ID898" s="14">
        <v>84.838099999999997</v>
      </c>
      <c r="IE898" s="14">
        <v>84.747900000000001</v>
      </c>
      <c r="IF898" s="14">
        <v>-0.10641399999999999</v>
      </c>
      <c r="IH898" s="7">
        <v>64.319999999999993</v>
      </c>
      <c r="II898" s="9">
        <v>79.62</v>
      </c>
    </row>
    <row r="899" spans="1:243" x14ac:dyDescent="0.35">
      <c r="A899" s="6">
        <f t="shared" si="192"/>
        <v>45810</v>
      </c>
      <c r="B899" s="13">
        <f t="shared" si="203"/>
        <v>6</v>
      </c>
      <c r="C899" s="13">
        <f t="shared" si="204"/>
        <v>2025</v>
      </c>
      <c r="D899">
        <f t="shared" si="205"/>
        <v>202506</v>
      </c>
      <c r="E899">
        <f t="shared" si="206"/>
        <v>2</v>
      </c>
      <c r="F899">
        <f t="shared" si="207"/>
        <v>202502</v>
      </c>
      <c r="G899" t="s">
        <v>2051</v>
      </c>
      <c r="H899" s="9">
        <v>4.25</v>
      </c>
      <c r="I899" s="9">
        <v>4.2111999999999998</v>
      </c>
      <c r="J899" s="10">
        <v>4.2078239000000002</v>
      </c>
      <c r="K899" s="10">
        <v>4.1559495000000002</v>
      </c>
      <c r="L899" s="10">
        <v>4.0920861000000004</v>
      </c>
      <c r="M899" s="10">
        <v>4.0277348999999996</v>
      </c>
      <c r="N899" s="10">
        <v>3.9647597000000001</v>
      </c>
      <c r="O899" s="10">
        <v>3.9042998</v>
      </c>
      <c r="P899" s="10">
        <v>3.8482519000000002</v>
      </c>
      <c r="Q899" s="10">
        <v>3.7985131999999999</v>
      </c>
      <c r="R899" s="10">
        <v>3.7570236000000001</v>
      </c>
      <c r="S899" s="10">
        <v>3.7254703</v>
      </c>
      <c r="T899" s="10">
        <v>3.7036870999999998</v>
      </c>
      <c r="U899" s="10">
        <v>3.6898875000000002</v>
      </c>
      <c r="V899" s="10">
        <v>3.6809289999999999</v>
      </c>
      <c r="W899" s="10">
        <v>3.6755189000000001</v>
      </c>
      <c r="X899" s="10">
        <v>3.6729644000000001</v>
      </c>
      <c r="Y899" s="10">
        <v>3.6725729999999999</v>
      </c>
      <c r="Z899" s="10">
        <v>3.6736518999999999</v>
      </c>
      <c r="AA899" s="10">
        <v>3.6755083000000002</v>
      </c>
      <c r="AB899" s="10">
        <v>3.6775750999999999</v>
      </c>
      <c r="AC899" s="10">
        <v>3.6798125000000002</v>
      </c>
      <c r="AD899" s="10">
        <v>3.6823190000000001</v>
      </c>
      <c r="AE899" s="10">
        <v>3.6851932999999999</v>
      </c>
      <c r="AF899" s="10">
        <v>3.6885341</v>
      </c>
      <c r="AG899" s="10">
        <v>3.6924399999999999</v>
      </c>
      <c r="AH899" s="10">
        <v>3.6969873</v>
      </c>
      <c r="AI899" s="10">
        <v>3.7021630000000001</v>
      </c>
      <c r="AJ899" s="10">
        <v>3.7079317000000001</v>
      </c>
      <c r="AK899" s="10">
        <v>3.7142578999999998</v>
      </c>
      <c r="AL899" s="10">
        <v>3.7211064999999999</v>
      </c>
      <c r="AM899" s="10">
        <v>3.7284416999999999</v>
      </c>
      <c r="AN899" s="10">
        <v>3.7362283000000001</v>
      </c>
      <c r="AO899" s="10">
        <v>3.7444310000000001</v>
      </c>
      <c r="AP899" s="10">
        <v>3.7530142</v>
      </c>
      <c r="AQ899" s="10">
        <v>3.7619425999999998</v>
      </c>
      <c r="AR899" s="10">
        <v>3.7711809000000001</v>
      </c>
      <c r="AS899" s="10">
        <v>3.7806934999999999</v>
      </c>
      <c r="AT899" s="10">
        <v>3.7904494999999998</v>
      </c>
      <c r="AU899" s="10">
        <v>3.8004375000000001</v>
      </c>
      <c r="AV899" s="10">
        <v>3.8106512000000001</v>
      </c>
      <c r="AW899" s="10">
        <v>3.8210844000000002</v>
      </c>
      <c r="AX899" s="10">
        <v>3.8317312000000001</v>
      </c>
      <c r="AY899" s="10">
        <v>3.8425851</v>
      </c>
      <c r="AZ899" s="10">
        <v>3.8536400999999998</v>
      </c>
      <c r="BA899" s="10">
        <v>3.8648902999999999</v>
      </c>
      <c r="BB899" s="10">
        <v>3.8763291</v>
      </c>
      <c r="BC899" s="10">
        <v>3.8879505999999999</v>
      </c>
      <c r="BD899" s="10">
        <v>3.8997487</v>
      </c>
      <c r="BE899" s="10">
        <v>3.9117169999999999</v>
      </c>
      <c r="BF899" s="10">
        <v>3.9238495000000002</v>
      </c>
      <c r="BG899" s="10">
        <v>3.9361402000000001</v>
      </c>
      <c r="BH899" s="10">
        <v>3.9485825999999999</v>
      </c>
      <c r="BI899" s="10">
        <v>3.9611708000000001</v>
      </c>
      <c r="BJ899" s="10">
        <v>3.9738986999999999</v>
      </c>
      <c r="BK899" s="10">
        <v>3.9867598000000002</v>
      </c>
      <c r="BL899" s="10">
        <v>3.9997482</v>
      </c>
      <c r="BM899" s="10">
        <v>4.0128579000000002</v>
      </c>
      <c r="BN899" s="10">
        <v>4.0260824</v>
      </c>
      <c r="BO899" s="10">
        <v>4.0394157000000002</v>
      </c>
      <c r="BP899" s="10">
        <v>4.0528516999999997</v>
      </c>
      <c r="BQ899" s="10">
        <v>4.0663840999999996</v>
      </c>
      <c r="BR899" s="10">
        <v>4.1492605999999999</v>
      </c>
      <c r="BS899" s="10">
        <v>4.2340597000000004</v>
      </c>
      <c r="BU899" s="9">
        <v>81.47</v>
      </c>
      <c r="BV899" s="9">
        <v>82.86</v>
      </c>
      <c r="BW899" s="9">
        <v>86.01</v>
      </c>
      <c r="BX899" s="9">
        <v>86.81</v>
      </c>
      <c r="BY899" s="9">
        <v>92.86</v>
      </c>
      <c r="BZ899" s="9">
        <v>95.31</v>
      </c>
      <c r="CA899" s="9">
        <v>96.22</v>
      </c>
      <c r="CB899" s="9">
        <v>96.02</v>
      </c>
      <c r="CC899" s="9">
        <v>92.65</v>
      </c>
      <c r="CD899" s="9">
        <v>85.59</v>
      </c>
      <c r="CE899" s="9">
        <v>81.48</v>
      </c>
      <c r="CF899" s="9">
        <v>79.25</v>
      </c>
      <c r="CG899" s="9">
        <v>79.58</v>
      </c>
      <c r="CH899" s="9">
        <v>80.27</v>
      </c>
      <c r="CI899" s="9">
        <v>81.099999999999994</v>
      </c>
      <c r="CJ899" s="9">
        <v>82.3</v>
      </c>
      <c r="CK899" s="9">
        <v>87.32</v>
      </c>
      <c r="CL899" s="9">
        <v>88.54</v>
      </c>
      <c r="CM899" s="9">
        <v>91.03</v>
      </c>
      <c r="CN899" s="9">
        <v>91.19</v>
      </c>
      <c r="CO899" s="9">
        <v>84.21</v>
      </c>
      <c r="CP899" s="9">
        <v>74.13</v>
      </c>
      <c r="CQ899" s="9">
        <v>72.099999999999994</v>
      </c>
      <c r="CR899" s="9">
        <v>70.97</v>
      </c>
      <c r="CS899" s="9">
        <v>69.53</v>
      </c>
      <c r="CT899" s="9">
        <v>69.94</v>
      </c>
      <c r="CU899" s="9">
        <v>71.2</v>
      </c>
      <c r="CV899" s="9">
        <v>75.67</v>
      </c>
      <c r="CW899" s="9">
        <v>77.89</v>
      </c>
      <c r="CX899" s="9">
        <v>78.41</v>
      </c>
      <c r="CY899" s="9">
        <v>80.5</v>
      </c>
      <c r="CZ899" s="9">
        <v>81.290000000000006</v>
      </c>
      <c r="DA899" s="9">
        <v>77.91</v>
      </c>
      <c r="DB899" s="9">
        <v>68.86</v>
      </c>
      <c r="DC899" s="9">
        <v>64.97</v>
      </c>
      <c r="DD899" s="9">
        <v>63.11</v>
      </c>
      <c r="DE899" s="9">
        <v>63.21</v>
      </c>
      <c r="DF899" s="9">
        <v>63.37</v>
      </c>
      <c r="DG899" s="9">
        <v>65.86</v>
      </c>
      <c r="DH899" s="9">
        <v>70.45</v>
      </c>
      <c r="DI899" s="9">
        <v>72.38</v>
      </c>
      <c r="DJ899" s="9">
        <v>73.430000000000007</v>
      </c>
      <c r="DK899" s="9">
        <v>75.12</v>
      </c>
      <c r="DL899" s="9">
        <v>74.33</v>
      </c>
      <c r="DM899" s="9">
        <v>72.75</v>
      </c>
      <c r="DN899" s="9">
        <v>67.23</v>
      </c>
      <c r="DO899" s="9">
        <v>65.42</v>
      </c>
      <c r="DP899" s="9">
        <v>64.95</v>
      </c>
      <c r="DR899" s="9">
        <v>74.45</v>
      </c>
      <c r="DS899" s="9">
        <v>73.95</v>
      </c>
      <c r="DT899" s="9">
        <v>80.95</v>
      </c>
      <c r="DU899" s="9">
        <v>80.3</v>
      </c>
      <c r="DV899" s="9">
        <v>84.45</v>
      </c>
      <c r="DW899" s="9">
        <v>86.1</v>
      </c>
      <c r="DX899" s="9">
        <v>85.15</v>
      </c>
      <c r="DY899" s="9">
        <v>85.15</v>
      </c>
      <c r="DZ899" s="9">
        <v>84.2</v>
      </c>
      <c r="EA899" s="9">
        <v>73.95</v>
      </c>
      <c r="EB899" s="9">
        <v>70.7</v>
      </c>
      <c r="EC899" s="9">
        <v>70.05</v>
      </c>
      <c r="ED899" s="9">
        <v>69.099999999999994</v>
      </c>
      <c r="EE899" s="9">
        <v>69.150000000000006</v>
      </c>
      <c r="EF899" s="9">
        <v>71.55</v>
      </c>
      <c r="EG899" s="9">
        <v>78.349999999999994</v>
      </c>
      <c r="EH899" s="9">
        <v>80.55</v>
      </c>
      <c r="EI899" s="9">
        <v>80.849999999999994</v>
      </c>
      <c r="EJ899" s="9">
        <v>80.849999999999994</v>
      </c>
      <c r="EK899" s="9">
        <v>80.25</v>
      </c>
      <c r="EL899" s="9">
        <v>76.400000000000006</v>
      </c>
      <c r="EM899" s="9">
        <v>65.849999999999994</v>
      </c>
      <c r="EN899" s="9">
        <v>62.55</v>
      </c>
      <c r="EO899" s="9">
        <v>62.35</v>
      </c>
      <c r="EP899" s="9">
        <v>62.55</v>
      </c>
      <c r="EQ899" s="9">
        <v>63.1</v>
      </c>
      <c r="ER899" s="9">
        <v>66.099999999999994</v>
      </c>
      <c r="ES899" s="9">
        <v>74.3</v>
      </c>
      <c r="ET899" s="9">
        <v>76.900000000000006</v>
      </c>
      <c r="EU899" s="9">
        <v>77.2</v>
      </c>
      <c r="EV899" s="9">
        <v>77.099999999999994</v>
      </c>
      <c r="EW899" s="9">
        <v>76.55</v>
      </c>
      <c r="EX899" s="9">
        <v>73.45</v>
      </c>
      <c r="EY899" s="9">
        <v>65.05</v>
      </c>
      <c r="EZ899" s="9">
        <v>62.4</v>
      </c>
      <c r="FA899" s="9">
        <v>62.25</v>
      </c>
      <c r="FB899" s="9">
        <v>62.45</v>
      </c>
      <c r="FC899" s="9">
        <v>62.9</v>
      </c>
      <c r="FD899" s="9">
        <v>65.05</v>
      </c>
      <c r="FE899" s="9">
        <v>70.849999999999994</v>
      </c>
      <c r="FF899" s="9">
        <v>72.75</v>
      </c>
      <c r="FG899" s="9">
        <v>73</v>
      </c>
      <c r="FH899" s="9">
        <v>72.900000000000006</v>
      </c>
      <c r="FI899" s="9">
        <v>72.5</v>
      </c>
      <c r="FJ899" s="9">
        <v>70</v>
      </c>
      <c r="FK899" s="9">
        <v>63.25</v>
      </c>
      <c r="FL899" s="9">
        <v>61.1</v>
      </c>
      <c r="FM899" s="9">
        <v>60.95</v>
      </c>
      <c r="FO899" s="9">
        <v>86.146600000000007</v>
      </c>
      <c r="FP899" s="7">
        <v>66.55</v>
      </c>
      <c r="FQ899" s="9">
        <v>1.3552999999999999</v>
      </c>
      <c r="FT899" s="7">
        <v>4.03</v>
      </c>
      <c r="FU899" s="7">
        <v>4.66</v>
      </c>
      <c r="FV899" s="9">
        <v>86.194400000000002</v>
      </c>
      <c r="FX899" s="9">
        <v>64.63</v>
      </c>
      <c r="FY899" s="9">
        <v>63.32</v>
      </c>
      <c r="FZ899" s="9">
        <v>62.96</v>
      </c>
      <c r="GA899" s="9">
        <v>63.41</v>
      </c>
      <c r="GB899" s="9">
        <v>64.41</v>
      </c>
      <c r="GD899" s="9">
        <v>64.63</v>
      </c>
      <c r="GE899" s="9">
        <v>63.87</v>
      </c>
      <c r="GF899" s="9">
        <v>63.32</v>
      </c>
      <c r="GG899" s="9">
        <v>63.03</v>
      </c>
      <c r="GH899" s="9">
        <v>62.94</v>
      </c>
      <c r="GI899" s="9">
        <v>62.96</v>
      </c>
      <c r="GJ899" s="9">
        <v>63.03</v>
      </c>
      <c r="GK899" s="9">
        <v>63.12</v>
      </c>
      <c r="GL899" s="9">
        <v>63.2</v>
      </c>
      <c r="GM899" s="9">
        <v>63.29</v>
      </c>
      <c r="GN899" s="9">
        <v>63.36</v>
      </c>
      <c r="GO899" s="9">
        <v>63.41</v>
      </c>
      <c r="GP899" s="9">
        <v>63.47</v>
      </c>
      <c r="GQ899" s="9">
        <v>63.54</v>
      </c>
      <c r="GR899" s="9">
        <v>63.62</v>
      </c>
      <c r="GS899" s="9">
        <v>63.72</v>
      </c>
      <c r="GT899" s="9">
        <v>63.81</v>
      </c>
      <c r="GU899" s="9">
        <v>63.85</v>
      </c>
      <c r="GV899" s="9">
        <v>63.9</v>
      </c>
      <c r="GW899" s="9">
        <v>63.99</v>
      </c>
      <c r="GX899" s="9">
        <v>64.09</v>
      </c>
      <c r="GY899" s="9">
        <v>64.209999999999994</v>
      </c>
      <c r="GZ899" s="9">
        <v>64.33</v>
      </c>
      <c r="HA899" s="9">
        <v>64.41</v>
      </c>
      <c r="HB899" s="9">
        <v>64.489999999999995</v>
      </c>
      <c r="HC899" s="9">
        <v>64.56</v>
      </c>
      <c r="HD899" s="9">
        <v>64.63</v>
      </c>
      <c r="HE899" s="9">
        <v>64.709999999999994</v>
      </c>
      <c r="HF899" s="9">
        <v>64.819999999999993</v>
      </c>
      <c r="HG899" s="9">
        <v>64.89</v>
      </c>
      <c r="HH899" s="9">
        <v>64.959999999999994</v>
      </c>
      <c r="HI899" s="9">
        <v>65.069999999999993</v>
      </c>
      <c r="HJ899" s="9">
        <v>65.19</v>
      </c>
      <c r="HK899" s="9">
        <v>65.34</v>
      </c>
      <c r="HL899" s="9">
        <v>65.44</v>
      </c>
      <c r="HM899" s="9">
        <v>65.48</v>
      </c>
      <c r="HN899" s="9">
        <v>65.540000000000006</v>
      </c>
      <c r="HO899" s="9">
        <v>65.58</v>
      </c>
      <c r="HP899" s="9">
        <v>65.67</v>
      </c>
      <c r="HQ899" s="9">
        <v>65.69</v>
      </c>
      <c r="HR899" s="9">
        <v>65.709999999999994</v>
      </c>
      <c r="HS899" s="9">
        <v>65.81</v>
      </c>
      <c r="HT899" s="9">
        <v>65.89</v>
      </c>
      <c r="HU899" s="9">
        <v>65.95</v>
      </c>
      <c r="HV899" s="9">
        <v>66.02</v>
      </c>
      <c r="HW899" s="9">
        <v>66.069999999999993</v>
      </c>
      <c r="HX899" s="9">
        <v>66.13</v>
      </c>
      <c r="HY899" s="9">
        <v>66.17</v>
      </c>
      <c r="ID899" s="14">
        <v>84.838099999999997</v>
      </c>
      <c r="IE899" s="14">
        <v>84.747900000000001</v>
      </c>
      <c r="IF899" s="14">
        <v>-0.10641399999999999</v>
      </c>
      <c r="IH899" s="7">
        <v>66.55</v>
      </c>
      <c r="II899" s="9">
        <v>81.47</v>
      </c>
    </row>
    <row r="900" spans="1:243" x14ac:dyDescent="0.35">
      <c r="A900" s="6">
        <f t="shared" si="192"/>
        <v>45811</v>
      </c>
      <c r="B900" s="13">
        <f t="shared" si="203"/>
        <v>6</v>
      </c>
      <c r="C900" s="13">
        <f t="shared" si="204"/>
        <v>2025</v>
      </c>
      <c r="D900">
        <f t="shared" si="205"/>
        <v>202506</v>
      </c>
      <c r="E900">
        <f t="shared" si="206"/>
        <v>2</v>
      </c>
      <c r="F900">
        <f t="shared" si="207"/>
        <v>202502</v>
      </c>
      <c r="G900" t="s">
        <v>2052</v>
      </c>
      <c r="H900" s="9">
        <v>4.25</v>
      </c>
      <c r="I900" s="9">
        <v>4.2111999999999998</v>
      </c>
      <c r="J900" s="10">
        <v>4.2070183999999999</v>
      </c>
      <c r="K900" s="10">
        <v>4.1496411000000002</v>
      </c>
      <c r="L900" s="10">
        <v>4.0824908000000004</v>
      </c>
      <c r="M900" s="10">
        <v>4.0143442</v>
      </c>
      <c r="N900" s="10">
        <v>3.9457472999999998</v>
      </c>
      <c r="O900" s="10">
        <v>3.8788092999999999</v>
      </c>
      <c r="P900" s="10">
        <v>3.8180372</v>
      </c>
      <c r="Q900" s="10">
        <v>3.7668352999999999</v>
      </c>
      <c r="R900" s="10">
        <v>3.7273276000000002</v>
      </c>
      <c r="S900" s="10">
        <v>3.6991974999999999</v>
      </c>
      <c r="T900" s="10">
        <v>3.6808054000000001</v>
      </c>
      <c r="U900" s="10">
        <v>3.6700108</v>
      </c>
      <c r="V900" s="10">
        <v>3.6633450999999999</v>
      </c>
      <c r="W900" s="10">
        <v>3.6595213000000002</v>
      </c>
      <c r="X900" s="10">
        <v>3.6579461000000002</v>
      </c>
      <c r="Y900" s="10">
        <v>3.6580263999999998</v>
      </c>
      <c r="Z900" s="10">
        <v>3.6591688000000002</v>
      </c>
      <c r="AA900" s="10">
        <v>3.6607799999999999</v>
      </c>
      <c r="AB900" s="10">
        <v>3.6623798000000001</v>
      </c>
      <c r="AC900" s="10">
        <v>3.6639626999999999</v>
      </c>
      <c r="AD900" s="10">
        <v>3.6656477999999999</v>
      </c>
      <c r="AE900" s="10">
        <v>3.6675542999999999</v>
      </c>
      <c r="AF900" s="10">
        <v>3.6698015000000002</v>
      </c>
      <c r="AG900" s="10">
        <v>3.6725083999999999</v>
      </c>
      <c r="AH900" s="10">
        <v>3.6757721999999999</v>
      </c>
      <c r="AI900" s="10">
        <v>3.6796009000000001</v>
      </c>
      <c r="AJ900" s="10">
        <v>3.6839805999999999</v>
      </c>
      <c r="AK900" s="10">
        <v>3.6888971000000002</v>
      </c>
      <c r="AL900" s="10">
        <v>3.6943364999999999</v>
      </c>
      <c r="AM900" s="10">
        <v>3.7002847000000001</v>
      </c>
      <c r="AN900" s="10">
        <v>3.7067275999999998</v>
      </c>
      <c r="AO900" s="10">
        <v>3.7136513</v>
      </c>
      <c r="AP900" s="10">
        <v>3.7210415999999999</v>
      </c>
      <c r="AQ900" s="10">
        <v>3.7288846000000002</v>
      </c>
      <c r="AR900" s="10">
        <v>3.7371663000000002</v>
      </c>
      <c r="AS900" s="10">
        <v>3.7458724999999999</v>
      </c>
      <c r="AT900" s="10">
        <v>3.7549888</v>
      </c>
      <c r="AU900" s="10">
        <v>3.7644997</v>
      </c>
      <c r="AV900" s="10">
        <v>3.7743883</v>
      </c>
      <c r="AW900" s="10">
        <v>3.7846383000000001</v>
      </c>
      <c r="AX900" s="10">
        <v>3.7952336</v>
      </c>
      <c r="AY900" s="10">
        <v>3.8061573000000002</v>
      </c>
      <c r="AZ900" s="10">
        <v>3.8173930999999999</v>
      </c>
      <c r="BA900" s="10">
        <v>3.8289247999999998</v>
      </c>
      <c r="BB900" s="10">
        <v>3.8407357000000002</v>
      </c>
      <c r="BC900" s="10">
        <v>3.8528095000000002</v>
      </c>
      <c r="BD900" s="10">
        <v>3.8651298000000001</v>
      </c>
      <c r="BE900" s="10">
        <v>3.8776799</v>
      </c>
      <c r="BF900" s="10">
        <v>3.8904443999999998</v>
      </c>
      <c r="BG900" s="10">
        <v>3.9034108000000001</v>
      </c>
      <c r="BH900" s="10">
        <v>3.9165676999999999</v>
      </c>
      <c r="BI900" s="10">
        <v>3.9299038999999998</v>
      </c>
      <c r="BJ900" s="10">
        <v>3.9434081000000001</v>
      </c>
      <c r="BK900" s="10">
        <v>3.9570688000000001</v>
      </c>
      <c r="BL900" s="10">
        <v>3.9708747</v>
      </c>
      <c r="BM900" s="10">
        <v>3.9848146999999998</v>
      </c>
      <c r="BN900" s="10">
        <v>3.9988771999999999</v>
      </c>
      <c r="BO900" s="10">
        <v>4.0130509999999999</v>
      </c>
      <c r="BP900" s="10">
        <v>4.0273249</v>
      </c>
      <c r="BQ900" s="10">
        <v>4.0416873000000004</v>
      </c>
      <c r="BR900" s="10">
        <v>4.1291564000000003</v>
      </c>
      <c r="BS900" s="10">
        <v>4.2173705999999997</v>
      </c>
      <c r="BU900" s="9">
        <v>83.49</v>
      </c>
      <c r="BV900" s="9">
        <v>84.71</v>
      </c>
      <c r="BW900" s="9">
        <v>87.71</v>
      </c>
      <c r="BX900" s="9">
        <v>88.51</v>
      </c>
      <c r="BY900" s="9">
        <v>94.62</v>
      </c>
      <c r="BZ900" s="9">
        <v>96.98</v>
      </c>
      <c r="CA900" s="9">
        <v>97.93</v>
      </c>
      <c r="CB900" s="9">
        <v>97.7</v>
      </c>
      <c r="CC900" s="9">
        <v>94.04</v>
      </c>
      <c r="CD900" s="9">
        <v>87.04</v>
      </c>
      <c r="CE900" s="9">
        <v>82.93</v>
      </c>
      <c r="CF900" s="9">
        <v>80.7</v>
      </c>
      <c r="CG900" s="9">
        <v>81.099999999999994</v>
      </c>
      <c r="CH900" s="9">
        <v>81.790000000000006</v>
      </c>
      <c r="CI900" s="9">
        <v>82.62</v>
      </c>
      <c r="CJ900" s="9">
        <v>83.43</v>
      </c>
      <c r="CK900" s="9">
        <v>88.68</v>
      </c>
      <c r="CL900" s="9">
        <v>89.9</v>
      </c>
      <c r="CM900" s="9">
        <v>92.09</v>
      </c>
      <c r="CN900" s="9">
        <v>92.25</v>
      </c>
      <c r="CO900" s="9">
        <v>85.27</v>
      </c>
      <c r="CP900" s="9">
        <v>74.989999999999995</v>
      </c>
      <c r="CQ900" s="9">
        <v>72.959999999999994</v>
      </c>
      <c r="CR900" s="9">
        <v>71.83</v>
      </c>
      <c r="CS900" s="9">
        <v>70.39</v>
      </c>
      <c r="CT900" s="9">
        <v>70.8</v>
      </c>
      <c r="CU900" s="9">
        <v>72.06</v>
      </c>
      <c r="CV900" s="9">
        <v>76.819999999999993</v>
      </c>
      <c r="CW900" s="9">
        <v>79.040000000000006</v>
      </c>
      <c r="CX900" s="9">
        <v>79.56</v>
      </c>
      <c r="CY900" s="9">
        <v>81.650000000000006</v>
      </c>
      <c r="CZ900" s="9">
        <v>82.44</v>
      </c>
      <c r="DA900" s="9">
        <v>79.06</v>
      </c>
      <c r="DB900" s="9">
        <v>69.680000000000007</v>
      </c>
      <c r="DC900" s="9">
        <v>65.790000000000006</v>
      </c>
      <c r="DD900" s="9">
        <v>63.93</v>
      </c>
      <c r="DE900" s="9">
        <v>64.03</v>
      </c>
      <c r="DF900" s="9">
        <v>64.19</v>
      </c>
      <c r="DG900" s="9">
        <v>66.680000000000007</v>
      </c>
      <c r="DH900" s="9">
        <v>71.040000000000006</v>
      </c>
      <c r="DI900" s="9">
        <v>72.97</v>
      </c>
      <c r="DJ900" s="9">
        <v>74.02</v>
      </c>
      <c r="DK900" s="9">
        <v>75.709999999999994</v>
      </c>
      <c r="DL900" s="9">
        <v>74.92</v>
      </c>
      <c r="DM900" s="9">
        <v>73.34</v>
      </c>
      <c r="DN900" s="9">
        <v>67.05</v>
      </c>
      <c r="DO900" s="9">
        <v>65.239999999999995</v>
      </c>
      <c r="DP900" s="9">
        <v>64.77</v>
      </c>
      <c r="DR900" s="9">
        <v>75.3</v>
      </c>
      <c r="DS900" s="9">
        <v>74.8</v>
      </c>
      <c r="DT900" s="9">
        <v>81.25</v>
      </c>
      <c r="DU900" s="9">
        <v>81.3</v>
      </c>
      <c r="DV900" s="9">
        <v>85.65</v>
      </c>
      <c r="DW900" s="9">
        <v>87.3</v>
      </c>
      <c r="DX900" s="9">
        <v>86.35</v>
      </c>
      <c r="DY900" s="9">
        <v>86.35</v>
      </c>
      <c r="DZ900" s="9">
        <v>85.4</v>
      </c>
      <c r="EA900" s="9">
        <v>75.25</v>
      </c>
      <c r="EB900" s="9">
        <v>72</v>
      </c>
      <c r="EC900" s="9">
        <v>71.150000000000006</v>
      </c>
      <c r="ED900" s="9">
        <v>69.849999999999994</v>
      </c>
      <c r="EE900" s="9">
        <v>69.75</v>
      </c>
      <c r="EF900" s="9">
        <v>72</v>
      </c>
      <c r="EG900" s="9">
        <v>78.8</v>
      </c>
      <c r="EH900" s="9">
        <v>81</v>
      </c>
      <c r="EI900" s="9">
        <v>81.3</v>
      </c>
      <c r="EJ900" s="9">
        <v>81.25</v>
      </c>
      <c r="EK900" s="9">
        <v>80.650000000000006</v>
      </c>
      <c r="EL900" s="9">
        <v>76.900000000000006</v>
      </c>
      <c r="EM900" s="9">
        <v>66.3</v>
      </c>
      <c r="EN900" s="9">
        <v>63</v>
      </c>
      <c r="EO900" s="9">
        <v>62.75</v>
      </c>
      <c r="EP900" s="9">
        <v>63</v>
      </c>
      <c r="EQ900" s="9">
        <v>63.55</v>
      </c>
      <c r="ER900" s="9">
        <v>66.3</v>
      </c>
      <c r="ES900" s="9">
        <v>74</v>
      </c>
      <c r="ET900" s="9">
        <v>76.5</v>
      </c>
      <c r="EU900" s="9">
        <v>76.75</v>
      </c>
      <c r="EV900" s="9">
        <v>76.650000000000006</v>
      </c>
      <c r="EW900" s="9">
        <v>76.150000000000006</v>
      </c>
      <c r="EX900" s="9">
        <v>73.3</v>
      </c>
      <c r="EY900" s="9">
        <v>65.25</v>
      </c>
      <c r="EZ900" s="9">
        <v>62.75</v>
      </c>
      <c r="FA900" s="9">
        <v>62.55</v>
      </c>
      <c r="FB900" s="9">
        <v>62.75</v>
      </c>
      <c r="FC900" s="9">
        <v>63.2</v>
      </c>
      <c r="FD900" s="9">
        <v>65.3</v>
      </c>
      <c r="FE900" s="9">
        <v>71.150000000000006</v>
      </c>
      <c r="FF900" s="9">
        <v>73.05</v>
      </c>
      <c r="FG900" s="9">
        <v>73.25</v>
      </c>
      <c r="FH900" s="9">
        <v>73.2</v>
      </c>
      <c r="FI900" s="9">
        <v>72.75</v>
      </c>
      <c r="FJ900" s="9">
        <v>70.349999999999994</v>
      </c>
      <c r="FK900" s="9">
        <v>63.55</v>
      </c>
      <c r="FL900" s="9">
        <v>61.4</v>
      </c>
      <c r="FM900" s="9">
        <v>61.25</v>
      </c>
      <c r="FO900" s="9">
        <v>86.197100000000006</v>
      </c>
      <c r="FP900" s="7">
        <v>67.48</v>
      </c>
      <c r="FQ900" s="9">
        <v>1.3529</v>
      </c>
      <c r="FT900" s="7">
        <v>4.04</v>
      </c>
      <c r="FU900" s="7">
        <v>4.6399999999999997</v>
      </c>
      <c r="FV900" s="9">
        <v>86.251199999999997</v>
      </c>
      <c r="FX900" s="9">
        <v>65.63</v>
      </c>
      <c r="FY900" s="9">
        <v>64.42</v>
      </c>
      <c r="FZ900" s="9">
        <v>64.05</v>
      </c>
      <c r="GA900" s="9">
        <v>64.400000000000006</v>
      </c>
      <c r="GB900" s="9">
        <v>65.23</v>
      </c>
      <c r="GD900" s="9">
        <v>65.63</v>
      </c>
      <c r="GE900" s="9">
        <v>64.94</v>
      </c>
      <c r="GF900" s="9">
        <v>64.42</v>
      </c>
      <c r="GG900" s="9">
        <v>64.14</v>
      </c>
      <c r="GH900" s="9">
        <v>64.040000000000006</v>
      </c>
      <c r="GI900" s="9">
        <v>64.05</v>
      </c>
      <c r="GJ900" s="9">
        <v>64.099999999999994</v>
      </c>
      <c r="GK900" s="9">
        <v>64.16</v>
      </c>
      <c r="GL900" s="9">
        <v>64.22</v>
      </c>
      <c r="GM900" s="9">
        <v>64.290000000000006</v>
      </c>
      <c r="GN900" s="9">
        <v>64.36</v>
      </c>
      <c r="GO900" s="9">
        <v>64.400000000000006</v>
      </c>
      <c r="GP900" s="9">
        <v>64.44</v>
      </c>
      <c r="GQ900" s="9">
        <v>64.489999999999995</v>
      </c>
      <c r="GR900" s="9">
        <v>64.56</v>
      </c>
      <c r="GS900" s="9">
        <v>64.650000000000006</v>
      </c>
      <c r="GT900" s="9">
        <v>64.73</v>
      </c>
      <c r="GU900" s="9">
        <v>64.760000000000005</v>
      </c>
      <c r="GV900" s="9">
        <v>64.790000000000006</v>
      </c>
      <c r="GW900" s="9">
        <v>64.87</v>
      </c>
      <c r="GX900" s="9">
        <v>64.959999999999994</v>
      </c>
      <c r="GY900" s="9">
        <v>65.06</v>
      </c>
      <c r="GZ900" s="9">
        <v>65.17</v>
      </c>
      <c r="HA900" s="9">
        <v>65.23</v>
      </c>
      <c r="HB900" s="9">
        <v>65.3</v>
      </c>
      <c r="HC900" s="9">
        <v>65.36</v>
      </c>
      <c r="HD900" s="9">
        <v>65.41</v>
      </c>
      <c r="HE900" s="9">
        <v>65.48</v>
      </c>
      <c r="HF900" s="9">
        <v>65.58</v>
      </c>
      <c r="HG900" s="9">
        <v>65.63</v>
      </c>
      <c r="HH900" s="9">
        <v>65.680000000000007</v>
      </c>
      <c r="HI900" s="9">
        <v>65.78</v>
      </c>
      <c r="HJ900" s="9">
        <v>65.89</v>
      </c>
      <c r="HK900" s="9">
        <v>66.03</v>
      </c>
      <c r="HL900" s="9">
        <v>66.11</v>
      </c>
      <c r="HM900" s="9">
        <v>66.13</v>
      </c>
      <c r="HN900" s="9">
        <v>66.180000000000007</v>
      </c>
      <c r="HO900" s="9">
        <v>66.209999999999994</v>
      </c>
      <c r="HP900" s="9">
        <v>66.28</v>
      </c>
      <c r="HQ900" s="9">
        <v>66.28</v>
      </c>
      <c r="HR900" s="9">
        <v>66.3</v>
      </c>
      <c r="HS900" s="9">
        <v>66.39</v>
      </c>
      <c r="HT900" s="9">
        <v>66.459999999999994</v>
      </c>
      <c r="HU900" s="9">
        <v>66.510000000000005</v>
      </c>
      <c r="HV900" s="9">
        <v>66.569999999999993</v>
      </c>
      <c r="HW900" s="9">
        <v>66.61</v>
      </c>
      <c r="HX900" s="9">
        <v>66.650000000000006</v>
      </c>
      <c r="HY900" s="9">
        <v>66.67</v>
      </c>
      <c r="ID900" s="14">
        <v>84.838099999999997</v>
      </c>
      <c r="IE900" s="14">
        <v>84.747900000000001</v>
      </c>
      <c r="IF900" s="14">
        <v>-0.10641399999999999</v>
      </c>
      <c r="IH900" s="7">
        <v>67.48</v>
      </c>
      <c r="II900" s="9">
        <v>83.49</v>
      </c>
    </row>
    <row r="901" spans="1:243" x14ac:dyDescent="0.35">
      <c r="A901" s="6">
        <f t="shared" si="192"/>
        <v>45812</v>
      </c>
      <c r="B901" s="13">
        <f t="shared" si="203"/>
        <v>6</v>
      </c>
      <c r="C901" s="13">
        <f t="shared" si="204"/>
        <v>2025</v>
      </c>
      <c r="D901">
        <f t="shared" si="205"/>
        <v>202506</v>
      </c>
      <c r="E901">
        <f t="shared" si="206"/>
        <v>2</v>
      </c>
      <c r="F901">
        <f t="shared" si="207"/>
        <v>202502</v>
      </c>
      <c r="G901" t="s">
        <v>2053</v>
      </c>
      <c r="H901" s="9">
        <v>4.25</v>
      </c>
      <c r="I901" s="9">
        <v>4.2111000000000001</v>
      </c>
      <c r="J901" s="10">
        <v>4.2019238999999997</v>
      </c>
      <c r="K901" s="10">
        <v>4.1420313000000002</v>
      </c>
      <c r="L901" s="10">
        <v>4.0710813000000003</v>
      </c>
      <c r="M901" s="10">
        <v>3.9986188999999999</v>
      </c>
      <c r="N901" s="10">
        <v>3.9257865000000001</v>
      </c>
      <c r="O901" s="10">
        <v>3.8552624999999998</v>
      </c>
      <c r="P901" s="10">
        <v>3.7919331000000001</v>
      </c>
      <c r="Q901" s="10">
        <v>3.7392555000000001</v>
      </c>
      <c r="R901" s="10">
        <v>3.6991100000000001</v>
      </c>
      <c r="S901" s="10">
        <v>3.6710596999999998</v>
      </c>
      <c r="T901" s="10">
        <v>3.6531682999999999</v>
      </c>
      <c r="U901" s="10">
        <v>3.6432967000000001</v>
      </c>
      <c r="V901" s="10">
        <v>3.637756</v>
      </c>
      <c r="W901" s="10">
        <v>3.6351534999999999</v>
      </c>
      <c r="X901" s="10">
        <v>3.6348335000000001</v>
      </c>
      <c r="Y901" s="10">
        <v>3.6361403000000001</v>
      </c>
      <c r="Z901" s="10">
        <v>3.6384183000000001</v>
      </c>
      <c r="AA901" s="10">
        <v>3.6410117</v>
      </c>
      <c r="AB901" s="10">
        <v>3.6433890999999998</v>
      </c>
      <c r="AC901" s="10">
        <v>3.6455405000000001</v>
      </c>
      <c r="AD901" s="10">
        <v>3.6475927000000001</v>
      </c>
      <c r="AE901" s="10">
        <v>3.6496727</v>
      </c>
      <c r="AF901" s="10">
        <v>3.6519077000000002</v>
      </c>
      <c r="AG901" s="10">
        <v>3.6544243999999999</v>
      </c>
      <c r="AH901" s="10">
        <v>3.6573294999999999</v>
      </c>
      <c r="AI901" s="10">
        <v>3.6606489</v>
      </c>
      <c r="AJ901" s="10">
        <v>3.6643876</v>
      </c>
      <c r="AK901" s="10">
        <v>3.6685512</v>
      </c>
      <c r="AL901" s="10">
        <v>3.6731449</v>
      </c>
      <c r="AM901" s="10">
        <v>3.6781741999999999</v>
      </c>
      <c r="AN901" s="10">
        <v>3.6836441999999998</v>
      </c>
      <c r="AO901" s="10">
        <v>3.6895606000000001</v>
      </c>
      <c r="AP901" s="10">
        <v>3.6959284999999999</v>
      </c>
      <c r="AQ901" s="10">
        <v>3.7027532000000001</v>
      </c>
      <c r="AR901" s="10">
        <v>3.7100404</v>
      </c>
      <c r="AS901" s="10">
        <v>3.7177950000000002</v>
      </c>
      <c r="AT901" s="10">
        <v>3.7260190999999998</v>
      </c>
      <c r="AU901" s="10">
        <v>3.7346970000000002</v>
      </c>
      <c r="AV901" s="10">
        <v>3.7438075999999998</v>
      </c>
      <c r="AW901" s="10">
        <v>3.7533300999999999</v>
      </c>
      <c r="AX901" s="10">
        <v>3.7632436</v>
      </c>
      <c r="AY901" s="10">
        <v>3.7735270999999999</v>
      </c>
      <c r="AZ901" s="10">
        <v>3.7841596000000002</v>
      </c>
      <c r="BA901" s="10">
        <v>3.7951204000000001</v>
      </c>
      <c r="BB901" s="10">
        <v>3.8063883000000001</v>
      </c>
      <c r="BC901" s="10">
        <v>3.8179425</v>
      </c>
      <c r="BD901" s="10">
        <v>3.8297620999999999</v>
      </c>
      <c r="BE901" s="10">
        <v>3.8418260000000002</v>
      </c>
      <c r="BF901" s="10">
        <v>3.8541145000000001</v>
      </c>
      <c r="BG901" s="10">
        <v>3.8666132000000002</v>
      </c>
      <c r="BH901" s="10">
        <v>3.8793085999999999</v>
      </c>
      <c r="BI901" s="10">
        <v>3.8921876000000002</v>
      </c>
      <c r="BJ901" s="10">
        <v>3.9052372000000002</v>
      </c>
      <c r="BK901" s="10">
        <v>3.9184439000000002</v>
      </c>
      <c r="BL901" s="10">
        <v>3.9317947000000002</v>
      </c>
      <c r="BM901" s="10">
        <v>3.9452764999999999</v>
      </c>
      <c r="BN901" s="10">
        <v>3.9588758999999998</v>
      </c>
      <c r="BO901" s="10">
        <v>3.9725796999999998</v>
      </c>
      <c r="BP901" s="10">
        <v>3.9863749999999998</v>
      </c>
      <c r="BQ901" s="10">
        <v>4.0002483</v>
      </c>
      <c r="BR901" s="10">
        <v>4.0845856999999999</v>
      </c>
      <c r="BS901" s="10">
        <v>4.1695973000000004</v>
      </c>
      <c r="BU901" s="9">
        <v>83.36</v>
      </c>
      <c r="BV901" s="9">
        <v>84.44</v>
      </c>
      <c r="BW901" s="9">
        <v>87.44</v>
      </c>
      <c r="BX901" s="9">
        <v>88.15</v>
      </c>
      <c r="BY901" s="9">
        <v>93.98</v>
      </c>
      <c r="BZ901" s="9">
        <v>96.36</v>
      </c>
      <c r="CA901" s="9">
        <v>97.26</v>
      </c>
      <c r="CB901" s="9">
        <v>96.92</v>
      </c>
      <c r="CC901" s="9">
        <v>93.37</v>
      </c>
      <c r="CD901" s="9">
        <v>86.42</v>
      </c>
      <c r="CE901" s="9">
        <v>82.32</v>
      </c>
      <c r="CF901" s="9">
        <v>80.09</v>
      </c>
      <c r="CG901" s="9">
        <v>80.5</v>
      </c>
      <c r="CH901" s="9">
        <v>81.19</v>
      </c>
      <c r="CI901" s="9">
        <v>82.02</v>
      </c>
      <c r="CJ901" s="9">
        <v>83.08</v>
      </c>
      <c r="CK901" s="9">
        <v>88.33</v>
      </c>
      <c r="CL901" s="9">
        <v>89.55</v>
      </c>
      <c r="CM901" s="9">
        <v>91.74</v>
      </c>
      <c r="CN901" s="9">
        <v>91.9</v>
      </c>
      <c r="CO901" s="9">
        <v>85</v>
      </c>
      <c r="CP901" s="9">
        <v>74.58</v>
      </c>
      <c r="CQ901" s="9">
        <v>72.55</v>
      </c>
      <c r="CR901" s="9">
        <v>71.42</v>
      </c>
      <c r="CS901" s="9">
        <v>69.98</v>
      </c>
      <c r="CT901" s="9">
        <v>70.39</v>
      </c>
      <c r="CU901" s="9">
        <v>71.650000000000006</v>
      </c>
      <c r="CV901" s="9">
        <v>76.58</v>
      </c>
      <c r="CW901" s="9">
        <v>78.8</v>
      </c>
      <c r="CX901" s="9">
        <v>79.319999999999993</v>
      </c>
      <c r="CY901" s="9">
        <v>81.41</v>
      </c>
      <c r="CZ901" s="9">
        <v>82.2</v>
      </c>
      <c r="DA901" s="9">
        <v>78.819999999999993</v>
      </c>
      <c r="DB901" s="9">
        <v>69.08</v>
      </c>
      <c r="DC901" s="9">
        <v>65.19</v>
      </c>
      <c r="DD901" s="9">
        <v>63.33</v>
      </c>
      <c r="DE901" s="9">
        <v>63.43</v>
      </c>
      <c r="DF901" s="9">
        <v>63.59</v>
      </c>
      <c r="DG901" s="9">
        <v>66.08</v>
      </c>
      <c r="DH901" s="9">
        <v>70.44</v>
      </c>
      <c r="DI901" s="9">
        <v>72.37</v>
      </c>
      <c r="DJ901" s="9">
        <v>73.42</v>
      </c>
      <c r="DK901" s="9">
        <v>75.11</v>
      </c>
      <c r="DL901" s="9">
        <v>74.319999999999993</v>
      </c>
      <c r="DM901" s="9">
        <v>72.739999999999995</v>
      </c>
      <c r="DN901" s="9">
        <v>66.45</v>
      </c>
      <c r="DO901" s="9">
        <v>64.64</v>
      </c>
      <c r="DP901" s="9">
        <v>64.17</v>
      </c>
      <c r="DR901" s="9">
        <v>74.95</v>
      </c>
      <c r="DS901" s="9">
        <v>74.3</v>
      </c>
      <c r="DT901" s="9">
        <v>80.7</v>
      </c>
      <c r="DU901" s="9">
        <v>80.900000000000006</v>
      </c>
      <c r="DV901" s="9">
        <v>84.95</v>
      </c>
      <c r="DW901" s="9">
        <v>86.7</v>
      </c>
      <c r="DX901" s="9">
        <v>85.85</v>
      </c>
      <c r="DY901" s="9">
        <v>85.85</v>
      </c>
      <c r="DZ901" s="9">
        <v>84.9</v>
      </c>
      <c r="EA901" s="9">
        <v>74.650000000000006</v>
      </c>
      <c r="EB901" s="9">
        <v>71.400000000000006</v>
      </c>
      <c r="EC901" s="9">
        <v>70.75</v>
      </c>
      <c r="ED901" s="9">
        <v>69.849999999999994</v>
      </c>
      <c r="EE901" s="9">
        <v>69.95</v>
      </c>
      <c r="EF901" s="9">
        <v>72.25</v>
      </c>
      <c r="EG901" s="9">
        <v>78.8</v>
      </c>
      <c r="EH901" s="9">
        <v>80.900000000000006</v>
      </c>
      <c r="EI901" s="9">
        <v>81.2</v>
      </c>
      <c r="EJ901" s="9">
        <v>81.2</v>
      </c>
      <c r="EK901" s="9">
        <v>80.599999999999994</v>
      </c>
      <c r="EL901" s="9">
        <v>76.75</v>
      </c>
      <c r="EM901" s="9">
        <v>66.150000000000006</v>
      </c>
      <c r="EN901" s="9">
        <v>62.85</v>
      </c>
      <c r="EO901" s="9">
        <v>62.6</v>
      </c>
      <c r="EP901" s="9">
        <v>62.85</v>
      </c>
      <c r="EQ901" s="9">
        <v>63.4</v>
      </c>
      <c r="ER901" s="9">
        <v>66.2</v>
      </c>
      <c r="ES901" s="9">
        <v>73.900000000000006</v>
      </c>
      <c r="ET901" s="9">
        <v>76.349999999999994</v>
      </c>
      <c r="EU901" s="9">
        <v>76.650000000000006</v>
      </c>
      <c r="EV901" s="9">
        <v>76.55</v>
      </c>
      <c r="EW901" s="9">
        <v>76.05</v>
      </c>
      <c r="EX901" s="9">
        <v>72.95</v>
      </c>
      <c r="EY901" s="9">
        <v>64.55</v>
      </c>
      <c r="EZ901" s="9">
        <v>61.9</v>
      </c>
      <c r="FA901" s="9">
        <v>61.7</v>
      </c>
      <c r="FB901" s="9">
        <v>61.9</v>
      </c>
      <c r="FC901" s="9">
        <v>62.35</v>
      </c>
      <c r="FD901" s="9">
        <v>64.5</v>
      </c>
      <c r="FE901" s="9">
        <v>70.3</v>
      </c>
      <c r="FF901" s="9">
        <v>72.2</v>
      </c>
      <c r="FG901" s="9">
        <v>72.400000000000006</v>
      </c>
      <c r="FH901" s="9">
        <v>72.3</v>
      </c>
      <c r="FI901" s="9">
        <v>71.900000000000006</v>
      </c>
      <c r="FJ901" s="9">
        <v>69.7</v>
      </c>
      <c r="FK901" s="9">
        <v>63.7</v>
      </c>
      <c r="FL901" s="9">
        <v>61.8</v>
      </c>
      <c r="FM901" s="9">
        <v>61.65</v>
      </c>
      <c r="FO901" s="9">
        <v>86.2971</v>
      </c>
      <c r="FP901" s="7">
        <v>66.69</v>
      </c>
      <c r="FQ901" s="9">
        <v>1.3576999999999999</v>
      </c>
      <c r="FT901" s="7">
        <v>4.01</v>
      </c>
      <c r="FU901" s="7">
        <v>4.59</v>
      </c>
      <c r="FV901" s="9">
        <v>86.355500000000006</v>
      </c>
      <c r="FX901" s="9">
        <v>64.86</v>
      </c>
      <c r="FY901" s="9">
        <v>63.73</v>
      </c>
      <c r="FZ901" s="9">
        <v>63.39</v>
      </c>
      <c r="GA901" s="9">
        <v>63.8</v>
      </c>
      <c r="GB901" s="9">
        <v>64.69</v>
      </c>
      <c r="GD901" s="9">
        <v>64.86</v>
      </c>
      <c r="GE901" s="9">
        <v>64.22</v>
      </c>
      <c r="GF901" s="9">
        <v>63.73</v>
      </c>
      <c r="GG901" s="9">
        <v>63.46</v>
      </c>
      <c r="GH901" s="9">
        <v>63.37</v>
      </c>
      <c r="GI901" s="9">
        <v>63.39</v>
      </c>
      <c r="GJ901" s="9">
        <v>63.45</v>
      </c>
      <c r="GK901" s="9">
        <v>63.53</v>
      </c>
      <c r="GL901" s="9">
        <v>63.61</v>
      </c>
      <c r="GM901" s="9">
        <v>63.68</v>
      </c>
      <c r="GN901" s="9">
        <v>63.76</v>
      </c>
      <c r="GO901" s="9">
        <v>63.8</v>
      </c>
      <c r="GP901" s="9">
        <v>63.84</v>
      </c>
      <c r="GQ901" s="9">
        <v>63.9</v>
      </c>
      <c r="GR901" s="9">
        <v>63.96</v>
      </c>
      <c r="GS901" s="9">
        <v>64.05</v>
      </c>
      <c r="GT901" s="9">
        <v>64.14</v>
      </c>
      <c r="GU901" s="9">
        <v>64.17</v>
      </c>
      <c r="GV901" s="9">
        <v>64.209999999999994</v>
      </c>
      <c r="GW901" s="9">
        <v>64.290000000000006</v>
      </c>
      <c r="GX901" s="9">
        <v>64.39</v>
      </c>
      <c r="GY901" s="9">
        <v>64.5</v>
      </c>
      <c r="GZ901" s="9">
        <v>64.62</v>
      </c>
      <c r="HA901" s="9">
        <v>64.69</v>
      </c>
      <c r="HB901" s="9">
        <v>64.760000000000005</v>
      </c>
      <c r="HC901" s="9">
        <v>64.83</v>
      </c>
      <c r="HD901" s="9">
        <v>64.89</v>
      </c>
      <c r="HE901" s="9">
        <v>64.97</v>
      </c>
      <c r="HF901" s="9">
        <v>65.08</v>
      </c>
      <c r="HG901" s="9">
        <v>65.14</v>
      </c>
      <c r="HH901" s="9">
        <v>65.2</v>
      </c>
      <c r="HI901" s="9">
        <v>65.31</v>
      </c>
      <c r="HJ901" s="9">
        <v>65.430000000000007</v>
      </c>
      <c r="HK901" s="9">
        <v>65.569999999999993</v>
      </c>
      <c r="HL901" s="9">
        <v>65.66</v>
      </c>
      <c r="HM901" s="9">
        <v>65.69</v>
      </c>
      <c r="HN901" s="9">
        <v>65.75</v>
      </c>
      <c r="HO901" s="9">
        <v>65.790000000000006</v>
      </c>
      <c r="HP901" s="9">
        <v>65.87</v>
      </c>
      <c r="HQ901" s="9">
        <v>65.88</v>
      </c>
      <c r="HR901" s="9">
        <v>65.900000000000006</v>
      </c>
      <c r="HS901" s="9">
        <v>65.989999999999995</v>
      </c>
      <c r="HT901" s="9">
        <v>66.069999999999993</v>
      </c>
      <c r="HU901" s="9">
        <v>66.13</v>
      </c>
      <c r="HV901" s="9">
        <v>66.2</v>
      </c>
      <c r="HW901" s="9">
        <v>66.25</v>
      </c>
      <c r="HX901" s="9">
        <v>66.3</v>
      </c>
      <c r="HY901" s="9">
        <v>66.319999999999993</v>
      </c>
      <c r="ID901" s="14">
        <v>84.838099999999997</v>
      </c>
      <c r="IE901" s="14">
        <v>84.747900000000001</v>
      </c>
      <c r="IF901" s="14">
        <v>-0.10641399999999999</v>
      </c>
      <c r="IH901" s="7">
        <v>66.69</v>
      </c>
      <c r="II901" s="9">
        <v>83.36</v>
      </c>
    </row>
    <row r="902" spans="1:243" x14ac:dyDescent="0.35">
      <c r="A902" s="6">
        <f t="shared" si="192"/>
        <v>45813</v>
      </c>
      <c r="B902" s="13">
        <f t="shared" si="203"/>
        <v>6</v>
      </c>
      <c r="C902" s="13">
        <f t="shared" si="204"/>
        <v>2025</v>
      </c>
      <c r="D902">
        <f t="shared" si="205"/>
        <v>202506</v>
      </c>
      <c r="E902">
        <f t="shared" si="206"/>
        <v>2</v>
      </c>
      <c r="F902">
        <f t="shared" si="207"/>
        <v>202502</v>
      </c>
      <c r="G902" t="s">
        <v>2054</v>
      </c>
      <c r="H902" s="9">
        <v>4.25</v>
      </c>
      <c r="I902" s="9">
        <v>4.2119</v>
      </c>
      <c r="J902" s="10">
        <v>4.2041582999999996</v>
      </c>
      <c r="K902" s="10">
        <v>4.1407002999999998</v>
      </c>
      <c r="L902" s="10">
        <v>4.0685789000000003</v>
      </c>
      <c r="M902" s="10">
        <v>3.9978961000000002</v>
      </c>
      <c r="N902" s="10">
        <v>3.9285941000000002</v>
      </c>
      <c r="O902" s="10">
        <v>3.8622858</v>
      </c>
      <c r="P902" s="10">
        <v>3.8031508000000001</v>
      </c>
      <c r="Q902" s="10">
        <v>3.7543359000000001</v>
      </c>
      <c r="R902" s="10">
        <v>3.7176045000000002</v>
      </c>
      <c r="S902" s="10">
        <v>3.6925507999999998</v>
      </c>
      <c r="T902" s="10">
        <v>3.6773264000000001</v>
      </c>
      <c r="U902" s="10">
        <v>3.6696171</v>
      </c>
      <c r="V902" s="10">
        <v>3.6655878</v>
      </c>
      <c r="W902" s="10">
        <v>3.6638544999999998</v>
      </c>
      <c r="X902" s="10">
        <v>3.6637876999999999</v>
      </c>
      <c r="Y902" s="10">
        <v>3.6647579000000001</v>
      </c>
      <c r="Z902" s="10">
        <v>3.6661355000000002</v>
      </c>
      <c r="AA902" s="10">
        <v>3.6672910000000001</v>
      </c>
      <c r="AB902" s="10">
        <v>3.6677143999999999</v>
      </c>
      <c r="AC902" s="10">
        <v>3.6675094000000001</v>
      </c>
      <c r="AD902" s="10">
        <v>3.6669754000000001</v>
      </c>
      <c r="AE902" s="10">
        <v>3.6664116999999998</v>
      </c>
      <c r="AF902" s="10">
        <v>3.6661179000000002</v>
      </c>
      <c r="AG902" s="10">
        <v>3.6663934999999999</v>
      </c>
      <c r="AH902" s="10">
        <v>3.6674924999999998</v>
      </c>
      <c r="AI902" s="10">
        <v>3.6694471000000002</v>
      </c>
      <c r="AJ902" s="10">
        <v>3.6722220000000001</v>
      </c>
      <c r="AK902" s="10">
        <v>3.6757819</v>
      </c>
      <c r="AL902" s="10">
        <v>3.6800915999999999</v>
      </c>
      <c r="AM902" s="10">
        <v>3.6851156999999999</v>
      </c>
      <c r="AN902" s="10">
        <v>3.6908191000000001</v>
      </c>
      <c r="AO902" s="10">
        <v>3.6971664</v>
      </c>
      <c r="AP902" s="10">
        <v>3.7041222999999999</v>
      </c>
      <c r="AQ902" s="10">
        <v>3.7116516000000002</v>
      </c>
      <c r="AR902" s="10">
        <v>3.719719</v>
      </c>
      <c r="AS902" s="10">
        <v>3.7282891</v>
      </c>
      <c r="AT902" s="10">
        <v>3.7373276</v>
      </c>
      <c r="AU902" s="10">
        <v>3.7468035999999998</v>
      </c>
      <c r="AV902" s="10">
        <v>3.7566869000000001</v>
      </c>
      <c r="AW902" s="10">
        <v>3.7669478000000001</v>
      </c>
      <c r="AX902" s="10">
        <v>3.7775563000000001</v>
      </c>
      <c r="AY902" s="10">
        <v>3.7884823000000001</v>
      </c>
      <c r="AZ902" s="10">
        <v>3.799696</v>
      </c>
      <c r="BA902" s="10">
        <v>3.8111674999999998</v>
      </c>
      <c r="BB902" s="10">
        <v>3.8228665999999998</v>
      </c>
      <c r="BC902" s="10">
        <v>3.8347636000000001</v>
      </c>
      <c r="BD902" s="10">
        <v>3.8468285999999998</v>
      </c>
      <c r="BE902" s="10">
        <v>3.8590314000000001</v>
      </c>
      <c r="BF902" s="10">
        <v>3.8713460999999998</v>
      </c>
      <c r="BG902" s="10">
        <v>3.8837640000000002</v>
      </c>
      <c r="BH902" s="10">
        <v>3.8962810000000001</v>
      </c>
      <c r="BI902" s="10">
        <v>3.9088930999999998</v>
      </c>
      <c r="BJ902" s="10">
        <v>3.9215965000000002</v>
      </c>
      <c r="BK902" s="10">
        <v>3.9343870000000001</v>
      </c>
      <c r="BL902" s="10">
        <v>3.9472605999999999</v>
      </c>
      <c r="BM902" s="10">
        <v>3.9602137000000002</v>
      </c>
      <c r="BN902" s="10">
        <v>3.9732417999999998</v>
      </c>
      <c r="BO902" s="10">
        <v>3.9863411000000002</v>
      </c>
      <c r="BP902" s="10">
        <v>3.9995077999999999</v>
      </c>
      <c r="BQ902" s="10">
        <v>4.0127376999999997</v>
      </c>
      <c r="BR902" s="10">
        <v>4.0931668999999999</v>
      </c>
      <c r="BS902" s="10">
        <v>4.1745340000000004</v>
      </c>
      <c r="BU902" s="9">
        <v>85.42</v>
      </c>
      <c r="BV902" s="9">
        <v>86.53</v>
      </c>
      <c r="BW902" s="9">
        <v>89.46</v>
      </c>
      <c r="BX902" s="9">
        <v>90.08</v>
      </c>
      <c r="BY902" s="9">
        <v>95.62</v>
      </c>
      <c r="BZ902" s="9">
        <v>97.91</v>
      </c>
      <c r="CA902" s="9">
        <v>98.84</v>
      </c>
      <c r="CB902" s="9">
        <v>98.59</v>
      </c>
      <c r="CC902" s="9">
        <v>95.04</v>
      </c>
      <c r="CD902" s="9">
        <v>87.98</v>
      </c>
      <c r="CE902" s="9">
        <v>83.87</v>
      </c>
      <c r="CF902" s="9">
        <v>81.63</v>
      </c>
      <c r="CG902" s="9">
        <v>82.03</v>
      </c>
      <c r="CH902" s="9">
        <v>82.72</v>
      </c>
      <c r="CI902" s="9">
        <v>83.56</v>
      </c>
      <c r="CJ902" s="9">
        <v>84.41</v>
      </c>
      <c r="CK902" s="9">
        <v>89.66</v>
      </c>
      <c r="CL902" s="9">
        <v>90.88</v>
      </c>
      <c r="CM902" s="9">
        <v>93.06</v>
      </c>
      <c r="CN902" s="9">
        <v>92.96</v>
      </c>
      <c r="CO902" s="9">
        <v>86.2</v>
      </c>
      <c r="CP902" s="9">
        <v>75.739999999999995</v>
      </c>
      <c r="CQ902" s="9">
        <v>73.7</v>
      </c>
      <c r="CR902" s="9">
        <v>72.56</v>
      </c>
      <c r="CS902" s="9">
        <v>71.11</v>
      </c>
      <c r="CT902" s="9">
        <v>71.510000000000005</v>
      </c>
      <c r="CU902" s="9">
        <v>72.75</v>
      </c>
      <c r="CV902" s="9">
        <v>77.09</v>
      </c>
      <c r="CW902" s="9">
        <v>79.31</v>
      </c>
      <c r="CX902" s="9">
        <v>79.83</v>
      </c>
      <c r="CY902" s="9">
        <v>81.92</v>
      </c>
      <c r="CZ902" s="9">
        <v>82.71</v>
      </c>
      <c r="DA902" s="9">
        <v>79.33</v>
      </c>
      <c r="DB902" s="9">
        <v>69.48</v>
      </c>
      <c r="DC902" s="9">
        <v>65.59</v>
      </c>
      <c r="DD902" s="9">
        <v>63.73</v>
      </c>
      <c r="DE902" s="9">
        <v>63.83</v>
      </c>
      <c r="DF902" s="9">
        <v>63.99</v>
      </c>
      <c r="DG902" s="9">
        <v>66.48</v>
      </c>
      <c r="DH902" s="9">
        <v>70.84</v>
      </c>
      <c r="DI902" s="9">
        <v>72.77</v>
      </c>
      <c r="DJ902" s="9">
        <v>73.819999999999993</v>
      </c>
      <c r="DK902" s="9">
        <v>75.510000000000005</v>
      </c>
      <c r="DL902" s="9">
        <v>74.72</v>
      </c>
      <c r="DM902" s="9">
        <v>73.14</v>
      </c>
      <c r="DN902" s="9">
        <v>66.739999999999995</v>
      </c>
      <c r="DO902" s="9">
        <v>64.930000000000007</v>
      </c>
      <c r="DP902" s="9">
        <v>64.459999999999994</v>
      </c>
      <c r="DR902" s="9">
        <v>76.650000000000006</v>
      </c>
      <c r="DS902" s="9">
        <v>76</v>
      </c>
      <c r="DT902" s="9">
        <v>82.05</v>
      </c>
      <c r="DU902" s="9">
        <v>82.3</v>
      </c>
      <c r="DV902" s="9">
        <v>86.2</v>
      </c>
      <c r="DW902" s="9">
        <v>87.95</v>
      </c>
      <c r="DX902" s="9">
        <v>86.8</v>
      </c>
      <c r="DY902" s="9">
        <v>86.8</v>
      </c>
      <c r="DZ902" s="9">
        <v>85.85</v>
      </c>
      <c r="EA902" s="9">
        <v>75.7</v>
      </c>
      <c r="EB902" s="9">
        <v>72.45</v>
      </c>
      <c r="EC902" s="9">
        <v>71.75</v>
      </c>
      <c r="ED902" s="9">
        <v>70.8</v>
      </c>
      <c r="EE902" s="9">
        <v>70.849999999999994</v>
      </c>
      <c r="EF902" s="9">
        <v>73.099999999999994</v>
      </c>
      <c r="EG902" s="9">
        <v>79.5</v>
      </c>
      <c r="EH902" s="9">
        <v>81.599999999999994</v>
      </c>
      <c r="EI902" s="9">
        <v>81.900000000000006</v>
      </c>
      <c r="EJ902" s="9">
        <v>81.900000000000006</v>
      </c>
      <c r="EK902" s="9">
        <v>81.3</v>
      </c>
      <c r="EL902" s="9">
        <v>77.45</v>
      </c>
      <c r="EM902" s="9">
        <v>66.849999999999994</v>
      </c>
      <c r="EN902" s="9">
        <v>63.5</v>
      </c>
      <c r="EO902" s="9">
        <v>63.3</v>
      </c>
      <c r="EP902" s="9">
        <v>63.5</v>
      </c>
      <c r="EQ902" s="9">
        <v>64.05</v>
      </c>
      <c r="ER902" s="9">
        <v>66.8</v>
      </c>
      <c r="ES902" s="9">
        <v>74.349999999999994</v>
      </c>
      <c r="ET902" s="9">
        <v>76.75</v>
      </c>
      <c r="EU902" s="9">
        <v>77</v>
      </c>
      <c r="EV902" s="9">
        <v>76.95</v>
      </c>
      <c r="EW902" s="9">
        <v>76.400000000000006</v>
      </c>
      <c r="EX902" s="9">
        <v>73.3</v>
      </c>
      <c r="EY902" s="9">
        <v>64.849999999999994</v>
      </c>
      <c r="EZ902" s="9">
        <v>62.2</v>
      </c>
      <c r="FA902" s="9">
        <v>62.05</v>
      </c>
      <c r="FB902" s="9">
        <v>62.25</v>
      </c>
      <c r="FC902" s="9">
        <v>62.7</v>
      </c>
      <c r="FD902" s="9">
        <v>64.8</v>
      </c>
      <c r="FE902" s="9">
        <v>70.650000000000006</v>
      </c>
      <c r="FF902" s="9">
        <v>72.5</v>
      </c>
      <c r="FG902" s="9">
        <v>72.75</v>
      </c>
      <c r="FH902" s="9">
        <v>72.650000000000006</v>
      </c>
      <c r="FI902" s="9">
        <v>72.25</v>
      </c>
      <c r="FJ902" s="9">
        <v>70.05</v>
      </c>
      <c r="FK902" s="9">
        <v>64.05</v>
      </c>
      <c r="FL902" s="9">
        <v>62.1</v>
      </c>
      <c r="FM902" s="9">
        <v>61.95</v>
      </c>
      <c r="FO902" s="9">
        <v>86.272199999999998</v>
      </c>
      <c r="FP902" s="7">
        <v>67.14</v>
      </c>
      <c r="FQ902" s="9">
        <v>1.3591</v>
      </c>
      <c r="FT902" s="7">
        <v>4.01</v>
      </c>
      <c r="FU902" s="7">
        <v>4.6100000000000003</v>
      </c>
      <c r="FV902" s="9">
        <v>86.335800000000006</v>
      </c>
      <c r="FX902" s="9">
        <v>65.34</v>
      </c>
      <c r="FY902" s="9">
        <v>64.260000000000005</v>
      </c>
      <c r="FZ902" s="9">
        <v>63.87</v>
      </c>
      <c r="GA902" s="9">
        <v>64.19</v>
      </c>
      <c r="GB902" s="9">
        <v>64.94</v>
      </c>
      <c r="GD902" s="9">
        <v>65.34</v>
      </c>
      <c r="GE902" s="9">
        <v>64.75</v>
      </c>
      <c r="GF902" s="9">
        <v>64.260000000000005</v>
      </c>
      <c r="GG902" s="9">
        <v>63.98</v>
      </c>
      <c r="GH902" s="9">
        <v>63.86</v>
      </c>
      <c r="GI902" s="9">
        <v>63.87</v>
      </c>
      <c r="GJ902" s="9">
        <v>63.91</v>
      </c>
      <c r="GK902" s="9">
        <v>63.97</v>
      </c>
      <c r="GL902" s="9">
        <v>64.040000000000006</v>
      </c>
      <c r="GM902" s="9">
        <v>64.099999999999994</v>
      </c>
      <c r="GN902" s="9">
        <v>64.16</v>
      </c>
      <c r="GO902" s="9">
        <v>64.19</v>
      </c>
      <c r="GP902" s="9">
        <v>64.22</v>
      </c>
      <c r="GQ902" s="9">
        <v>64.260000000000005</v>
      </c>
      <c r="GR902" s="9">
        <v>64.319999999999993</v>
      </c>
      <c r="GS902" s="9">
        <v>64.39</v>
      </c>
      <c r="GT902" s="9">
        <v>64.459999999999994</v>
      </c>
      <c r="GU902" s="9">
        <v>64.48</v>
      </c>
      <c r="GV902" s="9">
        <v>64.510000000000005</v>
      </c>
      <c r="GW902" s="9">
        <v>64.58</v>
      </c>
      <c r="GX902" s="9">
        <v>64.67</v>
      </c>
      <c r="GY902" s="9">
        <v>64.77</v>
      </c>
      <c r="GZ902" s="9">
        <v>64.88</v>
      </c>
      <c r="HA902" s="9">
        <v>64.94</v>
      </c>
      <c r="HB902" s="9">
        <v>65</v>
      </c>
      <c r="HC902" s="9">
        <v>65.069999999999993</v>
      </c>
      <c r="HD902" s="9">
        <v>65.12</v>
      </c>
      <c r="HE902" s="9">
        <v>65.2</v>
      </c>
      <c r="HF902" s="9">
        <v>65.3</v>
      </c>
      <c r="HG902" s="9">
        <v>65.349999999999994</v>
      </c>
      <c r="HH902" s="9">
        <v>65.41</v>
      </c>
      <c r="HI902" s="9">
        <v>65.510000000000005</v>
      </c>
      <c r="HJ902" s="9">
        <v>65.62</v>
      </c>
      <c r="HK902" s="9">
        <v>65.75</v>
      </c>
      <c r="HL902" s="9">
        <v>65.83</v>
      </c>
      <c r="HM902" s="9">
        <v>65.86</v>
      </c>
      <c r="HN902" s="9">
        <v>65.92</v>
      </c>
      <c r="HO902" s="9">
        <v>65.94</v>
      </c>
      <c r="HP902" s="9">
        <v>66.02</v>
      </c>
      <c r="HQ902" s="9">
        <v>66.03</v>
      </c>
      <c r="HR902" s="9">
        <v>66.040000000000006</v>
      </c>
      <c r="HS902" s="9">
        <v>66.13</v>
      </c>
      <c r="HT902" s="9">
        <v>66.209999999999994</v>
      </c>
      <c r="HU902" s="9">
        <v>66.27</v>
      </c>
      <c r="HV902" s="9">
        <v>66.34</v>
      </c>
      <c r="HW902" s="9">
        <v>66.39</v>
      </c>
      <c r="HX902" s="9">
        <v>66.430000000000007</v>
      </c>
      <c r="HY902" s="9">
        <v>66.44</v>
      </c>
      <c r="ID902" s="14">
        <v>84.838099999999997</v>
      </c>
      <c r="IE902" s="14">
        <v>84.747900000000001</v>
      </c>
      <c r="IF902" s="14">
        <v>-0.10641399999999999</v>
      </c>
      <c r="IH902" s="7">
        <v>67.14</v>
      </c>
      <c r="II902" s="9">
        <v>85.42</v>
      </c>
    </row>
    <row r="903" spans="1:243" x14ac:dyDescent="0.35">
      <c r="A903" s="6">
        <f t="shared" si="192"/>
        <v>45814</v>
      </c>
      <c r="B903" s="13">
        <f t="shared" si="203"/>
        <v>6</v>
      </c>
      <c r="C903" s="13">
        <f t="shared" si="204"/>
        <v>2025</v>
      </c>
      <c r="D903">
        <f t="shared" si="205"/>
        <v>202506</v>
      </c>
      <c r="E903">
        <f t="shared" si="206"/>
        <v>2</v>
      </c>
      <c r="F903">
        <f t="shared" si="207"/>
        <v>202502</v>
      </c>
      <c r="G903" t="s">
        <v>2055</v>
      </c>
      <c r="H903" s="9">
        <v>4.25</v>
      </c>
      <c r="I903" s="9">
        <v>4.2118000000000002</v>
      </c>
      <c r="J903" s="10">
        <v>4.2083769000000002</v>
      </c>
      <c r="K903" s="10">
        <v>4.1431922999999999</v>
      </c>
      <c r="L903" s="10">
        <v>4.0734669999999999</v>
      </c>
      <c r="M903" s="10">
        <v>4.0097177999999998</v>
      </c>
      <c r="N903" s="10">
        <v>3.9469756999999999</v>
      </c>
      <c r="O903" s="10">
        <v>3.885014</v>
      </c>
      <c r="P903" s="10">
        <v>3.8276674000000002</v>
      </c>
      <c r="Q903" s="10">
        <v>3.7779690000000001</v>
      </c>
      <c r="R903" s="10">
        <v>3.7376499000000001</v>
      </c>
      <c r="S903" s="10">
        <v>3.7067923999999999</v>
      </c>
      <c r="T903" s="10">
        <v>3.6849943000000001</v>
      </c>
      <c r="U903" s="10">
        <v>3.6711657999999998</v>
      </c>
      <c r="V903" s="10">
        <v>3.6626482</v>
      </c>
      <c r="W903" s="10">
        <v>3.6581239999999999</v>
      </c>
      <c r="X903" s="10">
        <v>3.6568193999999998</v>
      </c>
      <c r="Y903" s="10">
        <v>3.6579603000000001</v>
      </c>
      <c r="Z903" s="10">
        <v>3.6607729</v>
      </c>
      <c r="AA903" s="10">
        <v>3.6644833000000001</v>
      </c>
      <c r="AB903" s="10">
        <v>3.6684363000000002</v>
      </c>
      <c r="AC903" s="10">
        <v>3.6725268</v>
      </c>
      <c r="AD903" s="10">
        <v>3.6768089000000002</v>
      </c>
      <c r="AE903" s="10">
        <v>3.6813370999999999</v>
      </c>
      <c r="AF903" s="10">
        <v>3.6861657000000001</v>
      </c>
      <c r="AG903" s="10">
        <v>3.6913488999999999</v>
      </c>
      <c r="AH903" s="10">
        <v>3.6969308000000001</v>
      </c>
      <c r="AI903" s="10">
        <v>3.7029101999999998</v>
      </c>
      <c r="AJ903" s="10">
        <v>3.7092729000000002</v>
      </c>
      <c r="AK903" s="10">
        <v>3.7160052000000001</v>
      </c>
      <c r="AL903" s="10">
        <v>3.7230930999999998</v>
      </c>
      <c r="AM903" s="10">
        <v>3.7305226999999999</v>
      </c>
      <c r="AN903" s="10">
        <v>3.73828</v>
      </c>
      <c r="AO903" s="10">
        <v>3.7463513000000002</v>
      </c>
      <c r="AP903" s="10">
        <v>3.7547225000000002</v>
      </c>
      <c r="AQ903" s="10">
        <v>3.7633798000000001</v>
      </c>
      <c r="AR903" s="10">
        <v>3.7723092999999999</v>
      </c>
      <c r="AS903" s="10">
        <v>3.7814969</v>
      </c>
      <c r="AT903" s="10">
        <v>3.7909297</v>
      </c>
      <c r="AU903" s="10">
        <v>3.8005984000000002</v>
      </c>
      <c r="AV903" s="10">
        <v>3.8104944000000001</v>
      </c>
      <c r="AW903" s="10">
        <v>3.8206095000000002</v>
      </c>
      <c r="AX903" s="10">
        <v>3.8309354</v>
      </c>
      <c r="AY903" s="10">
        <v>3.8414636</v>
      </c>
      <c r="AZ903" s="10">
        <v>3.8521858</v>
      </c>
      <c r="BA903" s="10">
        <v>3.8630936999999999</v>
      </c>
      <c r="BB903" s="10">
        <v>3.8741788000000001</v>
      </c>
      <c r="BC903" s="10">
        <v>3.8854329000000001</v>
      </c>
      <c r="BD903" s="10">
        <v>3.8968476000000001</v>
      </c>
      <c r="BE903" s="10">
        <v>3.9084145000000001</v>
      </c>
      <c r="BF903" s="10">
        <v>3.9201258000000001</v>
      </c>
      <c r="BG903" s="10">
        <v>3.9319763999999999</v>
      </c>
      <c r="BH903" s="10">
        <v>3.9439617</v>
      </c>
      <c r="BI903" s="10">
        <v>3.9560772000000002</v>
      </c>
      <c r="BJ903" s="10">
        <v>3.9683185999999999</v>
      </c>
      <c r="BK903" s="10">
        <v>3.9806811</v>
      </c>
      <c r="BL903" s="10">
        <v>3.9931603</v>
      </c>
      <c r="BM903" s="10">
        <v>4.0057518999999999</v>
      </c>
      <c r="BN903" s="10">
        <v>4.0184511000000001</v>
      </c>
      <c r="BO903" s="10">
        <v>4.0312535</v>
      </c>
      <c r="BP903" s="10">
        <v>4.0441548000000003</v>
      </c>
      <c r="BQ903" s="10">
        <v>4.0571501999999997</v>
      </c>
      <c r="BR903" s="10">
        <v>4.1367535999999996</v>
      </c>
      <c r="BS903" s="10">
        <v>4.2180330000000001</v>
      </c>
      <c r="BU903" s="9">
        <v>84.91</v>
      </c>
      <c r="BV903" s="9">
        <v>86.11</v>
      </c>
      <c r="BW903" s="9">
        <v>89.06</v>
      </c>
      <c r="BX903" s="9">
        <v>89.81</v>
      </c>
      <c r="BY903" s="9">
        <v>95.36</v>
      </c>
      <c r="BZ903" s="9">
        <v>97.66</v>
      </c>
      <c r="CA903" s="9">
        <v>98.56</v>
      </c>
      <c r="CB903" s="9">
        <v>98.31</v>
      </c>
      <c r="CC903" s="9">
        <v>94.76</v>
      </c>
      <c r="CD903" s="9">
        <v>87.66</v>
      </c>
      <c r="CE903" s="9">
        <v>83.55</v>
      </c>
      <c r="CF903" s="9">
        <v>81.31</v>
      </c>
      <c r="CG903" s="9">
        <v>81.709999999999994</v>
      </c>
      <c r="CH903" s="9">
        <v>82.4</v>
      </c>
      <c r="CI903" s="9">
        <v>83.24</v>
      </c>
      <c r="CJ903" s="9">
        <v>84.1</v>
      </c>
      <c r="CK903" s="9">
        <v>89.35</v>
      </c>
      <c r="CL903" s="9">
        <v>90.57</v>
      </c>
      <c r="CM903" s="9">
        <v>92.75</v>
      </c>
      <c r="CN903" s="9">
        <v>92.65</v>
      </c>
      <c r="CO903" s="9">
        <v>85.89</v>
      </c>
      <c r="CP903" s="9">
        <v>75.760000000000005</v>
      </c>
      <c r="CQ903" s="9">
        <v>73.72</v>
      </c>
      <c r="CR903" s="9">
        <v>72.58</v>
      </c>
      <c r="CS903" s="9">
        <v>71.13</v>
      </c>
      <c r="CT903" s="9">
        <v>71.53</v>
      </c>
      <c r="CU903" s="9">
        <v>72.77</v>
      </c>
      <c r="CV903" s="9">
        <v>77.11</v>
      </c>
      <c r="CW903" s="9">
        <v>79.33</v>
      </c>
      <c r="CX903" s="9">
        <v>79.86</v>
      </c>
      <c r="CY903" s="9">
        <v>81.95</v>
      </c>
      <c r="CZ903" s="9">
        <v>82.74</v>
      </c>
      <c r="DA903" s="9">
        <v>79.36</v>
      </c>
      <c r="DB903" s="9">
        <v>69.75</v>
      </c>
      <c r="DC903" s="9">
        <v>65.86</v>
      </c>
      <c r="DD903" s="9">
        <v>64</v>
      </c>
      <c r="DE903" s="9">
        <v>64.099999999999994</v>
      </c>
      <c r="DF903" s="9">
        <v>64.260000000000005</v>
      </c>
      <c r="DG903" s="9">
        <v>66.75</v>
      </c>
      <c r="DH903" s="9">
        <v>71.11</v>
      </c>
      <c r="DI903" s="9">
        <v>73.040000000000006</v>
      </c>
      <c r="DJ903" s="9">
        <v>74.09</v>
      </c>
      <c r="DK903" s="9">
        <v>75.78</v>
      </c>
      <c r="DL903" s="9">
        <v>74.989999999999995</v>
      </c>
      <c r="DM903" s="9">
        <v>73.41</v>
      </c>
      <c r="DN903" s="9">
        <v>67.010000000000005</v>
      </c>
      <c r="DO903" s="9">
        <v>65.2</v>
      </c>
      <c r="DP903" s="9">
        <v>64.73</v>
      </c>
      <c r="DR903" s="9">
        <v>76.349999999999994</v>
      </c>
      <c r="DS903" s="9">
        <v>76.05</v>
      </c>
      <c r="DT903" s="9">
        <v>82.1</v>
      </c>
      <c r="DU903" s="9">
        <v>82.2</v>
      </c>
      <c r="DV903" s="9">
        <v>86.1</v>
      </c>
      <c r="DW903" s="9">
        <v>87.6</v>
      </c>
      <c r="DX903" s="9">
        <v>87.1</v>
      </c>
      <c r="DY903" s="9">
        <v>87.1</v>
      </c>
      <c r="DZ903" s="9">
        <v>86.15</v>
      </c>
      <c r="EA903" s="9">
        <v>75.55</v>
      </c>
      <c r="EB903" s="9">
        <v>72.150000000000006</v>
      </c>
      <c r="EC903" s="9">
        <v>71.650000000000006</v>
      </c>
      <c r="ED903" s="9">
        <v>71</v>
      </c>
      <c r="EE903" s="9">
        <v>71.2</v>
      </c>
      <c r="EF903" s="9">
        <v>73.45</v>
      </c>
      <c r="EG903" s="9">
        <v>79.7</v>
      </c>
      <c r="EH903" s="9">
        <v>81.75</v>
      </c>
      <c r="EI903" s="9">
        <v>82.05</v>
      </c>
      <c r="EJ903" s="9">
        <v>82.1</v>
      </c>
      <c r="EK903" s="9">
        <v>81.45</v>
      </c>
      <c r="EL903" s="9">
        <v>77.55</v>
      </c>
      <c r="EM903" s="9">
        <v>66.7</v>
      </c>
      <c r="EN903" s="9">
        <v>63.35</v>
      </c>
      <c r="EO903" s="9">
        <v>63.1</v>
      </c>
      <c r="EP903" s="9">
        <v>63.35</v>
      </c>
      <c r="EQ903" s="9">
        <v>63.9</v>
      </c>
      <c r="ER903" s="9">
        <v>66.599999999999994</v>
      </c>
      <c r="ES903" s="9">
        <v>74.150000000000006</v>
      </c>
      <c r="ET903" s="9">
        <v>76.55</v>
      </c>
      <c r="EU903" s="9">
        <v>76.8</v>
      </c>
      <c r="EV903" s="9">
        <v>76.75</v>
      </c>
      <c r="EW903" s="9">
        <v>76.2</v>
      </c>
      <c r="EX903" s="9">
        <v>73.150000000000006</v>
      </c>
      <c r="EY903" s="9">
        <v>64.8</v>
      </c>
      <c r="EZ903" s="9">
        <v>62.15</v>
      </c>
      <c r="FA903" s="9">
        <v>62</v>
      </c>
      <c r="FB903" s="9">
        <v>62.2</v>
      </c>
      <c r="FC903" s="9">
        <v>62.65</v>
      </c>
      <c r="FD903" s="9">
        <v>64.8</v>
      </c>
      <c r="FE903" s="9">
        <v>70.599999999999994</v>
      </c>
      <c r="FF903" s="9">
        <v>72.5</v>
      </c>
      <c r="FG903" s="9">
        <v>72.7</v>
      </c>
      <c r="FH903" s="9">
        <v>72.599999999999994</v>
      </c>
      <c r="FI903" s="9">
        <v>72.2</v>
      </c>
      <c r="FJ903" s="9">
        <v>70</v>
      </c>
      <c r="FK903" s="9">
        <v>64</v>
      </c>
      <c r="FL903" s="9">
        <v>62.1</v>
      </c>
      <c r="FM903" s="9">
        <v>61.95</v>
      </c>
      <c r="FO903" s="9">
        <v>86.1965</v>
      </c>
      <c r="FP903" s="7">
        <v>68.02</v>
      </c>
      <c r="FQ903" s="9">
        <v>1.3527</v>
      </c>
      <c r="FT903" s="7">
        <v>4.0199999999999996</v>
      </c>
      <c r="FU903" s="7">
        <v>4.6399999999999997</v>
      </c>
      <c r="FV903" s="9">
        <v>86.262900000000002</v>
      </c>
      <c r="FX903" s="9">
        <v>66.47</v>
      </c>
      <c r="FY903" s="9">
        <v>65.150000000000006</v>
      </c>
      <c r="FZ903" s="9">
        <v>64.58</v>
      </c>
      <c r="GA903" s="9">
        <v>64.83</v>
      </c>
      <c r="GB903" s="9">
        <v>65.48</v>
      </c>
      <c r="GD903" s="9">
        <v>66.47</v>
      </c>
      <c r="GE903" s="9">
        <v>65.73</v>
      </c>
      <c r="GF903" s="9">
        <v>65.150000000000006</v>
      </c>
      <c r="GG903" s="9">
        <v>64.790000000000006</v>
      </c>
      <c r="GH903" s="9">
        <v>64.62</v>
      </c>
      <c r="GI903" s="9">
        <v>64.58</v>
      </c>
      <c r="GJ903" s="9">
        <v>64.61</v>
      </c>
      <c r="GK903" s="9">
        <v>64.66</v>
      </c>
      <c r="GL903" s="9">
        <v>64.709999999999994</v>
      </c>
      <c r="GM903" s="9">
        <v>64.77</v>
      </c>
      <c r="GN903" s="9">
        <v>64.81</v>
      </c>
      <c r="GO903" s="9">
        <v>64.83</v>
      </c>
      <c r="GP903" s="9">
        <v>64.86</v>
      </c>
      <c r="GQ903" s="9">
        <v>64.89</v>
      </c>
      <c r="GR903" s="9">
        <v>64.94</v>
      </c>
      <c r="GS903" s="9">
        <v>65.010000000000005</v>
      </c>
      <c r="GT903" s="9">
        <v>65.069999999999993</v>
      </c>
      <c r="GU903" s="9">
        <v>65.08</v>
      </c>
      <c r="GV903" s="9">
        <v>65.099999999999994</v>
      </c>
      <c r="GW903" s="9">
        <v>65.16</v>
      </c>
      <c r="GX903" s="9">
        <v>65.239999999999995</v>
      </c>
      <c r="GY903" s="9">
        <v>65.33</v>
      </c>
      <c r="GZ903" s="9">
        <v>65.430000000000007</v>
      </c>
      <c r="HA903" s="9">
        <v>65.48</v>
      </c>
      <c r="HB903" s="9">
        <v>65.53</v>
      </c>
      <c r="HC903" s="9">
        <v>65.58</v>
      </c>
      <c r="HD903" s="9">
        <v>65.62</v>
      </c>
      <c r="HE903" s="9">
        <v>65.69</v>
      </c>
      <c r="HF903" s="9">
        <v>65.78</v>
      </c>
      <c r="HG903" s="9">
        <v>65.83</v>
      </c>
      <c r="HH903" s="9">
        <v>65.88</v>
      </c>
      <c r="HI903" s="9">
        <v>65.97</v>
      </c>
      <c r="HJ903" s="9">
        <v>66.069999999999993</v>
      </c>
      <c r="HK903" s="9">
        <v>66.19</v>
      </c>
      <c r="HL903" s="9">
        <v>66.260000000000005</v>
      </c>
      <c r="HM903" s="9">
        <v>66.290000000000006</v>
      </c>
      <c r="HN903" s="9">
        <v>66.34</v>
      </c>
      <c r="HO903" s="9">
        <v>66.349999999999994</v>
      </c>
      <c r="HP903" s="9">
        <v>66.42</v>
      </c>
      <c r="HQ903" s="9">
        <v>66.430000000000007</v>
      </c>
      <c r="HR903" s="9">
        <v>66.44</v>
      </c>
      <c r="HS903" s="9">
        <v>66.53</v>
      </c>
      <c r="HT903" s="9">
        <v>66.61</v>
      </c>
      <c r="HU903" s="9">
        <v>66.67</v>
      </c>
      <c r="HV903" s="9">
        <v>66.739999999999995</v>
      </c>
      <c r="HW903" s="9">
        <v>66.78</v>
      </c>
      <c r="HX903" s="9">
        <v>66.81</v>
      </c>
      <c r="HY903" s="9">
        <v>66.819999999999993</v>
      </c>
      <c r="ID903" s="14">
        <v>84.838099999999997</v>
      </c>
      <c r="IE903" s="14">
        <v>84.747900000000001</v>
      </c>
      <c r="IF903" s="14">
        <v>-0.10641399999999999</v>
      </c>
      <c r="IH903" s="7">
        <v>68.02</v>
      </c>
      <c r="II903" s="9">
        <v>84.91</v>
      </c>
    </row>
    <row r="904" spans="1:243" x14ac:dyDescent="0.35">
      <c r="A904" s="6">
        <f t="shared" si="192"/>
        <v>45817</v>
      </c>
      <c r="B904" s="13">
        <f t="shared" si="203"/>
        <v>6</v>
      </c>
      <c r="C904" s="13">
        <f t="shared" si="204"/>
        <v>2025</v>
      </c>
      <c r="D904">
        <f t="shared" si="205"/>
        <v>202506</v>
      </c>
      <c r="E904">
        <f t="shared" si="206"/>
        <v>2</v>
      </c>
      <c r="F904">
        <f t="shared" si="207"/>
        <v>202502</v>
      </c>
      <c r="G904" t="s">
        <v>2056</v>
      </c>
      <c r="H904" s="9">
        <v>4.25</v>
      </c>
      <c r="I904" s="9">
        <v>4.2127999999999997</v>
      </c>
      <c r="J904" s="10">
        <v>4.1991889000000002</v>
      </c>
      <c r="K904" s="10">
        <v>4.1261964999999998</v>
      </c>
      <c r="L904" s="10">
        <v>4.0506184000000003</v>
      </c>
      <c r="M904" s="10">
        <v>3.9797408000000001</v>
      </c>
      <c r="N904" s="10">
        <v>3.9116452000000002</v>
      </c>
      <c r="O904" s="10">
        <v>3.8470122999999998</v>
      </c>
      <c r="P904" s="10">
        <v>3.7896017999999998</v>
      </c>
      <c r="Q904" s="10">
        <v>3.7423969000000001</v>
      </c>
      <c r="R904" s="10">
        <v>3.7069329</v>
      </c>
      <c r="S904" s="10">
        <v>3.6826287</v>
      </c>
      <c r="T904" s="10">
        <v>3.6681156000000001</v>
      </c>
      <c r="U904" s="10">
        <v>3.6611113999999998</v>
      </c>
      <c r="V904" s="10">
        <v>3.6581727000000002</v>
      </c>
      <c r="W904" s="10">
        <v>3.6580146999999998</v>
      </c>
      <c r="X904" s="10">
        <v>3.6600144000000001</v>
      </c>
      <c r="Y904" s="10">
        <v>3.6635483</v>
      </c>
      <c r="Z904" s="10">
        <v>3.6679933999999998</v>
      </c>
      <c r="AA904" s="10">
        <v>3.6727262000000001</v>
      </c>
      <c r="AB904" s="10">
        <v>3.6772395000000002</v>
      </c>
      <c r="AC904" s="10">
        <v>3.6815142000000001</v>
      </c>
      <c r="AD904" s="10">
        <v>3.6856586999999998</v>
      </c>
      <c r="AE904" s="10">
        <v>3.6897817000000002</v>
      </c>
      <c r="AF904" s="10">
        <v>3.6939921</v>
      </c>
      <c r="AG904" s="10">
        <v>3.6983985000000001</v>
      </c>
      <c r="AH904" s="10">
        <v>3.7030900999999998</v>
      </c>
      <c r="AI904" s="10">
        <v>3.7080791999999998</v>
      </c>
      <c r="AJ904" s="10">
        <v>3.7133581000000002</v>
      </c>
      <c r="AK904" s="10">
        <v>3.7189196</v>
      </c>
      <c r="AL904" s="10">
        <v>3.7247564</v>
      </c>
      <c r="AM904" s="10">
        <v>3.7308609000000001</v>
      </c>
      <c r="AN904" s="10">
        <v>3.7372258999999999</v>
      </c>
      <c r="AO904" s="10">
        <v>3.7438441</v>
      </c>
      <c r="AP904" s="10">
        <v>3.7507079000000001</v>
      </c>
      <c r="AQ904" s="10">
        <v>3.7578100000000001</v>
      </c>
      <c r="AR904" s="10">
        <v>3.7651431999999998</v>
      </c>
      <c r="AS904" s="10">
        <v>3.7726999000000001</v>
      </c>
      <c r="AT904" s="10">
        <v>3.7804745</v>
      </c>
      <c r="AU904" s="10">
        <v>3.7884682999999999</v>
      </c>
      <c r="AV904" s="10">
        <v>3.7966845</v>
      </c>
      <c r="AW904" s="10">
        <v>3.8051263999999998</v>
      </c>
      <c r="AX904" s="10">
        <v>3.8137975000000002</v>
      </c>
      <c r="AY904" s="10">
        <v>3.8227007999999998</v>
      </c>
      <c r="AZ904" s="10">
        <v>3.8318395999999999</v>
      </c>
      <c r="BA904" s="10">
        <v>3.8412175</v>
      </c>
      <c r="BB904" s="10">
        <v>3.8508374000000001</v>
      </c>
      <c r="BC904" s="10">
        <v>3.8607027999999999</v>
      </c>
      <c r="BD904" s="10">
        <v>3.8708171</v>
      </c>
      <c r="BE904" s="10">
        <v>3.8811832000000002</v>
      </c>
      <c r="BF904" s="10">
        <v>3.8918035</v>
      </c>
      <c r="BG904" s="10">
        <v>3.9026738000000001</v>
      </c>
      <c r="BH904" s="10">
        <v>3.9137876</v>
      </c>
      <c r="BI904" s="10">
        <v>3.9251385999999999</v>
      </c>
      <c r="BJ904" s="10">
        <v>3.9367204999999998</v>
      </c>
      <c r="BK904" s="10">
        <v>3.9485269000000001</v>
      </c>
      <c r="BL904" s="10">
        <v>3.9605513999999999</v>
      </c>
      <c r="BM904" s="10">
        <v>3.9727879000000001</v>
      </c>
      <c r="BN904" s="10">
        <v>3.9852297999999999</v>
      </c>
      <c r="BO904" s="10">
        <v>3.9978707</v>
      </c>
      <c r="BP904" s="10">
        <v>4.0107046000000004</v>
      </c>
      <c r="BQ904" s="10">
        <v>4.0237246999999998</v>
      </c>
      <c r="BR904" s="10">
        <v>4.1051394999999999</v>
      </c>
      <c r="BS904" s="10">
        <v>4.1900354000000002</v>
      </c>
      <c r="BU904" s="9">
        <v>82.51</v>
      </c>
      <c r="BV904" s="9">
        <v>83.99</v>
      </c>
      <c r="BW904" s="9">
        <v>87.18</v>
      </c>
      <c r="BX904" s="9">
        <v>88.04</v>
      </c>
      <c r="BY904" s="9">
        <v>93.84</v>
      </c>
      <c r="BZ904" s="9">
        <v>96.36</v>
      </c>
      <c r="CA904" s="9">
        <v>97.16</v>
      </c>
      <c r="CB904" s="9">
        <v>97.01</v>
      </c>
      <c r="CC904" s="9">
        <v>93.41</v>
      </c>
      <c r="CD904" s="9">
        <v>86.73</v>
      </c>
      <c r="CE904" s="9">
        <v>82.71</v>
      </c>
      <c r="CF904" s="9">
        <v>80.41</v>
      </c>
      <c r="CG904" s="9">
        <v>80.77</v>
      </c>
      <c r="CH904" s="9">
        <v>81.64</v>
      </c>
      <c r="CI904" s="9">
        <v>82.52</v>
      </c>
      <c r="CJ904" s="9">
        <v>83.39</v>
      </c>
      <c r="CK904" s="9">
        <v>88.63</v>
      </c>
      <c r="CL904" s="9">
        <v>89.85</v>
      </c>
      <c r="CM904" s="9">
        <v>92.03</v>
      </c>
      <c r="CN904" s="9">
        <v>91.93</v>
      </c>
      <c r="CO904" s="9">
        <v>85.16</v>
      </c>
      <c r="CP904" s="9">
        <v>75.3</v>
      </c>
      <c r="CQ904" s="9">
        <v>73.2</v>
      </c>
      <c r="CR904" s="9">
        <v>72.08</v>
      </c>
      <c r="CS904" s="9">
        <v>70.83</v>
      </c>
      <c r="CT904" s="9">
        <v>70.87</v>
      </c>
      <c r="CU904" s="9">
        <v>72.13</v>
      </c>
      <c r="CV904" s="9">
        <v>76.569999999999993</v>
      </c>
      <c r="CW904" s="9">
        <v>78.989999999999995</v>
      </c>
      <c r="CX904" s="9">
        <v>79.349999999999994</v>
      </c>
      <c r="CY904" s="9">
        <v>81.55</v>
      </c>
      <c r="CZ904" s="9">
        <v>82.34</v>
      </c>
      <c r="DA904" s="9">
        <v>78.97</v>
      </c>
      <c r="DB904" s="9">
        <v>69.33</v>
      </c>
      <c r="DC904" s="9">
        <v>65.44</v>
      </c>
      <c r="DD904" s="9">
        <v>63.58</v>
      </c>
      <c r="DE904" s="9">
        <v>63.68</v>
      </c>
      <c r="DF904" s="9">
        <v>63.84</v>
      </c>
      <c r="DG904" s="9">
        <v>66.33</v>
      </c>
      <c r="DH904" s="9">
        <v>70.87</v>
      </c>
      <c r="DI904" s="9">
        <v>72.8</v>
      </c>
      <c r="DJ904" s="9">
        <v>73.849999999999994</v>
      </c>
      <c r="DK904" s="9">
        <v>75.62</v>
      </c>
      <c r="DL904" s="9">
        <v>74.709999999999994</v>
      </c>
      <c r="DM904" s="9">
        <v>73.13</v>
      </c>
      <c r="DN904" s="9">
        <v>66.680000000000007</v>
      </c>
      <c r="DO904" s="9">
        <v>64.88</v>
      </c>
      <c r="DP904" s="9">
        <v>64.41</v>
      </c>
      <c r="DR904" s="9">
        <v>75.25</v>
      </c>
      <c r="DS904" s="9">
        <v>74.95</v>
      </c>
      <c r="DT904" s="9">
        <v>80.900000000000006</v>
      </c>
      <c r="DU904" s="9">
        <v>81.25</v>
      </c>
      <c r="DV904" s="9">
        <v>85.35</v>
      </c>
      <c r="DW904" s="9">
        <v>87.05</v>
      </c>
      <c r="DX904" s="9">
        <v>86.15</v>
      </c>
      <c r="DY904" s="9">
        <v>86.15</v>
      </c>
      <c r="DZ904" s="9">
        <v>85.2</v>
      </c>
      <c r="EA904" s="9">
        <v>75.3</v>
      </c>
      <c r="EB904" s="9">
        <v>72.099999999999994</v>
      </c>
      <c r="EC904" s="9">
        <v>71.400000000000006</v>
      </c>
      <c r="ED904" s="9">
        <v>70.400000000000006</v>
      </c>
      <c r="EE904" s="9">
        <v>70.400000000000006</v>
      </c>
      <c r="EF904" s="9">
        <v>72.7</v>
      </c>
      <c r="EG904" s="9">
        <v>79.25</v>
      </c>
      <c r="EH904" s="9">
        <v>81.400000000000006</v>
      </c>
      <c r="EI904" s="9">
        <v>81.7</v>
      </c>
      <c r="EJ904" s="9">
        <v>81.7</v>
      </c>
      <c r="EK904" s="9">
        <v>81.099999999999994</v>
      </c>
      <c r="EL904" s="9">
        <v>77.25</v>
      </c>
      <c r="EM904" s="9">
        <v>66.650000000000006</v>
      </c>
      <c r="EN904" s="9">
        <v>63.35</v>
      </c>
      <c r="EO904" s="9">
        <v>63.1</v>
      </c>
      <c r="EP904" s="9">
        <v>63.35</v>
      </c>
      <c r="EQ904" s="9">
        <v>63.9</v>
      </c>
      <c r="ER904" s="9">
        <v>66.650000000000006</v>
      </c>
      <c r="ES904" s="9">
        <v>74.099999999999994</v>
      </c>
      <c r="ET904" s="9">
        <v>76.5</v>
      </c>
      <c r="EU904" s="9">
        <v>76.8</v>
      </c>
      <c r="EV904" s="9">
        <v>76.7</v>
      </c>
      <c r="EW904" s="9">
        <v>76.150000000000006</v>
      </c>
      <c r="EX904" s="9">
        <v>73.099999999999994</v>
      </c>
      <c r="EY904" s="9">
        <v>64.650000000000006</v>
      </c>
      <c r="EZ904" s="9">
        <v>62</v>
      </c>
      <c r="FA904" s="9">
        <v>61.85</v>
      </c>
      <c r="FB904" s="9">
        <v>62.05</v>
      </c>
      <c r="FC904" s="9">
        <v>62.5</v>
      </c>
      <c r="FD904" s="9">
        <v>64.599999999999994</v>
      </c>
      <c r="FE904" s="9">
        <v>70.45</v>
      </c>
      <c r="FF904" s="9">
        <v>72.349999999999994</v>
      </c>
      <c r="FG904" s="9">
        <v>72.55</v>
      </c>
      <c r="FH904" s="9">
        <v>72.45</v>
      </c>
      <c r="FI904" s="9">
        <v>72.05</v>
      </c>
      <c r="FJ904" s="9">
        <v>69.849999999999994</v>
      </c>
      <c r="FK904" s="9">
        <v>63.85</v>
      </c>
      <c r="FL904" s="9">
        <v>61.95</v>
      </c>
      <c r="FM904" s="9">
        <v>61.8</v>
      </c>
      <c r="FO904" s="9">
        <v>86.188999999999993</v>
      </c>
      <c r="FP904" s="7">
        <v>68.73</v>
      </c>
      <c r="FQ904" s="9">
        <v>1.3545</v>
      </c>
      <c r="FT904" s="7">
        <v>4</v>
      </c>
      <c r="FU904" s="7">
        <v>4.62</v>
      </c>
      <c r="FV904" s="9">
        <v>86.2637</v>
      </c>
      <c r="FX904" s="9">
        <v>67.040000000000006</v>
      </c>
      <c r="FY904" s="9">
        <v>65.650000000000006</v>
      </c>
      <c r="FZ904" s="9">
        <v>64.97</v>
      </c>
      <c r="GA904" s="9">
        <v>65.14</v>
      </c>
      <c r="GB904" s="9">
        <v>65.680000000000007</v>
      </c>
      <c r="GD904" s="9">
        <v>67.040000000000006</v>
      </c>
      <c r="GE904" s="9">
        <v>66.27</v>
      </c>
      <c r="GF904" s="9">
        <v>65.650000000000006</v>
      </c>
      <c r="GG904" s="9">
        <v>65.239999999999995</v>
      </c>
      <c r="GH904" s="9">
        <v>65.02</v>
      </c>
      <c r="GI904" s="9">
        <v>64.97</v>
      </c>
      <c r="GJ904" s="9">
        <v>64.98</v>
      </c>
      <c r="GK904" s="9">
        <v>65.010000000000005</v>
      </c>
      <c r="GL904" s="9">
        <v>65.05</v>
      </c>
      <c r="GM904" s="9">
        <v>65.099999999999994</v>
      </c>
      <c r="GN904" s="9">
        <v>65.14</v>
      </c>
      <c r="GO904" s="9">
        <v>65.14</v>
      </c>
      <c r="GP904" s="9">
        <v>65.16</v>
      </c>
      <c r="GQ904" s="9">
        <v>65.180000000000007</v>
      </c>
      <c r="GR904" s="9">
        <v>65.22</v>
      </c>
      <c r="GS904" s="9">
        <v>65.28</v>
      </c>
      <c r="GT904" s="9">
        <v>65.34</v>
      </c>
      <c r="GU904" s="9">
        <v>65.34</v>
      </c>
      <c r="GV904" s="9">
        <v>65.349999999999994</v>
      </c>
      <c r="GW904" s="9">
        <v>65.400000000000006</v>
      </c>
      <c r="GX904" s="9">
        <v>65.47</v>
      </c>
      <c r="GY904" s="9">
        <v>65.55</v>
      </c>
      <c r="GZ904" s="9">
        <v>65.64</v>
      </c>
      <c r="HA904" s="9">
        <v>65.680000000000007</v>
      </c>
      <c r="HB904" s="9">
        <v>65.72</v>
      </c>
      <c r="HC904" s="9">
        <v>65.760000000000005</v>
      </c>
      <c r="HD904" s="9">
        <v>65.8</v>
      </c>
      <c r="HE904" s="9">
        <v>65.86</v>
      </c>
      <c r="HF904" s="9">
        <v>65.94</v>
      </c>
      <c r="HG904" s="9">
        <v>65.98</v>
      </c>
      <c r="HH904" s="9">
        <v>66.03</v>
      </c>
      <c r="HI904" s="9">
        <v>66.12</v>
      </c>
      <c r="HJ904" s="9">
        <v>66.22</v>
      </c>
      <c r="HK904" s="9">
        <v>66.34</v>
      </c>
      <c r="HL904" s="9">
        <v>66.400000000000006</v>
      </c>
      <c r="HM904" s="9">
        <v>66.430000000000007</v>
      </c>
      <c r="HN904" s="9">
        <v>66.48</v>
      </c>
      <c r="HO904" s="9">
        <v>66.489999999999995</v>
      </c>
      <c r="HP904" s="9">
        <v>66.56</v>
      </c>
      <c r="HQ904" s="9">
        <v>66.56</v>
      </c>
      <c r="HR904" s="9">
        <v>66.56</v>
      </c>
      <c r="HS904" s="9">
        <v>66.650000000000006</v>
      </c>
      <c r="HT904" s="9">
        <v>66.73</v>
      </c>
      <c r="HU904" s="9">
        <v>66.790000000000006</v>
      </c>
      <c r="HV904" s="9">
        <v>66.86</v>
      </c>
      <c r="HW904" s="9">
        <v>66.89</v>
      </c>
      <c r="HX904" s="9">
        <v>66.92</v>
      </c>
      <c r="HY904" s="9">
        <v>66.930000000000007</v>
      </c>
      <c r="ID904" s="14">
        <v>84.838099999999997</v>
      </c>
      <c r="IE904" s="14">
        <v>84.747900000000001</v>
      </c>
      <c r="IF904" s="14">
        <v>-0.10641399999999999</v>
      </c>
      <c r="IH904" s="7">
        <v>68.73</v>
      </c>
      <c r="II904" s="9">
        <v>82.51</v>
      </c>
    </row>
    <row r="905" spans="1:243" x14ac:dyDescent="0.35">
      <c r="A905" s="6">
        <f t="shared" si="192"/>
        <v>45818</v>
      </c>
      <c r="B905" s="13">
        <f t="shared" si="203"/>
        <v>6</v>
      </c>
      <c r="C905" s="13">
        <f t="shared" si="204"/>
        <v>2025</v>
      </c>
      <c r="D905">
        <f t="shared" si="205"/>
        <v>202506</v>
      </c>
      <c r="E905">
        <f t="shared" si="206"/>
        <v>2</v>
      </c>
      <c r="F905">
        <f t="shared" si="207"/>
        <v>202502</v>
      </c>
      <c r="G905" t="s">
        <v>2057</v>
      </c>
      <c r="H905" s="9">
        <v>4.25</v>
      </c>
      <c r="I905" s="9">
        <v>4.2126000000000001</v>
      </c>
      <c r="J905" s="10">
        <v>4.1885005</v>
      </c>
      <c r="K905" s="10">
        <v>4.1009405000000001</v>
      </c>
      <c r="L905" s="10">
        <v>4.0095615999999996</v>
      </c>
      <c r="M905" s="10">
        <v>3.9242488999999998</v>
      </c>
      <c r="N905" s="10">
        <v>3.8440051</v>
      </c>
      <c r="O905" s="10">
        <v>3.7695631000000001</v>
      </c>
      <c r="P905" s="10">
        <v>3.7045843999999999</v>
      </c>
      <c r="Q905" s="10">
        <v>3.6515211000000001</v>
      </c>
      <c r="R905" s="10">
        <v>3.6117376000000001</v>
      </c>
      <c r="S905" s="10">
        <v>3.5843512999999998</v>
      </c>
      <c r="T905" s="10">
        <v>3.5677827</v>
      </c>
      <c r="U905" s="10">
        <v>3.5596076000000001</v>
      </c>
      <c r="V905" s="10">
        <v>3.5562176999999999</v>
      </c>
      <c r="W905" s="10">
        <v>3.5561807000000001</v>
      </c>
      <c r="X905" s="10">
        <v>3.5587211000000001</v>
      </c>
      <c r="Y905" s="10">
        <v>3.5630633999999999</v>
      </c>
      <c r="Z905" s="10">
        <v>3.5684320999999999</v>
      </c>
      <c r="AA905" s="10">
        <v>3.5740516000000002</v>
      </c>
      <c r="AB905" s="10">
        <v>3.5792888999999999</v>
      </c>
      <c r="AC905" s="10">
        <v>3.5841091999999999</v>
      </c>
      <c r="AD905" s="10">
        <v>3.5886347000000001</v>
      </c>
      <c r="AE905" s="10">
        <v>3.5929878</v>
      </c>
      <c r="AF905" s="10">
        <v>3.5972906999999998</v>
      </c>
      <c r="AG905" s="10">
        <v>3.6016656999999999</v>
      </c>
      <c r="AH905" s="10">
        <v>3.6062177000000002</v>
      </c>
      <c r="AI905" s="10">
        <v>3.6109814999999998</v>
      </c>
      <c r="AJ905" s="10">
        <v>3.6159742000000001</v>
      </c>
      <c r="AK905" s="10">
        <v>3.6212130999999999</v>
      </c>
      <c r="AL905" s="10">
        <v>3.6267157000000001</v>
      </c>
      <c r="AM905" s="10">
        <v>3.6324988999999999</v>
      </c>
      <c r="AN905" s="10">
        <v>3.6385801999999998</v>
      </c>
      <c r="AO905" s="10">
        <v>3.6449769000000001</v>
      </c>
      <c r="AP905" s="10">
        <v>3.6517062</v>
      </c>
      <c r="AQ905" s="10">
        <v>3.6587852000000001</v>
      </c>
      <c r="AR905" s="10">
        <v>3.6662314999999999</v>
      </c>
      <c r="AS905" s="10">
        <v>3.6740621</v>
      </c>
      <c r="AT905" s="10">
        <v>3.6822906999999998</v>
      </c>
      <c r="AU905" s="10">
        <v>3.6909112999999998</v>
      </c>
      <c r="AV905" s="10">
        <v>3.6999110000000002</v>
      </c>
      <c r="AW905" s="10">
        <v>3.7092773999999999</v>
      </c>
      <c r="AX905" s="10">
        <v>3.7189977000000001</v>
      </c>
      <c r="AY905" s="10">
        <v>3.7290591000000002</v>
      </c>
      <c r="AZ905" s="10">
        <v>3.7394490999999999</v>
      </c>
      <c r="BA905" s="10">
        <v>3.7501551000000002</v>
      </c>
      <c r="BB905" s="10">
        <v>3.7611640999999998</v>
      </c>
      <c r="BC905" s="10">
        <v>3.7724636</v>
      </c>
      <c r="BD905" s="10">
        <v>3.7840411</v>
      </c>
      <c r="BE905" s="10">
        <v>3.7958835999999998</v>
      </c>
      <c r="BF905" s="10">
        <v>3.8079784999999999</v>
      </c>
      <c r="BG905" s="10">
        <v>3.8203125</v>
      </c>
      <c r="BH905" s="10">
        <v>3.8328720000000001</v>
      </c>
      <c r="BI905" s="10">
        <v>3.8456435999999998</v>
      </c>
      <c r="BJ905" s="10">
        <v>3.8586138999999999</v>
      </c>
      <c r="BK905" s="10">
        <v>3.8717692000000001</v>
      </c>
      <c r="BL905" s="10">
        <v>3.8850962</v>
      </c>
      <c r="BM905" s="10">
        <v>3.8985815000000001</v>
      </c>
      <c r="BN905" s="10">
        <v>3.9122113999999999</v>
      </c>
      <c r="BO905" s="10">
        <v>3.9259726000000001</v>
      </c>
      <c r="BP905" s="10">
        <v>3.9398515999999999</v>
      </c>
      <c r="BQ905" s="10">
        <v>3.9538348000000001</v>
      </c>
      <c r="BR905" s="10">
        <v>4.0392831999999999</v>
      </c>
      <c r="BS905" s="10">
        <v>4.1257805000000003</v>
      </c>
      <c r="BU905" s="9">
        <v>80.5</v>
      </c>
      <c r="BV905" s="9">
        <v>81.89</v>
      </c>
      <c r="BW905" s="9">
        <v>85.21</v>
      </c>
      <c r="BX905" s="9">
        <v>86.32</v>
      </c>
      <c r="BY905" s="9">
        <v>92.14</v>
      </c>
      <c r="BZ905" s="9">
        <v>94.47</v>
      </c>
      <c r="CA905" s="9">
        <v>95.32</v>
      </c>
      <c r="CB905" s="9">
        <v>95.17</v>
      </c>
      <c r="CC905" s="9">
        <v>91.57</v>
      </c>
      <c r="CD905" s="9">
        <v>85.35</v>
      </c>
      <c r="CE905" s="9">
        <v>81.099999999999994</v>
      </c>
      <c r="CF905" s="9">
        <v>78.84</v>
      </c>
      <c r="CG905" s="9">
        <v>79.42</v>
      </c>
      <c r="CH905" s="9">
        <v>80.17</v>
      </c>
      <c r="CI905" s="9">
        <v>81.2</v>
      </c>
      <c r="CJ905" s="9">
        <v>82.16</v>
      </c>
      <c r="CK905" s="9">
        <v>87.42</v>
      </c>
      <c r="CL905" s="9">
        <v>88.63</v>
      </c>
      <c r="CM905" s="9">
        <v>90.86</v>
      </c>
      <c r="CN905" s="9">
        <v>90.34</v>
      </c>
      <c r="CO905" s="9">
        <v>84.01</v>
      </c>
      <c r="CP905" s="9">
        <v>74.260000000000005</v>
      </c>
      <c r="CQ905" s="9">
        <v>72.39</v>
      </c>
      <c r="CR905" s="9">
        <v>71.16</v>
      </c>
      <c r="CS905" s="9">
        <v>69.86</v>
      </c>
      <c r="CT905" s="9">
        <v>69.94</v>
      </c>
      <c r="CU905" s="9">
        <v>71.7</v>
      </c>
      <c r="CV905" s="9">
        <v>76.03</v>
      </c>
      <c r="CW905" s="9">
        <v>78.45</v>
      </c>
      <c r="CX905" s="9">
        <v>78.819999999999993</v>
      </c>
      <c r="CY905" s="9">
        <v>81.08</v>
      </c>
      <c r="CZ905" s="9">
        <v>81.87</v>
      </c>
      <c r="DA905" s="9">
        <v>78.5</v>
      </c>
      <c r="DB905" s="9">
        <v>69.349999999999994</v>
      </c>
      <c r="DC905" s="9">
        <v>65.459999999999994</v>
      </c>
      <c r="DD905" s="9">
        <v>63.6</v>
      </c>
      <c r="DE905" s="9">
        <v>63.7</v>
      </c>
      <c r="DF905" s="9">
        <v>63.86</v>
      </c>
      <c r="DG905" s="9">
        <v>66.349999999999994</v>
      </c>
      <c r="DH905" s="9">
        <v>71.22</v>
      </c>
      <c r="DI905" s="9">
        <v>73.150000000000006</v>
      </c>
      <c r="DJ905" s="9">
        <v>74.2</v>
      </c>
      <c r="DK905" s="9">
        <v>75.790000000000006</v>
      </c>
      <c r="DL905" s="9">
        <v>74.88</v>
      </c>
      <c r="DM905" s="9">
        <v>73.28</v>
      </c>
      <c r="DN905" s="9">
        <v>66.31</v>
      </c>
      <c r="DO905" s="9">
        <v>64.5</v>
      </c>
      <c r="DP905" s="9">
        <v>64.02</v>
      </c>
      <c r="DR905" s="9">
        <v>74.7</v>
      </c>
      <c r="DS905" s="9">
        <v>73.849999999999994</v>
      </c>
      <c r="DT905" s="9">
        <v>80.099999999999994</v>
      </c>
      <c r="DU905" s="9">
        <v>80.3</v>
      </c>
      <c r="DV905" s="9">
        <v>84.5</v>
      </c>
      <c r="DW905" s="9">
        <v>86.15</v>
      </c>
      <c r="DX905" s="9">
        <v>85.4</v>
      </c>
      <c r="DY905" s="9">
        <v>85.4</v>
      </c>
      <c r="DZ905" s="9">
        <v>84.45</v>
      </c>
      <c r="EA905" s="9">
        <v>74.5</v>
      </c>
      <c r="EB905" s="9">
        <v>71.3</v>
      </c>
      <c r="EC905" s="9">
        <v>70.7</v>
      </c>
      <c r="ED905" s="9">
        <v>69.900000000000006</v>
      </c>
      <c r="EE905" s="9">
        <v>70</v>
      </c>
      <c r="EF905" s="9">
        <v>72.25</v>
      </c>
      <c r="EG905" s="9">
        <v>78.75</v>
      </c>
      <c r="EH905" s="9">
        <v>80.849999999999994</v>
      </c>
      <c r="EI905" s="9">
        <v>81.150000000000006</v>
      </c>
      <c r="EJ905" s="9">
        <v>81.150000000000006</v>
      </c>
      <c r="EK905" s="9">
        <v>80.55</v>
      </c>
      <c r="EL905" s="9">
        <v>76.849999999999994</v>
      </c>
      <c r="EM905" s="9">
        <v>66.75</v>
      </c>
      <c r="EN905" s="9">
        <v>63.55</v>
      </c>
      <c r="EO905" s="9">
        <v>63.35</v>
      </c>
      <c r="EP905" s="9">
        <v>63.55</v>
      </c>
      <c r="EQ905" s="9">
        <v>64.099999999999994</v>
      </c>
      <c r="ER905" s="9">
        <v>66.8</v>
      </c>
      <c r="ES905" s="9">
        <v>74.150000000000006</v>
      </c>
      <c r="ET905" s="9">
        <v>76.5</v>
      </c>
      <c r="EU905" s="9">
        <v>76.8</v>
      </c>
      <c r="EV905" s="9">
        <v>76.7</v>
      </c>
      <c r="EW905" s="9">
        <v>76.150000000000006</v>
      </c>
      <c r="EX905" s="9">
        <v>73.2</v>
      </c>
      <c r="EY905" s="9">
        <v>65</v>
      </c>
      <c r="EZ905" s="9">
        <v>62.45</v>
      </c>
      <c r="FA905" s="9">
        <v>62.3</v>
      </c>
      <c r="FB905" s="9">
        <v>62.5</v>
      </c>
      <c r="FC905" s="9">
        <v>62.95</v>
      </c>
      <c r="FD905" s="9">
        <v>65.05</v>
      </c>
      <c r="FE905" s="9">
        <v>70.900000000000006</v>
      </c>
      <c r="FF905" s="9">
        <v>72.75</v>
      </c>
      <c r="FG905" s="9">
        <v>73</v>
      </c>
      <c r="FH905" s="9">
        <v>72.900000000000006</v>
      </c>
      <c r="FI905" s="9">
        <v>72.5</v>
      </c>
      <c r="FJ905" s="9">
        <v>70.3</v>
      </c>
      <c r="FK905" s="9">
        <v>64.3</v>
      </c>
      <c r="FL905" s="9">
        <v>62.35</v>
      </c>
      <c r="FM905" s="9">
        <v>62.2</v>
      </c>
      <c r="FO905" s="9">
        <v>85.937600000000003</v>
      </c>
      <c r="FP905" s="7">
        <v>68.41</v>
      </c>
      <c r="FQ905" s="9">
        <v>1.3514999999999999</v>
      </c>
      <c r="FT905" s="7">
        <v>3.92</v>
      </c>
      <c r="FU905" s="7">
        <v>4.55</v>
      </c>
      <c r="FV905" s="9">
        <v>86.019599999999997</v>
      </c>
      <c r="FX905" s="9">
        <v>66.87</v>
      </c>
      <c r="FY905" s="9">
        <v>65.5</v>
      </c>
      <c r="FZ905" s="9">
        <v>64.8</v>
      </c>
      <c r="GA905" s="9">
        <v>64.989999999999995</v>
      </c>
      <c r="GB905" s="9">
        <v>65.52</v>
      </c>
      <c r="GD905" s="9">
        <v>66.87</v>
      </c>
      <c r="GE905" s="9">
        <v>66.13</v>
      </c>
      <c r="GF905" s="9">
        <v>65.5</v>
      </c>
      <c r="GG905" s="9">
        <v>65.08</v>
      </c>
      <c r="GH905" s="9">
        <v>64.86</v>
      </c>
      <c r="GI905" s="9">
        <v>64.8</v>
      </c>
      <c r="GJ905" s="9">
        <v>64.81</v>
      </c>
      <c r="GK905" s="9">
        <v>64.849999999999994</v>
      </c>
      <c r="GL905" s="9">
        <v>64.89</v>
      </c>
      <c r="GM905" s="9">
        <v>64.94</v>
      </c>
      <c r="GN905" s="9">
        <v>64.98</v>
      </c>
      <c r="GO905" s="9">
        <v>64.989999999999995</v>
      </c>
      <c r="GP905" s="9">
        <v>65.010000000000005</v>
      </c>
      <c r="GQ905" s="9">
        <v>65.040000000000006</v>
      </c>
      <c r="GR905" s="9">
        <v>65.08</v>
      </c>
      <c r="GS905" s="9">
        <v>65.14</v>
      </c>
      <c r="GT905" s="9">
        <v>65.19</v>
      </c>
      <c r="GU905" s="9">
        <v>65.19</v>
      </c>
      <c r="GV905" s="9">
        <v>65.2</v>
      </c>
      <c r="GW905" s="9">
        <v>65.25</v>
      </c>
      <c r="GX905" s="9">
        <v>65.319999999999993</v>
      </c>
      <c r="GY905" s="9">
        <v>65.400000000000006</v>
      </c>
      <c r="GZ905" s="9">
        <v>65.489999999999995</v>
      </c>
      <c r="HA905" s="9">
        <v>65.52</v>
      </c>
      <c r="HB905" s="9">
        <v>65.55</v>
      </c>
      <c r="HC905" s="9">
        <v>65.59</v>
      </c>
      <c r="HD905" s="9">
        <v>65.63</v>
      </c>
      <c r="HE905" s="9">
        <v>65.69</v>
      </c>
      <c r="HF905" s="9">
        <v>65.77</v>
      </c>
      <c r="HG905" s="9">
        <v>65.8</v>
      </c>
      <c r="HH905" s="9">
        <v>65.84</v>
      </c>
      <c r="HI905" s="9">
        <v>65.930000000000007</v>
      </c>
      <c r="HJ905" s="9">
        <v>66.03</v>
      </c>
      <c r="HK905" s="9">
        <v>66.150000000000006</v>
      </c>
      <c r="HL905" s="9">
        <v>66.209999999999994</v>
      </c>
      <c r="HM905" s="9">
        <v>66.23</v>
      </c>
      <c r="HN905" s="9">
        <v>66.27</v>
      </c>
      <c r="HO905" s="9">
        <v>66.28</v>
      </c>
      <c r="HP905" s="9">
        <v>66.349999999999994</v>
      </c>
      <c r="HQ905" s="9">
        <v>66.349999999999994</v>
      </c>
      <c r="HR905" s="9">
        <v>66.349999999999994</v>
      </c>
      <c r="HS905" s="9">
        <v>66.44</v>
      </c>
      <c r="HT905" s="9">
        <v>66.510000000000005</v>
      </c>
      <c r="HU905" s="9">
        <v>66.56</v>
      </c>
      <c r="HV905" s="9">
        <v>66.62</v>
      </c>
      <c r="HW905" s="9">
        <v>66.64</v>
      </c>
      <c r="HX905" s="9">
        <v>66.67</v>
      </c>
      <c r="HY905" s="9">
        <v>66.67</v>
      </c>
      <c r="ID905" s="14">
        <v>84.838099999999997</v>
      </c>
      <c r="IE905" s="14">
        <v>84.747900000000001</v>
      </c>
      <c r="IF905" s="14">
        <v>-0.10641399999999999</v>
      </c>
      <c r="IH905" s="7">
        <v>68.41</v>
      </c>
      <c r="II905" s="9">
        <v>80.5</v>
      </c>
    </row>
    <row r="906" spans="1:243" x14ac:dyDescent="0.35">
      <c r="A906" s="6">
        <f t="shared" si="192"/>
        <v>45819</v>
      </c>
      <c r="B906" s="13">
        <f t="shared" si="203"/>
        <v>6</v>
      </c>
      <c r="C906" s="13">
        <f t="shared" si="204"/>
        <v>2025</v>
      </c>
      <c r="D906">
        <f t="shared" si="205"/>
        <v>202506</v>
      </c>
      <c r="E906">
        <f t="shared" si="206"/>
        <v>2</v>
      </c>
      <c r="F906">
        <f t="shared" si="207"/>
        <v>202502</v>
      </c>
      <c r="G906" t="s">
        <v>2058</v>
      </c>
      <c r="H906" s="9">
        <v>4.25</v>
      </c>
      <c r="I906" s="9">
        <v>4.2129000000000003</v>
      </c>
      <c r="J906" s="10">
        <v>4.1900928999999998</v>
      </c>
      <c r="K906" s="10">
        <v>4.0995686999999998</v>
      </c>
      <c r="L906" s="10">
        <v>4.0076809999999998</v>
      </c>
      <c r="M906" s="10">
        <v>3.9234290000000001</v>
      </c>
      <c r="N906" s="10">
        <v>3.8449125999999998</v>
      </c>
      <c r="O906" s="10">
        <v>3.7720275999999999</v>
      </c>
      <c r="P906" s="10">
        <v>3.7079137000000002</v>
      </c>
      <c r="Q906" s="10">
        <v>3.6550039000000001</v>
      </c>
      <c r="R906" s="10">
        <v>3.6146457999999999</v>
      </c>
      <c r="S906" s="10">
        <v>3.5862438000000001</v>
      </c>
      <c r="T906" s="10">
        <v>3.5681162</v>
      </c>
      <c r="U906" s="10">
        <v>3.5582805999999998</v>
      </c>
      <c r="V906" s="10">
        <v>3.5533980999999999</v>
      </c>
      <c r="W906" s="10">
        <v>3.5520773999999999</v>
      </c>
      <c r="X906" s="10">
        <v>3.5535375</v>
      </c>
      <c r="Y906" s="10">
        <v>3.5569972999999999</v>
      </c>
      <c r="Z906" s="10">
        <v>3.5616759999999998</v>
      </c>
      <c r="AA906" s="10">
        <v>3.5667922999999999</v>
      </c>
      <c r="AB906" s="10">
        <v>3.5717026999999999</v>
      </c>
      <c r="AC906" s="10">
        <v>3.5763405000000001</v>
      </c>
      <c r="AD906" s="10">
        <v>3.5807905</v>
      </c>
      <c r="AE906" s="10">
        <v>3.5851375999999999</v>
      </c>
      <c r="AF906" s="10">
        <v>3.5894667999999998</v>
      </c>
      <c r="AG906" s="10">
        <v>3.5938628000000001</v>
      </c>
      <c r="AH906" s="10">
        <v>3.5984012000000001</v>
      </c>
      <c r="AI906" s="10">
        <v>3.6031198</v>
      </c>
      <c r="AJ906" s="10">
        <v>3.6080467999999999</v>
      </c>
      <c r="AK906" s="10">
        <v>3.6132105000000001</v>
      </c>
      <c r="AL906" s="10">
        <v>3.6186394000000002</v>
      </c>
      <c r="AM906" s="10">
        <v>3.6243615999999999</v>
      </c>
      <c r="AN906" s="10">
        <v>3.6304055000000002</v>
      </c>
      <c r="AO906" s="10">
        <v>3.6367994000000001</v>
      </c>
      <c r="AP906" s="10">
        <v>3.6435716999999999</v>
      </c>
      <c r="AQ906" s="10">
        <v>3.6507505999999998</v>
      </c>
      <c r="AR906" s="10">
        <v>3.6583644999999998</v>
      </c>
      <c r="AS906" s="10">
        <v>3.6664417</v>
      </c>
      <c r="AT906" s="10">
        <v>3.6750039000000001</v>
      </c>
      <c r="AU906" s="10">
        <v>3.6840410000000001</v>
      </c>
      <c r="AV906" s="10">
        <v>3.693533</v>
      </c>
      <c r="AW906" s="10">
        <v>3.7034601</v>
      </c>
      <c r="AX906" s="10">
        <v>3.7138022999999998</v>
      </c>
      <c r="AY906" s="10">
        <v>3.7245396</v>
      </c>
      <c r="AZ906" s="10">
        <v>3.7356522000000001</v>
      </c>
      <c r="BA906" s="10">
        <v>3.7471203000000002</v>
      </c>
      <c r="BB906" s="10">
        <v>3.7589236000000001</v>
      </c>
      <c r="BC906" s="10">
        <v>3.7710425000000001</v>
      </c>
      <c r="BD906" s="10">
        <v>3.7834571000000001</v>
      </c>
      <c r="BE906" s="10">
        <v>3.7961472000000001</v>
      </c>
      <c r="BF906" s="10">
        <v>3.8090934999999999</v>
      </c>
      <c r="BG906" s="10">
        <v>3.8222786000000002</v>
      </c>
      <c r="BH906" s="10">
        <v>3.8356849</v>
      </c>
      <c r="BI906" s="10">
        <v>3.8492956</v>
      </c>
      <c r="BJ906" s="10">
        <v>3.8630938000000001</v>
      </c>
      <c r="BK906" s="10">
        <v>3.877062</v>
      </c>
      <c r="BL906" s="10">
        <v>3.8911832</v>
      </c>
      <c r="BM906" s="10">
        <v>3.9054405999999999</v>
      </c>
      <c r="BN906" s="10">
        <v>3.9198168</v>
      </c>
      <c r="BO906" s="10">
        <v>3.9342947000000001</v>
      </c>
      <c r="BP906" s="10">
        <v>3.9488574999999999</v>
      </c>
      <c r="BQ906" s="10">
        <v>3.9634876999999999</v>
      </c>
      <c r="BR906" s="10">
        <v>4.0520320999999999</v>
      </c>
      <c r="BS906" s="10">
        <v>4.1405256000000001</v>
      </c>
      <c r="BU906" s="9">
        <v>84.17</v>
      </c>
      <c r="BV906" s="9">
        <v>85.47</v>
      </c>
      <c r="BW906" s="9">
        <v>88.63</v>
      </c>
      <c r="BX906" s="9">
        <v>89.5</v>
      </c>
      <c r="BY906" s="9">
        <v>95.33</v>
      </c>
      <c r="BZ906" s="9">
        <v>97.6</v>
      </c>
      <c r="CA906" s="9">
        <v>98.46</v>
      </c>
      <c r="CB906" s="9">
        <v>98.16</v>
      </c>
      <c r="CC906" s="9">
        <v>94.6</v>
      </c>
      <c r="CD906" s="9">
        <v>87.74</v>
      </c>
      <c r="CE906" s="9">
        <v>83.38</v>
      </c>
      <c r="CF906" s="9">
        <v>81.010000000000005</v>
      </c>
      <c r="CG906" s="9">
        <v>81.510000000000005</v>
      </c>
      <c r="CH906" s="9">
        <v>82.31</v>
      </c>
      <c r="CI906" s="9">
        <v>83.32</v>
      </c>
      <c r="CJ906" s="9">
        <v>84.6</v>
      </c>
      <c r="CK906" s="9">
        <v>89.58</v>
      </c>
      <c r="CL906" s="9">
        <v>90.81</v>
      </c>
      <c r="CM906" s="9">
        <v>93.07</v>
      </c>
      <c r="CN906" s="9">
        <v>92.63</v>
      </c>
      <c r="CO906" s="9">
        <v>86.23</v>
      </c>
      <c r="CP906" s="9">
        <v>75.900000000000006</v>
      </c>
      <c r="CQ906" s="9">
        <v>73.989999999999995</v>
      </c>
      <c r="CR906" s="9">
        <v>72.77</v>
      </c>
      <c r="CS906" s="9">
        <v>71.36</v>
      </c>
      <c r="CT906" s="9">
        <v>71.45</v>
      </c>
      <c r="CU906" s="9">
        <v>73.209999999999994</v>
      </c>
      <c r="CV906" s="9">
        <v>77.34</v>
      </c>
      <c r="CW906" s="9">
        <v>79.73</v>
      </c>
      <c r="CX906" s="9">
        <v>80.06</v>
      </c>
      <c r="CY906" s="9">
        <v>81.25</v>
      </c>
      <c r="CZ906" s="9">
        <v>82.04</v>
      </c>
      <c r="DA906" s="9">
        <v>78.66</v>
      </c>
      <c r="DB906" s="9">
        <v>69.03</v>
      </c>
      <c r="DC906" s="9">
        <v>65.14</v>
      </c>
      <c r="DD906" s="9">
        <v>63.28</v>
      </c>
      <c r="DE906" s="9">
        <v>63.38</v>
      </c>
      <c r="DF906" s="9">
        <v>63.54</v>
      </c>
      <c r="DG906" s="9">
        <v>66.03</v>
      </c>
      <c r="DH906" s="9">
        <v>70.77</v>
      </c>
      <c r="DI906" s="9">
        <v>72.680000000000007</v>
      </c>
      <c r="DJ906" s="9">
        <v>73.75</v>
      </c>
      <c r="DK906" s="9">
        <v>75.900000000000006</v>
      </c>
      <c r="DL906" s="9">
        <v>74.989999999999995</v>
      </c>
      <c r="DM906" s="9">
        <v>73.39</v>
      </c>
      <c r="DN906" s="9">
        <v>65.849999999999994</v>
      </c>
      <c r="DO906" s="9">
        <v>64.040000000000006</v>
      </c>
      <c r="DP906" s="9">
        <v>63.56</v>
      </c>
      <c r="DR906" s="9">
        <v>77.150000000000006</v>
      </c>
      <c r="DS906" s="9">
        <v>76.599999999999994</v>
      </c>
      <c r="DT906" s="9">
        <v>82.95</v>
      </c>
      <c r="DU906" s="9">
        <v>82.95</v>
      </c>
      <c r="DV906" s="9">
        <v>87.05</v>
      </c>
      <c r="DW906" s="9">
        <v>88.7</v>
      </c>
      <c r="DX906" s="9">
        <v>88.05</v>
      </c>
      <c r="DY906" s="9">
        <v>88.05</v>
      </c>
      <c r="DZ906" s="9">
        <v>87.1</v>
      </c>
      <c r="EA906" s="9">
        <v>76.3</v>
      </c>
      <c r="EB906" s="9">
        <v>72.849999999999994</v>
      </c>
      <c r="EC906" s="9">
        <v>72.3</v>
      </c>
      <c r="ED906" s="9">
        <v>71.7</v>
      </c>
      <c r="EE906" s="9">
        <v>71.849999999999994</v>
      </c>
      <c r="EF906" s="9">
        <v>74</v>
      </c>
      <c r="EG906" s="9">
        <v>80.099999999999994</v>
      </c>
      <c r="EH906" s="9">
        <v>82.1</v>
      </c>
      <c r="EI906" s="9">
        <v>82.4</v>
      </c>
      <c r="EJ906" s="9">
        <v>82.4</v>
      </c>
      <c r="EK906" s="9">
        <v>81.8</v>
      </c>
      <c r="EL906" s="9">
        <v>78</v>
      </c>
      <c r="EM906" s="9">
        <v>67.650000000000006</v>
      </c>
      <c r="EN906" s="9">
        <v>64.400000000000006</v>
      </c>
      <c r="EO906" s="9">
        <v>64.150000000000006</v>
      </c>
      <c r="EP906" s="9">
        <v>64.400000000000006</v>
      </c>
      <c r="EQ906" s="9">
        <v>64.95</v>
      </c>
      <c r="ER906" s="9">
        <v>67.599999999999994</v>
      </c>
      <c r="ES906" s="9">
        <v>74.900000000000006</v>
      </c>
      <c r="ET906" s="9">
        <v>77.25</v>
      </c>
      <c r="EU906" s="9">
        <v>77.55</v>
      </c>
      <c r="EV906" s="9">
        <v>77.45</v>
      </c>
      <c r="EW906" s="9">
        <v>76.95</v>
      </c>
      <c r="EX906" s="9">
        <v>73.849999999999994</v>
      </c>
      <c r="EY906" s="9">
        <v>65.400000000000006</v>
      </c>
      <c r="EZ906" s="9">
        <v>62.75</v>
      </c>
      <c r="FA906" s="9">
        <v>62.6</v>
      </c>
      <c r="FB906" s="9">
        <v>62.8</v>
      </c>
      <c r="FC906" s="9">
        <v>63.25</v>
      </c>
      <c r="FD906" s="9">
        <v>65.400000000000006</v>
      </c>
      <c r="FE906" s="9">
        <v>71.25</v>
      </c>
      <c r="FF906" s="9">
        <v>73.099999999999994</v>
      </c>
      <c r="FG906" s="9">
        <v>73.3</v>
      </c>
      <c r="FH906" s="9">
        <v>73.25</v>
      </c>
      <c r="FI906" s="9">
        <v>72.849999999999994</v>
      </c>
      <c r="FJ906" s="9">
        <v>70.599999999999994</v>
      </c>
      <c r="FK906" s="9">
        <v>64.599999999999994</v>
      </c>
      <c r="FL906" s="9">
        <v>62.7</v>
      </c>
      <c r="FM906" s="9">
        <v>62.55</v>
      </c>
      <c r="FO906" s="9">
        <v>85.879599999999996</v>
      </c>
      <c r="FP906" s="7">
        <v>71.290000000000006</v>
      </c>
      <c r="FQ906" s="9">
        <v>1.3537999999999999</v>
      </c>
      <c r="FT906" s="7">
        <v>3.91</v>
      </c>
      <c r="FU906" s="7">
        <v>4.55</v>
      </c>
      <c r="FV906" s="9">
        <v>85.967100000000002</v>
      </c>
      <c r="FX906" s="9">
        <v>69.77</v>
      </c>
      <c r="FY906" s="9">
        <v>68.13</v>
      </c>
      <c r="FZ906" s="9">
        <v>66.98</v>
      </c>
      <c r="GA906" s="9">
        <v>66.63</v>
      </c>
      <c r="GB906" s="9">
        <v>66.680000000000007</v>
      </c>
      <c r="GD906" s="9">
        <v>69.77</v>
      </c>
      <c r="GE906" s="9">
        <v>68.92</v>
      </c>
      <c r="GF906" s="9">
        <v>68.13</v>
      </c>
      <c r="GG906" s="9">
        <v>67.55</v>
      </c>
      <c r="GH906" s="9">
        <v>67.17</v>
      </c>
      <c r="GI906" s="9">
        <v>66.98</v>
      </c>
      <c r="GJ906" s="9">
        <v>66.87</v>
      </c>
      <c r="GK906" s="9">
        <v>66.8</v>
      </c>
      <c r="GL906" s="9">
        <v>66.75</v>
      </c>
      <c r="GM906" s="9">
        <v>66.709999999999994</v>
      </c>
      <c r="GN906" s="9">
        <v>66.680000000000007</v>
      </c>
      <c r="GO906" s="9">
        <v>66.63</v>
      </c>
      <c r="GP906" s="9">
        <v>66.599999999999994</v>
      </c>
      <c r="GQ906" s="9">
        <v>66.569999999999993</v>
      </c>
      <c r="GR906" s="9">
        <v>66.56</v>
      </c>
      <c r="GS906" s="9">
        <v>66.569999999999993</v>
      </c>
      <c r="GT906" s="9">
        <v>66.59</v>
      </c>
      <c r="GU906" s="9">
        <v>66.55</v>
      </c>
      <c r="GV906" s="9">
        <v>66.52</v>
      </c>
      <c r="GW906" s="9">
        <v>66.540000000000006</v>
      </c>
      <c r="GX906" s="9">
        <v>66.56</v>
      </c>
      <c r="GY906" s="9">
        <v>66.61</v>
      </c>
      <c r="GZ906" s="9">
        <v>66.67</v>
      </c>
      <c r="HA906" s="9">
        <v>66.680000000000007</v>
      </c>
      <c r="HB906" s="9">
        <v>66.680000000000007</v>
      </c>
      <c r="HC906" s="9">
        <v>66.69</v>
      </c>
      <c r="HD906" s="9">
        <v>66.69</v>
      </c>
      <c r="HE906" s="9">
        <v>66.72</v>
      </c>
      <c r="HF906" s="9">
        <v>66.77</v>
      </c>
      <c r="HG906" s="9">
        <v>66.78</v>
      </c>
      <c r="HH906" s="9">
        <v>66.8</v>
      </c>
      <c r="HI906" s="9">
        <v>66.87</v>
      </c>
      <c r="HJ906" s="9">
        <v>66.94</v>
      </c>
      <c r="HK906" s="9">
        <v>67.03</v>
      </c>
      <c r="HL906" s="9">
        <v>67.069999999999993</v>
      </c>
      <c r="HM906" s="9">
        <v>67.08</v>
      </c>
      <c r="HN906" s="9">
        <v>67.11</v>
      </c>
      <c r="HO906" s="9">
        <v>67.099999999999994</v>
      </c>
      <c r="HP906" s="9">
        <v>67.150000000000006</v>
      </c>
      <c r="HQ906" s="9">
        <v>67.13</v>
      </c>
      <c r="HR906" s="9">
        <v>67.11</v>
      </c>
      <c r="HS906" s="9">
        <v>67.19</v>
      </c>
      <c r="HT906" s="9">
        <v>67.25</v>
      </c>
      <c r="HU906" s="9">
        <v>67.290000000000006</v>
      </c>
      <c r="HV906" s="9">
        <v>67.34</v>
      </c>
      <c r="HW906" s="9">
        <v>67.349999999999994</v>
      </c>
      <c r="HX906" s="9">
        <v>67.36</v>
      </c>
      <c r="HY906" s="9">
        <v>67.36</v>
      </c>
      <c r="ID906" s="14">
        <v>84.838099999999997</v>
      </c>
      <c r="IE906" s="14">
        <v>84.747900000000001</v>
      </c>
      <c r="IF906" s="14">
        <v>-0.10641399999999999</v>
      </c>
      <c r="IH906" s="7">
        <v>69.77</v>
      </c>
      <c r="II906" s="9">
        <v>84.17</v>
      </c>
    </row>
    <row r="907" spans="1:243" x14ac:dyDescent="0.35">
      <c r="A907" s="6">
        <f t="shared" si="192"/>
        <v>45820</v>
      </c>
      <c r="B907" s="13">
        <f t="shared" si="203"/>
        <v>6</v>
      </c>
      <c r="C907" s="13">
        <f t="shared" si="204"/>
        <v>2025</v>
      </c>
      <c r="D907">
        <f t="shared" si="205"/>
        <v>202506</v>
      </c>
      <c r="E907">
        <f t="shared" si="206"/>
        <v>2</v>
      </c>
      <c r="F907">
        <f t="shared" si="207"/>
        <v>202502</v>
      </c>
      <c r="G907" t="s">
        <v>2059</v>
      </c>
      <c r="H907" s="9">
        <v>4.25</v>
      </c>
      <c r="I907" s="9">
        <v>4.2126000000000001</v>
      </c>
      <c r="J907" s="10">
        <v>4.1815372000000002</v>
      </c>
      <c r="K907" s="10">
        <v>4.0916562000000001</v>
      </c>
      <c r="L907" s="10">
        <v>3.9973505999999999</v>
      </c>
      <c r="M907" s="10">
        <v>3.9080020000000002</v>
      </c>
      <c r="N907" s="10">
        <v>3.8229484999999999</v>
      </c>
      <c r="O907" s="10">
        <v>3.7432625000000002</v>
      </c>
      <c r="P907" s="10">
        <v>3.6729352999999998</v>
      </c>
      <c r="Q907" s="10">
        <v>3.6150128000000001</v>
      </c>
      <c r="R907" s="10">
        <v>3.5709393</v>
      </c>
      <c r="S907" s="10">
        <v>3.5398784000000001</v>
      </c>
      <c r="T907" s="10">
        <v>3.5199606999999999</v>
      </c>
      <c r="U907" s="10">
        <v>3.5086529999999998</v>
      </c>
      <c r="V907" s="10">
        <v>3.5020536</v>
      </c>
      <c r="W907" s="10">
        <v>3.4986736000000001</v>
      </c>
      <c r="X907" s="10">
        <v>3.4977513</v>
      </c>
      <c r="Y907" s="10">
        <v>3.4985246999999999</v>
      </c>
      <c r="Z907" s="10">
        <v>3.5002319000000002</v>
      </c>
      <c r="AA907" s="10">
        <v>3.5021111999999999</v>
      </c>
      <c r="AB907" s="10">
        <v>3.5035324000000001</v>
      </c>
      <c r="AC907" s="10">
        <v>3.5045399000000002</v>
      </c>
      <c r="AD907" s="10">
        <v>3.5053937999999998</v>
      </c>
      <c r="AE907" s="10">
        <v>3.5063542000000001</v>
      </c>
      <c r="AF907" s="10">
        <v>3.5076811999999999</v>
      </c>
      <c r="AG907" s="10">
        <v>3.5096349</v>
      </c>
      <c r="AH907" s="10">
        <v>3.5124347</v>
      </c>
      <c r="AI907" s="10">
        <v>3.5161020999999999</v>
      </c>
      <c r="AJ907" s="10">
        <v>3.5205981</v>
      </c>
      <c r="AK907" s="10">
        <v>3.5258835999999998</v>
      </c>
      <c r="AL907" s="10">
        <v>3.5319197999999998</v>
      </c>
      <c r="AM907" s="10">
        <v>3.5386676000000001</v>
      </c>
      <c r="AN907" s="10">
        <v>3.5460881999999998</v>
      </c>
      <c r="AO907" s="10">
        <v>3.5541425000000002</v>
      </c>
      <c r="AP907" s="10">
        <v>3.5627916000000002</v>
      </c>
      <c r="AQ907" s="10">
        <v>3.5719964000000002</v>
      </c>
      <c r="AR907" s="10">
        <v>3.5817182999999999</v>
      </c>
      <c r="AS907" s="10">
        <v>3.5919178999999999</v>
      </c>
      <c r="AT907" s="10">
        <v>3.6025577000000002</v>
      </c>
      <c r="AU907" s="10">
        <v>3.6136056999999999</v>
      </c>
      <c r="AV907" s="10">
        <v>3.6250309999999999</v>
      </c>
      <c r="AW907" s="10">
        <v>3.6368030999999998</v>
      </c>
      <c r="AX907" s="10">
        <v>3.6488915</v>
      </c>
      <c r="AY907" s="10">
        <v>3.6612654</v>
      </c>
      <c r="AZ907" s="10">
        <v>3.6738941999999999</v>
      </c>
      <c r="BA907" s="10">
        <v>3.6867475999999999</v>
      </c>
      <c r="BB907" s="10">
        <v>3.6997946000000002</v>
      </c>
      <c r="BC907" s="10">
        <v>3.7130046999999999</v>
      </c>
      <c r="BD907" s="10">
        <v>3.7263475000000001</v>
      </c>
      <c r="BE907" s="10">
        <v>3.739792</v>
      </c>
      <c r="BF907" s="10">
        <v>3.7533120000000002</v>
      </c>
      <c r="BG907" s="10">
        <v>3.7668995999999999</v>
      </c>
      <c r="BH907" s="10">
        <v>3.7805512999999999</v>
      </c>
      <c r="BI907" s="10">
        <v>3.7942643999999999</v>
      </c>
      <c r="BJ907" s="10">
        <v>3.8080360999999998</v>
      </c>
      <c r="BK907" s="10">
        <v>3.8218629000000002</v>
      </c>
      <c r="BL907" s="10">
        <v>3.8357420000000002</v>
      </c>
      <c r="BM907" s="10">
        <v>3.8496706000000001</v>
      </c>
      <c r="BN907" s="10">
        <v>3.8636453999999998</v>
      </c>
      <c r="BO907" s="10">
        <v>3.8776635000000002</v>
      </c>
      <c r="BP907" s="10">
        <v>3.8917220000000001</v>
      </c>
      <c r="BQ907" s="10">
        <v>3.9058175999999998</v>
      </c>
      <c r="BR907" s="10">
        <v>3.9909366999999998</v>
      </c>
      <c r="BS907" s="10">
        <v>4.0762178999999996</v>
      </c>
      <c r="BU907" s="9">
        <v>84.89</v>
      </c>
      <c r="BV907" s="9">
        <v>86.15</v>
      </c>
      <c r="BW907" s="9">
        <v>89.44</v>
      </c>
      <c r="BX907" s="9">
        <v>90.36</v>
      </c>
      <c r="BY907" s="9">
        <v>96.19</v>
      </c>
      <c r="BZ907" s="9">
        <v>98.79</v>
      </c>
      <c r="CA907" s="9">
        <v>99.64</v>
      </c>
      <c r="CB907" s="9">
        <v>99.47</v>
      </c>
      <c r="CC907" s="9">
        <v>96.05</v>
      </c>
      <c r="CD907" s="9">
        <v>88.78</v>
      </c>
      <c r="CE907" s="9">
        <v>84.31</v>
      </c>
      <c r="CF907" s="9">
        <v>81.93</v>
      </c>
      <c r="CG907" s="9">
        <v>82.11</v>
      </c>
      <c r="CH907" s="9">
        <v>83.02</v>
      </c>
      <c r="CI907" s="9">
        <v>84.04</v>
      </c>
      <c r="CJ907" s="9">
        <v>85.28</v>
      </c>
      <c r="CK907" s="9">
        <v>90.19</v>
      </c>
      <c r="CL907" s="9">
        <v>91.48</v>
      </c>
      <c r="CM907" s="9">
        <v>93.64</v>
      </c>
      <c r="CN907" s="9">
        <v>93.2</v>
      </c>
      <c r="CO907" s="9">
        <v>86.8</v>
      </c>
      <c r="CP907" s="9">
        <v>76.3</v>
      </c>
      <c r="CQ907" s="9">
        <v>74.34</v>
      </c>
      <c r="CR907" s="9">
        <v>73</v>
      </c>
      <c r="CS907" s="9">
        <v>71.650000000000006</v>
      </c>
      <c r="CT907" s="9">
        <v>71.81</v>
      </c>
      <c r="CU907" s="9">
        <v>73.680000000000007</v>
      </c>
      <c r="CV907" s="9">
        <v>78.040000000000006</v>
      </c>
      <c r="CW907" s="9">
        <v>80.430000000000007</v>
      </c>
      <c r="CX907" s="9">
        <v>80.78</v>
      </c>
      <c r="CY907" s="9">
        <v>81.89</v>
      </c>
      <c r="CZ907" s="9">
        <v>82.68</v>
      </c>
      <c r="DA907" s="9">
        <v>79.3</v>
      </c>
      <c r="DB907" s="9">
        <v>68.95</v>
      </c>
      <c r="DC907" s="9">
        <v>65.05</v>
      </c>
      <c r="DD907" s="9">
        <v>63.19</v>
      </c>
      <c r="DE907" s="9">
        <v>63.29</v>
      </c>
      <c r="DF907" s="9">
        <v>63.44</v>
      </c>
      <c r="DG907" s="9">
        <v>65.930000000000007</v>
      </c>
      <c r="DH907" s="9">
        <v>70.73</v>
      </c>
      <c r="DI907" s="9">
        <v>72.64</v>
      </c>
      <c r="DJ907" s="9">
        <v>73.709999999999994</v>
      </c>
      <c r="DK907" s="9">
        <v>75.92</v>
      </c>
      <c r="DL907" s="9">
        <v>74.849999999999994</v>
      </c>
      <c r="DM907" s="9">
        <v>73.239999999999995</v>
      </c>
      <c r="DN907" s="9">
        <v>66.91</v>
      </c>
      <c r="DO907" s="9">
        <v>65.099999999999994</v>
      </c>
      <c r="DP907" s="9">
        <v>64.62</v>
      </c>
      <c r="DR907" s="9">
        <v>78.400000000000006</v>
      </c>
      <c r="DS907" s="9">
        <v>77.3</v>
      </c>
      <c r="DT907" s="9">
        <v>83.9</v>
      </c>
      <c r="DU907" s="9">
        <v>84.05</v>
      </c>
      <c r="DV907" s="9">
        <v>88.05</v>
      </c>
      <c r="DW907" s="9">
        <v>89.85</v>
      </c>
      <c r="DX907" s="9">
        <v>89.3</v>
      </c>
      <c r="DY907" s="9">
        <v>89.3</v>
      </c>
      <c r="DZ907" s="9">
        <v>88.35</v>
      </c>
      <c r="EA907" s="9">
        <v>77.45</v>
      </c>
      <c r="EB907" s="9">
        <v>73.95</v>
      </c>
      <c r="EC907" s="9">
        <v>73.400000000000006</v>
      </c>
      <c r="ED907" s="9">
        <v>72.8</v>
      </c>
      <c r="EE907" s="9">
        <v>73</v>
      </c>
      <c r="EF907" s="9">
        <v>75.2</v>
      </c>
      <c r="EG907" s="9">
        <v>81.45</v>
      </c>
      <c r="EH907" s="9">
        <v>83.5</v>
      </c>
      <c r="EI907" s="9">
        <v>83.8</v>
      </c>
      <c r="EJ907" s="9">
        <v>83.8</v>
      </c>
      <c r="EK907" s="9">
        <v>83.2</v>
      </c>
      <c r="EL907" s="9">
        <v>79.25</v>
      </c>
      <c r="EM907" s="9">
        <v>68.45</v>
      </c>
      <c r="EN907" s="9">
        <v>65.05</v>
      </c>
      <c r="EO907" s="9">
        <v>64.849999999999994</v>
      </c>
      <c r="EP907" s="9">
        <v>65.099999999999994</v>
      </c>
      <c r="EQ907" s="9">
        <v>65.650000000000006</v>
      </c>
      <c r="ER907" s="9">
        <v>68.349999999999994</v>
      </c>
      <c r="ES907" s="9">
        <v>75.8</v>
      </c>
      <c r="ET907" s="9">
        <v>78.2</v>
      </c>
      <c r="EU907" s="9">
        <v>78.5</v>
      </c>
      <c r="EV907" s="9">
        <v>78.400000000000006</v>
      </c>
      <c r="EW907" s="9">
        <v>77.849999999999994</v>
      </c>
      <c r="EX907" s="9">
        <v>74.75</v>
      </c>
      <c r="EY907" s="9">
        <v>66.25</v>
      </c>
      <c r="EZ907" s="9">
        <v>63.6</v>
      </c>
      <c r="FA907" s="9">
        <v>63.4</v>
      </c>
      <c r="FB907" s="9">
        <v>63.6</v>
      </c>
      <c r="FC907" s="9">
        <v>64.05</v>
      </c>
      <c r="FD907" s="9">
        <v>66.2</v>
      </c>
      <c r="FE907" s="9">
        <v>72.05</v>
      </c>
      <c r="FF907" s="9">
        <v>73.95</v>
      </c>
      <c r="FG907" s="9">
        <v>74.150000000000006</v>
      </c>
      <c r="FH907" s="9">
        <v>74.05</v>
      </c>
      <c r="FI907" s="9">
        <v>73.650000000000006</v>
      </c>
      <c r="FJ907" s="9">
        <v>71.45</v>
      </c>
      <c r="FK907" s="9">
        <v>65.45</v>
      </c>
      <c r="FL907" s="9">
        <v>63.5</v>
      </c>
      <c r="FM907" s="9">
        <v>63.4</v>
      </c>
      <c r="FO907" s="9">
        <v>85.790899999999993</v>
      </c>
      <c r="FP907" s="7">
        <v>70.84</v>
      </c>
      <c r="FQ907" s="9">
        <v>1.3594999999999999</v>
      </c>
      <c r="FT907" s="7">
        <v>3.87</v>
      </c>
      <c r="FU907" s="7">
        <v>4.49</v>
      </c>
      <c r="FV907" s="9">
        <v>85.875799999999998</v>
      </c>
      <c r="FX907" s="9">
        <v>69.36</v>
      </c>
      <c r="FY907" s="9">
        <v>67.67</v>
      </c>
      <c r="FZ907" s="9">
        <v>66.63</v>
      </c>
      <c r="GA907" s="9">
        <v>66.33</v>
      </c>
      <c r="GB907" s="9">
        <v>66.400000000000006</v>
      </c>
      <c r="GD907" s="9">
        <v>69.36</v>
      </c>
      <c r="GE907" s="9">
        <v>68.44</v>
      </c>
      <c r="GF907" s="9">
        <v>67.67</v>
      </c>
      <c r="GG907" s="9">
        <v>67.13</v>
      </c>
      <c r="GH907" s="9">
        <v>66.8</v>
      </c>
      <c r="GI907" s="9">
        <v>66.63</v>
      </c>
      <c r="GJ907" s="9">
        <v>66.55</v>
      </c>
      <c r="GK907" s="9">
        <v>66.5</v>
      </c>
      <c r="GL907" s="9">
        <v>66.45</v>
      </c>
      <c r="GM907" s="9">
        <v>66.42</v>
      </c>
      <c r="GN907" s="9">
        <v>66.39</v>
      </c>
      <c r="GO907" s="9">
        <v>66.33</v>
      </c>
      <c r="GP907" s="9">
        <v>66.3</v>
      </c>
      <c r="GQ907" s="9">
        <v>66.28</v>
      </c>
      <c r="GR907" s="9">
        <v>66.27</v>
      </c>
      <c r="GS907" s="9">
        <v>66.290000000000006</v>
      </c>
      <c r="GT907" s="9">
        <v>66.3</v>
      </c>
      <c r="GU907" s="9">
        <v>66.260000000000005</v>
      </c>
      <c r="GV907" s="9">
        <v>66.23</v>
      </c>
      <c r="GW907" s="9">
        <v>66.25</v>
      </c>
      <c r="GX907" s="9">
        <v>66.28</v>
      </c>
      <c r="GY907" s="9">
        <v>66.33</v>
      </c>
      <c r="GZ907" s="9">
        <v>66.39</v>
      </c>
      <c r="HA907" s="9">
        <v>66.400000000000006</v>
      </c>
      <c r="HB907" s="9">
        <v>66.400000000000006</v>
      </c>
      <c r="HC907" s="9">
        <v>66.400000000000006</v>
      </c>
      <c r="HD907" s="9">
        <v>66.400000000000006</v>
      </c>
      <c r="HE907" s="9">
        <v>66.430000000000007</v>
      </c>
      <c r="HF907" s="9">
        <v>66.489999999999995</v>
      </c>
      <c r="HG907" s="9">
        <v>66.5</v>
      </c>
      <c r="HH907" s="9">
        <v>66.52</v>
      </c>
      <c r="HI907" s="9">
        <v>66.59</v>
      </c>
      <c r="HJ907" s="9">
        <v>66.67</v>
      </c>
      <c r="HK907" s="9">
        <v>66.77</v>
      </c>
      <c r="HL907" s="9">
        <v>66.819999999999993</v>
      </c>
      <c r="HM907" s="9">
        <v>66.83</v>
      </c>
      <c r="HN907" s="9">
        <v>66.86</v>
      </c>
      <c r="HO907" s="9">
        <v>66.849999999999994</v>
      </c>
      <c r="HP907" s="9">
        <v>66.91</v>
      </c>
      <c r="HQ907" s="9">
        <v>66.900000000000006</v>
      </c>
      <c r="HR907" s="9">
        <v>66.900000000000006</v>
      </c>
      <c r="HS907" s="9">
        <v>66.98</v>
      </c>
      <c r="HT907" s="9">
        <v>67.040000000000006</v>
      </c>
      <c r="HU907" s="9">
        <v>67.08</v>
      </c>
      <c r="HV907" s="9">
        <v>67.13</v>
      </c>
      <c r="HW907" s="9">
        <v>67.14</v>
      </c>
      <c r="HX907" s="9">
        <v>67.16</v>
      </c>
      <c r="HY907" s="9">
        <v>67.16</v>
      </c>
      <c r="ID907" s="14">
        <v>84.838099999999997</v>
      </c>
      <c r="IE907" s="14">
        <v>84.747900000000001</v>
      </c>
      <c r="IF907" s="14">
        <v>-0.10641399999999999</v>
      </c>
      <c r="IH907" s="7">
        <v>69.36</v>
      </c>
      <c r="II907" s="9">
        <v>84.89</v>
      </c>
    </row>
    <row r="908" spans="1:243" x14ac:dyDescent="0.35">
      <c r="A908" s="6">
        <f t="shared" si="192"/>
        <v>45821</v>
      </c>
      <c r="B908" s="13">
        <f t="shared" si="203"/>
        <v>6</v>
      </c>
      <c r="C908" s="13">
        <f t="shared" si="204"/>
        <v>2025</v>
      </c>
      <c r="D908">
        <f t="shared" si="205"/>
        <v>202506</v>
      </c>
      <c r="E908">
        <f t="shared" si="206"/>
        <v>2</v>
      </c>
      <c r="F908">
        <f t="shared" si="207"/>
        <v>202502</v>
      </c>
      <c r="G908" t="s">
        <v>2060</v>
      </c>
      <c r="H908" s="9">
        <v>4.25</v>
      </c>
      <c r="I908" s="9">
        <v>4.2126999999999999</v>
      </c>
      <c r="J908" s="10">
        <v>4.1827123999999998</v>
      </c>
      <c r="K908" s="10">
        <v>4.0915831999999996</v>
      </c>
      <c r="L908" s="10">
        <v>4.0030162999999996</v>
      </c>
      <c r="M908" s="10">
        <v>3.9237981</v>
      </c>
      <c r="N908" s="10">
        <v>3.8508925999999999</v>
      </c>
      <c r="O908" s="10">
        <v>3.7832685000000001</v>
      </c>
      <c r="P908" s="10">
        <v>3.7228200999999999</v>
      </c>
      <c r="Q908" s="10">
        <v>3.6715960000000001</v>
      </c>
      <c r="R908" s="10">
        <v>3.6304607999999998</v>
      </c>
      <c r="S908" s="10">
        <v>3.5987325000000001</v>
      </c>
      <c r="T908" s="10">
        <v>3.5753241999999998</v>
      </c>
      <c r="U908" s="10">
        <v>3.5587059000000001</v>
      </c>
      <c r="V908" s="10">
        <v>3.5471249</v>
      </c>
      <c r="W908" s="10">
        <v>3.5396543999999999</v>
      </c>
      <c r="X908" s="10">
        <v>3.5356415000000001</v>
      </c>
      <c r="Y908" s="10">
        <v>3.5344332999999999</v>
      </c>
      <c r="Z908" s="10">
        <v>3.535377</v>
      </c>
      <c r="AA908" s="10">
        <v>3.5378196000000002</v>
      </c>
      <c r="AB908" s="10">
        <v>3.5411944000000002</v>
      </c>
      <c r="AC908" s="10">
        <v>3.5453337999999999</v>
      </c>
      <c r="AD908" s="10">
        <v>3.5501860999999999</v>
      </c>
      <c r="AE908" s="10">
        <v>3.5556994999999998</v>
      </c>
      <c r="AF908" s="10">
        <v>3.5618221000000001</v>
      </c>
      <c r="AG908" s="10">
        <v>3.5685020999999999</v>
      </c>
      <c r="AH908" s="10">
        <v>3.5756923</v>
      </c>
      <c r="AI908" s="10">
        <v>3.5833651999999998</v>
      </c>
      <c r="AJ908" s="10">
        <v>3.5914986999999998</v>
      </c>
      <c r="AK908" s="10">
        <v>3.6000708000000001</v>
      </c>
      <c r="AL908" s="10">
        <v>3.6090597999999998</v>
      </c>
      <c r="AM908" s="10">
        <v>3.6184435000000001</v>
      </c>
      <c r="AN908" s="10">
        <v>3.6281998</v>
      </c>
      <c r="AO908" s="10">
        <v>3.6383070000000002</v>
      </c>
      <c r="AP908" s="10">
        <v>3.6487428</v>
      </c>
      <c r="AQ908" s="10">
        <v>3.6594853999999999</v>
      </c>
      <c r="AR908" s="10">
        <v>3.6705128</v>
      </c>
      <c r="AS908" s="10">
        <v>3.6818029000000001</v>
      </c>
      <c r="AT908" s="10">
        <v>3.6933349999999998</v>
      </c>
      <c r="AU908" s="10">
        <v>3.7050936000000001</v>
      </c>
      <c r="AV908" s="10">
        <v>3.7170643000000001</v>
      </c>
      <c r="AW908" s="10">
        <v>3.7292329999999998</v>
      </c>
      <c r="AX908" s="10">
        <v>3.7415856999999999</v>
      </c>
      <c r="AY908" s="10">
        <v>3.7541079000000002</v>
      </c>
      <c r="AZ908" s="10">
        <v>3.7667856999999998</v>
      </c>
      <c r="BA908" s="10">
        <v>3.7796050000000001</v>
      </c>
      <c r="BB908" s="10">
        <v>3.7925513999999998</v>
      </c>
      <c r="BC908" s="10">
        <v>3.8056106999999999</v>
      </c>
      <c r="BD908" s="10">
        <v>3.8187690999999999</v>
      </c>
      <c r="BE908" s="10">
        <v>3.8320121</v>
      </c>
      <c r="BF908" s="10">
        <v>3.8453271</v>
      </c>
      <c r="BG908" s="10">
        <v>3.8587088</v>
      </c>
      <c r="BH908" s="10">
        <v>3.8721532000000001</v>
      </c>
      <c r="BI908" s="10">
        <v>3.8856565000000001</v>
      </c>
      <c r="BJ908" s="10">
        <v>3.8992154999999999</v>
      </c>
      <c r="BK908" s="10">
        <v>3.9128259000000001</v>
      </c>
      <c r="BL908" s="10">
        <v>3.9264842</v>
      </c>
      <c r="BM908" s="10">
        <v>3.9401869999999999</v>
      </c>
      <c r="BN908" s="10">
        <v>3.9539301999999998</v>
      </c>
      <c r="BO908" s="10">
        <v>3.9677102</v>
      </c>
      <c r="BP908" s="10">
        <v>3.9815235000000002</v>
      </c>
      <c r="BQ908" s="10">
        <v>3.9953661</v>
      </c>
      <c r="BR908" s="10">
        <v>4.0788301999999996</v>
      </c>
      <c r="BS908" s="10">
        <v>4.1624071999999996</v>
      </c>
      <c r="BU908" s="9">
        <v>89.8</v>
      </c>
      <c r="BV908" s="9">
        <v>90.84</v>
      </c>
      <c r="BW908" s="9">
        <v>93.8</v>
      </c>
      <c r="BX908" s="9">
        <v>94.48</v>
      </c>
      <c r="BY908" s="9">
        <v>100.18</v>
      </c>
      <c r="BZ908" s="9">
        <v>102.78</v>
      </c>
      <c r="CA908" s="9">
        <v>103.58</v>
      </c>
      <c r="CB908" s="9">
        <v>103.42</v>
      </c>
      <c r="CC908" s="9">
        <v>99.92</v>
      </c>
      <c r="CD908" s="9">
        <v>92.14</v>
      </c>
      <c r="CE908" s="9">
        <v>87.24</v>
      </c>
      <c r="CF908" s="9">
        <v>84.62</v>
      </c>
      <c r="CG908" s="9">
        <v>84.85</v>
      </c>
      <c r="CH908" s="9">
        <v>85.8</v>
      </c>
      <c r="CI908" s="9">
        <v>86.79</v>
      </c>
      <c r="CJ908" s="9">
        <v>87.71</v>
      </c>
      <c r="CK908" s="9">
        <v>92.55</v>
      </c>
      <c r="CL908" s="9">
        <v>93.85</v>
      </c>
      <c r="CM908" s="9">
        <v>96</v>
      </c>
      <c r="CN908" s="9">
        <v>95.56</v>
      </c>
      <c r="CO908" s="9">
        <v>89.16</v>
      </c>
      <c r="CP908" s="9">
        <v>78.209999999999994</v>
      </c>
      <c r="CQ908" s="9">
        <v>76.48</v>
      </c>
      <c r="CR908" s="9">
        <v>74.91</v>
      </c>
      <c r="CS908" s="9">
        <v>73.56</v>
      </c>
      <c r="CT908" s="9">
        <v>73.709999999999994</v>
      </c>
      <c r="CU908" s="9">
        <v>75.59</v>
      </c>
      <c r="CV908" s="9">
        <v>79.67</v>
      </c>
      <c r="CW908" s="9">
        <v>82.05</v>
      </c>
      <c r="CX908" s="9">
        <v>82.4</v>
      </c>
      <c r="CY908" s="9">
        <v>83.56</v>
      </c>
      <c r="CZ908" s="9">
        <v>84.36</v>
      </c>
      <c r="DA908" s="9">
        <v>80.98</v>
      </c>
      <c r="DB908" s="9">
        <v>70.44</v>
      </c>
      <c r="DC908" s="9">
        <v>66.540000000000006</v>
      </c>
      <c r="DD908" s="9">
        <v>64.67</v>
      </c>
      <c r="DE908" s="9">
        <v>64.39</v>
      </c>
      <c r="DF908" s="9">
        <v>64.540000000000006</v>
      </c>
      <c r="DG908" s="9">
        <v>67.03</v>
      </c>
      <c r="DH908" s="9">
        <v>71.08</v>
      </c>
      <c r="DI908" s="9">
        <v>72.98</v>
      </c>
      <c r="DJ908" s="9">
        <v>74.05</v>
      </c>
      <c r="DK908" s="9">
        <v>76.17</v>
      </c>
      <c r="DL908" s="9">
        <v>75.12</v>
      </c>
      <c r="DM908" s="9">
        <v>73.510000000000005</v>
      </c>
      <c r="DN908" s="9">
        <v>66.83</v>
      </c>
      <c r="DO908" s="9">
        <v>65.02</v>
      </c>
      <c r="DP908" s="9">
        <v>64.540000000000006</v>
      </c>
      <c r="DR908" s="9">
        <v>81.45</v>
      </c>
      <c r="DS908" s="9">
        <v>81</v>
      </c>
      <c r="DT908" s="9">
        <v>87.8</v>
      </c>
      <c r="DU908" s="9">
        <v>87</v>
      </c>
      <c r="DV908" s="9">
        <v>91.15</v>
      </c>
      <c r="DW908" s="9">
        <v>93</v>
      </c>
      <c r="DX908" s="9">
        <v>92.4</v>
      </c>
      <c r="DY908" s="9">
        <v>92.4</v>
      </c>
      <c r="DZ908" s="9">
        <v>91.45</v>
      </c>
      <c r="EA908" s="9">
        <v>79.650000000000006</v>
      </c>
      <c r="EB908" s="9">
        <v>75.900000000000006</v>
      </c>
      <c r="EC908" s="9">
        <v>75.150000000000006</v>
      </c>
      <c r="ED908" s="9">
        <v>74.099999999999994</v>
      </c>
      <c r="EE908" s="9">
        <v>74.150000000000006</v>
      </c>
      <c r="EF908" s="9">
        <v>76.5</v>
      </c>
      <c r="EG908" s="9">
        <v>83.15</v>
      </c>
      <c r="EH908" s="9">
        <v>85.3</v>
      </c>
      <c r="EI908" s="9">
        <v>85.6</v>
      </c>
      <c r="EJ908" s="9">
        <v>85.6</v>
      </c>
      <c r="EK908" s="9">
        <v>85</v>
      </c>
      <c r="EL908" s="9">
        <v>81.099999999999994</v>
      </c>
      <c r="EM908" s="9">
        <v>70.5</v>
      </c>
      <c r="EN908" s="9">
        <v>67.150000000000006</v>
      </c>
      <c r="EO908" s="9">
        <v>66.95</v>
      </c>
      <c r="EP908" s="9">
        <v>67.2</v>
      </c>
      <c r="EQ908" s="9">
        <v>67.75</v>
      </c>
      <c r="ER908" s="9">
        <v>70.150000000000006</v>
      </c>
      <c r="ES908" s="9">
        <v>76.8</v>
      </c>
      <c r="ET908" s="9">
        <v>78.95</v>
      </c>
      <c r="EU908" s="9">
        <v>79.2</v>
      </c>
      <c r="EV908" s="9">
        <v>79.150000000000006</v>
      </c>
      <c r="EW908" s="9">
        <v>78.650000000000006</v>
      </c>
      <c r="EX908" s="9">
        <v>75.45</v>
      </c>
      <c r="EY908" s="9">
        <v>66.75</v>
      </c>
      <c r="EZ908" s="9">
        <v>64</v>
      </c>
      <c r="FA908" s="9">
        <v>63.85</v>
      </c>
      <c r="FB908" s="9">
        <v>64.05</v>
      </c>
      <c r="FC908" s="9">
        <v>64.5</v>
      </c>
      <c r="FD908" s="9">
        <v>66.650000000000006</v>
      </c>
      <c r="FE908" s="9">
        <v>72.5</v>
      </c>
      <c r="FF908" s="9">
        <v>74.400000000000006</v>
      </c>
      <c r="FG908" s="9">
        <v>74.599999999999994</v>
      </c>
      <c r="FH908" s="9">
        <v>74.55</v>
      </c>
      <c r="FI908" s="9">
        <v>74.150000000000006</v>
      </c>
      <c r="FJ908" s="9">
        <v>71.900000000000006</v>
      </c>
      <c r="FK908" s="9">
        <v>65.900000000000006</v>
      </c>
      <c r="FL908" s="9">
        <v>64</v>
      </c>
      <c r="FM908" s="9">
        <v>63.85</v>
      </c>
      <c r="FO908" s="9">
        <v>85.868099999999998</v>
      </c>
      <c r="FP908" s="7">
        <v>76</v>
      </c>
      <c r="FQ908" s="9">
        <v>1.3575999999999999</v>
      </c>
      <c r="FT908" s="7">
        <v>3.95</v>
      </c>
      <c r="FU908" s="7">
        <v>4.5599999999999996</v>
      </c>
      <c r="FV908" s="9">
        <v>85.947599999999994</v>
      </c>
      <c r="FX908" s="9">
        <v>74.23</v>
      </c>
      <c r="FY908" s="9">
        <v>71.69</v>
      </c>
      <c r="FZ908" s="9">
        <v>69.77</v>
      </c>
      <c r="GA908" s="9">
        <v>68.349999999999994</v>
      </c>
      <c r="GB908" s="9">
        <v>67.81</v>
      </c>
      <c r="GD908" s="9">
        <v>74.23</v>
      </c>
      <c r="GE908" s="9">
        <v>72.8</v>
      </c>
      <c r="GF908" s="9">
        <v>71.69</v>
      </c>
      <c r="GG908" s="9">
        <v>70.849999999999994</v>
      </c>
      <c r="GH908" s="9">
        <v>70.22</v>
      </c>
      <c r="GI908" s="9">
        <v>69.77</v>
      </c>
      <c r="GJ908" s="9">
        <v>69.41</v>
      </c>
      <c r="GK908" s="9">
        <v>69.12</v>
      </c>
      <c r="GL908" s="9">
        <v>68.88</v>
      </c>
      <c r="GM908" s="9">
        <v>68.680000000000007</v>
      </c>
      <c r="GN908" s="9">
        <v>68.52</v>
      </c>
      <c r="GO908" s="9">
        <v>68.349999999999994</v>
      </c>
      <c r="GP908" s="9">
        <v>68.23</v>
      </c>
      <c r="GQ908" s="9">
        <v>68.14</v>
      </c>
      <c r="GR908" s="9">
        <v>68.08</v>
      </c>
      <c r="GS908" s="9">
        <v>68.06</v>
      </c>
      <c r="GT908" s="9">
        <v>68.03</v>
      </c>
      <c r="GU908" s="9">
        <v>67.94</v>
      </c>
      <c r="GV908" s="9">
        <v>67.86</v>
      </c>
      <c r="GW908" s="9">
        <v>67.83</v>
      </c>
      <c r="GX908" s="9">
        <v>67.81</v>
      </c>
      <c r="GY908" s="9">
        <v>67.81</v>
      </c>
      <c r="GZ908" s="9">
        <v>67.83</v>
      </c>
      <c r="HA908" s="9">
        <v>67.81</v>
      </c>
      <c r="HB908" s="9">
        <v>67.790000000000006</v>
      </c>
      <c r="HC908" s="9">
        <v>67.77</v>
      </c>
      <c r="HD908" s="9">
        <v>67.760000000000005</v>
      </c>
      <c r="HE908" s="9">
        <v>67.790000000000006</v>
      </c>
      <c r="HF908" s="9">
        <v>67.83</v>
      </c>
      <c r="HG908" s="9">
        <v>67.81</v>
      </c>
      <c r="HH908" s="9">
        <v>67.8</v>
      </c>
      <c r="HI908" s="9">
        <v>67.86</v>
      </c>
      <c r="HJ908" s="9">
        <v>67.930000000000007</v>
      </c>
      <c r="HK908" s="9">
        <v>68.02</v>
      </c>
      <c r="HL908" s="9">
        <v>68.06</v>
      </c>
      <c r="HM908" s="9">
        <v>68.05</v>
      </c>
      <c r="HN908" s="9">
        <v>68.06</v>
      </c>
      <c r="HO908" s="9">
        <v>68.040000000000006</v>
      </c>
      <c r="HP908" s="9">
        <v>68.09</v>
      </c>
      <c r="HQ908" s="9">
        <v>68.069999999999993</v>
      </c>
      <c r="HR908" s="9">
        <v>68.06</v>
      </c>
      <c r="HS908" s="9">
        <v>68.13</v>
      </c>
      <c r="HT908" s="9">
        <v>68.180000000000007</v>
      </c>
      <c r="HU908" s="9">
        <v>68.209999999999994</v>
      </c>
      <c r="HV908" s="9">
        <v>68.25</v>
      </c>
      <c r="HW908" s="9">
        <v>68.260000000000005</v>
      </c>
      <c r="HX908" s="9">
        <v>68.28</v>
      </c>
      <c r="HY908" s="9">
        <v>68.27</v>
      </c>
      <c r="ID908" s="14">
        <v>84.838099999999997</v>
      </c>
      <c r="IE908" s="14">
        <v>84.747900000000001</v>
      </c>
      <c r="IF908" s="14">
        <v>-0.10641399999999999</v>
      </c>
      <c r="IH908" s="7">
        <v>74.23</v>
      </c>
      <c r="II908" s="9">
        <v>89.8</v>
      </c>
    </row>
    <row r="909" spans="1:243" x14ac:dyDescent="0.35">
      <c r="A909" s="6">
        <f t="shared" si="192"/>
        <v>45824</v>
      </c>
      <c r="B909" s="13">
        <f t="shared" si="203"/>
        <v>6</v>
      </c>
      <c r="C909" s="13">
        <f t="shared" si="204"/>
        <v>2025</v>
      </c>
      <c r="D909">
        <f t="shared" si="205"/>
        <v>202506</v>
      </c>
      <c r="E909">
        <f t="shared" si="206"/>
        <v>2</v>
      </c>
      <c r="F909">
        <f t="shared" si="207"/>
        <v>202502</v>
      </c>
      <c r="G909" t="s">
        <v>2061</v>
      </c>
      <c r="H909" s="9">
        <v>4.25</v>
      </c>
      <c r="I909" s="9">
        <v>4.2148000000000003</v>
      </c>
      <c r="J909" s="10">
        <v>4.1779107</v>
      </c>
      <c r="K909" s="10">
        <v>4.0869977999999998</v>
      </c>
      <c r="L909" s="10">
        <v>3.9994982000000001</v>
      </c>
      <c r="M909" s="10">
        <v>3.9178565999999999</v>
      </c>
      <c r="N909" s="10">
        <v>3.8398661000000001</v>
      </c>
      <c r="O909" s="10">
        <v>3.7663362</v>
      </c>
      <c r="P909" s="10">
        <v>3.7007401999999998</v>
      </c>
      <c r="Q909" s="10">
        <v>3.6460610999999998</v>
      </c>
      <c r="R909" s="10">
        <v>3.6038736</v>
      </c>
      <c r="S909" s="10">
        <v>3.5735969999999999</v>
      </c>
      <c r="T909" s="10">
        <v>3.5539157000000001</v>
      </c>
      <c r="U909" s="10">
        <v>3.5425672000000001</v>
      </c>
      <c r="V909" s="10">
        <v>3.5362092000000001</v>
      </c>
      <c r="W909" s="10">
        <v>3.5334949</v>
      </c>
      <c r="X909" s="10">
        <v>3.5336869000000002</v>
      </c>
      <c r="Y909" s="10">
        <v>3.5360477000000001</v>
      </c>
      <c r="Z909" s="10">
        <v>3.5398399</v>
      </c>
      <c r="AA909" s="10">
        <v>3.5443259</v>
      </c>
      <c r="AB909" s="10">
        <v>3.5488960999999999</v>
      </c>
      <c r="AC909" s="10">
        <v>3.5534783000000001</v>
      </c>
      <c r="AD909" s="10">
        <v>3.5581410999999998</v>
      </c>
      <c r="AE909" s="10">
        <v>3.5629534</v>
      </c>
      <c r="AF909" s="10">
        <v>3.567984</v>
      </c>
      <c r="AG909" s="10">
        <v>3.5733016000000002</v>
      </c>
      <c r="AH909" s="10">
        <v>3.5789621</v>
      </c>
      <c r="AI909" s="10">
        <v>3.5849703000000002</v>
      </c>
      <c r="AJ909" s="10">
        <v>3.5913175000000002</v>
      </c>
      <c r="AK909" s="10">
        <v>3.5979956</v>
      </c>
      <c r="AL909" s="10">
        <v>3.6049962999999998</v>
      </c>
      <c r="AM909" s="10">
        <v>3.6123110999999999</v>
      </c>
      <c r="AN909" s="10">
        <v>3.6199319000000001</v>
      </c>
      <c r="AO909" s="10">
        <v>3.6278502000000001</v>
      </c>
      <c r="AP909" s="10">
        <v>3.6360578000000001</v>
      </c>
      <c r="AQ909" s="10">
        <v>3.6445463</v>
      </c>
      <c r="AR909" s="10">
        <v>3.6533074000000001</v>
      </c>
      <c r="AS909" s="10">
        <v>3.6623328000000002</v>
      </c>
      <c r="AT909" s="10">
        <v>3.6716152000000002</v>
      </c>
      <c r="AU909" s="10">
        <v>3.6811524000000002</v>
      </c>
      <c r="AV909" s="10">
        <v>3.6909432999999998</v>
      </c>
      <c r="AW909" s="10">
        <v>3.7009867999999999</v>
      </c>
      <c r="AX909" s="10">
        <v>3.7112821</v>
      </c>
      <c r="AY909" s="10">
        <v>3.7218279999999999</v>
      </c>
      <c r="AZ909" s="10">
        <v>3.7326236000000002</v>
      </c>
      <c r="BA909" s="10">
        <v>3.7436679000000002</v>
      </c>
      <c r="BB909" s="10">
        <v>3.7549597000000001</v>
      </c>
      <c r="BC909" s="10">
        <v>3.7664982</v>
      </c>
      <c r="BD909" s="10">
        <v>3.7782825</v>
      </c>
      <c r="BE909" s="10">
        <v>3.7903112000000001</v>
      </c>
      <c r="BF909" s="10">
        <v>3.8025826999999999</v>
      </c>
      <c r="BG909" s="10">
        <v>3.8150905000000002</v>
      </c>
      <c r="BH909" s="10">
        <v>3.8278265</v>
      </c>
      <c r="BI909" s="10">
        <v>3.8407825999999998</v>
      </c>
      <c r="BJ909" s="10">
        <v>3.8539509000000001</v>
      </c>
      <c r="BK909" s="10">
        <v>3.8673231000000001</v>
      </c>
      <c r="BL909" s="10">
        <v>3.8808913</v>
      </c>
      <c r="BM909" s="10">
        <v>3.8946477000000002</v>
      </c>
      <c r="BN909" s="10">
        <v>3.9085838000000002</v>
      </c>
      <c r="BO909" s="10">
        <v>3.9226917000000001</v>
      </c>
      <c r="BP909" s="10">
        <v>3.9369635999999999</v>
      </c>
      <c r="BQ909" s="10">
        <v>3.9513910000000001</v>
      </c>
      <c r="BR909" s="10">
        <v>4.0405698000000001</v>
      </c>
      <c r="BS909" s="10">
        <v>4.1320629000000002</v>
      </c>
      <c r="BU909" s="9">
        <v>89.08</v>
      </c>
      <c r="BV909" s="9">
        <v>90.54</v>
      </c>
      <c r="BW909" s="9">
        <v>93.96</v>
      </c>
      <c r="BX909" s="9">
        <v>94.85</v>
      </c>
      <c r="BY909" s="9">
        <v>100.8</v>
      </c>
      <c r="BZ909" s="9">
        <v>103.42</v>
      </c>
      <c r="CA909" s="9">
        <v>104.22</v>
      </c>
      <c r="CB909" s="9">
        <v>103.94</v>
      </c>
      <c r="CC909" s="9">
        <v>100.25</v>
      </c>
      <c r="CD909" s="9">
        <v>91.86</v>
      </c>
      <c r="CE909" s="9">
        <v>86.99</v>
      </c>
      <c r="CF909" s="9">
        <v>84.38</v>
      </c>
      <c r="CG909" s="9">
        <v>84.87</v>
      </c>
      <c r="CH909" s="9">
        <v>85.85</v>
      </c>
      <c r="CI909" s="9">
        <v>87.12</v>
      </c>
      <c r="CJ909" s="9">
        <v>88.2</v>
      </c>
      <c r="CK909" s="9">
        <v>93.16</v>
      </c>
      <c r="CL909" s="9">
        <v>94.39</v>
      </c>
      <c r="CM909" s="9">
        <v>96.52</v>
      </c>
      <c r="CN909" s="9">
        <v>96.08</v>
      </c>
      <c r="CO909" s="9">
        <v>89.68</v>
      </c>
      <c r="CP909" s="9">
        <v>78.430000000000007</v>
      </c>
      <c r="CQ909" s="9">
        <v>77.56</v>
      </c>
      <c r="CR909" s="9">
        <v>75.13</v>
      </c>
      <c r="CS909" s="9">
        <v>73.75</v>
      </c>
      <c r="CT909" s="9">
        <v>73.91</v>
      </c>
      <c r="CU909" s="9">
        <v>75.790000000000006</v>
      </c>
      <c r="CV909" s="9">
        <v>79.78</v>
      </c>
      <c r="CW909" s="9">
        <v>82.16</v>
      </c>
      <c r="CX909" s="9">
        <v>82.52</v>
      </c>
      <c r="CY909" s="9">
        <v>83.66</v>
      </c>
      <c r="CZ909" s="9">
        <v>84.46</v>
      </c>
      <c r="DA909" s="9">
        <v>81.08</v>
      </c>
      <c r="DB909" s="9">
        <v>70.989999999999995</v>
      </c>
      <c r="DC909" s="9">
        <v>67.09</v>
      </c>
      <c r="DD909" s="9">
        <v>65.239999999999995</v>
      </c>
      <c r="DE909" s="9">
        <v>64.959999999999994</v>
      </c>
      <c r="DF909" s="9">
        <v>65.11</v>
      </c>
      <c r="DG909" s="9">
        <v>67.599999999999994</v>
      </c>
      <c r="DH909" s="9">
        <v>71.73</v>
      </c>
      <c r="DI909" s="9">
        <v>73.63</v>
      </c>
      <c r="DJ909" s="9">
        <v>74.7</v>
      </c>
      <c r="DK909" s="9">
        <v>76.84</v>
      </c>
      <c r="DL909" s="9">
        <v>75.760000000000005</v>
      </c>
      <c r="DM909" s="9">
        <v>74.150000000000006</v>
      </c>
      <c r="DN909" s="9">
        <v>66.73</v>
      </c>
      <c r="DO909" s="9">
        <v>64.92</v>
      </c>
      <c r="DP909" s="9">
        <v>64.53</v>
      </c>
      <c r="DR909" s="9">
        <v>80.75</v>
      </c>
      <c r="DS909" s="9">
        <v>80.55</v>
      </c>
      <c r="DT909" s="9">
        <v>87.7</v>
      </c>
      <c r="DU909" s="9">
        <v>87.05</v>
      </c>
      <c r="DV909" s="9">
        <v>91.5</v>
      </c>
      <c r="DW909" s="9">
        <v>93.3</v>
      </c>
      <c r="DX909" s="9">
        <v>92.7</v>
      </c>
      <c r="DY909" s="9">
        <v>92.7</v>
      </c>
      <c r="DZ909" s="9">
        <v>91.75</v>
      </c>
      <c r="EA909" s="9">
        <v>79.5</v>
      </c>
      <c r="EB909" s="9">
        <v>75.650000000000006</v>
      </c>
      <c r="EC909" s="9">
        <v>75.349999999999994</v>
      </c>
      <c r="ED909" s="9">
        <v>75.45</v>
      </c>
      <c r="EE909" s="9">
        <v>75.900000000000006</v>
      </c>
      <c r="EF909" s="9">
        <v>77.900000000000006</v>
      </c>
      <c r="EG909" s="9">
        <v>83.5</v>
      </c>
      <c r="EH909" s="9">
        <v>85.3</v>
      </c>
      <c r="EI909" s="9">
        <v>85.6</v>
      </c>
      <c r="EJ909" s="9">
        <v>85.65</v>
      </c>
      <c r="EK909" s="9">
        <v>85.05</v>
      </c>
      <c r="EL909" s="9">
        <v>81.2</v>
      </c>
      <c r="EM909" s="9">
        <v>70.650000000000006</v>
      </c>
      <c r="EN909" s="9">
        <v>67.349999999999994</v>
      </c>
      <c r="EO909" s="9">
        <v>67.150000000000006</v>
      </c>
      <c r="EP909" s="9">
        <v>67.400000000000006</v>
      </c>
      <c r="EQ909" s="9">
        <v>67.900000000000006</v>
      </c>
      <c r="ER909" s="9">
        <v>70.3</v>
      </c>
      <c r="ES909" s="9">
        <v>76.900000000000006</v>
      </c>
      <c r="ET909" s="9">
        <v>79.05</v>
      </c>
      <c r="EU909" s="9">
        <v>79.3</v>
      </c>
      <c r="EV909" s="9">
        <v>79.25</v>
      </c>
      <c r="EW909" s="9">
        <v>78.7</v>
      </c>
      <c r="EX909" s="9">
        <v>75.55</v>
      </c>
      <c r="EY909" s="9">
        <v>66.95</v>
      </c>
      <c r="EZ909" s="9">
        <v>64.25</v>
      </c>
      <c r="FA909" s="9">
        <v>64.05</v>
      </c>
      <c r="FB909" s="9">
        <v>64.25</v>
      </c>
      <c r="FC909" s="9">
        <v>64.7</v>
      </c>
      <c r="FD909" s="9">
        <v>66.849999999999994</v>
      </c>
      <c r="FE909" s="9">
        <v>72.75</v>
      </c>
      <c r="FF909" s="9">
        <v>74.599999999999994</v>
      </c>
      <c r="FG909" s="9">
        <v>74.849999999999994</v>
      </c>
      <c r="FH909" s="9">
        <v>74.75</v>
      </c>
      <c r="FI909" s="9">
        <v>74.349999999999994</v>
      </c>
      <c r="FJ909" s="9">
        <v>72.099999999999994</v>
      </c>
      <c r="FK909" s="9">
        <v>66.150000000000006</v>
      </c>
      <c r="FL909" s="9">
        <v>64.2</v>
      </c>
      <c r="FM909" s="9">
        <v>64.099999999999994</v>
      </c>
      <c r="FO909" s="9">
        <v>85.771900000000002</v>
      </c>
      <c r="FP909" s="7">
        <v>75.05</v>
      </c>
      <c r="FQ909" s="9">
        <v>1.3595999999999999</v>
      </c>
      <c r="FT909" s="7">
        <v>3.92</v>
      </c>
      <c r="FU909" s="7">
        <v>4.54</v>
      </c>
      <c r="FV909" s="9">
        <v>85.865499999999997</v>
      </c>
      <c r="FX909" s="9">
        <v>73.23</v>
      </c>
      <c r="FY909" s="9">
        <v>71.040000000000006</v>
      </c>
      <c r="FZ909" s="9">
        <v>69.63</v>
      </c>
      <c r="GA909" s="9">
        <v>68.62</v>
      </c>
      <c r="GB909" s="9">
        <v>67.94</v>
      </c>
      <c r="GD909" s="9">
        <v>73.23</v>
      </c>
      <c r="GE909" s="9">
        <v>71.989999999999995</v>
      </c>
      <c r="GF909" s="9">
        <v>71.040000000000006</v>
      </c>
      <c r="GG909" s="9">
        <v>70.39</v>
      </c>
      <c r="GH909" s="9">
        <v>69.930000000000007</v>
      </c>
      <c r="GI909" s="9">
        <v>69.63</v>
      </c>
      <c r="GJ909" s="9">
        <v>69.400000000000006</v>
      </c>
      <c r="GK909" s="9">
        <v>69.2</v>
      </c>
      <c r="GL909" s="9">
        <v>69.040000000000006</v>
      </c>
      <c r="GM909" s="9">
        <v>68.900000000000006</v>
      </c>
      <c r="GN909" s="9">
        <v>68.760000000000005</v>
      </c>
      <c r="GO909" s="9">
        <v>68.62</v>
      </c>
      <c r="GP909" s="9">
        <v>68.510000000000005</v>
      </c>
      <c r="GQ909" s="9">
        <v>68.41</v>
      </c>
      <c r="GR909" s="9">
        <v>68.34</v>
      </c>
      <c r="GS909" s="9">
        <v>68.3</v>
      </c>
      <c r="GT909" s="9">
        <v>68.25</v>
      </c>
      <c r="GU909" s="9">
        <v>68.150000000000006</v>
      </c>
      <c r="GV909" s="9">
        <v>68.05</v>
      </c>
      <c r="GW909" s="9">
        <v>68</v>
      </c>
      <c r="GX909" s="9">
        <v>67.97</v>
      </c>
      <c r="GY909" s="9">
        <v>67.97</v>
      </c>
      <c r="GZ909" s="9">
        <v>67.98</v>
      </c>
      <c r="HA909" s="9">
        <v>67.94</v>
      </c>
      <c r="HB909" s="9">
        <v>67.900000000000006</v>
      </c>
      <c r="HC909" s="9">
        <v>67.87</v>
      </c>
      <c r="HD909" s="9">
        <v>67.83</v>
      </c>
      <c r="HE909" s="9">
        <v>67.84</v>
      </c>
      <c r="HF909" s="9">
        <v>67.86</v>
      </c>
      <c r="HG909" s="9">
        <v>67.83</v>
      </c>
      <c r="HH909" s="9">
        <v>67.8</v>
      </c>
      <c r="HI909" s="9">
        <v>67.84</v>
      </c>
      <c r="HJ909" s="9">
        <v>67.89</v>
      </c>
      <c r="HK909" s="9">
        <v>67.959999999999994</v>
      </c>
      <c r="HL909" s="9">
        <v>67.98</v>
      </c>
      <c r="HM909" s="9">
        <v>67.959999999999994</v>
      </c>
      <c r="HN909" s="9">
        <v>67.959999999999994</v>
      </c>
      <c r="HO909" s="9">
        <v>67.930000000000007</v>
      </c>
      <c r="HP909" s="9">
        <v>67.97</v>
      </c>
      <c r="HQ909" s="9">
        <v>67.930000000000007</v>
      </c>
      <c r="HR909" s="9">
        <v>67.900000000000006</v>
      </c>
      <c r="HS909" s="9">
        <v>67.97</v>
      </c>
      <c r="HT909" s="9">
        <v>68.010000000000005</v>
      </c>
      <c r="HU909" s="9">
        <v>68.03</v>
      </c>
      <c r="HV909" s="9">
        <v>68.06</v>
      </c>
      <c r="HW909" s="9">
        <v>68.06</v>
      </c>
      <c r="HX909" s="9">
        <v>68.069999999999993</v>
      </c>
      <c r="HY909" s="9">
        <v>68.06</v>
      </c>
      <c r="ID909" s="14">
        <v>84.838099999999997</v>
      </c>
      <c r="IE909" s="14">
        <v>84.747900000000001</v>
      </c>
      <c r="IF909" s="14">
        <v>-0.10641399999999999</v>
      </c>
      <c r="IH909" s="7">
        <v>73.23</v>
      </c>
      <c r="II909" s="9">
        <v>89.08</v>
      </c>
    </row>
    <row r="910" spans="1:243" x14ac:dyDescent="0.35">
      <c r="A910" s="6">
        <f t="shared" si="192"/>
        <v>45825</v>
      </c>
      <c r="B910" s="13">
        <f t="shared" si="203"/>
        <v>6</v>
      </c>
      <c r="C910" s="13">
        <f t="shared" si="204"/>
        <v>2025</v>
      </c>
      <c r="D910">
        <f t="shared" si="205"/>
        <v>202506</v>
      </c>
      <c r="E910">
        <f t="shared" si="206"/>
        <v>2</v>
      </c>
      <c r="F910">
        <f t="shared" si="207"/>
        <v>202502</v>
      </c>
      <c r="G910" t="s">
        <v>2062</v>
      </c>
      <c r="H910" s="9">
        <v>4.25</v>
      </c>
      <c r="I910" s="9">
        <v>4.2160000000000002</v>
      </c>
      <c r="J910" s="10">
        <v>4.1786526000000004</v>
      </c>
      <c r="K910" s="10">
        <v>4.0860094</v>
      </c>
      <c r="L910" s="10">
        <v>3.9975869999999998</v>
      </c>
      <c r="M910" s="10">
        <v>3.9153482999999998</v>
      </c>
      <c r="N910" s="10">
        <v>3.8366853999999999</v>
      </c>
      <c r="O910" s="10">
        <v>3.7623213999999998</v>
      </c>
      <c r="P910" s="10">
        <v>3.6959409999999999</v>
      </c>
      <c r="Q910" s="10">
        <v>3.6405115000000001</v>
      </c>
      <c r="R910" s="10">
        <v>3.5976984000000001</v>
      </c>
      <c r="S910" s="10">
        <v>3.5668166000000001</v>
      </c>
      <c r="T910" s="10">
        <v>3.5465325000000001</v>
      </c>
      <c r="U910" s="10">
        <v>3.5346774000000001</v>
      </c>
      <c r="V910" s="10">
        <v>3.5279943</v>
      </c>
      <c r="W910" s="10">
        <v>3.5251288999999999</v>
      </c>
      <c r="X910" s="10">
        <v>3.5253033999999999</v>
      </c>
      <c r="Y910" s="10">
        <v>3.5277398999999998</v>
      </c>
      <c r="Z910" s="10">
        <v>3.5316605999999999</v>
      </c>
      <c r="AA910" s="10">
        <v>3.5362874999999998</v>
      </c>
      <c r="AB910" s="10">
        <v>3.5409763000000001</v>
      </c>
      <c r="AC910" s="10">
        <v>3.5456439</v>
      </c>
      <c r="AD910" s="10">
        <v>3.5503545999999999</v>
      </c>
      <c r="AE910" s="10">
        <v>3.5551727999999998</v>
      </c>
      <c r="AF910" s="10">
        <v>3.5601628999999999</v>
      </c>
      <c r="AG910" s="10">
        <v>3.5653890000000001</v>
      </c>
      <c r="AH910" s="10">
        <v>3.5709059000000001</v>
      </c>
      <c r="AI910" s="10">
        <v>3.5767297999999998</v>
      </c>
      <c r="AJ910" s="10">
        <v>3.5828671000000001</v>
      </c>
      <c r="AK910" s="10">
        <v>3.5893245999999999</v>
      </c>
      <c r="AL910" s="10">
        <v>3.5961086999999998</v>
      </c>
      <c r="AM910" s="10">
        <v>3.6032259999999998</v>
      </c>
      <c r="AN910" s="10">
        <v>3.6106829999999999</v>
      </c>
      <c r="AO910" s="10">
        <v>3.6184862999999998</v>
      </c>
      <c r="AP910" s="10">
        <v>3.6266424000000002</v>
      </c>
      <c r="AQ910" s="10">
        <v>3.6351578999999998</v>
      </c>
      <c r="AR910" s="10">
        <v>3.6440394</v>
      </c>
      <c r="AS910" s="10">
        <v>3.6532933999999999</v>
      </c>
      <c r="AT910" s="10">
        <v>3.6629239</v>
      </c>
      <c r="AU910" s="10">
        <v>3.6729229000000001</v>
      </c>
      <c r="AV910" s="10">
        <v>3.6832775</v>
      </c>
      <c r="AW910" s="10">
        <v>3.6939749000000002</v>
      </c>
      <c r="AX910" s="10">
        <v>3.7050029000000002</v>
      </c>
      <c r="AY910" s="10">
        <v>3.7163484000000002</v>
      </c>
      <c r="AZ910" s="10">
        <v>3.7279988999999998</v>
      </c>
      <c r="BA910" s="10">
        <v>3.7399420000000001</v>
      </c>
      <c r="BB910" s="10">
        <v>3.7521646</v>
      </c>
      <c r="BC910" s="10">
        <v>3.7646543000000001</v>
      </c>
      <c r="BD910" s="10">
        <v>3.7773986000000002</v>
      </c>
      <c r="BE910" s="10">
        <v>3.7903845</v>
      </c>
      <c r="BF910" s="10">
        <v>3.8035994</v>
      </c>
      <c r="BG910" s="10">
        <v>3.8170307000000001</v>
      </c>
      <c r="BH910" s="10">
        <v>3.8306646999999998</v>
      </c>
      <c r="BI910" s="10">
        <v>3.8444888000000002</v>
      </c>
      <c r="BJ910" s="10">
        <v>3.8584898999999999</v>
      </c>
      <c r="BK910" s="10">
        <v>3.8726547</v>
      </c>
      <c r="BL910" s="10">
        <v>3.8869703000000002</v>
      </c>
      <c r="BM910" s="10">
        <v>3.9014237999999999</v>
      </c>
      <c r="BN910" s="10">
        <v>3.9160016999999998</v>
      </c>
      <c r="BO910" s="10">
        <v>3.9306912999999999</v>
      </c>
      <c r="BP910" s="10">
        <v>3.9454794999999998</v>
      </c>
      <c r="BQ910" s="10">
        <v>3.9603530999999998</v>
      </c>
      <c r="BR910" s="10">
        <v>4.0507571999999996</v>
      </c>
      <c r="BS910" s="10">
        <v>4.1415467000000001</v>
      </c>
      <c r="BU910" s="9">
        <v>92.93</v>
      </c>
      <c r="BV910" s="9">
        <v>94.36</v>
      </c>
      <c r="BW910" s="9">
        <v>97.71</v>
      </c>
      <c r="BX910" s="9">
        <v>98.36</v>
      </c>
      <c r="BY910" s="9">
        <v>104.08</v>
      </c>
      <c r="BZ910" s="9">
        <v>106.88</v>
      </c>
      <c r="CA910" s="9">
        <v>107.64</v>
      </c>
      <c r="CB910" s="9">
        <v>107.33</v>
      </c>
      <c r="CC910" s="9">
        <v>103.4</v>
      </c>
      <c r="CD910" s="9">
        <v>95.14</v>
      </c>
      <c r="CE910" s="9">
        <v>89.21</v>
      </c>
      <c r="CF910" s="9">
        <v>86.55</v>
      </c>
      <c r="CG910" s="9">
        <v>86.82</v>
      </c>
      <c r="CH910" s="9">
        <v>87.92</v>
      </c>
      <c r="CI910" s="9">
        <v>89.03</v>
      </c>
      <c r="CJ910" s="9">
        <v>89.99</v>
      </c>
      <c r="CK910" s="9">
        <v>94.71</v>
      </c>
      <c r="CL910" s="9">
        <v>95.98</v>
      </c>
      <c r="CM910" s="9">
        <v>97.98</v>
      </c>
      <c r="CN910" s="9">
        <v>97.53</v>
      </c>
      <c r="CO910" s="9">
        <v>91.12</v>
      </c>
      <c r="CP910" s="9">
        <v>79.48</v>
      </c>
      <c r="CQ910" s="9">
        <v>78.63</v>
      </c>
      <c r="CR910" s="9">
        <v>76.19</v>
      </c>
      <c r="CS910" s="9">
        <v>74.63</v>
      </c>
      <c r="CT910" s="9">
        <v>74.77</v>
      </c>
      <c r="CU910" s="9">
        <v>76.66</v>
      </c>
      <c r="CV910" s="9">
        <v>80.59</v>
      </c>
      <c r="CW910" s="9">
        <v>82.99</v>
      </c>
      <c r="CX910" s="9">
        <v>83.36</v>
      </c>
      <c r="CY910" s="9">
        <v>84.33</v>
      </c>
      <c r="CZ910" s="9">
        <v>85.13</v>
      </c>
      <c r="DA910" s="9">
        <v>81.75</v>
      </c>
      <c r="DB910" s="9">
        <v>72.08</v>
      </c>
      <c r="DC910" s="9">
        <v>68.2</v>
      </c>
      <c r="DD910" s="9">
        <v>66.33</v>
      </c>
      <c r="DE910" s="9">
        <v>65.180000000000007</v>
      </c>
      <c r="DF910" s="9">
        <v>65.34</v>
      </c>
      <c r="DG910" s="9">
        <v>67.83</v>
      </c>
      <c r="DH910" s="9">
        <v>72.239999999999995</v>
      </c>
      <c r="DI910" s="9">
        <v>74.150000000000006</v>
      </c>
      <c r="DJ910" s="9">
        <v>75.22</v>
      </c>
      <c r="DK910" s="9">
        <v>78.25</v>
      </c>
      <c r="DL910" s="9">
        <v>77.17</v>
      </c>
      <c r="DM910" s="9">
        <v>75.56</v>
      </c>
      <c r="DN910" s="9">
        <v>67.099999999999994</v>
      </c>
      <c r="DO910" s="9">
        <v>65.290000000000006</v>
      </c>
      <c r="DP910" s="9">
        <v>64.900000000000006</v>
      </c>
      <c r="DR910" s="9">
        <v>82.7</v>
      </c>
      <c r="DS910" s="9">
        <v>82.45</v>
      </c>
      <c r="DT910" s="9">
        <v>89.45</v>
      </c>
      <c r="DU910" s="9">
        <v>89.05</v>
      </c>
      <c r="DV910" s="9">
        <v>93.1</v>
      </c>
      <c r="DW910" s="9">
        <v>95</v>
      </c>
      <c r="DX910" s="9">
        <v>94.6</v>
      </c>
      <c r="DY910" s="9">
        <v>94.6</v>
      </c>
      <c r="DZ910" s="9">
        <v>93.65</v>
      </c>
      <c r="EA910" s="9">
        <v>80.5</v>
      </c>
      <c r="EB910" s="9">
        <v>76.400000000000006</v>
      </c>
      <c r="EC910" s="9">
        <v>76.349999999999994</v>
      </c>
      <c r="ED910" s="9">
        <v>77.150000000000006</v>
      </c>
      <c r="EE910" s="9">
        <v>77.8</v>
      </c>
      <c r="EF910" s="9">
        <v>79.599999999999994</v>
      </c>
      <c r="EG910" s="9">
        <v>84.4</v>
      </c>
      <c r="EH910" s="9">
        <v>86</v>
      </c>
      <c r="EI910" s="9">
        <v>86.3</v>
      </c>
      <c r="EJ910" s="9">
        <v>86.35</v>
      </c>
      <c r="EK910" s="9">
        <v>85.75</v>
      </c>
      <c r="EL910" s="9">
        <v>81.8</v>
      </c>
      <c r="EM910" s="9">
        <v>70.900000000000006</v>
      </c>
      <c r="EN910" s="9">
        <v>67.5</v>
      </c>
      <c r="EO910" s="9">
        <v>67.3</v>
      </c>
      <c r="EP910" s="9">
        <v>67.55</v>
      </c>
      <c r="EQ910" s="9">
        <v>68.05</v>
      </c>
      <c r="ER910" s="9">
        <v>70.45</v>
      </c>
      <c r="ES910" s="9">
        <v>76.900000000000006</v>
      </c>
      <c r="ET910" s="9">
        <v>78.95</v>
      </c>
      <c r="EU910" s="9">
        <v>79.2</v>
      </c>
      <c r="EV910" s="9">
        <v>79.2</v>
      </c>
      <c r="EW910" s="9">
        <v>78.650000000000006</v>
      </c>
      <c r="EX910" s="9">
        <v>75.55</v>
      </c>
      <c r="EY910" s="9">
        <v>67.05</v>
      </c>
      <c r="EZ910" s="9">
        <v>64.400000000000006</v>
      </c>
      <c r="FA910" s="9">
        <v>64.2</v>
      </c>
      <c r="FB910" s="9">
        <v>64.400000000000006</v>
      </c>
      <c r="FC910" s="9">
        <v>64.900000000000006</v>
      </c>
      <c r="FD910" s="9">
        <v>67.05</v>
      </c>
      <c r="FE910" s="9">
        <v>72.900000000000006</v>
      </c>
      <c r="FF910" s="9">
        <v>74.8</v>
      </c>
      <c r="FG910" s="9">
        <v>75</v>
      </c>
      <c r="FH910" s="9">
        <v>74.900000000000006</v>
      </c>
      <c r="FI910" s="9">
        <v>74.5</v>
      </c>
      <c r="FJ910" s="9">
        <v>72.3</v>
      </c>
      <c r="FK910" s="9">
        <v>66.3</v>
      </c>
      <c r="FL910" s="9">
        <v>64.400000000000006</v>
      </c>
      <c r="FM910" s="9">
        <v>64.25</v>
      </c>
      <c r="FO910" s="9">
        <v>85.564099999999996</v>
      </c>
      <c r="FP910" s="7">
        <v>78.7</v>
      </c>
      <c r="FQ910" s="9">
        <v>1.3512</v>
      </c>
      <c r="FT910" s="7">
        <v>3.92</v>
      </c>
      <c r="FU910" s="7">
        <v>4.54</v>
      </c>
      <c r="FV910" s="9">
        <v>85.646799999999999</v>
      </c>
      <c r="FX910" s="9">
        <v>76.45</v>
      </c>
      <c r="FY910" s="9">
        <v>73.680000000000007</v>
      </c>
      <c r="FZ910" s="9">
        <v>71.739999999999995</v>
      </c>
      <c r="GA910" s="9">
        <v>70.239999999999995</v>
      </c>
      <c r="GB910" s="9">
        <v>69.22</v>
      </c>
      <c r="GD910" s="9">
        <v>76.45</v>
      </c>
      <c r="GE910" s="9">
        <v>74.900000000000006</v>
      </c>
      <c r="GF910" s="9">
        <v>73.680000000000007</v>
      </c>
      <c r="GG910" s="9">
        <v>72.819999999999993</v>
      </c>
      <c r="GH910" s="9">
        <v>72.19</v>
      </c>
      <c r="GI910" s="9">
        <v>71.739999999999995</v>
      </c>
      <c r="GJ910" s="9">
        <v>71.38</v>
      </c>
      <c r="GK910" s="9">
        <v>71.069999999999993</v>
      </c>
      <c r="GL910" s="9">
        <v>70.819999999999993</v>
      </c>
      <c r="GM910" s="9">
        <v>70.61</v>
      </c>
      <c r="GN910" s="9">
        <v>70.42</v>
      </c>
      <c r="GO910" s="9">
        <v>70.239999999999995</v>
      </c>
      <c r="GP910" s="9">
        <v>70.08</v>
      </c>
      <c r="GQ910" s="9">
        <v>69.94</v>
      </c>
      <c r="GR910" s="9">
        <v>69.84</v>
      </c>
      <c r="GS910" s="9">
        <v>69.77</v>
      </c>
      <c r="GT910" s="9">
        <v>69.69</v>
      </c>
      <c r="GU910" s="9">
        <v>69.56</v>
      </c>
      <c r="GV910" s="9">
        <v>69.44</v>
      </c>
      <c r="GW910" s="9">
        <v>69.37</v>
      </c>
      <c r="GX910" s="9">
        <v>69.31</v>
      </c>
      <c r="GY910" s="9">
        <v>69.28</v>
      </c>
      <c r="GZ910" s="9">
        <v>69.27</v>
      </c>
      <c r="HA910" s="9">
        <v>69.22</v>
      </c>
      <c r="HB910" s="9">
        <v>69.16</v>
      </c>
      <c r="HC910" s="9">
        <v>69.11</v>
      </c>
      <c r="HD910" s="9">
        <v>69.06</v>
      </c>
      <c r="HE910" s="9">
        <v>69.05</v>
      </c>
      <c r="HF910" s="9">
        <v>69.069999999999993</v>
      </c>
      <c r="HG910" s="9">
        <v>69.03</v>
      </c>
      <c r="HH910" s="9">
        <v>68.989999999999995</v>
      </c>
      <c r="HI910" s="9">
        <v>69.02</v>
      </c>
      <c r="HJ910" s="9">
        <v>69.06</v>
      </c>
      <c r="HK910" s="9">
        <v>69.12</v>
      </c>
      <c r="HL910" s="9">
        <v>69.13</v>
      </c>
      <c r="HM910" s="9">
        <v>69.099999999999994</v>
      </c>
      <c r="HN910" s="9">
        <v>69.09</v>
      </c>
      <c r="HO910" s="9">
        <v>69.05</v>
      </c>
      <c r="HP910" s="9">
        <v>69.08</v>
      </c>
      <c r="HQ910" s="9">
        <v>69.03</v>
      </c>
      <c r="HR910" s="9">
        <v>68.98</v>
      </c>
      <c r="HS910" s="9">
        <v>69.040000000000006</v>
      </c>
      <c r="HT910" s="9">
        <v>69.069999999999993</v>
      </c>
      <c r="HU910" s="9">
        <v>69.08</v>
      </c>
      <c r="HV910" s="9">
        <v>69.099999999999994</v>
      </c>
      <c r="HW910" s="9">
        <v>69.09</v>
      </c>
      <c r="HX910" s="9">
        <v>69.09</v>
      </c>
      <c r="HY910" s="9">
        <v>69.069999999999993</v>
      </c>
      <c r="ID910" s="14">
        <v>84.838099999999997</v>
      </c>
      <c r="IE910" s="14">
        <v>84.747900000000001</v>
      </c>
      <c r="IF910" s="14">
        <v>-0.10641399999999999</v>
      </c>
      <c r="IH910" s="7">
        <v>76.45</v>
      </c>
      <c r="II910" s="9">
        <v>92.93</v>
      </c>
    </row>
    <row r="911" spans="1:243" x14ac:dyDescent="0.35">
      <c r="A911" s="6">
        <f t="shared" ref="A911:A974" si="208">+A906+7</f>
        <v>45826</v>
      </c>
      <c r="B911" s="13">
        <f t="shared" si="203"/>
        <v>6</v>
      </c>
      <c r="C911" s="13">
        <f t="shared" si="204"/>
        <v>2025</v>
      </c>
      <c r="D911">
        <f t="shared" si="205"/>
        <v>202506</v>
      </c>
      <c r="E911">
        <f t="shared" si="206"/>
        <v>2</v>
      </c>
      <c r="F911">
        <f t="shared" si="207"/>
        <v>202502</v>
      </c>
      <c r="G911" t="s">
        <v>2063</v>
      </c>
      <c r="H911" s="9">
        <v>4.25</v>
      </c>
      <c r="I911" s="9">
        <v>4.2163000000000004</v>
      </c>
      <c r="J911" s="10">
        <v>4.1848213000000003</v>
      </c>
      <c r="K911" s="10">
        <v>4.0910457999999998</v>
      </c>
      <c r="L911" s="10">
        <v>4.0039239000000002</v>
      </c>
      <c r="M911" s="10">
        <v>3.9242946999999999</v>
      </c>
      <c r="N911" s="10">
        <v>3.8480192</v>
      </c>
      <c r="O911" s="10">
        <v>3.7749196</v>
      </c>
      <c r="P911" s="10">
        <v>3.7084627999999999</v>
      </c>
      <c r="Q911" s="10">
        <v>3.6520317000000002</v>
      </c>
      <c r="R911" s="10">
        <v>3.6075789999999999</v>
      </c>
      <c r="S911" s="10">
        <v>3.5748259999999998</v>
      </c>
      <c r="T911" s="10">
        <v>3.5523305999999999</v>
      </c>
      <c r="U911" s="10">
        <v>3.5383078000000001</v>
      </c>
      <c r="V911" s="10">
        <v>3.5295823</v>
      </c>
      <c r="W911" s="10">
        <v>3.5247780999999998</v>
      </c>
      <c r="X911" s="10">
        <v>3.5230917000000002</v>
      </c>
      <c r="Y911" s="10">
        <v>3.5237194000000001</v>
      </c>
      <c r="Z911" s="10">
        <v>3.5258577999999998</v>
      </c>
      <c r="AA911" s="10">
        <v>3.5287033000000001</v>
      </c>
      <c r="AB911" s="10">
        <v>3.5315918000000002</v>
      </c>
      <c r="AC911" s="10">
        <v>3.5344460999999998</v>
      </c>
      <c r="AD911" s="10">
        <v>3.5373429999999999</v>
      </c>
      <c r="AE911" s="10">
        <v>3.5403590999999999</v>
      </c>
      <c r="AF911" s="10">
        <v>3.5435713999999998</v>
      </c>
      <c r="AG911" s="10">
        <v>3.5470562999999999</v>
      </c>
      <c r="AH911" s="10">
        <v>3.5508799999999998</v>
      </c>
      <c r="AI911" s="10">
        <v>3.5550649000000001</v>
      </c>
      <c r="AJ911" s="10">
        <v>3.5596225000000001</v>
      </c>
      <c r="AK911" s="10">
        <v>3.5645644000000001</v>
      </c>
      <c r="AL911" s="10">
        <v>3.5699022999999999</v>
      </c>
      <c r="AM911" s="10">
        <v>3.5756477000000002</v>
      </c>
      <c r="AN911" s="10">
        <v>3.5818123000000002</v>
      </c>
      <c r="AO911" s="10">
        <v>3.5884076</v>
      </c>
      <c r="AP911" s="10">
        <v>3.5954451999999999</v>
      </c>
      <c r="AQ911" s="10">
        <v>3.6029368000000002</v>
      </c>
      <c r="AR911" s="10">
        <v>3.6108939000000002</v>
      </c>
      <c r="AS911" s="10">
        <v>3.6193281000000002</v>
      </c>
      <c r="AT911" s="10">
        <v>3.6282464000000001</v>
      </c>
      <c r="AU911" s="10">
        <v>3.6376331</v>
      </c>
      <c r="AV911" s="10">
        <v>3.6474654000000002</v>
      </c>
      <c r="AW911" s="10">
        <v>3.6577207999999999</v>
      </c>
      <c r="AX911" s="10">
        <v>3.6683769000000002</v>
      </c>
      <c r="AY911" s="10">
        <v>3.6794107</v>
      </c>
      <c r="AZ911" s="10">
        <v>3.6907998000000002</v>
      </c>
      <c r="BA911" s="10">
        <v>3.7025217000000001</v>
      </c>
      <c r="BB911" s="10">
        <v>3.7145533999999998</v>
      </c>
      <c r="BC911" s="10">
        <v>3.7268726000000001</v>
      </c>
      <c r="BD911" s="10">
        <v>3.7394566999999999</v>
      </c>
      <c r="BE911" s="10">
        <v>3.7522828000000001</v>
      </c>
      <c r="BF911" s="10">
        <v>3.7653295999999998</v>
      </c>
      <c r="BG911" s="10">
        <v>3.7785804000000001</v>
      </c>
      <c r="BH911" s="10">
        <v>3.7920193000000002</v>
      </c>
      <c r="BI911" s="10">
        <v>3.8056310999999998</v>
      </c>
      <c r="BJ911" s="10">
        <v>3.8194004000000001</v>
      </c>
      <c r="BK911" s="10">
        <v>3.8333113999999999</v>
      </c>
      <c r="BL911" s="10">
        <v>3.8473487999999998</v>
      </c>
      <c r="BM911" s="10">
        <v>3.8614972000000001</v>
      </c>
      <c r="BN911" s="10">
        <v>3.8757408999999998</v>
      </c>
      <c r="BO911" s="10">
        <v>3.8900644999999998</v>
      </c>
      <c r="BP911" s="10">
        <v>3.9044527000000002</v>
      </c>
      <c r="BQ911" s="10">
        <v>3.9188896</v>
      </c>
      <c r="BR911" s="10">
        <v>4.0059677000000002</v>
      </c>
      <c r="BS911" s="10">
        <v>4.0927008000000002</v>
      </c>
      <c r="BU911" s="9">
        <v>91.28</v>
      </c>
      <c r="BV911" s="9">
        <v>93.06</v>
      </c>
      <c r="BW911" s="9">
        <v>96.65</v>
      </c>
      <c r="BX911" s="9">
        <v>97.6</v>
      </c>
      <c r="BY911" s="9">
        <v>103.46</v>
      </c>
      <c r="BZ911" s="9">
        <v>106.45</v>
      </c>
      <c r="CA911" s="9">
        <v>107.05</v>
      </c>
      <c r="CB911" s="9">
        <v>106.59</v>
      </c>
      <c r="CC911" s="9">
        <v>102.59</v>
      </c>
      <c r="CD911" s="9">
        <v>94.67</v>
      </c>
      <c r="CE911" s="9">
        <v>88.94</v>
      </c>
      <c r="CF911" s="9">
        <v>86.25</v>
      </c>
      <c r="CG911" s="9">
        <v>86.63</v>
      </c>
      <c r="CH911" s="9">
        <v>87.74</v>
      </c>
      <c r="CI911" s="9">
        <v>88.88</v>
      </c>
      <c r="CJ911" s="9">
        <v>89.82</v>
      </c>
      <c r="CK911" s="9">
        <v>94.61</v>
      </c>
      <c r="CL911" s="9">
        <v>95.85</v>
      </c>
      <c r="CM911" s="9">
        <v>97.86</v>
      </c>
      <c r="CN911" s="9">
        <v>97.42</v>
      </c>
      <c r="CO911" s="9">
        <v>91.03</v>
      </c>
      <c r="CP911" s="9">
        <v>79.62</v>
      </c>
      <c r="CQ911" s="9">
        <v>78.81</v>
      </c>
      <c r="CR911" s="9">
        <v>76.41</v>
      </c>
      <c r="CS911" s="9">
        <v>74.959999999999994</v>
      </c>
      <c r="CT911" s="9">
        <v>75.14</v>
      </c>
      <c r="CU911" s="9">
        <v>77.13</v>
      </c>
      <c r="CV911" s="9">
        <v>81.09</v>
      </c>
      <c r="CW911" s="9">
        <v>83.43</v>
      </c>
      <c r="CX911" s="9">
        <v>83.87</v>
      </c>
      <c r="CY911" s="9">
        <v>84.95</v>
      </c>
      <c r="CZ911" s="9">
        <v>85.74</v>
      </c>
      <c r="DA911" s="9">
        <v>82.36</v>
      </c>
      <c r="DB911" s="9">
        <v>72.2</v>
      </c>
      <c r="DC911" s="9">
        <v>68.260000000000005</v>
      </c>
      <c r="DD911" s="9">
        <v>66.37</v>
      </c>
      <c r="DE911" s="9">
        <v>65.19</v>
      </c>
      <c r="DF911" s="9">
        <v>65.319999999999993</v>
      </c>
      <c r="DG911" s="9">
        <v>67.8</v>
      </c>
      <c r="DH911" s="9">
        <v>72.25</v>
      </c>
      <c r="DI911" s="9">
        <v>74.150000000000006</v>
      </c>
      <c r="DJ911" s="9">
        <v>75.209999999999994</v>
      </c>
      <c r="DK911" s="9">
        <v>78.239999999999995</v>
      </c>
      <c r="DL911" s="9">
        <v>77.14</v>
      </c>
      <c r="DM911" s="9">
        <v>75.48</v>
      </c>
      <c r="DN911" s="9">
        <v>67.069999999999993</v>
      </c>
      <c r="DO911" s="9">
        <v>65.16</v>
      </c>
      <c r="DP911" s="9">
        <v>64.7</v>
      </c>
      <c r="DR911" s="9">
        <v>81.7</v>
      </c>
      <c r="DS911" s="9">
        <v>81.599999999999994</v>
      </c>
      <c r="DT911" s="9">
        <v>88.75</v>
      </c>
      <c r="DU911" s="9">
        <v>89</v>
      </c>
      <c r="DV911" s="9">
        <v>93</v>
      </c>
      <c r="DW911" s="9">
        <v>94.9</v>
      </c>
      <c r="DX911" s="9">
        <v>94.35</v>
      </c>
      <c r="DY911" s="9">
        <v>94.35</v>
      </c>
      <c r="DZ911" s="9">
        <v>93.4</v>
      </c>
      <c r="EA911" s="9">
        <v>80.25</v>
      </c>
      <c r="EB911" s="9">
        <v>76.150000000000006</v>
      </c>
      <c r="EC911" s="9">
        <v>76.05</v>
      </c>
      <c r="ED911" s="9">
        <v>76.849999999999994</v>
      </c>
      <c r="EE911" s="9">
        <v>77.5</v>
      </c>
      <c r="EF911" s="9">
        <v>79.349999999999994</v>
      </c>
      <c r="EG911" s="9">
        <v>84.45</v>
      </c>
      <c r="EH911" s="9">
        <v>86.1</v>
      </c>
      <c r="EI911" s="9">
        <v>86.4</v>
      </c>
      <c r="EJ911" s="9">
        <v>86.45</v>
      </c>
      <c r="EK911" s="9">
        <v>85.85</v>
      </c>
      <c r="EL911" s="9">
        <v>81.95</v>
      </c>
      <c r="EM911" s="9">
        <v>71.2</v>
      </c>
      <c r="EN911" s="9">
        <v>67.8</v>
      </c>
      <c r="EO911" s="9">
        <v>67.599999999999994</v>
      </c>
      <c r="EP911" s="9">
        <v>67.900000000000006</v>
      </c>
      <c r="EQ911" s="9">
        <v>68.400000000000006</v>
      </c>
      <c r="ER911" s="9">
        <v>70.650000000000006</v>
      </c>
      <c r="ES911" s="9">
        <v>76.900000000000006</v>
      </c>
      <c r="ET911" s="9">
        <v>78.900000000000006</v>
      </c>
      <c r="EU911" s="9">
        <v>79.150000000000006</v>
      </c>
      <c r="EV911" s="9">
        <v>79.099999999999994</v>
      </c>
      <c r="EW911" s="9">
        <v>78.599999999999994</v>
      </c>
      <c r="EX911" s="9">
        <v>75.55</v>
      </c>
      <c r="EY911" s="9">
        <v>67.150000000000006</v>
      </c>
      <c r="EZ911" s="9">
        <v>64.55</v>
      </c>
      <c r="FA911" s="9">
        <v>64.349999999999994</v>
      </c>
      <c r="FB911" s="9">
        <v>64.599999999999994</v>
      </c>
      <c r="FC911" s="9">
        <v>65.05</v>
      </c>
      <c r="FD911" s="9">
        <v>67.2</v>
      </c>
      <c r="FE911" s="9">
        <v>73.05</v>
      </c>
      <c r="FF911" s="9">
        <v>74.95</v>
      </c>
      <c r="FG911" s="9">
        <v>75.150000000000006</v>
      </c>
      <c r="FH911" s="9">
        <v>75.05</v>
      </c>
      <c r="FI911" s="9">
        <v>74.650000000000006</v>
      </c>
      <c r="FJ911" s="9">
        <v>72.45</v>
      </c>
      <c r="FK911" s="9">
        <v>66.45</v>
      </c>
      <c r="FL911" s="9">
        <v>64.55</v>
      </c>
      <c r="FM911" s="9">
        <v>64.400000000000006</v>
      </c>
      <c r="FO911" s="9">
        <v>85.297200000000004</v>
      </c>
      <c r="FP911" s="7">
        <v>78.38</v>
      </c>
      <c r="FQ911" s="9">
        <v>1.3452</v>
      </c>
      <c r="FT911" s="7">
        <v>3.9</v>
      </c>
      <c r="FU911" s="7">
        <v>4.5</v>
      </c>
      <c r="FV911" s="9">
        <v>85.383899999999997</v>
      </c>
      <c r="FX911" s="9">
        <v>76.7</v>
      </c>
      <c r="FY911" s="9">
        <v>73.900000000000006</v>
      </c>
      <c r="FZ911" s="9">
        <v>71.86</v>
      </c>
      <c r="GA911" s="9">
        <v>70.11</v>
      </c>
      <c r="GB911" s="9">
        <v>68.98</v>
      </c>
      <c r="GD911" s="9">
        <v>76.7</v>
      </c>
      <c r="GE911" s="9">
        <v>75.14</v>
      </c>
      <c r="GF911" s="9">
        <v>73.900000000000006</v>
      </c>
      <c r="GG911" s="9">
        <v>73.010000000000005</v>
      </c>
      <c r="GH911" s="9">
        <v>72.34</v>
      </c>
      <c r="GI911" s="9">
        <v>71.86</v>
      </c>
      <c r="GJ911" s="9">
        <v>71.459999999999994</v>
      </c>
      <c r="GK911" s="9">
        <v>71.11</v>
      </c>
      <c r="GL911" s="9">
        <v>70.81</v>
      </c>
      <c r="GM911" s="9">
        <v>70.56</v>
      </c>
      <c r="GN911" s="9">
        <v>70.319999999999993</v>
      </c>
      <c r="GO911" s="9">
        <v>70.11</v>
      </c>
      <c r="GP911" s="9">
        <v>69.94</v>
      </c>
      <c r="GQ911" s="9">
        <v>69.8</v>
      </c>
      <c r="GR911" s="9">
        <v>69.69</v>
      </c>
      <c r="GS911" s="9">
        <v>69.61</v>
      </c>
      <c r="GT911" s="9">
        <v>69.52</v>
      </c>
      <c r="GU911" s="9">
        <v>69.39</v>
      </c>
      <c r="GV911" s="9">
        <v>69.260000000000005</v>
      </c>
      <c r="GW911" s="9">
        <v>69.180000000000007</v>
      </c>
      <c r="GX911" s="9">
        <v>69.12</v>
      </c>
      <c r="GY911" s="9">
        <v>69.08</v>
      </c>
      <c r="GZ911" s="9">
        <v>69.05</v>
      </c>
      <c r="HA911" s="9">
        <v>68.98</v>
      </c>
      <c r="HB911" s="9">
        <v>68.91</v>
      </c>
      <c r="HC911" s="9">
        <v>68.849999999999994</v>
      </c>
      <c r="HD911" s="9">
        <v>68.8</v>
      </c>
      <c r="HE911" s="9">
        <v>68.77</v>
      </c>
      <c r="HF911" s="9">
        <v>68.77</v>
      </c>
      <c r="HG911" s="9">
        <v>68.73</v>
      </c>
      <c r="HH911" s="9">
        <v>68.709999999999994</v>
      </c>
      <c r="HI911" s="9">
        <v>68.72</v>
      </c>
      <c r="HJ911" s="9">
        <v>68.73</v>
      </c>
      <c r="HK911" s="9">
        <v>68.760000000000005</v>
      </c>
      <c r="HL911" s="9">
        <v>68.739999999999995</v>
      </c>
      <c r="HM911" s="9">
        <v>68.69</v>
      </c>
      <c r="HN911" s="9">
        <v>68.66</v>
      </c>
      <c r="HO911" s="9">
        <v>68.63</v>
      </c>
      <c r="HP911" s="9">
        <v>68.63</v>
      </c>
      <c r="HQ911" s="9">
        <v>68.55</v>
      </c>
      <c r="HR911" s="9">
        <v>68.53</v>
      </c>
      <c r="HS911" s="9">
        <v>68.59</v>
      </c>
      <c r="HT911" s="9">
        <v>68.62</v>
      </c>
      <c r="HU911" s="9">
        <v>68.63</v>
      </c>
      <c r="HV911" s="9">
        <v>68.650000000000006</v>
      </c>
      <c r="HW911" s="9">
        <v>68.63</v>
      </c>
      <c r="HX911" s="9">
        <v>68.62</v>
      </c>
      <c r="HY911" s="9">
        <v>68.599999999999994</v>
      </c>
      <c r="ID911" s="14">
        <v>84.838099999999997</v>
      </c>
      <c r="IE911" s="14">
        <v>84.747900000000001</v>
      </c>
      <c r="IF911" s="14">
        <v>-0.10641399999999999</v>
      </c>
      <c r="IH911" s="7">
        <v>76.7</v>
      </c>
      <c r="II911" s="9">
        <v>91.28</v>
      </c>
    </row>
    <row r="912" spans="1:243" x14ac:dyDescent="0.35">
      <c r="A912" s="6">
        <f t="shared" si="208"/>
        <v>45827</v>
      </c>
      <c r="B912" s="13">
        <f t="shared" si="203"/>
        <v>6</v>
      </c>
      <c r="C912" s="13">
        <f t="shared" si="204"/>
        <v>2025</v>
      </c>
      <c r="D912">
        <f t="shared" si="205"/>
        <v>202506</v>
      </c>
      <c r="E912">
        <f t="shared" si="206"/>
        <v>2</v>
      </c>
      <c r="F912">
        <f t="shared" si="207"/>
        <v>202502</v>
      </c>
      <c r="G912" t="s">
        <v>2064</v>
      </c>
      <c r="H912" s="9">
        <v>4.25</v>
      </c>
      <c r="I912" s="9">
        <v>4.2168999999999999</v>
      </c>
      <c r="J912" s="10">
        <v>4.1866282000000004</v>
      </c>
      <c r="K912" s="10">
        <v>4.0853155000000001</v>
      </c>
      <c r="L912" s="10">
        <v>3.9940422999999998</v>
      </c>
      <c r="M912" s="10">
        <v>3.9123616999999999</v>
      </c>
      <c r="N912" s="10">
        <v>3.8360026</v>
      </c>
      <c r="O912" s="10">
        <v>3.7649583999999998</v>
      </c>
      <c r="P912" s="10">
        <v>3.7021367999999999</v>
      </c>
      <c r="Q912" s="10">
        <v>3.6499898000000002</v>
      </c>
      <c r="R912" s="10">
        <v>3.6098067</v>
      </c>
      <c r="S912" s="10">
        <v>3.5810561999999999</v>
      </c>
      <c r="T912" s="10">
        <v>3.5623472</v>
      </c>
      <c r="U912" s="10">
        <v>3.5516055999999998</v>
      </c>
      <c r="V912" s="10">
        <v>3.5454577</v>
      </c>
      <c r="W912" s="10">
        <v>3.5425254000000002</v>
      </c>
      <c r="X912" s="10">
        <v>3.5420410000000002</v>
      </c>
      <c r="Y912" s="10">
        <v>3.5432362999999998</v>
      </c>
      <c r="Z912" s="10">
        <v>3.5453435</v>
      </c>
      <c r="AA912" s="10">
        <v>3.5475946</v>
      </c>
      <c r="AB912" s="10">
        <v>3.5493527</v>
      </c>
      <c r="AC912" s="10">
        <v>3.5506517</v>
      </c>
      <c r="AD912" s="10">
        <v>3.5517395999999999</v>
      </c>
      <c r="AE912" s="10">
        <v>3.5528648999999999</v>
      </c>
      <c r="AF912" s="10">
        <v>3.5542756999999998</v>
      </c>
      <c r="AG912" s="10">
        <v>3.5562203000000001</v>
      </c>
      <c r="AH912" s="10">
        <v>3.5589095999999998</v>
      </c>
      <c r="AI912" s="10">
        <v>3.5623718000000002</v>
      </c>
      <c r="AJ912" s="10">
        <v>3.5665795999999999</v>
      </c>
      <c r="AK912" s="10">
        <v>3.5715055000000002</v>
      </c>
      <c r="AL912" s="10">
        <v>3.5771225000000002</v>
      </c>
      <c r="AM912" s="10">
        <v>3.5834030000000001</v>
      </c>
      <c r="AN912" s="10">
        <v>3.5903196999999998</v>
      </c>
      <c r="AO912" s="10">
        <v>3.5978454000000002</v>
      </c>
      <c r="AP912" s="10">
        <v>3.6059527</v>
      </c>
      <c r="AQ912" s="10">
        <v>3.6146142000000001</v>
      </c>
      <c r="AR912" s="10">
        <v>3.6238028</v>
      </c>
      <c r="AS912" s="10">
        <v>3.6334909</v>
      </c>
      <c r="AT912" s="10">
        <v>3.6436506999999998</v>
      </c>
      <c r="AU912" s="10">
        <v>3.6542515999999998</v>
      </c>
      <c r="AV912" s="10">
        <v>3.6652618000000001</v>
      </c>
      <c r="AW912" s="10">
        <v>3.67665</v>
      </c>
      <c r="AX912" s="10">
        <v>3.6883849</v>
      </c>
      <c r="AY912" s="10">
        <v>3.7004347000000002</v>
      </c>
      <c r="AZ912" s="10">
        <v>3.7127680999999999</v>
      </c>
      <c r="BA912" s="10">
        <v>3.7253536999999999</v>
      </c>
      <c r="BB912" s="10">
        <v>3.7381598999999999</v>
      </c>
      <c r="BC912" s="10">
        <v>3.7511551999999999</v>
      </c>
      <c r="BD912" s="10">
        <v>3.7643083000000002</v>
      </c>
      <c r="BE912" s="10">
        <v>3.7775875999999999</v>
      </c>
      <c r="BF912" s="10">
        <v>3.7909655999999998</v>
      </c>
      <c r="BG912" s="10">
        <v>3.8044327</v>
      </c>
      <c r="BH912" s="10">
        <v>3.817984</v>
      </c>
      <c r="BI912" s="10">
        <v>3.8316146</v>
      </c>
      <c r="BJ912" s="10">
        <v>3.8453198999999998</v>
      </c>
      <c r="BK912" s="10">
        <v>3.8590947</v>
      </c>
      <c r="BL912" s="10">
        <v>3.8729344999999999</v>
      </c>
      <c r="BM912" s="10">
        <v>3.8868344000000001</v>
      </c>
      <c r="BN912" s="10">
        <v>3.9007893999999999</v>
      </c>
      <c r="BO912" s="10">
        <v>3.9147948000000001</v>
      </c>
      <c r="BP912" s="10">
        <v>3.9288458999999998</v>
      </c>
      <c r="BQ912" s="10">
        <v>3.9429375000000002</v>
      </c>
      <c r="BR912" s="10">
        <v>4.0280711</v>
      </c>
      <c r="BS912" s="10">
        <v>4.1134456000000004</v>
      </c>
      <c r="BU912" s="9">
        <v>98.2</v>
      </c>
      <c r="BV912" s="9">
        <v>100.42</v>
      </c>
      <c r="BW912" s="9">
        <v>103.86</v>
      </c>
      <c r="BX912" s="9">
        <v>104.65</v>
      </c>
      <c r="BY912" s="9">
        <v>110.05</v>
      </c>
      <c r="BZ912" s="9">
        <v>112.92</v>
      </c>
      <c r="CA912" s="9">
        <v>113.72</v>
      </c>
      <c r="CB912" s="9">
        <v>113.26</v>
      </c>
      <c r="CC912" s="9">
        <v>108.64</v>
      </c>
      <c r="CD912" s="9">
        <v>98.98</v>
      </c>
      <c r="CE912" s="9">
        <v>92.85</v>
      </c>
      <c r="CF912" s="9">
        <v>90.09</v>
      </c>
      <c r="CG912" s="9">
        <v>90.33</v>
      </c>
      <c r="CH912" s="9">
        <v>91.43</v>
      </c>
      <c r="CI912" s="9">
        <v>92.5</v>
      </c>
      <c r="CJ912" s="9">
        <v>93.04</v>
      </c>
      <c r="CK912" s="9">
        <v>97.34</v>
      </c>
      <c r="CL912" s="9">
        <v>98.66</v>
      </c>
      <c r="CM912" s="9">
        <v>100.58</v>
      </c>
      <c r="CN912" s="9">
        <v>100.14</v>
      </c>
      <c r="CO912" s="9">
        <v>93.76</v>
      </c>
      <c r="CP912" s="9">
        <v>81.37</v>
      </c>
      <c r="CQ912" s="9">
        <v>79.849999999999994</v>
      </c>
      <c r="CR912" s="9">
        <v>77.31</v>
      </c>
      <c r="CS912" s="9">
        <v>75.8</v>
      </c>
      <c r="CT912" s="9">
        <v>75.91</v>
      </c>
      <c r="CU912" s="9">
        <v>77.81</v>
      </c>
      <c r="CV912" s="9">
        <v>81.62</v>
      </c>
      <c r="CW912" s="9">
        <v>83.99</v>
      </c>
      <c r="CX912" s="9">
        <v>84.42</v>
      </c>
      <c r="CY912" s="9">
        <v>85.31</v>
      </c>
      <c r="CZ912" s="9">
        <v>86.09</v>
      </c>
      <c r="DA912" s="9">
        <v>82.73</v>
      </c>
      <c r="DB912" s="9">
        <v>72.33</v>
      </c>
      <c r="DC912" s="9">
        <v>68.38</v>
      </c>
      <c r="DD912" s="9">
        <v>66.510000000000005</v>
      </c>
      <c r="DE912" s="9">
        <v>65.94</v>
      </c>
      <c r="DF912" s="9">
        <v>66.099999999999994</v>
      </c>
      <c r="DG912" s="9">
        <v>68.58</v>
      </c>
      <c r="DH912" s="9">
        <v>72.680000000000007</v>
      </c>
      <c r="DI912" s="9">
        <v>74.58</v>
      </c>
      <c r="DJ912" s="9">
        <v>75.650000000000006</v>
      </c>
      <c r="DK912" s="9">
        <v>78.930000000000007</v>
      </c>
      <c r="DL912" s="9">
        <v>77.83</v>
      </c>
      <c r="DM912" s="9">
        <v>76.19</v>
      </c>
      <c r="DN912" s="9">
        <v>67.67</v>
      </c>
      <c r="DO912" s="9">
        <v>65.760000000000005</v>
      </c>
      <c r="DP912" s="9">
        <v>65.3</v>
      </c>
      <c r="DR912" s="9">
        <v>83.1</v>
      </c>
      <c r="DS912" s="9">
        <v>84.83</v>
      </c>
      <c r="DT912" s="9">
        <v>92.65</v>
      </c>
      <c r="DU912" s="9">
        <v>92.4</v>
      </c>
      <c r="DV912" s="9">
        <v>96.4</v>
      </c>
      <c r="DW912" s="9">
        <v>98.2</v>
      </c>
      <c r="DX912" s="9">
        <v>97.7</v>
      </c>
      <c r="DY912" s="9">
        <v>97.7</v>
      </c>
      <c r="DZ912" s="9">
        <v>96.75</v>
      </c>
      <c r="EA912" s="9">
        <v>82.65</v>
      </c>
      <c r="EB912" s="9">
        <v>78.2</v>
      </c>
      <c r="EC912" s="9">
        <v>77.599999999999994</v>
      </c>
      <c r="ED912" s="9">
        <v>77</v>
      </c>
      <c r="EE912" s="9">
        <v>77.2</v>
      </c>
      <c r="EF912" s="9">
        <v>79.400000000000006</v>
      </c>
      <c r="EG912" s="9">
        <v>85.55</v>
      </c>
      <c r="EH912" s="9">
        <v>87.55</v>
      </c>
      <c r="EI912" s="9">
        <v>87.9</v>
      </c>
      <c r="EJ912" s="9">
        <v>87.9</v>
      </c>
      <c r="EK912" s="9">
        <v>87.25</v>
      </c>
      <c r="EL912" s="9">
        <v>83.3</v>
      </c>
      <c r="EM912" s="9">
        <v>72.45</v>
      </c>
      <c r="EN912" s="9">
        <v>69.05</v>
      </c>
      <c r="EO912" s="9">
        <v>68.849999999999994</v>
      </c>
      <c r="EP912" s="9">
        <v>69.2</v>
      </c>
      <c r="EQ912" s="9">
        <v>69.650000000000006</v>
      </c>
      <c r="ER912" s="9">
        <v>71.599999999999994</v>
      </c>
      <c r="ES912" s="9">
        <v>76.95</v>
      </c>
      <c r="ET912" s="9">
        <v>78.7</v>
      </c>
      <c r="EU912" s="9">
        <v>78.95</v>
      </c>
      <c r="EV912" s="9">
        <v>78.95</v>
      </c>
      <c r="EW912" s="9">
        <v>78.45</v>
      </c>
      <c r="EX912" s="9">
        <v>75.349999999999994</v>
      </c>
      <c r="EY912" s="9">
        <v>66.849999999999994</v>
      </c>
      <c r="EZ912" s="9">
        <v>64.2</v>
      </c>
      <c r="FA912" s="9">
        <v>64</v>
      </c>
      <c r="FB912" s="9">
        <v>64.2</v>
      </c>
      <c r="FC912" s="9">
        <v>64.650000000000006</v>
      </c>
      <c r="FD912" s="9">
        <v>66.8</v>
      </c>
      <c r="FE912" s="9">
        <v>72.7</v>
      </c>
      <c r="FF912" s="9">
        <v>74.599999999999994</v>
      </c>
      <c r="FG912" s="9">
        <v>74.8</v>
      </c>
      <c r="FH912" s="9">
        <v>74.7</v>
      </c>
      <c r="FI912" s="9">
        <v>74.3</v>
      </c>
      <c r="FJ912" s="9">
        <v>72.099999999999994</v>
      </c>
      <c r="FK912" s="9">
        <v>66.099999999999994</v>
      </c>
      <c r="FL912" s="9">
        <v>64.2</v>
      </c>
      <c r="FM912" s="9">
        <v>64.05</v>
      </c>
      <c r="FO912" s="9">
        <v>85.353300000000004</v>
      </c>
      <c r="FP912" s="7">
        <v>80.37</v>
      </c>
      <c r="FQ912" s="9">
        <v>1.3427</v>
      </c>
      <c r="FT912" s="7">
        <v>3.91</v>
      </c>
      <c r="FU912" s="7">
        <v>4.54</v>
      </c>
      <c r="FV912" s="9">
        <v>85.432199999999995</v>
      </c>
      <c r="FX912" s="9">
        <v>78.849999999999994</v>
      </c>
      <c r="FY912" s="9">
        <v>75.58</v>
      </c>
      <c r="FZ912" s="9">
        <v>73.099999999999994</v>
      </c>
      <c r="GA912" s="9">
        <v>71.05</v>
      </c>
      <c r="GB912" s="9">
        <v>69.53</v>
      </c>
      <c r="GD912" s="9">
        <v>78.849999999999994</v>
      </c>
      <c r="GE912" s="9">
        <v>77.08</v>
      </c>
      <c r="GF912" s="9">
        <v>75.58</v>
      </c>
      <c r="GG912" s="9">
        <v>74.48</v>
      </c>
      <c r="GH912" s="9">
        <v>73.67</v>
      </c>
      <c r="GI912" s="9">
        <v>73.099999999999994</v>
      </c>
      <c r="GJ912" s="9">
        <v>72.63</v>
      </c>
      <c r="GK912" s="9">
        <v>72.23</v>
      </c>
      <c r="GL912" s="9">
        <v>71.88</v>
      </c>
      <c r="GM912" s="9">
        <v>71.58</v>
      </c>
      <c r="GN912" s="9">
        <v>71.3</v>
      </c>
      <c r="GO912" s="9">
        <v>71.05</v>
      </c>
      <c r="GP912" s="9">
        <v>70.83</v>
      </c>
      <c r="GQ912" s="9">
        <v>70.650000000000006</v>
      </c>
      <c r="GR912" s="9">
        <v>70.5</v>
      </c>
      <c r="GS912" s="9">
        <v>70.39</v>
      </c>
      <c r="GT912" s="9">
        <v>70.260000000000005</v>
      </c>
      <c r="GU912" s="9">
        <v>70.09</v>
      </c>
      <c r="GV912" s="9">
        <v>69.930000000000007</v>
      </c>
      <c r="GW912" s="9">
        <v>69.819999999999993</v>
      </c>
      <c r="GX912" s="9">
        <v>69.73</v>
      </c>
      <c r="GY912" s="9">
        <v>69.650000000000006</v>
      </c>
      <c r="GZ912" s="9">
        <v>69.61</v>
      </c>
      <c r="HA912" s="9">
        <v>69.53</v>
      </c>
      <c r="HB912" s="9">
        <v>69.45</v>
      </c>
      <c r="HC912" s="9">
        <v>69.38</v>
      </c>
      <c r="HD912" s="9">
        <v>69.319999999999993</v>
      </c>
      <c r="HE912" s="9">
        <v>69.28</v>
      </c>
      <c r="HF912" s="9">
        <v>69.28</v>
      </c>
      <c r="HG912" s="9">
        <v>69.239999999999995</v>
      </c>
      <c r="HH912" s="9">
        <v>69.22</v>
      </c>
      <c r="HI912" s="9">
        <v>69.22</v>
      </c>
      <c r="HJ912" s="9">
        <v>69.22</v>
      </c>
      <c r="HK912" s="9">
        <v>69.25</v>
      </c>
      <c r="HL912" s="9">
        <v>69.239999999999995</v>
      </c>
      <c r="HM912" s="9">
        <v>69.19</v>
      </c>
      <c r="HN912" s="9">
        <v>69.16</v>
      </c>
      <c r="HO912" s="9">
        <v>69.12</v>
      </c>
      <c r="HP912" s="9">
        <v>69.11</v>
      </c>
      <c r="HQ912" s="9">
        <v>69.03</v>
      </c>
      <c r="HR912" s="9">
        <v>69</v>
      </c>
      <c r="HS912" s="9">
        <v>69.06</v>
      </c>
      <c r="HT912" s="9">
        <v>69.09</v>
      </c>
      <c r="HU912" s="9">
        <v>69.09</v>
      </c>
      <c r="HV912" s="9">
        <v>69.099999999999994</v>
      </c>
      <c r="HW912" s="9">
        <v>69.069999999999993</v>
      </c>
      <c r="HX912" s="9">
        <v>69.05</v>
      </c>
      <c r="HY912" s="9">
        <v>69.03</v>
      </c>
      <c r="ID912" s="14">
        <v>84.838099999999997</v>
      </c>
      <c r="IE912" s="14">
        <v>84.747900000000001</v>
      </c>
      <c r="IF912" s="14">
        <v>-0.10641399999999999</v>
      </c>
      <c r="IH912" s="7">
        <v>78.849999999999994</v>
      </c>
      <c r="II912" s="9">
        <v>98.2</v>
      </c>
    </row>
    <row r="913" spans="1:243" x14ac:dyDescent="0.35">
      <c r="A913" s="6">
        <f t="shared" si="208"/>
        <v>45828</v>
      </c>
      <c r="B913" s="13">
        <f t="shared" si="203"/>
        <v>6</v>
      </c>
      <c r="C913" s="13">
        <f t="shared" si="204"/>
        <v>2025</v>
      </c>
      <c r="D913">
        <f t="shared" si="205"/>
        <v>202506</v>
      </c>
      <c r="E913">
        <f t="shared" si="206"/>
        <v>2</v>
      </c>
      <c r="F913">
        <f t="shared" si="207"/>
        <v>202502</v>
      </c>
      <c r="G913" t="s">
        <v>2065</v>
      </c>
      <c r="H913" s="9">
        <v>4.25</v>
      </c>
      <c r="I913" s="9">
        <v>4.2164000000000001</v>
      </c>
      <c r="J913" s="10">
        <v>4.1838904000000001</v>
      </c>
      <c r="K913" s="10">
        <v>4.0793005000000004</v>
      </c>
      <c r="L913" s="10">
        <v>3.9866033999999999</v>
      </c>
      <c r="M913" s="10">
        <v>3.9049851000000002</v>
      </c>
      <c r="N913" s="10">
        <v>3.8299582999999999</v>
      </c>
      <c r="O913" s="10">
        <v>3.7611194000000001</v>
      </c>
      <c r="P913" s="10">
        <v>3.7002592999999999</v>
      </c>
      <c r="Q913" s="10">
        <v>3.6490738999999999</v>
      </c>
      <c r="R913" s="10">
        <v>3.6081528</v>
      </c>
      <c r="S913" s="10">
        <v>3.5767351999999999</v>
      </c>
      <c r="T913" s="10">
        <v>3.5537906000000001</v>
      </c>
      <c r="U913" s="10">
        <v>3.5378162999999998</v>
      </c>
      <c r="V913" s="10">
        <v>3.5268253999999999</v>
      </c>
      <c r="W913" s="10">
        <v>3.5198325000000001</v>
      </c>
      <c r="X913" s="10">
        <v>3.5162029000000001</v>
      </c>
      <c r="Y913" s="10">
        <v>3.5153015999999999</v>
      </c>
      <c r="Z913" s="10">
        <v>3.5164939999999998</v>
      </c>
      <c r="AA913" s="10">
        <v>3.5191450999999998</v>
      </c>
      <c r="AB913" s="10">
        <v>3.5227040000000001</v>
      </c>
      <c r="AC913" s="10">
        <v>3.5270077</v>
      </c>
      <c r="AD913" s="10">
        <v>3.532006</v>
      </c>
      <c r="AE913" s="10">
        <v>3.5376485</v>
      </c>
      <c r="AF913" s="10">
        <v>3.543885</v>
      </c>
      <c r="AG913" s="10">
        <v>3.5506650999999998</v>
      </c>
      <c r="AH913" s="10">
        <v>3.5579415999999999</v>
      </c>
      <c r="AI913" s="10">
        <v>3.5656816</v>
      </c>
      <c r="AJ913" s="10">
        <v>3.5738553999999998</v>
      </c>
      <c r="AK913" s="10">
        <v>3.5824338999999998</v>
      </c>
      <c r="AL913" s="10">
        <v>3.5913878000000001</v>
      </c>
      <c r="AM913" s="10">
        <v>3.6006874999999998</v>
      </c>
      <c r="AN913" s="10">
        <v>3.6103038999999999</v>
      </c>
      <c r="AO913" s="10">
        <v>3.6202076999999999</v>
      </c>
      <c r="AP913" s="10">
        <v>3.6303694000000002</v>
      </c>
      <c r="AQ913" s="10">
        <v>3.6407596999999998</v>
      </c>
      <c r="AR913" s="10">
        <v>3.6513494</v>
      </c>
      <c r="AS913" s="10">
        <v>3.6621090000000001</v>
      </c>
      <c r="AT913" s="10">
        <v>3.6730128999999998</v>
      </c>
      <c r="AU913" s="10">
        <v>3.6840522</v>
      </c>
      <c r="AV913" s="10">
        <v>3.6952218000000001</v>
      </c>
      <c r="AW913" s="10">
        <v>3.7065174000000001</v>
      </c>
      <c r="AX913" s="10">
        <v>3.7179343999999999</v>
      </c>
      <c r="AY913" s="10">
        <v>3.7294678999999999</v>
      </c>
      <c r="AZ913" s="10">
        <v>3.7411134000000001</v>
      </c>
      <c r="BA913" s="10">
        <v>3.7528663999999998</v>
      </c>
      <c r="BB913" s="10">
        <v>3.7647219000000001</v>
      </c>
      <c r="BC913" s="10">
        <v>3.7766755999999999</v>
      </c>
      <c r="BD913" s="10">
        <v>3.7887227999999999</v>
      </c>
      <c r="BE913" s="10">
        <v>3.8008587</v>
      </c>
      <c r="BF913" s="10">
        <v>3.8130793999999999</v>
      </c>
      <c r="BG913" s="10">
        <v>3.8253838999999998</v>
      </c>
      <c r="BH913" s="10">
        <v>3.8377713</v>
      </c>
      <c r="BI913" s="10">
        <v>3.8502413999999998</v>
      </c>
      <c r="BJ913" s="10">
        <v>3.8627940000000001</v>
      </c>
      <c r="BK913" s="10">
        <v>3.8754281000000002</v>
      </c>
      <c r="BL913" s="10">
        <v>3.8881437000000001</v>
      </c>
      <c r="BM913" s="10">
        <v>3.9009402999999998</v>
      </c>
      <c r="BN913" s="10">
        <v>3.9138172</v>
      </c>
      <c r="BO913" s="10">
        <v>3.9267742000000001</v>
      </c>
      <c r="BP913" s="10">
        <v>3.9398108000000001</v>
      </c>
      <c r="BQ913" s="10">
        <v>3.9529264999999998</v>
      </c>
      <c r="BR913" s="10">
        <v>4.0330959000000002</v>
      </c>
      <c r="BS913" s="10">
        <v>4.1150209000000002</v>
      </c>
      <c r="BU913" s="9">
        <v>96.19</v>
      </c>
      <c r="BV913" s="9">
        <v>98.82</v>
      </c>
      <c r="BW913" s="9">
        <v>102.54</v>
      </c>
      <c r="BX913" s="9">
        <v>103.42</v>
      </c>
      <c r="BY913" s="9">
        <v>108.86</v>
      </c>
      <c r="BZ913" s="9">
        <v>111.89</v>
      </c>
      <c r="CA913" s="9">
        <v>112.69</v>
      </c>
      <c r="CB913" s="9">
        <v>112.25</v>
      </c>
      <c r="CC913" s="9">
        <v>107.08</v>
      </c>
      <c r="CD913" s="9">
        <v>97.57</v>
      </c>
      <c r="CE913" s="9">
        <v>93.06</v>
      </c>
      <c r="CF913" s="9">
        <v>88.89</v>
      </c>
      <c r="CG913" s="9">
        <v>89.5</v>
      </c>
      <c r="CH913" s="9">
        <v>90.56</v>
      </c>
      <c r="CI913" s="9">
        <v>91.54</v>
      </c>
      <c r="CJ913" s="9">
        <v>91.89</v>
      </c>
      <c r="CK913" s="9">
        <v>95.9</v>
      </c>
      <c r="CL913" s="9">
        <v>97.29</v>
      </c>
      <c r="CM913" s="9">
        <v>99.12</v>
      </c>
      <c r="CN913" s="9">
        <v>98.67</v>
      </c>
      <c r="CO913" s="9">
        <v>92.28</v>
      </c>
      <c r="CP913" s="9">
        <v>79.64</v>
      </c>
      <c r="CQ913" s="9">
        <v>78.55</v>
      </c>
      <c r="CR913" s="9">
        <v>76.41</v>
      </c>
      <c r="CS913" s="9">
        <v>74.52</v>
      </c>
      <c r="CT913" s="9">
        <v>74.08</v>
      </c>
      <c r="CU913" s="9">
        <v>75.89</v>
      </c>
      <c r="CV913" s="9">
        <v>79.52</v>
      </c>
      <c r="CW913" s="9">
        <v>81.93</v>
      </c>
      <c r="CX913" s="9">
        <v>82.71</v>
      </c>
      <c r="CY913" s="9">
        <v>83.27</v>
      </c>
      <c r="CZ913" s="9">
        <v>84.05</v>
      </c>
      <c r="DA913" s="9">
        <v>80.69</v>
      </c>
      <c r="DB913" s="9">
        <v>71.19</v>
      </c>
      <c r="DC913" s="9">
        <v>67.28</v>
      </c>
      <c r="DD913" s="9">
        <v>65.42</v>
      </c>
      <c r="DE913" s="9">
        <v>65.31</v>
      </c>
      <c r="DF913" s="9">
        <v>65.47</v>
      </c>
      <c r="DG913" s="9">
        <v>67.959999999999994</v>
      </c>
      <c r="DH913" s="9">
        <v>72.11</v>
      </c>
      <c r="DI913" s="9">
        <v>74.010000000000005</v>
      </c>
      <c r="DJ913" s="9">
        <v>75.069999999999993</v>
      </c>
      <c r="DK913" s="9">
        <v>77.88</v>
      </c>
      <c r="DL913" s="9">
        <v>76.760000000000005</v>
      </c>
      <c r="DM913" s="9">
        <v>75.13</v>
      </c>
      <c r="DN913" s="9">
        <v>67.34</v>
      </c>
      <c r="DO913" s="9">
        <v>65.44</v>
      </c>
      <c r="DP913" s="9">
        <v>64.98</v>
      </c>
      <c r="DR913" s="9">
        <v>81.849999999999994</v>
      </c>
      <c r="DS913" s="9">
        <v>83.6</v>
      </c>
      <c r="DT913" s="9">
        <v>91.35</v>
      </c>
      <c r="DU913" s="9">
        <v>91.55</v>
      </c>
      <c r="DV913" s="9">
        <v>95.4</v>
      </c>
      <c r="DW913" s="9">
        <v>97.45</v>
      </c>
      <c r="DX913" s="9">
        <v>96.55</v>
      </c>
      <c r="DY913" s="9">
        <v>96.55</v>
      </c>
      <c r="DZ913" s="9">
        <v>95.6</v>
      </c>
      <c r="EA913" s="9">
        <v>81.75</v>
      </c>
      <c r="EB913" s="9">
        <v>77.400000000000006</v>
      </c>
      <c r="EC913" s="9">
        <v>76.75</v>
      </c>
      <c r="ED913" s="9">
        <v>76.05</v>
      </c>
      <c r="EE913" s="9">
        <v>76.150000000000006</v>
      </c>
      <c r="EF913" s="9">
        <v>78.25</v>
      </c>
      <c r="EG913" s="9">
        <v>84.4</v>
      </c>
      <c r="EH913" s="9">
        <v>86.4</v>
      </c>
      <c r="EI913" s="9">
        <v>86.7</v>
      </c>
      <c r="EJ913" s="9">
        <v>86.7</v>
      </c>
      <c r="EK913" s="9">
        <v>86.05</v>
      </c>
      <c r="EL913" s="9">
        <v>82.05</v>
      </c>
      <c r="EM913" s="9">
        <v>70.75</v>
      </c>
      <c r="EN913" s="9">
        <v>67.2</v>
      </c>
      <c r="EO913" s="9">
        <v>67</v>
      </c>
      <c r="EP913" s="9">
        <v>67.3</v>
      </c>
      <c r="EQ913" s="9">
        <v>67.8</v>
      </c>
      <c r="ER913" s="9">
        <v>69.849999999999994</v>
      </c>
      <c r="ES913" s="9">
        <v>75.75</v>
      </c>
      <c r="ET913" s="9">
        <v>77.650000000000006</v>
      </c>
      <c r="EU913" s="9">
        <v>77.900000000000006</v>
      </c>
      <c r="EV913" s="9">
        <v>77.849999999999994</v>
      </c>
      <c r="EW913" s="9">
        <v>77.349999999999994</v>
      </c>
      <c r="EX913" s="9">
        <v>74.150000000000006</v>
      </c>
      <c r="EY913" s="9">
        <v>65.3</v>
      </c>
      <c r="EZ913" s="9">
        <v>62.5</v>
      </c>
      <c r="FA913" s="9">
        <v>62.3</v>
      </c>
      <c r="FB913" s="9">
        <v>62.55</v>
      </c>
      <c r="FC913" s="9">
        <v>63</v>
      </c>
      <c r="FD913" s="9">
        <v>65.099999999999994</v>
      </c>
      <c r="FE913" s="9">
        <v>71</v>
      </c>
      <c r="FF913" s="9">
        <v>72.95</v>
      </c>
      <c r="FG913" s="9">
        <v>73.150000000000006</v>
      </c>
      <c r="FH913" s="9">
        <v>73.05</v>
      </c>
      <c r="FI913" s="9">
        <v>72.650000000000006</v>
      </c>
      <c r="FJ913" s="9">
        <v>70.5</v>
      </c>
      <c r="FK913" s="9">
        <v>64.45</v>
      </c>
      <c r="FL913" s="9">
        <v>62.55</v>
      </c>
      <c r="FM913" s="9">
        <v>62.4</v>
      </c>
      <c r="FO913" s="9">
        <v>85.421199999999999</v>
      </c>
      <c r="FP913" s="7">
        <v>78.73</v>
      </c>
      <c r="FQ913" s="9">
        <v>1.3465</v>
      </c>
      <c r="FT913" s="7">
        <v>3.91</v>
      </c>
      <c r="FU913" s="7">
        <v>4.5199999999999996</v>
      </c>
      <c r="FV913" s="9">
        <v>85.499499999999998</v>
      </c>
      <c r="FX913" s="9">
        <v>77.010000000000005</v>
      </c>
      <c r="FY913" s="9">
        <v>74.03</v>
      </c>
      <c r="FZ913" s="9">
        <v>71.8</v>
      </c>
      <c r="GA913" s="9">
        <v>70.290000000000006</v>
      </c>
      <c r="GB913" s="9">
        <v>69.17</v>
      </c>
      <c r="GD913" s="9">
        <v>77.010000000000005</v>
      </c>
      <c r="GE913" s="9">
        <v>75.48</v>
      </c>
      <c r="GF913" s="9">
        <v>74.03</v>
      </c>
      <c r="GG913" s="9">
        <v>72.98</v>
      </c>
      <c r="GH913" s="9">
        <v>72.27</v>
      </c>
      <c r="GI913" s="9">
        <v>71.8</v>
      </c>
      <c r="GJ913" s="9">
        <v>71.44</v>
      </c>
      <c r="GK913" s="9">
        <v>71.150000000000006</v>
      </c>
      <c r="GL913" s="9">
        <v>70.900000000000006</v>
      </c>
      <c r="GM913" s="9">
        <v>70.69</v>
      </c>
      <c r="GN913" s="9">
        <v>70.489999999999995</v>
      </c>
      <c r="GO913" s="9">
        <v>70.290000000000006</v>
      </c>
      <c r="GP913" s="9">
        <v>70.14</v>
      </c>
      <c r="GQ913" s="9">
        <v>70.010000000000005</v>
      </c>
      <c r="GR913" s="9">
        <v>69.91</v>
      </c>
      <c r="GS913" s="9">
        <v>69.819999999999993</v>
      </c>
      <c r="GT913" s="9">
        <v>69.73</v>
      </c>
      <c r="GU913" s="9">
        <v>69.59</v>
      </c>
      <c r="GV913" s="9">
        <v>69.459999999999994</v>
      </c>
      <c r="GW913" s="9">
        <v>69.38</v>
      </c>
      <c r="GX913" s="9">
        <v>69.31</v>
      </c>
      <c r="GY913" s="9">
        <v>69.27</v>
      </c>
      <c r="GZ913" s="9">
        <v>69.239999999999995</v>
      </c>
      <c r="HA913" s="9">
        <v>69.17</v>
      </c>
      <c r="HB913" s="9">
        <v>69.09</v>
      </c>
      <c r="HC913" s="9">
        <v>69.03</v>
      </c>
      <c r="HD913" s="9">
        <v>68.97</v>
      </c>
      <c r="HE913" s="9">
        <v>68.95</v>
      </c>
      <c r="HF913" s="9">
        <v>68.95</v>
      </c>
      <c r="HG913" s="9">
        <v>68.91</v>
      </c>
      <c r="HH913" s="9">
        <v>68.89</v>
      </c>
      <c r="HI913" s="9">
        <v>68.89</v>
      </c>
      <c r="HJ913" s="9">
        <v>68.89</v>
      </c>
      <c r="HK913" s="9">
        <v>68.92</v>
      </c>
      <c r="HL913" s="9">
        <v>68.92</v>
      </c>
      <c r="HM913" s="9">
        <v>68.87</v>
      </c>
      <c r="HN913" s="9">
        <v>68.84</v>
      </c>
      <c r="HO913" s="9">
        <v>68.8</v>
      </c>
      <c r="HP913" s="9">
        <v>68.78</v>
      </c>
      <c r="HQ913" s="9">
        <v>68.709999999999994</v>
      </c>
      <c r="HR913" s="9">
        <v>68.69</v>
      </c>
      <c r="HS913" s="9">
        <v>68.75</v>
      </c>
      <c r="HT913" s="9">
        <v>68.78</v>
      </c>
      <c r="HU913" s="9">
        <v>68.78</v>
      </c>
      <c r="HV913" s="9">
        <v>68.790000000000006</v>
      </c>
      <c r="HW913" s="9">
        <v>68.760000000000005</v>
      </c>
      <c r="HX913" s="9">
        <v>68.739999999999995</v>
      </c>
      <c r="HY913" s="9">
        <v>68.72</v>
      </c>
      <c r="ID913" s="14">
        <v>84.838099999999997</v>
      </c>
      <c r="IE913" s="14">
        <v>84.747900000000001</v>
      </c>
      <c r="IF913" s="14">
        <v>-0.10641399999999999</v>
      </c>
      <c r="IH913" s="7">
        <v>77.010000000000005</v>
      </c>
      <c r="II913" s="9">
        <v>96.19</v>
      </c>
    </row>
    <row r="914" spans="1:243" x14ac:dyDescent="0.35">
      <c r="A914" s="6">
        <f t="shared" si="208"/>
        <v>45831</v>
      </c>
      <c r="B914" s="13">
        <f t="shared" si="203"/>
        <v>6</v>
      </c>
      <c r="C914" s="13">
        <f t="shared" si="204"/>
        <v>2025</v>
      </c>
      <c r="D914">
        <f t="shared" si="205"/>
        <v>202506</v>
      </c>
      <c r="E914">
        <f t="shared" si="206"/>
        <v>2</v>
      </c>
      <c r="F914">
        <f t="shared" si="207"/>
        <v>202502</v>
      </c>
      <c r="G914" t="s">
        <v>2066</v>
      </c>
      <c r="H914" s="9">
        <v>4.25</v>
      </c>
      <c r="I914" s="9">
        <v>4.2165999999999997</v>
      </c>
      <c r="J914" s="10">
        <v>4.1720623000000003</v>
      </c>
      <c r="K914" s="10">
        <v>4.0695538999999998</v>
      </c>
      <c r="L914" s="10">
        <v>3.9831591</v>
      </c>
      <c r="M914" s="10">
        <v>3.9047206999999999</v>
      </c>
      <c r="N914" s="10">
        <v>3.8276811999999998</v>
      </c>
      <c r="O914" s="10">
        <v>3.7539031999999999</v>
      </c>
      <c r="P914" s="10">
        <v>3.6878663</v>
      </c>
      <c r="Q914" s="10">
        <v>3.6326049</v>
      </c>
      <c r="R914" s="10">
        <v>3.5894647000000002</v>
      </c>
      <c r="S914" s="10">
        <v>3.5577576</v>
      </c>
      <c r="T914" s="10">
        <v>3.5363454000000001</v>
      </c>
      <c r="U914" s="10">
        <v>3.5231732</v>
      </c>
      <c r="V914" s="10">
        <v>3.5152473999999998</v>
      </c>
      <c r="W914" s="10">
        <v>3.5112751000000002</v>
      </c>
      <c r="X914" s="10">
        <v>3.5104907000000001</v>
      </c>
      <c r="Y914" s="10">
        <v>3.5121286999999999</v>
      </c>
      <c r="Z914" s="10">
        <v>3.5154234</v>
      </c>
      <c r="AA914" s="10">
        <v>3.519609</v>
      </c>
      <c r="AB914" s="10">
        <v>3.5240445</v>
      </c>
      <c r="AC914" s="10">
        <v>3.5286118000000002</v>
      </c>
      <c r="AD914" s="10">
        <v>3.5333298000000002</v>
      </c>
      <c r="AE914" s="10">
        <v>3.5382177000000001</v>
      </c>
      <c r="AF914" s="10">
        <v>3.5432948999999998</v>
      </c>
      <c r="AG914" s="10">
        <v>3.5485802999999998</v>
      </c>
      <c r="AH914" s="10">
        <v>3.5540897999999999</v>
      </c>
      <c r="AI914" s="10">
        <v>3.5598260000000002</v>
      </c>
      <c r="AJ914" s="10">
        <v>3.5657877999999998</v>
      </c>
      <c r="AK914" s="10">
        <v>3.5719744000000002</v>
      </c>
      <c r="AL914" s="10">
        <v>3.5783851000000002</v>
      </c>
      <c r="AM914" s="10">
        <v>3.5850187</v>
      </c>
      <c r="AN914" s="10">
        <v>3.5918744999999999</v>
      </c>
      <c r="AO914" s="10">
        <v>3.5989517000000002</v>
      </c>
      <c r="AP914" s="10">
        <v>3.6062493</v>
      </c>
      <c r="AQ914" s="10">
        <v>3.6137663999999998</v>
      </c>
      <c r="AR914" s="10">
        <v>3.6215023</v>
      </c>
      <c r="AS914" s="10">
        <v>3.6294558000000001</v>
      </c>
      <c r="AT914" s="10">
        <v>3.6376276000000001</v>
      </c>
      <c r="AU914" s="10">
        <v>3.6460233</v>
      </c>
      <c r="AV914" s="10">
        <v>3.6546501999999998</v>
      </c>
      <c r="AW914" s="10">
        <v>3.6635156000000002</v>
      </c>
      <c r="AX914" s="10">
        <v>3.6726269</v>
      </c>
      <c r="AY914" s="10">
        <v>3.6819912000000001</v>
      </c>
      <c r="AZ914" s="10">
        <v>3.6916159</v>
      </c>
      <c r="BA914" s="10">
        <v>3.7015085000000001</v>
      </c>
      <c r="BB914" s="10">
        <v>3.7116758000000001</v>
      </c>
      <c r="BC914" s="10">
        <v>3.7221255000000002</v>
      </c>
      <c r="BD914" s="10">
        <v>3.7328648000000002</v>
      </c>
      <c r="BE914" s="10">
        <v>3.7439008999999999</v>
      </c>
      <c r="BF914" s="10">
        <v>3.755239</v>
      </c>
      <c r="BG914" s="10">
        <v>3.7668729000000001</v>
      </c>
      <c r="BH914" s="10">
        <v>3.7787921</v>
      </c>
      <c r="BI914" s="10">
        <v>3.7909866000000001</v>
      </c>
      <c r="BJ914" s="10">
        <v>3.8034463000000001</v>
      </c>
      <c r="BK914" s="10">
        <v>3.8161607000000002</v>
      </c>
      <c r="BL914" s="10">
        <v>3.8291198</v>
      </c>
      <c r="BM914" s="10">
        <v>3.8423134000000001</v>
      </c>
      <c r="BN914" s="10">
        <v>3.8557310999999999</v>
      </c>
      <c r="BO914" s="10">
        <v>3.8693629</v>
      </c>
      <c r="BP914" s="10">
        <v>3.8831986999999999</v>
      </c>
      <c r="BQ914" s="10">
        <v>3.8972278999999999</v>
      </c>
      <c r="BR914" s="10">
        <v>3.9846609000000002</v>
      </c>
      <c r="BS914" s="10">
        <v>4.0750371000000003</v>
      </c>
      <c r="BU914" s="9">
        <v>95.46</v>
      </c>
      <c r="BV914" s="9">
        <v>97.91</v>
      </c>
      <c r="BW914" s="9">
        <v>101.06</v>
      </c>
      <c r="BX914" s="9">
        <v>101.82</v>
      </c>
      <c r="BY914" s="9">
        <v>107.37</v>
      </c>
      <c r="BZ914" s="9">
        <v>110.47</v>
      </c>
      <c r="CA914" s="9">
        <v>111.27</v>
      </c>
      <c r="CB914" s="9">
        <v>110.67</v>
      </c>
      <c r="CC914" s="9">
        <v>105.63</v>
      </c>
      <c r="CD914" s="9">
        <v>96.72</v>
      </c>
      <c r="CE914" s="9">
        <v>92.36</v>
      </c>
      <c r="CF914" s="9">
        <v>88.26</v>
      </c>
      <c r="CG914" s="9">
        <v>89.02</v>
      </c>
      <c r="CH914" s="9">
        <v>90.06</v>
      </c>
      <c r="CI914" s="9">
        <v>91.09</v>
      </c>
      <c r="CJ914" s="9">
        <v>91.43</v>
      </c>
      <c r="CK914" s="9">
        <v>95.46</v>
      </c>
      <c r="CL914" s="9">
        <v>96.7</v>
      </c>
      <c r="CM914" s="9">
        <v>98.64</v>
      </c>
      <c r="CN914" s="9">
        <v>98.22</v>
      </c>
      <c r="CO914" s="9">
        <v>91.79</v>
      </c>
      <c r="CP914" s="9">
        <v>79.56</v>
      </c>
      <c r="CQ914" s="9">
        <v>78.48</v>
      </c>
      <c r="CR914" s="9">
        <v>76.33</v>
      </c>
      <c r="CS914" s="9">
        <v>74.7</v>
      </c>
      <c r="CT914" s="9">
        <v>74.17</v>
      </c>
      <c r="CU914" s="9">
        <v>75.959999999999994</v>
      </c>
      <c r="CV914" s="9">
        <v>79.5</v>
      </c>
      <c r="CW914" s="9">
        <v>82.04</v>
      </c>
      <c r="CX914" s="9">
        <v>82.47</v>
      </c>
      <c r="CY914" s="9">
        <v>83.42</v>
      </c>
      <c r="CZ914" s="9">
        <v>84.2</v>
      </c>
      <c r="DA914" s="9">
        <v>80.819999999999993</v>
      </c>
      <c r="DB914" s="9">
        <v>71.400000000000006</v>
      </c>
      <c r="DC914" s="9">
        <v>67.47</v>
      </c>
      <c r="DD914" s="9">
        <v>65.61</v>
      </c>
      <c r="DE914" s="9">
        <v>65.489999999999995</v>
      </c>
      <c r="DF914" s="9">
        <v>65.62</v>
      </c>
      <c r="DG914" s="9">
        <v>68.11</v>
      </c>
      <c r="DH914" s="9">
        <v>72.209999999999994</v>
      </c>
      <c r="DI914" s="9">
        <v>74.099999999999994</v>
      </c>
      <c r="DJ914" s="9">
        <v>75.16</v>
      </c>
      <c r="DK914" s="9">
        <v>77.959999999999994</v>
      </c>
      <c r="DL914" s="9">
        <v>76.83</v>
      </c>
      <c r="DM914" s="9">
        <v>75.2</v>
      </c>
      <c r="DN914" s="9">
        <v>65.92</v>
      </c>
      <c r="DO914" s="9">
        <v>64</v>
      </c>
      <c r="DP914" s="9">
        <v>63.54</v>
      </c>
      <c r="DR914" s="9">
        <v>81.7</v>
      </c>
      <c r="DS914" s="9">
        <v>83</v>
      </c>
      <c r="DT914" s="9">
        <v>90.25</v>
      </c>
      <c r="DU914" s="9">
        <v>90.5</v>
      </c>
      <c r="DV914" s="9">
        <v>94.35</v>
      </c>
      <c r="DW914" s="9">
        <v>96.3</v>
      </c>
      <c r="DX914" s="9">
        <v>95.45</v>
      </c>
      <c r="DY914" s="9">
        <v>95.45</v>
      </c>
      <c r="DZ914" s="9">
        <v>94.5</v>
      </c>
      <c r="EA914" s="9">
        <v>80.95</v>
      </c>
      <c r="EB914" s="9">
        <v>76.650000000000006</v>
      </c>
      <c r="EC914" s="9">
        <v>76.099999999999994</v>
      </c>
      <c r="ED914" s="9">
        <v>75.7</v>
      </c>
      <c r="EE914" s="9">
        <v>75.95</v>
      </c>
      <c r="EF914" s="9">
        <v>78.05</v>
      </c>
      <c r="EG914" s="9">
        <v>84.25</v>
      </c>
      <c r="EH914" s="9">
        <v>86.3</v>
      </c>
      <c r="EI914" s="9">
        <v>86.6</v>
      </c>
      <c r="EJ914" s="9">
        <v>86.6</v>
      </c>
      <c r="EK914" s="9">
        <v>86</v>
      </c>
      <c r="EL914" s="9">
        <v>81.900000000000006</v>
      </c>
      <c r="EM914" s="9">
        <v>70.400000000000006</v>
      </c>
      <c r="EN914" s="9">
        <v>66.8</v>
      </c>
      <c r="EO914" s="9">
        <v>66.599999999999994</v>
      </c>
      <c r="EP914" s="9">
        <v>66.900000000000006</v>
      </c>
      <c r="EQ914" s="9">
        <v>67.45</v>
      </c>
      <c r="ER914" s="9">
        <v>69.650000000000006</v>
      </c>
      <c r="ES914" s="9">
        <v>76.05</v>
      </c>
      <c r="ET914" s="9">
        <v>78.150000000000006</v>
      </c>
      <c r="EU914" s="9">
        <v>78.400000000000006</v>
      </c>
      <c r="EV914" s="9">
        <v>78.349999999999994</v>
      </c>
      <c r="EW914" s="9">
        <v>77.849999999999994</v>
      </c>
      <c r="EX914" s="9">
        <v>74.599999999999994</v>
      </c>
      <c r="EY914" s="9">
        <v>65.55</v>
      </c>
      <c r="EZ914" s="9">
        <v>62.7</v>
      </c>
      <c r="FA914" s="9">
        <v>62.55</v>
      </c>
      <c r="FB914" s="9">
        <v>62.75</v>
      </c>
      <c r="FC914" s="9">
        <v>63.25</v>
      </c>
      <c r="FD914" s="9">
        <v>65.349999999999994</v>
      </c>
      <c r="FE914" s="9">
        <v>71.25</v>
      </c>
      <c r="FF914" s="9">
        <v>73.150000000000006</v>
      </c>
      <c r="FG914" s="9">
        <v>73.400000000000006</v>
      </c>
      <c r="FH914" s="9">
        <v>73.3</v>
      </c>
      <c r="FI914" s="9">
        <v>72.900000000000006</v>
      </c>
      <c r="FJ914" s="9">
        <v>70.7</v>
      </c>
      <c r="FK914" s="9">
        <v>64.7</v>
      </c>
      <c r="FL914" s="9">
        <v>62.75</v>
      </c>
      <c r="FM914" s="9">
        <v>62.65</v>
      </c>
      <c r="FO914" s="9">
        <v>85.539100000000005</v>
      </c>
      <c r="FP914" s="7">
        <v>74.34</v>
      </c>
      <c r="FQ914" s="9">
        <v>1.3489</v>
      </c>
      <c r="FT914" s="7">
        <v>3.89</v>
      </c>
      <c r="FU914" s="7">
        <v>4.49</v>
      </c>
      <c r="FV914" s="9">
        <v>85.607299999999995</v>
      </c>
      <c r="FX914" s="9">
        <v>71.48</v>
      </c>
      <c r="FY914" s="9">
        <v>69.599999999999994</v>
      </c>
      <c r="FZ914" s="9">
        <v>68.5</v>
      </c>
      <c r="GA914" s="9">
        <v>67.88</v>
      </c>
      <c r="GB914" s="9">
        <v>67.53</v>
      </c>
      <c r="GD914" s="9">
        <v>71.48</v>
      </c>
      <c r="GE914" s="9">
        <v>70.52</v>
      </c>
      <c r="GF914" s="9">
        <v>69.599999999999994</v>
      </c>
      <c r="GG914" s="9">
        <v>69.03</v>
      </c>
      <c r="GH914" s="9">
        <v>68.69</v>
      </c>
      <c r="GI914" s="9">
        <v>68.5</v>
      </c>
      <c r="GJ914" s="9">
        <v>68.37</v>
      </c>
      <c r="GK914" s="9">
        <v>68.27</v>
      </c>
      <c r="GL914" s="9">
        <v>68.180000000000007</v>
      </c>
      <c r="GM914" s="9">
        <v>68.09</v>
      </c>
      <c r="GN914" s="9">
        <v>67.989999999999995</v>
      </c>
      <c r="GO914" s="9">
        <v>67.88</v>
      </c>
      <c r="GP914" s="9">
        <v>67.790000000000006</v>
      </c>
      <c r="GQ914" s="9">
        <v>67.72</v>
      </c>
      <c r="GR914" s="9">
        <v>67.680000000000007</v>
      </c>
      <c r="GS914" s="9">
        <v>67.67</v>
      </c>
      <c r="GT914" s="9">
        <v>67.650000000000006</v>
      </c>
      <c r="GU914" s="9">
        <v>67.59</v>
      </c>
      <c r="GV914" s="9">
        <v>67.53</v>
      </c>
      <c r="GW914" s="9">
        <v>67.510000000000005</v>
      </c>
      <c r="GX914" s="9">
        <v>67.510000000000005</v>
      </c>
      <c r="GY914" s="9">
        <v>67.53</v>
      </c>
      <c r="GZ914" s="9">
        <v>67.55</v>
      </c>
      <c r="HA914" s="9">
        <v>67.53</v>
      </c>
      <c r="HB914" s="9">
        <v>67.510000000000005</v>
      </c>
      <c r="HC914" s="9">
        <v>67.510000000000005</v>
      </c>
      <c r="HD914" s="9">
        <v>67.510000000000005</v>
      </c>
      <c r="HE914" s="9">
        <v>67.55</v>
      </c>
      <c r="HF914" s="9">
        <v>67.61</v>
      </c>
      <c r="HG914" s="9">
        <v>67.62</v>
      </c>
      <c r="HH914" s="9">
        <v>67.650000000000006</v>
      </c>
      <c r="HI914" s="9">
        <v>67.7</v>
      </c>
      <c r="HJ914" s="9">
        <v>67.75</v>
      </c>
      <c r="HK914" s="9">
        <v>67.83</v>
      </c>
      <c r="HL914" s="9">
        <v>67.88</v>
      </c>
      <c r="HM914" s="9">
        <v>67.87</v>
      </c>
      <c r="HN914" s="9">
        <v>67.88</v>
      </c>
      <c r="HO914" s="9">
        <v>67.88</v>
      </c>
      <c r="HP914" s="9">
        <v>67.91</v>
      </c>
      <c r="HQ914" s="9">
        <v>67.89</v>
      </c>
      <c r="HR914" s="9">
        <v>67.91</v>
      </c>
      <c r="HS914" s="9">
        <v>68.010000000000005</v>
      </c>
      <c r="HT914" s="9">
        <v>68.069999999999993</v>
      </c>
      <c r="HU914" s="9">
        <v>68.099999999999994</v>
      </c>
      <c r="HV914" s="9">
        <v>68.14</v>
      </c>
      <c r="HW914" s="9">
        <v>68.150000000000006</v>
      </c>
      <c r="HX914" s="9">
        <v>68.17</v>
      </c>
      <c r="HY914" s="9">
        <v>68.180000000000007</v>
      </c>
      <c r="ID914" s="14">
        <v>84.838099999999997</v>
      </c>
      <c r="IE914" s="14">
        <v>84.747900000000001</v>
      </c>
      <c r="IF914" s="14">
        <v>-0.10641399999999999</v>
      </c>
      <c r="IH914" s="7">
        <v>71.48</v>
      </c>
      <c r="II914" s="9">
        <v>95.46</v>
      </c>
    </row>
    <row r="915" spans="1:243" x14ac:dyDescent="0.35">
      <c r="A915" s="6">
        <f t="shared" si="208"/>
        <v>45832</v>
      </c>
      <c r="B915" s="13">
        <f t="shared" si="203"/>
        <v>6</v>
      </c>
      <c r="C915" s="13">
        <f t="shared" si="204"/>
        <v>2025</v>
      </c>
      <c r="D915">
        <f t="shared" si="205"/>
        <v>202506</v>
      </c>
      <c r="E915">
        <f t="shared" si="206"/>
        <v>2</v>
      </c>
      <c r="F915">
        <f t="shared" si="207"/>
        <v>202502</v>
      </c>
      <c r="G915" t="s">
        <v>2067</v>
      </c>
      <c r="H915" s="9">
        <v>4.25</v>
      </c>
      <c r="I915" s="9">
        <v>4.2169999999999996</v>
      </c>
      <c r="J915" s="10">
        <v>4.1689951000000001</v>
      </c>
      <c r="K915" s="10">
        <v>4.0580673999999997</v>
      </c>
      <c r="L915" s="10">
        <v>3.9645266000000001</v>
      </c>
      <c r="M915" s="10">
        <v>3.8807242</v>
      </c>
      <c r="N915" s="10">
        <v>3.8003034000000002</v>
      </c>
      <c r="O915" s="10">
        <v>3.7239352999999999</v>
      </c>
      <c r="P915" s="10">
        <v>3.6552058000000001</v>
      </c>
      <c r="Q915" s="10">
        <v>3.5972860999999998</v>
      </c>
      <c r="R915" s="10">
        <v>3.5522999999999998</v>
      </c>
      <c r="S915" s="10">
        <v>3.5197972000000002</v>
      </c>
      <c r="T915" s="10">
        <v>3.4985366999999998</v>
      </c>
      <c r="U915" s="10">
        <v>3.4862829999999998</v>
      </c>
      <c r="V915" s="10">
        <v>3.4795712000000001</v>
      </c>
      <c r="W915" s="10">
        <v>3.4769407999999999</v>
      </c>
      <c r="X915" s="10">
        <v>3.4775545000000001</v>
      </c>
      <c r="Y915" s="10">
        <v>3.4805744000000001</v>
      </c>
      <c r="Z915" s="10">
        <v>3.4851630999999998</v>
      </c>
      <c r="AA915" s="10">
        <v>3.4904828000000001</v>
      </c>
      <c r="AB915" s="10">
        <v>3.4958369</v>
      </c>
      <c r="AC915" s="10">
        <v>3.5011212</v>
      </c>
      <c r="AD915" s="10">
        <v>3.5063868</v>
      </c>
      <c r="AE915" s="10">
        <v>3.5116849000000001</v>
      </c>
      <c r="AF915" s="10">
        <v>3.5170667999999998</v>
      </c>
      <c r="AG915" s="10">
        <v>3.5225835999999999</v>
      </c>
      <c r="AH915" s="10">
        <v>3.5282802000000002</v>
      </c>
      <c r="AI915" s="10">
        <v>3.5341754000000001</v>
      </c>
      <c r="AJ915" s="10">
        <v>3.5402817</v>
      </c>
      <c r="AK915" s="10">
        <v>3.5466114000000002</v>
      </c>
      <c r="AL915" s="10">
        <v>3.5531769999999998</v>
      </c>
      <c r="AM915" s="10">
        <v>3.5599910000000001</v>
      </c>
      <c r="AN915" s="10">
        <v>3.5670655999999998</v>
      </c>
      <c r="AO915" s="10">
        <v>3.5744134000000001</v>
      </c>
      <c r="AP915" s="10">
        <v>3.5820468000000001</v>
      </c>
      <c r="AQ915" s="10">
        <v>3.5899781000000002</v>
      </c>
      <c r="AR915" s="10">
        <v>3.5982199000000001</v>
      </c>
      <c r="AS915" s="10">
        <v>3.6067844</v>
      </c>
      <c r="AT915" s="10">
        <v>3.6156820999999999</v>
      </c>
      <c r="AU915" s="10">
        <v>3.6249123999999999</v>
      </c>
      <c r="AV915" s="10">
        <v>3.6344704999999999</v>
      </c>
      <c r="AW915" s="10">
        <v>3.6443522000000002</v>
      </c>
      <c r="AX915" s="10">
        <v>3.6545529999999999</v>
      </c>
      <c r="AY915" s="10">
        <v>3.6650684</v>
      </c>
      <c r="AZ915" s="10">
        <v>3.6758937999999999</v>
      </c>
      <c r="BA915" s="10">
        <v>3.6870251000000001</v>
      </c>
      <c r="BB915" s="10">
        <v>3.6984575</v>
      </c>
      <c r="BC915" s="10">
        <v>3.7101866000000001</v>
      </c>
      <c r="BD915" s="10">
        <v>3.7222081999999999</v>
      </c>
      <c r="BE915" s="10">
        <v>3.7345174999999999</v>
      </c>
      <c r="BF915" s="10">
        <v>3.7471087000000001</v>
      </c>
      <c r="BG915" s="10">
        <v>3.7599691000000002</v>
      </c>
      <c r="BH915" s="10">
        <v>3.7730834</v>
      </c>
      <c r="BI915" s="10">
        <v>3.7864366999999999</v>
      </c>
      <c r="BJ915" s="10">
        <v>3.8000140999999998</v>
      </c>
      <c r="BK915" s="10">
        <v>3.8138003999999999</v>
      </c>
      <c r="BL915" s="10">
        <v>3.8277806000000001</v>
      </c>
      <c r="BM915" s="10">
        <v>3.8419398999999999</v>
      </c>
      <c r="BN915" s="10">
        <v>3.8562628999999999</v>
      </c>
      <c r="BO915" s="10">
        <v>3.8707348000000001</v>
      </c>
      <c r="BP915" s="10">
        <v>3.8853407999999998</v>
      </c>
      <c r="BQ915" s="10">
        <v>3.9000653999999999</v>
      </c>
      <c r="BR915" s="10">
        <v>3.9901217</v>
      </c>
      <c r="BS915" s="10">
        <v>4.0809981000000004</v>
      </c>
      <c r="BU915" s="9">
        <v>82.9</v>
      </c>
      <c r="BV915" s="9">
        <v>85.41</v>
      </c>
      <c r="BW915" s="9">
        <v>88.8</v>
      </c>
      <c r="BX915" s="9">
        <v>89.93</v>
      </c>
      <c r="BY915" s="9">
        <v>95.79</v>
      </c>
      <c r="BZ915" s="9">
        <v>98.61</v>
      </c>
      <c r="CA915" s="9">
        <v>99.54</v>
      </c>
      <c r="CB915" s="9">
        <v>99</v>
      </c>
      <c r="CC915" s="9">
        <v>94.77</v>
      </c>
      <c r="CD915" s="9">
        <v>88.27</v>
      </c>
      <c r="CE915" s="9">
        <v>84.44</v>
      </c>
      <c r="CF915" s="9">
        <v>81.52</v>
      </c>
      <c r="CG915" s="9">
        <v>82.48</v>
      </c>
      <c r="CH915" s="9">
        <v>83.55</v>
      </c>
      <c r="CI915" s="9">
        <v>84.75</v>
      </c>
      <c r="CJ915" s="9">
        <v>86.25</v>
      </c>
      <c r="CK915" s="9">
        <v>90.67</v>
      </c>
      <c r="CL915" s="9">
        <v>91.8</v>
      </c>
      <c r="CM915" s="9">
        <v>93.62</v>
      </c>
      <c r="CN915" s="9">
        <v>93.28</v>
      </c>
      <c r="CO915" s="9">
        <v>86.92</v>
      </c>
      <c r="CP915" s="9">
        <v>76.81</v>
      </c>
      <c r="CQ915" s="9">
        <v>75.739999999999995</v>
      </c>
      <c r="CR915" s="9">
        <v>73.59</v>
      </c>
      <c r="CS915" s="9">
        <v>72.22</v>
      </c>
      <c r="CT915" s="9">
        <v>71.69</v>
      </c>
      <c r="CU915" s="9">
        <v>73.47</v>
      </c>
      <c r="CV915" s="9">
        <v>77.25</v>
      </c>
      <c r="CW915" s="9">
        <v>79.8</v>
      </c>
      <c r="CX915" s="9">
        <v>80.28</v>
      </c>
      <c r="CY915" s="9">
        <v>81.27</v>
      </c>
      <c r="CZ915" s="9">
        <v>82.05</v>
      </c>
      <c r="DA915" s="9">
        <v>78.69</v>
      </c>
      <c r="DB915" s="9">
        <v>70.209999999999994</v>
      </c>
      <c r="DC915" s="9">
        <v>66.28</v>
      </c>
      <c r="DD915" s="9">
        <v>64.42</v>
      </c>
      <c r="DE915" s="9">
        <v>64.31</v>
      </c>
      <c r="DF915" s="9">
        <v>64.44</v>
      </c>
      <c r="DG915" s="9">
        <v>66.930000000000007</v>
      </c>
      <c r="DH915" s="9">
        <v>71.03</v>
      </c>
      <c r="DI915" s="9">
        <v>72.930000000000007</v>
      </c>
      <c r="DJ915" s="9">
        <v>74.14</v>
      </c>
      <c r="DK915" s="9">
        <v>77.34</v>
      </c>
      <c r="DL915" s="9">
        <v>76.28</v>
      </c>
      <c r="DM915" s="9">
        <v>74.69</v>
      </c>
      <c r="DN915" s="9">
        <v>66.48</v>
      </c>
      <c r="DO915" s="9">
        <v>64.62</v>
      </c>
      <c r="DP915" s="9">
        <v>64.19</v>
      </c>
      <c r="DR915" s="9">
        <v>74.150000000000006</v>
      </c>
      <c r="DS915" s="9">
        <v>76.099999999999994</v>
      </c>
      <c r="DT915" s="9">
        <v>82.75</v>
      </c>
      <c r="DU915" s="9">
        <v>83.05</v>
      </c>
      <c r="DV915" s="9">
        <v>87.05</v>
      </c>
      <c r="DW915" s="9">
        <v>89.05</v>
      </c>
      <c r="DX915" s="9">
        <v>88.35</v>
      </c>
      <c r="DY915" s="9">
        <v>88.35</v>
      </c>
      <c r="DZ915" s="9">
        <v>87.4</v>
      </c>
      <c r="EA915" s="9">
        <v>76.650000000000006</v>
      </c>
      <c r="EB915" s="9">
        <v>73.2</v>
      </c>
      <c r="EC915" s="9">
        <v>72.45</v>
      </c>
      <c r="ED915" s="9">
        <v>71.3</v>
      </c>
      <c r="EE915" s="9">
        <v>71.3</v>
      </c>
      <c r="EF915" s="9">
        <v>73.900000000000006</v>
      </c>
      <c r="EG915" s="9">
        <v>81.25</v>
      </c>
      <c r="EH915" s="9">
        <v>83.65</v>
      </c>
      <c r="EI915" s="9">
        <v>83.95</v>
      </c>
      <c r="EJ915" s="9">
        <v>83.95</v>
      </c>
      <c r="EK915" s="9">
        <v>83.3</v>
      </c>
      <c r="EL915" s="9">
        <v>79.3</v>
      </c>
      <c r="EM915" s="9">
        <v>68.45</v>
      </c>
      <c r="EN915" s="9">
        <v>65.05</v>
      </c>
      <c r="EO915" s="9">
        <v>64.849999999999994</v>
      </c>
      <c r="EP915" s="9">
        <v>65.099999999999994</v>
      </c>
      <c r="EQ915" s="9">
        <v>65.650000000000006</v>
      </c>
      <c r="ER915" s="9">
        <v>68</v>
      </c>
      <c r="ES915" s="9">
        <v>74.599999999999994</v>
      </c>
      <c r="ET915" s="9">
        <v>76.7</v>
      </c>
      <c r="EU915" s="9">
        <v>76.95</v>
      </c>
      <c r="EV915" s="9">
        <v>76.900000000000006</v>
      </c>
      <c r="EW915" s="9">
        <v>76.400000000000006</v>
      </c>
      <c r="EX915" s="9">
        <v>73.349999999999994</v>
      </c>
      <c r="EY915" s="9">
        <v>64.95</v>
      </c>
      <c r="EZ915" s="9">
        <v>62.3</v>
      </c>
      <c r="FA915" s="9">
        <v>62.15</v>
      </c>
      <c r="FB915" s="9">
        <v>62.35</v>
      </c>
      <c r="FC915" s="9">
        <v>62.8</v>
      </c>
      <c r="FD915" s="9">
        <v>64.95</v>
      </c>
      <c r="FE915" s="9">
        <v>70.849999999999994</v>
      </c>
      <c r="FF915" s="9">
        <v>72.7</v>
      </c>
      <c r="FG915" s="9">
        <v>72.95</v>
      </c>
      <c r="FH915" s="9">
        <v>72.849999999999994</v>
      </c>
      <c r="FI915" s="9">
        <v>72.45</v>
      </c>
      <c r="FJ915" s="9">
        <v>70.25</v>
      </c>
      <c r="FK915" s="9">
        <v>64.2</v>
      </c>
      <c r="FL915" s="9">
        <v>62.3</v>
      </c>
      <c r="FM915" s="9">
        <v>62.15</v>
      </c>
      <c r="FO915" s="9">
        <v>85.903800000000004</v>
      </c>
      <c r="FP915" s="7">
        <v>69.13</v>
      </c>
      <c r="FQ915" s="9">
        <v>1.3623000000000001</v>
      </c>
      <c r="FT915" s="7">
        <v>3.87</v>
      </c>
      <c r="FU915" s="7">
        <v>4.47</v>
      </c>
      <c r="FV915" s="9">
        <v>85.984499999999997</v>
      </c>
      <c r="FX915" s="9">
        <v>67.14</v>
      </c>
      <c r="FY915" s="9">
        <v>65.36</v>
      </c>
      <c r="FZ915" s="9">
        <v>64.739999999999995</v>
      </c>
      <c r="GA915" s="9">
        <v>65.040000000000006</v>
      </c>
      <c r="GB915" s="9">
        <v>65.86</v>
      </c>
      <c r="GD915" s="9">
        <v>67.14</v>
      </c>
      <c r="GE915" s="9">
        <v>66.17</v>
      </c>
      <c r="GF915" s="9">
        <v>65.36</v>
      </c>
      <c r="GG915" s="9">
        <v>64.930000000000007</v>
      </c>
      <c r="GH915" s="9">
        <v>64.75</v>
      </c>
      <c r="GI915" s="9">
        <v>64.739999999999995</v>
      </c>
      <c r="GJ915" s="9">
        <v>64.77</v>
      </c>
      <c r="GK915" s="9">
        <v>64.83</v>
      </c>
      <c r="GL915" s="9">
        <v>64.89</v>
      </c>
      <c r="GM915" s="9">
        <v>64.95</v>
      </c>
      <c r="GN915" s="9">
        <v>65.010000000000005</v>
      </c>
      <c r="GO915" s="9">
        <v>65.040000000000006</v>
      </c>
      <c r="GP915" s="9">
        <v>65.08</v>
      </c>
      <c r="GQ915" s="9">
        <v>65.13</v>
      </c>
      <c r="GR915" s="9">
        <v>65.2</v>
      </c>
      <c r="GS915" s="9">
        <v>65.290000000000006</v>
      </c>
      <c r="GT915" s="9">
        <v>65.37</v>
      </c>
      <c r="GU915" s="9">
        <v>65.400000000000006</v>
      </c>
      <c r="GV915" s="9">
        <v>65.430000000000007</v>
      </c>
      <c r="GW915" s="9">
        <v>65.510000000000005</v>
      </c>
      <c r="GX915" s="9">
        <v>65.599999999999994</v>
      </c>
      <c r="GY915" s="9">
        <v>65.72</v>
      </c>
      <c r="GZ915" s="9">
        <v>65.81</v>
      </c>
      <c r="HA915" s="9">
        <v>65.86</v>
      </c>
      <c r="HB915" s="9">
        <v>65.900000000000006</v>
      </c>
      <c r="HC915" s="9">
        <v>65.959999999999994</v>
      </c>
      <c r="HD915" s="9">
        <v>66.02</v>
      </c>
      <c r="HE915" s="9">
        <v>66.12</v>
      </c>
      <c r="HF915" s="9">
        <v>66.23</v>
      </c>
      <c r="HG915" s="9">
        <v>66.290000000000006</v>
      </c>
      <c r="HH915" s="9">
        <v>66.36</v>
      </c>
      <c r="HI915" s="9">
        <v>66.44</v>
      </c>
      <c r="HJ915" s="9">
        <v>66.540000000000006</v>
      </c>
      <c r="HK915" s="9">
        <v>66.67</v>
      </c>
      <c r="HL915" s="9">
        <v>66.77</v>
      </c>
      <c r="HM915" s="9">
        <v>66.790000000000006</v>
      </c>
      <c r="HN915" s="9">
        <v>66.83</v>
      </c>
      <c r="HO915" s="9">
        <v>66.86</v>
      </c>
      <c r="HP915" s="9">
        <v>66.92</v>
      </c>
      <c r="HQ915" s="9">
        <v>66.930000000000007</v>
      </c>
      <c r="HR915" s="9">
        <v>66.98</v>
      </c>
      <c r="HS915" s="9">
        <v>67.099999999999994</v>
      </c>
      <c r="HT915" s="9">
        <v>67.180000000000007</v>
      </c>
      <c r="HU915" s="9">
        <v>67.23</v>
      </c>
      <c r="HV915" s="9">
        <v>67.290000000000006</v>
      </c>
      <c r="HW915" s="9">
        <v>67.319999999999993</v>
      </c>
      <c r="HX915" s="9">
        <v>67.36</v>
      </c>
      <c r="HY915" s="9">
        <v>67.39</v>
      </c>
      <c r="ID915" s="14">
        <v>84.838099999999997</v>
      </c>
      <c r="IE915" s="14">
        <v>84.747900000000001</v>
      </c>
      <c r="IF915" s="14">
        <v>-0.10641399999999999</v>
      </c>
      <c r="IH915" s="7">
        <v>67.14</v>
      </c>
      <c r="II915" s="9">
        <v>82.9</v>
      </c>
    </row>
    <row r="916" spans="1:243" x14ac:dyDescent="0.35">
      <c r="A916" s="6">
        <f t="shared" si="208"/>
        <v>45833</v>
      </c>
      <c r="B916" s="13">
        <f t="shared" si="203"/>
        <v>6</v>
      </c>
      <c r="C916" s="13">
        <f t="shared" si="204"/>
        <v>2025</v>
      </c>
      <c r="D916">
        <f t="shared" si="205"/>
        <v>202506</v>
      </c>
      <c r="E916">
        <f t="shared" si="206"/>
        <v>2</v>
      </c>
      <c r="F916">
        <f t="shared" si="207"/>
        <v>202502</v>
      </c>
      <c r="G916" t="s">
        <v>2068</v>
      </c>
      <c r="H916" s="9">
        <v>4.25</v>
      </c>
      <c r="I916" s="9">
        <v>4.2172000000000001</v>
      </c>
      <c r="J916" s="10">
        <v>4.1667576000000004</v>
      </c>
      <c r="K916" s="10">
        <v>4.0520094999999996</v>
      </c>
      <c r="L916" s="10">
        <v>3.9549401999999998</v>
      </c>
      <c r="M916" s="10">
        <v>3.8671992999999998</v>
      </c>
      <c r="N916" s="10">
        <v>3.7832720000000002</v>
      </c>
      <c r="O916" s="10">
        <v>3.7042937999999999</v>
      </c>
      <c r="P916" s="10">
        <v>3.6328279000000001</v>
      </c>
      <c r="Q916" s="10">
        <v>3.5711526999999998</v>
      </c>
      <c r="R916" s="10">
        <v>3.5204176</v>
      </c>
      <c r="S916" s="10">
        <v>3.4803766999999999</v>
      </c>
      <c r="T916" s="10">
        <v>3.4503366999999998</v>
      </c>
      <c r="U916" s="10">
        <v>3.4295798</v>
      </c>
      <c r="V916" s="10">
        <v>3.4169097000000002</v>
      </c>
      <c r="W916" s="10">
        <v>3.4110151000000002</v>
      </c>
      <c r="X916" s="10">
        <v>3.4105903999999998</v>
      </c>
      <c r="Y916" s="10">
        <v>3.4143297000000001</v>
      </c>
      <c r="Z916" s="10">
        <v>3.4209271999999999</v>
      </c>
      <c r="AA916" s="10">
        <v>3.4290769999999999</v>
      </c>
      <c r="AB916" s="10">
        <v>3.4376050999999999</v>
      </c>
      <c r="AC916" s="10">
        <v>3.4461629999999999</v>
      </c>
      <c r="AD916" s="10">
        <v>3.4547211</v>
      </c>
      <c r="AE916" s="10">
        <v>3.4632507000000001</v>
      </c>
      <c r="AF916" s="10">
        <v>3.4717234000000001</v>
      </c>
      <c r="AG916" s="10">
        <v>3.4801101000000001</v>
      </c>
      <c r="AH916" s="10">
        <v>3.4883948999999999</v>
      </c>
      <c r="AI916" s="10">
        <v>3.4966115000000002</v>
      </c>
      <c r="AJ916" s="10">
        <v>3.5048059</v>
      </c>
      <c r="AK916" s="10">
        <v>3.5130245000000002</v>
      </c>
      <c r="AL916" s="10">
        <v>3.5213136999999999</v>
      </c>
      <c r="AM916" s="10">
        <v>3.5297193</v>
      </c>
      <c r="AN916" s="10">
        <v>3.5382878</v>
      </c>
      <c r="AO916" s="10">
        <v>3.5470655</v>
      </c>
      <c r="AP916" s="10">
        <v>3.5560984000000002</v>
      </c>
      <c r="AQ916" s="10">
        <v>3.5654327000000001</v>
      </c>
      <c r="AR916" s="10">
        <v>3.5751149999999998</v>
      </c>
      <c r="AS916" s="10">
        <v>3.5851910999999999</v>
      </c>
      <c r="AT916" s="10">
        <v>3.5956977999999999</v>
      </c>
      <c r="AU916" s="10">
        <v>3.6066254999999998</v>
      </c>
      <c r="AV916" s="10">
        <v>3.61795</v>
      </c>
      <c r="AW916" s="10">
        <v>3.6296474000000001</v>
      </c>
      <c r="AX916" s="10">
        <v>3.6416938999999999</v>
      </c>
      <c r="AY916" s="10">
        <v>3.6540653000000001</v>
      </c>
      <c r="AZ916" s="10">
        <v>3.6667377999999999</v>
      </c>
      <c r="BA916" s="10">
        <v>3.6796875999999998</v>
      </c>
      <c r="BB916" s="10">
        <v>3.6928904</v>
      </c>
      <c r="BC916" s="10">
        <v>3.7063223999999999</v>
      </c>
      <c r="BD916" s="10">
        <v>3.7199597999999998</v>
      </c>
      <c r="BE916" s="10">
        <v>3.7337783</v>
      </c>
      <c r="BF916" s="10">
        <v>3.7477559999999999</v>
      </c>
      <c r="BG916" s="10">
        <v>3.761879</v>
      </c>
      <c r="BH916" s="10">
        <v>3.776135</v>
      </c>
      <c r="BI916" s="10">
        <v>3.7905123000000001</v>
      </c>
      <c r="BJ916" s="10">
        <v>3.8049993999999998</v>
      </c>
      <c r="BK916" s="10">
        <v>3.8195838000000002</v>
      </c>
      <c r="BL916" s="10">
        <v>3.8342540000000001</v>
      </c>
      <c r="BM916" s="10">
        <v>3.8489982</v>
      </c>
      <c r="BN916" s="10">
        <v>3.8638043</v>
      </c>
      <c r="BO916" s="10">
        <v>3.8786605000000001</v>
      </c>
      <c r="BP916" s="10">
        <v>3.8935552000000002</v>
      </c>
      <c r="BQ916" s="10">
        <v>3.9084759999999998</v>
      </c>
      <c r="BR916" s="10">
        <v>3.9980989999999998</v>
      </c>
      <c r="BS916" s="10">
        <v>4.0869397000000003</v>
      </c>
      <c r="BU916" s="9">
        <v>82.68</v>
      </c>
      <c r="BV916" s="9">
        <v>84.91</v>
      </c>
      <c r="BW916" s="9">
        <v>88.63</v>
      </c>
      <c r="BX916" s="9">
        <v>89.72</v>
      </c>
      <c r="BY916" s="9">
        <v>95.76</v>
      </c>
      <c r="BZ916" s="9">
        <v>98.6</v>
      </c>
      <c r="CA916" s="9">
        <v>99.35</v>
      </c>
      <c r="CB916" s="9">
        <v>99.1</v>
      </c>
      <c r="CC916" s="9">
        <v>94.87</v>
      </c>
      <c r="CD916" s="9">
        <v>88.52</v>
      </c>
      <c r="CE916" s="9">
        <v>84.69</v>
      </c>
      <c r="CF916" s="9">
        <v>81.77</v>
      </c>
      <c r="CG916" s="9">
        <v>82.41</v>
      </c>
      <c r="CH916" s="9">
        <v>83.48</v>
      </c>
      <c r="CI916" s="9">
        <v>84.68</v>
      </c>
      <c r="CJ916" s="9">
        <v>86.18</v>
      </c>
      <c r="CK916" s="9">
        <v>90.6</v>
      </c>
      <c r="CL916" s="9">
        <v>91.73</v>
      </c>
      <c r="CM916" s="9">
        <v>93.55</v>
      </c>
      <c r="CN916" s="9">
        <v>93.21</v>
      </c>
      <c r="CO916" s="9">
        <v>86.85</v>
      </c>
      <c r="CP916" s="9">
        <v>76.739999999999995</v>
      </c>
      <c r="CQ916" s="9">
        <v>75.67</v>
      </c>
      <c r="CR916" s="9">
        <v>73.52</v>
      </c>
      <c r="CS916" s="9">
        <v>72.150000000000006</v>
      </c>
      <c r="CT916" s="9">
        <v>71.62</v>
      </c>
      <c r="CU916" s="9">
        <v>73.400000000000006</v>
      </c>
      <c r="CV916" s="9">
        <v>77.099999999999994</v>
      </c>
      <c r="CW916" s="9">
        <v>79.650000000000006</v>
      </c>
      <c r="CX916" s="9">
        <v>80.13</v>
      </c>
      <c r="CY916" s="9">
        <v>81.12</v>
      </c>
      <c r="CZ916" s="9">
        <v>81.900000000000006</v>
      </c>
      <c r="DA916" s="9">
        <v>78.540000000000006</v>
      </c>
      <c r="DB916" s="9">
        <v>70.06</v>
      </c>
      <c r="DC916" s="9">
        <v>66.13</v>
      </c>
      <c r="DD916" s="9">
        <v>64.27</v>
      </c>
      <c r="DE916" s="9">
        <v>64.16</v>
      </c>
      <c r="DF916" s="9">
        <v>64.290000000000006</v>
      </c>
      <c r="DG916" s="9">
        <v>66.78</v>
      </c>
      <c r="DH916" s="9">
        <v>70.88</v>
      </c>
      <c r="DI916" s="9">
        <v>72.78</v>
      </c>
      <c r="DJ916" s="9">
        <v>73.989999999999995</v>
      </c>
      <c r="DK916" s="9">
        <v>77.19</v>
      </c>
      <c r="DL916" s="9">
        <v>76.13</v>
      </c>
      <c r="DM916" s="9">
        <v>74.540000000000006</v>
      </c>
      <c r="DN916" s="9">
        <v>66.33</v>
      </c>
      <c r="DO916" s="9">
        <v>64.47</v>
      </c>
      <c r="DP916" s="9">
        <v>64.040000000000006</v>
      </c>
      <c r="DR916" s="9">
        <v>75.400000000000006</v>
      </c>
      <c r="DS916" s="9">
        <v>74.849999999999994</v>
      </c>
      <c r="DT916" s="9">
        <v>81.849999999999994</v>
      </c>
      <c r="DU916" s="9">
        <v>80.900000000000006</v>
      </c>
      <c r="DV916" s="9">
        <v>86.3</v>
      </c>
      <c r="DW916" s="9">
        <v>88.3</v>
      </c>
      <c r="DX916" s="9">
        <v>87.75</v>
      </c>
      <c r="DY916" s="9">
        <v>87.75</v>
      </c>
      <c r="DZ916" s="9">
        <v>86.8</v>
      </c>
      <c r="EA916" s="9">
        <v>76.099999999999994</v>
      </c>
      <c r="EB916" s="9">
        <v>72.7</v>
      </c>
      <c r="EC916" s="9">
        <v>72</v>
      </c>
      <c r="ED916" s="9">
        <v>71.099999999999994</v>
      </c>
      <c r="EE916" s="9">
        <v>71.2</v>
      </c>
      <c r="EF916" s="9">
        <v>73.55</v>
      </c>
      <c r="EG916" s="9">
        <v>80.3</v>
      </c>
      <c r="EH916" s="9">
        <v>82.5</v>
      </c>
      <c r="EI916" s="9">
        <v>82.8</v>
      </c>
      <c r="EJ916" s="9">
        <v>82.8</v>
      </c>
      <c r="EK916" s="9">
        <v>82.15</v>
      </c>
      <c r="EL916" s="9">
        <v>78.349999999999994</v>
      </c>
      <c r="EM916" s="9">
        <v>68</v>
      </c>
      <c r="EN916" s="9">
        <v>64.75</v>
      </c>
      <c r="EO916" s="9">
        <v>64.55</v>
      </c>
      <c r="EP916" s="9">
        <v>64.8</v>
      </c>
      <c r="EQ916" s="9">
        <v>65.3</v>
      </c>
      <c r="ER916" s="9">
        <v>67.55</v>
      </c>
      <c r="ES916" s="9">
        <v>73.8</v>
      </c>
      <c r="ET916" s="9">
        <v>75.8</v>
      </c>
      <c r="EU916" s="9">
        <v>76.05</v>
      </c>
      <c r="EV916" s="9">
        <v>76</v>
      </c>
      <c r="EW916" s="9">
        <v>75.5</v>
      </c>
      <c r="EX916" s="9">
        <v>72.650000000000006</v>
      </c>
      <c r="EY916" s="9">
        <v>64.8</v>
      </c>
      <c r="EZ916" s="9">
        <v>62.3</v>
      </c>
      <c r="FA916" s="9">
        <v>62.15</v>
      </c>
      <c r="FB916" s="9">
        <v>62.35</v>
      </c>
      <c r="FC916" s="9">
        <v>62.8</v>
      </c>
      <c r="FD916" s="9">
        <v>64.95</v>
      </c>
      <c r="FE916" s="9">
        <v>70.8</v>
      </c>
      <c r="FF916" s="9">
        <v>72.7</v>
      </c>
      <c r="FG916" s="9">
        <v>72.900000000000006</v>
      </c>
      <c r="FH916" s="9">
        <v>72.849999999999994</v>
      </c>
      <c r="FI916" s="9">
        <v>72.400000000000006</v>
      </c>
      <c r="FJ916" s="9">
        <v>70.2</v>
      </c>
      <c r="FK916" s="9">
        <v>64.2</v>
      </c>
      <c r="FL916" s="9">
        <v>62.3</v>
      </c>
      <c r="FM916" s="9">
        <v>62.15</v>
      </c>
      <c r="FO916" s="9">
        <v>85.943899999999999</v>
      </c>
      <c r="FP916" s="7">
        <v>68.400000000000006</v>
      </c>
      <c r="FQ916" s="9">
        <v>1.3624000000000001</v>
      </c>
      <c r="FT916" s="7">
        <v>3.88</v>
      </c>
      <c r="FU916" s="7">
        <v>4.46</v>
      </c>
      <c r="FV916" s="9">
        <v>86.025400000000005</v>
      </c>
      <c r="FX916" s="9">
        <v>67.680000000000007</v>
      </c>
      <c r="FY916" s="9">
        <v>65.48</v>
      </c>
      <c r="FZ916" s="9">
        <v>64.47</v>
      </c>
      <c r="GA916" s="9">
        <v>64.63</v>
      </c>
      <c r="GB916" s="9">
        <v>65.45</v>
      </c>
      <c r="GD916" s="9">
        <v>67.680000000000007</v>
      </c>
      <c r="GE916" s="9">
        <v>66.430000000000007</v>
      </c>
      <c r="GF916" s="9">
        <v>65.48</v>
      </c>
      <c r="GG916" s="9">
        <v>64.900000000000006</v>
      </c>
      <c r="GH916" s="9">
        <v>64.58</v>
      </c>
      <c r="GI916" s="9">
        <v>64.47</v>
      </c>
      <c r="GJ916" s="9">
        <v>64.44</v>
      </c>
      <c r="GK916" s="9">
        <v>64.459999999999994</v>
      </c>
      <c r="GL916" s="9">
        <v>64.5</v>
      </c>
      <c r="GM916" s="9">
        <v>64.55</v>
      </c>
      <c r="GN916" s="9">
        <v>64.599999999999994</v>
      </c>
      <c r="GO916" s="9">
        <v>64.63</v>
      </c>
      <c r="GP916" s="9">
        <v>64.66</v>
      </c>
      <c r="GQ916" s="9">
        <v>64.72</v>
      </c>
      <c r="GR916" s="9">
        <v>64.8</v>
      </c>
      <c r="GS916" s="9">
        <v>64.89</v>
      </c>
      <c r="GT916" s="9">
        <v>64.959999999999994</v>
      </c>
      <c r="GU916" s="9">
        <v>64.98</v>
      </c>
      <c r="GV916" s="9">
        <v>65.02</v>
      </c>
      <c r="GW916" s="9">
        <v>65.099999999999994</v>
      </c>
      <c r="GX916" s="9">
        <v>65.19</v>
      </c>
      <c r="GY916" s="9">
        <v>65.3</v>
      </c>
      <c r="GZ916" s="9">
        <v>65.400000000000006</v>
      </c>
      <c r="HA916" s="9">
        <v>65.45</v>
      </c>
      <c r="HB916" s="9">
        <v>65.489999999999995</v>
      </c>
      <c r="HC916" s="9">
        <v>65.55</v>
      </c>
      <c r="HD916" s="9">
        <v>65.599999999999994</v>
      </c>
      <c r="HE916" s="9">
        <v>65.7</v>
      </c>
      <c r="HF916" s="9">
        <v>65.81</v>
      </c>
      <c r="HG916" s="9">
        <v>65.87</v>
      </c>
      <c r="HH916" s="9">
        <v>65.95</v>
      </c>
      <c r="HI916" s="9">
        <v>66.03</v>
      </c>
      <c r="HJ916" s="9">
        <v>66.13</v>
      </c>
      <c r="HK916" s="9">
        <v>66.260000000000005</v>
      </c>
      <c r="HL916" s="9">
        <v>66.36</v>
      </c>
      <c r="HM916" s="9">
        <v>66.38</v>
      </c>
      <c r="HN916" s="9">
        <v>66.430000000000007</v>
      </c>
      <c r="HO916" s="9">
        <v>66.47</v>
      </c>
      <c r="HP916" s="9">
        <v>66.53</v>
      </c>
      <c r="HQ916" s="9">
        <v>66.540000000000006</v>
      </c>
      <c r="HR916" s="9">
        <v>66.59</v>
      </c>
      <c r="HS916" s="9">
        <v>66.72</v>
      </c>
      <c r="HT916" s="9">
        <v>66.81</v>
      </c>
      <c r="HU916" s="9">
        <v>66.87</v>
      </c>
      <c r="HV916" s="9">
        <v>66.930000000000007</v>
      </c>
      <c r="HW916" s="9">
        <v>66.97</v>
      </c>
      <c r="HX916" s="9">
        <v>67.010000000000005</v>
      </c>
      <c r="HY916" s="9">
        <v>67.040000000000006</v>
      </c>
      <c r="ID916" s="14">
        <v>84.838099999999997</v>
      </c>
      <c r="IE916" s="14">
        <v>84.747900000000001</v>
      </c>
      <c r="IF916" s="14">
        <v>-0.10641399999999999</v>
      </c>
      <c r="IH916" s="7">
        <v>67.680000000000007</v>
      </c>
      <c r="II916" s="9">
        <v>82.68</v>
      </c>
    </row>
    <row r="917" spans="1:243" x14ac:dyDescent="0.35">
      <c r="A917" s="6">
        <f t="shared" si="208"/>
        <v>45834</v>
      </c>
      <c r="B917" s="13">
        <f t="shared" si="203"/>
        <v>6</v>
      </c>
      <c r="C917" s="13">
        <f t="shared" si="204"/>
        <v>2025</v>
      </c>
      <c r="D917">
        <f t="shared" si="205"/>
        <v>202506</v>
      </c>
      <c r="E917">
        <f t="shared" si="206"/>
        <v>2</v>
      </c>
      <c r="F917">
        <f t="shared" si="207"/>
        <v>202502</v>
      </c>
      <c r="G917" t="s">
        <v>2069</v>
      </c>
      <c r="H917" s="9">
        <v>4.25</v>
      </c>
      <c r="I917" s="9">
        <v>4.2169999999999996</v>
      </c>
      <c r="J917" s="10">
        <v>4.1662281999999999</v>
      </c>
      <c r="K917" s="10">
        <v>4.0495542000000002</v>
      </c>
      <c r="L917" s="10">
        <v>3.9544114000000001</v>
      </c>
      <c r="M917" s="10">
        <v>3.8685534000000001</v>
      </c>
      <c r="N917" s="10">
        <v>3.7839388999999999</v>
      </c>
      <c r="O917" s="10">
        <v>3.7016189000000002</v>
      </c>
      <c r="P917" s="10">
        <v>3.6250781000000001</v>
      </c>
      <c r="Q917" s="10">
        <v>3.5579611999999998</v>
      </c>
      <c r="R917" s="10">
        <v>3.5023586999999998</v>
      </c>
      <c r="S917" s="10">
        <v>3.4583628000000002</v>
      </c>
      <c r="T917" s="10">
        <v>3.4253889000000002</v>
      </c>
      <c r="U917" s="10">
        <v>3.4022823999999998</v>
      </c>
      <c r="V917" s="10">
        <v>3.3871920000000002</v>
      </c>
      <c r="W917" s="10">
        <v>3.378692</v>
      </c>
      <c r="X917" s="10">
        <v>3.3755079000000001</v>
      </c>
      <c r="Y917" s="10">
        <v>3.3763649999999998</v>
      </c>
      <c r="Z917" s="10">
        <v>3.3799888999999999</v>
      </c>
      <c r="AA917" s="10">
        <v>3.3851046999999999</v>
      </c>
      <c r="AB917" s="10">
        <v>3.3905930999999998</v>
      </c>
      <c r="AC917" s="10">
        <v>3.3962127</v>
      </c>
      <c r="AD917" s="10">
        <v>3.4020307999999999</v>
      </c>
      <c r="AE917" s="10">
        <v>3.4081153999999998</v>
      </c>
      <c r="AF917" s="10">
        <v>3.4145344</v>
      </c>
      <c r="AG917" s="10">
        <v>3.4213553999999999</v>
      </c>
      <c r="AH917" s="10">
        <v>3.4286365999999999</v>
      </c>
      <c r="AI917" s="10">
        <v>3.4363893999999999</v>
      </c>
      <c r="AJ917" s="10">
        <v>3.4446104000000002</v>
      </c>
      <c r="AK917" s="10">
        <v>3.4532967000000001</v>
      </c>
      <c r="AL917" s="10">
        <v>3.4624451000000001</v>
      </c>
      <c r="AM917" s="10">
        <v>3.4720523999999999</v>
      </c>
      <c r="AN917" s="10">
        <v>3.4821154999999999</v>
      </c>
      <c r="AO917" s="10">
        <v>3.4926314000000001</v>
      </c>
      <c r="AP917" s="10">
        <v>3.5035968999999998</v>
      </c>
      <c r="AQ917" s="10">
        <v>3.5150087999999999</v>
      </c>
      <c r="AR917" s="10">
        <v>3.5268641000000001</v>
      </c>
      <c r="AS917" s="10">
        <v>3.5391596000000001</v>
      </c>
      <c r="AT917" s="10">
        <v>3.5518879000000001</v>
      </c>
      <c r="AU917" s="10">
        <v>3.5650233</v>
      </c>
      <c r="AV917" s="10">
        <v>3.5785341000000002</v>
      </c>
      <c r="AW917" s="10">
        <v>3.5923894000000001</v>
      </c>
      <c r="AX917" s="10">
        <v>3.6065583000000001</v>
      </c>
      <c r="AY917" s="10">
        <v>3.6210091000000002</v>
      </c>
      <c r="AZ917" s="10">
        <v>3.6357108999999999</v>
      </c>
      <c r="BA917" s="10">
        <v>3.6506325999999998</v>
      </c>
      <c r="BB917" s="10">
        <v>3.6657429000000001</v>
      </c>
      <c r="BC917" s="10">
        <v>3.6810105000000002</v>
      </c>
      <c r="BD917" s="10">
        <v>3.6964046000000002</v>
      </c>
      <c r="BE917" s="10">
        <v>3.7118937000000001</v>
      </c>
      <c r="BF917" s="10">
        <v>3.7274503999999999</v>
      </c>
      <c r="BG917" s="10">
        <v>3.7430640999999998</v>
      </c>
      <c r="BH917" s="10">
        <v>3.7587282000000002</v>
      </c>
      <c r="BI917" s="10">
        <v>3.7744366</v>
      </c>
      <c r="BJ917" s="10">
        <v>3.7901831000000001</v>
      </c>
      <c r="BK917" s="10">
        <v>3.8059612</v>
      </c>
      <c r="BL917" s="10">
        <v>3.8217647000000001</v>
      </c>
      <c r="BM917" s="10">
        <v>3.8375875000000002</v>
      </c>
      <c r="BN917" s="10">
        <v>3.8534229999999998</v>
      </c>
      <c r="BO917" s="10">
        <v>3.8692650999999998</v>
      </c>
      <c r="BP917" s="10">
        <v>3.8851076999999998</v>
      </c>
      <c r="BQ917" s="10">
        <v>3.9009440999999998</v>
      </c>
      <c r="BR917" s="10">
        <v>3.9955516000000002</v>
      </c>
      <c r="BS917" s="10">
        <v>4.0887596000000004</v>
      </c>
      <c r="BU917" s="9">
        <v>79.14</v>
      </c>
      <c r="BV917" s="9">
        <v>81.180000000000007</v>
      </c>
      <c r="BW917" s="9">
        <v>84.95</v>
      </c>
      <c r="BX917" s="9">
        <v>86.22</v>
      </c>
      <c r="BY917" s="9">
        <v>92.55</v>
      </c>
      <c r="BZ917" s="9">
        <v>95.66</v>
      </c>
      <c r="CA917" s="9">
        <v>96.46</v>
      </c>
      <c r="CB917" s="9">
        <v>95.71</v>
      </c>
      <c r="CC917" s="9">
        <v>92.21</v>
      </c>
      <c r="CD917" s="9">
        <v>87.03</v>
      </c>
      <c r="CE917" s="9">
        <v>82.99</v>
      </c>
      <c r="CF917" s="9">
        <v>80.06</v>
      </c>
      <c r="CG917" s="9">
        <v>80.7</v>
      </c>
      <c r="CH917" s="9">
        <v>81.760000000000005</v>
      </c>
      <c r="CI917" s="9">
        <v>82.96</v>
      </c>
      <c r="CJ917" s="9">
        <v>84.83</v>
      </c>
      <c r="CK917" s="9">
        <v>89.24</v>
      </c>
      <c r="CL917" s="9">
        <v>90.37</v>
      </c>
      <c r="CM917" s="9">
        <v>92.19</v>
      </c>
      <c r="CN917" s="9">
        <v>91.85</v>
      </c>
      <c r="CO917" s="9">
        <v>85.48</v>
      </c>
      <c r="CP917" s="9">
        <v>75.37</v>
      </c>
      <c r="CQ917" s="9">
        <v>74.3</v>
      </c>
      <c r="CR917" s="9">
        <v>72.150000000000006</v>
      </c>
      <c r="CS917" s="9">
        <v>70.78</v>
      </c>
      <c r="CT917" s="9">
        <v>70.239999999999995</v>
      </c>
      <c r="CU917" s="9">
        <v>72.02</v>
      </c>
      <c r="CV917" s="9">
        <v>75.72</v>
      </c>
      <c r="CW917" s="9">
        <v>78.27</v>
      </c>
      <c r="CX917" s="9">
        <v>78.75</v>
      </c>
      <c r="CY917" s="9">
        <v>79.73</v>
      </c>
      <c r="CZ917" s="9">
        <v>80.510000000000005</v>
      </c>
      <c r="DA917" s="9">
        <v>77.150000000000006</v>
      </c>
      <c r="DB917" s="9">
        <v>70.06</v>
      </c>
      <c r="DC917" s="9">
        <v>65.97</v>
      </c>
      <c r="DD917" s="9">
        <v>64.11</v>
      </c>
      <c r="DE917" s="9">
        <v>64</v>
      </c>
      <c r="DF917" s="9">
        <v>64.13</v>
      </c>
      <c r="DG917" s="9">
        <v>66.62</v>
      </c>
      <c r="DH917" s="9">
        <v>70.569999999999993</v>
      </c>
      <c r="DI917" s="9">
        <v>72.28</v>
      </c>
      <c r="DJ917" s="9">
        <v>73.489999999999995</v>
      </c>
      <c r="DK917" s="9">
        <v>76.69</v>
      </c>
      <c r="DL917" s="9">
        <v>75.63</v>
      </c>
      <c r="DM917" s="9">
        <v>74.040000000000006</v>
      </c>
      <c r="DN917" s="9">
        <v>66.400000000000006</v>
      </c>
      <c r="DO917" s="9">
        <v>64.540000000000006</v>
      </c>
      <c r="DP917" s="9">
        <v>64.11</v>
      </c>
      <c r="DR917" s="9">
        <v>72.150000000000006</v>
      </c>
      <c r="DS917" s="9">
        <v>71.5</v>
      </c>
      <c r="DT917" s="9">
        <v>79.75</v>
      </c>
      <c r="DU917" s="9">
        <v>80</v>
      </c>
      <c r="DV917" s="9">
        <v>84.5</v>
      </c>
      <c r="DW917" s="9">
        <v>86.7</v>
      </c>
      <c r="DX917" s="9">
        <v>85.9</v>
      </c>
      <c r="DY917" s="9">
        <v>85.9</v>
      </c>
      <c r="DZ917" s="9">
        <v>84.95</v>
      </c>
      <c r="EA917" s="9">
        <v>74.900000000000006</v>
      </c>
      <c r="EB917" s="9">
        <v>71.650000000000006</v>
      </c>
      <c r="EC917" s="9">
        <v>70.8</v>
      </c>
      <c r="ED917" s="9">
        <v>69.25</v>
      </c>
      <c r="EE917" s="9">
        <v>69.150000000000006</v>
      </c>
      <c r="EF917" s="9">
        <v>71.7</v>
      </c>
      <c r="EG917" s="9">
        <v>78.95</v>
      </c>
      <c r="EH917" s="9">
        <v>81.3</v>
      </c>
      <c r="EI917" s="9">
        <v>81.599999999999994</v>
      </c>
      <c r="EJ917" s="9">
        <v>81.599999999999994</v>
      </c>
      <c r="EK917" s="9">
        <v>81</v>
      </c>
      <c r="EL917" s="9">
        <v>77.349999999999994</v>
      </c>
      <c r="EM917" s="9">
        <v>67.349999999999994</v>
      </c>
      <c r="EN917" s="9">
        <v>64.2</v>
      </c>
      <c r="EO917" s="9">
        <v>64</v>
      </c>
      <c r="EP917" s="9">
        <v>64.25</v>
      </c>
      <c r="EQ917" s="9">
        <v>64.75</v>
      </c>
      <c r="ER917" s="9">
        <v>67.25</v>
      </c>
      <c r="ES917" s="9">
        <v>74.05</v>
      </c>
      <c r="ET917" s="9">
        <v>76.25</v>
      </c>
      <c r="EU917" s="9">
        <v>76.5</v>
      </c>
      <c r="EV917" s="9">
        <v>76.45</v>
      </c>
      <c r="EW917" s="9">
        <v>75.95</v>
      </c>
      <c r="EX917" s="9">
        <v>72.8</v>
      </c>
      <c r="EY917" s="9">
        <v>64.2</v>
      </c>
      <c r="EZ917" s="9">
        <v>61.5</v>
      </c>
      <c r="FA917" s="9">
        <v>61.3</v>
      </c>
      <c r="FB917" s="9">
        <v>61.5</v>
      </c>
      <c r="FC917" s="9">
        <v>62</v>
      </c>
      <c r="FD917" s="9">
        <v>64.650000000000006</v>
      </c>
      <c r="FE917" s="9">
        <v>71.849999999999994</v>
      </c>
      <c r="FF917" s="9">
        <v>74.150000000000006</v>
      </c>
      <c r="FG917" s="9">
        <v>74.400000000000006</v>
      </c>
      <c r="FH917" s="9">
        <v>74.25</v>
      </c>
      <c r="FI917" s="9">
        <v>73.849999999999994</v>
      </c>
      <c r="FJ917" s="9">
        <v>71.599999999999994</v>
      </c>
      <c r="FK917" s="9">
        <v>65.599999999999994</v>
      </c>
      <c r="FL917" s="9">
        <v>63.65</v>
      </c>
      <c r="FM917" s="9">
        <v>63.5</v>
      </c>
      <c r="FO917" s="9">
        <v>86.212100000000007</v>
      </c>
      <c r="FP917" s="7">
        <v>68.569999999999993</v>
      </c>
      <c r="FQ917" s="9">
        <v>1.3733</v>
      </c>
      <c r="FT917" s="7">
        <v>3.82</v>
      </c>
      <c r="FU917" s="7">
        <v>4.47</v>
      </c>
      <c r="FV917" s="9">
        <v>86.297700000000006</v>
      </c>
      <c r="FX917" s="9">
        <v>67.73</v>
      </c>
      <c r="FY917" s="9">
        <v>65.81</v>
      </c>
      <c r="FZ917" s="9">
        <v>64.86</v>
      </c>
      <c r="GA917" s="9">
        <v>64.98</v>
      </c>
      <c r="GB917" s="9">
        <v>65.72</v>
      </c>
      <c r="GD917" s="9">
        <v>67.73</v>
      </c>
      <c r="GE917" s="9">
        <v>66.69</v>
      </c>
      <c r="GF917" s="9">
        <v>65.81</v>
      </c>
      <c r="GG917" s="9">
        <v>65.25</v>
      </c>
      <c r="GH917" s="9">
        <v>64.95</v>
      </c>
      <c r="GI917" s="9">
        <v>64.86</v>
      </c>
      <c r="GJ917" s="9">
        <v>64.849999999999994</v>
      </c>
      <c r="GK917" s="9">
        <v>64.86</v>
      </c>
      <c r="GL917" s="9">
        <v>64.900000000000006</v>
      </c>
      <c r="GM917" s="9">
        <v>64.94</v>
      </c>
      <c r="GN917" s="9">
        <v>64.97</v>
      </c>
      <c r="GO917" s="9">
        <v>64.98</v>
      </c>
      <c r="GP917" s="9">
        <v>65.010000000000005</v>
      </c>
      <c r="GQ917" s="9">
        <v>65.040000000000006</v>
      </c>
      <c r="GR917" s="9">
        <v>65.11</v>
      </c>
      <c r="GS917" s="9">
        <v>65.19</v>
      </c>
      <c r="GT917" s="9">
        <v>65.260000000000005</v>
      </c>
      <c r="GU917" s="9">
        <v>65.28</v>
      </c>
      <c r="GV917" s="9">
        <v>65.31</v>
      </c>
      <c r="GW917" s="9">
        <v>65.39</v>
      </c>
      <c r="GX917" s="9">
        <v>65.47</v>
      </c>
      <c r="GY917" s="9">
        <v>65.569999999999993</v>
      </c>
      <c r="GZ917" s="9">
        <v>65.67</v>
      </c>
      <c r="HA917" s="9">
        <v>65.72</v>
      </c>
      <c r="HB917" s="9">
        <v>65.760000000000005</v>
      </c>
      <c r="HC917" s="9">
        <v>65.8</v>
      </c>
      <c r="HD917" s="9">
        <v>65.84</v>
      </c>
      <c r="HE917" s="9">
        <v>65.94</v>
      </c>
      <c r="HF917" s="9">
        <v>66.040000000000006</v>
      </c>
      <c r="HG917" s="9">
        <v>66.09</v>
      </c>
      <c r="HH917" s="9">
        <v>66.16</v>
      </c>
      <c r="HI917" s="9">
        <v>66.23</v>
      </c>
      <c r="HJ917" s="9">
        <v>66.33</v>
      </c>
      <c r="HK917" s="9">
        <v>66.45</v>
      </c>
      <c r="HL917" s="9">
        <v>66.55</v>
      </c>
      <c r="HM917" s="9">
        <v>66.56</v>
      </c>
      <c r="HN917" s="9">
        <v>66.599999999999994</v>
      </c>
      <c r="HO917" s="9">
        <v>66.64</v>
      </c>
      <c r="HP917" s="9">
        <v>66.69</v>
      </c>
      <c r="HQ917" s="9">
        <v>66.69</v>
      </c>
      <c r="HR917" s="9">
        <v>66.73</v>
      </c>
      <c r="HS917" s="9">
        <v>66.86</v>
      </c>
      <c r="HT917" s="9">
        <v>66.94</v>
      </c>
      <c r="HU917" s="9">
        <v>66.989999999999995</v>
      </c>
      <c r="HV917" s="9">
        <v>67.040000000000006</v>
      </c>
      <c r="HW917" s="9">
        <v>67.069999999999993</v>
      </c>
      <c r="HX917" s="9">
        <v>67.11</v>
      </c>
      <c r="HY917" s="9">
        <v>67.13</v>
      </c>
      <c r="ID917" s="14">
        <v>84.838099999999997</v>
      </c>
      <c r="IE917" s="14">
        <v>84.747900000000001</v>
      </c>
      <c r="IF917" s="14">
        <v>-0.10641399999999999</v>
      </c>
      <c r="IH917" s="7">
        <v>67.73</v>
      </c>
      <c r="II917" s="9">
        <v>79.14</v>
      </c>
    </row>
    <row r="918" spans="1:243" x14ac:dyDescent="0.35">
      <c r="A918" s="6">
        <f t="shared" si="208"/>
        <v>45835</v>
      </c>
      <c r="B918" s="13">
        <f t="shared" si="203"/>
        <v>6</v>
      </c>
      <c r="C918" s="13">
        <f t="shared" si="204"/>
        <v>2025</v>
      </c>
      <c r="D918">
        <f t="shared" si="205"/>
        <v>202506</v>
      </c>
      <c r="E918">
        <f t="shared" si="206"/>
        <v>2</v>
      </c>
      <c r="F918">
        <f t="shared" si="207"/>
        <v>202502</v>
      </c>
      <c r="G918" t="s">
        <v>2070</v>
      </c>
      <c r="H918" s="9">
        <v>4.25</v>
      </c>
      <c r="I918" s="9">
        <v>4.2172000000000001</v>
      </c>
      <c r="J918" s="10">
        <v>4.1625731000000004</v>
      </c>
      <c r="K918" s="10">
        <v>4.0467215999999997</v>
      </c>
      <c r="L918" s="10">
        <v>3.9535127000000001</v>
      </c>
      <c r="M918" s="10">
        <v>3.8700491000000001</v>
      </c>
      <c r="N918" s="10">
        <v>3.7878517999999999</v>
      </c>
      <c r="O918" s="10">
        <v>3.7077178000000002</v>
      </c>
      <c r="P918" s="10">
        <v>3.6331437000000002</v>
      </c>
      <c r="Q918" s="10">
        <v>3.5677587000000002</v>
      </c>
      <c r="R918" s="10">
        <v>3.5137567000000001</v>
      </c>
      <c r="S918" s="10">
        <v>3.4711590999999999</v>
      </c>
      <c r="T918" s="10">
        <v>3.4393486000000002</v>
      </c>
      <c r="U918" s="10">
        <v>3.4168349999999998</v>
      </c>
      <c r="V918" s="10">
        <v>3.4011757</v>
      </c>
      <c r="W918" s="10">
        <v>3.3910434</v>
      </c>
      <c r="X918" s="10">
        <v>3.3855284999999999</v>
      </c>
      <c r="Y918" s="10">
        <v>3.3837212000000001</v>
      </c>
      <c r="Z918" s="10">
        <v>3.3847117999999998</v>
      </c>
      <c r="AA918" s="10">
        <v>3.3875904000000001</v>
      </c>
      <c r="AB918" s="10">
        <v>3.3915616000000002</v>
      </c>
      <c r="AC918" s="10">
        <v>3.3964154</v>
      </c>
      <c r="AD918" s="10">
        <v>3.4021284999999999</v>
      </c>
      <c r="AE918" s="10">
        <v>3.4086780000000001</v>
      </c>
      <c r="AF918" s="10">
        <v>3.4160408000000002</v>
      </c>
      <c r="AG918" s="10">
        <v>3.4241937999999998</v>
      </c>
      <c r="AH918" s="10">
        <v>3.4331108000000001</v>
      </c>
      <c r="AI918" s="10">
        <v>3.4427512999999998</v>
      </c>
      <c r="AJ918" s="10">
        <v>3.453071</v>
      </c>
      <c r="AK918" s="10">
        <v>3.4640254000000001</v>
      </c>
      <c r="AL918" s="10">
        <v>3.4755704999999999</v>
      </c>
      <c r="AM918" s="10">
        <v>3.4876615000000002</v>
      </c>
      <c r="AN918" s="10">
        <v>3.5002542999999999</v>
      </c>
      <c r="AO918" s="10">
        <v>3.5133046999999999</v>
      </c>
      <c r="AP918" s="10">
        <v>3.5267680000000001</v>
      </c>
      <c r="AQ918" s="10">
        <v>3.5406</v>
      </c>
      <c r="AR918" s="10">
        <v>3.5547564999999999</v>
      </c>
      <c r="AS918" s="10">
        <v>3.5691928000000002</v>
      </c>
      <c r="AT918" s="10">
        <v>3.5838684999999999</v>
      </c>
      <c r="AU918" s="10">
        <v>3.5987588000000001</v>
      </c>
      <c r="AV918" s="10">
        <v>3.6138430000000001</v>
      </c>
      <c r="AW918" s="10">
        <v>3.6291009999999999</v>
      </c>
      <c r="AX918" s="10">
        <v>3.6445126000000001</v>
      </c>
      <c r="AY918" s="10">
        <v>3.6600570000000001</v>
      </c>
      <c r="AZ918" s="10">
        <v>3.6757141</v>
      </c>
      <c r="BA918" s="10">
        <v>3.6914636999999999</v>
      </c>
      <c r="BB918" s="10">
        <v>3.7072851</v>
      </c>
      <c r="BC918" s="10">
        <v>3.7231580000000002</v>
      </c>
      <c r="BD918" s="10">
        <v>3.7390623000000001</v>
      </c>
      <c r="BE918" s="10">
        <v>3.7549771999999999</v>
      </c>
      <c r="BF918" s="10">
        <v>3.7708854999999999</v>
      </c>
      <c r="BG918" s="10">
        <v>3.7867826</v>
      </c>
      <c r="BH918" s="10">
        <v>3.8026667999999999</v>
      </c>
      <c r="BI918" s="10">
        <v>3.8185370000000001</v>
      </c>
      <c r="BJ918" s="10">
        <v>3.8343923000000002</v>
      </c>
      <c r="BK918" s="10">
        <v>3.850231</v>
      </c>
      <c r="BL918" s="10">
        <v>3.8660519</v>
      </c>
      <c r="BM918" s="10">
        <v>3.8818541</v>
      </c>
      <c r="BN918" s="10">
        <v>3.8976358000000002</v>
      </c>
      <c r="BO918" s="10">
        <v>3.9133960999999999</v>
      </c>
      <c r="BP918" s="10">
        <v>3.9291337999999998</v>
      </c>
      <c r="BQ918" s="10">
        <v>3.9448474</v>
      </c>
      <c r="BR918" s="10">
        <v>4.0385043999999999</v>
      </c>
      <c r="BS918" s="10">
        <v>4.1306748999999998</v>
      </c>
      <c r="BU918" s="9">
        <v>76.81</v>
      </c>
      <c r="BV918" s="9">
        <v>78.680000000000007</v>
      </c>
      <c r="BW918" s="9">
        <v>82.47</v>
      </c>
      <c r="BX918" s="9">
        <v>83.79</v>
      </c>
      <c r="BY918" s="9">
        <v>90.48</v>
      </c>
      <c r="BZ918" s="9">
        <v>93.78</v>
      </c>
      <c r="CA918" s="9">
        <v>94.63</v>
      </c>
      <c r="CB918" s="9">
        <v>94.13</v>
      </c>
      <c r="CC918" s="9">
        <v>90.6</v>
      </c>
      <c r="CD918" s="9">
        <v>85.53</v>
      </c>
      <c r="CE918" s="9">
        <v>82.04</v>
      </c>
      <c r="CF918" s="9">
        <v>79.12</v>
      </c>
      <c r="CG918" s="9">
        <v>80.02</v>
      </c>
      <c r="CH918" s="9">
        <v>80.930000000000007</v>
      </c>
      <c r="CI918" s="9">
        <v>82.31</v>
      </c>
      <c r="CJ918" s="9">
        <v>84.4</v>
      </c>
      <c r="CK918" s="9">
        <v>88.98</v>
      </c>
      <c r="CL918" s="9">
        <v>90.16</v>
      </c>
      <c r="CM918" s="9">
        <v>91.98</v>
      </c>
      <c r="CN918" s="9">
        <v>91.64</v>
      </c>
      <c r="CO918" s="9">
        <v>85.27</v>
      </c>
      <c r="CP918" s="9">
        <v>74.97</v>
      </c>
      <c r="CQ918" s="9">
        <v>73.900000000000006</v>
      </c>
      <c r="CR918" s="9">
        <v>71.75</v>
      </c>
      <c r="CS918" s="9">
        <v>70.38</v>
      </c>
      <c r="CT918" s="9">
        <v>69.84</v>
      </c>
      <c r="CU918" s="9">
        <v>71.849999999999994</v>
      </c>
      <c r="CV918" s="9">
        <v>76.010000000000005</v>
      </c>
      <c r="CW918" s="9">
        <v>78.56</v>
      </c>
      <c r="CX918" s="9">
        <v>79.040000000000006</v>
      </c>
      <c r="CY918" s="9">
        <v>80.02</v>
      </c>
      <c r="CZ918" s="9">
        <v>80.8</v>
      </c>
      <c r="DA918" s="9">
        <v>77.44</v>
      </c>
      <c r="DB918" s="9">
        <v>70.39</v>
      </c>
      <c r="DC918" s="9">
        <v>66.37</v>
      </c>
      <c r="DD918" s="9">
        <v>64.510000000000005</v>
      </c>
      <c r="DE918" s="9">
        <v>64.400000000000006</v>
      </c>
      <c r="DF918" s="9">
        <v>64.53</v>
      </c>
      <c r="DG918" s="9">
        <v>67.02</v>
      </c>
      <c r="DH918" s="9">
        <v>70.97</v>
      </c>
      <c r="DI918" s="9">
        <v>72.680000000000007</v>
      </c>
      <c r="DJ918" s="9">
        <v>73.89</v>
      </c>
      <c r="DK918" s="9">
        <v>77.09</v>
      </c>
      <c r="DL918" s="9">
        <v>76.03</v>
      </c>
      <c r="DM918" s="9">
        <v>74.44</v>
      </c>
      <c r="DN918" s="9">
        <v>66.8</v>
      </c>
      <c r="DO918" s="9">
        <v>64.94</v>
      </c>
      <c r="DP918" s="9">
        <v>64.510000000000005</v>
      </c>
      <c r="DR918" s="9">
        <v>71.400000000000006</v>
      </c>
      <c r="DS918" s="9">
        <v>70.3</v>
      </c>
      <c r="DT918" s="9">
        <v>77.349999999999994</v>
      </c>
      <c r="DU918" s="9">
        <v>77.75</v>
      </c>
      <c r="DV918" s="9">
        <v>82.35</v>
      </c>
      <c r="DW918" s="9">
        <v>84.75</v>
      </c>
      <c r="DX918" s="9">
        <v>84.2</v>
      </c>
      <c r="DY918" s="9">
        <v>84.2</v>
      </c>
      <c r="DZ918" s="9">
        <v>83.25</v>
      </c>
      <c r="EA918" s="9">
        <v>73.45</v>
      </c>
      <c r="EB918" s="9">
        <v>70.3</v>
      </c>
      <c r="EC918" s="9">
        <v>69.75</v>
      </c>
      <c r="ED918" s="9">
        <v>69</v>
      </c>
      <c r="EE918" s="9">
        <v>69.2</v>
      </c>
      <c r="EF918" s="9">
        <v>71.75</v>
      </c>
      <c r="EG918" s="9">
        <v>78.95</v>
      </c>
      <c r="EH918" s="9">
        <v>81.3</v>
      </c>
      <c r="EI918" s="9">
        <v>81.599999999999994</v>
      </c>
      <c r="EJ918" s="9">
        <v>81.55</v>
      </c>
      <c r="EK918" s="9">
        <v>80.95</v>
      </c>
      <c r="EL918" s="9">
        <v>77.2</v>
      </c>
      <c r="EM918" s="9">
        <v>67</v>
      </c>
      <c r="EN918" s="9">
        <v>63.8</v>
      </c>
      <c r="EO918" s="9">
        <v>63.6</v>
      </c>
      <c r="EP918" s="9">
        <v>63.85</v>
      </c>
      <c r="EQ918" s="9">
        <v>64.349999999999994</v>
      </c>
      <c r="ER918" s="9">
        <v>66.75</v>
      </c>
      <c r="ES918" s="9">
        <v>73.25</v>
      </c>
      <c r="ET918" s="9">
        <v>75.349999999999994</v>
      </c>
      <c r="EU918" s="9">
        <v>75.599999999999994</v>
      </c>
      <c r="EV918" s="9">
        <v>75.55</v>
      </c>
      <c r="EW918" s="9">
        <v>75.05</v>
      </c>
      <c r="EX918" s="9">
        <v>72.05</v>
      </c>
      <c r="EY918" s="9">
        <v>63.9</v>
      </c>
      <c r="EZ918" s="9">
        <v>61.3</v>
      </c>
      <c r="FA918" s="9">
        <v>61.1</v>
      </c>
      <c r="FB918" s="9">
        <v>61.25</v>
      </c>
      <c r="FC918" s="9">
        <v>61.75</v>
      </c>
      <c r="FD918" s="9">
        <v>64.400000000000006</v>
      </c>
      <c r="FE918" s="9">
        <v>71.599999999999994</v>
      </c>
      <c r="FF918" s="9">
        <v>73.95</v>
      </c>
      <c r="FG918" s="9">
        <v>74.150000000000006</v>
      </c>
      <c r="FH918" s="9">
        <v>74.05</v>
      </c>
      <c r="FI918" s="9">
        <v>73.599999999999994</v>
      </c>
      <c r="FJ918" s="9">
        <v>71.349999999999994</v>
      </c>
      <c r="FK918" s="9">
        <v>65.349999999999994</v>
      </c>
      <c r="FL918" s="9">
        <v>63.45</v>
      </c>
      <c r="FM918" s="9">
        <v>63.3</v>
      </c>
      <c r="FO918" s="9">
        <v>86.101600000000005</v>
      </c>
      <c r="FP918" s="7">
        <v>69.37</v>
      </c>
      <c r="FQ918" s="9">
        <v>1.3714999999999999</v>
      </c>
      <c r="FT918" s="7">
        <v>3.84</v>
      </c>
      <c r="FU918" s="7">
        <v>4.5</v>
      </c>
      <c r="FV918" s="9">
        <v>86.190299999999993</v>
      </c>
      <c r="FX918" s="9">
        <v>67.77</v>
      </c>
      <c r="FY918" s="9">
        <v>65.92</v>
      </c>
      <c r="FZ918" s="9">
        <v>64.849999999999994</v>
      </c>
      <c r="GA918" s="9">
        <v>64.849999999999994</v>
      </c>
      <c r="GB918" s="9">
        <v>65.47</v>
      </c>
      <c r="GD918" s="9">
        <v>67.77</v>
      </c>
      <c r="GE918" s="9">
        <v>66.8</v>
      </c>
      <c r="GF918" s="9">
        <v>65.92</v>
      </c>
      <c r="GG918" s="9">
        <v>65.319999999999993</v>
      </c>
      <c r="GH918" s="9">
        <v>64.98</v>
      </c>
      <c r="GI918" s="9">
        <v>64.849999999999994</v>
      </c>
      <c r="GJ918" s="9">
        <v>64.8</v>
      </c>
      <c r="GK918" s="9">
        <v>64.790000000000006</v>
      </c>
      <c r="GL918" s="9">
        <v>64.8</v>
      </c>
      <c r="GM918" s="9">
        <v>64.819999999999993</v>
      </c>
      <c r="GN918" s="9">
        <v>64.84</v>
      </c>
      <c r="GO918" s="9">
        <v>64.849999999999994</v>
      </c>
      <c r="GP918" s="9">
        <v>64.86</v>
      </c>
      <c r="GQ918" s="9">
        <v>64.89</v>
      </c>
      <c r="GR918" s="9">
        <v>64.95</v>
      </c>
      <c r="GS918" s="9">
        <v>65.02</v>
      </c>
      <c r="GT918" s="9">
        <v>65.09</v>
      </c>
      <c r="GU918" s="9">
        <v>65.11</v>
      </c>
      <c r="GV918" s="9">
        <v>65.13</v>
      </c>
      <c r="GW918" s="9">
        <v>65.19</v>
      </c>
      <c r="GX918" s="9">
        <v>65.260000000000005</v>
      </c>
      <c r="GY918" s="9">
        <v>65.36</v>
      </c>
      <c r="GZ918" s="9">
        <v>65.44</v>
      </c>
      <c r="HA918" s="9">
        <v>65.47</v>
      </c>
      <c r="HB918" s="9">
        <v>65.5</v>
      </c>
      <c r="HC918" s="9">
        <v>65.53</v>
      </c>
      <c r="HD918" s="9">
        <v>65.569999999999993</v>
      </c>
      <c r="HE918" s="9">
        <v>65.66</v>
      </c>
      <c r="HF918" s="9">
        <v>65.739999999999995</v>
      </c>
      <c r="HG918" s="9">
        <v>65.77</v>
      </c>
      <c r="HH918" s="9">
        <v>65.83</v>
      </c>
      <c r="HI918" s="9">
        <v>65.89</v>
      </c>
      <c r="HJ918" s="9">
        <v>65.98</v>
      </c>
      <c r="HK918" s="9">
        <v>66.09</v>
      </c>
      <c r="HL918" s="9">
        <v>66.17</v>
      </c>
      <c r="HM918" s="9">
        <v>66.17</v>
      </c>
      <c r="HN918" s="9">
        <v>66.2</v>
      </c>
      <c r="HO918" s="9">
        <v>66.23</v>
      </c>
      <c r="HP918" s="9">
        <v>66.27</v>
      </c>
      <c r="HQ918" s="9">
        <v>66.260000000000005</v>
      </c>
      <c r="HR918" s="9">
        <v>66.290000000000006</v>
      </c>
      <c r="HS918" s="9">
        <v>66.41</v>
      </c>
      <c r="HT918" s="9">
        <v>66.48</v>
      </c>
      <c r="HU918" s="9">
        <v>66.52</v>
      </c>
      <c r="HV918" s="9">
        <v>66.56</v>
      </c>
      <c r="HW918" s="9">
        <v>66.569999999999993</v>
      </c>
      <c r="HX918" s="9">
        <v>66.59</v>
      </c>
      <c r="HY918" s="9">
        <v>66.599999999999994</v>
      </c>
      <c r="ID918" s="14">
        <v>84.838099999999997</v>
      </c>
      <c r="IE918" s="14">
        <v>84.747900000000001</v>
      </c>
      <c r="IF918" s="14">
        <v>-0.10641399999999999</v>
      </c>
      <c r="IH918" s="7">
        <v>67.77</v>
      </c>
      <c r="II918" s="9">
        <v>76.81</v>
      </c>
    </row>
    <row r="919" spans="1:243" x14ac:dyDescent="0.35">
      <c r="A919" s="6">
        <f t="shared" si="208"/>
        <v>45838</v>
      </c>
      <c r="B919" s="13">
        <f t="shared" si="203"/>
        <v>6</v>
      </c>
      <c r="C919" s="13">
        <f t="shared" si="204"/>
        <v>2025</v>
      </c>
      <c r="D919">
        <f t="shared" si="205"/>
        <v>202506</v>
      </c>
      <c r="E919">
        <f t="shared" si="206"/>
        <v>2</v>
      </c>
      <c r="F919">
        <f t="shared" si="207"/>
        <v>202502</v>
      </c>
      <c r="G919" t="s">
        <v>2071</v>
      </c>
      <c r="H919" s="9">
        <v>4.25</v>
      </c>
      <c r="I919" s="9">
        <v>4.2171000000000003</v>
      </c>
      <c r="J919" s="10">
        <v>4.1553487999999996</v>
      </c>
      <c r="K919" s="10">
        <v>4.0308118000000004</v>
      </c>
      <c r="L919" s="10">
        <v>3.9331404000000001</v>
      </c>
      <c r="M919" s="10">
        <v>3.847359</v>
      </c>
      <c r="N919" s="10">
        <v>3.7624700999999998</v>
      </c>
      <c r="O919" s="10">
        <v>3.6794446000000001</v>
      </c>
      <c r="P919" s="10">
        <v>3.6029993</v>
      </c>
      <c r="Q919" s="10">
        <v>3.537595</v>
      </c>
      <c r="R919" s="10">
        <v>3.4868423000000002</v>
      </c>
      <c r="S919" s="10">
        <v>3.4503306</v>
      </c>
      <c r="T919" s="10">
        <v>3.4267778</v>
      </c>
      <c r="U919" s="10">
        <v>3.4136123999999999</v>
      </c>
      <c r="V919" s="10">
        <v>3.4070746999999999</v>
      </c>
      <c r="W919" s="10">
        <v>3.4054589000000002</v>
      </c>
      <c r="X919" s="10">
        <v>3.4076835999999999</v>
      </c>
      <c r="Y919" s="10">
        <v>3.4126669999999999</v>
      </c>
      <c r="Z919" s="10">
        <v>3.4193277000000002</v>
      </c>
      <c r="AA919" s="10">
        <v>3.4265838</v>
      </c>
      <c r="AB919" s="10">
        <v>3.4335296999999998</v>
      </c>
      <c r="AC919" s="10">
        <v>3.4400757</v>
      </c>
      <c r="AD919" s="10">
        <v>3.4463682000000002</v>
      </c>
      <c r="AE919" s="10">
        <v>3.4525538999999998</v>
      </c>
      <c r="AF919" s="10">
        <v>3.4587794000000001</v>
      </c>
      <c r="AG919" s="10">
        <v>3.4651914000000001</v>
      </c>
      <c r="AH919" s="10">
        <v>3.4719118999999998</v>
      </c>
      <c r="AI919" s="10">
        <v>3.4789642000000001</v>
      </c>
      <c r="AJ919" s="10">
        <v>3.4863472</v>
      </c>
      <c r="AK919" s="10">
        <v>3.4940595999999999</v>
      </c>
      <c r="AL919" s="10">
        <v>3.5021002999999999</v>
      </c>
      <c r="AM919" s="10">
        <v>3.5104679999999999</v>
      </c>
      <c r="AN919" s="10">
        <v>3.5191614000000002</v>
      </c>
      <c r="AO919" s="10">
        <v>3.5281794999999998</v>
      </c>
      <c r="AP919" s="10">
        <v>3.5375209000000001</v>
      </c>
      <c r="AQ919" s="10">
        <v>3.5471843999999999</v>
      </c>
      <c r="AR919" s="10">
        <v>3.557169</v>
      </c>
      <c r="AS919" s="10">
        <v>3.5674731999999998</v>
      </c>
      <c r="AT919" s="10">
        <v>3.5780949999999998</v>
      </c>
      <c r="AU919" s="10">
        <v>3.589029</v>
      </c>
      <c r="AV919" s="10">
        <v>3.6002681000000001</v>
      </c>
      <c r="AW919" s="10">
        <v>3.6118058999999998</v>
      </c>
      <c r="AX919" s="10">
        <v>3.6236358000000002</v>
      </c>
      <c r="AY919" s="10">
        <v>3.6357507999999998</v>
      </c>
      <c r="AZ919" s="10">
        <v>3.6481442999999998</v>
      </c>
      <c r="BA919" s="10">
        <v>3.6608098999999998</v>
      </c>
      <c r="BB919" s="10">
        <v>3.6737405999999999</v>
      </c>
      <c r="BC919" s="10">
        <v>3.6869296999999999</v>
      </c>
      <c r="BD919" s="10">
        <v>3.7003708999999998</v>
      </c>
      <c r="BE919" s="10">
        <v>3.7140569999999999</v>
      </c>
      <c r="BF919" s="10">
        <v>3.7279813000000002</v>
      </c>
      <c r="BG919" s="10">
        <v>3.7421346999999998</v>
      </c>
      <c r="BH919" s="10">
        <v>3.7565073999999998</v>
      </c>
      <c r="BI919" s="10">
        <v>3.7710897000000001</v>
      </c>
      <c r="BJ919" s="10">
        <v>3.7858721000000002</v>
      </c>
      <c r="BK919" s="10">
        <v>3.8008446999999999</v>
      </c>
      <c r="BL919" s="10">
        <v>3.8159977999999999</v>
      </c>
      <c r="BM919" s="10">
        <v>3.8313218999999998</v>
      </c>
      <c r="BN919" s="10">
        <v>3.8468070000000001</v>
      </c>
      <c r="BO919" s="10">
        <v>3.8624434999999999</v>
      </c>
      <c r="BP919" s="10">
        <v>3.8782220999999999</v>
      </c>
      <c r="BQ919" s="10">
        <v>3.8941324000000002</v>
      </c>
      <c r="BR919" s="10">
        <v>3.9916532</v>
      </c>
      <c r="BS919" s="10">
        <v>4.0904294999999999</v>
      </c>
      <c r="BU919" s="9">
        <v>77.33</v>
      </c>
      <c r="BV919" s="9">
        <v>80.91</v>
      </c>
      <c r="BW919" s="9">
        <v>82.18</v>
      </c>
      <c r="BX919" s="9">
        <v>88.66</v>
      </c>
      <c r="BY919" s="9">
        <v>91.82</v>
      </c>
      <c r="BZ919" s="9">
        <v>92.82</v>
      </c>
      <c r="CA919" s="9">
        <v>92.57</v>
      </c>
      <c r="CB919" s="9">
        <v>88.61</v>
      </c>
      <c r="CC919" s="9">
        <v>83.96</v>
      </c>
      <c r="CD919" s="9">
        <v>81.010000000000005</v>
      </c>
      <c r="CE919" s="9">
        <v>78.91</v>
      </c>
      <c r="CF919" s="9">
        <v>78.95</v>
      </c>
      <c r="CG919" s="9">
        <v>80.010000000000005</v>
      </c>
      <c r="CH919" s="9">
        <v>81.33</v>
      </c>
      <c r="CI919" s="9">
        <v>83.32</v>
      </c>
      <c r="CJ919" s="9">
        <v>88</v>
      </c>
      <c r="CK919" s="9">
        <v>89.59</v>
      </c>
      <c r="CL919" s="9">
        <v>91.4</v>
      </c>
      <c r="CM919" s="9">
        <v>91.13</v>
      </c>
      <c r="CN919" s="9">
        <v>84.84</v>
      </c>
      <c r="CO919" s="9">
        <v>74.47</v>
      </c>
      <c r="CP919" s="9">
        <v>73.900000000000006</v>
      </c>
      <c r="CQ919" s="9">
        <v>71.75</v>
      </c>
      <c r="CR919" s="9">
        <v>70.34</v>
      </c>
      <c r="CS919" s="9">
        <v>69.8</v>
      </c>
      <c r="CT919" s="9">
        <v>71.81</v>
      </c>
      <c r="CU919" s="9">
        <v>76.3</v>
      </c>
      <c r="CV919" s="9">
        <v>78.84</v>
      </c>
      <c r="CW919" s="9">
        <v>79.319999999999993</v>
      </c>
      <c r="CX919" s="9">
        <v>80.3</v>
      </c>
      <c r="CY919" s="9">
        <v>81.069999999999993</v>
      </c>
      <c r="CZ919" s="9">
        <v>77.7</v>
      </c>
      <c r="DA919" s="9">
        <v>70</v>
      </c>
      <c r="DB919" s="9">
        <v>65.98</v>
      </c>
      <c r="DC919" s="9">
        <v>64.13</v>
      </c>
      <c r="DD919" s="9">
        <v>64.02</v>
      </c>
      <c r="DE919" s="9">
        <v>64.150000000000006</v>
      </c>
      <c r="DF919" s="9">
        <v>66.64</v>
      </c>
      <c r="DG919" s="9">
        <v>70.819999999999993</v>
      </c>
      <c r="DH919" s="9">
        <v>72.650000000000006</v>
      </c>
      <c r="DI919" s="9">
        <v>73.95</v>
      </c>
      <c r="DJ919" s="9">
        <v>77.12</v>
      </c>
      <c r="DK919" s="9">
        <v>76.150000000000006</v>
      </c>
      <c r="DL919" s="9">
        <v>74.63</v>
      </c>
      <c r="DM919" s="9">
        <v>67.06</v>
      </c>
      <c r="DN919" s="9">
        <v>65.2</v>
      </c>
      <c r="DO919" s="9">
        <v>64.790000000000006</v>
      </c>
      <c r="DP919" s="9">
        <v>65.25</v>
      </c>
      <c r="DR919" s="9">
        <v>69.599999999999994</v>
      </c>
      <c r="DS919" s="9">
        <v>76.25</v>
      </c>
      <c r="DT919" s="9">
        <v>76.45</v>
      </c>
      <c r="DU919" s="9">
        <v>81</v>
      </c>
      <c r="DV919" s="9">
        <v>83.25</v>
      </c>
      <c r="DW919" s="9">
        <v>82.85</v>
      </c>
      <c r="DX919" s="9">
        <v>82.85</v>
      </c>
      <c r="DY919" s="9">
        <v>81.900000000000006</v>
      </c>
      <c r="DZ919" s="9">
        <v>72.45</v>
      </c>
      <c r="EA919" s="9">
        <v>69.400000000000006</v>
      </c>
      <c r="EB919" s="9">
        <v>68.650000000000006</v>
      </c>
      <c r="EC919" s="9">
        <v>67.400000000000006</v>
      </c>
      <c r="ED919" s="9">
        <v>67.349999999999994</v>
      </c>
      <c r="EE919" s="9">
        <v>70</v>
      </c>
      <c r="EF919" s="9">
        <v>77.599999999999994</v>
      </c>
      <c r="EG919" s="9">
        <v>80</v>
      </c>
      <c r="EH919" s="9">
        <v>80.3</v>
      </c>
      <c r="EI919" s="9">
        <v>80.25</v>
      </c>
      <c r="EJ919" s="9">
        <v>79.650000000000006</v>
      </c>
      <c r="EK919" s="9">
        <v>76</v>
      </c>
      <c r="EL919" s="9">
        <v>66.05</v>
      </c>
      <c r="EM919" s="9">
        <v>62.9</v>
      </c>
      <c r="EN919" s="9">
        <v>62.7</v>
      </c>
      <c r="EO919" s="9">
        <v>62.95</v>
      </c>
      <c r="EP919" s="9">
        <v>63.45</v>
      </c>
      <c r="EQ919" s="9">
        <v>65.849999999999994</v>
      </c>
      <c r="ER919" s="9">
        <v>72.400000000000006</v>
      </c>
      <c r="ES919" s="9">
        <v>74.5</v>
      </c>
      <c r="ET919" s="9">
        <v>74.75</v>
      </c>
      <c r="EU919" s="9">
        <v>74.7</v>
      </c>
      <c r="EV919" s="9">
        <v>74.2</v>
      </c>
      <c r="EW919" s="9">
        <v>71.3</v>
      </c>
      <c r="EX919" s="9">
        <v>63.4</v>
      </c>
      <c r="EY919" s="9">
        <v>60.9</v>
      </c>
      <c r="EZ919" s="9">
        <v>60.7</v>
      </c>
      <c r="FA919" s="9">
        <v>60.85</v>
      </c>
      <c r="FB919" s="9">
        <v>61.35</v>
      </c>
      <c r="FC919" s="9">
        <v>64</v>
      </c>
      <c r="FD919" s="9">
        <v>71.2</v>
      </c>
      <c r="FE919" s="9">
        <v>73.5</v>
      </c>
      <c r="FF919" s="9">
        <v>73.75</v>
      </c>
      <c r="FG919" s="9">
        <v>73.599999999999994</v>
      </c>
      <c r="FH919" s="9">
        <v>73.2</v>
      </c>
      <c r="FI919" s="9">
        <v>70.95</v>
      </c>
      <c r="FJ919" s="9">
        <v>64.95</v>
      </c>
      <c r="FK919" s="9">
        <v>63.05</v>
      </c>
      <c r="FL919" s="9">
        <v>62.9</v>
      </c>
      <c r="FM919" s="9">
        <v>63</v>
      </c>
      <c r="FO919" s="9">
        <v>85.928600000000003</v>
      </c>
      <c r="FP919" s="7">
        <v>68.150000000000006</v>
      </c>
      <c r="FQ919" s="9">
        <v>1.3703000000000001</v>
      </c>
      <c r="FT919" s="7">
        <v>3.81</v>
      </c>
      <c r="FU919" s="7">
        <v>4.4800000000000004</v>
      </c>
      <c r="FV919" s="9">
        <v>86.015799999999999</v>
      </c>
      <c r="FX919" s="9">
        <v>67.61</v>
      </c>
      <c r="FY919" s="9">
        <v>65.86</v>
      </c>
      <c r="FZ919" s="9">
        <v>64.77</v>
      </c>
      <c r="GA919" s="9">
        <v>64.739999999999995</v>
      </c>
      <c r="GB919" s="9">
        <v>65.27</v>
      </c>
      <c r="GD919" s="9">
        <v>67.61</v>
      </c>
      <c r="GE919" s="9">
        <v>66.739999999999995</v>
      </c>
      <c r="GF919" s="9">
        <v>65.86</v>
      </c>
      <c r="GG919" s="9">
        <v>65.25</v>
      </c>
      <c r="GH919" s="9">
        <v>64.91</v>
      </c>
      <c r="GI919" s="9">
        <v>64.77</v>
      </c>
      <c r="GJ919" s="9">
        <v>64.72</v>
      </c>
      <c r="GK919" s="9">
        <v>64.7</v>
      </c>
      <c r="GL919" s="9">
        <v>64.709999999999994</v>
      </c>
      <c r="GM919" s="9">
        <v>64.73</v>
      </c>
      <c r="GN919" s="9">
        <v>64.739999999999995</v>
      </c>
      <c r="GO919" s="9">
        <v>64.739999999999995</v>
      </c>
      <c r="GP919" s="9">
        <v>64.739999999999995</v>
      </c>
      <c r="GQ919" s="9">
        <v>64.760000000000005</v>
      </c>
      <c r="GR919" s="9">
        <v>64.81</v>
      </c>
      <c r="GS919" s="9">
        <v>64.87</v>
      </c>
      <c r="GT919" s="9">
        <v>64.92</v>
      </c>
      <c r="GU919" s="9">
        <v>64.930000000000007</v>
      </c>
      <c r="GV919" s="9">
        <v>64.94</v>
      </c>
      <c r="GW919" s="9">
        <v>65</v>
      </c>
      <c r="GX919" s="9">
        <v>65.06</v>
      </c>
      <c r="GY919" s="9">
        <v>65.16</v>
      </c>
      <c r="GZ919" s="9">
        <v>65.239999999999995</v>
      </c>
      <c r="HA919" s="9">
        <v>65.27</v>
      </c>
      <c r="HB919" s="9">
        <v>65.3</v>
      </c>
      <c r="HC919" s="9">
        <v>65.34</v>
      </c>
      <c r="HD919" s="9">
        <v>65.38</v>
      </c>
      <c r="HE919" s="9">
        <v>65.459999999999994</v>
      </c>
      <c r="HF919" s="9">
        <v>65.55</v>
      </c>
      <c r="HG919" s="9">
        <v>65.59</v>
      </c>
      <c r="HH919" s="9">
        <v>65.64</v>
      </c>
      <c r="HI919" s="9">
        <v>65.7</v>
      </c>
      <c r="HJ919" s="9">
        <v>65.790000000000006</v>
      </c>
      <c r="HK919" s="9">
        <v>65.900000000000006</v>
      </c>
      <c r="HL919" s="9">
        <v>65.989999999999995</v>
      </c>
      <c r="HM919" s="9">
        <v>65.989999999999995</v>
      </c>
      <c r="HN919" s="9">
        <v>66.02</v>
      </c>
      <c r="HO919" s="9">
        <v>66.06</v>
      </c>
      <c r="HP919" s="9">
        <v>66.099999999999994</v>
      </c>
      <c r="HQ919" s="9">
        <v>66.099999999999994</v>
      </c>
      <c r="HR919" s="9">
        <v>66.13</v>
      </c>
      <c r="HS919" s="9">
        <v>66.25</v>
      </c>
      <c r="HT919" s="9">
        <v>66.319999999999993</v>
      </c>
      <c r="HU919" s="9">
        <v>66.36</v>
      </c>
      <c r="HV919" s="9">
        <v>66.41</v>
      </c>
      <c r="HW919" s="9">
        <v>66.430000000000007</v>
      </c>
      <c r="HX919" s="9">
        <v>66.45</v>
      </c>
      <c r="HY919" s="9">
        <v>66.459999999999994</v>
      </c>
      <c r="ID919" s="14">
        <v>84.838099999999997</v>
      </c>
      <c r="IE919" s="14">
        <v>84.747900000000001</v>
      </c>
      <c r="IF919" s="14">
        <v>-0.10641399999999999</v>
      </c>
      <c r="IH919" s="7">
        <v>67.61</v>
      </c>
      <c r="II919" s="9">
        <v>77.33</v>
      </c>
    </row>
    <row r="920" spans="1:243" x14ac:dyDescent="0.35">
      <c r="A920" s="6">
        <f t="shared" si="208"/>
        <v>45839</v>
      </c>
      <c r="B920" s="13">
        <f t="shared" si="203"/>
        <v>7</v>
      </c>
      <c r="C920" s="13">
        <f t="shared" si="204"/>
        <v>2025</v>
      </c>
      <c r="D920">
        <f t="shared" si="205"/>
        <v>202507</v>
      </c>
      <c r="E920">
        <f t="shared" si="206"/>
        <v>3</v>
      </c>
      <c r="F920">
        <f t="shared" si="207"/>
        <v>202503</v>
      </c>
      <c r="G920" t="s">
        <v>2072</v>
      </c>
      <c r="H920" s="9">
        <v>4.25</v>
      </c>
      <c r="I920" s="9">
        <v>4.2176</v>
      </c>
      <c r="J920" s="10">
        <v>4.1494093000000003</v>
      </c>
      <c r="K920" s="10">
        <v>4.0224064000000004</v>
      </c>
      <c r="L920" s="10">
        <v>3.9261775000000001</v>
      </c>
      <c r="M920" s="10">
        <v>3.8415254999999999</v>
      </c>
      <c r="N920" s="10">
        <v>3.7588987999999999</v>
      </c>
      <c r="O920" s="10">
        <v>3.6801241999999998</v>
      </c>
      <c r="P920" s="10">
        <v>3.6087810999999999</v>
      </c>
      <c r="Q920" s="10">
        <v>3.5480583999999999</v>
      </c>
      <c r="R920" s="10">
        <v>3.4999224999999998</v>
      </c>
      <c r="S920" s="10">
        <v>3.463854</v>
      </c>
      <c r="T920" s="10">
        <v>3.4389517000000001</v>
      </c>
      <c r="U920" s="10">
        <v>3.4232817</v>
      </c>
      <c r="V920" s="10">
        <v>3.4139891000000002</v>
      </c>
      <c r="W920" s="10">
        <v>3.4095743999999999</v>
      </c>
      <c r="X920" s="10">
        <v>3.4089499000000001</v>
      </c>
      <c r="Y920" s="10">
        <v>3.4110276000000002</v>
      </c>
      <c r="Z920" s="10">
        <v>3.4147199000000001</v>
      </c>
      <c r="AA920" s="10">
        <v>3.4189387999999998</v>
      </c>
      <c r="AB920" s="10">
        <v>3.4227267000000001</v>
      </c>
      <c r="AC920" s="10">
        <v>3.4259415</v>
      </c>
      <c r="AD920" s="10">
        <v>3.4287569000000002</v>
      </c>
      <c r="AE920" s="10">
        <v>3.4313470000000001</v>
      </c>
      <c r="AF920" s="10">
        <v>3.4338861999999999</v>
      </c>
      <c r="AG920" s="10">
        <v>3.4365486000000001</v>
      </c>
      <c r="AH920" s="10">
        <v>3.4394843000000002</v>
      </c>
      <c r="AI920" s="10">
        <v>3.4427468000000001</v>
      </c>
      <c r="AJ920" s="10">
        <v>3.4463653000000001</v>
      </c>
      <c r="AK920" s="10">
        <v>3.4503691000000001</v>
      </c>
      <c r="AL920" s="10">
        <v>3.4547876</v>
      </c>
      <c r="AM920" s="10">
        <v>3.4596499000000001</v>
      </c>
      <c r="AN920" s="10">
        <v>3.4649854000000002</v>
      </c>
      <c r="AO920" s="10">
        <v>3.4708234</v>
      </c>
      <c r="AP920" s="10">
        <v>3.4771931</v>
      </c>
      <c r="AQ920" s="10">
        <v>3.4841239000000002</v>
      </c>
      <c r="AR920" s="10">
        <v>3.4916450000000001</v>
      </c>
      <c r="AS920" s="10">
        <v>3.4997856999999999</v>
      </c>
      <c r="AT920" s="10">
        <v>3.5085674999999998</v>
      </c>
      <c r="AU920" s="10">
        <v>3.5179705999999999</v>
      </c>
      <c r="AV920" s="10">
        <v>3.5279606000000001</v>
      </c>
      <c r="AW920" s="10">
        <v>3.5385038</v>
      </c>
      <c r="AX920" s="10">
        <v>3.5495660999999998</v>
      </c>
      <c r="AY920" s="10">
        <v>3.5611134</v>
      </c>
      <c r="AZ920" s="10">
        <v>3.5731117999999999</v>
      </c>
      <c r="BA920" s="10">
        <v>3.5855272999999999</v>
      </c>
      <c r="BB920" s="10">
        <v>3.5983258</v>
      </c>
      <c r="BC920" s="10">
        <v>3.6114731999999998</v>
      </c>
      <c r="BD920" s="10">
        <v>3.6249359000000001</v>
      </c>
      <c r="BE920" s="10">
        <v>3.6386793000000002</v>
      </c>
      <c r="BF920" s="10">
        <v>3.6526721000000002</v>
      </c>
      <c r="BG920" s="10">
        <v>3.6668938999999998</v>
      </c>
      <c r="BH920" s="10">
        <v>3.6813273</v>
      </c>
      <c r="BI920" s="10">
        <v>3.6959553999999999</v>
      </c>
      <c r="BJ920" s="10">
        <v>3.7107614999999998</v>
      </c>
      <c r="BK920" s="10">
        <v>3.7257281</v>
      </c>
      <c r="BL920" s="10">
        <v>3.7408383000000001</v>
      </c>
      <c r="BM920" s="10">
        <v>3.7560753999999998</v>
      </c>
      <c r="BN920" s="10">
        <v>3.7714219</v>
      </c>
      <c r="BO920" s="10">
        <v>3.786861</v>
      </c>
      <c r="BP920" s="10">
        <v>3.8023756999999998</v>
      </c>
      <c r="BQ920" s="10">
        <v>3.8179487999999999</v>
      </c>
      <c r="BR920" s="10">
        <v>3.9119651000000002</v>
      </c>
      <c r="BS920" s="10">
        <v>4.0056323999999996</v>
      </c>
      <c r="BU920" s="9">
        <v>79.430000000000007</v>
      </c>
      <c r="BV920" s="9">
        <v>82.86</v>
      </c>
      <c r="BW920" s="9">
        <v>84.29</v>
      </c>
      <c r="BX920" s="9">
        <v>90.66</v>
      </c>
      <c r="BY920" s="9">
        <v>93.99</v>
      </c>
      <c r="BZ920" s="9">
        <v>94.99</v>
      </c>
      <c r="CA920" s="9">
        <v>94.74</v>
      </c>
      <c r="CB920" s="9">
        <v>90.27</v>
      </c>
      <c r="CC920" s="9">
        <v>84.89</v>
      </c>
      <c r="CD920" s="9">
        <v>81.92</v>
      </c>
      <c r="CE920" s="9">
        <v>79.81</v>
      </c>
      <c r="CF920" s="9">
        <v>79.84</v>
      </c>
      <c r="CG920" s="9">
        <v>80.64</v>
      </c>
      <c r="CH920" s="9">
        <v>81.96</v>
      </c>
      <c r="CI920" s="9">
        <v>83.95</v>
      </c>
      <c r="CJ920" s="9">
        <v>88.65</v>
      </c>
      <c r="CK920" s="9">
        <v>90.2</v>
      </c>
      <c r="CL920" s="9">
        <v>91.88</v>
      </c>
      <c r="CM920" s="9">
        <v>91.61</v>
      </c>
      <c r="CN920" s="9">
        <v>85.32</v>
      </c>
      <c r="CO920" s="9">
        <v>74.98</v>
      </c>
      <c r="CP920" s="9">
        <v>74.430000000000007</v>
      </c>
      <c r="CQ920" s="9">
        <v>72.3</v>
      </c>
      <c r="CR920" s="9">
        <v>70.900000000000006</v>
      </c>
      <c r="CS920" s="9">
        <v>70.38</v>
      </c>
      <c r="CT920" s="9">
        <v>72.400000000000006</v>
      </c>
      <c r="CU920" s="9">
        <v>76.900000000000006</v>
      </c>
      <c r="CV920" s="9">
        <v>79.44</v>
      </c>
      <c r="CW920" s="9">
        <v>79.92</v>
      </c>
      <c r="CX920" s="9">
        <v>80.900000000000006</v>
      </c>
      <c r="CY920" s="9">
        <v>81.67</v>
      </c>
      <c r="CZ920" s="9">
        <v>78.3</v>
      </c>
      <c r="DA920" s="9">
        <v>70.2</v>
      </c>
      <c r="DB920" s="9">
        <v>66.180000000000007</v>
      </c>
      <c r="DC920" s="9">
        <v>64.33</v>
      </c>
      <c r="DD920" s="9">
        <v>64.22</v>
      </c>
      <c r="DE920" s="9">
        <v>64.349999999999994</v>
      </c>
      <c r="DF920" s="9">
        <v>66.84</v>
      </c>
      <c r="DG920" s="9">
        <v>71.05</v>
      </c>
      <c r="DH920" s="9">
        <v>72.91</v>
      </c>
      <c r="DI920" s="9">
        <v>74.239999999999995</v>
      </c>
      <c r="DJ920" s="9">
        <v>77.430000000000007</v>
      </c>
      <c r="DK920" s="9">
        <v>76.489999999999995</v>
      </c>
      <c r="DL920" s="9">
        <v>74.989999999999995</v>
      </c>
      <c r="DM920" s="9">
        <v>67.44</v>
      </c>
      <c r="DN920" s="9">
        <v>65.599999999999994</v>
      </c>
      <c r="DO920" s="9">
        <v>65.25</v>
      </c>
      <c r="DP920" s="9">
        <v>64.989999999999995</v>
      </c>
      <c r="DR920" s="9">
        <v>71.150000000000006</v>
      </c>
      <c r="DS920" s="9">
        <v>77.45</v>
      </c>
      <c r="DT920" s="9">
        <v>77.7</v>
      </c>
      <c r="DU920" s="9">
        <v>82.25</v>
      </c>
      <c r="DV920" s="9">
        <v>84.5</v>
      </c>
      <c r="DW920" s="9">
        <v>83.8</v>
      </c>
      <c r="DX920" s="9">
        <v>83.8</v>
      </c>
      <c r="DY920" s="9">
        <v>82.85</v>
      </c>
      <c r="DZ920" s="9">
        <v>73.5</v>
      </c>
      <c r="EA920" s="9">
        <v>70.45</v>
      </c>
      <c r="EB920" s="9">
        <v>69.7</v>
      </c>
      <c r="EC920" s="9">
        <v>68.45</v>
      </c>
      <c r="ED920" s="9">
        <v>68.400000000000006</v>
      </c>
      <c r="EE920" s="9">
        <v>71.05</v>
      </c>
      <c r="EF920" s="9">
        <v>78.55</v>
      </c>
      <c r="EG920" s="9">
        <v>80.95</v>
      </c>
      <c r="EH920" s="9">
        <v>81.25</v>
      </c>
      <c r="EI920" s="9">
        <v>81.25</v>
      </c>
      <c r="EJ920" s="9">
        <v>80.599999999999994</v>
      </c>
      <c r="EK920" s="9">
        <v>76.849999999999994</v>
      </c>
      <c r="EL920" s="9">
        <v>66.55</v>
      </c>
      <c r="EM920" s="9">
        <v>63.35</v>
      </c>
      <c r="EN920" s="9">
        <v>63.15</v>
      </c>
      <c r="EO920" s="9">
        <v>63.4</v>
      </c>
      <c r="EP920" s="9">
        <v>63.9</v>
      </c>
      <c r="EQ920" s="9">
        <v>66.25</v>
      </c>
      <c r="ER920" s="9">
        <v>72.650000000000006</v>
      </c>
      <c r="ES920" s="9">
        <v>74.7</v>
      </c>
      <c r="ET920" s="9">
        <v>74.95</v>
      </c>
      <c r="EU920" s="9">
        <v>74.900000000000006</v>
      </c>
      <c r="EV920" s="9">
        <v>74.400000000000006</v>
      </c>
      <c r="EW920" s="9">
        <v>71.599999999999994</v>
      </c>
      <c r="EX920" s="9">
        <v>63.95</v>
      </c>
      <c r="EY920" s="9">
        <v>61.55</v>
      </c>
      <c r="EZ920" s="9">
        <v>61.35</v>
      </c>
      <c r="FA920" s="9">
        <v>61.5</v>
      </c>
      <c r="FB920" s="9">
        <v>62</v>
      </c>
      <c r="FC920" s="9">
        <v>64.650000000000006</v>
      </c>
      <c r="FD920" s="9">
        <v>71.849999999999994</v>
      </c>
      <c r="FE920" s="9">
        <v>74.150000000000006</v>
      </c>
      <c r="FF920" s="9">
        <v>74.400000000000006</v>
      </c>
      <c r="FG920" s="9">
        <v>74.25</v>
      </c>
      <c r="FH920" s="9">
        <v>73.8</v>
      </c>
      <c r="FI920" s="9">
        <v>71.599999999999994</v>
      </c>
      <c r="FJ920" s="9">
        <v>65.599999999999994</v>
      </c>
      <c r="FK920" s="9">
        <v>63.65</v>
      </c>
      <c r="FL920" s="9">
        <v>63.55</v>
      </c>
      <c r="FM920" s="9">
        <v>63.65</v>
      </c>
      <c r="FO920" s="9">
        <v>85.827600000000004</v>
      </c>
      <c r="FP920" s="7">
        <v>67.63</v>
      </c>
      <c r="FQ920" s="9">
        <v>1.3717999999999999</v>
      </c>
      <c r="FT920" s="7">
        <v>3.81</v>
      </c>
      <c r="FU920" s="7">
        <v>4.4400000000000004</v>
      </c>
      <c r="FV920" s="9">
        <v>85.924700000000001</v>
      </c>
      <c r="FX920" s="9">
        <v>67.11</v>
      </c>
      <c r="FY920" s="9">
        <v>65.61</v>
      </c>
      <c r="FZ920" s="9">
        <v>64.98</v>
      </c>
      <c r="GA920" s="9">
        <v>64.94</v>
      </c>
      <c r="GB920" s="9">
        <v>65.55</v>
      </c>
      <c r="GD920" s="9">
        <v>67.11</v>
      </c>
      <c r="GE920" s="9">
        <v>66.23</v>
      </c>
      <c r="GF920" s="9">
        <v>65.61</v>
      </c>
      <c r="GG920" s="9">
        <v>65.239999999999995</v>
      </c>
      <c r="GH920" s="9">
        <v>65.069999999999993</v>
      </c>
      <c r="GI920" s="9">
        <v>64.98</v>
      </c>
      <c r="GJ920" s="9">
        <v>64.94</v>
      </c>
      <c r="GK920" s="9">
        <v>64.930000000000007</v>
      </c>
      <c r="GL920" s="9">
        <v>64.930000000000007</v>
      </c>
      <c r="GM920" s="9">
        <v>64.94</v>
      </c>
      <c r="GN920" s="9">
        <v>64.930000000000007</v>
      </c>
      <c r="GO920" s="9">
        <v>64.94</v>
      </c>
      <c r="GP920" s="9">
        <v>64.97</v>
      </c>
      <c r="GQ920" s="9">
        <v>65.02</v>
      </c>
      <c r="GR920" s="9">
        <v>65.09</v>
      </c>
      <c r="GS920" s="9">
        <v>65.150000000000006</v>
      </c>
      <c r="GT920" s="9">
        <v>65.16</v>
      </c>
      <c r="GU920" s="9">
        <v>65.180000000000007</v>
      </c>
      <c r="GV920" s="9">
        <v>65.239999999999995</v>
      </c>
      <c r="GW920" s="9">
        <v>65.3</v>
      </c>
      <c r="GX920" s="9">
        <v>65.400000000000006</v>
      </c>
      <c r="GY920" s="9">
        <v>65.48</v>
      </c>
      <c r="GZ920" s="9">
        <v>65.52</v>
      </c>
      <c r="HA920" s="9">
        <v>65.55</v>
      </c>
      <c r="HB920" s="9">
        <v>65.59</v>
      </c>
      <c r="HC920" s="9">
        <v>65.64</v>
      </c>
      <c r="HD920" s="9">
        <v>65.72</v>
      </c>
      <c r="HE920" s="9">
        <v>65.81</v>
      </c>
      <c r="HF920" s="9">
        <v>65.849999999999994</v>
      </c>
      <c r="HG920" s="9">
        <v>65.91</v>
      </c>
      <c r="HH920" s="9">
        <v>65.98</v>
      </c>
      <c r="HI920" s="9">
        <v>66.06</v>
      </c>
      <c r="HJ920" s="9">
        <v>66.17</v>
      </c>
      <c r="HK920" s="9">
        <v>66.260000000000005</v>
      </c>
      <c r="HL920" s="9">
        <v>66.28</v>
      </c>
      <c r="HM920" s="9">
        <v>66.31</v>
      </c>
      <c r="HN920" s="9">
        <v>66.34</v>
      </c>
      <c r="HO920" s="9">
        <v>66.38</v>
      </c>
      <c r="HP920" s="9">
        <v>66.39</v>
      </c>
      <c r="HQ920" s="9">
        <v>66.41</v>
      </c>
      <c r="HR920" s="9">
        <v>66.489999999999995</v>
      </c>
      <c r="HS920" s="9">
        <v>66.55</v>
      </c>
      <c r="HT920" s="9">
        <v>66.599999999999994</v>
      </c>
      <c r="HU920" s="9">
        <v>66.64</v>
      </c>
      <c r="HV920" s="9">
        <v>66.680000000000007</v>
      </c>
      <c r="HW920" s="9">
        <v>66.709999999999994</v>
      </c>
      <c r="HX920" s="9">
        <v>66.72</v>
      </c>
      <c r="HY920" s="9">
        <v>66.73</v>
      </c>
      <c r="ID920" s="14">
        <v>84.838099999999997</v>
      </c>
      <c r="IE920" s="14">
        <v>84.747900000000001</v>
      </c>
      <c r="IF920" s="14">
        <v>-0.10641399999999999</v>
      </c>
      <c r="IH920" s="7">
        <v>67.11</v>
      </c>
      <c r="II920" s="9">
        <v>79.430000000000007</v>
      </c>
    </row>
    <row r="921" spans="1:243" x14ac:dyDescent="0.35">
      <c r="A921" s="6">
        <f t="shared" si="208"/>
        <v>45840</v>
      </c>
      <c r="B921" s="13">
        <f t="shared" si="203"/>
        <v>7</v>
      </c>
      <c r="C921" s="13">
        <f t="shared" si="204"/>
        <v>2025</v>
      </c>
      <c r="D921">
        <f t="shared" si="205"/>
        <v>202507</v>
      </c>
      <c r="E921">
        <f t="shared" si="206"/>
        <v>3</v>
      </c>
      <c r="F921">
        <f t="shared" si="207"/>
        <v>202503</v>
      </c>
      <c r="G921" t="s">
        <v>2073</v>
      </c>
      <c r="H921" s="9">
        <v>4.25</v>
      </c>
      <c r="I921" s="9">
        <v>4.2171000000000003</v>
      </c>
      <c r="J921" s="10">
        <v>4.1480031000000004</v>
      </c>
      <c r="K921" s="10">
        <v>4.0178782999999996</v>
      </c>
      <c r="L921" s="10">
        <v>3.9261729000000001</v>
      </c>
      <c r="M921" s="10">
        <v>3.8502480000000001</v>
      </c>
      <c r="N921" s="10">
        <v>3.7764568000000001</v>
      </c>
      <c r="O921" s="10">
        <v>3.705003</v>
      </c>
      <c r="P921" s="10">
        <v>3.6397084</v>
      </c>
      <c r="Q921" s="10">
        <v>3.5846578</v>
      </c>
      <c r="R921" s="10">
        <v>3.5421914000000001</v>
      </c>
      <c r="S921" s="10">
        <v>3.5123028999999999</v>
      </c>
      <c r="T921" s="10">
        <v>3.4935508</v>
      </c>
      <c r="U921" s="10">
        <v>3.4840705000000001</v>
      </c>
      <c r="V921" s="10">
        <v>3.4802095999999998</v>
      </c>
      <c r="W921" s="10">
        <v>3.4803232999999998</v>
      </c>
      <c r="X921" s="10">
        <v>3.4834391</v>
      </c>
      <c r="Y921" s="10">
        <v>3.4885847999999999</v>
      </c>
      <c r="Z921" s="10">
        <v>3.4947881999999999</v>
      </c>
      <c r="AA921" s="10">
        <v>3.501077</v>
      </c>
      <c r="AB921" s="10">
        <v>3.5066228000000002</v>
      </c>
      <c r="AC921" s="10">
        <v>3.5114131999999998</v>
      </c>
      <c r="AD921" s="10">
        <v>3.5157224</v>
      </c>
      <c r="AE921" s="10">
        <v>3.5198250999999998</v>
      </c>
      <c r="AF921" s="10">
        <v>3.5239959000000001</v>
      </c>
      <c r="AG921" s="10">
        <v>3.5285093999999999</v>
      </c>
      <c r="AH921" s="10">
        <v>3.5335942999999999</v>
      </c>
      <c r="AI921" s="10">
        <v>3.5392956999999998</v>
      </c>
      <c r="AJ921" s="10">
        <v>3.5456126000000001</v>
      </c>
      <c r="AK921" s="10">
        <v>3.5525440000000001</v>
      </c>
      <c r="AL921" s="10">
        <v>3.5600893</v>
      </c>
      <c r="AM921" s="10">
        <v>3.5682472999999999</v>
      </c>
      <c r="AN921" s="10">
        <v>3.5770171999999998</v>
      </c>
      <c r="AO921" s="10">
        <v>3.5863982000000001</v>
      </c>
      <c r="AP921" s="10">
        <v>3.5963892</v>
      </c>
      <c r="AQ921" s="10">
        <v>3.6069893</v>
      </c>
      <c r="AR921" s="10">
        <v>3.6181977999999999</v>
      </c>
      <c r="AS921" s="10">
        <v>3.6300135999999998</v>
      </c>
      <c r="AT921" s="10">
        <v>3.6424300000000001</v>
      </c>
      <c r="AU921" s="10">
        <v>3.6554117000000002</v>
      </c>
      <c r="AV921" s="10">
        <v>3.6689143</v>
      </c>
      <c r="AW921" s="10">
        <v>3.6828938</v>
      </c>
      <c r="AX921" s="10">
        <v>3.6973061999999999</v>
      </c>
      <c r="AY921" s="10">
        <v>3.7121070999999999</v>
      </c>
      <c r="AZ921" s="10">
        <v>3.7272525999999999</v>
      </c>
      <c r="BA921" s="10">
        <v>3.7426986000000002</v>
      </c>
      <c r="BB921" s="10">
        <v>3.7584005999999999</v>
      </c>
      <c r="BC921" s="10">
        <v>3.7743148</v>
      </c>
      <c r="BD921" s="10">
        <v>3.7903970999999999</v>
      </c>
      <c r="BE921" s="10">
        <v>3.8066030999999998</v>
      </c>
      <c r="BF921" s="10">
        <v>3.8228939999999998</v>
      </c>
      <c r="BG921" s="10">
        <v>3.8392539000000001</v>
      </c>
      <c r="BH921" s="10">
        <v>3.8556724999999998</v>
      </c>
      <c r="BI921" s="10">
        <v>3.8721402</v>
      </c>
      <c r="BJ921" s="10">
        <v>3.8886474</v>
      </c>
      <c r="BK921" s="10">
        <v>3.9051838999999999</v>
      </c>
      <c r="BL921" s="10">
        <v>3.9217401000000001</v>
      </c>
      <c r="BM921" s="10">
        <v>3.9383062</v>
      </c>
      <c r="BN921" s="10">
        <v>3.9548720999999998</v>
      </c>
      <c r="BO921" s="10">
        <v>3.9714282999999999</v>
      </c>
      <c r="BP921" s="10">
        <v>3.9879649000000001</v>
      </c>
      <c r="BQ921" s="10">
        <v>4.0044719000000004</v>
      </c>
      <c r="BR921" s="10">
        <v>4.1025863999999999</v>
      </c>
      <c r="BS921" s="10">
        <v>4.1986296000000003</v>
      </c>
      <c r="BU921" s="9">
        <v>80.11</v>
      </c>
      <c r="BV921" s="9">
        <v>83.34</v>
      </c>
      <c r="BW921" s="9">
        <v>84.95</v>
      </c>
      <c r="BX921" s="9">
        <v>91.76</v>
      </c>
      <c r="BY921" s="9">
        <v>95.28</v>
      </c>
      <c r="BZ921" s="9">
        <v>96.23</v>
      </c>
      <c r="CA921" s="9">
        <v>95.89</v>
      </c>
      <c r="CB921" s="9">
        <v>91.39</v>
      </c>
      <c r="CC921" s="9">
        <v>86.16</v>
      </c>
      <c r="CD921" s="9">
        <v>83.13</v>
      </c>
      <c r="CE921" s="9">
        <v>81.08</v>
      </c>
      <c r="CF921" s="9">
        <v>81.040000000000006</v>
      </c>
      <c r="CG921" s="9">
        <v>81.849999999999994</v>
      </c>
      <c r="CH921" s="9">
        <v>83.17</v>
      </c>
      <c r="CI921" s="9">
        <v>85.2</v>
      </c>
      <c r="CJ921" s="9">
        <v>90.05</v>
      </c>
      <c r="CK921" s="9">
        <v>91.52</v>
      </c>
      <c r="CL921" s="9">
        <v>93.23</v>
      </c>
      <c r="CM921" s="9">
        <v>92.96</v>
      </c>
      <c r="CN921" s="9">
        <v>86.67</v>
      </c>
      <c r="CO921" s="9">
        <v>76.02</v>
      </c>
      <c r="CP921" s="9">
        <v>75.47</v>
      </c>
      <c r="CQ921" s="9">
        <v>73.52</v>
      </c>
      <c r="CR921" s="9">
        <v>72.06</v>
      </c>
      <c r="CS921" s="9">
        <v>71.73</v>
      </c>
      <c r="CT921" s="9">
        <v>73.760000000000005</v>
      </c>
      <c r="CU921" s="9">
        <v>77.63</v>
      </c>
      <c r="CV921" s="9">
        <v>80.17</v>
      </c>
      <c r="CW921" s="9">
        <v>80.650000000000006</v>
      </c>
      <c r="CX921" s="9">
        <v>81.599999999999994</v>
      </c>
      <c r="CY921" s="9">
        <v>82.39</v>
      </c>
      <c r="CZ921" s="9">
        <v>78.98</v>
      </c>
      <c r="DA921" s="9">
        <v>70.55</v>
      </c>
      <c r="DB921" s="9">
        <v>66.53</v>
      </c>
      <c r="DC921" s="9">
        <v>64.680000000000007</v>
      </c>
      <c r="DD921" s="9">
        <v>64.569999999999993</v>
      </c>
      <c r="DE921" s="9">
        <v>64.7</v>
      </c>
      <c r="DF921" s="9">
        <v>67.19</v>
      </c>
      <c r="DG921" s="9">
        <v>71.62</v>
      </c>
      <c r="DH921" s="9">
        <v>73.48</v>
      </c>
      <c r="DI921" s="9">
        <v>74.81</v>
      </c>
      <c r="DJ921" s="9">
        <v>78.08</v>
      </c>
      <c r="DK921" s="9">
        <v>77.14</v>
      </c>
      <c r="DL921" s="9">
        <v>75.64</v>
      </c>
      <c r="DM921" s="9">
        <v>67.930000000000007</v>
      </c>
      <c r="DN921" s="9">
        <v>66.09</v>
      </c>
      <c r="DO921" s="9">
        <v>65.739999999999995</v>
      </c>
      <c r="DP921" s="9">
        <v>65.48</v>
      </c>
      <c r="DR921" s="9">
        <v>73.400000000000006</v>
      </c>
      <c r="DS921" s="9">
        <v>78.400000000000006</v>
      </c>
      <c r="DT921" s="9">
        <v>78.900000000000006</v>
      </c>
      <c r="DU921" s="9">
        <v>83.45</v>
      </c>
      <c r="DV921" s="9">
        <v>85.7</v>
      </c>
      <c r="DW921" s="9">
        <v>85.55</v>
      </c>
      <c r="DX921" s="9">
        <v>85.55</v>
      </c>
      <c r="DY921" s="9">
        <v>84.6</v>
      </c>
      <c r="DZ921" s="9">
        <v>74.5</v>
      </c>
      <c r="EA921" s="9">
        <v>71.45</v>
      </c>
      <c r="EB921" s="9">
        <v>70.7</v>
      </c>
      <c r="EC921" s="9">
        <v>69.7</v>
      </c>
      <c r="ED921" s="9">
        <v>69.650000000000006</v>
      </c>
      <c r="EE921" s="9">
        <v>72.3</v>
      </c>
      <c r="EF921" s="9">
        <v>79.599999999999994</v>
      </c>
      <c r="EG921" s="9">
        <v>82</v>
      </c>
      <c r="EH921" s="9">
        <v>82.3</v>
      </c>
      <c r="EI921" s="9">
        <v>82.25</v>
      </c>
      <c r="EJ921" s="9">
        <v>81.650000000000006</v>
      </c>
      <c r="EK921" s="9">
        <v>77.849999999999994</v>
      </c>
      <c r="EL921" s="9">
        <v>67.55</v>
      </c>
      <c r="EM921" s="9">
        <v>64.3</v>
      </c>
      <c r="EN921" s="9">
        <v>64.099999999999994</v>
      </c>
      <c r="EO921" s="9">
        <v>64.3</v>
      </c>
      <c r="EP921" s="9">
        <v>64.849999999999994</v>
      </c>
      <c r="EQ921" s="9">
        <v>67.45</v>
      </c>
      <c r="ER921" s="9">
        <v>74.599999999999994</v>
      </c>
      <c r="ES921" s="9">
        <v>76.900000000000006</v>
      </c>
      <c r="ET921" s="9">
        <v>77.150000000000006</v>
      </c>
      <c r="EU921" s="9">
        <v>77.099999999999994</v>
      </c>
      <c r="EV921" s="9">
        <v>76.55</v>
      </c>
      <c r="EW921" s="9">
        <v>73.400000000000006</v>
      </c>
      <c r="EX921" s="9">
        <v>64.8</v>
      </c>
      <c r="EY921" s="9">
        <v>62.1</v>
      </c>
      <c r="EZ921" s="9">
        <v>61.9</v>
      </c>
      <c r="FA921" s="9">
        <v>62.1</v>
      </c>
      <c r="FB921" s="9">
        <v>62.6</v>
      </c>
      <c r="FC921" s="9">
        <v>65.25</v>
      </c>
      <c r="FD921" s="9">
        <v>72.45</v>
      </c>
      <c r="FE921" s="9">
        <v>74.8</v>
      </c>
      <c r="FF921" s="9">
        <v>75</v>
      </c>
      <c r="FG921" s="9">
        <v>74.900000000000006</v>
      </c>
      <c r="FH921" s="9">
        <v>74.45</v>
      </c>
      <c r="FI921" s="9">
        <v>72.25</v>
      </c>
      <c r="FJ921" s="9">
        <v>66.2</v>
      </c>
      <c r="FK921" s="9">
        <v>64.3</v>
      </c>
      <c r="FL921" s="9">
        <v>64.150000000000006</v>
      </c>
      <c r="FM921" s="9">
        <v>64.3</v>
      </c>
      <c r="FO921" s="9">
        <v>85.129900000000006</v>
      </c>
      <c r="FP921" s="7">
        <v>70.8</v>
      </c>
      <c r="FQ921" s="9">
        <v>1.3593999999999999</v>
      </c>
      <c r="FT921" s="7">
        <v>3.89</v>
      </c>
      <c r="FU921" s="7">
        <v>4.6100000000000003</v>
      </c>
      <c r="FV921" s="9">
        <v>85.229900000000001</v>
      </c>
      <c r="FX921" s="9">
        <v>69.11</v>
      </c>
      <c r="FY921" s="9">
        <v>67.09</v>
      </c>
      <c r="FZ921" s="9">
        <v>66.08</v>
      </c>
      <c r="GA921" s="9">
        <v>65.67</v>
      </c>
      <c r="GB921" s="9">
        <v>65.900000000000006</v>
      </c>
      <c r="GD921" s="9">
        <v>69.11</v>
      </c>
      <c r="GE921" s="9">
        <v>67.94</v>
      </c>
      <c r="GF921" s="9">
        <v>67.09</v>
      </c>
      <c r="GG921" s="9">
        <v>66.55</v>
      </c>
      <c r="GH921" s="9">
        <v>66.260000000000005</v>
      </c>
      <c r="GI921" s="9">
        <v>66.08</v>
      </c>
      <c r="GJ921" s="9">
        <v>65.959999999999994</v>
      </c>
      <c r="GK921" s="9">
        <v>65.87</v>
      </c>
      <c r="GL921" s="9">
        <v>65.81</v>
      </c>
      <c r="GM921" s="9">
        <v>65.760000000000005</v>
      </c>
      <c r="GN921" s="9">
        <v>65.709999999999994</v>
      </c>
      <c r="GO921" s="9">
        <v>65.67</v>
      </c>
      <c r="GP921" s="9">
        <v>65.650000000000006</v>
      </c>
      <c r="GQ921" s="9">
        <v>65.650000000000006</v>
      </c>
      <c r="GR921" s="9">
        <v>65.69</v>
      </c>
      <c r="GS921" s="9">
        <v>65.73</v>
      </c>
      <c r="GT921" s="9">
        <v>65.709999999999994</v>
      </c>
      <c r="GU921" s="9">
        <v>65.69</v>
      </c>
      <c r="GV921" s="9">
        <v>65.72</v>
      </c>
      <c r="GW921" s="9">
        <v>65.75</v>
      </c>
      <c r="GX921" s="9">
        <v>65.819999999999993</v>
      </c>
      <c r="GY921" s="9">
        <v>65.88</v>
      </c>
      <c r="GZ921" s="9">
        <v>65.89</v>
      </c>
      <c r="HA921" s="9">
        <v>65.900000000000006</v>
      </c>
      <c r="HB921" s="9">
        <v>65.930000000000007</v>
      </c>
      <c r="HC921" s="9">
        <v>65.95</v>
      </c>
      <c r="HD921" s="9">
        <v>66.010000000000005</v>
      </c>
      <c r="HE921" s="9">
        <v>66.09</v>
      </c>
      <c r="HF921" s="9">
        <v>66.12</v>
      </c>
      <c r="HG921" s="9">
        <v>66.17</v>
      </c>
      <c r="HH921" s="9">
        <v>66.22</v>
      </c>
      <c r="HI921" s="9">
        <v>66.28</v>
      </c>
      <c r="HJ921" s="9">
        <v>66.37</v>
      </c>
      <c r="HK921" s="9">
        <v>66.44</v>
      </c>
      <c r="HL921" s="9">
        <v>66.45</v>
      </c>
      <c r="HM921" s="9">
        <v>66.47</v>
      </c>
      <c r="HN921" s="9">
        <v>66.47</v>
      </c>
      <c r="HO921" s="9">
        <v>66.5</v>
      </c>
      <c r="HP921" s="9">
        <v>66.489999999999995</v>
      </c>
      <c r="HQ921" s="9">
        <v>66.489999999999995</v>
      </c>
      <c r="HR921" s="9">
        <v>66.56</v>
      </c>
      <c r="HS921" s="9">
        <v>66.61</v>
      </c>
      <c r="HT921" s="9">
        <v>66.650000000000006</v>
      </c>
      <c r="HU921" s="9">
        <v>66.680000000000007</v>
      </c>
      <c r="HV921" s="9">
        <v>66.709999999999994</v>
      </c>
      <c r="HW921" s="9">
        <v>66.709999999999994</v>
      </c>
      <c r="HX921" s="9">
        <v>66.709999999999994</v>
      </c>
      <c r="HY921" s="9">
        <v>66.709999999999994</v>
      </c>
      <c r="ID921" s="14">
        <v>84.838099999999997</v>
      </c>
      <c r="IE921" s="14">
        <v>84.747900000000001</v>
      </c>
      <c r="IF921" s="14">
        <v>-0.10641399999999999</v>
      </c>
      <c r="IH921" s="7">
        <v>69.11</v>
      </c>
      <c r="II921" s="9">
        <v>80.11</v>
      </c>
    </row>
    <row r="922" spans="1:243" x14ac:dyDescent="0.35">
      <c r="A922" s="6">
        <f t="shared" si="208"/>
        <v>45841</v>
      </c>
      <c r="B922" s="13">
        <f t="shared" si="203"/>
        <v>7</v>
      </c>
      <c r="C922" s="13">
        <f t="shared" si="204"/>
        <v>2025</v>
      </c>
      <c r="D922">
        <f t="shared" si="205"/>
        <v>202507</v>
      </c>
      <c r="E922">
        <f t="shared" si="206"/>
        <v>3</v>
      </c>
      <c r="F922">
        <f t="shared" si="207"/>
        <v>202503</v>
      </c>
      <c r="G922" t="s">
        <v>2074</v>
      </c>
      <c r="H922" s="9">
        <v>4.25</v>
      </c>
      <c r="I922" s="9">
        <v>4.2172999999999998</v>
      </c>
      <c r="J922" s="10">
        <v>4.1432080999999998</v>
      </c>
      <c r="K922" s="10">
        <v>4.0115131999999996</v>
      </c>
      <c r="L922" s="10">
        <v>3.9175496000000001</v>
      </c>
      <c r="M922" s="10">
        <v>3.8378597000000001</v>
      </c>
      <c r="N922" s="10">
        <v>3.7599363000000001</v>
      </c>
      <c r="O922" s="10">
        <v>3.6849376</v>
      </c>
      <c r="P922" s="10">
        <v>3.6161485</v>
      </c>
      <c r="Q922" s="10">
        <v>3.5568604000000001</v>
      </c>
      <c r="R922" s="10">
        <v>3.5084637000000001</v>
      </c>
      <c r="S922" s="10">
        <v>3.4713970000000001</v>
      </c>
      <c r="T922" s="10">
        <v>3.4443355000000002</v>
      </c>
      <c r="U922" s="10">
        <v>3.426069</v>
      </c>
      <c r="V922" s="10">
        <v>3.4144823999999998</v>
      </c>
      <c r="W922" s="10">
        <v>3.4082583999999998</v>
      </c>
      <c r="X922" s="10">
        <v>3.4063821999999999</v>
      </c>
      <c r="Y922" s="10">
        <v>3.4078390000000001</v>
      </c>
      <c r="Z922" s="10">
        <v>3.4116141</v>
      </c>
      <c r="AA922" s="10">
        <v>3.4166924000000001</v>
      </c>
      <c r="AB922" s="10">
        <v>3.4222001999999998</v>
      </c>
      <c r="AC922" s="10">
        <v>3.4279853</v>
      </c>
      <c r="AD922" s="10">
        <v>3.4341259000000002</v>
      </c>
      <c r="AE922" s="10">
        <v>3.4407006</v>
      </c>
      <c r="AF922" s="10">
        <v>3.4477878999999998</v>
      </c>
      <c r="AG922" s="10">
        <v>3.4554659999999999</v>
      </c>
      <c r="AH922" s="10">
        <v>3.4637989</v>
      </c>
      <c r="AI922" s="10">
        <v>3.4727792000000002</v>
      </c>
      <c r="AJ922" s="10">
        <v>3.4823776999999998</v>
      </c>
      <c r="AK922" s="10">
        <v>3.4925652</v>
      </c>
      <c r="AL922" s="10">
        <v>3.5033129000000001</v>
      </c>
      <c r="AM922" s="10">
        <v>3.5145913000000002</v>
      </c>
      <c r="AN922" s="10">
        <v>3.5263715000000002</v>
      </c>
      <c r="AO922" s="10">
        <v>3.5386243999999998</v>
      </c>
      <c r="AP922" s="10">
        <v>3.5513207000000002</v>
      </c>
      <c r="AQ922" s="10">
        <v>3.5644314000000001</v>
      </c>
      <c r="AR922" s="10">
        <v>3.5779274999999999</v>
      </c>
      <c r="AS922" s="10">
        <v>3.5917797</v>
      </c>
      <c r="AT922" s="10">
        <v>3.6059586000000001</v>
      </c>
      <c r="AU922" s="10">
        <v>3.6204341000000002</v>
      </c>
      <c r="AV922" s="10">
        <v>3.6351751000000001</v>
      </c>
      <c r="AW922" s="10">
        <v>3.6501511999999998</v>
      </c>
      <c r="AX922" s="10">
        <v>3.6653319</v>
      </c>
      <c r="AY922" s="10">
        <v>3.6806860000000001</v>
      </c>
      <c r="AZ922" s="10">
        <v>3.6961832000000001</v>
      </c>
      <c r="BA922" s="10">
        <v>3.7117928</v>
      </c>
      <c r="BB922" s="10">
        <v>3.7274839000000002</v>
      </c>
      <c r="BC922" s="10">
        <v>3.7432259999999999</v>
      </c>
      <c r="BD922" s="10">
        <v>3.7589885999999999</v>
      </c>
      <c r="BE922" s="10">
        <v>3.7747405999999999</v>
      </c>
      <c r="BF922" s="10">
        <v>3.7904562999999998</v>
      </c>
      <c r="BG922" s="10">
        <v>3.8061319</v>
      </c>
      <c r="BH922" s="10">
        <v>3.8217686999999998</v>
      </c>
      <c r="BI922" s="10">
        <v>3.8373685000000002</v>
      </c>
      <c r="BJ922" s="10">
        <v>3.8529333000000001</v>
      </c>
      <c r="BK922" s="10">
        <v>3.8684645</v>
      </c>
      <c r="BL922" s="10">
        <v>3.8839640000000002</v>
      </c>
      <c r="BM922" s="10">
        <v>3.8994338000000002</v>
      </c>
      <c r="BN922" s="10">
        <v>3.9148751000000002</v>
      </c>
      <c r="BO922" s="10">
        <v>3.9302899999999998</v>
      </c>
      <c r="BP922" s="10">
        <v>3.9456802999999998</v>
      </c>
      <c r="BQ922" s="10">
        <v>3.9610474999999998</v>
      </c>
      <c r="BR922" s="10">
        <v>4.0527986</v>
      </c>
      <c r="BS922" s="10">
        <v>4.1437540999999998</v>
      </c>
      <c r="BU922" s="9">
        <v>79.91</v>
      </c>
      <c r="BV922" s="9">
        <v>83.16</v>
      </c>
      <c r="BW922" s="9">
        <v>84.88</v>
      </c>
      <c r="BX922" s="9">
        <v>91.43</v>
      </c>
      <c r="BY922" s="9">
        <v>95.07</v>
      </c>
      <c r="BZ922" s="9">
        <v>96.02</v>
      </c>
      <c r="CA922" s="9">
        <v>95.62</v>
      </c>
      <c r="CB922" s="9">
        <v>91.07</v>
      </c>
      <c r="CC922" s="9">
        <v>86.07</v>
      </c>
      <c r="CD922" s="9">
        <v>83.04</v>
      </c>
      <c r="CE922" s="9">
        <v>80.900000000000006</v>
      </c>
      <c r="CF922" s="9">
        <v>80.959999999999994</v>
      </c>
      <c r="CG922" s="9">
        <v>81.77</v>
      </c>
      <c r="CH922" s="9">
        <v>83.08</v>
      </c>
      <c r="CI922" s="9">
        <v>84.78</v>
      </c>
      <c r="CJ922" s="9">
        <v>90.02</v>
      </c>
      <c r="CK922" s="9">
        <v>91.48</v>
      </c>
      <c r="CL922" s="9">
        <v>93.19</v>
      </c>
      <c r="CM922" s="9">
        <v>92.92</v>
      </c>
      <c r="CN922" s="9">
        <v>86.62</v>
      </c>
      <c r="CO922" s="9">
        <v>76.319999999999993</v>
      </c>
      <c r="CP922" s="9">
        <v>75.760000000000005</v>
      </c>
      <c r="CQ922" s="9">
        <v>73.8</v>
      </c>
      <c r="CR922" s="9">
        <v>72.319999999999993</v>
      </c>
      <c r="CS922" s="9">
        <v>71.98</v>
      </c>
      <c r="CT922" s="9">
        <v>73.989999999999995</v>
      </c>
      <c r="CU922" s="9">
        <v>77.31</v>
      </c>
      <c r="CV922" s="9">
        <v>79.97</v>
      </c>
      <c r="CW922" s="9">
        <v>80.45</v>
      </c>
      <c r="CX922" s="9">
        <v>81.42</v>
      </c>
      <c r="CY922" s="9">
        <v>82.19</v>
      </c>
      <c r="CZ922" s="9">
        <v>78.78</v>
      </c>
      <c r="DA922" s="9">
        <v>70.099999999999994</v>
      </c>
      <c r="DB922" s="9">
        <v>66.08</v>
      </c>
      <c r="DC922" s="9">
        <v>64.23</v>
      </c>
      <c r="DD922" s="9">
        <v>64.12</v>
      </c>
      <c r="DE922" s="9">
        <v>64.25</v>
      </c>
      <c r="DF922" s="9">
        <v>66.739999999999995</v>
      </c>
      <c r="DG922" s="9">
        <v>71.17</v>
      </c>
      <c r="DH922" s="9">
        <v>73.03</v>
      </c>
      <c r="DI922" s="9">
        <v>74.36</v>
      </c>
      <c r="DJ922" s="9">
        <v>77.63</v>
      </c>
      <c r="DK922" s="9">
        <v>76.69</v>
      </c>
      <c r="DL922" s="9">
        <v>75.19</v>
      </c>
      <c r="DM922" s="9">
        <v>67.48</v>
      </c>
      <c r="DN922" s="9">
        <v>65.64</v>
      </c>
      <c r="DO922" s="9">
        <v>65.290000000000006</v>
      </c>
      <c r="DP922" s="9">
        <v>65.03</v>
      </c>
      <c r="DR922" s="9">
        <v>73</v>
      </c>
      <c r="DS922" s="9">
        <v>78.400000000000006</v>
      </c>
      <c r="DT922" s="9">
        <v>78.95</v>
      </c>
      <c r="DU922" s="9">
        <v>83.5</v>
      </c>
      <c r="DV922" s="9">
        <v>85.75</v>
      </c>
      <c r="DW922" s="9">
        <v>85.6</v>
      </c>
      <c r="DX922" s="9">
        <v>85.6</v>
      </c>
      <c r="DY922" s="9">
        <v>84.65</v>
      </c>
      <c r="DZ922" s="9">
        <v>74.599999999999994</v>
      </c>
      <c r="EA922" s="9">
        <v>71.55</v>
      </c>
      <c r="EB922" s="9">
        <v>70.8</v>
      </c>
      <c r="EC922" s="9">
        <v>69.95</v>
      </c>
      <c r="ED922" s="9">
        <v>69.900000000000006</v>
      </c>
      <c r="EE922" s="9">
        <v>72.55</v>
      </c>
      <c r="EF922" s="9">
        <v>80.099999999999994</v>
      </c>
      <c r="EG922" s="9">
        <v>82.55</v>
      </c>
      <c r="EH922" s="9">
        <v>82.85</v>
      </c>
      <c r="EI922" s="9">
        <v>82.8</v>
      </c>
      <c r="EJ922" s="9">
        <v>82.2</v>
      </c>
      <c r="EK922" s="9">
        <v>78.599999999999994</v>
      </c>
      <c r="EL922" s="9">
        <v>68.5</v>
      </c>
      <c r="EM922" s="9">
        <v>65.349999999999994</v>
      </c>
      <c r="EN922" s="9">
        <v>65.150000000000006</v>
      </c>
      <c r="EO922" s="9">
        <v>65.400000000000006</v>
      </c>
      <c r="EP922" s="9">
        <v>65.900000000000006</v>
      </c>
      <c r="EQ922" s="9">
        <v>68.150000000000006</v>
      </c>
      <c r="ER922" s="9">
        <v>74.5</v>
      </c>
      <c r="ES922" s="9">
        <v>76.599999999999994</v>
      </c>
      <c r="ET922" s="9">
        <v>76.849999999999994</v>
      </c>
      <c r="EU922" s="9">
        <v>76.8</v>
      </c>
      <c r="EV922" s="9">
        <v>76.25</v>
      </c>
      <c r="EW922" s="9">
        <v>73.2</v>
      </c>
      <c r="EX922" s="9">
        <v>64.599999999999994</v>
      </c>
      <c r="EY922" s="9">
        <v>61.9</v>
      </c>
      <c r="EZ922" s="9">
        <v>61.7</v>
      </c>
      <c r="FA922" s="9">
        <v>61.9</v>
      </c>
      <c r="FB922" s="9">
        <v>62.4</v>
      </c>
      <c r="FC922" s="9">
        <v>65</v>
      </c>
      <c r="FD922" s="9">
        <v>72.349999999999994</v>
      </c>
      <c r="FE922" s="9">
        <v>74.7</v>
      </c>
      <c r="FF922" s="9">
        <v>74.95</v>
      </c>
      <c r="FG922" s="9">
        <v>74.8</v>
      </c>
      <c r="FH922" s="9">
        <v>74.400000000000006</v>
      </c>
      <c r="FI922" s="9">
        <v>72.2</v>
      </c>
      <c r="FJ922" s="9">
        <v>66.150000000000006</v>
      </c>
      <c r="FK922" s="9">
        <v>64.25</v>
      </c>
      <c r="FL922" s="9">
        <v>64.099999999999994</v>
      </c>
      <c r="FM922" s="9">
        <v>64.25</v>
      </c>
      <c r="FO922" s="9">
        <v>85.500399999999999</v>
      </c>
      <c r="FP922" s="7">
        <v>70.42</v>
      </c>
      <c r="FQ922" s="9">
        <v>1.3646</v>
      </c>
      <c r="FT922" s="7">
        <v>3.85</v>
      </c>
      <c r="FU922" s="7">
        <v>4.55</v>
      </c>
      <c r="FV922" s="9">
        <v>85.619</v>
      </c>
      <c r="FX922" s="9">
        <v>68.8</v>
      </c>
      <c r="FY922" s="9">
        <v>66.88</v>
      </c>
      <c r="FZ922" s="9">
        <v>65.92</v>
      </c>
      <c r="GA922" s="9">
        <v>65.59</v>
      </c>
      <c r="GB922" s="9">
        <v>65.900000000000006</v>
      </c>
      <c r="GD922" s="9">
        <v>68.8</v>
      </c>
      <c r="GE922" s="9">
        <v>67.680000000000007</v>
      </c>
      <c r="GF922" s="9">
        <v>66.88</v>
      </c>
      <c r="GG922" s="9">
        <v>66.349999999999994</v>
      </c>
      <c r="GH922" s="9">
        <v>66.08</v>
      </c>
      <c r="GI922" s="9">
        <v>65.92</v>
      </c>
      <c r="GJ922" s="9">
        <v>65.819999999999993</v>
      </c>
      <c r="GK922" s="9">
        <v>65.75</v>
      </c>
      <c r="GL922" s="9">
        <v>65.7</v>
      </c>
      <c r="GM922" s="9">
        <v>65.66</v>
      </c>
      <c r="GN922" s="9">
        <v>65.62</v>
      </c>
      <c r="GO922" s="9">
        <v>65.59</v>
      </c>
      <c r="GP922" s="9">
        <v>65.58</v>
      </c>
      <c r="GQ922" s="9">
        <v>65.59</v>
      </c>
      <c r="GR922" s="9">
        <v>65.63</v>
      </c>
      <c r="GS922" s="9">
        <v>65.67</v>
      </c>
      <c r="GT922" s="9">
        <v>65.66</v>
      </c>
      <c r="GU922" s="9">
        <v>65.650000000000006</v>
      </c>
      <c r="GV922" s="9">
        <v>65.680000000000007</v>
      </c>
      <c r="GW922" s="9">
        <v>65.72</v>
      </c>
      <c r="GX922" s="9">
        <v>65.790000000000006</v>
      </c>
      <c r="GY922" s="9">
        <v>65.87</v>
      </c>
      <c r="GZ922" s="9">
        <v>65.89</v>
      </c>
      <c r="HA922" s="9">
        <v>65.900000000000006</v>
      </c>
      <c r="HB922" s="9">
        <v>65.94</v>
      </c>
      <c r="HC922" s="9">
        <v>65.97</v>
      </c>
      <c r="HD922" s="9">
        <v>66.03</v>
      </c>
      <c r="HE922" s="9">
        <v>66.12</v>
      </c>
      <c r="HF922" s="9">
        <v>66.16</v>
      </c>
      <c r="HG922" s="9">
        <v>66.22</v>
      </c>
      <c r="HH922" s="9">
        <v>66.28</v>
      </c>
      <c r="HI922" s="9">
        <v>66.349999999999994</v>
      </c>
      <c r="HJ922" s="9">
        <v>66.44</v>
      </c>
      <c r="HK922" s="9">
        <v>66.510000000000005</v>
      </c>
      <c r="HL922" s="9">
        <v>66.53</v>
      </c>
      <c r="HM922" s="9">
        <v>66.56</v>
      </c>
      <c r="HN922" s="9">
        <v>66.56</v>
      </c>
      <c r="HO922" s="9">
        <v>66.58</v>
      </c>
      <c r="HP922" s="9">
        <v>66.59</v>
      </c>
      <c r="HQ922" s="9">
        <v>66.599999999999994</v>
      </c>
      <c r="HR922" s="9">
        <v>66.680000000000007</v>
      </c>
      <c r="HS922" s="9">
        <v>66.739999999999995</v>
      </c>
      <c r="HT922" s="9">
        <v>66.790000000000006</v>
      </c>
      <c r="HU922" s="9">
        <v>66.83</v>
      </c>
      <c r="HV922" s="9">
        <v>66.849999999999994</v>
      </c>
      <c r="HW922" s="9">
        <v>66.86</v>
      </c>
      <c r="HX922" s="9">
        <v>66.87</v>
      </c>
      <c r="HY922" s="9">
        <v>66.88</v>
      </c>
      <c r="ID922" s="14">
        <v>84.838099999999997</v>
      </c>
      <c r="IE922" s="14">
        <v>84.747900000000001</v>
      </c>
      <c r="IF922" s="14">
        <v>-0.10641399999999999</v>
      </c>
      <c r="IH922" s="7">
        <v>68.8</v>
      </c>
      <c r="II922" s="9">
        <v>79.91</v>
      </c>
    </row>
    <row r="923" spans="1:243" x14ac:dyDescent="0.35">
      <c r="A923" s="6">
        <f t="shared" si="208"/>
        <v>45842</v>
      </c>
      <c r="B923" s="13">
        <f t="shared" si="203"/>
        <v>7</v>
      </c>
      <c r="C923" s="13">
        <f t="shared" si="204"/>
        <v>2025</v>
      </c>
      <c r="D923">
        <f t="shared" si="205"/>
        <v>202507</v>
      </c>
      <c r="E923">
        <f t="shared" si="206"/>
        <v>3</v>
      </c>
      <c r="F923">
        <f t="shared" si="207"/>
        <v>202503</v>
      </c>
      <c r="G923" t="s">
        <v>2075</v>
      </c>
      <c r="H923" s="9">
        <v>4.25</v>
      </c>
      <c r="I923" s="9">
        <v>4.2172999999999998</v>
      </c>
      <c r="J923" s="10">
        <v>4.1395153000000002</v>
      </c>
      <c r="K923" s="10">
        <v>4.0074661000000003</v>
      </c>
      <c r="L923" s="10">
        <v>3.9125402999999999</v>
      </c>
      <c r="M923" s="10">
        <v>3.8311375000000001</v>
      </c>
      <c r="N923" s="10">
        <v>3.7513735000000001</v>
      </c>
      <c r="O923" s="10">
        <v>3.6748449000000001</v>
      </c>
      <c r="P923" s="10">
        <v>3.6052596000000001</v>
      </c>
      <c r="Q923" s="10">
        <v>3.5462823000000001</v>
      </c>
      <c r="R923" s="10">
        <v>3.4993596</v>
      </c>
      <c r="S923" s="10">
        <v>3.4643901000000001</v>
      </c>
      <c r="T923" s="10">
        <v>3.4397343</v>
      </c>
      <c r="U923" s="10">
        <v>3.4236835999999999</v>
      </c>
      <c r="V923" s="10">
        <v>3.4134175</v>
      </c>
      <c r="W923" s="10">
        <v>3.4076018000000001</v>
      </c>
      <c r="X923" s="10">
        <v>3.4054942000000001</v>
      </c>
      <c r="Y923" s="10">
        <v>3.4063523999999998</v>
      </c>
      <c r="Z923" s="10">
        <v>3.4094338999999998</v>
      </c>
      <c r="AA923" s="10">
        <v>3.4139965000000001</v>
      </c>
      <c r="AB923" s="10">
        <v>3.4193991000000001</v>
      </c>
      <c r="AC923" s="10">
        <v>3.4254707999999998</v>
      </c>
      <c r="AD923" s="10">
        <v>3.4321765000000002</v>
      </c>
      <c r="AE923" s="10">
        <v>3.4394816000000001</v>
      </c>
      <c r="AF923" s="10">
        <v>3.4473514000000001</v>
      </c>
      <c r="AG923" s="10">
        <v>3.4557508000000001</v>
      </c>
      <c r="AH923" s="10">
        <v>3.4646469999999998</v>
      </c>
      <c r="AI923" s="10">
        <v>3.4740153</v>
      </c>
      <c r="AJ923" s="10">
        <v>3.4838331999999999</v>
      </c>
      <c r="AK923" s="10">
        <v>3.4940783</v>
      </c>
      <c r="AL923" s="10">
        <v>3.5047282000000002</v>
      </c>
      <c r="AM923" s="10">
        <v>3.5157601999999999</v>
      </c>
      <c r="AN923" s="10">
        <v>3.5271520999999999</v>
      </c>
      <c r="AO923" s="10">
        <v>3.5388814000000002</v>
      </c>
      <c r="AP923" s="10">
        <v>3.5509255999999998</v>
      </c>
      <c r="AQ923" s="10">
        <v>3.5632622</v>
      </c>
      <c r="AR923" s="10">
        <v>3.575869</v>
      </c>
      <c r="AS923" s="10">
        <v>3.5887232999999998</v>
      </c>
      <c r="AT923" s="10">
        <v>3.6018045999999999</v>
      </c>
      <c r="AU923" s="10">
        <v>3.6151013999999999</v>
      </c>
      <c r="AV923" s="10">
        <v>3.6286040000000002</v>
      </c>
      <c r="AW923" s="10">
        <v>3.6423032000000002</v>
      </c>
      <c r="AX923" s="10">
        <v>3.6561897999999999</v>
      </c>
      <c r="AY923" s="10">
        <v>3.6702539999999999</v>
      </c>
      <c r="AZ923" s="10">
        <v>3.6844866999999999</v>
      </c>
      <c r="BA923" s="10">
        <v>3.6988786999999999</v>
      </c>
      <c r="BB923" s="10">
        <v>3.7134201999999998</v>
      </c>
      <c r="BC923" s="10">
        <v>3.7281019999999998</v>
      </c>
      <c r="BD923" s="10">
        <v>3.742915</v>
      </c>
      <c r="BE923" s="10">
        <v>3.7578494</v>
      </c>
      <c r="BF923" s="10">
        <v>3.7728966000000002</v>
      </c>
      <c r="BG923" s="10">
        <v>3.7880501</v>
      </c>
      <c r="BH923" s="10">
        <v>3.8033036999999998</v>
      </c>
      <c r="BI923" s="10">
        <v>3.8186517000000002</v>
      </c>
      <c r="BJ923" s="10">
        <v>3.8340882999999999</v>
      </c>
      <c r="BK923" s="10">
        <v>3.8496071999999999</v>
      </c>
      <c r="BL923" s="10">
        <v>3.8652028</v>
      </c>
      <c r="BM923" s="10">
        <v>3.8808691999999998</v>
      </c>
      <c r="BN923" s="10">
        <v>3.8966002</v>
      </c>
      <c r="BO923" s="10">
        <v>3.9123901000000001</v>
      </c>
      <c r="BP923" s="10">
        <v>3.9282330000000001</v>
      </c>
      <c r="BQ923" s="10">
        <v>3.9441229</v>
      </c>
      <c r="BR923" s="10">
        <v>4.0401205999999998</v>
      </c>
      <c r="BS923" s="10">
        <v>4.1363352000000004</v>
      </c>
      <c r="BU923" s="9">
        <v>79.59</v>
      </c>
      <c r="BV923" s="9">
        <v>82.95</v>
      </c>
      <c r="BW923" s="9">
        <v>84.62</v>
      </c>
      <c r="BX923" s="9">
        <v>91.51</v>
      </c>
      <c r="BY923" s="9">
        <v>95.26</v>
      </c>
      <c r="BZ923" s="9">
        <v>96.11</v>
      </c>
      <c r="CA923" s="9">
        <v>95.61</v>
      </c>
      <c r="CB923" s="9">
        <v>91.07</v>
      </c>
      <c r="CC923" s="9">
        <v>86.24</v>
      </c>
      <c r="CD923" s="9">
        <v>83.22</v>
      </c>
      <c r="CE923" s="9">
        <v>81.06</v>
      </c>
      <c r="CF923" s="9">
        <v>80.959999999999994</v>
      </c>
      <c r="CG923" s="9">
        <v>81.88</v>
      </c>
      <c r="CH923" s="9">
        <v>83.21</v>
      </c>
      <c r="CI923" s="9">
        <v>84.95</v>
      </c>
      <c r="CJ923" s="9">
        <v>90.04</v>
      </c>
      <c r="CK923" s="9">
        <v>91.6</v>
      </c>
      <c r="CL923" s="9">
        <v>93.33</v>
      </c>
      <c r="CM923" s="9">
        <v>93.08</v>
      </c>
      <c r="CN923" s="9">
        <v>86.83</v>
      </c>
      <c r="CO923" s="9">
        <v>76.27</v>
      </c>
      <c r="CP923" s="9">
        <v>76.010000000000005</v>
      </c>
      <c r="CQ923" s="9">
        <v>73.91</v>
      </c>
      <c r="CR923" s="9">
        <v>72.37</v>
      </c>
      <c r="CS923" s="9">
        <v>72.03</v>
      </c>
      <c r="CT923" s="9">
        <v>74.05</v>
      </c>
      <c r="CU923" s="9">
        <v>77.37</v>
      </c>
      <c r="CV923" s="9">
        <v>80.040000000000006</v>
      </c>
      <c r="CW923" s="9">
        <v>80.52</v>
      </c>
      <c r="CX923" s="9">
        <v>81.53</v>
      </c>
      <c r="CY923" s="9">
        <v>82.31</v>
      </c>
      <c r="CZ923" s="9">
        <v>78.900000000000006</v>
      </c>
      <c r="DA923" s="9">
        <v>70.489999999999995</v>
      </c>
      <c r="DB923" s="9">
        <v>66.48</v>
      </c>
      <c r="DC923" s="9">
        <v>64.63</v>
      </c>
      <c r="DD923" s="9">
        <v>64.52</v>
      </c>
      <c r="DE923" s="9">
        <v>64.650000000000006</v>
      </c>
      <c r="DF923" s="9">
        <v>67.14</v>
      </c>
      <c r="DG923" s="9">
        <v>71.25</v>
      </c>
      <c r="DH923" s="9">
        <v>73.11</v>
      </c>
      <c r="DI923" s="9">
        <v>74.430000000000007</v>
      </c>
      <c r="DJ923" s="9">
        <v>77.64</v>
      </c>
      <c r="DK923" s="9">
        <v>76.7</v>
      </c>
      <c r="DL923" s="9">
        <v>75.2</v>
      </c>
      <c r="DM923" s="9">
        <v>67.73</v>
      </c>
      <c r="DN923" s="9">
        <v>65.88</v>
      </c>
      <c r="DO923" s="9">
        <v>65.53</v>
      </c>
      <c r="DP923" s="9">
        <v>65.27</v>
      </c>
      <c r="DR923" s="9">
        <v>72.45</v>
      </c>
      <c r="DS923" s="9">
        <v>77.849999999999994</v>
      </c>
      <c r="DT923" s="9">
        <v>78.8</v>
      </c>
      <c r="DU923" s="9">
        <v>83.35</v>
      </c>
      <c r="DV923" s="9">
        <v>85.6</v>
      </c>
      <c r="DW923" s="9">
        <v>85.2</v>
      </c>
      <c r="DX923" s="9">
        <v>85.2</v>
      </c>
      <c r="DY923" s="9">
        <v>84.25</v>
      </c>
      <c r="DZ923" s="9">
        <v>74.150000000000006</v>
      </c>
      <c r="EA923" s="9">
        <v>71.099999999999994</v>
      </c>
      <c r="EB923" s="9">
        <v>70.349999999999994</v>
      </c>
      <c r="EC923" s="9">
        <v>69.5</v>
      </c>
      <c r="ED923" s="9">
        <v>69.45</v>
      </c>
      <c r="EE923" s="9">
        <v>72.099999999999994</v>
      </c>
      <c r="EF923" s="9">
        <v>79.599999999999994</v>
      </c>
      <c r="EG923" s="9">
        <v>82.05</v>
      </c>
      <c r="EH923" s="9">
        <v>82.35</v>
      </c>
      <c r="EI923" s="9">
        <v>82.3</v>
      </c>
      <c r="EJ923" s="9">
        <v>81.7</v>
      </c>
      <c r="EK923" s="9">
        <v>78</v>
      </c>
      <c r="EL923" s="9">
        <v>67.95</v>
      </c>
      <c r="EM923" s="9">
        <v>64.8</v>
      </c>
      <c r="EN923" s="9">
        <v>64.55</v>
      </c>
      <c r="EO923" s="9">
        <v>64.8</v>
      </c>
      <c r="EP923" s="9">
        <v>65.3</v>
      </c>
      <c r="EQ923" s="9">
        <v>67.650000000000006</v>
      </c>
      <c r="ER923" s="9">
        <v>74.099999999999994</v>
      </c>
      <c r="ES923" s="9">
        <v>76.150000000000006</v>
      </c>
      <c r="ET923" s="9">
        <v>76.45</v>
      </c>
      <c r="EU923" s="9">
        <v>76.400000000000006</v>
      </c>
      <c r="EV923" s="9">
        <v>75.849999999999994</v>
      </c>
      <c r="EW923" s="9">
        <v>72.849999999999994</v>
      </c>
      <c r="EX923" s="9">
        <v>64.650000000000006</v>
      </c>
      <c r="EY923" s="9">
        <v>62.05</v>
      </c>
      <c r="EZ923" s="9">
        <v>61.85</v>
      </c>
      <c r="FA923" s="9">
        <v>62</v>
      </c>
      <c r="FB923" s="9">
        <v>62.5</v>
      </c>
      <c r="FC923" s="9">
        <v>65.150000000000006</v>
      </c>
      <c r="FD923" s="9">
        <v>72.5</v>
      </c>
      <c r="FE923" s="9">
        <v>74.849999999999994</v>
      </c>
      <c r="FF923" s="9">
        <v>75.05</v>
      </c>
      <c r="FG923" s="9">
        <v>74.95</v>
      </c>
      <c r="FH923" s="9">
        <v>74.5</v>
      </c>
      <c r="FI923" s="9">
        <v>72.3</v>
      </c>
      <c r="FJ923" s="9">
        <v>66.25</v>
      </c>
      <c r="FK923" s="9">
        <v>64.349999999999994</v>
      </c>
      <c r="FL923" s="9">
        <v>64.2</v>
      </c>
      <c r="FM923" s="9">
        <v>64.349999999999994</v>
      </c>
      <c r="FO923" s="9">
        <v>85.382199999999997</v>
      </c>
      <c r="FP923" s="7">
        <v>71.03</v>
      </c>
      <c r="FQ923" s="9">
        <v>1.3643000000000001</v>
      </c>
      <c r="FT923" s="7">
        <v>3.85</v>
      </c>
      <c r="FU923" s="7">
        <v>4.55</v>
      </c>
      <c r="FV923" s="9">
        <v>85.497900000000001</v>
      </c>
      <c r="FX923" s="9">
        <v>68.3</v>
      </c>
      <c r="FY923" s="9">
        <v>66.459999999999994</v>
      </c>
      <c r="FZ923" s="9">
        <v>65.62</v>
      </c>
      <c r="GA923" s="9">
        <v>65.37</v>
      </c>
      <c r="GB923" s="9">
        <v>65.790000000000006</v>
      </c>
      <c r="GD923" s="9">
        <v>68.3</v>
      </c>
      <c r="GE923" s="9">
        <v>67.22</v>
      </c>
      <c r="GF923" s="9">
        <v>66.459999999999994</v>
      </c>
      <c r="GG923" s="9">
        <v>65.989999999999995</v>
      </c>
      <c r="GH923" s="9">
        <v>65.75</v>
      </c>
      <c r="GI923" s="9">
        <v>65.62</v>
      </c>
      <c r="GJ923" s="9">
        <v>65.540000000000006</v>
      </c>
      <c r="GK923" s="9">
        <v>65.489999999999995</v>
      </c>
      <c r="GL923" s="9">
        <v>65.45</v>
      </c>
      <c r="GM923" s="9">
        <v>65.42</v>
      </c>
      <c r="GN923" s="9">
        <v>65.39</v>
      </c>
      <c r="GO923" s="9">
        <v>65.37</v>
      </c>
      <c r="GP923" s="9">
        <v>65.37</v>
      </c>
      <c r="GQ923" s="9">
        <v>65.39</v>
      </c>
      <c r="GR923" s="9">
        <v>65.44</v>
      </c>
      <c r="GS923" s="9">
        <v>65.489999999999995</v>
      </c>
      <c r="GT923" s="9">
        <v>65.48</v>
      </c>
      <c r="GU923" s="9">
        <v>65.48</v>
      </c>
      <c r="GV923" s="9">
        <v>65.52</v>
      </c>
      <c r="GW923" s="9">
        <v>65.569999999999993</v>
      </c>
      <c r="GX923" s="9">
        <v>65.650000000000006</v>
      </c>
      <c r="GY923" s="9">
        <v>65.739999999999995</v>
      </c>
      <c r="GZ923" s="9">
        <v>65.77</v>
      </c>
      <c r="HA923" s="9">
        <v>65.790000000000006</v>
      </c>
      <c r="HB923" s="9">
        <v>65.84</v>
      </c>
      <c r="HC923" s="9">
        <v>65.88</v>
      </c>
      <c r="HD923" s="9">
        <v>65.95</v>
      </c>
      <c r="HE923" s="9">
        <v>66.05</v>
      </c>
      <c r="HF923" s="9">
        <v>66.099999999999994</v>
      </c>
      <c r="HG923" s="9">
        <v>66.16</v>
      </c>
      <c r="HH923" s="9">
        <v>66.25</v>
      </c>
      <c r="HI923" s="9">
        <v>66.33</v>
      </c>
      <c r="HJ923" s="9">
        <v>66.430000000000007</v>
      </c>
      <c r="HK923" s="9">
        <v>66.5</v>
      </c>
      <c r="HL923" s="9">
        <v>66.52</v>
      </c>
      <c r="HM923" s="9">
        <v>66.56</v>
      </c>
      <c r="HN923" s="9">
        <v>66.569999999999993</v>
      </c>
      <c r="HO923" s="9">
        <v>66.59</v>
      </c>
      <c r="HP923" s="9">
        <v>66.61</v>
      </c>
      <c r="HQ923" s="9">
        <v>66.63</v>
      </c>
      <c r="HR923" s="9">
        <v>66.709999999999994</v>
      </c>
      <c r="HS923" s="9">
        <v>66.77</v>
      </c>
      <c r="HT923" s="9">
        <v>66.819999999999993</v>
      </c>
      <c r="HU923" s="9">
        <v>66.87</v>
      </c>
      <c r="HV923" s="9">
        <v>66.900000000000006</v>
      </c>
      <c r="HW923" s="9">
        <v>66.92</v>
      </c>
      <c r="HX923" s="9">
        <v>66.930000000000007</v>
      </c>
      <c r="HY923" s="9">
        <v>66.94</v>
      </c>
      <c r="ID923" s="14">
        <v>84.838099999999997</v>
      </c>
      <c r="IE923" s="14">
        <v>84.747900000000001</v>
      </c>
      <c r="IF923" s="14">
        <v>-0.10641399999999999</v>
      </c>
      <c r="IH923" s="7">
        <v>68.3</v>
      </c>
      <c r="II923" s="9">
        <v>79.59</v>
      </c>
    </row>
    <row r="924" spans="1:243" x14ac:dyDescent="0.35">
      <c r="A924" s="6">
        <f t="shared" si="208"/>
        <v>45845</v>
      </c>
      <c r="B924" s="13">
        <f t="shared" si="203"/>
        <v>7</v>
      </c>
      <c r="C924" s="13">
        <f t="shared" si="204"/>
        <v>2025</v>
      </c>
      <c r="D924">
        <f t="shared" si="205"/>
        <v>202507</v>
      </c>
      <c r="E924">
        <f t="shared" si="206"/>
        <v>3</v>
      </c>
      <c r="F924">
        <f t="shared" si="207"/>
        <v>202503</v>
      </c>
      <c r="G924" t="s">
        <v>2076</v>
      </c>
      <c r="H924" s="9">
        <v>4.25</v>
      </c>
      <c r="I924" s="9">
        <v>4.2169999999999996</v>
      </c>
      <c r="J924" s="10">
        <v>4.1305622</v>
      </c>
      <c r="K924" s="10">
        <v>3.9950370999999998</v>
      </c>
      <c r="L924" s="10">
        <v>3.9040376999999999</v>
      </c>
      <c r="M924" s="10">
        <v>3.8282337000000002</v>
      </c>
      <c r="N924" s="10">
        <v>3.7524641000000001</v>
      </c>
      <c r="O924" s="10">
        <v>3.6783388000000001</v>
      </c>
      <c r="P924" s="10">
        <v>3.6107537000000001</v>
      </c>
      <c r="Q924" s="10">
        <v>3.5537757000000001</v>
      </c>
      <c r="R924" s="10">
        <v>3.5101848000000002</v>
      </c>
      <c r="S924" s="10">
        <v>3.4793677999999999</v>
      </c>
      <c r="T924" s="10">
        <v>3.4602043999999998</v>
      </c>
      <c r="U924" s="10">
        <v>3.4503149999999998</v>
      </c>
      <c r="V924" s="10">
        <v>3.4460909000000002</v>
      </c>
      <c r="W924" s="10">
        <v>3.4459840000000002</v>
      </c>
      <c r="X924" s="10">
        <v>3.4490748</v>
      </c>
      <c r="Y924" s="10">
        <v>3.4544438</v>
      </c>
      <c r="Z924" s="10">
        <v>3.4611716000000001</v>
      </c>
      <c r="AA924" s="10">
        <v>3.4683385000000002</v>
      </c>
      <c r="AB924" s="10">
        <v>3.4751810000000001</v>
      </c>
      <c r="AC924" s="10">
        <v>3.4816581000000002</v>
      </c>
      <c r="AD924" s="10">
        <v>3.4879381</v>
      </c>
      <c r="AE924" s="10">
        <v>3.4941893999999998</v>
      </c>
      <c r="AF924" s="10">
        <v>3.5005804999999999</v>
      </c>
      <c r="AG924" s="10">
        <v>3.5072796999999998</v>
      </c>
      <c r="AH924" s="10">
        <v>3.5144255000000002</v>
      </c>
      <c r="AI924" s="10">
        <v>3.5220370000000001</v>
      </c>
      <c r="AJ924" s="10">
        <v>3.5301029000000002</v>
      </c>
      <c r="AK924" s="10">
        <v>3.5386123999999999</v>
      </c>
      <c r="AL924" s="10">
        <v>3.5475544999999999</v>
      </c>
      <c r="AM924" s="10">
        <v>3.5569182000000001</v>
      </c>
      <c r="AN924" s="10">
        <v>3.5666924</v>
      </c>
      <c r="AO924" s="10">
        <v>3.5768662999999998</v>
      </c>
      <c r="AP924" s="10">
        <v>3.5874286999999998</v>
      </c>
      <c r="AQ924" s="10">
        <v>3.5983687</v>
      </c>
      <c r="AR924" s="10">
        <v>3.6096754999999998</v>
      </c>
      <c r="AS924" s="10">
        <v>3.6213377000000002</v>
      </c>
      <c r="AT924" s="10">
        <v>3.6333441</v>
      </c>
      <c r="AU924" s="10">
        <v>3.6456811999999998</v>
      </c>
      <c r="AV924" s="10">
        <v>3.6583345999999999</v>
      </c>
      <c r="AW924" s="10">
        <v>3.6712902000000001</v>
      </c>
      <c r="AX924" s="10">
        <v>3.6845341</v>
      </c>
      <c r="AY924" s="10">
        <v>3.6980517000000002</v>
      </c>
      <c r="AZ924" s="10">
        <v>3.7118291000000001</v>
      </c>
      <c r="BA924" s="10">
        <v>3.7258523000000001</v>
      </c>
      <c r="BB924" s="10">
        <v>3.7401068</v>
      </c>
      <c r="BC924" s="10">
        <v>3.7545785999999999</v>
      </c>
      <c r="BD924" s="10">
        <v>3.7692537000000002</v>
      </c>
      <c r="BE924" s="10">
        <v>3.7841176000000001</v>
      </c>
      <c r="BF924" s="10">
        <v>3.7991571</v>
      </c>
      <c r="BG924" s="10">
        <v>3.8143634999999998</v>
      </c>
      <c r="BH924" s="10">
        <v>3.8297287999999998</v>
      </c>
      <c r="BI924" s="10">
        <v>3.8452457999999998</v>
      </c>
      <c r="BJ924" s="10">
        <v>3.8609072000000002</v>
      </c>
      <c r="BK924" s="10">
        <v>3.8767051000000001</v>
      </c>
      <c r="BL924" s="10">
        <v>3.8926321000000002</v>
      </c>
      <c r="BM924" s="10">
        <v>3.9086810000000001</v>
      </c>
      <c r="BN924" s="10">
        <v>3.9248438999999999</v>
      </c>
      <c r="BO924" s="10">
        <v>3.9411135000000002</v>
      </c>
      <c r="BP924" s="10">
        <v>3.9574824</v>
      </c>
      <c r="BQ924" s="10">
        <v>3.9739428999999999</v>
      </c>
      <c r="BR924" s="10">
        <v>4.0740726</v>
      </c>
      <c r="BS924" s="10">
        <v>4.1747617999999997</v>
      </c>
      <c r="BU924" s="9">
        <v>80</v>
      </c>
      <c r="BV924" s="9">
        <v>83.29</v>
      </c>
      <c r="BW924" s="9">
        <v>84.7</v>
      </c>
      <c r="BX924" s="9">
        <v>91.3</v>
      </c>
      <c r="BY924" s="9">
        <v>95.02</v>
      </c>
      <c r="BZ924" s="9">
        <v>95.77</v>
      </c>
      <c r="CA924" s="9">
        <v>95.27</v>
      </c>
      <c r="CB924" s="9">
        <v>90.86</v>
      </c>
      <c r="CC924" s="9">
        <v>86.26</v>
      </c>
      <c r="CD924" s="9">
        <v>83.2</v>
      </c>
      <c r="CE924" s="9">
        <v>81.040000000000006</v>
      </c>
      <c r="CF924" s="9">
        <v>80.930000000000007</v>
      </c>
      <c r="CG924" s="9">
        <v>81.849999999999994</v>
      </c>
      <c r="CH924" s="9">
        <v>83.17</v>
      </c>
      <c r="CI924" s="9">
        <v>84.78</v>
      </c>
      <c r="CJ924" s="9">
        <v>89.87</v>
      </c>
      <c r="CK924" s="9">
        <v>91.43</v>
      </c>
      <c r="CL924" s="9">
        <v>93.16</v>
      </c>
      <c r="CM924" s="9">
        <v>92.91</v>
      </c>
      <c r="CN924" s="9">
        <v>86.66</v>
      </c>
      <c r="CO924" s="9">
        <v>75.489999999999995</v>
      </c>
      <c r="CP924" s="9">
        <v>75.09</v>
      </c>
      <c r="CQ924" s="9">
        <v>72.989999999999995</v>
      </c>
      <c r="CR924" s="9">
        <v>71.45</v>
      </c>
      <c r="CS924" s="9">
        <v>71.11</v>
      </c>
      <c r="CT924" s="9">
        <v>73.13</v>
      </c>
      <c r="CU924" s="9">
        <v>77.12</v>
      </c>
      <c r="CV924" s="9">
        <v>79.89</v>
      </c>
      <c r="CW924" s="9">
        <v>80.37</v>
      </c>
      <c r="CX924" s="9">
        <v>81.38</v>
      </c>
      <c r="CY924" s="9">
        <v>82.16</v>
      </c>
      <c r="CZ924" s="9">
        <v>78.75</v>
      </c>
      <c r="DA924" s="9">
        <v>70.34</v>
      </c>
      <c r="DB924" s="9">
        <v>66.33</v>
      </c>
      <c r="DC924" s="9">
        <v>64.48</v>
      </c>
      <c r="DD924" s="9">
        <v>64.37</v>
      </c>
      <c r="DE924" s="9">
        <v>64.5</v>
      </c>
      <c r="DF924" s="9">
        <v>66.989999999999995</v>
      </c>
      <c r="DG924" s="9">
        <v>71.150000000000006</v>
      </c>
      <c r="DH924" s="9">
        <v>73.010000000000005</v>
      </c>
      <c r="DI924" s="9">
        <v>74.33</v>
      </c>
      <c r="DJ924" s="9">
        <v>77.540000000000006</v>
      </c>
      <c r="DK924" s="9">
        <v>76.599999999999994</v>
      </c>
      <c r="DL924" s="9">
        <v>75.099999999999994</v>
      </c>
      <c r="DM924" s="9">
        <v>67.67</v>
      </c>
      <c r="DN924" s="9">
        <v>65.819999999999993</v>
      </c>
      <c r="DO924" s="9">
        <v>65.47</v>
      </c>
      <c r="DP924" s="9">
        <v>65.209999999999994</v>
      </c>
      <c r="DR924" s="9">
        <v>73.25</v>
      </c>
      <c r="DS924" s="9">
        <v>78.2</v>
      </c>
      <c r="DT924" s="9">
        <v>75.2</v>
      </c>
      <c r="DU924" s="9">
        <v>85.4</v>
      </c>
      <c r="DV924" s="9">
        <v>87.65</v>
      </c>
      <c r="DW924" s="9">
        <v>85.35</v>
      </c>
      <c r="DX924" s="9">
        <v>85.35</v>
      </c>
      <c r="DY924" s="9">
        <v>84.4</v>
      </c>
      <c r="DZ924" s="9">
        <v>74.5</v>
      </c>
      <c r="EA924" s="9">
        <v>71.45</v>
      </c>
      <c r="EB924" s="9">
        <v>70.7</v>
      </c>
      <c r="EC924" s="9">
        <v>70</v>
      </c>
      <c r="ED924" s="9">
        <v>69.95</v>
      </c>
      <c r="EE924" s="9">
        <v>72.599999999999994</v>
      </c>
      <c r="EF924" s="9">
        <v>78.599999999999994</v>
      </c>
      <c r="EG924" s="9">
        <v>80.599999999999994</v>
      </c>
      <c r="EH924" s="9">
        <v>81.400000000000006</v>
      </c>
      <c r="EI924" s="9">
        <v>82.75</v>
      </c>
      <c r="EJ924" s="9">
        <v>82.65</v>
      </c>
      <c r="EK924" s="9">
        <v>78.900000000000006</v>
      </c>
      <c r="EL924" s="9">
        <v>68.400000000000006</v>
      </c>
      <c r="EM924" s="9">
        <v>65.099999999999994</v>
      </c>
      <c r="EN924" s="9">
        <v>64.900000000000006</v>
      </c>
      <c r="EO924" s="9">
        <v>65.150000000000006</v>
      </c>
      <c r="EP924" s="9">
        <v>65.650000000000006</v>
      </c>
      <c r="EQ924" s="9">
        <v>67.95</v>
      </c>
      <c r="ER924" s="9">
        <v>74.150000000000006</v>
      </c>
      <c r="ES924" s="9">
        <v>76.150000000000006</v>
      </c>
      <c r="ET924" s="9">
        <v>76.400000000000006</v>
      </c>
      <c r="EU924" s="9">
        <v>76.400000000000006</v>
      </c>
      <c r="EV924" s="9">
        <v>75.849999999999994</v>
      </c>
      <c r="EW924" s="9">
        <v>72.900000000000006</v>
      </c>
      <c r="EX924" s="9">
        <v>64.849999999999994</v>
      </c>
      <c r="EY924" s="9">
        <v>62.3</v>
      </c>
      <c r="EZ924" s="9">
        <v>62.1</v>
      </c>
      <c r="FA924" s="9">
        <v>62.25</v>
      </c>
      <c r="FB924" s="9">
        <v>62.75</v>
      </c>
      <c r="FC924" s="9">
        <v>65.3</v>
      </c>
      <c r="FD924" s="9">
        <v>72.2</v>
      </c>
      <c r="FE924" s="9">
        <v>74.45</v>
      </c>
      <c r="FF924" s="9">
        <v>74.650000000000006</v>
      </c>
      <c r="FG924" s="9">
        <v>74.55</v>
      </c>
      <c r="FH924" s="9">
        <v>74.099999999999994</v>
      </c>
      <c r="FI924" s="9">
        <v>71.900000000000006</v>
      </c>
      <c r="FJ924" s="9">
        <v>65.900000000000006</v>
      </c>
      <c r="FK924" s="9">
        <v>63.95</v>
      </c>
      <c r="FL924" s="9">
        <v>63.85</v>
      </c>
      <c r="FM924" s="9">
        <v>63.95</v>
      </c>
      <c r="FO924" s="9">
        <v>85.5548</v>
      </c>
      <c r="FP924" s="7">
        <v>71.95</v>
      </c>
      <c r="FQ924" s="9">
        <v>1.3635999999999999</v>
      </c>
      <c r="FT924" s="7">
        <v>3.87</v>
      </c>
      <c r="FU924" s="7">
        <v>4.58</v>
      </c>
      <c r="FV924" s="9">
        <v>85.66</v>
      </c>
      <c r="FX924" s="9">
        <v>69.58</v>
      </c>
      <c r="FY924" s="9">
        <v>67.58</v>
      </c>
      <c r="FZ924" s="9">
        <v>66.47</v>
      </c>
      <c r="GA924" s="9">
        <v>66.099999999999994</v>
      </c>
      <c r="GB924" s="9">
        <v>66.47</v>
      </c>
      <c r="GD924" s="9">
        <v>69.58</v>
      </c>
      <c r="GE924" s="9">
        <v>68.430000000000007</v>
      </c>
      <c r="GF924" s="9">
        <v>67.58</v>
      </c>
      <c r="GG924" s="9">
        <v>67</v>
      </c>
      <c r="GH924" s="9">
        <v>66.67</v>
      </c>
      <c r="GI924" s="9">
        <v>66.47</v>
      </c>
      <c r="GJ924" s="9">
        <v>66.34</v>
      </c>
      <c r="GK924" s="9">
        <v>66.25</v>
      </c>
      <c r="GL924" s="9">
        <v>66.2</v>
      </c>
      <c r="GM924" s="9">
        <v>66.16</v>
      </c>
      <c r="GN924" s="9">
        <v>66.12</v>
      </c>
      <c r="GO924" s="9">
        <v>66.099999999999994</v>
      </c>
      <c r="GP924" s="9">
        <v>66.099999999999994</v>
      </c>
      <c r="GQ924" s="9">
        <v>66.13</v>
      </c>
      <c r="GR924" s="9">
        <v>66.19</v>
      </c>
      <c r="GS924" s="9">
        <v>66.23</v>
      </c>
      <c r="GT924" s="9">
        <v>66.22</v>
      </c>
      <c r="GU924" s="9">
        <v>66.209999999999994</v>
      </c>
      <c r="GV924" s="9">
        <v>66.25</v>
      </c>
      <c r="GW924" s="9">
        <v>66.290000000000006</v>
      </c>
      <c r="GX924" s="9">
        <v>66.36</v>
      </c>
      <c r="GY924" s="9">
        <v>66.44</v>
      </c>
      <c r="GZ924" s="9">
        <v>66.459999999999994</v>
      </c>
      <c r="HA924" s="9">
        <v>66.47</v>
      </c>
      <c r="HB924" s="9">
        <v>66.510000000000005</v>
      </c>
      <c r="HC924" s="9">
        <v>66.540000000000006</v>
      </c>
      <c r="HD924" s="9">
        <v>66.599999999999994</v>
      </c>
      <c r="HE924" s="9">
        <v>66.680000000000007</v>
      </c>
      <c r="HF924" s="9">
        <v>66.72</v>
      </c>
      <c r="HG924" s="9">
        <v>66.760000000000005</v>
      </c>
      <c r="HH924" s="9">
        <v>66.84</v>
      </c>
      <c r="HI924" s="9">
        <v>66.91</v>
      </c>
      <c r="HJ924" s="9">
        <v>67</v>
      </c>
      <c r="HK924" s="9">
        <v>67.05</v>
      </c>
      <c r="HL924" s="9">
        <v>67.06</v>
      </c>
      <c r="HM924" s="9">
        <v>67.09</v>
      </c>
      <c r="HN924" s="9">
        <v>67.09</v>
      </c>
      <c r="HO924" s="9">
        <v>67.11</v>
      </c>
      <c r="HP924" s="9">
        <v>67.13</v>
      </c>
      <c r="HQ924" s="9">
        <v>67.150000000000006</v>
      </c>
      <c r="HR924" s="9">
        <v>67.22</v>
      </c>
      <c r="HS924" s="9">
        <v>67.27</v>
      </c>
      <c r="HT924" s="9">
        <v>67.31</v>
      </c>
      <c r="HU924" s="9">
        <v>67.349999999999994</v>
      </c>
      <c r="HV924" s="9">
        <v>67.37</v>
      </c>
      <c r="HW924" s="9">
        <v>67.39</v>
      </c>
      <c r="HX924" s="9">
        <v>67.39</v>
      </c>
      <c r="HY924" s="9">
        <v>67.39</v>
      </c>
      <c r="ID924" s="14">
        <v>84.838099999999997</v>
      </c>
      <c r="IE924" s="14">
        <v>84.747900000000001</v>
      </c>
      <c r="IF924" s="14">
        <v>-0.10641399999999999</v>
      </c>
      <c r="IH924" s="7">
        <v>69.58</v>
      </c>
      <c r="II924" s="9">
        <v>80</v>
      </c>
    </row>
    <row r="925" spans="1:243" x14ac:dyDescent="0.35">
      <c r="A925" s="6">
        <f t="shared" si="208"/>
        <v>45846</v>
      </c>
      <c r="B925" s="13">
        <f t="shared" si="203"/>
        <v>7</v>
      </c>
      <c r="C925" s="13">
        <f t="shared" si="204"/>
        <v>2025</v>
      </c>
      <c r="D925">
        <f t="shared" si="205"/>
        <v>202507</v>
      </c>
      <c r="E925">
        <f t="shared" si="206"/>
        <v>3</v>
      </c>
      <c r="F925">
        <f t="shared" si="207"/>
        <v>202503</v>
      </c>
      <c r="G925" t="s">
        <v>2077</v>
      </c>
      <c r="H925" s="9">
        <v>4.25</v>
      </c>
      <c r="I925" s="9">
        <v>4.2169999999999996</v>
      </c>
      <c r="J925" s="10">
        <v>4.1253114000000002</v>
      </c>
      <c r="K925" s="10">
        <v>4.0002594</v>
      </c>
      <c r="L925" s="10">
        <v>3.9136475000000002</v>
      </c>
      <c r="M925" s="10">
        <v>3.8392173999999999</v>
      </c>
      <c r="N925" s="10">
        <v>3.7646999999999999</v>
      </c>
      <c r="O925" s="10">
        <v>3.6921971999999998</v>
      </c>
      <c r="P925" s="10">
        <v>3.6263592</v>
      </c>
      <c r="Q925" s="10">
        <v>3.5710701999999999</v>
      </c>
      <c r="R925" s="10">
        <v>3.5287011000000001</v>
      </c>
      <c r="S925" s="10">
        <v>3.4988331000000001</v>
      </c>
      <c r="T925" s="10">
        <v>3.4804748999999999</v>
      </c>
      <c r="U925" s="10">
        <v>3.471381</v>
      </c>
      <c r="V925" s="10">
        <v>3.4679956000000001</v>
      </c>
      <c r="W925" s="10">
        <v>3.4687657999999999</v>
      </c>
      <c r="X925" s="10">
        <v>3.4727497000000001</v>
      </c>
      <c r="Y925" s="10">
        <v>3.4790052</v>
      </c>
      <c r="Z925" s="10">
        <v>3.4865902000000002</v>
      </c>
      <c r="AA925" s="10">
        <v>3.4945624999999998</v>
      </c>
      <c r="AB925" s="10">
        <v>3.5021361999999998</v>
      </c>
      <c r="AC925" s="10">
        <v>3.5092490000000001</v>
      </c>
      <c r="AD925" s="10">
        <v>3.5160480000000001</v>
      </c>
      <c r="AE925" s="10">
        <v>3.5226807999999998</v>
      </c>
      <c r="AF925" s="10">
        <v>3.5292948000000002</v>
      </c>
      <c r="AG925" s="10">
        <v>3.5360371000000002</v>
      </c>
      <c r="AH925" s="10">
        <v>3.5430345999999999</v>
      </c>
      <c r="AI925" s="10">
        <v>3.5503309000000001</v>
      </c>
      <c r="AJ925" s="10">
        <v>3.5579483999999999</v>
      </c>
      <c r="AK925" s="10">
        <v>3.5659101</v>
      </c>
      <c r="AL925" s="10">
        <v>3.5742389000000001</v>
      </c>
      <c r="AM925" s="10">
        <v>3.5829572000000001</v>
      </c>
      <c r="AN925" s="10">
        <v>3.5920879000000001</v>
      </c>
      <c r="AO925" s="10">
        <v>3.6016539999999999</v>
      </c>
      <c r="AP925" s="10">
        <v>3.6116779999999999</v>
      </c>
      <c r="AQ925" s="10">
        <v>3.6221827000000002</v>
      </c>
      <c r="AR925" s="10">
        <v>3.6331910000000001</v>
      </c>
      <c r="AS925" s="10">
        <v>3.6447254</v>
      </c>
      <c r="AT925" s="10">
        <v>3.6568027999999999</v>
      </c>
      <c r="AU925" s="10">
        <v>3.6694072000000002</v>
      </c>
      <c r="AV925" s="10">
        <v>3.6825112</v>
      </c>
      <c r="AW925" s="10">
        <v>3.6960879000000002</v>
      </c>
      <c r="AX925" s="10">
        <v>3.7101104</v>
      </c>
      <c r="AY925" s="10">
        <v>3.7245512000000001</v>
      </c>
      <c r="AZ925" s="10">
        <v>3.7393835000000002</v>
      </c>
      <c r="BA925" s="10">
        <v>3.7545804</v>
      </c>
      <c r="BB925" s="10">
        <v>3.7701144000000002</v>
      </c>
      <c r="BC925" s="10">
        <v>3.7859585999999998</v>
      </c>
      <c r="BD925" s="10">
        <v>3.8020862000000002</v>
      </c>
      <c r="BE925" s="10">
        <v>3.8184695999999998</v>
      </c>
      <c r="BF925" s="10">
        <v>3.8350827999999999</v>
      </c>
      <c r="BG925" s="10">
        <v>3.8519028999999998</v>
      </c>
      <c r="BH925" s="10">
        <v>3.8689079999999998</v>
      </c>
      <c r="BI925" s="10">
        <v>3.8860763</v>
      </c>
      <c r="BJ925" s="10">
        <v>3.9033864</v>
      </c>
      <c r="BK925" s="10">
        <v>3.9208159</v>
      </c>
      <c r="BL925" s="10">
        <v>3.9383433000000001</v>
      </c>
      <c r="BM925" s="10">
        <v>3.9559470999999999</v>
      </c>
      <c r="BN925" s="10">
        <v>3.9736050000000001</v>
      </c>
      <c r="BO925" s="10">
        <v>3.9912955000000001</v>
      </c>
      <c r="BP925" s="10">
        <v>4.0089969999999999</v>
      </c>
      <c r="BQ925" s="10">
        <v>4.0266871999999996</v>
      </c>
      <c r="BR925" s="10">
        <v>4.1318934</v>
      </c>
      <c r="BS925" s="10">
        <v>4.2343412999999996</v>
      </c>
      <c r="BU925" s="9">
        <v>81.709999999999994</v>
      </c>
      <c r="BV925" s="9">
        <v>84.77</v>
      </c>
      <c r="BW925" s="9">
        <v>86</v>
      </c>
      <c r="BX925" s="9">
        <v>92.3</v>
      </c>
      <c r="BY925" s="9">
        <v>95.87</v>
      </c>
      <c r="BZ925" s="9">
        <v>96.67</v>
      </c>
      <c r="CA925" s="9">
        <v>96.17</v>
      </c>
      <c r="CB925" s="9">
        <v>91.77</v>
      </c>
      <c r="CC925" s="9">
        <v>87.1</v>
      </c>
      <c r="CD925" s="9">
        <v>84.01</v>
      </c>
      <c r="CE925" s="9">
        <v>81.84</v>
      </c>
      <c r="CF925" s="9">
        <v>81.95</v>
      </c>
      <c r="CG925" s="9">
        <v>82.98</v>
      </c>
      <c r="CH925" s="9">
        <v>84.32</v>
      </c>
      <c r="CI925" s="9">
        <v>85.78</v>
      </c>
      <c r="CJ925" s="9">
        <v>90.77</v>
      </c>
      <c r="CK925" s="9">
        <v>92.25</v>
      </c>
      <c r="CL925" s="9">
        <v>93.98</v>
      </c>
      <c r="CM925" s="9">
        <v>93.71</v>
      </c>
      <c r="CN925" s="9">
        <v>87.4</v>
      </c>
      <c r="CO925" s="9">
        <v>76.2</v>
      </c>
      <c r="CP925" s="9">
        <v>75.8</v>
      </c>
      <c r="CQ925" s="9">
        <v>73.7</v>
      </c>
      <c r="CR925" s="9">
        <v>72.16</v>
      </c>
      <c r="CS925" s="9">
        <v>71.819999999999993</v>
      </c>
      <c r="CT925" s="9">
        <v>73.84</v>
      </c>
      <c r="CU925" s="9">
        <v>77.849999999999994</v>
      </c>
      <c r="CV925" s="9">
        <v>80.63</v>
      </c>
      <c r="CW925" s="9">
        <v>81.11</v>
      </c>
      <c r="CX925" s="9">
        <v>82.12</v>
      </c>
      <c r="CY925" s="9">
        <v>82.9</v>
      </c>
      <c r="CZ925" s="9">
        <v>79.47</v>
      </c>
      <c r="DA925" s="9">
        <v>71</v>
      </c>
      <c r="DB925" s="9">
        <v>66.95</v>
      </c>
      <c r="DC925" s="9">
        <v>65.099999999999994</v>
      </c>
      <c r="DD925" s="9">
        <v>64.989999999999995</v>
      </c>
      <c r="DE925" s="9">
        <v>65.12</v>
      </c>
      <c r="DF925" s="9">
        <v>67.61</v>
      </c>
      <c r="DG925" s="9">
        <v>71.66</v>
      </c>
      <c r="DH925" s="9">
        <v>73.489999999999995</v>
      </c>
      <c r="DI925" s="9">
        <v>74.81</v>
      </c>
      <c r="DJ925" s="9">
        <v>77.94</v>
      </c>
      <c r="DK925" s="9">
        <v>77</v>
      </c>
      <c r="DL925" s="9">
        <v>75.5</v>
      </c>
      <c r="DM925" s="9">
        <v>68.069999999999993</v>
      </c>
      <c r="DN925" s="9">
        <v>66.22</v>
      </c>
      <c r="DO925" s="9">
        <v>65.87</v>
      </c>
      <c r="DP925" s="9">
        <v>65.61</v>
      </c>
      <c r="DR925" s="9">
        <v>74.2</v>
      </c>
      <c r="DS925" s="9">
        <v>79.099999999999994</v>
      </c>
      <c r="DT925" s="9">
        <v>76</v>
      </c>
      <c r="DU925" s="9">
        <v>86.1</v>
      </c>
      <c r="DV925" s="9">
        <v>88.2</v>
      </c>
      <c r="DW925" s="9">
        <v>85.95</v>
      </c>
      <c r="DX925" s="9">
        <v>85.95</v>
      </c>
      <c r="DY925" s="9">
        <v>85</v>
      </c>
      <c r="DZ925" s="9">
        <v>75.150000000000006</v>
      </c>
      <c r="EA925" s="9">
        <v>72.099999999999994</v>
      </c>
      <c r="EB925" s="9">
        <v>71.349999999999994</v>
      </c>
      <c r="EC925" s="9">
        <v>70.75</v>
      </c>
      <c r="ED925" s="9">
        <v>70.7</v>
      </c>
      <c r="EE925" s="9">
        <v>73.349999999999994</v>
      </c>
      <c r="EF925" s="9">
        <v>79.349999999999994</v>
      </c>
      <c r="EG925" s="9">
        <v>81.349999999999994</v>
      </c>
      <c r="EH925" s="9">
        <v>81.95</v>
      </c>
      <c r="EI925" s="9">
        <v>82.8</v>
      </c>
      <c r="EJ925" s="9">
        <v>82.5</v>
      </c>
      <c r="EK925" s="9">
        <v>78.95</v>
      </c>
      <c r="EL925" s="9">
        <v>69</v>
      </c>
      <c r="EM925" s="9">
        <v>65.900000000000006</v>
      </c>
      <c r="EN925" s="9">
        <v>65.7</v>
      </c>
      <c r="EO925" s="9">
        <v>65.95</v>
      </c>
      <c r="EP925" s="9">
        <v>66.45</v>
      </c>
      <c r="EQ925" s="9">
        <v>68.7</v>
      </c>
      <c r="ER925" s="9">
        <v>75</v>
      </c>
      <c r="ES925" s="9">
        <v>77</v>
      </c>
      <c r="ET925" s="9">
        <v>77.25</v>
      </c>
      <c r="EU925" s="9">
        <v>77.2</v>
      </c>
      <c r="EV925" s="9">
        <v>76.7</v>
      </c>
      <c r="EW925" s="9">
        <v>73.7</v>
      </c>
      <c r="EX925" s="9">
        <v>65.45</v>
      </c>
      <c r="EY925" s="9">
        <v>62.85</v>
      </c>
      <c r="EZ925" s="9">
        <v>62.7</v>
      </c>
      <c r="FA925" s="9">
        <v>62.85</v>
      </c>
      <c r="FB925" s="9">
        <v>63.35</v>
      </c>
      <c r="FC925" s="9">
        <v>65.95</v>
      </c>
      <c r="FD925" s="9">
        <v>73.099999999999994</v>
      </c>
      <c r="FE925" s="9">
        <v>75.400000000000006</v>
      </c>
      <c r="FF925" s="9">
        <v>75.650000000000006</v>
      </c>
      <c r="FG925" s="9">
        <v>75.5</v>
      </c>
      <c r="FH925" s="9">
        <v>75.099999999999994</v>
      </c>
      <c r="FI925" s="9">
        <v>72.849999999999994</v>
      </c>
      <c r="FJ925" s="9">
        <v>66.75</v>
      </c>
      <c r="FK925" s="9">
        <v>64.8</v>
      </c>
      <c r="FL925" s="9">
        <v>64.650000000000006</v>
      </c>
      <c r="FM925" s="9">
        <v>64.8</v>
      </c>
      <c r="FO925" s="9">
        <v>85.193899999999999</v>
      </c>
      <c r="FP925" s="7">
        <v>72.5</v>
      </c>
      <c r="FQ925" s="9">
        <v>1.3545</v>
      </c>
      <c r="FT925" s="7">
        <v>3.9</v>
      </c>
      <c r="FU925" s="7">
        <v>4.63</v>
      </c>
      <c r="FV925" s="9">
        <v>85.293800000000005</v>
      </c>
      <c r="FX925" s="9">
        <v>70.150000000000006</v>
      </c>
      <c r="FY925" s="9">
        <v>68.13</v>
      </c>
      <c r="FZ925" s="9">
        <v>67.040000000000006</v>
      </c>
      <c r="GA925" s="9">
        <v>66.69</v>
      </c>
      <c r="GB925" s="9">
        <v>67.03</v>
      </c>
      <c r="GD925" s="9">
        <v>70.150000000000006</v>
      </c>
      <c r="GE925" s="9">
        <v>68.98</v>
      </c>
      <c r="GF925" s="9">
        <v>68.13</v>
      </c>
      <c r="GG925" s="9">
        <v>67.56</v>
      </c>
      <c r="GH925" s="9">
        <v>67.23</v>
      </c>
      <c r="GI925" s="9">
        <v>67.040000000000006</v>
      </c>
      <c r="GJ925" s="9">
        <v>66.91</v>
      </c>
      <c r="GK925" s="9">
        <v>66.83</v>
      </c>
      <c r="GL925" s="9">
        <v>66.78</v>
      </c>
      <c r="GM925" s="9">
        <v>66.739999999999995</v>
      </c>
      <c r="GN925" s="9">
        <v>66.709999999999994</v>
      </c>
      <c r="GO925" s="9">
        <v>66.69</v>
      </c>
      <c r="GP925" s="9">
        <v>66.680000000000007</v>
      </c>
      <c r="GQ925" s="9">
        <v>66.7</v>
      </c>
      <c r="GR925" s="9">
        <v>66.75</v>
      </c>
      <c r="GS925" s="9">
        <v>66.790000000000006</v>
      </c>
      <c r="GT925" s="9">
        <v>66.78</v>
      </c>
      <c r="GU925" s="9">
        <v>66.77</v>
      </c>
      <c r="GV925" s="9">
        <v>66.81</v>
      </c>
      <c r="GW925" s="9">
        <v>66.849999999999994</v>
      </c>
      <c r="GX925" s="9">
        <v>66.930000000000007</v>
      </c>
      <c r="GY925" s="9">
        <v>67</v>
      </c>
      <c r="GZ925" s="9">
        <v>67.02</v>
      </c>
      <c r="HA925" s="9">
        <v>67.03</v>
      </c>
      <c r="HB925" s="9">
        <v>67.069999999999993</v>
      </c>
      <c r="HC925" s="9">
        <v>67.099999999999994</v>
      </c>
      <c r="HD925" s="9">
        <v>67.16</v>
      </c>
      <c r="HE925" s="9">
        <v>67.239999999999995</v>
      </c>
      <c r="HF925" s="9">
        <v>67.28</v>
      </c>
      <c r="HG925" s="9">
        <v>67.31</v>
      </c>
      <c r="HH925" s="9">
        <v>67.39</v>
      </c>
      <c r="HI925" s="9">
        <v>67.459999999999994</v>
      </c>
      <c r="HJ925" s="9">
        <v>67.55</v>
      </c>
      <c r="HK925" s="9">
        <v>67.61</v>
      </c>
      <c r="HL925" s="9">
        <v>67.62</v>
      </c>
      <c r="HM925" s="9">
        <v>67.650000000000006</v>
      </c>
      <c r="HN925" s="9">
        <v>67.66</v>
      </c>
      <c r="HO925" s="9">
        <v>67.680000000000007</v>
      </c>
      <c r="HP925" s="9">
        <v>67.7</v>
      </c>
      <c r="HQ925" s="9">
        <v>67.72</v>
      </c>
      <c r="HR925" s="9">
        <v>67.790000000000006</v>
      </c>
      <c r="HS925" s="9">
        <v>67.84</v>
      </c>
      <c r="HT925" s="9">
        <v>67.88</v>
      </c>
      <c r="HU925" s="9">
        <v>67.92</v>
      </c>
      <c r="HV925" s="9">
        <v>67.94</v>
      </c>
      <c r="HW925" s="9">
        <v>67.959999999999994</v>
      </c>
      <c r="HX925" s="9">
        <v>67.959999999999994</v>
      </c>
      <c r="HY925" s="9">
        <v>67.959999999999994</v>
      </c>
      <c r="ID925" s="14">
        <v>84.838099999999997</v>
      </c>
      <c r="IE925" s="14">
        <v>84.747900000000001</v>
      </c>
      <c r="IF925" s="14">
        <v>-0.10641399999999999</v>
      </c>
      <c r="IH925" s="7">
        <v>70.150000000000006</v>
      </c>
      <c r="II925" s="9">
        <v>81.709999999999994</v>
      </c>
    </row>
    <row r="926" spans="1:243" x14ac:dyDescent="0.35">
      <c r="A926" s="6">
        <f t="shared" si="208"/>
        <v>45847</v>
      </c>
      <c r="B926" s="13">
        <f t="shared" si="203"/>
        <v>7</v>
      </c>
      <c r="C926" s="13">
        <f t="shared" si="204"/>
        <v>2025</v>
      </c>
      <c r="D926">
        <f t="shared" si="205"/>
        <v>202507</v>
      </c>
      <c r="E926">
        <f t="shared" si="206"/>
        <v>3</v>
      </c>
      <c r="F926">
        <f t="shared" si="207"/>
        <v>202503</v>
      </c>
      <c r="G926" t="s">
        <v>2078</v>
      </c>
      <c r="H926" s="9">
        <v>4.25</v>
      </c>
      <c r="I926" s="9">
        <v>4.2168999999999999</v>
      </c>
      <c r="J926" s="10">
        <v>4.1126429</v>
      </c>
      <c r="K926" s="10">
        <v>3.9943618999999999</v>
      </c>
      <c r="L926" s="10">
        <v>3.9106310999999998</v>
      </c>
      <c r="M926" s="10">
        <v>3.8367669000000002</v>
      </c>
      <c r="N926" s="10">
        <v>3.7618759000000002</v>
      </c>
      <c r="O926" s="10">
        <v>3.6886192000000002</v>
      </c>
      <c r="P926" s="10">
        <v>3.6219440999999999</v>
      </c>
      <c r="Q926" s="10">
        <v>3.5661903000000001</v>
      </c>
      <c r="R926" s="10">
        <v>3.5235238999999998</v>
      </c>
      <c r="S926" s="10">
        <v>3.4936457999999999</v>
      </c>
      <c r="T926" s="10">
        <v>3.4750488000000002</v>
      </c>
      <c r="U926" s="10">
        <v>3.4656889</v>
      </c>
      <c r="V926" s="10">
        <v>3.4620719000000002</v>
      </c>
      <c r="W926" s="10">
        <v>3.4626193999999999</v>
      </c>
      <c r="X926" s="10">
        <v>3.4663694</v>
      </c>
      <c r="Y926" s="10">
        <v>3.4723603999999999</v>
      </c>
      <c r="Z926" s="10">
        <v>3.4796307999999998</v>
      </c>
      <c r="AA926" s="10">
        <v>3.4872187000000001</v>
      </c>
      <c r="AB926" s="10">
        <v>3.4942972999999999</v>
      </c>
      <c r="AC926" s="10">
        <v>3.5008029999999999</v>
      </c>
      <c r="AD926" s="10">
        <v>3.5069406999999999</v>
      </c>
      <c r="AE926" s="10">
        <v>3.5129157000000002</v>
      </c>
      <c r="AF926" s="10">
        <v>3.5189332000000002</v>
      </c>
      <c r="AG926" s="10">
        <v>3.5251983999999998</v>
      </c>
      <c r="AH926" s="10">
        <v>3.5318822999999999</v>
      </c>
      <c r="AI926" s="10">
        <v>3.5390202999999998</v>
      </c>
      <c r="AJ926" s="10">
        <v>3.5466131000000001</v>
      </c>
      <c r="AK926" s="10">
        <v>3.5546617999999999</v>
      </c>
      <c r="AL926" s="10">
        <v>3.5631674000000002</v>
      </c>
      <c r="AM926" s="10">
        <v>3.5721308999999999</v>
      </c>
      <c r="AN926" s="10">
        <v>3.5815532000000001</v>
      </c>
      <c r="AO926" s="10">
        <v>3.5914356000000001</v>
      </c>
      <c r="AP926" s="10">
        <v>3.6017787000000001</v>
      </c>
      <c r="AQ926" s="10">
        <v>3.6125837000000001</v>
      </c>
      <c r="AR926" s="10">
        <v>3.6238518000000002</v>
      </c>
      <c r="AS926" s="10">
        <v>3.6355835999999999</v>
      </c>
      <c r="AT926" s="10">
        <v>3.6477762999999999</v>
      </c>
      <c r="AU926" s="10">
        <v>3.6604078000000002</v>
      </c>
      <c r="AV926" s="10">
        <v>3.6734494999999998</v>
      </c>
      <c r="AW926" s="10">
        <v>3.6868734000000001</v>
      </c>
      <c r="AX926" s="10">
        <v>3.7006516</v>
      </c>
      <c r="AY926" s="10">
        <v>3.7147553000000002</v>
      </c>
      <c r="AZ926" s="10">
        <v>3.7291566999999999</v>
      </c>
      <c r="BA926" s="10">
        <v>3.7438277000000002</v>
      </c>
      <c r="BB926" s="10">
        <v>3.7587397</v>
      </c>
      <c r="BC926" s="10">
        <v>3.7738646999999998</v>
      </c>
      <c r="BD926" s="10">
        <v>3.7891746999999998</v>
      </c>
      <c r="BE926" s="10">
        <v>3.8046411999999998</v>
      </c>
      <c r="BF926" s="10">
        <v>3.8202389999999999</v>
      </c>
      <c r="BG926" s="10">
        <v>3.8359562999999999</v>
      </c>
      <c r="BH926" s="10">
        <v>3.8517841000000002</v>
      </c>
      <c r="BI926" s="10">
        <v>3.8677142</v>
      </c>
      <c r="BJ926" s="10">
        <v>3.8837383000000001</v>
      </c>
      <c r="BK926" s="10">
        <v>3.8998474000000001</v>
      </c>
      <c r="BL926" s="10">
        <v>3.9160332000000002</v>
      </c>
      <c r="BM926" s="10">
        <v>3.9322873999999999</v>
      </c>
      <c r="BN926" s="10">
        <v>3.9486012000000001</v>
      </c>
      <c r="BO926" s="10">
        <v>3.9649660999999998</v>
      </c>
      <c r="BP926" s="10">
        <v>3.9813740000000002</v>
      </c>
      <c r="BQ926" s="10">
        <v>3.9978159</v>
      </c>
      <c r="BR926" s="10">
        <v>4.0967799999999999</v>
      </c>
      <c r="BS926" s="10">
        <v>4.1952607999999998</v>
      </c>
      <c r="BU926" s="9">
        <v>82.03</v>
      </c>
      <c r="BV926" s="9">
        <v>85.08</v>
      </c>
      <c r="BW926" s="9">
        <v>86.48</v>
      </c>
      <c r="BX926" s="9">
        <v>92.71</v>
      </c>
      <c r="BY926" s="9">
        <v>96.25</v>
      </c>
      <c r="BZ926" s="9">
        <v>97.05</v>
      </c>
      <c r="CA926" s="9">
        <v>96.61</v>
      </c>
      <c r="CB926" s="9">
        <v>92.1</v>
      </c>
      <c r="CC926" s="9">
        <v>87.2</v>
      </c>
      <c r="CD926" s="9">
        <v>84.05</v>
      </c>
      <c r="CE926" s="9">
        <v>81.88</v>
      </c>
      <c r="CF926" s="9">
        <v>81.99</v>
      </c>
      <c r="CG926" s="9">
        <v>83.01</v>
      </c>
      <c r="CH926" s="9">
        <v>84.35</v>
      </c>
      <c r="CI926" s="9">
        <v>86.09</v>
      </c>
      <c r="CJ926" s="9">
        <v>91.09</v>
      </c>
      <c r="CK926" s="9">
        <v>92.75</v>
      </c>
      <c r="CL926" s="9">
        <v>94.2</v>
      </c>
      <c r="CM926" s="9">
        <v>94.07</v>
      </c>
      <c r="CN926" s="9">
        <v>88</v>
      </c>
      <c r="CO926" s="9">
        <v>77.099999999999994</v>
      </c>
      <c r="CP926" s="9">
        <v>76.69</v>
      </c>
      <c r="CQ926" s="9">
        <v>74.59</v>
      </c>
      <c r="CR926" s="9">
        <v>73.05</v>
      </c>
      <c r="CS926" s="9">
        <v>72.709999999999994</v>
      </c>
      <c r="CT926" s="9">
        <v>74.72</v>
      </c>
      <c r="CU926" s="9">
        <v>78.569999999999993</v>
      </c>
      <c r="CV926" s="9">
        <v>81.349999999999994</v>
      </c>
      <c r="CW926" s="9">
        <v>81.83</v>
      </c>
      <c r="CX926" s="9">
        <v>82.83</v>
      </c>
      <c r="CY926" s="9">
        <v>83.61</v>
      </c>
      <c r="CZ926" s="9">
        <v>80.180000000000007</v>
      </c>
      <c r="DA926" s="9">
        <v>71.08</v>
      </c>
      <c r="DB926" s="9">
        <v>67.03</v>
      </c>
      <c r="DC926" s="9">
        <v>65.180000000000007</v>
      </c>
      <c r="DD926" s="9">
        <v>65.069999999999993</v>
      </c>
      <c r="DE926" s="9">
        <v>65.19</v>
      </c>
      <c r="DF926" s="9">
        <v>67.680000000000007</v>
      </c>
      <c r="DG926" s="9">
        <v>71.73</v>
      </c>
      <c r="DH926" s="9">
        <v>73.56</v>
      </c>
      <c r="DI926" s="9">
        <v>74.88</v>
      </c>
      <c r="DJ926" s="9">
        <v>78.010000000000005</v>
      </c>
      <c r="DK926" s="9">
        <v>77.069999999999993</v>
      </c>
      <c r="DL926" s="9">
        <v>75.569999999999993</v>
      </c>
      <c r="DM926" s="9">
        <v>68.14</v>
      </c>
      <c r="DN926" s="9">
        <v>66.290000000000006</v>
      </c>
      <c r="DO926" s="9">
        <v>65.94</v>
      </c>
      <c r="DP926" s="9">
        <v>65.680000000000007</v>
      </c>
      <c r="DR926" s="9">
        <v>74</v>
      </c>
      <c r="DS926" s="9">
        <v>79.349999999999994</v>
      </c>
      <c r="DT926" s="9">
        <v>76</v>
      </c>
      <c r="DU926" s="9">
        <v>85.6</v>
      </c>
      <c r="DV926" s="9">
        <v>88.2</v>
      </c>
      <c r="DW926" s="9">
        <v>86</v>
      </c>
      <c r="DX926" s="9">
        <v>86</v>
      </c>
      <c r="DY926" s="9">
        <v>85.05</v>
      </c>
      <c r="DZ926" s="9">
        <v>75.099999999999994</v>
      </c>
      <c r="EA926" s="9">
        <v>72.05</v>
      </c>
      <c r="EB926" s="9">
        <v>71.3</v>
      </c>
      <c r="EC926" s="9">
        <v>70.5</v>
      </c>
      <c r="ED926" s="9">
        <v>70.45</v>
      </c>
      <c r="EE926" s="9">
        <v>73.099999999999994</v>
      </c>
      <c r="EF926" s="9">
        <v>80</v>
      </c>
      <c r="EG926" s="9">
        <v>82.25</v>
      </c>
      <c r="EH926" s="9">
        <v>82.55</v>
      </c>
      <c r="EI926" s="9">
        <v>82.5</v>
      </c>
      <c r="EJ926" s="9">
        <v>81.900000000000006</v>
      </c>
      <c r="EK926" s="9">
        <v>78.55</v>
      </c>
      <c r="EL926" s="9">
        <v>69.349999999999994</v>
      </c>
      <c r="EM926" s="9">
        <v>66.45</v>
      </c>
      <c r="EN926" s="9">
        <v>66.3</v>
      </c>
      <c r="EO926" s="9">
        <v>66.55</v>
      </c>
      <c r="EP926" s="9">
        <v>67</v>
      </c>
      <c r="EQ926" s="9">
        <v>69.05</v>
      </c>
      <c r="ER926" s="9">
        <v>74.650000000000006</v>
      </c>
      <c r="ES926" s="9">
        <v>76.45</v>
      </c>
      <c r="ET926" s="9">
        <v>76.7</v>
      </c>
      <c r="EU926" s="9">
        <v>76.7</v>
      </c>
      <c r="EV926" s="9">
        <v>76.2</v>
      </c>
      <c r="EW926" s="9">
        <v>73.150000000000006</v>
      </c>
      <c r="EX926" s="9">
        <v>64.900000000000006</v>
      </c>
      <c r="EY926" s="9">
        <v>62.3</v>
      </c>
      <c r="EZ926" s="9">
        <v>62.1</v>
      </c>
      <c r="FA926" s="9">
        <v>62.25</v>
      </c>
      <c r="FB926" s="9">
        <v>62.75</v>
      </c>
      <c r="FC926" s="9">
        <v>65.400000000000006</v>
      </c>
      <c r="FD926" s="9">
        <v>72.55</v>
      </c>
      <c r="FE926" s="9">
        <v>74.849999999999994</v>
      </c>
      <c r="FF926" s="9">
        <v>75.05</v>
      </c>
      <c r="FG926" s="9">
        <v>74.95</v>
      </c>
      <c r="FH926" s="9">
        <v>74.5</v>
      </c>
      <c r="FI926" s="9">
        <v>72.25</v>
      </c>
      <c r="FJ926" s="9">
        <v>66.2</v>
      </c>
      <c r="FK926" s="9">
        <v>64.25</v>
      </c>
      <c r="FL926" s="9">
        <v>64.099999999999994</v>
      </c>
      <c r="FM926" s="9">
        <v>64.25</v>
      </c>
      <c r="FO926" s="9">
        <v>85.363</v>
      </c>
      <c r="FP926" s="7">
        <v>71.98</v>
      </c>
      <c r="FQ926" s="9">
        <v>1.3588</v>
      </c>
      <c r="FT926" s="7">
        <v>3.87</v>
      </c>
      <c r="FU926" s="7">
        <v>4.5999999999999996</v>
      </c>
      <c r="FV926" s="9">
        <v>85.464799999999997</v>
      </c>
      <c r="FX926" s="9">
        <v>70.19</v>
      </c>
      <c r="FY926" s="9">
        <v>68.05</v>
      </c>
      <c r="FZ926" s="9">
        <v>66.84</v>
      </c>
      <c r="GA926" s="9">
        <v>66.5</v>
      </c>
      <c r="GB926" s="9">
        <v>66.760000000000005</v>
      </c>
      <c r="GD926" s="9">
        <v>70.19</v>
      </c>
      <c r="GE926" s="9">
        <v>68.97</v>
      </c>
      <c r="GF926" s="9">
        <v>68.05</v>
      </c>
      <c r="GG926" s="9">
        <v>67.41</v>
      </c>
      <c r="GH926" s="9">
        <v>67.05</v>
      </c>
      <c r="GI926" s="9">
        <v>66.84</v>
      </c>
      <c r="GJ926" s="9">
        <v>66.709999999999994</v>
      </c>
      <c r="GK926" s="9">
        <v>66.64</v>
      </c>
      <c r="GL926" s="9">
        <v>66.59</v>
      </c>
      <c r="GM926" s="9">
        <v>66.55</v>
      </c>
      <c r="GN926" s="9">
        <v>66.52</v>
      </c>
      <c r="GO926" s="9">
        <v>66.5</v>
      </c>
      <c r="GP926" s="9">
        <v>66.489999999999995</v>
      </c>
      <c r="GQ926" s="9">
        <v>66.5</v>
      </c>
      <c r="GR926" s="9">
        <v>66.53</v>
      </c>
      <c r="GS926" s="9">
        <v>66.56</v>
      </c>
      <c r="GT926" s="9">
        <v>66.540000000000006</v>
      </c>
      <c r="GU926" s="9">
        <v>66.52</v>
      </c>
      <c r="GV926" s="9">
        <v>66.55</v>
      </c>
      <c r="GW926" s="9">
        <v>66.59</v>
      </c>
      <c r="GX926" s="9">
        <v>66.66</v>
      </c>
      <c r="GY926" s="9">
        <v>66.73</v>
      </c>
      <c r="GZ926" s="9">
        <v>66.75</v>
      </c>
      <c r="HA926" s="9">
        <v>66.760000000000005</v>
      </c>
      <c r="HB926" s="9">
        <v>66.790000000000006</v>
      </c>
      <c r="HC926" s="9">
        <v>66.81</v>
      </c>
      <c r="HD926" s="9">
        <v>66.86</v>
      </c>
      <c r="HE926" s="9">
        <v>66.930000000000007</v>
      </c>
      <c r="HF926" s="9">
        <v>66.959999999999994</v>
      </c>
      <c r="HG926" s="9">
        <v>66.98</v>
      </c>
      <c r="HH926" s="9">
        <v>67.06</v>
      </c>
      <c r="HI926" s="9">
        <v>67.12</v>
      </c>
      <c r="HJ926" s="9">
        <v>67.2</v>
      </c>
      <c r="HK926" s="9">
        <v>67.260000000000005</v>
      </c>
      <c r="HL926" s="9">
        <v>67.260000000000005</v>
      </c>
      <c r="HM926" s="9">
        <v>67.28</v>
      </c>
      <c r="HN926" s="9">
        <v>67.28</v>
      </c>
      <c r="HO926" s="9">
        <v>67.290000000000006</v>
      </c>
      <c r="HP926" s="9">
        <v>67.3</v>
      </c>
      <c r="HQ926" s="9">
        <v>67.31</v>
      </c>
      <c r="HR926" s="9">
        <v>67.39</v>
      </c>
      <c r="HS926" s="9">
        <v>67.44</v>
      </c>
      <c r="HT926" s="9">
        <v>67.47</v>
      </c>
      <c r="HU926" s="9">
        <v>67.5</v>
      </c>
      <c r="HV926" s="9">
        <v>67.510000000000005</v>
      </c>
      <c r="HW926" s="9">
        <v>67.52</v>
      </c>
      <c r="HX926" s="9">
        <v>67.510000000000005</v>
      </c>
      <c r="HY926" s="9">
        <v>67.5</v>
      </c>
      <c r="ID926" s="14">
        <v>84.838099999999997</v>
      </c>
      <c r="IE926" s="14">
        <v>84.747900000000001</v>
      </c>
      <c r="IF926" s="14">
        <v>-0.10641399999999999</v>
      </c>
      <c r="IH926" s="7">
        <v>70.19</v>
      </c>
      <c r="II926" s="9">
        <v>82.03</v>
      </c>
    </row>
    <row r="927" spans="1:243" x14ac:dyDescent="0.35">
      <c r="A927" s="6">
        <f t="shared" si="208"/>
        <v>45848</v>
      </c>
      <c r="B927" s="13">
        <f t="shared" si="203"/>
        <v>7</v>
      </c>
      <c r="C927" s="13">
        <f t="shared" si="204"/>
        <v>2025</v>
      </c>
      <c r="D927">
        <f t="shared" si="205"/>
        <v>202507</v>
      </c>
      <c r="E927">
        <f t="shared" si="206"/>
        <v>3</v>
      </c>
      <c r="F927">
        <f t="shared" si="207"/>
        <v>202503</v>
      </c>
      <c r="G927" t="s">
        <v>2079</v>
      </c>
      <c r="H927" s="9">
        <v>4.25</v>
      </c>
      <c r="I927" s="9">
        <v>4.2175000000000002</v>
      </c>
      <c r="J927" s="10">
        <v>4.1059364</v>
      </c>
      <c r="K927" s="10">
        <v>3.9882673999999998</v>
      </c>
      <c r="L927" s="10">
        <v>3.9055165999999999</v>
      </c>
      <c r="M927" s="10">
        <v>3.8327293999999998</v>
      </c>
      <c r="N927" s="10">
        <v>3.7592273999999999</v>
      </c>
      <c r="O927" s="10">
        <v>3.6874066000000001</v>
      </c>
      <c r="P927" s="10">
        <v>3.6213191</v>
      </c>
      <c r="Q927" s="10">
        <v>3.5647681000000002</v>
      </c>
      <c r="R927" s="10">
        <v>3.5196177</v>
      </c>
      <c r="S927" s="10">
        <v>3.4857385999999999</v>
      </c>
      <c r="T927" s="10">
        <v>3.4623436999999999</v>
      </c>
      <c r="U927" s="10">
        <v>3.4479568999999999</v>
      </c>
      <c r="V927" s="10">
        <v>3.4403356999999999</v>
      </c>
      <c r="W927" s="10">
        <v>3.4380939000000001</v>
      </c>
      <c r="X927" s="10">
        <v>3.4401193999999999</v>
      </c>
      <c r="Y927" s="10">
        <v>3.4453005000000001</v>
      </c>
      <c r="Z927" s="10">
        <v>3.4525255000000001</v>
      </c>
      <c r="AA927" s="10">
        <v>3.4606821999999999</v>
      </c>
      <c r="AB927" s="10">
        <v>3.4688184</v>
      </c>
      <c r="AC927" s="10">
        <v>3.4767986999999998</v>
      </c>
      <c r="AD927" s="10">
        <v>3.4847483000000001</v>
      </c>
      <c r="AE927" s="10">
        <v>3.4927929</v>
      </c>
      <c r="AF927" s="10">
        <v>3.5010582000000001</v>
      </c>
      <c r="AG927" s="10">
        <v>3.5096695000000002</v>
      </c>
      <c r="AH927" s="10">
        <v>3.5187333000000001</v>
      </c>
      <c r="AI927" s="10">
        <v>3.5282629999999999</v>
      </c>
      <c r="AJ927" s="10">
        <v>3.5382429000000002</v>
      </c>
      <c r="AK927" s="10">
        <v>3.5486580999999999</v>
      </c>
      <c r="AL927" s="10">
        <v>3.5594933000000002</v>
      </c>
      <c r="AM927" s="10">
        <v>3.5707330000000002</v>
      </c>
      <c r="AN927" s="10">
        <v>3.5823621999999999</v>
      </c>
      <c r="AO927" s="10">
        <v>3.5943657</v>
      </c>
      <c r="AP927" s="10">
        <v>3.6067279999999999</v>
      </c>
      <c r="AQ927" s="10">
        <v>3.619434</v>
      </c>
      <c r="AR927" s="10">
        <v>3.6324686000000002</v>
      </c>
      <c r="AS927" s="10">
        <v>3.6458160999999998</v>
      </c>
      <c r="AT927" s="10">
        <v>3.6594603999999999</v>
      </c>
      <c r="AU927" s="10">
        <v>3.6733794</v>
      </c>
      <c r="AV927" s="10">
        <v>3.6875493000000001</v>
      </c>
      <c r="AW927" s="10">
        <v>3.7019465999999999</v>
      </c>
      <c r="AX927" s="10">
        <v>3.7165477999999998</v>
      </c>
      <c r="AY927" s="10">
        <v>3.7313291</v>
      </c>
      <c r="AZ927" s="10">
        <v>3.746267</v>
      </c>
      <c r="BA927" s="10">
        <v>3.7613381000000001</v>
      </c>
      <c r="BB927" s="10">
        <v>3.7765184999999999</v>
      </c>
      <c r="BC927" s="10">
        <v>3.7917847</v>
      </c>
      <c r="BD927" s="10">
        <v>3.8071133000000001</v>
      </c>
      <c r="BE927" s="10">
        <v>3.8224803000000001</v>
      </c>
      <c r="BF927" s="10">
        <v>3.8378660999999998</v>
      </c>
      <c r="BG927" s="10">
        <v>3.8532676000000001</v>
      </c>
      <c r="BH927" s="10">
        <v>3.8686856000000001</v>
      </c>
      <c r="BI927" s="10">
        <v>3.8841217000000001</v>
      </c>
      <c r="BJ927" s="10">
        <v>3.8995772</v>
      </c>
      <c r="BK927" s="10">
        <v>3.9150529999999999</v>
      </c>
      <c r="BL927" s="10">
        <v>3.9305507</v>
      </c>
      <c r="BM927" s="10">
        <v>3.9460715999999998</v>
      </c>
      <c r="BN927" s="10">
        <v>3.9616167</v>
      </c>
      <c r="BO927" s="10">
        <v>3.9771873000000002</v>
      </c>
      <c r="BP927" s="10">
        <v>3.992785</v>
      </c>
      <c r="BQ927" s="10">
        <v>4.0084106999999998</v>
      </c>
      <c r="BR927" s="10">
        <v>4.1026480000000003</v>
      </c>
      <c r="BS927" s="10">
        <v>4.1971327</v>
      </c>
      <c r="BU927" s="9">
        <v>84.2</v>
      </c>
      <c r="BV927" s="9">
        <v>87.1</v>
      </c>
      <c r="BW927" s="9">
        <v>88.32</v>
      </c>
      <c r="BX927" s="9">
        <v>94.32</v>
      </c>
      <c r="BY927" s="9">
        <v>97.84</v>
      </c>
      <c r="BZ927" s="9">
        <v>98.59</v>
      </c>
      <c r="CA927" s="9">
        <v>98.09</v>
      </c>
      <c r="CB927" s="9">
        <v>93.63</v>
      </c>
      <c r="CC927" s="9">
        <v>88.57</v>
      </c>
      <c r="CD927" s="9">
        <v>85.33</v>
      </c>
      <c r="CE927" s="9">
        <v>83.16</v>
      </c>
      <c r="CF927" s="9">
        <v>83.28</v>
      </c>
      <c r="CG927" s="9">
        <v>84.31</v>
      </c>
      <c r="CH927" s="9">
        <v>85.65</v>
      </c>
      <c r="CI927" s="9">
        <v>86.84</v>
      </c>
      <c r="CJ927" s="9">
        <v>91.68</v>
      </c>
      <c r="CK927" s="9">
        <v>93.34</v>
      </c>
      <c r="CL927" s="9">
        <v>94.79</v>
      </c>
      <c r="CM927" s="9">
        <v>94.66</v>
      </c>
      <c r="CN927" s="9">
        <v>88.59</v>
      </c>
      <c r="CO927" s="9">
        <v>77.5</v>
      </c>
      <c r="CP927" s="9">
        <v>77.09</v>
      </c>
      <c r="CQ927" s="9">
        <v>74.989999999999995</v>
      </c>
      <c r="CR927" s="9">
        <v>73.45</v>
      </c>
      <c r="CS927" s="9">
        <v>73.11</v>
      </c>
      <c r="CT927" s="9">
        <v>75.12</v>
      </c>
      <c r="CU927" s="9">
        <v>78.97</v>
      </c>
      <c r="CV927" s="9">
        <v>81.75</v>
      </c>
      <c r="CW927" s="9">
        <v>82.23</v>
      </c>
      <c r="CX927" s="9">
        <v>83.23</v>
      </c>
      <c r="CY927" s="9">
        <v>84.01</v>
      </c>
      <c r="CZ927" s="9">
        <v>80.58</v>
      </c>
      <c r="DA927" s="9">
        <v>71.44</v>
      </c>
      <c r="DB927" s="9">
        <v>67.39</v>
      </c>
      <c r="DC927" s="9">
        <v>65.540000000000006</v>
      </c>
      <c r="DD927" s="9">
        <v>65.42</v>
      </c>
      <c r="DE927" s="9">
        <v>65.540000000000006</v>
      </c>
      <c r="DF927" s="9">
        <v>68.03</v>
      </c>
      <c r="DG927" s="9">
        <v>71.650000000000006</v>
      </c>
      <c r="DH927" s="9">
        <v>73.45</v>
      </c>
      <c r="DI927" s="9">
        <v>74.75</v>
      </c>
      <c r="DJ927" s="9">
        <v>77.400000000000006</v>
      </c>
      <c r="DK927" s="9">
        <v>76.83</v>
      </c>
      <c r="DL927" s="9">
        <v>75.44</v>
      </c>
      <c r="DM927" s="9">
        <v>68.040000000000006</v>
      </c>
      <c r="DN927" s="9">
        <v>66.19</v>
      </c>
      <c r="DO927" s="9">
        <v>65.84</v>
      </c>
      <c r="DP927" s="9">
        <v>65.58</v>
      </c>
      <c r="DR927" s="9">
        <v>75.2</v>
      </c>
      <c r="DS927" s="9">
        <v>81.05</v>
      </c>
      <c r="DT927" s="9">
        <v>77.3</v>
      </c>
      <c r="DU927" s="9">
        <v>87.25</v>
      </c>
      <c r="DV927" s="9">
        <v>89.3</v>
      </c>
      <c r="DW927" s="9">
        <v>87.1</v>
      </c>
      <c r="DX927" s="9">
        <v>87.1</v>
      </c>
      <c r="DY927" s="9">
        <v>86.15</v>
      </c>
      <c r="DZ927" s="9">
        <v>75.95</v>
      </c>
      <c r="EA927" s="9">
        <v>72.900000000000006</v>
      </c>
      <c r="EB927" s="9">
        <v>72.150000000000006</v>
      </c>
      <c r="EC927" s="9">
        <v>71.55</v>
      </c>
      <c r="ED927" s="9">
        <v>71.5</v>
      </c>
      <c r="EE927" s="9">
        <v>74.150000000000006</v>
      </c>
      <c r="EF927" s="9">
        <v>80.05</v>
      </c>
      <c r="EG927" s="9">
        <v>82</v>
      </c>
      <c r="EH927" s="9">
        <v>82.45</v>
      </c>
      <c r="EI927" s="9">
        <v>83</v>
      </c>
      <c r="EJ927" s="9">
        <v>82.65</v>
      </c>
      <c r="EK927" s="9">
        <v>79.150000000000006</v>
      </c>
      <c r="EL927" s="9">
        <v>69.45</v>
      </c>
      <c r="EM927" s="9">
        <v>66.45</v>
      </c>
      <c r="EN927" s="9">
        <v>66.25</v>
      </c>
      <c r="EO927" s="9">
        <v>66.5</v>
      </c>
      <c r="EP927" s="9">
        <v>67</v>
      </c>
      <c r="EQ927" s="9">
        <v>69.2</v>
      </c>
      <c r="ER927" s="9">
        <v>75.349999999999994</v>
      </c>
      <c r="ES927" s="9">
        <v>77.349999999999994</v>
      </c>
      <c r="ET927" s="9">
        <v>77.599999999999994</v>
      </c>
      <c r="EU927" s="9">
        <v>77.55</v>
      </c>
      <c r="EV927" s="9">
        <v>77.05</v>
      </c>
      <c r="EW927" s="9">
        <v>74.099999999999994</v>
      </c>
      <c r="EX927" s="9">
        <v>65.95</v>
      </c>
      <c r="EY927" s="9">
        <v>63.4</v>
      </c>
      <c r="EZ927" s="9">
        <v>63.2</v>
      </c>
      <c r="FA927" s="9">
        <v>63.35</v>
      </c>
      <c r="FB927" s="9">
        <v>63.85</v>
      </c>
      <c r="FC927" s="9">
        <v>66.45</v>
      </c>
      <c r="FD927" s="9">
        <v>73.55</v>
      </c>
      <c r="FE927" s="9">
        <v>75.8</v>
      </c>
      <c r="FF927" s="9">
        <v>76.05</v>
      </c>
      <c r="FG927" s="9">
        <v>75.900000000000006</v>
      </c>
      <c r="FH927" s="9">
        <v>75.5</v>
      </c>
      <c r="FI927" s="9">
        <v>73.25</v>
      </c>
      <c r="FJ927" s="9">
        <v>67.150000000000006</v>
      </c>
      <c r="FK927" s="9">
        <v>65.25</v>
      </c>
      <c r="FL927" s="9">
        <v>65.099999999999994</v>
      </c>
      <c r="FM927" s="9">
        <v>65.2</v>
      </c>
      <c r="FO927" s="9">
        <v>85.287300000000002</v>
      </c>
      <c r="FP927" s="7">
        <v>70.38</v>
      </c>
      <c r="FQ927" s="9">
        <v>1.3554999999999999</v>
      </c>
      <c r="FT927" s="7">
        <v>3.86</v>
      </c>
      <c r="FU927" s="7">
        <v>4.5999999999999996</v>
      </c>
      <c r="FV927" s="9">
        <v>85.378200000000007</v>
      </c>
      <c r="FX927" s="9">
        <v>68.64</v>
      </c>
      <c r="FY927" s="9">
        <v>66.77</v>
      </c>
      <c r="FZ927" s="9">
        <v>65.87</v>
      </c>
      <c r="GA927" s="9">
        <v>65.73</v>
      </c>
      <c r="GB927" s="9">
        <v>66.13</v>
      </c>
      <c r="GD927" s="9">
        <v>68.64</v>
      </c>
      <c r="GE927" s="9">
        <v>67.56</v>
      </c>
      <c r="GF927" s="9">
        <v>66.77</v>
      </c>
      <c r="GG927" s="9">
        <v>66.260000000000005</v>
      </c>
      <c r="GH927" s="9">
        <v>66</v>
      </c>
      <c r="GI927" s="9">
        <v>65.87</v>
      </c>
      <c r="GJ927" s="9">
        <v>65.8</v>
      </c>
      <c r="GK927" s="9">
        <v>65.77</v>
      </c>
      <c r="GL927" s="9">
        <v>65.760000000000005</v>
      </c>
      <c r="GM927" s="9">
        <v>65.75</v>
      </c>
      <c r="GN927" s="9">
        <v>65.73</v>
      </c>
      <c r="GO927" s="9">
        <v>65.73</v>
      </c>
      <c r="GP927" s="9">
        <v>65.739999999999995</v>
      </c>
      <c r="GQ927" s="9">
        <v>65.77</v>
      </c>
      <c r="GR927" s="9">
        <v>65.81</v>
      </c>
      <c r="GS927" s="9">
        <v>65.84</v>
      </c>
      <c r="GT927" s="9">
        <v>65.83</v>
      </c>
      <c r="GU927" s="9">
        <v>65.83</v>
      </c>
      <c r="GV927" s="9">
        <v>65.87</v>
      </c>
      <c r="GW927" s="9">
        <v>65.92</v>
      </c>
      <c r="GX927" s="9">
        <v>66</v>
      </c>
      <c r="GY927" s="9">
        <v>66.08</v>
      </c>
      <c r="GZ927" s="9">
        <v>66.11</v>
      </c>
      <c r="HA927" s="9">
        <v>66.13</v>
      </c>
      <c r="HB927" s="9">
        <v>66.180000000000007</v>
      </c>
      <c r="HC927" s="9">
        <v>66.22</v>
      </c>
      <c r="HD927" s="9">
        <v>66.290000000000006</v>
      </c>
      <c r="HE927" s="9">
        <v>66.38</v>
      </c>
      <c r="HF927" s="9">
        <v>66.42</v>
      </c>
      <c r="HG927" s="9">
        <v>66.45</v>
      </c>
      <c r="HH927" s="9">
        <v>66.56</v>
      </c>
      <c r="HI927" s="9">
        <v>66.63</v>
      </c>
      <c r="HJ927" s="9">
        <v>66.73</v>
      </c>
      <c r="HK927" s="9">
        <v>66.8</v>
      </c>
      <c r="HL927" s="9">
        <v>66.819999999999993</v>
      </c>
      <c r="HM927" s="9">
        <v>66.849999999999994</v>
      </c>
      <c r="HN927" s="9">
        <v>66.87</v>
      </c>
      <c r="HO927" s="9">
        <v>66.900000000000006</v>
      </c>
      <c r="HP927" s="9">
        <v>66.92</v>
      </c>
      <c r="HQ927" s="9">
        <v>66.95</v>
      </c>
      <c r="HR927" s="9">
        <v>67.03</v>
      </c>
      <c r="HS927" s="9">
        <v>67.09</v>
      </c>
      <c r="HT927" s="9">
        <v>67.13</v>
      </c>
      <c r="HU927" s="9">
        <v>67.17</v>
      </c>
      <c r="HV927" s="9">
        <v>67.2</v>
      </c>
      <c r="HW927" s="9">
        <v>67.23</v>
      </c>
      <c r="HX927" s="9">
        <v>67.239999999999995</v>
      </c>
      <c r="HY927" s="9">
        <v>67.25</v>
      </c>
      <c r="ID927" s="14">
        <v>84.838099999999997</v>
      </c>
      <c r="IE927" s="14">
        <v>84.747900000000001</v>
      </c>
      <c r="IF927" s="14">
        <v>-0.10641399999999999</v>
      </c>
      <c r="IH927" s="7">
        <v>68.64</v>
      </c>
      <c r="II927" s="9">
        <v>84.2</v>
      </c>
    </row>
    <row r="928" spans="1:243" x14ac:dyDescent="0.35">
      <c r="A928" s="6">
        <f t="shared" si="208"/>
        <v>45849</v>
      </c>
      <c r="B928" s="13">
        <f t="shared" si="203"/>
        <v>7</v>
      </c>
      <c r="C928" s="13">
        <f t="shared" si="204"/>
        <v>2025</v>
      </c>
      <c r="D928">
        <f t="shared" si="205"/>
        <v>202507</v>
      </c>
      <c r="E928">
        <f t="shared" si="206"/>
        <v>3</v>
      </c>
      <c r="F928">
        <f t="shared" si="207"/>
        <v>202503</v>
      </c>
      <c r="G928" t="s">
        <v>2080</v>
      </c>
      <c r="H928" s="9">
        <v>4.25</v>
      </c>
      <c r="I928" s="9">
        <v>4.2172000000000001</v>
      </c>
      <c r="J928" s="10">
        <v>4.1052093999999997</v>
      </c>
      <c r="K928" s="10">
        <v>3.9899906999999999</v>
      </c>
      <c r="L928" s="10">
        <v>3.9061786999999999</v>
      </c>
      <c r="M928" s="10">
        <v>3.8314259000000002</v>
      </c>
      <c r="N928" s="10">
        <v>3.7567004000000002</v>
      </c>
      <c r="O928" s="10">
        <v>3.6846966000000001</v>
      </c>
      <c r="P928" s="10">
        <v>3.6194769999999998</v>
      </c>
      <c r="Q928" s="10">
        <v>3.5645658999999998</v>
      </c>
      <c r="R928" s="10">
        <v>3.5213695</v>
      </c>
      <c r="S928" s="10">
        <v>3.4897404999999999</v>
      </c>
      <c r="T928" s="10">
        <v>3.4683999000000001</v>
      </c>
      <c r="U928" s="10">
        <v>3.4555433</v>
      </c>
      <c r="V928" s="10">
        <v>3.4483185999999999</v>
      </c>
      <c r="W928" s="10">
        <v>3.4453973000000002</v>
      </c>
      <c r="X928" s="10">
        <v>3.4460313</v>
      </c>
      <c r="Y928" s="10">
        <v>3.4494723999999999</v>
      </c>
      <c r="Z928" s="10">
        <v>3.4549728000000002</v>
      </c>
      <c r="AA928" s="10">
        <v>3.4617841999999999</v>
      </c>
      <c r="AB928" s="10">
        <v>3.4692671000000002</v>
      </c>
      <c r="AC928" s="10">
        <v>3.4772851</v>
      </c>
      <c r="AD928" s="10">
        <v>3.4858473000000001</v>
      </c>
      <c r="AE928" s="10">
        <v>3.4949629</v>
      </c>
      <c r="AF928" s="10">
        <v>3.5046412999999998</v>
      </c>
      <c r="AG928" s="10">
        <v>3.5148915999999999</v>
      </c>
      <c r="AH928" s="10">
        <v>3.5257158999999998</v>
      </c>
      <c r="AI928" s="10">
        <v>3.5370846</v>
      </c>
      <c r="AJ928" s="10">
        <v>3.5489587999999999</v>
      </c>
      <c r="AK928" s="10">
        <v>3.5613001999999998</v>
      </c>
      <c r="AL928" s="10">
        <v>3.5740702</v>
      </c>
      <c r="AM928" s="10">
        <v>3.5872301000000002</v>
      </c>
      <c r="AN928" s="10">
        <v>3.6007413000000001</v>
      </c>
      <c r="AO928" s="10">
        <v>3.6145656000000002</v>
      </c>
      <c r="AP928" s="10">
        <v>3.6286640000000001</v>
      </c>
      <c r="AQ928" s="10">
        <v>3.6429980999999998</v>
      </c>
      <c r="AR928" s="10">
        <v>3.6575296000000002</v>
      </c>
      <c r="AS928" s="10">
        <v>3.6722193999999999</v>
      </c>
      <c r="AT928" s="10">
        <v>3.6870338999999999</v>
      </c>
      <c r="AU928" s="10">
        <v>3.7019590999999998</v>
      </c>
      <c r="AV928" s="10">
        <v>3.7169862999999999</v>
      </c>
      <c r="AW928" s="10">
        <v>3.7321072000000002</v>
      </c>
      <c r="AX928" s="10">
        <v>3.7473136999999999</v>
      </c>
      <c r="AY928" s="10">
        <v>3.7625967999999999</v>
      </c>
      <c r="AZ928" s="10">
        <v>3.7779484999999999</v>
      </c>
      <c r="BA928" s="10">
        <v>3.7933602999999998</v>
      </c>
      <c r="BB928" s="10">
        <v>3.8088236000000002</v>
      </c>
      <c r="BC928" s="10">
        <v>3.8243299999999998</v>
      </c>
      <c r="BD928" s="10">
        <v>3.8398713999999998</v>
      </c>
      <c r="BE928" s="10">
        <v>3.8554388999999998</v>
      </c>
      <c r="BF928" s="10">
        <v>3.8710258</v>
      </c>
      <c r="BG928" s="10">
        <v>3.8866318</v>
      </c>
      <c r="BH928" s="10">
        <v>3.9022578999999999</v>
      </c>
      <c r="BI928" s="10">
        <v>3.9179054999999998</v>
      </c>
      <c r="BJ928" s="10">
        <v>3.9335762999999999</v>
      </c>
      <c r="BK928" s="10">
        <v>3.9492712000000001</v>
      </c>
      <c r="BL928" s="10">
        <v>3.9649915999999998</v>
      </c>
      <c r="BM928" s="10">
        <v>3.9807391999999999</v>
      </c>
      <c r="BN928" s="10">
        <v>3.9965149000000002</v>
      </c>
      <c r="BO928" s="10">
        <v>4.0123201999999996</v>
      </c>
      <c r="BP928" s="10">
        <v>4.0281567000000003</v>
      </c>
      <c r="BQ928" s="10">
        <v>4.0440253000000004</v>
      </c>
      <c r="BR928" s="10">
        <v>4.1398111999999996</v>
      </c>
      <c r="BS928" s="10">
        <v>4.2360100999999997</v>
      </c>
      <c r="BU928" s="9">
        <v>85.27</v>
      </c>
      <c r="BV928" s="9">
        <v>88.24</v>
      </c>
      <c r="BW928" s="9">
        <v>89.41</v>
      </c>
      <c r="BX928" s="9">
        <v>95.47</v>
      </c>
      <c r="BY928" s="9">
        <v>98.92</v>
      </c>
      <c r="BZ928" s="9">
        <v>99.67</v>
      </c>
      <c r="CA928" s="9">
        <v>99.17</v>
      </c>
      <c r="CB928" s="9">
        <v>94.61</v>
      </c>
      <c r="CC928" s="9">
        <v>89.76</v>
      </c>
      <c r="CD928" s="9">
        <v>86.13</v>
      </c>
      <c r="CE928" s="9">
        <v>83.65</v>
      </c>
      <c r="CF928" s="9">
        <v>83.73</v>
      </c>
      <c r="CG928" s="9">
        <v>84.74</v>
      </c>
      <c r="CH928" s="9">
        <v>86.08</v>
      </c>
      <c r="CI928" s="9">
        <v>87.12</v>
      </c>
      <c r="CJ928" s="9">
        <v>91.92</v>
      </c>
      <c r="CK928" s="9">
        <v>93.58</v>
      </c>
      <c r="CL928" s="9">
        <v>95.03</v>
      </c>
      <c r="CM928" s="9">
        <v>94.88</v>
      </c>
      <c r="CN928" s="9">
        <v>88.81</v>
      </c>
      <c r="CO928" s="9">
        <v>77.67</v>
      </c>
      <c r="CP928" s="9">
        <v>77.13</v>
      </c>
      <c r="CQ928" s="9">
        <v>75.040000000000006</v>
      </c>
      <c r="CR928" s="9">
        <v>73.5</v>
      </c>
      <c r="CS928" s="9">
        <v>73.16</v>
      </c>
      <c r="CT928" s="9">
        <v>75.17</v>
      </c>
      <c r="CU928" s="9">
        <v>78.77</v>
      </c>
      <c r="CV928" s="9">
        <v>81.55</v>
      </c>
      <c r="CW928" s="9">
        <v>82.03</v>
      </c>
      <c r="CX928" s="9">
        <v>83.03</v>
      </c>
      <c r="CY928" s="9">
        <v>83.81</v>
      </c>
      <c r="CZ928" s="9">
        <v>80.38</v>
      </c>
      <c r="DA928" s="9">
        <v>71.540000000000006</v>
      </c>
      <c r="DB928" s="9">
        <v>67.52</v>
      </c>
      <c r="DC928" s="9">
        <v>65.67</v>
      </c>
      <c r="DD928" s="9">
        <v>65.55</v>
      </c>
      <c r="DE928" s="9">
        <v>65.67</v>
      </c>
      <c r="DF928" s="9">
        <v>68.16</v>
      </c>
      <c r="DG928" s="9">
        <v>71.78</v>
      </c>
      <c r="DH928" s="9">
        <v>73.58</v>
      </c>
      <c r="DI928" s="9">
        <v>75.040000000000006</v>
      </c>
      <c r="DJ928" s="9">
        <v>77.25</v>
      </c>
      <c r="DK928" s="9">
        <v>76.959999999999994</v>
      </c>
      <c r="DL928" s="9">
        <v>75.569999999999993</v>
      </c>
      <c r="DM928" s="9">
        <v>68.11</v>
      </c>
      <c r="DN928" s="9">
        <v>66.209999999999994</v>
      </c>
      <c r="DO928" s="9">
        <v>65.86</v>
      </c>
      <c r="DP928" s="9">
        <v>65.599999999999994</v>
      </c>
      <c r="DR928" s="9">
        <v>75.900000000000006</v>
      </c>
      <c r="DS928" s="9">
        <v>81.8</v>
      </c>
      <c r="DT928" s="9">
        <v>78.2</v>
      </c>
      <c r="DU928" s="9">
        <v>88.25</v>
      </c>
      <c r="DV928" s="9">
        <v>90.5</v>
      </c>
      <c r="DW928" s="9">
        <v>88.05</v>
      </c>
      <c r="DX928" s="9">
        <v>88.05</v>
      </c>
      <c r="DY928" s="9">
        <v>87.1</v>
      </c>
      <c r="DZ928" s="9">
        <v>76.55</v>
      </c>
      <c r="EA928" s="9">
        <v>73.5</v>
      </c>
      <c r="EB928" s="9">
        <v>72.75</v>
      </c>
      <c r="EC928" s="9">
        <v>72</v>
      </c>
      <c r="ED928" s="9">
        <v>71.95</v>
      </c>
      <c r="EE928" s="9">
        <v>74.599999999999994</v>
      </c>
      <c r="EF928" s="9">
        <v>79.599999999999994</v>
      </c>
      <c r="EG928" s="9">
        <v>81.3</v>
      </c>
      <c r="EH928" s="9">
        <v>82.25</v>
      </c>
      <c r="EI928" s="9">
        <v>84.1</v>
      </c>
      <c r="EJ928" s="9">
        <v>84.25</v>
      </c>
      <c r="EK928" s="9">
        <v>80.55</v>
      </c>
      <c r="EL928" s="9">
        <v>70.2</v>
      </c>
      <c r="EM928" s="9">
        <v>66.95</v>
      </c>
      <c r="EN928" s="9">
        <v>66.75</v>
      </c>
      <c r="EO928" s="9">
        <v>67</v>
      </c>
      <c r="EP928" s="9">
        <v>67.5</v>
      </c>
      <c r="EQ928" s="9">
        <v>69.650000000000006</v>
      </c>
      <c r="ER928" s="9">
        <v>75.5</v>
      </c>
      <c r="ES928" s="9">
        <v>77.400000000000006</v>
      </c>
      <c r="ET928" s="9">
        <v>77.650000000000006</v>
      </c>
      <c r="EU928" s="9">
        <v>77.599999999999994</v>
      </c>
      <c r="EV928" s="9">
        <v>77.099999999999994</v>
      </c>
      <c r="EW928" s="9">
        <v>74.2</v>
      </c>
      <c r="EX928" s="9">
        <v>66.25</v>
      </c>
      <c r="EY928" s="9">
        <v>63.75</v>
      </c>
      <c r="EZ928" s="9">
        <v>63.6</v>
      </c>
      <c r="FA928" s="9">
        <v>63.75</v>
      </c>
      <c r="FB928" s="9">
        <v>64.25</v>
      </c>
      <c r="FC928" s="9">
        <v>66.75</v>
      </c>
      <c r="FD928" s="9">
        <v>73.7</v>
      </c>
      <c r="FE928" s="9">
        <v>75.900000000000006</v>
      </c>
      <c r="FF928" s="9">
        <v>76.099999999999994</v>
      </c>
      <c r="FG928" s="9">
        <v>76</v>
      </c>
      <c r="FH928" s="9">
        <v>75.55</v>
      </c>
      <c r="FI928" s="9">
        <v>73.349999999999994</v>
      </c>
      <c r="FJ928" s="9">
        <v>67.25</v>
      </c>
      <c r="FK928" s="9">
        <v>65.349999999999994</v>
      </c>
      <c r="FL928" s="9">
        <v>65.2</v>
      </c>
      <c r="FM928" s="9">
        <v>65.3</v>
      </c>
      <c r="FO928" s="9">
        <v>84.9495</v>
      </c>
      <c r="FP928" s="7">
        <v>72.06</v>
      </c>
      <c r="FQ928" s="9">
        <v>1.3505</v>
      </c>
      <c r="FT928" s="7">
        <v>3.88</v>
      </c>
      <c r="FU928" s="7">
        <v>4.63</v>
      </c>
      <c r="FV928" s="9">
        <v>85.035499999999999</v>
      </c>
      <c r="FX928" s="9">
        <v>70.36</v>
      </c>
      <c r="FY928" s="9">
        <v>68.290000000000006</v>
      </c>
      <c r="FZ928" s="9">
        <v>67.209999999999994</v>
      </c>
      <c r="GA928" s="9">
        <v>66.849999999999994</v>
      </c>
      <c r="GB928" s="9">
        <v>67.05</v>
      </c>
      <c r="GD928" s="9">
        <v>70.36</v>
      </c>
      <c r="GE928" s="9">
        <v>69.16</v>
      </c>
      <c r="GF928" s="9">
        <v>68.290000000000006</v>
      </c>
      <c r="GG928" s="9">
        <v>67.72</v>
      </c>
      <c r="GH928" s="9">
        <v>67.400000000000006</v>
      </c>
      <c r="GI928" s="9">
        <v>67.209999999999994</v>
      </c>
      <c r="GJ928" s="9">
        <v>67.09</v>
      </c>
      <c r="GK928" s="9">
        <v>67.010000000000005</v>
      </c>
      <c r="GL928" s="9">
        <v>66.959999999999994</v>
      </c>
      <c r="GM928" s="9">
        <v>66.92</v>
      </c>
      <c r="GN928" s="9">
        <v>66.88</v>
      </c>
      <c r="GO928" s="9">
        <v>66.849999999999994</v>
      </c>
      <c r="GP928" s="9">
        <v>66.84</v>
      </c>
      <c r="GQ928" s="9">
        <v>66.849999999999994</v>
      </c>
      <c r="GR928" s="9">
        <v>66.88</v>
      </c>
      <c r="GS928" s="9">
        <v>66.900000000000006</v>
      </c>
      <c r="GT928" s="9">
        <v>66.88</v>
      </c>
      <c r="GU928" s="9">
        <v>66.86</v>
      </c>
      <c r="GV928" s="9">
        <v>66.88</v>
      </c>
      <c r="GW928" s="9">
        <v>66.91</v>
      </c>
      <c r="GX928" s="9">
        <v>66.97</v>
      </c>
      <c r="GY928" s="9">
        <v>67.040000000000006</v>
      </c>
      <c r="GZ928" s="9">
        <v>67.05</v>
      </c>
      <c r="HA928" s="9">
        <v>67.05</v>
      </c>
      <c r="HB928" s="9">
        <v>67.08</v>
      </c>
      <c r="HC928" s="9">
        <v>67.099999999999994</v>
      </c>
      <c r="HD928" s="9">
        <v>67.16</v>
      </c>
      <c r="HE928" s="9">
        <v>67.23</v>
      </c>
      <c r="HF928" s="9">
        <v>67.25</v>
      </c>
      <c r="HG928" s="9">
        <v>67.260000000000005</v>
      </c>
      <c r="HH928" s="9">
        <v>67.36</v>
      </c>
      <c r="HI928" s="9">
        <v>67.41</v>
      </c>
      <c r="HJ928" s="9">
        <v>67.5</v>
      </c>
      <c r="HK928" s="9">
        <v>67.56</v>
      </c>
      <c r="HL928" s="9">
        <v>67.56</v>
      </c>
      <c r="HM928" s="9">
        <v>67.569999999999993</v>
      </c>
      <c r="HN928" s="9">
        <v>67.569999999999993</v>
      </c>
      <c r="HO928" s="9">
        <v>67.59</v>
      </c>
      <c r="HP928" s="9">
        <v>67.599999999999994</v>
      </c>
      <c r="HQ928" s="9">
        <v>67.64</v>
      </c>
      <c r="HR928" s="9">
        <v>67.709999999999994</v>
      </c>
      <c r="HS928" s="9">
        <v>67.760000000000005</v>
      </c>
      <c r="HT928" s="9">
        <v>67.790000000000006</v>
      </c>
      <c r="HU928" s="9">
        <v>67.819999999999993</v>
      </c>
      <c r="HV928" s="9">
        <v>67.83</v>
      </c>
      <c r="HW928" s="9">
        <v>67.84</v>
      </c>
      <c r="HX928" s="9">
        <v>67.84</v>
      </c>
      <c r="HY928" s="9">
        <v>67.84</v>
      </c>
      <c r="ID928" s="14">
        <v>84.838099999999997</v>
      </c>
      <c r="IE928" s="14">
        <v>84.747900000000001</v>
      </c>
      <c r="IF928" s="14">
        <v>-0.10641399999999999</v>
      </c>
      <c r="IH928" s="7">
        <v>70.36</v>
      </c>
      <c r="II928" s="9">
        <v>85.27</v>
      </c>
    </row>
    <row r="929" spans="1:243" x14ac:dyDescent="0.35">
      <c r="A929" s="6">
        <f t="shared" si="208"/>
        <v>45852</v>
      </c>
      <c r="B929" s="13">
        <f t="shared" si="203"/>
        <v>7</v>
      </c>
      <c r="C929" s="13">
        <f t="shared" si="204"/>
        <v>2025</v>
      </c>
      <c r="D929">
        <f t="shared" si="205"/>
        <v>202507</v>
      </c>
      <c r="E929">
        <f t="shared" si="206"/>
        <v>3</v>
      </c>
      <c r="F929">
        <f t="shared" si="207"/>
        <v>202503</v>
      </c>
      <c r="G929" t="s">
        <v>2081</v>
      </c>
      <c r="H929" s="9">
        <v>4.25</v>
      </c>
      <c r="I929" s="9">
        <v>4.2171000000000003</v>
      </c>
      <c r="J929" s="10">
        <v>4.0729828000000001</v>
      </c>
      <c r="K929" s="10">
        <v>3.9583162999999999</v>
      </c>
      <c r="L929" s="10">
        <v>3.8711956000000001</v>
      </c>
      <c r="M929" s="10">
        <v>3.7911632000000002</v>
      </c>
      <c r="N929" s="10">
        <v>3.7106585000000001</v>
      </c>
      <c r="O929" s="10">
        <v>3.6329954</v>
      </c>
      <c r="P929" s="10">
        <v>3.5633647000000002</v>
      </c>
      <c r="Q929" s="10">
        <v>3.5059040000000001</v>
      </c>
      <c r="R929" s="10">
        <v>3.4635866000000002</v>
      </c>
      <c r="S929" s="10">
        <v>3.4355069</v>
      </c>
      <c r="T929" s="10">
        <v>3.4200105999999999</v>
      </c>
      <c r="U929" s="10">
        <v>3.4142301000000002</v>
      </c>
      <c r="V929" s="10">
        <v>3.4144131999999998</v>
      </c>
      <c r="W929" s="10">
        <v>3.4189425999999998</v>
      </c>
      <c r="X929" s="10">
        <v>3.4268225999999999</v>
      </c>
      <c r="Y929" s="10">
        <v>3.4370579999999999</v>
      </c>
      <c r="Z929" s="10">
        <v>3.4486533000000001</v>
      </c>
      <c r="AA929" s="10">
        <v>3.4606129000000001</v>
      </c>
      <c r="AB929" s="10">
        <v>3.4721019000000002</v>
      </c>
      <c r="AC929" s="10">
        <v>3.4830299</v>
      </c>
      <c r="AD929" s="10">
        <v>3.493522</v>
      </c>
      <c r="AE929" s="10">
        <v>3.5037036000000001</v>
      </c>
      <c r="AF929" s="10">
        <v>3.5136999000000002</v>
      </c>
      <c r="AG929" s="10">
        <v>3.5236361</v>
      </c>
      <c r="AH929" s="10">
        <v>3.5336194999999999</v>
      </c>
      <c r="AI929" s="10">
        <v>3.5436855999999999</v>
      </c>
      <c r="AJ929" s="10">
        <v>3.5538517000000001</v>
      </c>
      <c r="AK929" s="10">
        <v>3.5641354000000001</v>
      </c>
      <c r="AL929" s="10">
        <v>3.574554</v>
      </c>
      <c r="AM929" s="10">
        <v>3.5851248999999998</v>
      </c>
      <c r="AN929" s="10">
        <v>3.5958656000000002</v>
      </c>
      <c r="AO929" s="10">
        <v>3.6067936999999999</v>
      </c>
      <c r="AP929" s="10">
        <v>3.6179263000000002</v>
      </c>
      <c r="AQ929" s="10">
        <v>3.6292810000000002</v>
      </c>
      <c r="AR929" s="10">
        <v>3.6408754000000001</v>
      </c>
      <c r="AS929" s="10">
        <v>3.6527265999999998</v>
      </c>
      <c r="AT929" s="10">
        <v>3.6648488000000001</v>
      </c>
      <c r="AU929" s="10">
        <v>3.6772415999999999</v>
      </c>
      <c r="AV929" s="10">
        <v>3.6898998000000001</v>
      </c>
      <c r="AW929" s="10">
        <v>3.7028189</v>
      </c>
      <c r="AX929" s="10">
        <v>3.7159941999999999</v>
      </c>
      <c r="AY929" s="10">
        <v>3.7294206999999999</v>
      </c>
      <c r="AZ929" s="10">
        <v>3.7430937000000002</v>
      </c>
      <c r="BA929" s="10">
        <v>3.7570087000000001</v>
      </c>
      <c r="BB929" s="10">
        <v>3.7711606</v>
      </c>
      <c r="BC929" s="10">
        <v>3.7855447999999998</v>
      </c>
      <c r="BD929" s="10">
        <v>3.8001567000000001</v>
      </c>
      <c r="BE929" s="10">
        <v>3.8149912000000001</v>
      </c>
      <c r="BF929" s="10">
        <v>3.8300431000000001</v>
      </c>
      <c r="BG929" s="10">
        <v>3.8453046999999998</v>
      </c>
      <c r="BH929" s="10">
        <v>3.8607664000000002</v>
      </c>
      <c r="BI929" s="10">
        <v>3.8764196000000002</v>
      </c>
      <c r="BJ929" s="10">
        <v>3.8922553</v>
      </c>
      <c r="BK929" s="10">
        <v>3.9082642000000001</v>
      </c>
      <c r="BL929" s="10">
        <v>3.9244374999999998</v>
      </c>
      <c r="BM929" s="10">
        <v>3.9407662999999999</v>
      </c>
      <c r="BN929" s="10">
        <v>3.9572413000000002</v>
      </c>
      <c r="BO929" s="10">
        <v>3.9738535000000001</v>
      </c>
      <c r="BP929" s="10">
        <v>3.9905943000000001</v>
      </c>
      <c r="BQ929" s="10">
        <v>4.0074541999999997</v>
      </c>
      <c r="BR929" s="10">
        <v>4.1104716000000003</v>
      </c>
      <c r="BS929" s="10">
        <v>4.2146357999999999</v>
      </c>
      <c r="BU929" s="9">
        <v>85.25</v>
      </c>
      <c r="BV929" s="9">
        <v>88.39</v>
      </c>
      <c r="BW929" s="9">
        <v>89.58</v>
      </c>
      <c r="BX929" s="9">
        <v>95.56</v>
      </c>
      <c r="BY929" s="9">
        <v>99.15</v>
      </c>
      <c r="BZ929" s="9">
        <v>99.95</v>
      </c>
      <c r="CA929" s="9">
        <v>99.55</v>
      </c>
      <c r="CB929" s="9">
        <v>95.15</v>
      </c>
      <c r="CC929" s="9">
        <v>90.02</v>
      </c>
      <c r="CD929" s="9">
        <v>86.48</v>
      </c>
      <c r="CE929" s="9">
        <v>84.5</v>
      </c>
      <c r="CF929" s="9">
        <v>83.83</v>
      </c>
      <c r="CG929" s="9">
        <v>84.84</v>
      </c>
      <c r="CH929" s="9">
        <v>86.42</v>
      </c>
      <c r="CI929" s="9">
        <v>87.58</v>
      </c>
      <c r="CJ929" s="9">
        <v>92.38</v>
      </c>
      <c r="CK929" s="9">
        <v>94.04</v>
      </c>
      <c r="CL929" s="9">
        <v>95.49</v>
      </c>
      <c r="CM929" s="9">
        <v>95.34</v>
      </c>
      <c r="CN929" s="9">
        <v>89.27</v>
      </c>
      <c r="CO929" s="9">
        <v>77.930000000000007</v>
      </c>
      <c r="CP929" s="9">
        <v>77.39</v>
      </c>
      <c r="CQ929" s="9">
        <v>75.3</v>
      </c>
      <c r="CR929" s="9">
        <v>73.760000000000005</v>
      </c>
      <c r="CS929" s="9">
        <v>73.42</v>
      </c>
      <c r="CT929" s="9">
        <v>75.430000000000007</v>
      </c>
      <c r="CU929" s="9">
        <v>78.959999999999994</v>
      </c>
      <c r="CV929" s="9">
        <v>81.739999999999995</v>
      </c>
      <c r="CW929" s="9">
        <v>82.22</v>
      </c>
      <c r="CX929" s="9">
        <v>83.22</v>
      </c>
      <c r="CY929" s="9">
        <v>84</v>
      </c>
      <c r="CZ929" s="9">
        <v>80.569999999999993</v>
      </c>
      <c r="DA929" s="9">
        <v>71.34</v>
      </c>
      <c r="DB929" s="9">
        <v>67.319999999999993</v>
      </c>
      <c r="DC929" s="9">
        <v>65.47</v>
      </c>
      <c r="DD929" s="9">
        <v>65.349999999999994</v>
      </c>
      <c r="DE929" s="9">
        <v>65.47</v>
      </c>
      <c r="DF929" s="9">
        <v>67.959999999999994</v>
      </c>
      <c r="DG929" s="9">
        <v>72.099999999999994</v>
      </c>
      <c r="DH929" s="9">
        <v>73.91</v>
      </c>
      <c r="DI929" s="9">
        <v>75.37</v>
      </c>
      <c r="DJ929" s="9">
        <v>77.58</v>
      </c>
      <c r="DK929" s="9">
        <v>77.290000000000006</v>
      </c>
      <c r="DL929" s="9">
        <v>75.900000000000006</v>
      </c>
      <c r="DM929" s="9">
        <v>68.150000000000006</v>
      </c>
      <c r="DN929" s="9">
        <v>66.25</v>
      </c>
      <c r="DO929" s="9">
        <v>65.900000000000006</v>
      </c>
      <c r="DP929" s="9">
        <v>65.64</v>
      </c>
      <c r="DR929" s="9">
        <v>75.400000000000006</v>
      </c>
      <c r="DS929" s="9">
        <v>81.75</v>
      </c>
      <c r="DT929" s="9">
        <v>78.75</v>
      </c>
      <c r="DU929" s="9">
        <v>88.1</v>
      </c>
      <c r="DV929" s="9">
        <v>90.7</v>
      </c>
      <c r="DW929" s="9">
        <v>88.55</v>
      </c>
      <c r="DX929" s="9">
        <v>88.55</v>
      </c>
      <c r="DY929" s="9">
        <v>87.6</v>
      </c>
      <c r="DZ929" s="9">
        <v>77.05</v>
      </c>
      <c r="EA929" s="9">
        <v>74</v>
      </c>
      <c r="EB929" s="9">
        <v>73.25</v>
      </c>
      <c r="EC929" s="9">
        <v>72.45</v>
      </c>
      <c r="ED929" s="9">
        <v>72.400000000000006</v>
      </c>
      <c r="EE929" s="9">
        <v>75.05</v>
      </c>
      <c r="EF929" s="9">
        <v>81.349999999999994</v>
      </c>
      <c r="EG929" s="9">
        <v>83.4</v>
      </c>
      <c r="EH929" s="9">
        <v>83.7</v>
      </c>
      <c r="EI929" s="9">
        <v>83.65</v>
      </c>
      <c r="EJ929" s="9">
        <v>83.1</v>
      </c>
      <c r="EK929" s="9">
        <v>79.7</v>
      </c>
      <c r="EL929" s="9">
        <v>70.2</v>
      </c>
      <c r="EM929" s="9">
        <v>67.2</v>
      </c>
      <c r="EN929" s="9">
        <v>67.05</v>
      </c>
      <c r="EO929" s="9">
        <v>67.3</v>
      </c>
      <c r="EP929" s="9">
        <v>67.75</v>
      </c>
      <c r="EQ929" s="9">
        <v>69.849999999999994</v>
      </c>
      <c r="ER929" s="9">
        <v>75.8</v>
      </c>
      <c r="ES929" s="9">
        <v>77.75</v>
      </c>
      <c r="ET929" s="9">
        <v>78</v>
      </c>
      <c r="EU929" s="9">
        <v>77.95</v>
      </c>
      <c r="EV929" s="9">
        <v>77.45</v>
      </c>
      <c r="EW929" s="9">
        <v>74.400000000000006</v>
      </c>
      <c r="EX929" s="9">
        <v>65.849999999999994</v>
      </c>
      <c r="EY929" s="9">
        <v>63.15</v>
      </c>
      <c r="EZ929" s="9">
        <v>62.95</v>
      </c>
      <c r="FA929" s="9">
        <v>63.15</v>
      </c>
      <c r="FB929" s="9">
        <v>63.65</v>
      </c>
      <c r="FC929" s="9">
        <v>66.099999999999994</v>
      </c>
      <c r="FD929" s="9">
        <v>73.099999999999994</v>
      </c>
      <c r="FE929" s="9">
        <v>75.3</v>
      </c>
      <c r="FF929" s="9">
        <v>75.55</v>
      </c>
      <c r="FG929" s="9">
        <v>75.400000000000006</v>
      </c>
      <c r="FH929" s="9">
        <v>75</v>
      </c>
      <c r="FI929" s="9">
        <v>72.8</v>
      </c>
      <c r="FJ929" s="9">
        <v>66.7</v>
      </c>
      <c r="FK929" s="9">
        <v>64.75</v>
      </c>
      <c r="FL929" s="9">
        <v>64.599999999999994</v>
      </c>
      <c r="FM929" s="9">
        <v>64.75</v>
      </c>
      <c r="FO929" s="9">
        <v>84.651899999999998</v>
      </c>
      <c r="FP929" s="7">
        <v>70.959999999999994</v>
      </c>
      <c r="FQ929" s="9">
        <v>1.3447</v>
      </c>
      <c r="FT929" s="7">
        <v>3.82</v>
      </c>
      <c r="FU929" s="7">
        <v>4.59</v>
      </c>
      <c r="FV929" s="9">
        <v>84.734300000000005</v>
      </c>
      <c r="FX929" s="9">
        <v>69.209999999999994</v>
      </c>
      <c r="FY929" s="9">
        <v>67.540000000000006</v>
      </c>
      <c r="FZ929" s="9">
        <v>66.72</v>
      </c>
      <c r="GA929" s="9">
        <v>66.510000000000005</v>
      </c>
      <c r="GB929" s="9">
        <v>66.89</v>
      </c>
      <c r="GD929" s="9">
        <v>69.209999999999994</v>
      </c>
      <c r="GE929" s="9">
        <v>68.23</v>
      </c>
      <c r="GF929" s="9">
        <v>67.540000000000006</v>
      </c>
      <c r="GG929" s="9">
        <v>67.099999999999994</v>
      </c>
      <c r="GH929" s="9">
        <v>66.849999999999994</v>
      </c>
      <c r="GI929" s="9">
        <v>66.72</v>
      </c>
      <c r="GJ929" s="9">
        <v>66.64</v>
      </c>
      <c r="GK929" s="9">
        <v>66.59</v>
      </c>
      <c r="GL929" s="9">
        <v>66.569999999999993</v>
      </c>
      <c r="GM929" s="9">
        <v>66.55</v>
      </c>
      <c r="GN929" s="9">
        <v>66.52</v>
      </c>
      <c r="GO929" s="9">
        <v>66.510000000000005</v>
      </c>
      <c r="GP929" s="9">
        <v>66.510000000000005</v>
      </c>
      <c r="GQ929" s="9">
        <v>66.53</v>
      </c>
      <c r="GR929" s="9">
        <v>66.569999999999993</v>
      </c>
      <c r="GS929" s="9">
        <v>66.599999999999994</v>
      </c>
      <c r="GT929" s="9">
        <v>66.59</v>
      </c>
      <c r="GU929" s="9">
        <v>66.59</v>
      </c>
      <c r="GV929" s="9">
        <v>66.63</v>
      </c>
      <c r="GW929" s="9">
        <v>66.680000000000007</v>
      </c>
      <c r="GX929" s="9">
        <v>66.760000000000005</v>
      </c>
      <c r="GY929" s="9">
        <v>66.84</v>
      </c>
      <c r="GZ929" s="9">
        <v>66.87</v>
      </c>
      <c r="HA929" s="9">
        <v>66.89</v>
      </c>
      <c r="HB929" s="9">
        <v>66.94</v>
      </c>
      <c r="HC929" s="9">
        <v>66.97</v>
      </c>
      <c r="HD929" s="9">
        <v>67.05</v>
      </c>
      <c r="HE929" s="9">
        <v>67.14</v>
      </c>
      <c r="HF929" s="9">
        <v>67.180000000000007</v>
      </c>
      <c r="HG929" s="9">
        <v>67.209999999999994</v>
      </c>
      <c r="HH929" s="9">
        <v>67.33</v>
      </c>
      <c r="HI929" s="9">
        <v>67.38</v>
      </c>
      <c r="HJ929" s="9">
        <v>67.489999999999995</v>
      </c>
      <c r="HK929" s="9">
        <v>67.569999999999993</v>
      </c>
      <c r="HL929" s="9">
        <v>67.59</v>
      </c>
      <c r="HM929" s="9">
        <v>67.62</v>
      </c>
      <c r="HN929" s="9">
        <v>67.63</v>
      </c>
      <c r="HO929" s="9">
        <v>67.650000000000006</v>
      </c>
      <c r="HP929" s="9">
        <v>67.680000000000007</v>
      </c>
      <c r="HQ929" s="9">
        <v>67.73</v>
      </c>
      <c r="HR929" s="9">
        <v>67.81</v>
      </c>
      <c r="HS929" s="9">
        <v>67.87</v>
      </c>
      <c r="HT929" s="9">
        <v>67.91</v>
      </c>
      <c r="HU929" s="9">
        <v>67.95</v>
      </c>
      <c r="HV929" s="9">
        <v>67.97</v>
      </c>
      <c r="HW929" s="9">
        <v>67.989999999999995</v>
      </c>
      <c r="HX929" s="9">
        <v>68</v>
      </c>
      <c r="HY929" s="9">
        <v>68.010000000000005</v>
      </c>
      <c r="ID929" s="14">
        <v>84.838099999999997</v>
      </c>
      <c r="IE929" s="14">
        <v>84.747900000000001</v>
      </c>
      <c r="IF929" s="14">
        <v>-0.10641399999999999</v>
      </c>
      <c r="IH929" s="7">
        <v>69.209999999999994</v>
      </c>
      <c r="II929" s="9">
        <v>85.25</v>
      </c>
    </row>
    <row r="930" spans="1:243" x14ac:dyDescent="0.35">
      <c r="A930" s="6">
        <f t="shared" si="208"/>
        <v>45853</v>
      </c>
      <c r="B930" s="13">
        <f t="shared" si="203"/>
        <v>7</v>
      </c>
      <c r="C930" s="13">
        <f t="shared" si="204"/>
        <v>2025</v>
      </c>
      <c r="D930">
        <f t="shared" si="205"/>
        <v>202507</v>
      </c>
      <c r="E930">
        <f t="shared" si="206"/>
        <v>3</v>
      </c>
      <c r="F930">
        <f t="shared" si="207"/>
        <v>202503</v>
      </c>
      <c r="G930" t="s">
        <v>2082</v>
      </c>
      <c r="H930" s="9">
        <v>4.25</v>
      </c>
      <c r="I930" s="9">
        <v>4.2172000000000001</v>
      </c>
      <c r="J930" s="10">
        <v>4.0719949</v>
      </c>
      <c r="K930" s="10">
        <v>3.9642838</v>
      </c>
      <c r="L930" s="10">
        <v>3.8816993000000002</v>
      </c>
      <c r="M930" s="10">
        <v>3.8048913999999998</v>
      </c>
      <c r="N930" s="10">
        <v>3.7275456999999999</v>
      </c>
      <c r="O930" s="10">
        <v>3.6535757000000002</v>
      </c>
      <c r="P930" s="10">
        <v>3.5884132000000002</v>
      </c>
      <c r="Q930" s="10">
        <v>3.5357962000000001</v>
      </c>
      <c r="R930" s="10">
        <v>3.4973120999999998</v>
      </c>
      <c r="S930" s="10">
        <v>3.4717226000000001</v>
      </c>
      <c r="T930" s="10">
        <v>3.4574710999999998</v>
      </c>
      <c r="U930" s="10">
        <v>3.4521506999999998</v>
      </c>
      <c r="V930" s="10">
        <v>3.4525041000000001</v>
      </c>
      <c r="W930" s="10">
        <v>3.4570406999999999</v>
      </c>
      <c r="X930" s="10">
        <v>3.4647890000000001</v>
      </c>
      <c r="Y930" s="10">
        <v>3.4747778</v>
      </c>
      <c r="Z930" s="10">
        <v>3.4860359000000001</v>
      </c>
      <c r="AA930" s="10">
        <v>3.4975919000000002</v>
      </c>
      <c r="AB930" s="10">
        <v>3.5086303000000001</v>
      </c>
      <c r="AC930" s="10">
        <v>3.5190579999999998</v>
      </c>
      <c r="AD930" s="10">
        <v>3.5289904999999999</v>
      </c>
      <c r="AE930" s="10">
        <v>3.5385441000000002</v>
      </c>
      <c r="AF930" s="10">
        <v>3.5478348</v>
      </c>
      <c r="AG930" s="10">
        <v>3.5569784000000002</v>
      </c>
      <c r="AH930" s="10">
        <v>3.5660785000000002</v>
      </c>
      <c r="AI930" s="10">
        <v>3.5751889000000001</v>
      </c>
      <c r="AJ930" s="10">
        <v>3.5843506000000001</v>
      </c>
      <c r="AK930" s="10">
        <v>3.5936048</v>
      </c>
      <c r="AL930" s="10">
        <v>3.6029928999999998</v>
      </c>
      <c r="AM930" s="10">
        <v>3.6125558</v>
      </c>
      <c r="AN930" s="10">
        <v>3.6223348</v>
      </c>
      <c r="AO930" s="10">
        <v>3.6323713</v>
      </c>
      <c r="AP930" s="10">
        <v>3.6427060999999998</v>
      </c>
      <c r="AQ930" s="10">
        <v>3.6533806000000002</v>
      </c>
      <c r="AR930" s="10">
        <v>3.6644361000000001</v>
      </c>
      <c r="AS930" s="10">
        <v>3.6759135999999999</v>
      </c>
      <c r="AT930" s="10">
        <v>3.6878465999999999</v>
      </c>
      <c r="AU930" s="10">
        <v>3.7002275</v>
      </c>
      <c r="AV930" s="10">
        <v>3.7130340999999998</v>
      </c>
      <c r="AW930" s="10">
        <v>3.7262447999999999</v>
      </c>
      <c r="AX930" s="10">
        <v>3.7398381000000001</v>
      </c>
      <c r="AY930" s="10">
        <v>3.7537918000000001</v>
      </c>
      <c r="AZ930" s="10">
        <v>3.7680842999999999</v>
      </c>
      <c r="BA930" s="10">
        <v>3.7826939999999998</v>
      </c>
      <c r="BB930" s="10">
        <v>3.7975987999999998</v>
      </c>
      <c r="BC930" s="10">
        <v>3.8127770999999999</v>
      </c>
      <c r="BD930" s="10">
        <v>3.8282072999999999</v>
      </c>
      <c r="BE930" s="10">
        <v>3.8438672</v>
      </c>
      <c r="BF930" s="10">
        <v>3.8597361000000001</v>
      </c>
      <c r="BG930" s="10">
        <v>3.8757972999999999</v>
      </c>
      <c r="BH930" s="10">
        <v>3.8920346000000001</v>
      </c>
      <c r="BI930" s="10">
        <v>3.9084325</v>
      </c>
      <c r="BJ930" s="10">
        <v>3.9249755999999998</v>
      </c>
      <c r="BK930" s="10">
        <v>3.9416476</v>
      </c>
      <c r="BL930" s="10">
        <v>3.9584332</v>
      </c>
      <c r="BM930" s="10">
        <v>3.9753167</v>
      </c>
      <c r="BN930" s="10">
        <v>3.9922822</v>
      </c>
      <c r="BO930" s="10">
        <v>4.0093139000000004</v>
      </c>
      <c r="BP930" s="10">
        <v>4.0263966</v>
      </c>
      <c r="BQ930" s="10">
        <v>4.0435140000000001</v>
      </c>
      <c r="BR930" s="10">
        <v>4.1463561999999996</v>
      </c>
      <c r="BS930" s="10">
        <v>4.2482157000000003</v>
      </c>
      <c r="BU930" s="9">
        <v>82.32</v>
      </c>
      <c r="BV930" s="9">
        <v>85.71</v>
      </c>
      <c r="BW930" s="9">
        <v>86.99</v>
      </c>
      <c r="BX930" s="9">
        <v>93.11</v>
      </c>
      <c r="BY930" s="9">
        <v>96.7</v>
      </c>
      <c r="BZ930" s="9">
        <v>97.61</v>
      </c>
      <c r="CA930" s="9">
        <v>97.29</v>
      </c>
      <c r="CB930" s="9">
        <v>92.94</v>
      </c>
      <c r="CC930" s="9">
        <v>88.32</v>
      </c>
      <c r="CD930" s="9">
        <v>84.76</v>
      </c>
      <c r="CE930" s="9">
        <v>83.03</v>
      </c>
      <c r="CF930" s="9">
        <v>82.27</v>
      </c>
      <c r="CG930" s="9">
        <v>83.28</v>
      </c>
      <c r="CH930" s="9">
        <v>84.8</v>
      </c>
      <c r="CI930" s="9">
        <v>86.46</v>
      </c>
      <c r="CJ930" s="9">
        <v>91.27</v>
      </c>
      <c r="CK930" s="9">
        <v>92.94</v>
      </c>
      <c r="CL930" s="9">
        <v>94.19</v>
      </c>
      <c r="CM930" s="9">
        <v>94.05</v>
      </c>
      <c r="CN930" s="9">
        <v>88</v>
      </c>
      <c r="CO930" s="9">
        <v>76.959999999999994</v>
      </c>
      <c r="CP930" s="9">
        <v>76.489999999999995</v>
      </c>
      <c r="CQ930" s="9">
        <v>74.33</v>
      </c>
      <c r="CR930" s="9">
        <v>72.760000000000005</v>
      </c>
      <c r="CS930" s="9">
        <v>72.430000000000007</v>
      </c>
      <c r="CT930" s="9">
        <v>74.44</v>
      </c>
      <c r="CU930" s="9">
        <v>78.81</v>
      </c>
      <c r="CV930" s="9">
        <v>81.599999999999994</v>
      </c>
      <c r="CW930" s="9">
        <v>82.09</v>
      </c>
      <c r="CX930" s="9">
        <v>83.12</v>
      </c>
      <c r="CY930" s="9">
        <v>83.9</v>
      </c>
      <c r="CZ930" s="9">
        <v>80.47</v>
      </c>
      <c r="DA930" s="9">
        <v>71.260000000000005</v>
      </c>
      <c r="DB930" s="9">
        <v>67.25</v>
      </c>
      <c r="DC930" s="9">
        <v>65.400000000000006</v>
      </c>
      <c r="DD930" s="9">
        <v>65.319999999999993</v>
      </c>
      <c r="DE930" s="9">
        <v>65.44</v>
      </c>
      <c r="DF930" s="9">
        <v>67.930000000000007</v>
      </c>
      <c r="DG930" s="9">
        <v>72.290000000000006</v>
      </c>
      <c r="DH930" s="9">
        <v>74.09</v>
      </c>
      <c r="DI930" s="9">
        <v>75.55</v>
      </c>
      <c r="DJ930" s="9">
        <v>77.790000000000006</v>
      </c>
      <c r="DK930" s="9">
        <v>77.489999999999995</v>
      </c>
      <c r="DL930" s="9">
        <v>76.12</v>
      </c>
      <c r="DM930" s="9">
        <v>67.790000000000006</v>
      </c>
      <c r="DN930" s="9">
        <v>65.89</v>
      </c>
      <c r="DO930" s="9">
        <v>65.540000000000006</v>
      </c>
      <c r="DP930" s="9">
        <v>65.28</v>
      </c>
      <c r="DR930" s="9">
        <v>73.8</v>
      </c>
      <c r="DS930" s="9">
        <v>80.5</v>
      </c>
      <c r="DT930" s="9">
        <v>77.349999999999994</v>
      </c>
      <c r="DU930" s="9">
        <v>87</v>
      </c>
      <c r="DV930" s="9">
        <v>88.9</v>
      </c>
      <c r="DW930" s="9">
        <v>87.6</v>
      </c>
      <c r="DX930" s="9">
        <v>87.6</v>
      </c>
      <c r="DY930" s="9">
        <v>86.65</v>
      </c>
      <c r="DZ930" s="9">
        <v>76.55</v>
      </c>
      <c r="EA930" s="9">
        <v>73.5</v>
      </c>
      <c r="EB930" s="9">
        <v>72.75</v>
      </c>
      <c r="EC930" s="9">
        <v>72</v>
      </c>
      <c r="ED930" s="9">
        <v>71.95</v>
      </c>
      <c r="EE930" s="9">
        <v>74.599999999999994</v>
      </c>
      <c r="EF930" s="9">
        <v>81.099999999999994</v>
      </c>
      <c r="EG930" s="9">
        <v>83.2</v>
      </c>
      <c r="EH930" s="9">
        <v>83.5</v>
      </c>
      <c r="EI930" s="9">
        <v>83.45</v>
      </c>
      <c r="EJ930" s="9">
        <v>82.9</v>
      </c>
      <c r="EK930" s="9">
        <v>79.5</v>
      </c>
      <c r="EL930" s="9">
        <v>70.2</v>
      </c>
      <c r="EM930" s="9">
        <v>67.3</v>
      </c>
      <c r="EN930" s="9">
        <v>67.099999999999994</v>
      </c>
      <c r="EO930" s="9">
        <v>67.349999999999994</v>
      </c>
      <c r="EP930" s="9">
        <v>67.849999999999994</v>
      </c>
      <c r="EQ930" s="9">
        <v>70.05</v>
      </c>
      <c r="ER930" s="9">
        <v>76.099999999999994</v>
      </c>
      <c r="ES930" s="9">
        <v>78.05</v>
      </c>
      <c r="ET930" s="9">
        <v>78.3</v>
      </c>
      <c r="EU930" s="9">
        <v>78.25</v>
      </c>
      <c r="EV930" s="9">
        <v>77.75</v>
      </c>
      <c r="EW930" s="9">
        <v>74.75</v>
      </c>
      <c r="EX930" s="9">
        <v>66.599999999999994</v>
      </c>
      <c r="EY930" s="9">
        <v>64</v>
      </c>
      <c r="EZ930" s="9">
        <v>63.85</v>
      </c>
      <c r="FA930" s="9">
        <v>64</v>
      </c>
      <c r="FB930" s="9">
        <v>64.5</v>
      </c>
      <c r="FC930" s="9">
        <v>67.05</v>
      </c>
      <c r="FD930" s="9">
        <v>73.95</v>
      </c>
      <c r="FE930" s="9">
        <v>76.2</v>
      </c>
      <c r="FF930" s="9">
        <v>76.400000000000006</v>
      </c>
      <c r="FG930" s="9">
        <v>76.3</v>
      </c>
      <c r="FH930" s="9">
        <v>75.849999999999994</v>
      </c>
      <c r="FI930" s="9">
        <v>73.599999999999994</v>
      </c>
      <c r="FJ930" s="9">
        <v>67.55</v>
      </c>
      <c r="FK930" s="9">
        <v>65.599999999999994</v>
      </c>
      <c r="FL930" s="9">
        <v>65.45</v>
      </c>
      <c r="FM930" s="9">
        <v>65.599999999999994</v>
      </c>
      <c r="FO930" s="9">
        <v>84.626999999999995</v>
      </c>
      <c r="FP930" s="7">
        <v>70.27</v>
      </c>
      <c r="FQ930" s="9">
        <v>1.3396999999999999</v>
      </c>
      <c r="FT930" s="7">
        <v>3.84</v>
      </c>
      <c r="FU930" s="7">
        <v>4.63</v>
      </c>
      <c r="FV930" s="9">
        <v>84.717200000000005</v>
      </c>
      <c r="FX930" s="9">
        <v>68.709999999999994</v>
      </c>
      <c r="FY930" s="9">
        <v>67.12</v>
      </c>
      <c r="FZ930" s="9">
        <v>66.33</v>
      </c>
      <c r="GA930" s="9">
        <v>66.08</v>
      </c>
      <c r="GB930" s="9">
        <v>66.44</v>
      </c>
      <c r="GD930" s="9">
        <v>68.709999999999994</v>
      </c>
      <c r="GE930" s="9">
        <v>67.78</v>
      </c>
      <c r="GF930" s="9">
        <v>67.12</v>
      </c>
      <c r="GG930" s="9">
        <v>66.7</v>
      </c>
      <c r="GH930" s="9">
        <v>66.459999999999994</v>
      </c>
      <c r="GI930" s="9">
        <v>66.33</v>
      </c>
      <c r="GJ930" s="9">
        <v>66.25</v>
      </c>
      <c r="GK930" s="9">
        <v>66.2</v>
      </c>
      <c r="GL930" s="9">
        <v>66.17</v>
      </c>
      <c r="GM930" s="9">
        <v>66.14</v>
      </c>
      <c r="GN930" s="9">
        <v>66.099999999999994</v>
      </c>
      <c r="GO930" s="9">
        <v>66.08</v>
      </c>
      <c r="GP930" s="9">
        <v>66.08</v>
      </c>
      <c r="GQ930" s="9">
        <v>66.099999999999994</v>
      </c>
      <c r="GR930" s="9">
        <v>66.150000000000006</v>
      </c>
      <c r="GS930" s="9">
        <v>66.180000000000007</v>
      </c>
      <c r="GT930" s="9">
        <v>66.16</v>
      </c>
      <c r="GU930" s="9">
        <v>66.150000000000006</v>
      </c>
      <c r="GV930" s="9">
        <v>66.19</v>
      </c>
      <c r="GW930" s="9">
        <v>66.239999999999995</v>
      </c>
      <c r="GX930" s="9">
        <v>66.319999999999993</v>
      </c>
      <c r="GY930" s="9">
        <v>66.400000000000006</v>
      </c>
      <c r="GZ930" s="9">
        <v>66.430000000000007</v>
      </c>
      <c r="HA930" s="9">
        <v>66.44</v>
      </c>
      <c r="HB930" s="9">
        <v>66.489999999999995</v>
      </c>
      <c r="HC930" s="9">
        <v>66.52</v>
      </c>
      <c r="HD930" s="9">
        <v>66.599999999999994</v>
      </c>
      <c r="HE930" s="9">
        <v>66.69</v>
      </c>
      <c r="HF930" s="9">
        <v>66.73</v>
      </c>
      <c r="HG930" s="9">
        <v>66.760000000000005</v>
      </c>
      <c r="HH930" s="9">
        <v>66.87</v>
      </c>
      <c r="HI930" s="9">
        <v>66.92</v>
      </c>
      <c r="HJ930" s="9">
        <v>67.03</v>
      </c>
      <c r="HK930" s="9">
        <v>67.11</v>
      </c>
      <c r="HL930" s="9">
        <v>67.12</v>
      </c>
      <c r="HM930" s="9">
        <v>67.150000000000006</v>
      </c>
      <c r="HN930" s="9">
        <v>67.16</v>
      </c>
      <c r="HO930" s="9">
        <v>67.180000000000007</v>
      </c>
      <c r="HP930" s="9">
        <v>67.209999999999994</v>
      </c>
      <c r="HQ930" s="9">
        <v>67.260000000000005</v>
      </c>
      <c r="HR930" s="9">
        <v>67.34</v>
      </c>
      <c r="HS930" s="9">
        <v>67.400000000000006</v>
      </c>
      <c r="HT930" s="9">
        <v>67.430000000000007</v>
      </c>
      <c r="HU930" s="9">
        <v>67.47</v>
      </c>
      <c r="HV930" s="9">
        <v>67.489999999999995</v>
      </c>
      <c r="HW930" s="9">
        <v>67.510000000000005</v>
      </c>
      <c r="HX930" s="9">
        <v>67.52</v>
      </c>
      <c r="HY930" s="9">
        <v>67.53</v>
      </c>
      <c r="ID930" s="14">
        <v>84.838099999999997</v>
      </c>
      <c r="IE930" s="14">
        <v>84.747900000000001</v>
      </c>
      <c r="IF930" s="14">
        <v>-0.10641399999999999</v>
      </c>
      <c r="IH930" s="7">
        <v>68.709999999999994</v>
      </c>
      <c r="II930" s="9">
        <v>82.32</v>
      </c>
    </row>
    <row r="931" spans="1:243" x14ac:dyDescent="0.35">
      <c r="A931" s="6">
        <f t="shared" si="208"/>
        <v>45854</v>
      </c>
      <c r="B931" s="13">
        <f t="shared" si="203"/>
        <v>7</v>
      </c>
      <c r="C931" s="13">
        <f t="shared" si="204"/>
        <v>2025</v>
      </c>
      <c r="D931">
        <f t="shared" si="205"/>
        <v>202507</v>
      </c>
      <c r="E931">
        <f t="shared" si="206"/>
        <v>3</v>
      </c>
      <c r="F931">
        <f t="shared" si="207"/>
        <v>202503</v>
      </c>
      <c r="G931" t="s">
        <v>2083</v>
      </c>
      <c r="H931" s="9">
        <v>4.25</v>
      </c>
      <c r="I931" s="9">
        <v>4.2169999999999996</v>
      </c>
      <c r="J931" s="10">
        <v>4.0655590999999998</v>
      </c>
      <c r="K931" s="10">
        <v>3.9776715999999999</v>
      </c>
      <c r="L931" s="10">
        <v>3.9077541</v>
      </c>
      <c r="M931" s="10">
        <v>3.8364641000000002</v>
      </c>
      <c r="N931" s="10">
        <v>3.7599955999999999</v>
      </c>
      <c r="O931" s="10">
        <v>3.6846301000000001</v>
      </c>
      <c r="P931" s="10">
        <v>3.6168806999999998</v>
      </c>
      <c r="Q931" s="10">
        <v>3.5610610999999999</v>
      </c>
      <c r="R931" s="10">
        <v>3.5188774</v>
      </c>
      <c r="S931" s="10">
        <v>3.4897635</v>
      </c>
      <c r="T931" s="10">
        <v>3.4720770000000001</v>
      </c>
      <c r="U931" s="10">
        <v>3.4637604999999998</v>
      </c>
      <c r="V931" s="10">
        <v>3.4614517999999999</v>
      </c>
      <c r="W931" s="10">
        <v>3.4635665000000002</v>
      </c>
      <c r="X931" s="10">
        <v>3.4690916999999999</v>
      </c>
      <c r="Y931" s="10">
        <v>3.4770146999999998</v>
      </c>
      <c r="Z931" s="10">
        <v>3.4863227000000001</v>
      </c>
      <c r="AA931" s="10">
        <v>3.4960026000000002</v>
      </c>
      <c r="AB931" s="10">
        <v>3.5051817000000001</v>
      </c>
      <c r="AC931" s="10">
        <v>3.5137795999999999</v>
      </c>
      <c r="AD931" s="10">
        <v>3.5219946000000002</v>
      </c>
      <c r="AE931" s="10">
        <v>3.5300251999999999</v>
      </c>
      <c r="AF931" s="10">
        <v>3.5380701999999999</v>
      </c>
      <c r="AG931" s="10">
        <v>3.5463279999999999</v>
      </c>
      <c r="AH931" s="10">
        <v>3.5549647000000002</v>
      </c>
      <c r="AI931" s="10">
        <v>3.5640152</v>
      </c>
      <c r="AJ931" s="10">
        <v>3.5734815000000002</v>
      </c>
      <c r="AK931" s="10">
        <v>3.5833661000000001</v>
      </c>
      <c r="AL931" s="10">
        <v>3.5936713</v>
      </c>
      <c r="AM931" s="10">
        <v>3.6043991000000002</v>
      </c>
      <c r="AN931" s="10">
        <v>3.6155517000000001</v>
      </c>
      <c r="AO931" s="10">
        <v>3.6271317000000001</v>
      </c>
      <c r="AP931" s="10">
        <v>3.6391409000000001</v>
      </c>
      <c r="AQ931" s="10">
        <v>3.6515816999999999</v>
      </c>
      <c r="AR931" s="10">
        <v>3.6644565</v>
      </c>
      <c r="AS931" s="10">
        <v>3.6777671999999999</v>
      </c>
      <c r="AT931" s="10">
        <v>3.6915111999999999</v>
      </c>
      <c r="AU931" s="10">
        <v>3.7056608999999998</v>
      </c>
      <c r="AV931" s="10">
        <v>3.7201808000000001</v>
      </c>
      <c r="AW931" s="10">
        <v>3.7350357999999999</v>
      </c>
      <c r="AX931" s="10">
        <v>3.7501909000000002</v>
      </c>
      <c r="AY931" s="10">
        <v>3.7656106</v>
      </c>
      <c r="AZ931" s="10">
        <v>3.7812597999999999</v>
      </c>
      <c r="BA931" s="10">
        <v>3.7971035</v>
      </c>
      <c r="BB931" s="10">
        <v>3.8131062</v>
      </c>
      <c r="BC931" s="10">
        <v>3.8292326999999999</v>
      </c>
      <c r="BD931" s="10">
        <v>3.8454481</v>
      </c>
      <c r="BE931" s="10">
        <v>3.8617167999999999</v>
      </c>
      <c r="BF931" s="10">
        <v>3.8780085999999998</v>
      </c>
      <c r="BG931" s="10">
        <v>3.8943146</v>
      </c>
      <c r="BH931" s="10">
        <v>3.9106312000000001</v>
      </c>
      <c r="BI931" s="10">
        <v>3.9269554000000002</v>
      </c>
      <c r="BJ931" s="10">
        <v>3.9432839999999998</v>
      </c>
      <c r="BK931" s="10">
        <v>3.9596136999999998</v>
      </c>
      <c r="BL931" s="10">
        <v>3.9759411999999998</v>
      </c>
      <c r="BM931" s="10">
        <v>3.9922635999999998</v>
      </c>
      <c r="BN931" s="10">
        <v>4.0085772999999998</v>
      </c>
      <c r="BO931" s="10">
        <v>4.0248792</v>
      </c>
      <c r="BP931" s="10">
        <v>4.0411663999999998</v>
      </c>
      <c r="BQ931" s="10">
        <v>4.0574351999999996</v>
      </c>
      <c r="BR931" s="10">
        <v>4.1546343999999999</v>
      </c>
      <c r="BS931" s="10">
        <v>4.2512677999999999</v>
      </c>
      <c r="BU931" s="9">
        <v>83.67</v>
      </c>
      <c r="BV931" s="9">
        <v>86.56</v>
      </c>
      <c r="BW931" s="9">
        <v>87.52</v>
      </c>
      <c r="BX931" s="9">
        <v>93.12</v>
      </c>
      <c r="BY931" s="9">
        <v>96.88</v>
      </c>
      <c r="BZ931" s="9">
        <v>97.68</v>
      </c>
      <c r="CA931" s="9">
        <v>97.43</v>
      </c>
      <c r="CB931" s="9">
        <v>93.18</v>
      </c>
      <c r="CC931" s="9">
        <v>88.2</v>
      </c>
      <c r="CD931" s="9">
        <v>84.11</v>
      </c>
      <c r="CE931" s="9">
        <v>82.86</v>
      </c>
      <c r="CF931" s="9">
        <v>82.24</v>
      </c>
      <c r="CG931" s="9">
        <v>83.35</v>
      </c>
      <c r="CH931" s="9">
        <v>84.86</v>
      </c>
      <c r="CI931" s="9">
        <v>85.86</v>
      </c>
      <c r="CJ931" s="9">
        <v>90.67</v>
      </c>
      <c r="CK931" s="9">
        <v>92.42</v>
      </c>
      <c r="CL931" s="9">
        <v>93.67</v>
      </c>
      <c r="CM931" s="9">
        <v>93.52</v>
      </c>
      <c r="CN931" s="9">
        <v>88.12</v>
      </c>
      <c r="CO931" s="9">
        <v>77.37</v>
      </c>
      <c r="CP931" s="9">
        <v>76.900000000000006</v>
      </c>
      <c r="CQ931" s="9">
        <v>74.73</v>
      </c>
      <c r="CR931" s="9">
        <v>73.16</v>
      </c>
      <c r="CS931" s="9">
        <v>72.83</v>
      </c>
      <c r="CT931" s="9">
        <v>74.84</v>
      </c>
      <c r="CU931" s="9">
        <v>78.66</v>
      </c>
      <c r="CV931" s="9">
        <v>81.45</v>
      </c>
      <c r="CW931" s="9">
        <v>81.94</v>
      </c>
      <c r="CX931" s="9">
        <v>82.97</v>
      </c>
      <c r="CY931" s="9">
        <v>83.74</v>
      </c>
      <c r="CZ931" s="9">
        <v>80.31</v>
      </c>
      <c r="DA931" s="9">
        <v>71.33</v>
      </c>
      <c r="DB931" s="9">
        <v>67.319999999999993</v>
      </c>
      <c r="DC931" s="9">
        <v>65.47</v>
      </c>
      <c r="DD931" s="9">
        <v>65.39</v>
      </c>
      <c r="DE931" s="9">
        <v>65.510000000000005</v>
      </c>
      <c r="DF931" s="9">
        <v>68</v>
      </c>
      <c r="DG931" s="9">
        <v>72.239999999999995</v>
      </c>
      <c r="DH931" s="9">
        <v>74.040000000000006</v>
      </c>
      <c r="DI931" s="9">
        <v>75.5</v>
      </c>
      <c r="DJ931" s="9">
        <v>77.739999999999995</v>
      </c>
      <c r="DK931" s="9">
        <v>77.44</v>
      </c>
      <c r="DL931" s="9">
        <v>76.069999999999993</v>
      </c>
      <c r="DM931" s="9">
        <v>67.739999999999995</v>
      </c>
      <c r="DN931" s="9">
        <v>65.84</v>
      </c>
      <c r="DO931" s="9">
        <v>65.489999999999995</v>
      </c>
      <c r="DP931" s="9">
        <v>65.23</v>
      </c>
      <c r="DR931" s="9">
        <v>75.150000000000006</v>
      </c>
      <c r="DS931" s="9">
        <v>81.5</v>
      </c>
      <c r="DT931" s="9">
        <v>78.05</v>
      </c>
      <c r="DU931" s="9">
        <v>87.15</v>
      </c>
      <c r="DV931" s="9">
        <v>89.85</v>
      </c>
      <c r="DW931" s="9">
        <v>88.15</v>
      </c>
      <c r="DX931" s="9">
        <v>88.15</v>
      </c>
      <c r="DY931" s="9">
        <v>87.2</v>
      </c>
      <c r="DZ931" s="9">
        <v>76.95</v>
      </c>
      <c r="EA931" s="9">
        <v>73.900000000000006</v>
      </c>
      <c r="EB931" s="9">
        <v>73.150000000000006</v>
      </c>
      <c r="EC931" s="9">
        <v>72.3</v>
      </c>
      <c r="ED931" s="9">
        <v>72.25</v>
      </c>
      <c r="EE931" s="9">
        <v>74.900000000000006</v>
      </c>
      <c r="EF931" s="9">
        <v>81.55</v>
      </c>
      <c r="EG931" s="9">
        <v>83.7</v>
      </c>
      <c r="EH931" s="9">
        <v>84</v>
      </c>
      <c r="EI931" s="9">
        <v>83.95</v>
      </c>
      <c r="EJ931" s="9">
        <v>83.4</v>
      </c>
      <c r="EK931" s="9">
        <v>79.95</v>
      </c>
      <c r="EL931" s="9">
        <v>70.5</v>
      </c>
      <c r="EM931" s="9">
        <v>67.55</v>
      </c>
      <c r="EN931" s="9">
        <v>67.349999999999994</v>
      </c>
      <c r="EO931" s="9">
        <v>67.599999999999994</v>
      </c>
      <c r="EP931" s="9">
        <v>68.05</v>
      </c>
      <c r="EQ931" s="9">
        <v>70.2</v>
      </c>
      <c r="ER931" s="9">
        <v>76.099999999999994</v>
      </c>
      <c r="ES931" s="9">
        <v>78</v>
      </c>
      <c r="ET931" s="9">
        <v>78.25</v>
      </c>
      <c r="EU931" s="9">
        <v>78.2</v>
      </c>
      <c r="EV931" s="9">
        <v>77.75</v>
      </c>
      <c r="EW931" s="9">
        <v>74.849999999999994</v>
      </c>
      <c r="EX931" s="9">
        <v>67</v>
      </c>
      <c r="EY931" s="9">
        <v>64.5</v>
      </c>
      <c r="EZ931" s="9">
        <v>64.3</v>
      </c>
      <c r="FA931" s="9">
        <v>64.45</v>
      </c>
      <c r="FB931" s="9">
        <v>64.95</v>
      </c>
      <c r="FC931" s="9">
        <v>67.5</v>
      </c>
      <c r="FD931" s="9">
        <v>74.45</v>
      </c>
      <c r="FE931" s="9">
        <v>76.650000000000006</v>
      </c>
      <c r="FF931" s="9">
        <v>76.900000000000006</v>
      </c>
      <c r="FG931" s="9">
        <v>76.8</v>
      </c>
      <c r="FH931" s="9">
        <v>76.349999999999994</v>
      </c>
      <c r="FI931" s="9">
        <v>73.849999999999994</v>
      </c>
      <c r="FJ931" s="9">
        <v>67.05</v>
      </c>
      <c r="FK931" s="9">
        <v>64.900000000000006</v>
      </c>
      <c r="FL931" s="9">
        <v>64.75</v>
      </c>
      <c r="FM931" s="9">
        <v>64.900000000000006</v>
      </c>
      <c r="FO931" s="9">
        <v>84.726699999999994</v>
      </c>
      <c r="FP931" s="7">
        <v>69.67</v>
      </c>
      <c r="FQ931" s="9">
        <v>1.3391999999999999</v>
      </c>
      <c r="FT931" s="7">
        <v>3.86</v>
      </c>
      <c r="FU931" s="7">
        <v>4.6399999999999997</v>
      </c>
      <c r="FV931" s="9">
        <v>84.817099999999996</v>
      </c>
      <c r="FX931" s="9">
        <v>68.52</v>
      </c>
      <c r="FY931" s="9">
        <v>66.900000000000006</v>
      </c>
      <c r="FZ931" s="9">
        <v>66.11</v>
      </c>
      <c r="GA931" s="9">
        <v>65.900000000000006</v>
      </c>
      <c r="GB931" s="9">
        <v>66.3</v>
      </c>
      <c r="GD931" s="9">
        <v>68.52</v>
      </c>
      <c r="GE931" s="9">
        <v>67.55</v>
      </c>
      <c r="GF931" s="9">
        <v>66.900000000000006</v>
      </c>
      <c r="GG931" s="9">
        <v>66.489999999999995</v>
      </c>
      <c r="GH931" s="9">
        <v>66.25</v>
      </c>
      <c r="GI931" s="9">
        <v>66.11</v>
      </c>
      <c r="GJ931" s="9">
        <v>66.03</v>
      </c>
      <c r="GK931" s="9">
        <v>65.989999999999995</v>
      </c>
      <c r="GL931" s="9">
        <v>65.97</v>
      </c>
      <c r="GM931" s="9">
        <v>65.95</v>
      </c>
      <c r="GN931" s="9">
        <v>65.92</v>
      </c>
      <c r="GO931" s="9">
        <v>65.900000000000006</v>
      </c>
      <c r="GP931" s="9">
        <v>65.900000000000006</v>
      </c>
      <c r="GQ931" s="9">
        <v>65.92</v>
      </c>
      <c r="GR931" s="9">
        <v>65.97</v>
      </c>
      <c r="GS931" s="9">
        <v>66</v>
      </c>
      <c r="GT931" s="9">
        <v>65.98</v>
      </c>
      <c r="GU931" s="9">
        <v>65.98</v>
      </c>
      <c r="GV931" s="9">
        <v>66.03</v>
      </c>
      <c r="GW931" s="9">
        <v>66.08</v>
      </c>
      <c r="GX931" s="9">
        <v>66.17</v>
      </c>
      <c r="GY931" s="9">
        <v>66.25</v>
      </c>
      <c r="GZ931" s="9">
        <v>66.28</v>
      </c>
      <c r="HA931" s="9">
        <v>66.3</v>
      </c>
      <c r="HB931" s="9">
        <v>66.349999999999994</v>
      </c>
      <c r="HC931" s="9">
        <v>66.39</v>
      </c>
      <c r="HD931" s="9">
        <v>66.47</v>
      </c>
      <c r="HE931" s="9">
        <v>66.56</v>
      </c>
      <c r="HF931" s="9">
        <v>66.599999999999994</v>
      </c>
      <c r="HG931" s="9">
        <v>66.63</v>
      </c>
      <c r="HH931" s="9">
        <v>66.739999999999995</v>
      </c>
      <c r="HI931" s="9">
        <v>66.8</v>
      </c>
      <c r="HJ931" s="9">
        <v>66.91</v>
      </c>
      <c r="HK931" s="9">
        <v>66.989999999999995</v>
      </c>
      <c r="HL931" s="9">
        <v>67.010000000000005</v>
      </c>
      <c r="HM931" s="9">
        <v>67.040000000000006</v>
      </c>
      <c r="HN931" s="9">
        <v>67.05</v>
      </c>
      <c r="HO931" s="9">
        <v>67.069999999999993</v>
      </c>
      <c r="HP931" s="9">
        <v>67.11</v>
      </c>
      <c r="HQ931" s="9">
        <v>67.16</v>
      </c>
      <c r="HR931" s="9">
        <v>67.25</v>
      </c>
      <c r="HS931" s="9">
        <v>67.31</v>
      </c>
      <c r="HT931" s="9">
        <v>67.34</v>
      </c>
      <c r="HU931" s="9">
        <v>67.38</v>
      </c>
      <c r="HV931" s="9">
        <v>67.400000000000006</v>
      </c>
      <c r="HW931" s="9">
        <v>67.430000000000007</v>
      </c>
      <c r="HX931" s="9">
        <v>67.44</v>
      </c>
      <c r="HY931" s="9">
        <v>67.45</v>
      </c>
      <c r="ID931" s="14">
        <v>84.838099999999997</v>
      </c>
      <c r="IE931" s="14">
        <v>84.747900000000001</v>
      </c>
      <c r="IF931" s="14">
        <v>-0.10641399999999999</v>
      </c>
      <c r="IH931" s="7">
        <v>68.52</v>
      </c>
      <c r="II931" s="9">
        <v>83.67</v>
      </c>
    </row>
    <row r="932" spans="1:243" x14ac:dyDescent="0.35">
      <c r="A932" s="6">
        <f t="shared" si="208"/>
        <v>45855</v>
      </c>
      <c r="B932" s="13">
        <f t="shared" si="203"/>
        <v>7</v>
      </c>
      <c r="C932" s="13">
        <f t="shared" si="204"/>
        <v>2025</v>
      </c>
      <c r="D932">
        <f t="shared" si="205"/>
        <v>202507</v>
      </c>
      <c r="E932">
        <f t="shared" si="206"/>
        <v>3</v>
      </c>
      <c r="F932">
        <f t="shared" si="207"/>
        <v>202503</v>
      </c>
      <c r="G932" t="s">
        <v>2084</v>
      </c>
      <c r="H932" s="9">
        <v>4.25</v>
      </c>
      <c r="I932" s="9">
        <v>4.2175000000000002</v>
      </c>
      <c r="J932" s="10">
        <v>4.0543756000000002</v>
      </c>
      <c r="K932" s="10">
        <v>3.9741683999999999</v>
      </c>
      <c r="L932" s="10">
        <v>3.9130607999999998</v>
      </c>
      <c r="M932" s="10">
        <v>3.8523143000000002</v>
      </c>
      <c r="N932" s="10">
        <v>3.7883621999999999</v>
      </c>
      <c r="O932" s="10">
        <v>3.7257443000000001</v>
      </c>
      <c r="P932" s="10">
        <v>3.6688521999999999</v>
      </c>
      <c r="Q932" s="10">
        <v>3.6208971000000001</v>
      </c>
      <c r="R932" s="10">
        <v>3.5830206000000002</v>
      </c>
      <c r="S932" s="10">
        <v>3.5549396</v>
      </c>
      <c r="T932" s="10">
        <v>3.535968</v>
      </c>
      <c r="U932" s="10">
        <v>3.5248642000000001</v>
      </c>
      <c r="V932" s="10">
        <v>3.5198546999999998</v>
      </c>
      <c r="W932" s="10">
        <v>3.5197235</v>
      </c>
      <c r="X932" s="10">
        <v>3.5234331000000001</v>
      </c>
      <c r="Y932" s="10">
        <v>3.5299461000000001</v>
      </c>
      <c r="Z932" s="10">
        <v>3.5382253000000001</v>
      </c>
      <c r="AA932" s="10">
        <v>3.5472331000000001</v>
      </c>
      <c r="AB932" s="10">
        <v>3.5560825999999999</v>
      </c>
      <c r="AC932" s="10">
        <v>3.5646578</v>
      </c>
      <c r="AD932" s="10">
        <v>3.5730886000000002</v>
      </c>
      <c r="AE932" s="10">
        <v>3.5815052999999999</v>
      </c>
      <c r="AF932" s="10">
        <v>3.5900382</v>
      </c>
      <c r="AG932" s="10">
        <v>3.5988171000000002</v>
      </c>
      <c r="AH932" s="10">
        <v>3.6079542</v>
      </c>
      <c r="AI932" s="10">
        <v>3.6174721000000001</v>
      </c>
      <c r="AJ932" s="10">
        <v>3.6273662</v>
      </c>
      <c r="AK932" s="10">
        <v>3.6376320999999998</v>
      </c>
      <c r="AL932" s="10">
        <v>3.6482652999999998</v>
      </c>
      <c r="AM932" s="10">
        <v>3.6592612999999998</v>
      </c>
      <c r="AN932" s="10">
        <v>3.6706154999999998</v>
      </c>
      <c r="AO932" s="10">
        <v>3.6823236000000001</v>
      </c>
      <c r="AP932" s="10">
        <v>3.6943809999999999</v>
      </c>
      <c r="AQ932" s="10">
        <v>3.7067831</v>
      </c>
      <c r="AR932" s="10">
        <v>3.7195257000000002</v>
      </c>
      <c r="AS932" s="10">
        <v>3.7326039</v>
      </c>
      <c r="AT932" s="10">
        <v>3.7460106</v>
      </c>
      <c r="AU932" s="10">
        <v>3.7597260000000001</v>
      </c>
      <c r="AV932" s="10">
        <v>3.7737264000000001</v>
      </c>
      <c r="AW932" s="10">
        <v>3.7879885999999998</v>
      </c>
      <c r="AX932" s="10">
        <v>3.8024893999999998</v>
      </c>
      <c r="AY932" s="10">
        <v>3.817205</v>
      </c>
      <c r="AZ932" s="10">
        <v>3.8321122000000001</v>
      </c>
      <c r="BA932" s="10">
        <v>3.8471877999999999</v>
      </c>
      <c r="BB932" s="10">
        <v>3.8624079999999998</v>
      </c>
      <c r="BC932" s="10">
        <v>3.8777496999999999</v>
      </c>
      <c r="BD932" s="10">
        <v>3.8931895999999999</v>
      </c>
      <c r="BE932" s="10">
        <v>3.9087040000000002</v>
      </c>
      <c r="BF932" s="10">
        <v>3.9242729999999999</v>
      </c>
      <c r="BG932" s="10">
        <v>3.9398913000000002</v>
      </c>
      <c r="BH932" s="10">
        <v>3.9555570000000002</v>
      </c>
      <c r="BI932" s="10">
        <v>3.9712689000000001</v>
      </c>
      <c r="BJ932" s="10">
        <v>3.9870256999999998</v>
      </c>
      <c r="BK932" s="10">
        <v>4.0028256000000004</v>
      </c>
      <c r="BL932" s="10">
        <v>4.0186672000000003</v>
      </c>
      <c r="BM932" s="10">
        <v>4.0345494000000004</v>
      </c>
      <c r="BN932" s="10">
        <v>4.0504702000000004</v>
      </c>
      <c r="BO932" s="10">
        <v>4.0664284000000004</v>
      </c>
      <c r="BP932" s="10">
        <v>4.0824227000000004</v>
      </c>
      <c r="BQ932" s="10">
        <v>4.0984512999999998</v>
      </c>
      <c r="BR932" s="10">
        <v>4.1951403000000003</v>
      </c>
      <c r="BS932" s="10">
        <v>4.2919435999999997</v>
      </c>
      <c r="BU932" s="9">
        <v>82.09</v>
      </c>
      <c r="BV932" s="9">
        <v>85.23</v>
      </c>
      <c r="BW932" s="9">
        <v>86.27</v>
      </c>
      <c r="BX932" s="9">
        <v>91.98</v>
      </c>
      <c r="BY932" s="9">
        <v>95.75</v>
      </c>
      <c r="BZ932" s="9">
        <v>96.6</v>
      </c>
      <c r="CA932" s="9">
        <v>96.35</v>
      </c>
      <c r="CB932" s="9">
        <v>92.08</v>
      </c>
      <c r="CC932" s="9">
        <v>87.37</v>
      </c>
      <c r="CD932" s="9">
        <v>83.58</v>
      </c>
      <c r="CE932" s="9">
        <v>82.44</v>
      </c>
      <c r="CF932" s="9">
        <v>81.819999999999993</v>
      </c>
      <c r="CG932" s="9">
        <v>82.93</v>
      </c>
      <c r="CH932" s="9">
        <v>84.44</v>
      </c>
      <c r="CI932" s="9">
        <v>85.76</v>
      </c>
      <c r="CJ932" s="9">
        <v>90.55</v>
      </c>
      <c r="CK932" s="9">
        <v>92.28</v>
      </c>
      <c r="CL932" s="9">
        <v>93.47</v>
      </c>
      <c r="CM932" s="9">
        <v>93.31</v>
      </c>
      <c r="CN932" s="9">
        <v>87.9</v>
      </c>
      <c r="CO932" s="9">
        <v>77.319999999999993</v>
      </c>
      <c r="CP932" s="9">
        <v>76.849999999999994</v>
      </c>
      <c r="CQ932" s="9">
        <v>74.67</v>
      </c>
      <c r="CR932" s="9">
        <v>73.09</v>
      </c>
      <c r="CS932" s="9">
        <v>72.760000000000005</v>
      </c>
      <c r="CT932" s="9">
        <v>74.760000000000005</v>
      </c>
      <c r="CU932" s="9">
        <v>78.58</v>
      </c>
      <c r="CV932" s="9">
        <v>81.36</v>
      </c>
      <c r="CW932" s="9">
        <v>81.84</v>
      </c>
      <c r="CX932" s="9">
        <v>82.87</v>
      </c>
      <c r="CY932" s="9">
        <v>83.63</v>
      </c>
      <c r="CZ932" s="9">
        <v>80.2</v>
      </c>
      <c r="DA932" s="9">
        <v>71.36</v>
      </c>
      <c r="DB932" s="9">
        <v>67.349999999999994</v>
      </c>
      <c r="DC932" s="9">
        <v>65.5</v>
      </c>
      <c r="DD932" s="9">
        <v>65.42</v>
      </c>
      <c r="DE932" s="9">
        <v>65.540000000000006</v>
      </c>
      <c r="DF932" s="9">
        <v>68.03</v>
      </c>
      <c r="DG932" s="9">
        <v>72.27</v>
      </c>
      <c r="DH932" s="9">
        <v>74.069999999999993</v>
      </c>
      <c r="DI932" s="9">
        <v>75.53</v>
      </c>
      <c r="DJ932" s="9">
        <v>77.77</v>
      </c>
      <c r="DK932" s="9">
        <v>77.47</v>
      </c>
      <c r="DL932" s="9">
        <v>76.099999999999994</v>
      </c>
      <c r="DM932" s="9">
        <v>67.98</v>
      </c>
      <c r="DN932" s="9">
        <v>66.08</v>
      </c>
      <c r="DO932" s="9">
        <v>65.73</v>
      </c>
      <c r="DP932" s="9">
        <v>65.47</v>
      </c>
      <c r="DR932" s="9">
        <v>73.55</v>
      </c>
      <c r="DS932" s="9">
        <v>80.099999999999994</v>
      </c>
      <c r="DT932" s="9">
        <v>77.3</v>
      </c>
      <c r="DU932" s="9">
        <v>86.5</v>
      </c>
      <c r="DV932" s="9">
        <v>89.15</v>
      </c>
      <c r="DW932" s="9">
        <v>87.3</v>
      </c>
      <c r="DX932" s="9">
        <v>87.3</v>
      </c>
      <c r="DY932" s="9">
        <v>86.35</v>
      </c>
      <c r="DZ932" s="9">
        <v>76.650000000000006</v>
      </c>
      <c r="EA932" s="9">
        <v>73.599999999999994</v>
      </c>
      <c r="EB932" s="9">
        <v>72.849999999999994</v>
      </c>
      <c r="EC932" s="9">
        <v>72</v>
      </c>
      <c r="ED932" s="9">
        <v>71.95</v>
      </c>
      <c r="EE932" s="9">
        <v>74.599999999999994</v>
      </c>
      <c r="EF932" s="9">
        <v>81.150000000000006</v>
      </c>
      <c r="EG932" s="9">
        <v>83.25</v>
      </c>
      <c r="EH932" s="9">
        <v>83.55</v>
      </c>
      <c r="EI932" s="9">
        <v>83.5</v>
      </c>
      <c r="EJ932" s="9">
        <v>82.95</v>
      </c>
      <c r="EK932" s="9">
        <v>79.650000000000006</v>
      </c>
      <c r="EL932" s="9">
        <v>70.349999999999994</v>
      </c>
      <c r="EM932" s="9">
        <v>67.45</v>
      </c>
      <c r="EN932" s="9">
        <v>67.3</v>
      </c>
      <c r="EO932" s="9">
        <v>67.5</v>
      </c>
      <c r="EP932" s="9">
        <v>68</v>
      </c>
      <c r="EQ932" s="9">
        <v>70.099999999999994</v>
      </c>
      <c r="ER932" s="9">
        <v>76.150000000000006</v>
      </c>
      <c r="ES932" s="9">
        <v>78.099999999999994</v>
      </c>
      <c r="ET932" s="9">
        <v>78.349999999999994</v>
      </c>
      <c r="EU932" s="9">
        <v>78.3</v>
      </c>
      <c r="EV932" s="9">
        <v>77.8</v>
      </c>
      <c r="EW932" s="9">
        <v>74.849999999999994</v>
      </c>
      <c r="EX932" s="9">
        <v>66.599999999999994</v>
      </c>
      <c r="EY932" s="9">
        <v>63.95</v>
      </c>
      <c r="EZ932" s="9">
        <v>63.8</v>
      </c>
      <c r="FA932" s="9">
        <v>63.95</v>
      </c>
      <c r="FB932" s="9">
        <v>64.45</v>
      </c>
      <c r="FC932" s="9">
        <v>66.95</v>
      </c>
      <c r="FD932" s="9">
        <v>73.900000000000006</v>
      </c>
      <c r="FE932" s="9">
        <v>76.099999999999994</v>
      </c>
      <c r="FF932" s="9">
        <v>76.349999999999994</v>
      </c>
      <c r="FG932" s="9">
        <v>76.2</v>
      </c>
      <c r="FH932" s="9">
        <v>75.8</v>
      </c>
      <c r="FI932" s="9">
        <v>73.599999999999994</v>
      </c>
      <c r="FJ932" s="9">
        <v>67.5</v>
      </c>
      <c r="FK932" s="9">
        <v>65.55</v>
      </c>
      <c r="FL932" s="9">
        <v>65.400000000000006</v>
      </c>
      <c r="FM932" s="9">
        <v>65.55</v>
      </c>
      <c r="FO932" s="9">
        <v>84.856099999999998</v>
      </c>
      <c r="FP932" s="7">
        <v>71.319999999999993</v>
      </c>
      <c r="FQ932" s="9">
        <v>1.341</v>
      </c>
      <c r="FT932" s="7">
        <v>3.92</v>
      </c>
      <c r="FU932" s="7">
        <v>4.67</v>
      </c>
      <c r="FV932" s="9">
        <v>84.953299999999999</v>
      </c>
      <c r="FX932" s="9">
        <v>69.52</v>
      </c>
      <c r="FY932" s="9">
        <v>67.84</v>
      </c>
      <c r="FZ932" s="9">
        <v>66.88</v>
      </c>
      <c r="GA932" s="9">
        <v>66.56</v>
      </c>
      <c r="GB932" s="9">
        <v>66.81</v>
      </c>
      <c r="GD932" s="9">
        <v>69.52</v>
      </c>
      <c r="GE932" s="9">
        <v>68.52</v>
      </c>
      <c r="GF932" s="9">
        <v>67.84</v>
      </c>
      <c r="GG932" s="9">
        <v>67.36</v>
      </c>
      <c r="GH932" s="9">
        <v>67.069999999999993</v>
      </c>
      <c r="GI932" s="9">
        <v>66.88</v>
      </c>
      <c r="GJ932" s="9">
        <v>66.760000000000005</v>
      </c>
      <c r="GK932" s="9">
        <v>66.69</v>
      </c>
      <c r="GL932" s="9">
        <v>66.66</v>
      </c>
      <c r="GM932" s="9">
        <v>66.63</v>
      </c>
      <c r="GN932" s="9">
        <v>66.59</v>
      </c>
      <c r="GO932" s="9">
        <v>66.56</v>
      </c>
      <c r="GP932" s="9">
        <v>66.55</v>
      </c>
      <c r="GQ932" s="9">
        <v>66.56</v>
      </c>
      <c r="GR932" s="9">
        <v>66.59</v>
      </c>
      <c r="GS932" s="9">
        <v>66.61</v>
      </c>
      <c r="GT932" s="9">
        <v>66.58</v>
      </c>
      <c r="GU932" s="9">
        <v>66.569999999999993</v>
      </c>
      <c r="GV932" s="9">
        <v>66.599999999999994</v>
      </c>
      <c r="GW932" s="9">
        <v>66.63</v>
      </c>
      <c r="GX932" s="9">
        <v>66.709999999999994</v>
      </c>
      <c r="GY932" s="9">
        <v>66.78</v>
      </c>
      <c r="GZ932" s="9">
        <v>66.8</v>
      </c>
      <c r="HA932" s="9">
        <v>66.81</v>
      </c>
      <c r="HB932" s="9">
        <v>66.849999999999994</v>
      </c>
      <c r="HC932" s="9">
        <v>66.87</v>
      </c>
      <c r="HD932" s="9">
        <v>66.94</v>
      </c>
      <c r="HE932" s="9">
        <v>67.02</v>
      </c>
      <c r="HF932" s="9">
        <v>67.05</v>
      </c>
      <c r="HG932" s="9">
        <v>67.08</v>
      </c>
      <c r="HH932" s="9">
        <v>67.180000000000007</v>
      </c>
      <c r="HI932" s="9">
        <v>67.23</v>
      </c>
      <c r="HJ932" s="9">
        <v>67.33</v>
      </c>
      <c r="HK932" s="9">
        <v>67.400000000000006</v>
      </c>
      <c r="HL932" s="9">
        <v>67.42</v>
      </c>
      <c r="HM932" s="9">
        <v>67.44</v>
      </c>
      <c r="HN932" s="9">
        <v>67.44</v>
      </c>
      <c r="HO932" s="9">
        <v>67.45</v>
      </c>
      <c r="HP932" s="9">
        <v>67.48</v>
      </c>
      <c r="HQ932" s="9">
        <v>67.52</v>
      </c>
      <c r="HR932" s="9">
        <v>67.61</v>
      </c>
      <c r="HS932" s="9">
        <v>67.67</v>
      </c>
      <c r="HT932" s="9">
        <v>67.7</v>
      </c>
      <c r="HU932" s="9">
        <v>67.73</v>
      </c>
      <c r="HV932" s="9">
        <v>67.739999999999995</v>
      </c>
      <c r="HW932" s="9">
        <v>67.760000000000005</v>
      </c>
      <c r="HX932" s="9">
        <v>67.77</v>
      </c>
      <c r="HY932" s="9">
        <v>67.78</v>
      </c>
      <c r="ID932" s="14">
        <v>84.838099999999997</v>
      </c>
      <c r="IE932" s="14">
        <v>84.747900000000001</v>
      </c>
      <c r="IF932" s="14">
        <v>-0.10641399999999999</v>
      </c>
      <c r="IH932" s="7">
        <v>69.52</v>
      </c>
      <c r="II932" s="9">
        <v>82.09</v>
      </c>
    </row>
    <row r="933" spans="1:243" x14ac:dyDescent="0.35">
      <c r="A933" s="6">
        <f t="shared" si="208"/>
        <v>45856</v>
      </c>
      <c r="B933" s="13">
        <f t="shared" si="203"/>
        <v>7</v>
      </c>
      <c r="C933" s="13">
        <f t="shared" si="204"/>
        <v>2025</v>
      </c>
      <c r="D933">
        <f t="shared" si="205"/>
        <v>202507</v>
      </c>
      <c r="E933">
        <f t="shared" si="206"/>
        <v>3</v>
      </c>
      <c r="F933">
        <f t="shared" si="207"/>
        <v>202503</v>
      </c>
      <c r="G933" t="s">
        <v>2085</v>
      </c>
      <c r="H933" s="9">
        <v>4.25</v>
      </c>
      <c r="I933" s="9">
        <v>4.2173999999999996</v>
      </c>
      <c r="J933" s="10">
        <v>4.0466588000000003</v>
      </c>
      <c r="K933" s="10">
        <v>3.9755592000000002</v>
      </c>
      <c r="L933" s="10">
        <v>3.9162640999999998</v>
      </c>
      <c r="M933" s="10">
        <v>3.8519046000000001</v>
      </c>
      <c r="N933" s="10">
        <v>3.7816557999999998</v>
      </c>
      <c r="O933" s="10">
        <v>3.713489</v>
      </c>
      <c r="P933" s="10">
        <v>3.6538512000000001</v>
      </c>
      <c r="Q933" s="10">
        <v>3.6055328000000002</v>
      </c>
      <c r="R933" s="10">
        <v>3.5684605999999999</v>
      </c>
      <c r="S933" s="10">
        <v>3.5416989999999999</v>
      </c>
      <c r="T933" s="10">
        <v>3.523746</v>
      </c>
      <c r="U933" s="10">
        <v>3.5129337</v>
      </c>
      <c r="V933" s="10">
        <v>3.5070174000000001</v>
      </c>
      <c r="W933" s="10">
        <v>3.5049389</v>
      </c>
      <c r="X933" s="10">
        <v>3.5060747999999999</v>
      </c>
      <c r="Y933" s="10">
        <v>3.5098017000000001</v>
      </c>
      <c r="Z933" s="10">
        <v>3.5154964</v>
      </c>
      <c r="AA933" s="10">
        <v>3.5225354000000002</v>
      </c>
      <c r="AB933" s="10">
        <v>3.5303789999999999</v>
      </c>
      <c r="AC933" s="10">
        <v>3.5388752999999999</v>
      </c>
      <c r="AD933" s="10">
        <v>3.5479843</v>
      </c>
      <c r="AE933" s="10">
        <v>3.5576664999999998</v>
      </c>
      <c r="AF933" s="10">
        <v>3.5678822000000001</v>
      </c>
      <c r="AG933" s="10">
        <v>3.5785916000000002</v>
      </c>
      <c r="AH933" s="10">
        <v>3.5897567000000001</v>
      </c>
      <c r="AI933" s="10">
        <v>3.6013478000000001</v>
      </c>
      <c r="AJ933" s="10">
        <v>3.6133367999999999</v>
      </c>
      <c r="AK933" s="10">
        <v>3.6256960999999999</v>
      </c>
      <c r="AL933" s="10">
        <v>3.6383979000000002</v>
      </c>
      <c r="AM933" s="10">
        <v>3.6514142000000001</v>
      </c>
      <c r="AN933" s="10">
        <v>3.6647173</v>
      </c>
      <c r="AO933" s="10">
        <v>3.6782796000000002</v>
      </c>
      <c r="AP933" s="10">
        <v>3.6920730000000002</v>
      </c>
      <c r="AQ933" s="10">
        <v>3.7060697999999999</v>
      </c>
      <c r="AR933" s="10">
        <v>3.7202424000000001</v>
      </c>
      <c r="AS933" s="10">
        <v>3.7345627000000001</v>
      </c>
      <c r="AT933" s="10">
        <v>3.7490063</v>
      </c>
      <c r="AU933" s="10">
        <v>3.7635638999999999</v>
      </c>
      <c r="AV933" s="10">
        <v>3.7782293999999998</v>
      </c>
      <c r="AW933" s="10">
        <v>3.7929974999999998</v>
      </c>
      <c r="AX933" s="10">
        <v>3.8078626999999998</v>
      </c>
      <c r="AY933" s="10">
        <v>3.8228190999999998</v>
      </c>
      <c r="AZ933" s="10">
        <v>3.8378613000000001</v>
      </c>
      <c r="BA933" s="10">
        <v>3.8529840000000002</v>
      </c>
      <c r="BB933" s="10">
        <v>3.8681809999999999</v>
      </c>
      <c r="BC933" s="10">
        <v>3.8834471000000002</v>
      </c>
      <c r="BD933" s="10">
        <v>3.8987769000000001</v>
      </c>
      <c r="BE933" s="10">
        <v>3.9141642999999999</v>
      </c>
      <c r="BF933" s="10">
        <v>3.9296047000000001</v>
      </c>
      <c r="BG933" s="10">
        <v>3.9450961000000002</v>
      </c>
      <c r="BH933" s="10">
        <v>3.9606368000000001</v>
      </c>
      <c r="BI933" s="10">
        <v>3.9762255999999998</v>
      </c>
      <c r="BJ933" s="10">
        <v>3.9918613999999999</v>
      </c>
      <c r="BK933" s="10">
        <v>4.0075425999999998</v>
      </c>
      <c r="BL933" s="10">
        <v>4.0232678999999996</v>
      </c>
      <c r="BM933" s="10">
        <v>4.0390362</v>
      </c>
      <c r="BN933" s="10">
        <v>4.0548457999999998</v>
      </c>
      <c r="BO933" s="10">
        <v>4.0706955000000002</v>
      </c>
      <c r="BP933" s="10">
        <v>4.0865843000000002</v>
      </c>
      <c r="BQ933" s="10">
        <v>4.1025102999999996</v>
      </c>
      <c r="BR933" s="10">
        <v>4.1986901999999997</v>
      </c>
      <c r="BS933" s="10">
        <v>4.2953410999999999</v>
      </c>
      <c r="BU933" s="9">
        <v>80.14</v>
      </c>
      <c r="BV933" s="9">
        <v>83.49</v>
      </c>
      <c r="BW933" s="9">
        <v>84.57</v>
      </c>
      <c r="BX933" s="9">
        <v>90.68</v>
      </c>
      <c r="BY933" s="9">
        <v>94.5</v>
      </c>
      <c r="BZ933" s="9">
        <v>95.37</v>
      </c>
      <c r="CA933" s="9">
        <v>95.12</v>
      </c>
      <c r="CB933" s="9">
        <v>90.87</v>
      </c>
      <c r="CC933" s="9">
        <v>86.12</v>
      </c>
      <c r="CD933" s="9">
        <v>82.25</v>
      </c>
      <c r="CE933" s="9">
        <v>81.040000000000006</v>
      </c>
      <c r="CF933" s="9">
        <v>80.67</v>
      </c>
      <c r="CG933" s="9">
        <v>81.78</v>
      </c>
      <c r="CH933" s="9">
        <v>83.25</v>
      </c>
      <c r="CI933" s="9">
        <v>84.22</v>
      </c>
      <c r="CJ933" s="9">
        <v>89.06</v>
      </c>
      <c r="CK933" s="9">
        <v>91.68</v>
      </c>
      <c r="CL933" s="9">
        <v>92.66</v>
      </c>
      <c r="CM933" s="9">
        <v>92.65</v>
      </c>
      <c r="CN933" s="9">
        <v>87.24</v>
      </c>
      <c r="CO933" s="9">
        <v>76.42</v>
      </c>
      <c r="CP933" s="9">
        <v>75.95</v>
      </c>
      <c r="CQ933" s="9">
        <v>73.760000000000005</v>
      </c>
      <c r="CR933" s="9">
        <v>72.19</v>
      </c>
      <c r="CS933" s="9">
        <v>71.86</v>
      </c>
      <c r="CT933" s="9">
        <v>73.86</v>
      </c>
      <c r="CU933" s="9">
        <v>77.7</v>
      </c>
      <c r="CV933" s="9">
        <v>80.5</v>
      </c>
      <c r="CW933" s="9">
        <v>80.98</v>
      </c>
      <c r="CX933" s="9">
        <v>83.19</v>
      </c>
      <c r="CY933" s="9">
        <v>83.94</v>
      </c>
      <c r="CZ933" s="9">
        <v>80.510000000000005</v>
      </c>
      <c r="DA933" s="9">
        <v>70.73</v>
      </c>
      <c r="DB933" s="9">
        <v>66.709999999999994</v>
      </c>
      <c r="DC933" s="9">
        <v>64.86</v>
      </c>
      <c r="DD933" s="9">
        <v>64.790000000000006</v>
      </c>
      <c r="DE933" s="9">
        <v>64.900000000000006</v>
      </c>
      <c r="DF933" s="9">
        <v>67.37</v>
      </c>
      <c r="DG933" s="9">
        <v>71.69</v>
      </c>
      <c r="DH933" s="9">
        <v>73.5</v>
      </c>
      <c r="DI933" s="9">
        <v>74.959999999999994</v>
      </c>
      <c r="DJ933" s="9">
        <v>77.36</v>
      </c>
      <c r="DK933" s="9">
        <v>77.06</v>
      </c>
      <c r="DL933" s="9">
        <v>75.69</v>
      </c>
      <c r="DM933" s="9">
        <v>68.3</v>
      </c>
      <c r="DN933" s="9">
        <v>66.400000000000006</v>
      </c>
      <c r="DO933" s="9">
        <v>66.05</v>
      </c>
      <c r="DP933" s="9">
        <v>65.790000000000006</v>
      </c>
      <c r="DR933" s="9">
        <v>72.349999999999994</v>
      </c>
      <c r="DS933" s="9">
        <v>78.75</v>
      </c>
      <c r="DT933" s="9">
        <v>75.349999999999994</v>
      </c>
      <c r="DU933" s="9">
        <v>85.1</v>
      </c>
      <c r="DV933" s="9">
        <v>87.8</v>
      </c>
      <c r="DW933" s="9">
        <v>85.95</v>
      </c>
      <c r="DX933" s="9">
        <v>85.95</v>
      </c>
      <c r="DY933" s="9">
        <v>85</v>
      </c>
      <c r="DZ933" s="9">
        <v>75.099999999999994</v>
      </c>
      <c r="EA933" s="9">
        <v>72.05</v>
      </c>
      <c r="EB933" s="9">
        <v>71.3</v>
      </c>
      <c r="EC933" s="9">
        <v>70.45</v>
      </c>
      <c r="ED933" s="9">
        <v>70.400000000000006</v>
      </c>
      <c r="EE933" s="9">
        <v>73.05</v>
      </c>
      <c r="EF933" s="9">
        <v>79.55</v>
      </c>
      <c r="EG933" s="9">
        <v>81.650000000000006</v>
      </c>
      <c r="EH933" s="9">
        <v>81.900000000000006</v>
      </c>
      <c r="EI933" s="9">
        <v>81.849999999999994</v>
      </c>
      <c r="EJ933" s="9">
        <v>81.3</v>
      </c>
      <c r="EK933" s="9">
        <v>78.05</v>
      </c>
      <c r="EL933" s="9">
        <v>69.150000000000006</v>
      </c>
      <c r="EM933" s="9">
        <v>66.349999999999994</v>
      </c>
      <c r="EN933" s="9">
        <v>66.150000000000006</v>
      </c>
      <c r="EO933" s="9">
        <v>66.349999999999994</v>
      </c>
      <c r="EP933" s="9">
        <v>66.849999999999994</v>
      </c>
      <c r="EQ933" s="9">
        <v>69.099999999999994</v>
      </c>
      <c r="ER933" s="9">
        <v>75.3</v>
      </c>
      <c r="ES933" s="9">
        <v>77.25</v>
      </c>
      <c r="ET933" s="9">
        <v>77.55</v>
      </c>
      <c r="EU933" s="9">
        <v>77.5</v>
      </c>
      <c r="EV933" s="9">
        <v>77</v>
      </c>
      <c r="EW933" s="9">
        <v>73.900000000000006</v>
      </c>
      <c r="EX933" s="9">
        <v>65.5</v>
      </c>
      <c r="EY933" s="9">
        <v>62.85</v>
      </c>
      <c r="EZ933" s="9">
        <v>62.65</v>
      </c>
      <c r="FA933" s="9">
        <v>62.85</v>
      </c>
      <c r="FB933" s="9">
        <v>63.35</v>
      </c>
      <c r="FC933" s="9">
        <v>65.849999999999994</v>
      </c>
      <c r="FD933" s="9">
        <v>72.8</v>
      </c>
      <c r="FE933" s="9">
        <v>75</v>
      </c>
      <c r="FF933" s="9">
        <v>75.25</v>
      </c>
      <c r="FG933" s="9">
        <v>75.099999999999994</v>
      </c>
      <c r="FH933" s="9">
        <v>74.7</v>
      </c>
      <c r="FI933" s="9">
        <v>72.45</v>
      </c>
      <c r="FJ933" s="9">
        <v>66.349999999999994</v>
      </c>
      <c r="FK933" s="9">
        <v>64.45</v>
      </c>
      <c r="FL933" s="9">
        <v>64.3</v>
      </c>
      <c r="FM933" s="9">
        <v>64.45</v>
      </c>
      <c r="FO933" s="9">
        <v>84.784599999999998</v>
      </c>
      <c r="FP933" s="7">
        <v>71.06</v>
      </c>
      <c r="FQ933" s="9">
        <v>1.3442000000000001</v>
      </c>
      <c r="FT933" s="7">
        <v>3.91</v>
      </c>
      <c r="FU933" s="7">
        <v>4.67</v>
      </c>
      <c r="FV933" s="9">
        <v>84.885599999999997</v>
      </c>
      <c r="FX933" s="9">
        <v>69.28</v>
      </c>
      <c r="FY933" s="9">
        <v>67.77</v>
      </c>
      <c r="FZ933" s="9">
        <v>66.87</v>
      </c>
      <c r="GA933" s="9">
        <v>66.56</v>
      </c>
      <c r="GB933" s="9">
        <v>66.819999999999993</v>
      </c>
      <c r="GD933" s="9">
        <v>69.28</v>
      </c>
      <c r="GE933" s="9">
        <v>68.400000000000006</v>
      </c>
      <c r="GF933" s="9">
        <v>67.77</v>
      </c>
      <c r="GG933" s="9">
        <v>67.33</v>
      </c>
      <c r="GH933" s="9">
        <v>67.05</v>
      </c>
      <c r="GI933" s="9">
        <v>66.87</v>
      </c>
      <c r="GJ933" s="9">
        <v>66.75</v>
      </c>
      <c r="GK933" s="9">
        <v>66.69</v>
      </c>
      <c r="GL933" s="9">
        <v>66.66</v>
      </c>
      <c r="GM933" s="9">
        <v>66.63</v>
      </c>
      <c r="GN933" s="9">
        <v>66.59</v>
      </c>
      <c r="GO933" s="9">
        <v>66.56</v>
      </c>
      <c r="GP933" s="9">
        <v>66.55</v>
      </c>
      <c r="GQ933" s="9">
        <v>66.56</v>
      </c>
      <c r="GR933" s="9">
        <v>66.59</v>
      </c>
      <c r="GS933" s="9">
        <v>66.61</v>
      </c>
      <c r="GT933" s="9">
        <v>66.59</v>
      </c>
      <c r="GU933" s="9">
        <v>66.569999999999993</v>
      </c>
      <c r="GV933" s="9">
        <v>66.599999999999994</v>
      </c>
      <c r="GW933" s="9">
        <v>66.64</v>
      </c>
      <c r="GX933" s="9">
        <v>66.72</v>
      </c>
      <c r="GY933" s="9">
        <v>66.78</v>
      </c>
      <c r="GZ933" s="9">
        <v>66.8</v>
      </c>
      <c r="HA933" s="9">
        <v>66.819999999999993</v>
      </c>
      <c r="HB933" s="9">
        <v>66.86</v>
      </c>
      <c r="HC933" s="9">
        <v>66.89</v>
      </c>
      <c r="HD933" s="9">
        <v>66.959999999999994</v>
      </c>
      <c r="HE933" s="9">
        <v>67.040000000000006</v>
      </c>
      <c r="HF933" s="9">
        <v>67.069999999999993</v>
      </c>
      <c r="HG933" s="9">
        <v>67.099999999999994</v>
      </c>
      <c r="HH933" s="9">
        <v>67.2</v>
      </c>
      <c r="HI933" s="9">
        <v>67.25</v>
      </c>
      <c r="HJ933" s="9">
        <v>67.349999999999994</v>
      </c>
      <c r="HK933" s="9">
        <v>67.42</v>
      </c>
      <c r="HL933" s="9">
        <v>67.430000000000007</v>
      </c>
      <c r="HM933" s="9">
        <v>67.45</v>
      </c>
      <c r="HN933" s="9">
        <v>67.45</v>
      </c>
      <c r="HO933" s="9">
        <v>67.459999999999994</v>
      </c>
      <c r="HP933" s="9">
        <v>67.489999999999995</v>
      </c>
      <c r="HQ933" s="9">
        <v>67.53</v>
      </c>
      <c r="HR933" s="9">
        <v>67.62</v>
      </c>
      <c r="HS933" s="9">
        <v>67.680000000000007</v>
      </c>
      <c r="HT933" s="9">
        <v>67.709999999999994</v>
      </c>
      <c r="HU933" s="9">
        <v>67.73</v>
      </c>
      <c r="HV933" s="9">
        <v>67.739999999999995</v>
      </c>
      <c r="HW933" s="9">
        <v>67.760000000000005</v>
      </c>
      <c r="HX933" s="9">
        <v>67.77</v>
      </c>
      <c r="HY933" s="9">
        <v>67.78</v>
      </c>
      <c r="ID933" s="14">
        <v>84.838099999999997</v>
      </c>
      <c r="IE933" s="14">
        <v>84.747900000000001</v>
      </c>
      <c r="IF933" s="14">
        <v>-0.10641399999999999</v>
      </c>
      <c r="IH933" s="7">
        <v>69.28</v>
      </c>
      <c r="II933" s="9">
        <v>80.14</v>
      </c>
    </row>
    <row r="934" spans="1:243" x14ac:dyDescent="0.35">
      <c r="A934" s="6">
        <f t="shared" si="208"/>
        <v>45859</v>
      </c>
      <c r="B934" s="13">
        <f t="shared" si="203"/>
        <v>7</v>
      </c>
      <c r="C934" s="13">
        <f t="shared" si="204"/>
        <v>2025</v>
      </c>
      <c r="D934">
        <f t="shared" si="205"/>
        <v>202507</v>
      </c>
      <c r="E934">
        <f t="shared" si="206"/>
        <v>3</v>
      </c>
      <c r="F934">
        <f t="shared" si="207"/>
        <v>202503</v>
      </c>
      <c r="G934" t="s">
        <v>2086</v>
      </c>
      <c r="H934" s="9">
        <v>4.25</v>
      </c>
      <c r="I934" s="9">
        <v>4.2168000000000001</v>
      </c>
      <c r="J934" s="10">
        <v>4.015676</v>
      </c>
      <c r="K934" s="10">
        <v>3.9648954000000001</v>
      </c>
      <c r="L934" s="10">
        <v>3.9092769000000001</v>
      </c>
      <c r="M934" s="10">
        <v>3.8437253999999998</v>
      </c>
      <c r="N934" s="10">
        <v>3.7739088000000001</v>
      </c>
      <c r="O934" s="10">
        <v>3.7071124000000002</v>
      </c>
      <c r="P934" s="10">
        <v>3.6485357</v>
      </c>
      <c r="Q934" s="10">
        <v>3.6006504000000001</v>
      </c>
      <c r="R934" s="10">
        <v>3.5645316999999999</v>
      </c>
      <c r="S934" s="10">
        <v>3.5390076000000001</v>
      </c>
      <c r="T934" s="10">
        <v>3.5229541000000002</v>
      </c>
      <c r="U934" s="10">
        <v>3.5144584999999999</v>
      </c>
      <c r="V934" s="10">
        <v>3.5107838999999998</v>
      </c>
      <c r="W934" s="10">
        <v>3.5107143000000001</v>
      </c>
      <c r="X934" s="10">
        <v>3.5134924000000001</v>
      </c>
      <c r="Y934" s="10">
        <v>3.5183605999999998</v>
      </c>
      <c r="Z934" s="10">
        <v>3.5245617</v>
      </c>
      <c r="AA934" s="10">
        <v>3.5313381000000001</v>
      </c>
      <c r="AB934" s="10">
        <v>3.5380552000000001</v>
      </c>
      <c r="AC934" s="10">
        <v>3.5446471000000002</v>
      </c>
      <c r="AD934" s="10">
        <v>3.5512128999999999</v>
      </c>
      <c r="AE934" s="10">
        <v>3.5578515999999998</v>
      </c>
      <c r="AF934" s="10">
        <v>3.5646624999999998</v>
      </c>
      <c r="AG934" s="10">
        <v>3.5717444999999999</v>
      </c>
      <c r="AH934" s="10">
        <v>3.5791789999999999</v>
      </c>
      <c r="AI934" s="10">
        <v>3.5869764000000002</v>
      </c>
      <c r="AJ934" s="10">
        <v>3.5951287999999999</v>
      </c>
      <c r="AK934" s="10">
        <v>3.6036288000000001</v>
      </c>
      <c r="AL934" s="10">
        <v>3.6124691000000002</v>
      </c>
      <c r="AM934" s="10">
        <v>3.6216417999999999</v>
      </c>
      <c r="AN934" s="10">
        <v>3.6311393999999999</v>
      </c>
      <c r="AO934" s="10">
        <v>3.6409547</v>
      </c>
      <c r="AP934" s="10">
        <v>3.6510796999999999</v>
      </c>
      <c r="AQ934" s="10">
        <v>3.6615072</v>
      </c>
      <c r="AR934" s="10">
        <v>3.6722294999999998</v>
      </c>
      <c r="AS934" s="10">
        <v>3.6832389999999999</v>
      </c>
      <c r="AT934" s="10">
        <v>3.6945285000000001</v>
      </c>
      <c r="AU934" s="10">
        <v>3.7060919999999999</v>
      </c>
      <c r="AV934" s="10">
        <v>3.7179232</v>
      </c>
      <c r="AW934" s="10">
        <v>3.7300165000000001</v>
      </c>
      <c r="AX934" s="10">
        <v>3.7423660999999999</v>
      </c>
      <c r="AY934" s="10">
        <v>3.7549659000000002</v>
      </c>
      <c r="AZ934" s="10">
        <v>3.7678101000000002</v>
      </c>
      <c r="BA934" s="10">
        <v>3.7808929999999998</v>
      </c>
      <c r="BB934" s="10">
        <v>3.7942084999999999</v>
      </c>
      <c r="BC934" s="10">
        <v>3.8077508</v>
      </c>
      <c r="BD934" s="10">
        <v>3.8215142000000002</v>
      </c>
      <c r="BE934" s="10">
        <v>3.8354925</v>
      </c>
      <c r="BF934" s="10">
        <v>3.8496798000000001</v>
      </c>
      <c r="BG934" s="10">
        <v>3.8640694</v>
      </c>
      <c r="BH934" s="10">
        <v>3.8786535999999998</v>
      </c>
      <c r="BI934" s="10">
        <v>3.8934253000000001</v>
      </c>
      <c r="BJ934" s="10">
        <v>3.9083776000000001</v>
      </c>
      <c r="BK934" s="10">
        <v>3.9235026999999998</v>
      </c>
      <c r="BL934" s="10">
        <v>3.9387935000000001</v>
      </c>
      <c r="BM934" s="10">
        <v>3.9542430999999998</v>
      </c>
      <c r="BN934" s="10">
        <v>3.9698437000000002</v>
      </c>
      <c r="BO934" s="10">
        <v>3.9855882999999999</v>
      </c>
      <c r="BP934" s="10">
        <v>4.0014699</v>
      </c>
      <c r="BQ934" s="10">
        <v>4.0174807000000001</v>
      </c>
      <c r="BR934" s="10">
        <v>4.1156893999999999</v>
      </c>
      <c r="BS934" s="10">
        <v>4.2156916999999998</v>
      </c>
      <c r="BU934" s="9">
        <v>79.63</v>
      </c>
      <c r="BV934" s="9">
        <v>82.48</v>
      </c>
      <c r="BW934" s="9">
        <v>83.57</v>
      </c>
      <c r="BX934" s="9">
        <v>89.37</v>
      </c>
      <c r="BY934" s="9">
        <v>93.19</v>
      </c>
      <c r="BZ934" s="9">
        <v>94.03</v>
      </c>
      <c r="CA934" s="9">
        <v>93.76</v>
      </c>
      <c r="CB934" s="9">
        <v>89.36</v>
      </c>
      <c r="CC934" s="9">
        <v>84.58</v>
      </c>
      <c r="CD934" s="9">
        <v>80.75</v>
      </c>
      <c r="CE934" s="9">
        <v>79.56</v>
      </c>
      <c r="CF934" s="9">
        <v>79.180000000000007</v>
      </c>
      <c r="CG934" s="9">
        <v>80.28</v>
      </c>
      <c r="CH934" s="9">
        <v>81.75</v>
      </c>
      <c r="CI934" s="9">
        <v>82.86</v>
      </c>
      <c r="CJ934" s="9">
        <v>87.71</v>
      </c>
      <c r="CK934" s="9">
        <v>90.33</v>
      </c>
      <c r="CL934" s="9">
        <v>91.3</v>
      </c>
      <c r="CM934" s="9">
        <v>91.28</v>
      </c>
      <c r="CN934" s="9">
        <v>85.91</v>
      </c>
      <c r="CO934" s="9">
        <v>75.41</v>
      </c>
      <c r="CP934" s="9">
        <v>75.09</v>
      </c>
      <c r="CQ934" s="9">
        <v>72.959999999999994</v>
      </c>
      <c r="CR934" s="9">
        <v>71.48</v>
      </c>
      <c r="CS934" s="9">
        <v>71.19</v>
      </c>
      <c r="CT934" s="9">
        <v>72.819999999999993</v>
      </c>
      <c r="CU934" s="9">
        <v>76.66</v>
      </c>
      <c r="CV934" s="9">
        <v>79.48</v>
      </c>
      <c r="CW934" s="9">
        <v>79.959999999999994</v>
      </c>
      <c r="CX934" s="9">
        <v>82.19</v>
      </c>
      <c r="CY934" s="9">
        <v>82.96</v>
      </c>
      <c r="CZ934" s="9">
        <v>79.53</v>
      </c>
      <c r="DA934" s="9">
        <v>70.11</v>
      </c>
      <c r="DB934" s="9">
        <v>66.099999999999994</v>
      </c>
      <c r="DC934" s="9">
        <v>64.239999999999995</v>
      </c>
      <c r="DD934" s="9">
        <v>64.17</v>
      </c>
      <c r="DE934" s="9">
        <v>64.28</v>
      </c>
      <c r="DF934" s="9">
        <v>66.75</v>
      </c>
      <c r="DG934" s="9">
        <v>71.150000000000006</v>
      </c>
      <c r="DH934" s="9">
        <v>72.97</v>
      </c>
      <c r="DI934" s="9">
        <v>74.430000000000007</v>
      </c>
      <c r="DJ934" s="9">
        <v>76.78</v>
      </c>
      <c r="DK934" s="9">
        <v>76.349999999999994</v>
      </c>
      <c r="DL934" s="9">
        <v>74.69</v>
      </c>
      <c r="DM934" s="9">
        <v>67.25</v>
      </c>
      <c r="DN934" s="9">
        <v>65.349999999999994</v>
      </c>
      <c r="DO934" s="9">
        <v>65</v>
      </c>
      <c r="DP934" s="9">
        <v>65.03</v>
      </c>
      <c r="DR934" s="9">
        <v>72.150000000000006</v>
      </c>
      <c r="DS934" s="9">
        <v>78.099999999999994</v>
      </c>
      <c r="DT934" s="9">
        <v>74.5</v>
      </c>
      <c r="DU934" s="9">
        <v>83.95</v>
      </c>
      <c r="DV934" s="9">
        <v>86.7</v>
      </c>
      <c r="DW934" s="9">
        <v>85.65</v>
      </c>
      <c r="DX934" s="9">
        <v>85.65</v>
      </c>
      <c r="DY934" s="9">
        <v>84.7</v>
      </c>
      <c r="DZ934" s="9">
        <v>74.25</v>
      </c>
      <c r="EA934" s="9">
        <v>70.900000000000006</v>
      </c>
      <c r="EB934" s="9">
        <v>70.400000000000006</v>
      </c>
      <c r="EC934" s="9">
        <v>69.849999999999994</v>
      </c>
      <c r="ED934" s="9">
        <v>70.05</v>
      </c>
      <c r="EE934" s="9">
        <v>72.400000000000006</v>
      </c>
      <c r="EF934" s="9">
        <v>78.650000000000006</v>
      </c>
      <c r="EG934" s="9">
        <v>80.7</v>
      </c>
      <c r="EH934" s="9">
        <v>81</v>
      </c>
      <c r="EI934" s="9">
        <v>81</v>
      </c>
      <c r="EJ934" s="9">
        <v>80.5</v>
      </c>
      <c r="EK934" s="9">
        <v>77.349999999999994</v>
      </c>
      <c r="EL934" s="9">
        <v>68.55</v>
      </c>
      <c r="EM934" s="9">
        <v>65.75</v>
      </c>
      <c r="EN934" s="9">
        <v>65.55</v>
      </c>
      <c r="EO934" s="9">
        <v>65.8</v>
      </c>
      <c r="EP934" s="9">
        <v>66.25</v>
      </c>
      <c r="EQ934" s="9">
        <v>68.5</v>
      </c>
      <c r="ER934" s="9">
        <v>74.8</v>
      </c>
      <c r="ES934" s="9">
        <v>76.849999999999994</v>
      </c>
      <c r="ET934" s="9">
        <v>77.099999999999994</v>
      </c>
      <c r="EU934" s="9">
        <v>77.05</v>
      </c>
      <c r="EV934" s="9">
        <v>76.55</v>
      </c>
      <c r="EW934" s="9">
        <v>73.599999999999994</v>
      </c>
      <c r="EX934" s="9">
        <v>65.25</v>
      </c>
      <c r="EY934" s="9">
        <v>62.6</v>
      </c>
      <c r="EZ934" s="9">
        <v>62.4</v>
      </c>
      <c r="FA934" s="9">
        <v>62.6</v>
      </c>
      <c r="FB934" s="9">
        <v>63.1</v>
      </c>
      <c r="FC934" s="9">
        <v>65.7</v>
      </c>
      <c r="FD934" s="9">
        <v>73.099999999999994</v>
      </c>
      <c r="FE934" s="9">
        <v>75.45</v>
      </c>
      <c r="FF934" s="9">
        <v>75.7</v>
      </c>
      <c r="FG934" s="9">
        <v>75.55</v>
      </c>
      <c r="FH934" s="9">
        <v>75.150000000000006</v>
      </c>
      <c r="FI934" s="9">
        <v>72.95</v>
      </c>
      <c r="FJ934" s="9">
        <v>66.849999999999994</v>
      </c>
      <c r="FK934" s="9">
        <v>64.900000000000006</v>
      </c>
      <c r="FL934" s="9">
        <v>64.75</v>
      </c>
      <c r="FM934" s="9">
        <v>64.900000000000006</v>
      </c>
      <c r="FO934" s="9">
        <v>84.890699999999995</v>
      </c>
      <c r="FP934" s="7">
        <v>71.92</v>
      </c>
      <c r="FQ934" s="9">
        <v>1.3492999999999999</v>
      </c>
      <c r="FT934" s="7">
        <v>3.87</v>
      </c>
      <c r="FU934" s="7">
        <v>4.5999999999999996</v>
      </c>
      <c r="FV934" s="9">
        <v>84.988799999999998</v>
      </c>
      <c r="FX934" s="9">
        <v>69.209999999999994</v>
      </c>
      <c r="FY934" s="9">
        <v>67.819999999999993</v>
      </c>
      <c r="FZ934" s="9">
        <v>66.989999999999995</v>
      </c>
      <c r="GA934" s="9">
        <v>66.61</v>
      </c>
      <c r="GB934" s="9">
        <v>66.78</v>
      </c>
      <c r="GD934" s="9">
        <v>69.209999999999994</v>
      </c>
      <c r="GE934" s="9">
        <v>68.38</v>
      </c>
      <c r="GF934" s="9">
        <v>67.819999999999993</v>
      </c>
      <c r="GG934" s="9">
        <v>67.41</v>
      </c>
      <c r="GH934" s="9">
        <v>67.16</v>
      </c>
      <c r="GI934" s="9">
        <v>66.989999999999995</v>
      </c>
      <c r="GJ934" s="9">
        <v>66.88</v>
      </c>
      <c r="GK934" s="9">
        <v>66.81</v>
      </c>
      <c r="GL934" s="9">
        <v>66.760000000000005</v>
      </c>
      <c r="GM934" s="9">
        <v>66.709999999999994</v>
      </c>
      <c r="GN934" s="9">
        <v>66.650000000000006</v>
      </c>
      <c r="GO934" s="9">
        <v>66.61</v>
      </c>
      <c r="GP934" s="9">
        <v>66.58</v>
      </c>
      <c r="GQ934" s="9">
        <v>66.58</v>
      </c>
      <c r="GR934" s="9">
        <v>66.599999999999994</v>
      </c>
      <c r="GS934" s="9">
        <v>66.61</v>
      </c>
      <c r="GT934" s="9">
        <v>66.58</v>
      </c>
      <c r="GU934" s="9">
        <v>66.56</v>
      </c>
      <c r="GV934" s="9">
        <v>66.58</v>
      </c>
      <c r="GW934" s="9">
        <v>66.62</v>
      </c>
      <c r="GX934" s="9">
        <v>66.69</v>
      </c>
      <c r="GY934" s="9">
        <v>66.75</v>
      </c>
      <c r="GZ934" s="9">
        <v>66.77</v>
      </c>
      <c r="HA934" s="9">
        <v>66.78</v>
      </c>
      <c r="HB934" s="9">
        <v>66.819999999999993</v>
      </c>
      <c r="HC934" s="9">
        <v>66.849999999999994</v>
      </c>
      <c r="HD934" s="9">
        <v>66.92</v>
      </c>
      <c r="HE934" s="9">
        <v>67</v>
      </c>
      <c r="HF934" s="9">
        <v>67.03</v>
      </c>
      <c r="HG934" s="9">
        <v>67.069999999999993</v>
      </c>
      <c r="HH934" s="9">
        <v>67.17</v>
      </c>
      <c r="HI934" s="9">
        <v>67.22</v>
      </c>
      <c r="HJ934" s="9">
        <v>67.31</v>
      </c>
      <c r="HK934" s="9">
        <v>67.39</v>
      </c>
      <c r="HL934" s="9">
        <v>67.39</v>
      </c>
      <c r="HM934" s="9">
        <v>67.41</v>
      </c>
      <c r="HN934" s="9">
        <v>67.41</v>
      </c>
      <c r="HO934" s="9">
        <v>67.42</v>
      </c>
      <c r="HP934" s="9">
        <v>67.459999999999994</v>
      </c>
      <c r="HQ934" s="9">
        <v>67.5</v>
      </c>
      <c r="HR934" s="9">
        <v>67.59</v>
      </c>
      <c r="HS934" s="9">
        <v>67.650000000000006</v>
      </c>
      <c r="HT934" s="9">
        <v>67.680000000000007</v>
      </c>
      <c r="HU934" s="9">
        <v>67.7</v>
      </c>
      <c r="HV934" s="9">
        <v>67.709999999999994</v>
      </c>
      <c r="HW934" s="9">
        <v>67.739999999999995</v>
      </c>
      <c r="HX934" s="9">
        <v>67.75</v>
      </c>
      <c r="HY934" s="9">
        <v>67.760000000000005</v>
      </c>
      <c r="ID934" s="14">
        <v>84.838099999999997</v>
      </c>
      <c r="IE934" s="14">
        <v>84.747900000000001</v>
      </c>
      <c r="IF934" s="14">
        <v>-0.10641399999999999</v>
      </c>
      <c r="IH934" s="7">
        <v>69.209999999999994</v>
      </c>
      <c r="II934" s="9">
        <v>79.63</v>
      </c>
    </row>
    <row r="935" spans="1:243" x14ac:dyDescent="0.35">
      <c r="A935" s="6">
        <f t="shared" si="208"/>
        <v>45860</v>
      </c>
      <c r="B935" s="13">
        <f t="shared" si="203"/>
        <v>7</v>
      </c>
      <c r="C935" s="13">
        <f t="shared" si="204"/>
        <v>2025</v>
      </c>
      <c r="D935">
        <f t="shared" si="205"/>
        <v>202507</v>
      </c>
      <c r="E935">
        <f t="shared" si="206"/>
        <v>3</v>
      </c>
      <c r="F935">
        <f t="shared" si="207"/>
        <v>202503</v>
      </c>
      <c r="G935" t="s">
        <v>2087</v>
      </c>
      <c r="H935" s="9">
        <v>4.25</v>
      </c>
      <c r="I935" s="9">
        <v>4.2172000000000001</v>
      </c>
      <c r="J935" s="10">
        <v>4.0020657999999996</v>
      </c>
      <c r="K935" s="10">
        <v>3.9563874000000001</v>
      </c>
      <c r="L935" s="10">
        <v>3.8982942999999999</v>
      </c>
      <c r="M935" s="10">
        <v>3.8280457000000001</v>
      </c>
      <c r="N935" s="10">
        <v>3.7534418000000001</v>
      </c>
      <c r="O935" s="10">
        <v>3.6816547000000002</v>
      </c>
      <c r="P935" s="10">
        <v>3.6182859999999999</v>
      </c>
      <c r="Q935" s="10">
        <v>3.5666449999999998</v>
      </c>
      <c r="R935" s="10">
        <v>3.5276128</v>
      </c>
      <c r="S935" s="10">
        <v>3.4998979000000001</v>
      </c>
      <c r="T935" s="10">
        <v>3.4821662</v>
      </c>
      <c r="U935" s="10">
        <v>3.4723666999999998</v>
      </c>
      <c r="V935" s="10">
        <v>3.4676263999999999</v>
      </c>
      <c r="W935" s="10">
        <v>3.4666736999999999</v>
      </c>
      <c r="X935" s="10">
        <v>3.468712</v>
      </c>
      <c r="Y935" s="10">
        <v>3.4729450000000002</v>
      </c>
      <c r="Z935" s="10">
        <v>3.4785764000000001</v>
      </c>
      <c r="AA935" s="10">
        <v>3.4848094999999999</v>
      </c>
      <c r="AB935" s="10">
        <v>3.4909762999999998</v>
      </c>
      <c r="AC935" s="10">
        <v>3.4970034999999999</v>
      </c>
      <c r="AD935" s="10">
        <v>3.5029900999999999</v>
      </c>
      <c r="AE935" s="10">
        <v>3.5090351000000002</v>
      </c>
      <c r="AF935" s="10">
        <v>3.5152377000000001</v>
      </c>
      <c r="AG935" s="10">
        <v>3.5216967000000001</v>
      </c>
      <c r="AH935" s="10">
        <v>3.5284965000000001</v>
      </c>
      <c r="AI935" s="10">
        <v>3.5356619</v>
      </c>
      <c r="AJ935" s="10">
        <v>3.5432028</v>
      </c>
      <c r="AK935" s="10">
        <v>3.5511290999999998</v>
      </c>
      <c r="AL935" s="10">
        <v>3.5594508999999999</v>
      </c>
      <c r="AM935" s="10">
        <v>3.5681780000000001</v>
      </c>
      <c r="AN935" s="10">
        <v>3.5773204999999999</v>
      </c>
      <c r="AO935" s="10">
        <v>3.5868883</v>
      </c>
      <c r="AP935" s="10">
        <v>3.5968912999999998</v>
      </c>
      <c r="AQ935" s="10">
        <v>3.6073393999999999</v>
      </c>
      <c r="AR935" s="10">
        <v>3.6182428999999998</v>
      </c>
      <c r="AS935" s="10">
        <v>3.6296113000000001</v>
      </c>
      <c r="AT935" s="10">
        <v>3.6414506000000002</v>
      </c>
      <c r="AU935" s="10">
        <v>3.6537449999999998</v>
      </c>
      <c r="AV935" s="10">
        <v>3.6664707000000001</v>
      </c>
      <c r="AW935" s="10">
        <v>3.6796042999999998</v>
      </c>
      <c r="AX935" s="10">
        <v>3.6931224</v>
      </c>
      <c r="AY935" s="10">
        <v>3.7070013999999998</v>
      </c>
      <c r="AZ935" s="10">
        <v>3.7212179000000001</v>
      </c>
      <c r="BA935" s="10">
        <v>3.7357486</v>
      </c>
      <c r="BB935" s="10">
        <v>3.7505696999999998</v>
      </c>
      <c r="BC935" s="10">
        <v>3.7656578000000001</v>
      </c>
      <c r="BD935" s="10">
        <v>3.7809897000000001</v>
      </c>
      <c r="BE935" s="10">
        <v>3.7965415</v>
      </c>
      <c r="BF935" s="10">
        <v>3.8122912000000002</v>
      </c>
      <c r="BG935" s="10">
        <v>3.8282226000000001</v>
      </c>
      <c r="BH935" s="10">
        <v>3.8443208000000002</v>
      </c>
      <c r="BI935" s="10">
        <v>3.8605714999999998</v>
      </c>
      <c r="BJ935" s="10">
        <v>3.8769604000000002</v>
      </c>
      <c r="BK935" s="10">
        <v>3.8934726</v>
      </c>
      <c r="BL935" s="10">
        <v>3.9100937</v>
      </c>
      <c r="BM935" s="10">
        <v>3.9268095000000001</v>
      </c>
      <c r="BN935" s="10">
        <v>3.9436049999999998</v>
      </c>
      <c r="BO935" s="10">
        <v>3.9604659</v>
      </c>
      <c r="BP935" s="10">
        <v>3.9773778000000002</v>
      </c>
      <c r="BQ935" s="10">
        <v>3.994326</v>
      </c>
      <c r="BR935" s="10">
        <v>4.0962426000000001</v>
      </c>
      <c r="BS935" s="10">
        <v>4.1974872999999997</v>
      </c>
      <c r="BU935" s="9">
        <v>79.790000000000006</v>
      </c>
      <c r="BV935" s="9">
        <v>82.46</v>
      </c>
      <c r="BW935" s="9">
        <v>83.41</v>
      </c>
      <c r="BX935" s="9">
        <v>89.51</v>
      </c>
      <c r="BY935" s="9">
        <v>93.21</v>
      </c>
      <c r="BZ935" s="9">
        <v>94.01</v>
      </c>
      <c r="CA935" s="9">
        <v>93.81</v>
      </c>
      <c r="CB935" s="9">
        <v>89.56</v>
      </c>
      <c r="CC935" s="9">
        <v>84.71</v>
      </c>
      <c r="CD935" s="9">
        <v>81</v>
      </c>
      <c r="CE935" s="9">
        <v>79.81</v>
      </c>
      <c r="CF935" s="9">
        <v>79.430000000000007</v>
      </c>
      <c r="CG935" s="9">
        <v>80.53</v>
      </c>
      <c r="CH935" s="9">
        <v>82.12</v>
      </c>
      <c r="CI935" s="9">
        <v>82.97</v>
      </c>
      <c r="CJ935" s="9">
        <v>87.78</v>
      </c>
      <c r="CK935" s="9">
        <v>90.37</v>
      </c>
      <c r="CL935" s="9">
        <v>91.31</v>
      </c>
      <c r="CM935" s="9">
        <v>91.26</v>
      </c>
      <c r="CN935" s="9">
        <v>85.86</v>
      </c>
      <c r="CO935" s="9">
        <v>75.33</v>
      </c>
      <c r="CP935" s="9">
        <v>75.010000000000005</v>
      </c>
      <c r="CQ935" s="9">
        <v>72.88</v>
      </c>
      <c r="CR935" s="9">
        <v>71.400000000000006</v>
      </c>
      <c r="CS935" s="9">
        <v>71.11</v>
      </c>
      <c r="CT935" s="9">
        <v>72.739999999999995</v>
      </c>
      <c r="CU935" s="9">
        <v>76.59</v>
      </c>
      <c r="CV935" s="9">
        <v>79.42</v>
      </c>
      <c r="CW935" s="9">
        <v>79.91</v>
      </c>
      <c r="CX935" s="9">
        <v>82.15</v>
      </c>
      <c r="CY935" s="9">
        <v>82.92</v>
      </c>
      <c r="CZ935" s="9">
        <v>79.5</v>
      </c>
      <c r="DA935" s="9">
        <v>70.290000000000006</v>
      </c>
      <c r="DB935" s="9">
        <v>66.290000000000006</v>
      </c>
      <c r="DC935" s="9">
        <v>64.430000000000007</v>
      </c>
      <c r="DD935" s="9">
        <v>64.37</v>
      </c>
      <c r="DE935" s="9">
        <v>64.489999999999995</v>
      </c>
      <c r="DF935" s="9">
        <v>66.959999999999994</v>
      </c>
      <c r="DG935" s="9">
        <v>71.37</v>
      </c>
      <c r="DH935" s="9">
        <v>73.2</v>
      </c>
      <c r="DI935" s="9">
        <v>74.66</v>
      </c>
      <c r="DJ935" s="9">
        <v>77.02</v>
      </c>
      <c r="DK935" s="9">
        <v>76.59</v>
      </c>
      <c r="DL935" s="9">
        <v>74.94</v>
      </c>
      <c r="DM935" s="9">
        <v>67.569999999999993</v>
      </c>
      <c r="DN935" s="9">
        <v>65.67</v>
      </c>
      <c r="DO935" s="9">
        <v>65.33</v>
      </c>
      <c r="DP935" s="9">
        <v>65.37</v>
      </c>
      <c r="DR935" s="9">
        <v>73</v>
      </c>
      <c r="DS935" s="9">
        <v>78.3</v>
      </c>
      <c r="DT935" s="9">
        <v>74.849999999999994</v>
      </c>
      <c r="DU935" s="9">
        <v>84.55</v>
      </c>
      <c r="DV935" s="9">
        <v>87.3</v>
      </c>
      <c r="DW935" s="9">
        <v>85.45</v>
      </c>
      <c r="DX935" s="9">
        <v>85.45</v>
      </c>
      <c r="DY935" s="9">
        <v>84.5</v>
      </c>
      <c r="DZ935" s="9">
        <v>74.5</v>
      </c>
      <c r="EA935" s="9">
        <v>71.150000000000006</v>
      </c>
      <c r="EB935" s="9">
        <v>70.650000000000006</v>
      </c>
      <c r="EC935" s="9">
        <v>69.7</v>
      </c>
      <c r="ED935" s="9">
        <v>69.900000000000006</v>
      </c>
      <c r="EE935" s="9">
        <v>72.25</v>
      </c>
      <c r="EF935" s="9">
        <v>78.900000000000006</v>
      </c>
      <c r="EG935" s="9">
        <v>81.05</v>
      </c>
      <c r="EH935" s="9">
        <v>81.349999999999994</v>
      </c>
      <c r="EI935" s="9">
        <v>81.3</v>
      </c>
      <c r="EJ935" s="9">
        <v>80.75</v>
      </c>
      <c r="EK935" s="9">
        <v>77.5</v>
      </c>
      <c r="EL935" s="9">
        <v>68.75</v>
      </c>
      <c r="EM935" s="9">
        <v>66</v>
      </c>
      <c r="EN935" s="9">
        <v>65.8</v>
      </c>
      <c r="EO935" s="9">
        <v>66</v>
      </c>
      <c r="EP935" s="9">
        <v>66.5</v>
      </c>
      <c r="EQ935" s="9">
        <v>68.8</v>
      </c>
      <c r="ER935" s="9">
        <v>75.05</v>
      </c>
      <c r="ES935" s="9">
        <v>77.05</v>
      </c>
      <c r="ET935" s="9">
        <v>77.3</v>
      </c>
      <c r="EU935" s="9">
        <v>77.25</v>
      </c>
      <c r="EV935" s="9">
        <v>76.75</v>
      </c>
      <c r="EW935" s="9">
        <v>73.650000000000006</v>
      </c>
      <c r="EX935" s="9">
        <v>65.2</v>
      </c>
      <c r="EY935" s="9">
        <v>62.5</v>
      </c>
      <c r="EZ935" s="9">
        <v>62.3</v>
      </c>
      <c r="FA935" s="9">
        <v>62.5</v>
      </c>
      <c r="FB935" s="9">
        <v>63</v>
      </c>
      <c r="FC935" s="9">
        <v>65.7</v>
      </c>
      <c r="FD935" s="9">
        <v>73.05</v>
      </c>
      <c r="FE935" s="9">
        <v>75.400000000000006</v>
      </c>
      <c r="FF935" s="9">
        <v>75.650000000000006</v>
      </c>
      <c r="FG935" s="9">
        <v>75.5</v>
      </c>
      <c r="FH935" s="9">
        <v>75.05</v>
      </c>
      <c r="FI935" s="9">
        <v>72.8</v>
      </c>
      <c r="FJ935" s="9">
        <v>66.75</v>
      </c>
      <c r="FK935" s="9">
        <v>64.8</v>
      </c>
      <c r="FL935" s="9">
        <v>64.650000000000006</v>
      </c>
      <c r="FM935" s="9">
        <v>64.8</v>
      </c>
      <c r="FO935" s="9">
        <v>84.822299999999998</v>
      </c>
      <c r="FP935" s="7">
        <v>69.69</v>
      </c>
      <c r="FQ935" s="9">
        <v>1.3501000000000001</v>
      </c>
      <c r="FT935" s="7">
        <v>3.85</v>
      </c>
      <c r="FU935" s="7">
        <v>4.57</v>
      </c>
      <c r="FV935" s="9">
        <v>84.921499999999995</v>
      </c>
      <c r="FX935" s="9">
        <v>68.59</v>
      </c>
      <c r="FY935" s="9">
        <v>67.25</v>
      </c>
      <c r="FZ935" s="9">
        <v>66.52</v>
      </c>
      <c r="GA935" s="9">
        <v>66.209999999999994</v>
      </c>
      <c r="GB935" s="9">
        <v>66.37</v>
      </c>
      <c r="GD935" s="9">
        <v>68.59</v>
      </c>
      <c r="GE935" s="9">
        <v>67.77</v>
      </c>
      <c r="GF935" s="9">
        <v>67.25</v>
      </c>
      <c r="GG935" s="9">
        <v>66.88</v>
      </c>
      <c r="GH935" s="9">
        <v>66.66</v>
      </c>
      <c r="GI935" s="9">
        <v>66.52</v>
      </c>
      <c r="GJ935" s="9">
        <v>66.430000000000007</v>
      </c>
      <c r="GK935" s="9">
        <v>66.37</v>
      </c>
      <c r="GL935" s="9">
        <v>66.34</v>
      </c>
      <c r="GM935" s="9">
        <v>66.3</v>
      </c>
      <c r="GN935" s="9">
        <v>66.25</v>
      </c>
      <c r="GO935" s="9">
        <v>66.209999999999994</v>
      </c>
      <c r="GP935" s="9">
        <v>66.19</v>
      </c>
      <c r="GQ935" s="9">
        <v>66.2</v>
      </c>
      <c r="GR935" s="9">
        <v>66.22</v>
      </c>
      <c r="GS935" s="9">
        <v>66.23</v>
      </c>
      <c r="GT935" s="9">
        <v>66.2</v>
      </c>
      <c r="GU935" s="9">
        <v>66.180000000000007</v>
      </c>
      <c r="GV935" s="9">
        <v>66.2</v>
      </c>
      <c r="GW935" s="9">
        <v>66.23</v>
      </c>
      <c r="GX935" s="9">
        <v>66.290000000000006</v>
      </c>
      <c r="GY935" s="9">
        <v>66.349999999999994</v>
      </c>
      <c r="GZ935" s="9">
        <v>66.36</v>
      </c>
      <c r="HA935" s="9">
        <v>66.37</v>
      </c>
      <c r="HB935" s="9">
        <v>66.400000000000006</v>
      </c>
      <c r="HC935" s="9">
        <v>66.42</v>
      </c>
      <c r="HD935" s="9">
        <v>66.489999999999995</v>
      </c>
      <c r="HE935" s="9">
        <v>66.569999999999993</v>
      </c>
      <c r="HF935" s="9">
        <v>66.59</v>
      </c>
      <c r="HG935" s="9">
        <v>66.63</v>
      </c>
      <c r="HH935" s="9">
        <v>66.72</v>
      </c>
      <c r="HI935" s="9">
        <v>66.78</v>
      </c>
      <c r="HJ935" s="9">
        <v>66.86</v>
      </c>
      <c r="HK935" s="9">
        <v>66.930000000000007</v>
      </c>
      <c r="HL935" s="9">
        <v>66.930000000000007</v>
      </c>
      <c r="HM935" s="9">
        <v>66.95</v>
      </c>
      <c r="HN935" s="9">
        <v>66.95</v>
      </c>
      <c r="HO935" s="9">
        <v>66.959999999999994</v>
      </c>
      <c r="HP935" s="9">
        <v>67</v>
      </c>
      <c r="HQ935" s="9">
        <v>67.03</v>
      </c>
      <c r="HR935" s="9">
        <v>67.12</v>
      </c>
      <c r="HS935" s="9">
        <v>67.180000000000007</v>
      </c>
      <c r="HT935" s="9">
        <v>67.22</v>
      </c>
      <c r="HU935" s="9">
        <v>67.239999999999995</v>
      </c>
      <c r="HV935" s="9">
        <v>67.25</v>
      </c>
      <c r="HW935" s="9">
        <v>67.28</v>
      </c>
      <c r="HX935" s="9">
        <v>67.290000000000006</v>
      </c>
      <c r="HY935" s="9">
        <v>67.3</v>
      </c>
      <c r="ID935" s="14">
        <v>84.838099999999997</v>
      </c>
      <c r="IE935" s="14">
        <v>84.747900000000001</v>
      </c>
      <c r="IF935" s="14">
        <v>-0.10641399999999999</v>
      </c>
      <c r="IH935" s="7">
        <v>68.59</v>
      </c>
      <c r="II935" s="9">
        <v>79.790000000000006</v>
      </c>
    </row>
    <row r="936" spans="1:243" x14ac:dyDescent="0.35">
      <c r="A936" s="6">
        <f t="shared" si="208"/>
        <v>45861</v>
      </c>
      <c r="B936" s="13">
        <f t="shared" si="203"/>
        <v>7</v>
      </c>
      <c r="C936" s="13">
        <f t="shared" si="204"/>
        <v>2025</v>
      </c>
      <c r="D936">
        <f t="shared" si="205"/>
        <v>202507</v>
      </c>
      <c r="E936">
        <f t="shared" si="206"/>
        <v>3</v>
      </c>
      <c r="F936">
        <f t="shared" si="207"/>
        <v>202503</v>
      </c>
      <c r="G936" t="s">
        <v>2088</v>
      </c>
      <c r="H936" s="9">
        <v>4.25</v>
      </c>
      <c r="I936" s="9">
        <v>4.2172000000000001</v>
      </c>
      <c r="J936" s="10">
        <v>3.9898774000000001</v>
      </c>
      <c r="K936" s="10">
        <v>3.9540771000000001</v>
      </c>
      <c r="L936" s="10">
        <v>3.9003827000000002</v>
      </c>
      <c r="M936" s="10">
        <v>3.8327410999999998</v>
      </c>
      <c r="N936" s="10">
        <v>3.7619265999999998</v>
      </c>
      <c r="O936" s="10">
        <v>3.6955816000000001</v>
      </c>
      <c r="P936" s="10">
        <v>3.6381578000000001</v>
      </c>
      <c r="Q936" s="10">
        <v>3.5919561999999998</v>
      </c>
      <c r="R936" s="10">
        <v>3.5573576999999998</v>
      </c>
      <c r="S936" s="10">
        <v>3.5335124000000002</v>
      </c>
      <c r="T936" s="10">
        <v>3.5188704</v>
      </c>
      <c r="U936" s="10">
        <v>3.5117451000000002</v>
      </c>
      <c r="V936" s="10">
        <v>3.5092132999999999</v>
      </c>
      <c r="W936" s="10">
        <v>3.5099963000000001</v>
      </c>
      <c r="X936" s="10">
        <v>3.5133524</v>
      </c>
      <c r="Y936" s="10">
        <v>3.5185399999999998</v>
      </c>
      <c r="Z936" s="10">
        <v>3.5248178000000001</v>
      </c>
      <c r="AA936" s="10">
        <v>3.5314439000000002</v>
      </c>
      <c r="AB936" s="10">
        <v>3.5377852999999999</v>
      </c>
      <c r="AC936" s="10">
        <v>3.5438233000000001</v>
      </c>
      <c r="AD936" s="10">
        <v>3.5497548000000001</v>
      </c>
      <c r="AE936" s="10">
        <v>3.5557772000000001</v>
      </c>
      <c r="AF936" s="10">
        <v>3.5620881</v>
      </c>
      <c r="AG936" s="10">
        <v>3.5688846999999999</v>
      </c>
      <c r="AH936" s="10">
        <v>3.5763278000000001</v>
      </c>
      <c r="AI936" s="10">
        <v>3.5844307999999998</v>
      </c>
      <c r="AJ936" s="10">
        <v>3.5931703000000002</v>
      </c>
      <c r="AK936" s="10">
        <v>3.6025233000000001</v>
      </c>
      <c r="AL936" s="10">
        <v>3.6124665</v>
      </c>
      <c r="AM936" s="10">
        <v>3.6229765</v>
      </c>
      <c r="AN936" s="10">
        <v>3.6340300999999999</v>
      </c>
      <c r="AO936" s="10">
        <v>3.6456040999999999</v>
      </c>
      <c r="AP936" s="10">
        <v>3.6576751999999999</v>
      </c>
      <c r="AQ936" s="10">
        <v>3.6702200999999999</v>
      </c>
      <c r="AR936" s="10">
        <v>3.6832158000000002</v>
      </c>
      <c r="AS936" s="10">
        <v>3.6966386</v>
      </c>
      <c r="AT936" s="10">
        <v>3.7104647000000002</v>
      </c>
      <c r="AU936" s="10">
        <v>3.7246660999999999</v>
      </c>
      <c r="AV936" s="10">
        <v>3.7392129999999999</v>
      </c>
      <c r="AW936" s="10">
        <v>3.7540764000000002</v>
      </c>
      <c r="AX936" s="10">
        <v>3.7692269</v>
      </c>
      <c r="AY936" s="10">
        <v>3.7846350000000002</v>
      </c>
      <c r="AZ936" s="10">
        <v>3.8002712999999999</v>
      </c>
      <c r="BA936" s="10">
        <v>3.8161068</v>
      </c>
      <c r="BB936" s="10">
        <v>3.8321117</v>
      </c>
      <c r="BC936" s="10">
        <v>3.8482568000000001</v>
      </c>
      <c r="BD936" s="10">
        <v>3.8645130000000001</v>
      </c>
      <c r="BE936" s="10">
        <v>3.8808503999999999</v>
      </c>
      <c r="BF936" s="10">
        <v>3.8972438999999999</v>
      </c>
      <c r="BG936" s="10">
        <v>3.9136853</v>
      </c>
      <c r="BH936" s="10">
        <v>3.9301705999999998</v>
      </c>
      <c r="BI936" s="10">
        <v>3.9466964999999998</v>
      </c>
      <c r="BJ936" s="10">
        <v>3.9632596000000002</v>
      </c>
      <c r="BK936" s="10">
        <v>3.9798559999999998</v>
      </c>
      <c r="BL936" s="10">
        <v>3.9964821000000001</v>
      </c>
      <c r="BM936" s="10">
        <v>4.0131347999999996</v>
      </c>
      <c r="BN936" s="10">
        <v>4.0298100000000003</v>
      </c>
      <c r="BO936" s="10">
        <v>4.0465042000000002</v>
      </c>
      <c r="BP936" s="10">
        <v>4.0632143000000003</v>
      </c>
      <c r="BQ936" s="10">
        <v>4.0799361999999997</v>
      </c>
      <c r="BR936" s="10">
        <v>4.1803075999999999</v>
      </c>
      <c r="BS936" s="10">
        <v>4.2801393000000001</v>
      </c>
      <c r="BU936" s="9">
        <v>78.56</v>
      </c>
      <c r="BV936" s="9">
        <v>81.180000000000007</v>
      </c>
      <c r="BW936" s="9">
        <v>82.15</v>
      </c>
      <c r="BX936" s="9">
        <v>88.38</v>
      </c>
      <c r="BY936" s="9">
        <v>92.3</v>
      </c>
      <c r="BZ936" s="9">
        <v>93.23</v>
      </c>
      <c r="CA936" s="9">
        <v>92.98</v>
      </c>
      <c r="CB936" s="9">
        <v>88.68</v>
      </c>
      <c r="CC936" s="9">
        <v>84.03</v>
      </c>
      <c r="CD936" s="9">
        <v>80.41</v>
      </c>
      <c r="CE936" s="9">
        <v>79.22</v>
      </c>
      <c r="CF936" s="9">
        <v>78.8</v>
      </c>
      <c r="CG936" s="9">
        <v>79.900000000000006</v>
      </c>
      <c r="CH936" s="9">
        <v>81.489999999999995</v>
      </c>
      <c r="CI936" s="9">
        <v>82.43</v>
      </c>
      <c r="CJ936" s="9">
        <v>87.33</v>
      </c>
      <c r="CK936" s="9">
        <v>89.97</v>
      </c>
      <c r="CL936" s="9">
        <v>90.98</v>
      </c>
      <c r="CM936" s="9">
        <v>91.04</v>
      </c>
      <c r="CN936" s="9">
        <v>85.64</v>
      </c>
      <c r="CO936" s="9">
        <v>75.709999999999994</v>
      </c>
      <c r="CP936" s="9">
        <v>75.39</v>
      </c>
      <c r="CQ936" s="9">
        <v>73.260000000000005</v>
      </c>
      <c r="CR936" s="9">
        <v>70.78</v>
      </c>
      <c r="CS936" s="9">
        <v>70.52</v>
      </c>
      <c r="CT936" s="9">
        <v>72.16</v>
      </c>
      <c r="CU936" s="9">
        <v>76.52</v>
      </c>
      <c r="CV936" s="9">
        <v>79.349999999999994</v>
      </c>
      <c r="CW936" s="9">
        <v>79.819999999999993</v>
      </c>
      <c r="CX936" s="9">
        <v>82.11</v>
      </c>
      <c r="CY936" s="9">
        <v>82.89</v>
      </c>
      <c r="CZ936" s="9">
        <v>79.48</v>
      </c>
      <c r="DA936" s="9">
        <v>70.38</v>
      </c>
      <c r="DB936" s="9">
        <v>66.38</v>
      </c>
      <c r="DC936" s="9">
        <v>64.52</v>
      </c>
      <c r="DD936" s="9">
        <v>64.459999999999994</v>
      </c>
      <c r="DE936" s="9">
        <v>64.58</v>
      </c>
      <c r="DF936" s="9">
        <v>67.040000000000006</v>
      </c>
      <c r="DG936" s="9">
        <v>71.45</v>
      </c>
      <c r="DH936" s="9">
        <v>73.28</v>
      </c>
      <c r="DI936" s="9">
        <v>74.73</v>
      </c>
      <c r="DJ936" s="9">
        <v>77</v>
      </c>
      <c r="DK936" s="9">
        <v>76.569999999999993</v>
      </c>
      <c r="DL936" s="9">
        <v>74.930000000000007</v>
      </c>
      <c r="DM936" s="9">
        <v>67.87</v>
      </c>
      <c r="DN936" s="9">
        <v>65.84</v>
      </c>
      <c r="DO936" s="9">
        <v>65.5</v>
      </c>
      <c r="DP936" s="9">
        <v>65.540000000000006</v>
      </c>
      <c r="DR936" s="9">
        <v>72.7</v>
      </c>
      <c r="DS936" s="9">
        <v>77.400000000000006</v>
      </c>
      <c r="DT936" s="9">
        <v>74.2</v>
      </c>
      <c r="DU936" s="9">
        <v>84.9</v>
      </c>
      <c r="DV936" s="9">
        <v>85.15</v>
      </c>
      <c r="DW936" s="9">
        <v>86</v>
      </c>
      <c r="DX936" s="9">
        <v>85.8</v>
      </c>
      <c r="DY936" s="9">
        <v>82.6</v>
      </c>
      <c r="DZ936" s="9">
        <v>73.900000000000006</v>
      </c>
      <c r="EA936" s="9">
        <v>71.099999999999994</v>
      </c>
      <c r="EB936" s="9">
        <v>70.5</v>
      </c>
      <c r="EC936" s="9">
        <v>69.7</v>
      </c>
      <c r="ED936" s="9">
        <v>69.8</v>
      </c>
      <c r="EE936" s="9">
        <v>72.150000000000006</v>
      </c>
      <c r="EF936" s="9">
        <v>78.849999999999994</v>
      </c>
      <c r="EG936" s="9">
        <v>81</v>
      </c>
      <c r="EH936" s="9">
        <v>81.3</v>
      </c>
      <c r="EI936" s="9">
        <v>81.25</v>
      </c>
      <c r="EJ936" s="9">
        <v>80.7</v>
      </c>
      <c r="EK936" s="9">
        <v>77.5</v>
      </c>
      <c r="EL936" s="9">
        <v>68.75</v>
      </c>
      <c r="EM936" s="9">
        <v>66</v>
      </c>
      <c r="EN936" s="9">
        <v>65.8</v>
      </c>
      <c r="EO936" s="9">
        <v>66.05</v>
      </c>
      <c r="EP936" s="9">
        <v>66.5</v>
      </c>
      <c r="EQ936" s="9">
        <v>68.75</v>
      </c>
      <c r="ER936" s="9">
        <v>74.849999999999994</v>
      </c>
      <c r="ES936" s="9">
        <v>76.849999999999994</v>
      </c>
      <c r="ET936" s="9">
        <v>77.099999999999994</v>
      </c>
      <c r="EU936" s="9">
        <v>77.05</v>
      </c>
      <c r="EV936" s="9">
        <v>76.55</v>
      </c>
      <c r="EW936" s="9">
        <v>73.55</v>
      </c>
      <c r="EX936" s="9">
        <v>65.349999999999994</v>
      </c>
      <c r="EY936" s="9">
        <v>62.8</v>
      </c>
      <c r="EZ936" s="9">
        <v>62.6</v>
      </c>
      <c r="FA936" s="9">
        <v>62.75</v>
      </c>
      <c r="FB936" s="9">
        <v>63.25</v>
      </c>
      <c r="FC936" s="9">
        <v>65.849999999999994</v>
      </c>
      <c r="FD936" s="9">
        <v>73</v>
      </c>
      <c r="FE936" s="9">
        <v>75.3</v>
      </c>
      <c r="FF936" s="9">
        <v>75.55</v>
      </c>
      <c r="FG936" s="9">
        <v>75.400000000000006</v>
      </c>
      <c r="FH936" s="9">
        <v>74.95</v>
      </c>
      <c r="FI936" s="9">
        <v>72.75</v>
      </c>
      <c r="FJ936" s="9">
        <v>66.650000000000006</v>
      </c>
      <c r="FK936" s="9">
        <v>64.75</v>
      </c>
      <c r="FL936" s="9">
        <v>64.599999999999994</v>
      </c>
      <c r="FM936" s="9">
        <v>64.7</v>
      </c>
      <c r="FO936" s="9">
        <v>85.1083</v>
      </c>
      <c r="FP936" s="7">
        <v>69.17</v>
      </c>
      <c r="FQ936" s="9">
        <v>1.3560000000000001</v>
      </c>
      <c r="FT936" s="7">
        <v>3.9</v>
      </c>
      <c r="FU936" s="7">
        <v>4.6399999999999997</v>
      </c>
      <c r="FV936" s="9">
        <v>85.210400000000007</v>
      </c>
      <c r="FX936" s="9">
        <v>68.510000000000005</v>
      </c>
      <c r="FY936" s="9">
        <v>67.349999999999994</v>
      </c>
      <c r="FZ936" s="9">
        <v>66.680000000000007</v>
      </c>
      <c r="GA936" s="9">
        <v>66.33</v>
      </c>
      <c r="GB936" s="9">
        <v>66.33</v>
      </c>
      <c r="GD936" s="9">
        <v>68.510000000000005</v>
      </c>
      <c r="GE936" s="9">
        <v>67.83</v>
      </c>
      <c r="GF936" s="9">
        <v>67.349999999999994</v>
      </c>
      <c r="GG936" s="9">
        <v>67.010000000000005</v>
      </c>
      <c r="GH936" s="9">
        <v>66.81</v>
      </c>
      <c r="GI936" s="9">
        <v>66.680000000000007</v>
      </c>
      <c r="GJ936" s="9">
        <v>66.59</v>
      </c>
      <c r="GK936" s="9">
        <v>66.52</v>
      </c>
      <c r="GL936" s="9">
        <v>66.48</v>
      </c>
      <c r="GM936" s="9">
        <v>66.44</v>
      </c>
      <c r="GN936" s="9">
        <v>66.38</v>
      </c>
      <c r="GO936" s="9">
        <v>66.33</v>
      </c>
      <c r="GP936" s="9">
        <v>66.3</v>
      </c>
      <c r="GQ936" s="9">
        <v>66.3</v>
      </c>
      <c r="GR936" s="9">
        <v>66.31</v>
      </c>
      <c r="GS936" s="9">
        <v>66.319999999999993</v>
      </c>
      <c r="GT936" s="9">
        <v>66.28</v>
      </c>
      <c r="GU936" s="9">
        <v>66.239999999999995</v>
      </c>
      <c r="GV936" s="9">
        <v>66.25</v>
      </c>
      <c r="GW936" s="9">
        <v>66.260000000000005</v>
      </c>
      <c r="GX936" s="9">
        <v>66.31</v>
      </c>
      <c r="GY936" s="9">
        <v>66.349999999999994</v>
      </c>
      <c r="GZ936" s="9">
        <v>66.34</v>
      </c>
      <c r="HA936" s="9">
        <v>66.33</v>
      </c>
      <c r="HB936" s="9">
        <v>66.349999999999994</v>
      </c>
      <c r="HC936" s="9">
        <v>66.349999999999994</v>
      </c>
      <c r="HD936" s="9">
        <v>66.400000000000006</v>
      </c>
      <c r="HE936" s="9">
        <v>66.459999999999994</v>
      </c>
      <c r="HF936" s="9">
        <v>66.47</v>
      </c>
      <c r="HG936" s="9">
        <v>66.489999999999995</v>
      </c>
      <c r="HH936" s="9">
        <v>66.56</v>
      </c>
      <c r="HI936" s="9">
        <v>66.599999999999994</v>
      </c>
      <c r="HJ936" s="9">
        <v>66.66</v>
      </c>
      <c r="HK936" s="9">
        <v>66.709999999999994</v>
      </c>
      <c r="HL936" s="9">
        <v>66.7</v>
      </c>
      <c r="HM936" s="9">
        <v>66.7</v>
      </c>
      <c r="HN936" s="9">
        <v>66.69</v>
      </c>
      <c r="HO936" s="9">
        <v>66.680000000000007</v>
      </c>
      <c r="HP936" s="9">
        <v>66.7</v>
      </c>
      <c r="HQ936" s="9">
        <v>66.709999999999994</v>
      </c>
      <c r="HR936" s="9">
        <v>66.790000000000006</v>
      </c>
      <c r="HS936" s="9">
        <v>66.84</v>
      </c>
      <c r="HT936" s="9">
        <v>66.87</v>
      </c>
      <c r="HU936" s="9">
        <v>66.88</v>
      </c>
      <c r="HV936" s="9">
        <v>66.87</v>
      </c>
      <c r="HW936" s="9">
        <v>66.88</v>
      </c>
      <c r="HX936" s="9">
        <v>66.88</v>
      </c>
      <c r="HY936" s="9">
        <v>66.88</v>
      </c>
      <c r="ID936" s="14">
        <v>84.838099999999997</v>
      </c>
      <c r="IE936" s="14">
        <v>84.747900000000001</v>
      </c>
      <c r="IF936" s="14">
        <v>-0.10641399999999999</v>
      </c>
      <c r="IH936" s="7">
        <v>68.510000000000005</v>
      </c>
      <c r="II936" s="9">
        <v>78.56</v>
      </c>
    </row>
    <row r="937" spans="1:243" x14ac:dyDescent="0.35">
      <c r="A937" s="6">
        <f t="shared" si="208"/>
        <v>45862</v>
      </c>
      <c r="B937" s="13">
        <f t="shared" ref="B937:B942" si="209">MONTH(A937)</f>
        <v>7</v>
      </c>
      <c r="C937" s="13">
        <f t="shared" ref="C937:C942" si="210">YEAR(A937)</f>
        <v>2025</v>
      </c>
      <c r="D937">
        <f t="shared" ref="D937:D942" si="211">C937*100+B937</f>
        <v>202507</v>
      </c>
      <c r="E937">
        <f t="shared" ref="E937:E942" si="212">IF(B937&lt;4,1,IF(B937&lt;7,2,IF(B937&lt;10,3,4)))</f>
        <v>3</v>
      </c>
      <c r="F937">
        <f t="shared" ref="F937:F942" si="213">C937*100+E937</f>
        <v>202503</v>
      </c>
      <c r="G937" t="s">
        <v>2095</v>
      </c>
      <c r="H937" s="9">
        <v>4.25</v>
      </c>
      <c r="I937" s="9">
        <v>4.2173999999999996</v>
      </c>
      <c r="J937" s="10">
        <v>3.9823591</v>
      </c>
      <c r="K937" s="10">
        <v>3.9543417000000001</v>
      </c>
      <c r="L937" s="10">
        <v>3.9003853999999998</v>
      </c>
      <c r="M937" s="10">
        <v>3.8298078000000002</v>
      </c>
      <c r="N937" s="10">
        <v>3.7570635000000001</v>
      </c>
      <c r="O937" s="10">
        <v>3.6903171000000001</v>
      </c>
      <c r="P937" s="10">
        <v>3.6328059000000001</v>
      </c>
      <c r="Q937" s="10">
        <v>3.5859228999999999</v>
      </c>
      <c r="R937" s="10">
        <v>3.5492742000000002</v>
      </c>
      <c r="S937" s="10">
        <v>3.5219244999999999</v>
      </c>
      <c r="T937" s="10">
        <v>3.5028557999999999</v>
      </c>
      <c r="U937" s="10">
        <v>3.4909954000000001</v>
      </c>
      <c r="V937" s="10">
        <v>3.4848161000000002</v>
      </c>
      <c r="W937" s="10">
        <v>3.4832222000000002</v>
      </c>
      <c r="X937" s="10">
        <v>3.4852675999999998</v>
      </c>
      <c r="Y937" s="10">
        <v>3.4900061</v>
      </c>
      <c r="Z937" s="10">
        <v>3.4964919999999999</v>
      </c>
      <c r="AA937" s="10">
        <v>3.5037788999999999</v>
      </c>
      <c r="AB937" s="10">
        <v>3.5110587</v>
      </c>
      <c r="AC937" s="10">
        <v>3.5182291999999999</v>
      </c>
      <c r="AD937" s="10">
        <v>3.5254137999999999</v>
      </c>
      <c r="AE937" s="10">
        <v>3.5327359</v>
      </c>
      <c r="AF937" s="10">
        <v>3.5403191000000001</v>
      </c>
      <c r="AG937" s="10">
        <v>3.5482866</v>
      </c>
      <c r="AH937" s="10">
        <v>3.5567435000000001</v>
      </c>
      <c r="AI937" s="10">
        <v>3.5657041</v>
      </c>
      <c r="AJ937" s="10">
        <v>3.5751550000000001</v>
      </c>
      <c r="AK937" s="10">
        <v>3.5850830999999999</v>
      </c>
      <c r="AL937" s="10">
        <v>3.5954752999999999</v>
      </c>
      <c r="AM937" s="10">
        <v>3.6063181000000002</v>
      </c>
      <c r="AN937" s="10">
        <v>3.6175983999999999</v>
      </c>
      <c r="AO937" s="10">
        <v>3.6293030000000002</v>
      </c>
      <c r="AP937" s="10">
        <v>3.6414186000000002</v>
      </c>
      <c r="AQ937" s="10">
        <v>3.6539318000000001</v>
      </c>
      <c r="AR937" s="10">
        <v>3.6668297999999999</v>
      </c>
      <c r="AS937" s="10">
        <v>3.6800989999999998</v>
      </c>
      <c r="AT937" s="10">
        <v>3.6937242000000001</v>
      </c>
      <c r="AU937" s="10">
        <v>3.7076818999999999</v>
      </c>
      <c r="AV937" s="10">
        <v>3.7219454000000001</v>
      </c>
      <c r="AW937" s="10">
        <v>3.7364885999999999</v>
      </c>
      <c r="AX937" s="10">
        <v>3.7512854999999998</v>
      </c>
      <c r="AY937" s="10">
        <v>3.7663095000000002</v>
      </c>
      <c r="AZ937" s="10">
        <v>3.7815346000000001</v>
      </c>
      <c r="BA937" s="10">
        <v>3.7969346000000002</v>
      </c>
      <c r="BB937" s="10">
        <v>3.8124829</v>
      </c>
      <c r="BC937" s="10">
        <v>3.8281535</v>
      </c>
      <c r="BD937" s="10">
        <v>3.8439203000000002</v>
      </c>
      <c r="BE937" s="10">
        <v>3.8597568</v>
      </c>
      <c r="BF937" s="10">
        <v>3.8756403000000001</v>
      </c>
      <c r="BG937" s="10">
        <v>3.8915646000000002</v>
      </c>
      <c r="BH937" s="10">
        <v>3.9075267999999999</v>
      </c>
      <c r="BI937" s="10">
        <v>3.9235248</v>
      </c>
      <c r="BJ937" s="10">
        <v>3.9395566</v>
      </c>
      <c r="BK937" s="10">
        <v>3.9556195999999999</v>
      </c>
      <c r="BL937" s="10">
        <v>3.9717115000000001</v>
      </c>
      <c r="BM937" s="10">
        <v>3.9878301999999999</v>
      </c>
      <c r="BN937" s="10">
        <v>4.0039731999999999</v>
      </c>
      <c r="BO937" s="10">
        <v>4.0201383000000002</v>
      </c>
      <c r="BP937" s="10">
        <v>4.0363233999999997</v>
      </c>
      <c r="BQ937" s="10">
        <v>4.0525259</v>
      </c>
      <c r="BR937" s="10">
        <v>4.1499128000000001</v>
      </c>
      <c r="BS937" s="10">
        <v>4.2469435000000004</v>
      </c>
      <c r="BU937" s="9">
        <v>78.040000000000006</v>
      </c>
      <c r="BV937" s="9">
        <v>80.72</v>
      </c>
      <c r="BW937" s="9">
        <v>81.66</v>
      </c>
      <c r="BX937" s="9">
        <v>88.39</v>
      </c>
      <c r="BY937" s="9">
        <v>92.35</v>
      </c>
      <c r="BZ937" s="9">
        <v>93.25</v>
      </c>
      <c r="CA937" s="9">
        <v>93.1</v>
      </c>
      <c r="CB937" s="9">
        <v>89.05</v>
      </c>
      <c r="CC937" s="9">
        <v>84.8</v>
      </c>
      <c r="CD937" s="9">
        <v>81.22</v>
      </c>
      <c r="CE937" s="9">
        <v>80.03</v>
      </c>
      <c r="CF937" s="9">
        <v>79.62</v>
      </c>
      <c r="CG937" s="9">
        <v>80.67</v>
      </c>
      <c r="CH937" s="9">
        <v>82.29</v>
      </c>
      <c r="CI937" s="9">
        <v>83.22</v>
      </c>
      <c r="CJ937" s="9">
        <v>87.92</v>
      </c>
      <c r="CK937" s="9">
        <v>90.56</v>
      </c>
      <c r="CL937" s="9">
        <v>91.83</v>
      </c>
      <c r="CM937" s="9">
        <v>91.75</v>
      </c>
      <c r="CN937" s="9">
        <v>86.43</v>
      </c>
      <c r="CO937" s="9">
        <v>76.489999999999995</v>
      </c>
      <c r="CP937" s="9">
        <v>76.03</v>
      </c>
      <c r="CQ937" s="9">
        <v>73.900000000000006</v>
      </c>
      <c r="CR937" s="9">
        <v>71.430000000000007</v>
      </c>
      <c r="CS937" s="9">
        <v>71.17</v>
      </c>
      <c r="CT937" s="9">
        <v>72.81</v>
      </c>
      <c r="CU937" s="9">
        <v>77.25</v>
      </c>
      <c r="CV937" s="9">
        <v>80.08</v>
      </c>
      <c r="CW937" s="9">
        <v>80.569999999999993</v>
      </c>
      <c r="CX937" s="9">
        <v>83.04</v>
      </c>
      <c r="CY937" s="9">
        <v>83.82</v>
      </c>
      <c r="CZ937" s="9">
        <v>80.42</v>
      </c>
      <c r="DA937" s="9">
        <v>71.31</v>
      </c>
      <c r="DB937" s="9">
        <v>67.31</v>
      </c>
      <c r="DC937" s="9">
        <v>65.45</v>
      </c>
      <c r="DD937" s="9">
        <v>65.400000000000006</v>
      </c>
      <c r="DE937" s="9">
        <v>65.52</v>
      </c>
      <c r="DF937" s="9">
        <v>67.98</v>
      </c>
      <c r="DG937" s="9">
        <v>72.39</v>
      </c>
      <c r="DH937" s="9">
        <v>74.23</v>
      </c>
      <c r="DI937" s="9">
        <v>75.680000000000007</v>
      </c>
      <c r="DJ937" s="9">
        <v>77.56</v>
      </c>
      <c r="DK937" s="9">
        <v>77.13</v>
      </c>
      <c r="DL937" s="9">
        <v>75.5</v>
      </c>
      <c r="DM937" s="9">
        <v>68.290000000000006</v>
      </c>
      <c r="DN937" s="9">
        <v>66.25</v>
      </c>
      <c r="DO937" s="9">
        <v>65.91</v>
      </c>
      <c r="DP937" s="9">
        <v>65.56</v>
      </c>
      <c r="DR937" s="9">
        <v>72.599999999999994</v>
      </c>
      <c r="DS937" s="9">
        <v>77.400000000000006</v>
      </c>
      <c r="DT937" s="9">
        <v>74.2</v>
      </c>
      <c r="DU937" s="9">
        <v>85.65</v>
      </c>
      <c r="DV937" s="9">
        <v>85.65</v>
      </c>
      <c r="DW937" s="9">
        <v>86.5</v>
      </c>
      <c r="DX937" s="9">
        <v>86.4</v>
      </c>
      <c r="DY937" s="9">
        <v>83.3</v>
      </c>
      <c r="DZ937" s="9">
        <v>74.900000000000006</v>
      </c>
      <c r="EA937" s="9">
        <v>72.150000000000006</v>
      </c>
      <c r="EB937" s="9">
        <v>71.45</v>
      </c>
      <c r="EC937" s="9">
        <v>70.3</v>
      </c>
      <c r="ED937" s="9">
        <v>70.3</v>
      </c>
      <c r="EE937" s="9">
        <v>72.650000000000006</v>
      </c>
      <c r="EF937" s="9">
        <v>79.45</v>
      </c>
      <c r="EG937" s="9">
        <v>81.599999999999994</v>
      </c>
      <c r="EH937" s="9">
        <v>81.900000000000006</v>
      </c>
      <c r="EI937" s="9">
        <v>81.849999999999994</v>
      </c>
      <c r="EJ937" s="9">
        <v>81.3</v>
      </c>
      <c r="EK937" s="9">
        <v>78</v>
      </c>
      <c r="EL937" s="9">
        <v>69.099999999999994</v>
      </c>
      <c r="EM937" s="9">
        <v>66.3</v>
      </c>
      <c r="EN937" s="9">
        <v>66.150000000000006</v>
      </c>
      <c r="EO937" s="9">
        <v>66.349999999999994</v>
      </c>
      <c r="EP937" s="9">
        <v>66.849999999999994</v>
      </c>
      <c r="EQ937" s="9">
        <v>69.099999999999994</v>
      </c>
      <c r="ER937" s="9">
        <v>75.349999999999994</v>
      </c>
      <c r="ES937" s="9">
        <v>77.400000000000006</v>
      </c>
      <c r="ET937" s="9">
        <v>77.650000000000006</v>
      </c>
      <c r="EU937" s="9">
        <v>77.599999999999994</v>
      </c>
      <c r="EV937" s="9">
        <v>77.099999999999994</v>
      </c>
      <c r="EW937" s="9">
        <v>74.150000000000006</v>
      </c>
      <c r="EX937" s="9">
        <v>66.099999999999994</v>
      </c>
      <c r="EY937" s="9">
        <v>63.55</v>
      </c>
      <c r="EZ937" s="9">
        <v>63.35</v>
      </c>
      <c r="FA937" s="9">
        <v>63.5</v>
      </c>
      <c r="FB937" s="9">
        <v>64</v>
      </c>
      <c r="FC937" s="9">
        <v>66.650000000000006</v>
      </c>
      <c r="FD937" s="9">
        <v>73.8</v>
      </c>
      <c r="FE937" s="9">
        <v>76.099999999999994</v>
      </c>
      <c r="FF937" s="9">
        <v>76.349999999999994</v>
      </c>
      <c r="FG937" s="9">
        <v>76.2</v>
      </c>
      <c r="FH937" s="9">
        <v>75.75</v>
      </c>
      <c r="FI937" s="9">
        <v>73.349999999999994</v>
      </c>
      <c r="FJ937" s="9">
        <v>66.849999999999994</v>
      </c>
      <c r="FK937" s="9">
        <v>64.8</v>
      </c>
      <c r="FL937" s="9">
        <v>64.650000000000006</v>
      </c>
      <c r="FM937" s="9">
        <v>64.75</v>
      </c>
      <c r="FO937" s="9">
        <v>84.8733</v>
      </c>
      <c r="FP937" s="7">
        <v>70.42</v>
      </c>
      <c r="FQ937" s="9">
        <v>1.3542000000000001</v>
      </c>
      <c r="FT937" s="7">
        <v>3.87</v>
      </c>
      <c r="FU937" s="7">
        <v>4.62</v>
      </c>
      <c r="FV937" s="9">
        <v>84.975099999999998</v>
      </c>
      <c r="FX937" s="9">
        <v>69.180000000000007</v>
      </c>
      <c r="FY937" s="9">
        <v>67.77</v>
      </c>
      <c r="FZ937" s="9">
        <v>66.98</v>
      </c>
      <c r="GA937" s="9">
        <v>66.64</v>
      </c>
      <c r="GB937" s="9">
        <v>66.58</v>
      </c>
      <c r="GD937" s="9">
        <v>69.180000000000007</v>
      </c>
      <c r="GE937" s="9">
        <v>68.36</v>
      </c>
      <c r="GF937" s="9">
        <v>67.77</v>
      </c>
      <c r="GG937" s="9">
        <v>67.37</v>
      </c>
      <c r="GH937" s="9">
        <v>67.13</v>
      </c>
      <c r="GI937" s="9">
        <v>66.98</v>
      </c>
      <c r="GJ937" s="9">
        <v>66.89</v>
      </c>
      <c r="GK937" s="9">
        <v>66.819999999999993</v>
      </c>
      <c r="GL937" s="9">
        <v>66.790000000000006</v>
      </c>
      <c r="GM937" s="9">
        <v>66.75</v>
      </c>
      <c r="GN937" s="9">
        <v>66.69</v>
      </c>
      <c r="GO937" s="9">
        <v>66.64</v>
      </c>
      <c r="GP937" s="9">
        <v>66.599999999999994</v>
      </c>
      <c r="GQ937" s="9">
        <v>66.59</v>
      </c>
      <c r="GR937" s="9">
        <v>66.599999999999994</v>
      </c>
      <c r="GS937" s="9">
        <v>66.599999999999994</v>
      </c>
      <c r="GT937" s="9">
        <v>66.55</v>
      </c>
      <c r="GU937" s="9">
        <v>66.510000000000005</v>
      </c>
      <c r="GV937" s="9">
        <v>66.52</v>
      </c>
      <c r="GW937" s="9">
        <v>66.540000000000006</v>
      </c>
      <c r="GX937" s="9">
        <v>66.58</v>
      </c>
      <c r="GY937" s="9">
        <v>66.61</v>
      </c>
      <c r="GZ937" s="9">
        <v>66.59</v>
      </c>
      <c r="HA937" s="9">
        <v>66.58</v>
      </c>
      <c r="HB937" s="9">
        <v>66.59</v>
      </c>
      <c r="HC937" s="9">
        <v>66.58</v>
      </c>
      <c r="HD937" s="9">
        <v>66.62</v>
      </c>
      <c r="HE937" s="9">
        <v>66.680000000000007</v>
      </c>
      <c r="HF937" s="9">
        <v>66.69</v>
      </c>
      <c r="HG937" s="9">
        <v>66.709999999999994</v>
      </c>
      <c r="HH937" s="9">
        <v>66.77</v>
      </c>
      <c r="HI937" s="9">
        <v>66.81</v>
      </c>
      <c r="HJ937" s="9">
        <v>66.86</v>
      </c>
      <c r="HK937" s="9">
        <v>66.900000000000006</v>
      </c>
      <c r="HL937" s="9">
        <v>66.88</v>
      </c>
      <c r="HM937" s="9">
        <v>66.88</v>
      </c>
      <c r="HN937" s="9">
        <v>66.87</v>
      </c>
      <c r="HO937" s="9">
        <v>66.86</v>
      </c>
      <c r="HP937" s="9">
        <v>66.88</v>
      </c>
      <c r="HQ937" s="9">
        <v>66.89</v>
      </c>
      <c r="HR937" s="9">
        <v>66.97</v>
      </c>
      <c r="HS937" s="9">
        <v>67.02</v>
      </c>
      <c r="HT937" s="9">
        <v>67.05</v>
      </c>
      <c r="HU937" s="9">
        <v>67.06</v>
      </c>
      <c r="HV937" s="9">
        <v>67.05</v>
      </c>
      <c r="HW937" s="9">
        <v>67.06</v>
      </c>
      <c r="HX937" s="9">
        <v>67.06</v>
      </c>
      <c r="HY937" s="9">
        <v>67.06</v>
      </c>
      <c r="ID937" s="14">
        <v>84.838099999999997</v>
      </c>
      <c r="IE937" s="14">
        <v>84.747900000000001</v>
      </c>
      <c r="IF937" s="14">
        <v>-0.10641399999999999</v>
      </c>
      <c r="IH937" s="7">
        <v>69.180000000000007</v>
      </c>
      <c r="II937" s="9">
        <v>78.040000000000006</v>
      </c>
    </row>
    <row r="938" spans="1:243" x14ac:dyDescent="0.35">
      <c r="A938" s="6">
        <f t="shared" si="208"/>
        <v>45863</v>
      </c>
      <c r="B938" s="13">
        <f t="shared" si="209"/>
        <v>7</v>
      </c>
      <c r="C938" s="13">
        <f t="shared" si="210"/>
        <v>2025</v>
      </c>
      <c r="D938">
        <f t="shared" si="211"/>
        <v>202507</v>
      </c>
      <c r="E938">
        <f t="shared" si="212"/>
        <v>3</v>
      </c>
      <c r="F938">
        <f t="shared" si="213"/>
        <v>202503</v>
      </c>
      <c r="G938" t="s">
        <v>2096</v>
      </c>
      <c r="H938" s="9">
        <v>4.25</v>
      </c>
      <c r="I938" s="9">
        <v>4.2173999999999996</v>
      </c>
      <c r="J938" s="10">
        <v>3.9828033999999999</v>
      </c>
      <c r="K938" s="10">
        <v>3.9562040000000001</v>
      </c>
      <c r="L938" s="10">
        <v>3.9052673000000002</v>
      </c>
      <c r="M938" s="10">
        <v>3.8394898999999998</v>
      </c>
      <c r="N938" s="10">
        <v>3.7730722999999999</v>
      </c>
      <c r="O938" s="10">
        <v>3.7130155999999999</v>
      </c>
      <c r="P938" s="10">
        <v>3.6608936999999999</v>
      </c>
      <c r="Q938" s="10">
        <v>3.6171245000000001</v>
      </c>
      <c r="R938" s="10">
        <v>3.5815180999999998</v>
      </c>
      <c r="S938" s="10">
        <v>3.5544772999999998</v>
      </c>
      <c r="T938" s="10">
        <v>3.5357729</v>
      </c>
      <c r="U938" s="10">
        <v>3.5243592000000001</v>
      </c>
      <c r="V938" s="10">
        <v>3.5179170000000002</v>
      </c>
      <c r="W938" s="10">
        <v>3.5152983999999998</v>
      </c>
      <c r="X938" s="10">
        <v>3.5158352000000002</v>
      </c>
      <c r="Y938" s="10">
        <v>3.518859</v>
      </c>
      <c r="Z938" s="10">
        <v>3.5237015</v>
      </c>
      <c r="AA938" s="10">
        <v>3.5296943000000001</v>
      </c>
      <c r="AB938" s="10">
        <v>3.5362646</v>
      </c>
      <c r="AC938" s="10">
        <v>3.5432825999999999</v>
      </c>
      <c r="AD938" s="10">
        <v>3.5507463000000001</v>
      </c>
      <c r="AE938" s="10">
        <v>3.5586541999999999</v>
      </c>
      <c r="AF938" s="10">
        <v>3.5670046000000002</v>
      </c>
      <c r="AG938" s="10">
        <v>3.5757959000000001</v>
      </c>
      <c r="AH938" s="10">
        <v>3.5850230999999999</v>
      </c>
      <c r="AI938" s="10">
        <v>3.5946677999999999</v>
      </c>
      <c r="AJ938" s="10">
        <v>3.6047071000000002</v>
      </c>
      <c r="AK938" s="10">
        <v>3.6151187</v>
      </c>
      <c r="AL938" s="10">
        <v>3.6258800999999998</v>
      </c>
      <c r="AM938" s="10">
        <v>3.6369685999999999</v>
      </c>
      <c r="AN938" s="10">
        <v>3.6483617000000002</v>
      </c>
      <c r="AO938" s="10">
        <v>3.660037</v>
      </c>
      <c r="AP938" s="10">
        <v>3.6719718000000001</v>
      </c>
      <c r="AQ938" s="10">
        <v>3.6841434999999998</v>
      </c>
      <c r="AR938" s="10">
        <v>3.6965298999999998</v>
      </c>
      <c r="AS938" s="10">
        <v>3.7091080999999999</v>
      </c>
      <c r="AT938" s="10">
        <v>3.7218578999999998</v>
      </c>
      <c r="AU938" s="10">
        <v>3.7347690999999998</v>
      </c>
      <c r="AV938" s="10">
        <v>3.7478338</v>
      </c>
      <c r="AW938" s="10">
        <v>3.7610445000000001</v>
      </c>
      <c r="AX938" s="10">
        <v>3.7743935999999998</v>
      </c>
      <c r="AY938" s="10">
        <v>3.7878733000000002</v>
      </c>
      <c r="AZ938" s="10">
        <v>3.8014758999999998</v>
      </c>
      <c r="BA938" s="10">
        <v>3.8151942000000001</v>
      </c>
      <c r="BB938" s="10">
        <v>3.8290199999999999</v>
      </c>
      <c r="BC938" s="10">
        <v>3.8429459000000001</v>
      </c>
      <c r="BD938" s="10">
        <v>3.8569643999999998</v>
      </c>
      <c r="BE938" s="10">
        <v>3.8710675000000001</v>
      </c>
      <c r="BF938" s="10">
        <v>3.8852487999999998</v>
      </c>
      <c r="BG938" s="10">
        <v>3.8995066</v>
      </c>
      <c r="BH938" s="10">
        <v>3.9138397999999999</v>
      </c>
      <c r="BI938" s="10">
        <v>3.9282480999999998</v>
      </c>
      <c r="BJ938" s="10">
        <v>3.9427308999999999</v>
      </c>
      <c r="BK938" s="10">
        <v>3.9572873</v>
      </c>
      <c r="BL938" s="10">
        <v>3.9719167999999998</v>
      </c>
      <c r="BM938" s="10">
        <v>3.9866190000000001</v>
      </c>
      <c r="BN938" s="10">
        <v>4.0013927999999996</v>
      </c>
      <c r="BO938" s="10">
        <v>4.0162377999999999</v>
      </c>
      <c r="BP938" s="10">
        <v>4.0311535999999997</v>
      </c>
      <c r="BQ938" s="10">
        <v>4.0461391999999998</v>
      </c>
      <c r="BR938" s="10">
        <v>4.1373632000000002</v>
      </c>
      <c r="BS938" s="10">
        <v>4.2301985999999996</v>
      </c>
      <c r="BU938" s="9">
        <v>79.06</v>
      </c>
      <c r="BV938" s="9">
        <v>81.66</v>
      </c>
      <c r="BW938" s="9">
        <v>82.9</v>
      </c>
      <c r="BX938" s="9">
        <v>89.65</v>
      </c>
      <c r="BY938" s="9">
        <v>93.38</v>
      </c>
      <c r="BZ938" s="9">
        <v>94.35</v>
      </c>
      <c r="CA938" s="9">
        <v>94.16</v>
      </c>
      <c r="CB938" s="9">
        <v>89.96</v>
      </c>
      <c r="CC938" s="9">
        <v>85.49</v>
      </c>
      <c r="CD938" s="9">
        <v>81.91</v>
      </c>
      <c r="CE938" s="9">
        <v>80.709999999999994</v>
      </c>
      <c r="CF938" s="9">
        <v>80.28</v>
      </c>
      <c r="CG938" s="9">
        <v>81.319999999999993</v>
      </c>
      <c r="CH938" s="9">
        <v>82.98</v>
      </c>
      <c r="CI938" s="9">
        <v>83.93</v>
      </c>
      <c r="CJ938" s="9">
        <v>88.63</v>
      </c>
      <c r="CK938" s="9">
        <v>91.27</v>
      </c>
      <c r="CL938" s="9">
        <v>92.45</v>
      </c>
      <c r="CM938" s="9">
        <v>92.37</v>
      </c>
      <c r="CN938" s="9">
        <v>87.03</v>
      </c>
      <c r="CO938" s="9">
        <v>77.010000000000005</v>
      </c>
      <c r="CP938" s="9">
        <v>76.5</v>
      </c>
      <c r="CQ938" s="9">
        <v>74.34</v>
      </c>
      <c r="CR938" s="9">
        <v>71.87</v>
      </c>
      <c r="CS938" s="9">
        <v>71.569999999999993</v>
      </c>
      <c r="CT938" s="9">
        <v>73.209999999999994</v>
      </c>
      <c r="CU938" s="9">
        <v>77.489999999999995</v>
      </c>
      <c r="CV938" s="9">
        <v>80.290000000000006</v>
      </c>
      <c r="CW938" s="9">
        <v>80.69</v>
      </c>
      <c r="CX938" s="9">
        <v>83.02</v>
      </c>
      <c r="CY938" s="9">
        <v>83.88</v>
      </c>
      <c r="CZ938" s="9">
        <v>80.400000000000006</v>
      </c>
      <c r="DA938" s="9">
        <v>71.489999999999995</v>
      </c>
      <c r="DB938" s="9">
        <v>67.489999999999995</v>
      </c>
      <c r="DC938" s="9">
        <v>65.63</v>
      </c>
      <c r="DD938" s="9">
        <v>65.58</v>
      </c>
      <c r="DE938" s="9">
        <v>65.7</v>
      </c>
      <c r="DF938" s="9">
        <v>68.16</v>
      </c>
      <c r="DG938" s="9">
        <v>72.569999999999993</v>
      </c>
      <c r="DH938" s="9">
        <v>74.41</v>
      </c>
      <c r="DI938" s="9">
        <v>75.849999999999994</v>
      </c>
      <c r="DJ938" s="9">
        <v>77.73</v>
      </c>
      <c r="DK938" s="9">
        <v>77.31</v>
      </c>
      <c r="DL938" s="9">
        <v>75.680000000000007</v>
      </c>
      <c r="DM938" s="9">
        <v>68.2</v>
      </c>
      <c r="DN938" s="9">
        <v>66.150000000000006</v>
      </c>
      <c r="DO938" s="9">
        <v>65.81</v>
      </c>
      <c r="DP938" s="9">
        <v>65.64</v>
      </c>
      <c r="DR938" s="9">
        <v>73.099999999999994</v>
      </c>
      <c r="DS938" s="9">
        <v>78.45</v>
      </c>
      <c r="DT938" s="9">
        <v>74.75</v>
      </c>
      <c r="DU938" s="9">
        <v>86.55</v>
      </c>
      <c r="DV938" s="9">
        <v>85.75</v>
      </c>
      <c r="DW938" s="9">
        <v>86.3</v>
      </c>
      <c r="DX938" s="9">
        <v>86.15</v>
      </c>
      <c r="DY938" s="9">
        <v>83.2</v>
      </c>
      <c r="DZ938" s="9">
        <v>75.2</v>
      </c>
      <c r="EA938" s="9">
        <v>72.599999999999994</v>
      </c>
      <c r="EB938" s="9">
        <v>71.95</v>
      </c>
      <c r="EC938" s="9">
        <v>70.95</v>
      </c>
      <c r="ED938" s="9">
        <v>71</v>
      </c>
      <c r="EE938" s="9">
        <v>73.349999999999994</v>
      </c>
      <c r="EF938" s="9">
        <v>80</v>
      </c>
      <c r="EG938" s="9">
        <v>82.15</v>
      </c>
      <c r="EH938" s="9">
        <v>82.4</v>
      </c>
      <c r="EI938" s="9">
        <v>82.35</v>
      </c>
      <c r="EJ938" s="9">
        <v>81.8</v>
      </c>
      <c r="EK938" s="9">
        <v>78.5</v>
      </c>
      <c r="EL938" s="9">
        <v>69.5</v>
      </c>
      <c r="EM938" s="9">
        <v>66.650000000000006</v>
      </c>
      <c r="EN938" s="9">
        <v>66.5</v>
      </c>
      <c r="EO938" s="9">
        <v>66.7</v>
      </c>
      <c r="EP938" s="9">
        <v>67.2</v>
      </c>
      <c r="EQ938" s="9">
        <v>69.400000000000006</v>
      </c>
      <c r="ER938" s="9">
        <v>75.45</v>
      </c>
      <c r="ES938" s="9">
        <v>77.400000000000006</v>
      </c>
      <c r="ET938" s="9">
        <v>77.650000000000006</v>
      </c>
      <c r="EU938" s="9">
        <v>77.599999999999994</v>
      </c>
      <c r="EV938" s="9">
        <v>77.099999999999994</v>
      </c>
      <c r="EW938" s="9">
        <v>74.2</v>
      </c>
      <c r="EX938" s="9">
        <v>66.3</v>
      </c>
      <c r="EY938" s="9">
        <v>63.8</v>
      </c>
      <c r="EZ938" s="9">
        <v>63.6</v>
      </c>
      <c r="FA938" s="9">
        <v>63.75</v>
      </c>
      <c r="FB938" s="9">
        <v>64.25</v>
      </c>
      <c r="FC938" s="9">
        <v>66.849999999999994</v>
      </c>
      <c r="FD938" s="9">
        <v>74.05</v>
      </c>
      <c r="FE938" s="9">
        <v>76.3</v>
      </c>
      <c r="FF938" s="9">
        <v>76.55</v>
      </c>
      <c r="FG938" s="9">
        <v>76.45</v>
      </c>
      <c r="FH938" s="9">
        <v>76</v>
      </c>
      <c r="FI938" s="9">
        <v>73.599999999999994</v>
      </c>
      <c r="FJ938" s="9">
        <v>67.099999999999994</v>
      </c>
      <c r="FK938" s="9">
        <v>65</v>
      </c>
      <c r="FL938" s="9">
        <v>64.849999999999994</v>
      </c>
      <c r="FM938" s="9">
        <v>65</v>
      </c>
      <c r="FO938" s="9">
        <v>84.383099999999999</v>
      </c>
      <c r="FP938" s="7">
        <v>69.23</v>
      </c>
      <c r="FQ938" s="9">
        <v>1.343</v>
      </c>
      <c r="FT938" s="7">
        <v>3.88</v>
      </c>
      <c r="FU938" s="7">
        <v>4.63</v>
      </c>
      <c r="FV938" s="9">
        <v>84.481499999999997</v>
      </c>
      <c r="FX938" s="9">
        <v>68.44</v>
      </c>
      <c r="FY938" s="9">
        <v>67.05</v>
      </c>
      <c r="FZ938" s="9">
        <v>66.3</v>
      </c>
      <c r="GA938" s="9">
        <v>66.040000000000006</v>
      </c>
      <c r="GB938" s="9">
        <v>66.09</v>
      </c>
      <c r="GD938" s="9">
        <v>68.44</v>
      </c>
      <c r="GE938" s="9">
        <v>67.66</v>
      </c>
      <c r="GF938" s="9">
        <v>67.05</v>
      </c>
      <c r="GG938" s="9">
        <v>66.650000000000006</v>
      </c>
      <c r="GH938" s="9">
        <v>66.430000000000007</v>
      </c>
      <c r="GI938" s="9">
        <v>66.3</v>
      </c>
      <c r="GJ938" s="9">
        <v>66.23</v>
      </c>
      <c r="GK938" s="9">
        <v>66.180000000000007</v>
      </c>
      <c r="GL938" s="9">
        <v>66.16</v>
      </c>
      <c r="GM938" s="9">
        <v>66.13</v>
      </c>
      <c r="GN938" s="9">
        <v>66.08</v>
      </c>
      <c r="GO938" s="9">
        <v>66.040000000000006</v>
      </c>
      <c r="GP938" s="9">
        <v>66.010000000000005</v>
      </c>
      <c r="GQ938" s="9">
        <v>66</v>
      </c>
      <c r="GR938" s="9">
        <v>66.02</v>
      </c>
      <c r="GS938" s="9">
        <v>66.03</v>
      </c>
      <c r="GT938" s="9">
        <v>65.989999999999995</v>
      </c>
      <c r="GU938" s="9">
        <v>65.959999999999994</v>
      </c>
      <c r="GV938" s="9">
        <v>65.98</v>
      </c>
      <c r="GW938" s="9">
        <v>66</v>
      </c>
      <c r="GX938" s="9">
        <v>66.05</v>
      </c>
      <c r="GY938" s="9">
        <v>66.099999999999994</v>
      </c>
      <c r="GZ938" s="9">
        <v>66.09</v>
      </c>
      <c r="HA938" s="9">
        <v>66.09</v>
      </c>
      <c r="HB938" s="9">
        <v>66.11</v>
      </c>
      <c r="HC938" s="9">
        <v>66.11</v>
      </c>
      <c r="HD938" s="9">
        <v>66.16</v>
      </c>
      <c r="HE938" s="9">
        <v>66.23</v>
      </c>
      <c r="HF938" s="9">
        <v>66.239999999999995</v>
      </c>
      <c r="HG938" s="9">
        <v>66.27</v>
      </c>
      <c r="HH938" s="9">
        <v>66.34</v>
      </c>
      <c r="HI938" s="9">
        <v>66.400000000000006</v>
      </c>
      <c r="HJ938" s="9">
        <v>66.459999999999994</v>
      </c>
      <c r="HK938" s="9">
        <v>66.510000000000005</v>
      </c>
      <c r="HL938" s="9">
        <v>66.489999999999995</v>
      </c>
      <c r="HM938" s="9">
        <v>66.5</v>
      </c>
      <c r="HN938" s="9">
        <v>66.5</v>
      </c>
      <c r="HO938" s="9">
        <v>66.5</v>
      </c>
      <c r="HP938" s="9">
        <v>66.53</v>
      </c>
      <c r="HQ938" s="9">
        <v>66.56</v>
      </c>
      <c r="HR938" s="9">
        <v>66.64</v>
      </c>
      <c r="HS938" s="9">
        <v>66.69</v>
      </c>
      <c r="HT938" s="9">
        <v>66.73</v>
      </c>
      <c r="HU938" s="9">
        <v>66.75</v>
      </c>
      <c r="HV938" s="9">
        <v>66.75</v>
      </c>
      <c r="HW938" s="9">
        <v>66.77</v>
      </c>
      <c r="HX938" s="9">
        <v>66.77</v>
      </c>
      <c r="HY938" s="9">
        <v>66.77</v>
      </c>
      <c r="ID938" s="14">
        <v>84.838099999999997</v>
      </c>
      <c r="IE938" s="14">
        <v>84.747900000000001</v>
      </c>
      <c r="IF938" s="14">
        <v>-0.10641399999999999</v>
      </c>
      <c r="IH938" s="7">
        <v>68.44</v>
      </c>
      <c r="II938" s="9">
        <v>79.06</v>
      </c>
    </row>
    <row r="939" spans="1:243" x14ac:dyDescent="0.35">
      <c r="A939" s="6">
        <f t="shared" si="208"/>
        <v>45866</v>
      </c>
      <c r="B939" s="13">
        <f t="shared" si="209"/>
        <v>7</v>
      </c>
      <c r="C939" s="13">
        <f t="shared" si="210"/>
        <v>2025</v>
      </c>
      <c r="D939">
        <f t="shared" si="211"/>
        <v>202507</v>
      </c>
      <c r="E939">
        <f t="shared" si="212"/>
        <v>3</v>
      </c>
      <c r="F939">
        <f t="shared" si="213"/>
        <v>202503</v>
      </c>
      <c r="G939" t="s">
        <v>2097</v>
      </c>
      <c r="H939" s="9">
        <v>4.25</v>
      </c>
      <c r="I939" s="9">
        <v>4.2171000000000003</v>
      </c>
      <c r="J939" s="10">
        <v>3.9847874999999999</v>
      </c>
      <c r="K939" s="10">
        <v>3.9513843999999998</v>
      </c>
      <c r="L939" s="10">
        <v>3.8969795</v>
      </c>
      <c r="M939" s="10">
        <v>3.8301718999999999</v>
      </c>
      <c r="N939" s="10">
        <v>3.7636675999999998</v>
      </c>
      <c r="O939" s="10">
        <v>3.7032289999999999</v>
      </c>
      <c r="P939" s="10">
        <v>3.6514229</v>
      </c>
      <c r="Q939" s="10">
        <v>3.6095559000000002</v>
      </c>
      <c r="R939" s="10">
        <v>3.5785146000000001</v>
      </c>
      <c r="S939" s="10">
        <v>3.5574048</v>
      </c>
      <c r="T939" s="10">
        <v>3.5453372000000001</v>
      </c>
      <c r="U939" s="10">
        <v>3.5405087000000002</v>
      </c>
      <c r="V939" s="10">
        <v>3.5402795</v>
      </c>
      <c r="W939" s="10">
        <v>3.5434511999999998</v>
      </c>
      <c r="X939" s="10">
        <v>3.5492615000000001</v>
      </c>
      <c r="Y939" s="10">
        <v>3.5569476</v>
      </c>
      <c r="Z939" s="10">
        <v>3.5657473999999998</v>
      </c>
      <c r="AA939" s="10">
        <v>3.5748981</v>
      </c>
      <c r="AB939" s="10">
        <v>3.5837621</v>
      </c>
      <c r="AC939" s="10">
        <v>3.5922809999999998</v>
      </c>
      <c r="AD939" s="10">
        <v>3.6005639999999999</v>
      </c>
      <c r="AE939" s="10">
        <v>3.6087205</v>
      </c>
      <c r="AF939" s="10">
        <v>3.61686</v>
      </c>
      <c r="AG939" s="10">
        <v>3.6250914999999999</v>
      </c>
      <c r="AH939" s="10">
        <v>3.6335071000000001</v>
      </c>
      <c r="AI939" s="10">
        <v>3.6421291999999998</v>
      </c>
      <c r="AJ939" s="10">
        <v>3.6509623000000002</v>
      </c>
      <c r="AK939" s="10">
        <v>3.6600115</v>
      </c>
      <c r="AL939" s="10">
        <v>3.6692817</v>
      </c>
      <c r="AM939" s="10">
        <v>3.6787774</v>
      </c>
      <c r="AN939" s="10">
        <v>3.6885037000000001</v>
      </c>
      <c r="AO939" s="10">
        <v>3.6984655000000002</v>
      </c>
      <c r="AP939" s="10">
        <v>3.7086673999999999</v>
      </c>
      <c r="AQ939" s="10">
        <v>3.7191143000000002</v>
      </c>
      <c r="AR939" s="10">
        <v>3.7298113000000002</v>
      </c>
      <c r="AS939" s="10">
        <v>3.7407629</v>
      </c>
      <c r="AT939" s="10">
        <v>3.7519722999999998</v>
      </c>
      <c r="AU939" s="10">
        <v>3.7634346999999999</v>
      </c>
      <c r="AV939" s="10">
        <v>3.7751427999999998</v>
      </c>
      <c r="AW939" s="10">
        <v>3.7870897000000001</v>
      </c>
      <c r="AX939" s="10">
        <v>3.7992685000000002</v>
      </c>
      <c r="AY939" s="10">
        <v>3.8116717000000002</v>
      </c>
      <c r="AZ939" s="10">
        <v>3.8242926000000002</v>
      </c>
      <c r="BA939" s="10">
        <v>3.8371241</v>
      </c>
      <c r="BB939" s="10">
        <v>3.8501588999999998</v>
      </c>
      <c r="BC939" s="10">
        <v>3.8633901000000002</v>
      </c>
      <c r="BD939" s="10">
        <v>3.8768107999999999</v>
      </c>
      <c r="BE939" s="10">
        <v>3.8904136</v>
      </c>
      <c r="BF939" s="10">
        <v>3.9041918999999998</v>
      </c>
      <c r="BG939" s="10">
        <v>3.9181409999999999</v>
      </c>
      <c r="BH939" s="10">
        <v>3.9322564999999998</v>
      </c>
      <c r="BI939" s="10">
        <v>3.9465341</v>
      </c>
      <c r="BJ939" s="10">
        <v>3.9609698</v>
      </c>
      <c r="BK939" s="10">
        <v>3.9755590000000001</v>
      </c>
      <c r="BL939" s="10">
        <v>3.9902975999999999</v>
      </c>
      <c r="BM939" s="10">
        <v>4.0051816000000002</v>
      </c>
      <c r="BN939" s="10">
        <v>4.0202064000000002</v>
      </c>
      <c r="BO939" s="10">
        <v>4.0353678000000004</v>
      </c>
      <c r="BP939" s="10">
        <v>4.0506618999999997</v>
      </c>
      <c r="BQ939" s="10">
        <v>4.066084</v>
      </c>
      <c r="BR939" s="10">
        <v>4.1608491000000001</v>
      </c>
      <c r="BS939" s="10">
        <v>4.2577964000000001</v>
      </c>
      <c r="BU939" s="9">
        <v>79.680000000000007</v>
      </c>
      <c r="BV939" s="9">
        <v>82.23</v>
      </c>
      <c r="BW939" s="9">
        <v>83.66</v>
      </c>
      <c r="BX939" s="9">
        <v>90.17</v>
      </c>
      <c r="BY939" s="9">
        <v>93.98</v>
      </c>
      <c r="BZ939" s="9">
        <v>95.08</v>
      </c>
      <c r="CA939" s="9">
        <v>94.88</v>
      </c>
      <c r="CB939" s="9">
        <v>90.72</v>
      </c>
      <c r="CC939" s="9">
        <v>86.1</v>
      </c>
      <c r="CD939" s="9">
        <v>82.46</v>
      </c>
      <c r="CE939" s="9">
        <v>81.209999999999994</v>
      </c>
      <c r="CF939" s="9">
        <v>80.67</v>
      </c>
      <c r="CG939" s="9">
        <v>81.7</v>
      </c>
      <c r="CH939" s="9">
        <v>83.35</v>
      </c>
      <c r="CI939" s="9">
        <v>84.2</v>
      </c>
      <c r="CJ939" s="9">
        <v>88.73</v>
      </c>
      <c r="CK939" s="9">
        <v>91.36</v>
      </c>
      <c r="CL939" s="9">
        <v>92.54</v>
      </c>
      <c r="CM939" s="9">
        <v>92.46</v>
      </c>
      <c r="CN939" s="9">
        <v>87.12</v>
      </c>
      <c r="CO939" s="9">
        <v>76.88</v>
      </c>
      <c r="CP939" s="9">
        <v>76.37</v>
      </c>
      <c r="CQ939" s="9">
        <v>74.209999999999994</v>
      </c>
      <c r="CR939" s="9">
        <v>71.62</v>
      </c>
      <c r="CS939" s="9">
        <v>71.319999999999993</v>
      </c>
      <c r="CT939" s="9">
        <v>72.97</v>
      </c>
      <c r="CU939" s="9">
        <v>77.19</v>
      </c>
      <c r="CV939" s="9">
        <v>79.989999999999995</v>
      </c>
      <c r="CW939" s="9">
        <v>80.37</v>
      </c>
      <c r="CX939" s="9">
        <v>82.7</v>
      </c>
      <c r="CY939" s="9">
        <v>83.55</v>
      </c>
      <c r="CZ939" s="9">
        <v>80.069999999999993</v>
      </c>
      <c r="DA939" s="9">
        <v>70.900000000000006</v>
      </c>
      <c r="DB939" s="9">
        <v>66.900000000000006</v>
      </c>
      <c r="DC939" s="9">
        <v>65.03</v>
      </c>
      <c r="DD939" s="9">
        <v>64.97</v>
      </c>
      <c r="DE939" s="9">
        <v>65.09</v>
      </c>
      <c r="DF939" s="9">
        <v>67.56</v>
      </c>
      <c r="DG939" s="9">
        <v>72.09</v>
      </c>
      <c r="DH939" s="9">
        <v>74.17</v>
      </c>
      <c r="DI939" s="9">
        <v>75.62</v>
      </c>
      <c r="DJ939" s="9">
        <v>77.67</v>
      </c>
      <c r="DK939" s="9">
        <v>77.23</v>
      </c>
      <c r="DL939" s="9">
        <v>75.599999999999994</v>
      </c>
      <c r="DM939" s="9">
        <v>67.819999999999993</v>
      </c>
      <c r="DN939" s="9">
        <v>65.77</v>
      </c>
      <c r="DO939" s="9">
        <v>65.430000000000007</v>
      </c>
      <c r="DP939" s="9">
        <v>65.28</v>
      </c>
      <c r="DR939" s="9">
        <v>74.349999999999994</v>
      </c>
      <c r="DS939" s="9">
        <v>79.3</v>
      </c>
      <c r="DT939" s="9">
        <v>75.55</v>
      </c>
      <c r="DU939" s="9">
        <v>87.15</v>
      </c>
      <c r="DV939" s="9">
        <v>87.1</v>
      </c>
      <c r="DW939" s="9">
        <v>87.35</v>
      </c>
      <c r="DX939" s="9">
        <v>87.2</v>
      </c>
      <c r="DY939" s="9">
        <v>84.25</v>
      </c>
      <c r="DZ939" s="9">
        <v>75.650000000000006</v>
      </c>
      <c r="EA939" s="9">
        <v>73.05</v>
      </c>
      <c r="EB939" s="9">
        <v>72.400000000000006</v>
      </c>
      <c r="EC939" s="9">
        <v>71.349999999999994</v>
      </c>
      <c r="ED939" s="9">
        <v>71.400000000000006</v>
      </c>
      <c r="EE939" s="9">
        <v>73.75</v>
      </c>
      <c r="EF939" s="9">
        <v>80.55</v>
      </c>
      <c r="EG939" s="9">
        <v>82.7</v>
      </c>
      <c r="EH939" s="9">
        <v>83</v>
      </c>
      <c r="EI939" s="9">
        <v>82.95</v>
      </c>
      <c r="EJ939" s="9">
        <v>82.4</v>
      </c>
      <c r="EK939" s="9">
        <v>78.900000000000006</v>
      </c>
      <c r="EL939" s="9">
        <v>69.45</v>
      </c>
      <c r="EM939" s="9">
        <v>66.5</v>
      </c>
      <c r="EN939" s="9">
        <v>66.3</v>
      </c>
      <c r="EO939" s="9">
        <v>66.55</v>
      </c>
      <c r="EP939" s="9">
        <v>67</v>
      </c>
      <c r="EQ939" s="9">
        <v>69.3</v>
      </c>
      <c r="ER939" s="9">
        <v>75.55</v>
      </c>
      <c r="ES939" s="9">
        <v>77.55</v>
      </c>
      <c r="ET939" s="9">
        <v>77.8</v>
      </c>
      <c r="EU939" s="9">
        <v>77.7</v>
      </c>
      <c r="EV939" s="9">
        <v>77.25</v>
      </c>
      <c r="EW939" s="9">
        <v>74.45</v>
      </c>
      <c r="EX939" s="9">
        <v>66.849999999999994</v>
      </c>
      <c r="EY939" s="9">
        <v>64.45</v>
      </c>
      <c r="EZ939" s="9">
        <v>64.25</v>
      </c>
      <c r="FA939" s="9">
        <v>64.400000000000006</v>
      </c>
      <c r="FB939" s="9">
        <v>64.900000000000006</v>
      </c>
      <c r="FC939" s="9">
        <v>67.5</v>
      </c>
      <c r="FD939" s="9">
        <v>74.650000000000006</v>
      </c>
      <c r="FE939" s="9">
        <v>76.95</v>
      </c>
      <c r="FF939" s="9">
        <v>77.2</v>
      </c>
      <c r="FG939" s="9">
        <v>77.099999999999994</v>
      </c>
      <c r="FH939" s="9">
        <v>76.599999999999994</v>
      </c>
      <c r="FI939" s="9">
        <v>74.2</v>
      </c>
      <c r="FJ939" s="9">
        <v>67.099999999999994</v>
      </c>
      <c r="FK939" s="9">
        <v>65.05</v>
      </c>
      <c r="FL939" s="9">
        <v>64.900000000000006</v>
      </c>
      <c r="FM939" s="9">
        <v>65.05</v>
      </c>
      <c r="FO939" s="9">
        <v>84.657899999999998</v>
      </c>
      <c r="FP939" s="7">
        <v>70.87</v>
      </c>
      <c r="FQ939" s="9">
        <v>1.3411999999999999</v>
      </c>
      <c r="FT939" s="7">
        <v>3.91</v>
      </c>
      <c r="FU939" s="7">
        <v>4.6500000000000004</v>
      </c>
      <c r="FV939" s="9">
        <v>84.747600000000006</v>
      </c>
      <c r="FX939" s="9">
        <v>70.040000000000006</v>
      </c>
      <c r="FY939" s="9">
        <v>68.69</v>
      </c>
      <c r="FZ939" s="9">
        <v>67.75</v>
      </c>
      <c r="GA939" s="9">
        <v>67.260000000000005</v>
      </c>
      <c r="GB939" s="9">
        <v>67.05</v>
      </c>
      <c r="GD939" s="9">
        <v>70.040000000000006</v>
      </c>
      <c r="GE939" s="9">
        <v>69.319999999999993</v>
      </c>
      <c r="GF939" s="9">
        <v>68.69</v>
      </c>
      <c r="GG939" s="9">
        <v>68.22</v>
      </c>
      <c r="GH939" s="9">
        <v>67.94</v>
      </c>
      <c r="GI939" s="9">
        <v>67.75</v>
      </c>
      <c r="GJ939" s="9">
        <v>67.62</v>
      </c>
      <c r="GK939" s="9">
        <v>67.53</v>
      </c>
      <c r="GL939" s="9">
        <v>67.47</v>
      </c>
      <c r="GM939" s="9">
        <v>67.41</v>
      </c>
      <c r="GN939" s="9">
        <v>67.33</v>
      </c>
      <c r="GO939" s="9">
        <v>67.260000000000005</v>
      </c>
      <c r="GP939" s="9">
        <v>67.209999999999994</v>
      </c>
      <c r="GQ939" s="9">
        <v>67.180000000000007</v>
      </c>
      <c r="GR939" s="9">
        <v>67.17</v>
      </c>
      <c r="GS939" s="9">
        <v>67.16</v>
      </c>
      <c r="GT939" s="9">
        <v>67.099999999999994</v>
      </c>
      <c r="GU939" s="9">
        <v>67.05</v>
      </c>
      <c r="GV939" s="9">
        <v>67.040000000000006</v>
      </c>
      <c r="GW939" s="9">
        <v>67.040000000000006</v>
      </c>
      <c r="GX939" s="9">
        <v>67.069999999999993</v>
      </c>
      <c r="GY939" s="9">
        <v>67.099999999999994</v>
      </c>
      <c r="GZ939" s="9">
        <v>67.069999999999993</v>
      </c>
      <c r="HA939" s="9">
        <v>67.05</v>
      </c>
      <c r="HB939" s="9">
        <v>67.06</v>
      </c>
      <c r="HC939" s="9">
        <v>67.05</v>
      </c>
      <c r="HD939" s="9">
        <v>67.08</v>
      </c>
      <c r="HE939" s="9">
        <v>67.13</v>
      </c>
      <c r="HF939" s="9">
        <v>67.13</v>
      </c>
      <c r="HG939" s="9">
        <v>67.150000000000006</v>
      </c>
      <c r="HH939" s="9">
        <v>67.2</v>
      </c>
      <c r="HI939" s="9">
        <v>67.25</v>
      </c>
      <c r="HJ939" s="9">
        <v>67.3</v>
      </c>
      <c r="HK939" s="9">
        <v>67.33</v>
      </c>
      <c r="HL939" s="9">
        <v>67.3</v>
      </c>
      <c r="HM939" s="9">
        <v>67.3</v>
      </c>
      <c r="HN939" s="9">
        <v>67.290000000000006</v>
      </c>
      <c r="HO939" s="9">
        <v>67.27</v>
      </c>
      <c r="HP939" s="9">
        <v>67.290000000000006</v>
      </c>
      <c r="HQ939" s="9">
        <v>67.31</v>
      </c>
      <c r="HR939" s="9">
        <v>67.39</v>
      </c>
      <c r="HS939" s="9">
        <v>67.430000000000007</v>
      </c>
      <c r="HT939" s="9">
        <v>67.459999999999994</v>
      </c>
      <c r="HU939" s="9">
        <v>67.47</v>
      </c>
      <c r="HV939" s="9">
        <v>67.459999999999994</v>
      </c>
      <c r="HW939" s="9">
        <v>67.47</v>
      </c>
      <c r="HX939" s="9">
        <v>67.47</v>
      </c>
      <c r="HY939" s="9">
        <v>67.459999999999994</v>
      </c>
      <c r="ID939" s="14">
        <v>84.838099999999997</v>
      </c>
      <c r="IE939" s="14">
        <v>84.747900000000001</v>
      </c>
      <c r="IF939" s="14">
        <v>-0.10641399999999999</v>
      </c>
      <c r="IH939" s="7">
        <v>70.040000000000006</v>
      </c>
      <c r="II939" s="9">
        <v>79.680000000000007</v>
      </c>
    </row>
    <row r="940" spans="1:243" x14ac:dyDescent="0.35">
      <c r="A940" s="6">
        <f t="shared" si="208"/>
        <v>45867</v>
      </c>
      <c r="B940" s="13">
        <f t="shared" si="209"/>
        <v>7</v>
      </c>
      <c r="C940" s="13">
        <f t="shared" si="210"/>
        <v>2025</v>
      </c>
      <c r="D940">
        <f t="shared" si="211"/>
        <v>202507</v>
      </c>
      <c r="E940">
        <f t="shared" si="212"/>
        <v>3</v>
      </c>
      <c r="F940">
        <f t="shared" si="213"/>
        <v>202503</v>
      </c>
      <c r="G940" t="s">
        <v>2098</v>
      </c>
      <c r="H940" s="9">
        <v>4.25</v>
      </c>
      <c r="I940" s="9">
        <v>4.2171000000000003</v>
      </c>
      <c r="J940" s="10">
        <v>3.9857518000000001</v>
      </c>
      <c r="K940" s="10">
        <v>3.9546000000000001</v>
      </c>
      <c r="L940" s="10">
        <v>3.9011828999999998</v>
      </c>
      <c r="M940" s="10">
        <v>3.8331045000000001</v>
      </c>
      <c r="N940" s="10">
        <v>3.7638460999999999</v>
      </c>
      <c r="O940" s="10">
        <v>3.7004014000000001</v>
      </c>
      <c r="P940" s="10">
        <v>3.6459041000000001</v>
      </c>
      <c r="Q940" s="10">
        <v>3.6020300000000001</v>
      </c>
      <c r="R940" s="10">
        <v>3.5694845000000002</v>
      </c>
      <c r="S940" s="10">
        <v>3.5473515</v>
      </c>
      <c r="T940" s="10">
        <v>3.5345794000000001</v>
      </c>
      <c r="U940" s="10">
        <v>3.5292265</v>
      </c>
      <c r="V940" s="10">
        <v>3.5284865000000001</v>
      </c>
      <c r="W940" s="10">
        <v>3.5311181</v>
      </c>
      <c r="X940" s="10">
        <v>3.536346</v>
      </c>
      <c r="Y940" s="10">
        <v>3.5433949999999999</v>
      </c>
      <c r="Z940" s="10">
        <v>3.5514898000000001</v>
      </c>
      <c r="AA940" s="10">
        <v>3.5598551</v>
      </c>
      <c r="AB940" s="10">
        <v>3.5678424999999998</v>
      </c>
      <c r="AC940" s="10">
        <v>3.5753925</v>
      </c>
      <c r="AD940" s="10">
        <v>3.5826156</v>
      </c>
      <c r="AE940" s="10">
        <v>3.5896227999999999</v>
      </c>
      <c r="AF940" s="10">
        <v>3.5965251999999999</v>
      </c>
      <c r="AG940" s="10">
        <v>3.6034332999999998</v>
      </c>
      <c r="AH940" s="10">
        <v>3.6104447</v>
      </c>
      <c r="AI940" s="10">
        <v>3.6176032</v>
      </c>
      <c r="AJ940" s="10">
        <v>3.6249389999999999</v>
      </c>
      <c r="AK940" s="10">
        <v>3.6324825000000001</v>
      </c>
      <c r="AL940" s="10">
        <v>3.6402641</v>
      </c>
      <c r="AM940" s="10">
        <v>3.6483140000000001</v>
      </c>
      <c r="AN940" s="10">
        <v>3.6566624999999999</v>
      </c>
      <c r="AO940" s="10">
        <v>3.6653400999999999</v>
      </c>
      <c r="AP940" s="10">
        <v>3.6743768999999999</v>
      </c>
      <c r="AQ940" s="10">
        <v>3.6838034</v>
      </c>
      <c r="AR940" s="10">
        <v>3.6936499</v>
      </c>
      <c r="AS940" s="10">
        <v>3.7039466999999999</v>
      </c>
      <c r="AT940" s="10">
        <v>3.7147176000000002</v>
      </c>
      <c r="AU940" s="10">
        <v>3.7259522999999999</v>
      </c>
      <c r="AV940" s="10">
        <v>3.7376282999999999</v>
      </c>
      <c r="AW940" s="10">
        <v>3.7497235</v>
      </c>
      <c r="AX940" s="10">
        <v>3.7622159000000002</v>
      </c>
      <c r="AY940" s="10">
        <v>3.7750830999999998</v>
      </c>
      <c r="AZ940" s="10">
        <v>3.7883030999999998</v>
      </c>
      <c r="BA940" s="10">
        <v>3.8018537000000001</v>
      </c>
      <c r="BB940" s="10">
        <v>3.8157125000000001</v>
      </c>
      <c r="BC940" s="10">
        <v>3.8298576</v>
      </c>
      <c r="BD940" s="10">
        <v>3.8442666999999999</v>
      </c>
      <c r="BE940" s="10">
        <v>3.8589175999999998</v>
      </c>
      <c r="BF940" s="10">
        <v>3.8737889999999999</v>
      </c>
      <c r="BG940" s="10">
        <v>3.8888647000000001</v>
      </c>
      <c r="BH940" s="10">
        <v>3.9041290000000002</v>
      </c>
      <c r="BI940" s="10">
        <v>3.9195671000000001</v>
      </c>
      <c r="BJ940" s="10">
        <v>3.9351639</v>
      </c>
      <c r="BK940" s="10">
        <v>3.9509039000000001</v>
      </c>
      <c r="BL940" s="10">
        <v>3.9667721</v>
      </c>
      <c r="BM940" s="10">
        <v>3.9827536000000001</v>
      </c>
      <c r="BN940" s="10">
        <v>3.9988326999999999</v>
      </c>
      <c r="BO940" s="10">
        <v>4.0149946999999999</v>
      </c>
      <c r="BP940" s="10">
        <v>4.0312244000000002</v>
      </c>
      <c r="BQ940" s="10">
        <v>4.0475063999999996</v>
      </c>
      <c r="BR940" s="10">
        <v>4.1457147000000001</v>
      </c>
      <c r="BS940" s="10">
        <v>4.2435925000000001</v>
      </c>
      <c r="BU940" s="9">
        <v>82.63</v>
      </c>
      <c r="BV940" s="9">
        <v>85.42</v>
      </c>
      <c r="BW940" s="9">
        <v>86.42</v>
      </c>
      <c r="BX940" s="9">
        <v>92.57</v>
      </c>
      <c r="BY940" s="9">
        <v>96.32</v>
      </c>
      <c r="BZ940" s="9">
        <v>97.34</v>
      </c>
      <c r="CA940" s="9">
        <v>97.19</v>
      </c>
      <c r="CB940" s="9">
        <v>93.04</v>
      </c>
      <c r="CC940" s="9">
        <v>87.85</v>
      </c>
      <c r="CD940" s="9">
        <v>84.11</v>
      </c>
      <c r="CE940" s="9">
        <v>82.83</v>
      </c>
      <c r="CF940" s="9">
        <v>82.29</v>
      </c>
      <c r="CG940" s="9">
        <v>83.3</v>
      </c>
      <c r="CH940" s="9">
        <v>84.95</v>
      </c>
      <c r="CI940" s="9">
        <v>85.91</v>
      </c>
      <c r="CJ940" s="9">
        <v>90.44</v>
      </c>
      <c r="CK940" s="9">
        <v>93.07</v>
      </c>
      <c r="CL940" s="9">
        <v>94.24</v>
      </c>
      <c r="CM940" s="9">
        <v>94.16</v>
      </c>
      <c r="CN940" s="9">
        <v>88.82</v>
      </c>
      <c r="CO940" s="9">
        <v>77.959999999999994</v>
      </c>
      <c r="CP940" s="9">
        <v>77.45</v>
      </c>
      <c r="CQ940" s="9">
        <v>75.290000000000006</v>
      </c>
      <c r="CR940" s="9">
        <v>72.69</v>
      </c>
      <c r="CS940" s="9">
        <v>72.25</v>
      </c>
      <c r="CT940" s="9">
        <v>73.900000000000006</v>
      </c>
      <c r="CU940" s="9">
        <v>78.38</v>
      </c>
      <c r="CV940" s="9">
        <v>81.180000000000007</v>
      </c>
      <c r="CW940" s="9">
        <v>81.56</v>
      </c>
      <c r="CX940" s="9">
        <v>83.89</v>
      </c>
      <c r="CY940" s="9">
        <v>84.74</v>
      </c>
      <c r="CZ940" s="9">
        <v>81.260000000000005</v>
      </c>
      <c r="DA940" s="9">
        <v>71.540000000000006</v>
      </c>
      <c r="DB940" s="9">
        <v>67.540000000000006</v>
      </c>
      <c r="DC940" s="9">
        <v>65.67</v>
      </c>
      <c r="DD940" s="9">
        <v>65.52</v>
      </c>
      <c r="DE940" s="9">
        <v>65.64</v>
      </c>
      <c r="DF940" s="9">
        <v>68.11</v>
      </c>
      <c r="DG940" s="9">
        <v>72.64</v>
      </c>
      <c r="DH940" s="9">
        <v>74.72</v>
      </c>
      <c r="DI940" s="9">
        <v>76.17</v>
      </c>
      <c r="DJ940" s="9">
        <v>78.12</v>
      </c>
      <c r="DK940" s="9">
        <v>77.680000000000007</v>
      </c>
      <c r="DL940" s="9">
        <v>76.05</v>
      </c>
      <c r="DM940" s="9">
        <v>68.27</v>
      </c>
      <c r="DN940" s="9">
        <v>66.22</v>
      </c>
      <c r="DO940" s="9">
        <v>65.88</v>
      </c>
      <c r="DP940" s="9">
        <v>65.73</v>
      </c>
      <c r="DR940" s="9">
        <v>77.349999999999994</v>
      </c>
      <c r="DS940" s="9">
        <v>81.3</v>
      </c>
      <c r="DT940" s="9">
        <v>77.849999999999994</v>
      </c>
      <c r="DU940" s="9">
        <v>88.9</v>
      </c>
      <c r="DV940" s="9">
        <v>88.55</v>
      </c>
      <c r="DW940" s="9">
        <v>89.25</v>
      </c>
      <c r="DX940" s="9">
        <v>89.1</v>
      </c>
      <c r="DY940" s="9">
        <v>86.15</v>
      </c>
      <c r="DZ940" s="9">
        <v>77.25</v>
      </c>
      <c r="EA940" s="9">
        <v>74.650000000000006</v>
      </c>
      <c r="EB940" s="9">
        <v>74</v>
      </c>
      <c r="EC940" s="9">
        <v>72.849999999999994</v>
      </c>
      <c r="ED940" s="9">
        <v>72.900000000000006</v>
      </c>
      <c r="EE940" s="9">
        <v>75.25</v>
      </c>
      <c r="EF940" s="9">
        <v>82.05</v>
      </c>
      <c r="EG940" s="9">
        <v>84.25</v>
      </c>
      <c r="EH940" s="9">
        <v>84.5</v>
      </c>
      <c r="EI940" s="9">
        <v>84.5</v>
      </c>
      <c r="EJ940" s="9">
        <v>83.9</v>
      </c>
      <c r="EK940" s="9">
        <v>80.349999999999994</v>
      </c>
      <c r="EL940" s="9">
        <v>70.7</v>
      </c>
      <c r="EM940" s="9">
        <v>67.7</v>
      </c>
      <c r="EN940" s="9">
        <v>67.5</v>
      </c>
      <c r="EO940" s="9">
        <v>67.75</v>
      </c>
      <c r="EP940" s="9">
        <v>68.2</v>
      </c>
      <c r="EQ940" s="9">
        <v>70.5</v>
      </c>
      <c r="ER940" s="9">
        <v>76.650000000000006</v>
      </c>
      <c r="ES940" s="9">
        <v>78.650000000000006</v>
      </c>
      <c r="ET940" s="9">
        <v>78.95</v>
      </c>
      <c r="EU940" s="9">
        <v>78.900000000000006</v>
      </c>
      <c r="EV940" s="9">
        <v>78.400000000000006</v>
      </c>
      <c r="EW940" s="9">
        <v>75.400000000000006</v>
      </c>
      <c r="EX940" s="9">
        <v>67.2</v>
      </c>
      <c r="EY940" s="9">
        <v>64.650000000000006</v>
      </c>
      <c r="EZ940" s="9">
        <v>64.45</v>
      </c>
      <c r="FA940" s="9">
        <v>64.599999999999994</v>
      </c>
      <c r="FB940" s="9">
        <v>65.099999999999994</v>
      </c>
      <c r="FC940" s="9">
        <v>67.75</v>
      </c>
      <c r="FD940" s="9">
        <v>74.900000000000006</v>
      </c>
      <c r="FE940" s="9">
        <v>77.2</v>
      </c>
      <c r="FF940" s="9">
        <v>77.45</v>
      </c>
      <c r="FG940" s="9">
        <v>77.349999999999994</v>
      </c>
      <c r="FH940" s="9">
        <v>76.849999999999994</v>
      </c>
      <c r="FI940" s="9">
        <v>74.349999999999994</v>
      </c>
      <c r="FJ940" s="9">
        <v>67.45</v>
      </c>
      <c r="FK940" s="9">
        <v>65.25</v>
      </c>
      <c r="FL940" s="9">
        <v>65.099999999999994</v>
      </c>
      <c r="FM940" s="9">
        <v>65.25</v>
      </c>
      <c r="FO940" s="9">
        <v>84.590299999999999</v>
      </c>
      <c r="FP940" s="7">
        <v>73.209999999999994</v>
      </c>
      <c r="FQ940" s="9">
        <v>1.3328</v>
      </c>
      <c r="FT940" s="7">
        <v>3.88</v>
      </c>
      <c r="FU940" s="7">
        <v>4.62</v>
      </c>
      <c r="FV940" s="9">
        <v>84.679500000000004</v>
      </c>
      <c r="FX940" s="9">
        <v>72.510000000000005</v>
      </c>
      <c r="FY940" s="9">
        <v>70.95</v>
      </c>
      <c r="FZ940" s="9">
        <v>69.69</v>
      </c>
      <c r="GA940" s="9">
        <v>68.61</v>
      </c>
      <c r="GB940" s="9">
        <v>67.900000000000006</v>
      </c>
      <c r="GD940" s="9">
        <v>72.510000000000005</v>
      </c>
      <c r="GE940" s="9">
        <v>71.680000000000007</v>
      </c>
      <c r="GF940" s="9">
        <v>70.95</v>
      </c>
      <c r="GG940" s="9">
        <v>70.38</v>
      </c>
      <c r="GH940" s="9">
        <v>69.98</v>
      </c>
      <c r="GI940" s="9">
        <v>69.69</v>
      </c>
      <c r="GJ940" s="9">
        <v>69.45</v>
      </c>
      <c r="GK940" s="9">
        <v>69.260000000000005</v>
      </c>
      <c r="GL940" s="9">
        <v>69.09</v>
      </c>
      <c r="GM940" s="9">
        <v>68.930000000000007</v>
      </c>
      <c r="GN940" s="9">
        <v>68.760000000000005</v>
      </c>
      <c r="GO940" s="9">
        <v>68.61</v>
      </c>
      <c r="GP940" s="9">
        <v>68.489999999999995</v>
      </c>
      <c r="GQ940" s="9">
        <v>68.39</v>
      </c>
      <c r="GR940" s="9">
        <v>68.33</v>
      </c>
      <c r="GS940" s="9">
        <v>68.27</v>
      </c>
      <c r="GT940" s="9">
        <v>68.16</v>
      </c>
      <c r="GU940" s="9">
        <v>68.069999999999993</v>
      </c>
      <c r="GV940" s="9">
        <v>68.03</v>
      </c>
      <c r="GW940" s="9">
        <v>67.989999999999995</v>
      </c>
      <c r="GX940" s="9">
        <v>67.989999999999995</v>
      </c>
      <c r="GY940" s="9">
        <v>67.989999999999995</v>
      </c>
      <c r="GZ940" s="9">
        <v>67.94</v>
      </c>
      <c r="HA940" s="9">
        <v>67.900000000000006</v>
      </c>
      <c r="HB940" s="9">
        <v>67.900000000000006</v>
      </c>
      <c r="HC940" s="9">
        <v>67.88</v>
      </c>
      <c r="HD940" s="9">
        <v>67.900000000000006</v>
      </c>
      <c r="HE940" s="9">
        <v>67.94</v>
      </c>
      <c r="HF940" s="9">
        <v>67.930000000000007</v>
      </c>
      <c r="HG940" s="9">
        <v>67.94</v>
      </c>
      <c r="HH940" s="9">
        <v>67.98</v>
      </c>
      <c r="HI940" s="9">
        <v>68.02</v>
      </c>
      <c r="HJ940" s="9">
        <v>68.06</v>
      </c>
      <c r="HK940" s="9">
        <v>68.09</v>
      </c>
      <c r="HL940" s="9">
        <v>68.06</v>
      </c>
      <c r="HM940" s="9">
        <v>68.06</v>
      </c>
      <c r="HN940" s="9">
        <v>68.040000000000006</v>
      </c>
      <c r="HO940" s="9">
        <v>68.010000000000005</v>
      </c>
      <c r="HP940" s="9">
        <v>68.02</v>
      </c>
      <c r="HQ940" s="9">
        <v>68.03</v>
      </c>
      <c r="HR940" s="9">
        <v>68.11</v>
      </c>
      <c r="HS940" s="9">
        <v>68.16</v>
      </c>
      <c r="HT940" s="9">
        <v>68.19</v>
      </c>
      <c r="HU940" s="9">
        <v>68.2</v>
      </c>
      <c r="HV940" s="9">
        <v>68.19</v>
      </c>
      <c r="HW940" s="9">
        <v>68.2</v>
      </c>
      <c r="HX940" s="9">
        <v>68.2</v>
      </c>
      <c r="HY940" s="9">
        <v>68.19</v>
      </c>
      <c r="ID940" s="14">
        <v>84.838099999999997</v>
      </c>
      <c r="IE940" s="14">
        <v>84.747900000000001</v>
      </c>
      <c r="IF940" s="14">
        <v>-0.10641399999999999</v>
      </c>
      <c r="IH940" s="7">
        <v>72.510000000000005</v>
      </c>
      <c r="II940" s="9">
        <v>82.63</v>
      </c>
    </row>
    <row r="941" spans="1:243" x14ac:dyDescent="0.35">
      <c r="A941" s="6">
        <f t="shared" si="208"/>
        <v>45868</v>
      </c>
      <c r="B941" s="13">
        <f t="shared" si="209"/>
        <v>7</v>
      </c>
      <c r="C941" s="13">
        <f t="shared" si="210"/>
        <v>2025</v>
      </c>
      <c r="D941">
        <f t="shared" si="211"/>
        <v>202507</v>
      </c>
      <c r="E941">
        <f t="shared" si="212"/>
        <v>3</v>
      </c>
      <c r="F941">
        <f t="shared" si="213"/>
        <v>202503</v>
      </c>
      <c r="G941" t="s">
        <v>2100</v>
      </c>
      <c r="H941" s="9">
        <v>4.25</v>
      </c>
      <c r="I941" s="9">
        <v>4.2171000000000003</v>
      </c>
      <c r="J941" s="10">
        <v>3.9892911</v>
      </c>
      <c r="K941" s="10">
        <v>3.952807</v>
      </c>
      <c r="L941" s="10">
        <v>3.8989023999999999</v>
      </c>
      <c r="M941" s="10">
        <v>3.8331890999999998</v>
      </c>
      <c r="N941" s="10">
        <v>3.7672354000000001</v>
      </c>
      <c r="O941" s="10">
        <v>3.7069804999999998</v>
      </c>
      <c r="P941" s="10">
        <v>3.655071</v>
      </c>
      <c r="Q941" s="10">
        <v>3.6131438</v>
      </c>
      <c r="R941" s="10">
        <v>3.5816227</v>
      </c>
      <c r="S941" s="10">
        <v>3.5598638</v>
      </c>
      <c r="T941" s="10">
        <v>3.5466783</v>
      </c>
      <c r="U941" s="10">
        <v>3.5404802000000002</v>
      </c>
      <c r="V941" s="10">
        <v>3.5384856999999998</v>
      </c>
      <c r="W941" s="10">
        <v>3.5394698</v>
      </c>
      <c r="X941" s="10">
        <v>3.5427108999999999</v>
      </c>
      <c r="Y941" s="10">
        <v>3.5474869</v>
      </c>
      <c r="Z941" s="10">
        <v>3.5530764000000001</v>
      </c>
      <c r="AA941" s="10">
        <v>3.5587572000000001</v>
      </c>
      <c r="AB941" s="10">
        <v>3.5639147000000002</v>
      </c>
      <c r="AC941" s="10">
        <v>3.5685406999999998</v>
      </c>
      <c r="AD941" s="10">
        <v>3.5728399999999998</v>
      </c>
      <c r="AE941" s="10">
        <v>3.5770179</v>
      </c>
      <c r="AF941" s="10">
        <v>3.5812794000000001</v>
      </c>
      <c r="AG941" s="10">
        <v>3.5858298</v>
      </c>
      <c r="AH941" s="10">
        <v>3.5908397000000001</v>
      </c>
      <c r="AI941" s="10">
        <v>3.5963425</v>
      </c>
      <c r="AJ941" s="10">
        <v>3.6023364999999998</v>
      </c>
      <c r="AK941" s="10">
        <v>3.6088206999999999</v>
      </c>
      <c r="AL941" s="10">
        <v>3.6157935999999999</v>
      </c>
      <c r="AM941" s="10">
        <v>3.6232538999999999</v>
      </c>
      <c r="AN941" s="10">
        <v>3.6312003000000002</v>
      </c>
      <c r="AO941" s="10">
        <v>3.6396316</v>
      </c>
      <c r="AP941" s="10">
        <v>3.6485462000000002</v>
      </c>
      <c r="AQ941" s="10">
        <v>3.6579429999999999</v>
      </c>
      <c r="AR941" s="10">
        <v>3.6678207999999999</v>
      </c>
      <c r="AS941" s="10">
        <v>3.6781779000000001</v>
      </c>
      <c r="AT941" s="10">
        <v>3.6890097000000002</v>
      </c>
      <c r="AU941" s="10">
        <v>3.7002942000000001</v>
      </c>
      <c r="AV941" s="10">
        <v>3.7120041000000001</v>
      </c>
      <c r="AW941" s="10">
        <v>3.7241122</v>
      </c>
      <c r="AX941" s="10">
        <v>3.7365914999999998</v>
      </c>
      <c r="AY941" s="10">
        <v>3.7494144</v>
      </c>
      <c r="AZ941" s="10">
        <v>3.7625538999999999</v>
      </c>
      <c r="BA941" s="10">
        <v>3.7759828</v>
      </c>
      <c r="BB941" s="10">
        <v>3.7896738000000001</v>
      </c>
      <c r="BC941" s="10">
        <v>3.8035996000000001</v>
      </c>
      <c r="BD941" s="10">
        <v>3.8177333999999998</v>
      </c>
      <c r="BE941" s="10">
        <v>3.8320474</v>
      </c>
      <c r="BF941" s="10">
        <v>3.8465175</v>
      </c>
      <c r="BG941" s="10">
        <v>3.8611319000000002</v>
      </c>
      <c r="BH941" s="10">
        <v>3.8758819999999998</v>
      </c>
      <c r="BI941" s="10">
        <v>3.8907595000000001</v>
      </c>
      <c r="BJ941" s="10">
        <v>3.9057561000000001</v>
      </c>
      <c r="BK941" s="10">
        <v>3.9208631</v>
      </c>
      <c r="BL941" s="10">
        <v>3.9360721999999999</v>
      </c>
      <c r="BM941" s="10">
        <v>3.9513752000000002</v>
      </c>
      <c r="BN941" s="10">
        <v>3.9667631999999999</v>
      </c>
      <c r="BO941" s="10">
        <v>3.9822282000000002</v>
      </c>
      <c r="BP941" s="10">
        <v>3.9977618000000001</v>
      </c>
      <c r="BQ941" s="10">
        <v>4.0133552000000003</v>
      </c>
      <c r="BR941" s="10">
        <v>4.1077750999999996</v>
      </c>
      <c r="BS941" s="10">
        <v>4.2026576999999996</v>
      </c>
      <c r="BU941" s="9">
        <v>83.67</v>
      </c>
      <c r="BV941" s="9">
        <v>86.33</v>
      </c>
      <c r="BW941" s="9">
        <v>87.19</v>
      </c>
      <c r="BX941" s="9">
        <v>93.43</v>
      </c>
      <c r="BY941" s="9">
        <v>97.23</v>
      </c>
      <c r="BZ941" s="9">
        <v>98.26</v>
      </c>
      <c r="CA941" s="9">
        <v>98.06</v>
      </c>
      <c r="CB941" s="9">
        <v>93.92</v>
      </c>
      <c r="CC941" s="9">
        <v>88.83</v>
      </c>
      <c r="CD941" s="9">
        <v>84.78</v>
      </c>
      <c r="CE941" s="9">
        <v>83.49</v>
      </c>
      <c r="CF941" s="9">
        <v>82.84</v>
      </c>
      <c r="CG941" s="9">
        <v>83.84</v>
      </c>
      <c r="CH941" s="9">
        <v>85.5</v>
      </c>
      <c r="CI941" s="9">
        <v>86.53</v>
      </c>
      <c r="CJ941" s="9">
        <v>91.1</v>
      </c>
      <c r="CK941" s="9">
        <v>93.59</v>
      </c>
      <c r="CL941" s="9">
        <v>94.76</v>
      </c>
      <c r="CM941" s="9">
        <v>94.67</v>
      </c>
      <c r="CN941" s="9">
        <v>89.25</v>
      </c>
      <c r="CO941" s="9">
        <v>78.36</v>
      </c>
      <c r="CP941" s="9">
        <v>77.760000000000005</v>
      </c>
      <c r="CQ941" s="9">
        <v>75.62</v>
      </c>
      <c r="CR941" s="9">
        <v>72.92</v>
      </c>
      <c r="CS941" s="9">
        <v>72.47</v>
      </c>
      <c r="CT941" s="9">
        <v>74.12</v>
      </c>
      <c r="CU941" s="9">
        <v>78.66</v>
      </c>
      <c r="CV941" s="9">
        <v>81.52</v>
      </c>
      <c r="CW941" s="9">
        <v>81.900000000000006</v>
      </c>
      <c r="CX941" s="9">
        <v>84.03</v>
      </c>
      <c r="CY941" s="9">
        <v>84.88</v>
      </c>
      <c r="CZ941" s="9">
        <v>81.41</v>
      </c>
      <c r="DA941" s="9">
        <v>71.61</v>
      </c>
      <c r="DB941" s="9">
        <v>67.62</v>
      </c>
      <c r="DC941" s="9">
        <v>65.78</v>
      </c>
      <c r="DD941" s="9">
        <v>65.58</v>
      </c>
      <c r="DE941" s="9">
        <v>65.7</v>
      </c>
      <c r="DF941" s="9">
        <v>68.16</v>
      </c>
      <c r="DG941" s="9">
        <v>72.540000000000006</v>
      </c>
      <c r="DH941" s="9">
        <v>74.62</v>
      </c>
      <c r="DI941" s="9">
        <v>76.06</v>
      </c>
      <c r="DJ941" s="9">
        <v>78.22</v>
      </c>
      <c r="DK941" s="9">
        <v>77.78</v>
      </c>
      <c r="DL941" s="9">
        <v>76.150000000000006</v>
      </c>
      <c r="DM941" s="9">
        <v>68.37</v>
      </c>
      <c r="DN941" s="9">
        <v>66.33</v>
      </c>
      <c r="DO941" s="9">
        <v>65.989999999999995</v>
      </c>
      <c r="DP941" s="9">
        <v>65.59</v>
      </c>
      <c r="DR941" s="9">
        <v>77.55</v>
      </c>
      <c r="DS941" s="9">
        <v>81.45</v>
      </c>
      <c r="DT941" s="9">
        <v>78.2</v>
      </c>
      <c r="DU941" s="9">
        <v>89.1</v>
      </c>
      <c r="DV941" s="9">
        <v>88.85</v>
      </c>
      <c r="DW941" s="9">
        <v>89.6</v>
      </c>
      <c r="DX941" s="9">
        <v>89.45</v>
      </c>
      <c r="DY941" s="9">
        <v>86.54</v>
      </c>
      <c r="DZ941" s="9">
        <v>78.400000000000006</v>
      </c>
      <c r="EA941" s="9">
        <v>74.8</v>
      </c>
      <c r="EB941" s="9">
        <v>74.150000000000006</v>
      </c>
      <c r="EC941" s="9">
        <v>72.95</v>
      </c>
      <c r="ED941" s="9">
        <v>73</v>
      </c>
      <c r="EE941" s="9">
        <v>75.349999999999994</v>
      </c>
      <c r="EF941" s="9">
        <v>82.15</v>
      </c>
      <c r="EG941" s="9">
        <v>84.3</v>
      </c>
      <c r="EH941" s="9">
        <v>84.6</v>
      </c>
      <c r="EI941" s="9">
        <v>84.6</v>
      </c>
      <c r="EJ941" s="9">
        <v>84</v>
      </c>
      <c r="EK941" s="9">
        <v>80.5</v>
      </c>
      <c r="EL941" s="9">
        <v>70.7</v>
      </c>
      <c r="EM941" s="9">
        <v>67.599999999999994</v>
      </c>
      <c r="EN941" s="9">
        <v>67.400000000000006</v>
      </c>
      <c r="EO941" s="9">
        <v>67.650000000000006</v>
      </c>
      <c r="EP941" s="9">
        <v>68.150000000000006</v>
      </c>
      <c r="EQ941" s="9">
        <v>70.400000000000006</v>
      </c>
      <c r="ER941" s="9">
        <v>76.849999999999994</v>
      </c>
      <c r="ES941" s="9">
        <v>78.95</v>
      </c>
      <c r="ET941" s="9">
        <v>79.2</v>
      </c>
      <c r="EU941" s="9">
        <v>79.150000000000006</v>
      </c>
      <c r="EV941" s="9">
        <v>78.599999999999994</v>
      </c>
      <c r="EW941" s="9">
        <v>75.7</v>
      </c>
      <c r="EX941" s="9">
        <v>67.45</v>
      </c>
      <c r="EY941" s="9">
        <v>64.900000000000006</v>
      </c>
      <c r="EZ941" s="9">
        <v>64.7</v>
      </c>
      <c r="FA941" s="9">
        <v>64.849999999999994</v>
      </c>
      <c r="FB941" s="9">
        <v>65.349999999999994</v>
      </c>
      <c r="FC941" s="9">
        <v>67.900000000000006</v>
      </c>
      <c r="FD941" s="9">
        <v>75.150000000000006</v>
      </c>
      <c r="FE941" s="9">
        <v>77.45</v>
      </c>
      <c r="FF941" s="9">
        <v>77.7</v>
      </c>
      <c r="FG941" s="9">
        <v>77.55</v>
      </c>
      <c r="FH941" s="9">
        <v>77.099999999999994</v>
      </c>
      <c r="FI941" s="9">
        <v>74.599999999999994</v>
      </c>
      <c r="FJ941" s="9">
        <v>67.7</v>
      </c>
      <c r="FK941" s="9">
        <v>65.5</v>
      </c>
      <c r="FL941" s="9">
        <v>65.349999999999994</v>
      </c>
      <c r="FM941" s="9">
        <v>65.5</v>
      </c>
      <c r="FO941" s="9">
        <v>84.586799999999997</v>
      </c>
      <c r="FP941" s="7">
        <v>73.98</v>
      </c>
      <c r="FQ941" s="9">
        <v>1.3290999999999999</v>
      </c>
      <c r="FT941" s="7">
        <v>3.87</v>
      </c>
      <c r="FU941" s="7">
        <v>4.5999999999999996</v>
      </c>
      <c r="FV941" s="9">
        <v>84.675299999999993</v>
      </c>
      <c r="FX941" s="9">
        <v>73.239999999999995</v>
      </c>
      <c r="FY941" s="9">
        <v>71.61</v>
      </c>
      <c r="FZ941" s="9">
        <v>70.09</v>
      </c>
      <c r="GA941" s="9">
        <v>68.88</v>
      </c>
      <c r="GB941" s="9">
        <v>67.88</v>
      </c>
      <c r="GD941" s="9">
        <v>73.239999999999995</v>
      </c>
      <c r="GE941" s="9">
        <v>72.47</v>
      </c>
      <c r="GF941" s="9">
        <v>71.61</v>
      </c>
      <c r="GG941" s="9">
        <v>70.91</v>
      </c>
      <c r="GH941" s="9">
        <v>70.430000000000007</v>
      </c>
      <c r="GI941" s="9">
        <v>70.09</v>
      </c>
      <c r="GJ941" s="9">
        <v>69.83</v>
      </c>
      <c r="GK941" s="9">
        <v>69.62</v>
      </c>
      <c r="GL941" s="9">
        <v>69.430000000000007</v>
      </c>
      <c r="GM941" s="9">
        <v>69.239999999999995</v>
      </c>
      <c r="GN941" s="9">
        <v>69.05</v>
      </c>
      <c r="GO941" s="9">
        <v>68.88</v>
      </c>
      <c r="GP941" s="9">
        <v>68.73</v>
      </c>
      <c r="GQ941" s="9">
        <v>68.61</v>
      </c>
      <c r="GR941" s="9">
        <v>68.52</v>
      </c>
      <c r="GS941" s="9">
        <v>68.44</v>
      </c>
      <c r="GT941" s="9">
        <v>68.31</v>
      </c>
      <c r="GU941" s="9">
        <v>68.2</v>
      </c>
      <c r="GV941" s="9">
        <v>68.13</v>
      </c>
      <c r="GW941" s="9">
        <v>68.069999999999993</v>
      </c>
      <c r="GX941" s="9">
        <v>68.040000000000006</v>
      </c>
      <c r="GY941" s="9">
        <v>68.010000000000005</v>
      </c>
      <c r="GZ941" s="9">
        <v>67.94</v>
      </c>
      <c r="HA941" s="9">
        <v>67.88</v>
      </c>
      <c r="HB941" s="9">
        <v>67.87</v>
      </c>
      <c r="HC941" s="9">
        <v>67.84</v>
      </c>
      <c r="HD941" s="9">
        <v>67.849999999999994</v>
      </c>
      <c r="HE941" s="9">
        <v>67.87</v>
      </c>
      <c r="HF941" s="9">
        <v>67.84</v>
      </c>
      <c r="HG941" s="9">
        <v>67.84</v>
      </c>
      <c r="HH941" s="9">
        <v>67.87</v>
      </c>
      <c r="HI941" s="9">
        <v>67.900000000000006</v>
      </c>
      <c r="HJ941" s="9">
        <v>67.930000000000007</v>
      </c>
      <c r="HK941" s="9">
        <v>67.95</v>
      </c>
      <c r="HL941" s="9">
        <v>67.92</v>
      </c>
      <c r="HM941" s="9">
        <v>67.91</v>
      </c>
      <c r="HN941" s="9">
        <v>67.89</v>
      </c>
      <c r="HO941" s="9">
        <v>67.86</v>
      </c>
      <c r="HP941" s="9">
        <v>67.86</v>
      </c>
      <c r="HQ941" s="9">
        <v>67.86</v>
      </c>
      <c r="HR941" s="9">
        <v>67.94</v>
      </c>
      <c r="HS941" s="9">
        <v>67.989999999999995</v>
      </c>
      <c r="HT941" s="9">
        <v>68.02</v>
      </c>
      <c r="HU941" s="9">
        <v>68.03</v>
      </c>
      <c r="HV941" s="9">
        <v>68.02</v>
      </c>
      <c r="HW941" s="9">
        <v>68.02</v>
      </c>
      <c r="HX941" s="9">
        <v>68.02</v>
      </c>
      <c r="HY941" s="9">
        <v>68.02</v>
      </c>
      <c r="ID941" s="14">
        <v>84.838099999999997</v>
      </c>
      <c r="IE941" s="14">
        <v>84.747900000000001</v>
      </c>
      <c r="IF941" s="14">
        <v>-0.10641399999999999</v>
      </c>
      <c r="IH941" s="7">
        <v>73.239999999999995</v>
      </c>
      <c r="II941" s="9">
        <v>83.67</v>
      </c>
    </row>
    <row r="942" spans="1:243" x14ac:dyDescent="0.35">
      <c r="A942" s="6">
        <f t="shared" si="208"/>
        <v>45869</v>
      </c>
      <c r="B942" s="13">
        <f t="shared" si="209"/>
        <v>7</v>
      </c>
      <c r="C942" s="13">
        <f t="shared" si="210"/>
        <v>2025</v>
      </c>
      <c r="D942">
        <f t="shared" si="211"/>
        <v>202507</v>
      </c>
      <c r="E942">
        <f t="shared" si="212"/>
        <v>3</v>
      </c>
      <c r="F942">
        <f t="shared" si="213"/>
        <v>202503</v>
      </c>
      <c r="G942" t="s">
        <v>2101</v>
      </c>
      <c r="H942" s="9">
        <v>4.25</v>
      </c>
      <c r="I942" s="9">
        <v>4.2169999999999996</v>
      </c>
      <c r="J942" s="10">
        <v>3.9892452</v>
      </c>
      <c r="K942" s="10">
        <v>3.9511622000000002</v>
      </c>
      <c r="L942" s="10">
        <v>3.8989894</v>
      </c>
      <c r="M942" s="10">
        <v>3.8370574</v>
      </c>
      <c r="N942" s="10">
        <v>3.7734269999999999</v>
      </c>
      <c r="O942" s="10">
        <v>3.7121990999999999</v>
      </c>
      <c r="P942" s="10">
        <v>3.6554571999999999</v>
      </c>
      <c r="Q942" s="10">
        <v>3.6057435</v>
      </c>
      <c r="R942" s="10">
        <v>3.5654477</v>
      </c>
      <c r="S942" s="10">
        <v>3.535822</v>
      </c>
      <c r="T942" s="10">
        <v>3.5164863999999998</v>
      </c>
      <c r="U942" s="10">
        <v>3.5058172999999999</v>
      </c>
      <c r="V942" s="10">
        <v>3.5010257</v>
      </c>
      <c r="W942" s="10">
        <v>3.5006594</v>
      </c>
      <c r="X942" s="10">
        <v>3.5036851000000002</v>
      </c>
      <c r="Y942" s="10">
        <v>3.5090691000000001</v>
      </c>
      <c r="Z942" s="10">
        <v>3.5157780999999999</v>
      </c>
      <c r="AA942" s="10">
        <v>3.5227784999999998</v>
      </c>
      <c r="AB942" s="10">
        <v>3.5291982000000002</v>
      </c>
      <c r="AC942" s="10">
        <v>3.5349922999999999</v>
      </c>
      <c r="AD942" s="10">
        <v>3.5403798000000002</v>
      </c>
      <c r="AE942" s="10">
        <v>3.5455801</v>
      </c>
      <c r="AF942" s="10">
        <v>3.5508125000000001</v>
      </c>
      <c r="AG942" s="10">
        <v>3.5562961</v>
      </c>
      <c r="AH942" s="10">
        <v>3.5622197999999998</v>
      </c>
      <c r="AI942" s="10">
        <v>3.5686233000000001</v>
      </c>
      <c r="AJ942" s="10">
        <v>3.5755009000000002</v>
      </c>
      <c r="AK942" s="10">
        <v>3.5828473000000001</v>
      </c>
      <c r="AL942" s="10">
        <v>3.5906568000000001</v>
      </c>
      <c r="AM942" s="10">
        <v>3.5989238000000001</v>
      </c>
      <c r="AN942" s="10">
        <v>3.6076427999999998</v>
      </c>
      <c r="AO942" s="10">
        <v>3.6168083000000002</v>
      </c>
      <c r="AP942" s="10">
        <v>3.6264145999999999</v>
      </c>
      <c r="AQ942" s="10">
        <v>3.6364562</v>
      </c>
      <c r="AR942" s="10">
        <v>3.6469276000000002</v>
      </c>
      <c r="AS942" s="10">
        <v>3.6578232000000002</v>
      </c>
      <c r="AT942" s="10">
        <v>3.6691338999999998</v>
      </c>
      <c r="AU942" s="10">
        <v>3.6808363000000002</v>
      </c>
      <c r="AV942" s="10">
        <v>3.6929021</v>
      </c>
      <c r="AW942" s="10">
        <v>3.7053034999999999</v>
      </c>
      <c r="AX942" s="10">
        <v>3.7180127999999999</v>
      </c>
      <c r="AY942" s="10">
        <v>3.7310017000000002</v>
      </c>
      <c r="AZ942" s="10">
        <v>3.7442426000000002</v>
      </c>
      <c r="BA942" s="10">
        <v>3.7577077000000001</v>
      </c>
      <c r="BB942" s="10">
        <v>3.7713686000000002</v>
      </c>
      <c r="BC942" s="10">
        <v>3.7851978000000002</v>
      </c>
      <c r="BD942" s="10">
        <v>3.7991674</v>
      </c>
      <c r="BE942" s="10">
        <v>3.8132492</v>
      </c>
      <c r="BF942" s="10">
        <v>3.8274194000000001</v>
      </c>
      <c r="BG942" s="10">
        <v>3.8416709999999998</v>
      </c>
      <c r="BH942" s="10">
        <v>3.8560015999999999</v>
      </c>
      <c r="BI942" s="10">
        <v>3.8704087999999999</v>
      </c>
      <c r="BJ942" s="10">
        <v>3.8848907000000001</v>
      </c>
      <c r="BK942" s="10">
        <v>3.8994445</v>
      </c>
      <c r="BL942" s="10">
        <v>3.9140682</v>
      </c>
      <c r="BM942" s="10">
        <v>3.9287595999999998</v>
      </c>
      <c r="BN942" s="10">
        <v>3.9435161999999999</v>
      </c>
      <c r="BO942" s="10">
        <v>3.9583355999999998</v>
      </c>
      <c r="BP942" s="10">
        <v>3.9732159999999999</v>
      </c>
      <c r="BQ942" s="10">
        <v>3.9881544999999998</v>
      </c>
      <c r="BR942" s="10">
        <v>4.0787979999999999</v>
      </c>
      <c r="BS942" s="10">
        <v>4.1704469</v>
      </c>
      <c r="BU942" s="9">
        <v>86.84</v>
      </c>
      <c r="BV942" s="9">
        <v>87.66</v>
      </c>
      <c r="BW942" s="9">
        <v>93.56</v>
      </c>
      <c r="BX942" s="9">
        <v>97.24</v>
      </c>
      <c r="BY942" s="9">
        <v>98.35</v>
      </c>
      <c r="BZ942" s="9">
        <v>98.11</v>
      </c>
      <c r="CA942" s="9">
        <v>93.96</v>
      </c>
      <c r="CB942" s="9">
        <v>89.1</v>
      </c>
      <c r="CC942" s="9">
        <v>85.12</v>
      </c>
      <c r="CD942" s="9">
        <v>83.86</v>
      </c>
      <c r="CE942" s="9">
        <v>83.21</v>
      </c>
      <c r="CF942" s="9">
        <v>84.22</v>
      </c>
      <c r="CG942" s="9">
        <v>85.89</v>
      </c>
      <c r="CH942" s="9">
        <v>86.93</v>
      </c>
      <c r="CI942" s="9">
        <v>91.42</v>
      </c>
      <c r="CJ942" s="9">
        <v>93.92</v>
      </c>
      <c r="CK942" s="9">
        <v>95.08</v>
      </c>
      <c r="CL942" s="9">
        <v>95.01</v>
      </c>
      <c r="CM942" s="9">
        <v>89.58</v>
      </c>
      <c r="CN942" s="9">
        <v>79.33</v>
      </c>
      <c r="CO942" s="9">
        <v>78.28</v>
      </c>
      <c r="CP942" s="9">
        <v>76.14</v>
      </c>
      <c r="CQ942" s="9">
        <v>73.53</v>
      </c>
      <c r="CR942" s="9">
        <v>73.08</v>
      </c>
      <c r="CS942" s="9">
        <v>74.73</v>
      </c>
      <c r="CT942" s="9">
        <v>79.02</v>
      </c>
      <c r="CU942" s="9">
        <v>81.67</v>
      </c>
      <c r="CV942" s="9">
        <v>82.07</v>
      </c>
      <c r="CW942" s="9">
        <v>84.22</v>
      </c>
      <c r="CX942" s="9">
        <v>85.07</v>
      </c>
      <c r="CY942" s="9">
        <v>81.599999999999994</v>
      </c>
      <c r="CZ942" s="9">
        <v>72.05</v>
      </c>
      <c r="DA942" s="9">
        <v>68.06</v>
      </c>
      <c r="DB942" s="9">
        <v>66.209999999999994</v>
      </c>
      <c r="DC942" s="9">
        <v>65.98</v>
      </c>
      <c r="DD942" s="9">
        <v>66.069999999999993</v>
      </c>
      <c r="DE942" s="9">
        <v>68.52</v>
      </c>
      <c r="DF942" s="9">
        <v>72.88</v>
      </c>
      <c r="DG942" s="9">
        <v>74.95</v>
      </c>
      <c r="DH942" s="9">
        <v>76.39</v>
      </c>
      <c r="DI942" s="9">
        <v>78.489999999999995</v>
      </c>
      <c r="DJ942" s="9">
        <v>78.05</v>
      </c>
      <c r="DK942" s="9">
        <v>76.42</v>
      </c>
      <c r="DL942" s="9">
        <v>68.510000000000005</v>
      </c>
      <c r="DM942" s="9">
        <v>66.47</v>
      </c>
      <c r="DN942" s="9">
        <v>66.13</v>
      </c>
      <c r="DO942" s="9">
        <v>65.73</v>
      </c>
      <c r="DP942" s="9">
        <v>65.53</v>
      </c>
      <c r="DR942" s="9">
        <v>81.95</v>
      </c>
      <c r="DS942" s="9">
        <v>78.599999999999994</v>
      </c>
      <c r="DT942" s="9">
        <v>88.7</v>
      </c>
      <c r="DU942" s="9">
        <v>88.75</v>
      </c>
      <c r="DV942" s="9">
        <v>89.6</v>
      </c>
      <c r="DW942" s="9">
        <v>89.45</v>
      </c>
      <c r="DX942" s="9">
        <v>86.55</v>
      </c>
      <c r="DY942" s="9">
        <v>78.150000000000006</v>
      </c>
      <c r="DZ942" s="9">
        <v>74.55</v>
      </c>
      <c r="EA942" s="9">
        <v>73.900000000000006</v>
      </c>
      <c r="EB942" s="9">
        <v>73.05</v>
      </c>
      <c r="EC942" s="9">
        <v>73.099999999999994</v>
      </c>
      <c r="ED942" s="9">
        <v>75.45</v>
      </c>
      <c r="EE942" s="9">
        <v>82.05</v>
      </c>
      <c r="EF942" s="9">
        <v>84.2</v>
      </c>
      <c r="EG942" s="9">
        <v>84.45</v>
      </c>
      <c r="EH942" s="9">
        <v>84.45</v>
      </c>
      <c r="EI942" s="9">
        <v>83.85</v>
      </c>
      <c r="EJ942" s="9">
        <v>80.400000000000006</v>
      </c>
      <c r="EK942" s="9">
        <v>70.900000000000006</v>
      </c>
      <c r="EL942" s="9">
        <v>67.95</v>
      </c>
      <c r="EM942" s="9">
        <v>67.75</v>
      </c>
      <c r="EN942" s="9">
        <v>68</v>
      </c>
      <c r="EO942" s="9">
        <v>68.45</v>
      </c>
      <c r="EP942" s="9">
        <v>70.75</v>
      </c>
      <c r="EQ942" s="9">
        <v>77</v>
      </c>
      <c r="ER942" s="9">
        <v>79</v>
      </c>
      <c r="ES942" s="9">
        <v>79.25</v>
      </c>
      <c r="ET942" s="9">
        <v>79.2</v>
      </c>
      <c r="EU942" s="9">
        <v>78.7</v>
      </c>
      <c r="EV942" s="9">
        <v>75.650000000000006</v>
      </c>
      <c r="EW942" s="9">
        <v>67.25</v>
      </c>
      <c r="EX942" s="9">
        <v>64.599999999999994</v>
      </c>
      <c r="EY942" s="9">
        <v>64.400000000000006</v>
      </c>
      <c r="EZ942" s="9">
        <v>64.599999999999994</v>
      </c>
      <c r="FA942" s="9">
        <v>65.099999999999994</v>
      </c>
      <c r="FB942" s="9">
        <v>67.7</v>
      </c>
      <c r="FC942" s="9">
        <v>74.900000000000006</v>
      </c>
      <c r="FD942" s="9">
        <v>77.2</v>
      </c>
      <c r="FE942" s="9">
        <v>77.45</v>
      </c>
      <c r="FF942" s="9">
        <v>77.349999999999994</v>
      </c>
      <c r="FG942" s="9">
        <v>76.900000000000006</v>
      </c>
      <c r="FH942" s="9">
        <v>74.349999999999994</v>
      </c>
      <c r="FI942" s="9">
        <v>67.45</v>
      </c>
      <c r="FJ942" s="9">
        <v>65.25</v>
      </c>
      <c r="FK942" s="9">
        <v>65.099999999999994</v>
      </c>
      <c r="FL942" s="9">
        <v>65.25</v>
      </c>
      <c r="FM942" s="9">
        <v>65.7</v>
      </c>
      <c r="FO942" s="9">
        <v>84.386499999999998</v>
      </c>
      <c r="FP942" s="7">
        <v>73.430000000000007</v>
      </c>
      <c r="FQ942" s="9">
        <v>1.3231999999999999</v>
      </c>
      <c r="FT942" s="7">
        <v>3.87</v>
      </c>
      <c r="FU942" s="7">
        <v>4.57</v>
      </c>
      <c r="FV942" s="9">
        <v>84.471699999999998</v>
      </c>
      <c r="FX942" s="9">
        <v>72.53</v>
      </c>
      <c r="FY942" s="9">
        <v>70.8</v>
      </c>
      <c r="FZ942" s="9">
        <v>69.290000000000006</v>
      </c>
      <c r="GA942" s="9">
        <v>68.2</v>
      </c>
      <c r="GB942" s="9">
        <v>67.260000000000005</v>
      </c>
      <c r="GD942" s="9">
        <v>72.53</v>
      </c>
      <c r="GE942" s="9">
        <v>71.7</v>
      </c>
      <c r="GF942" s="9">
        <v>70.8</v>
      </c>
      <c r="GG942" s="9">
        <v>70.09</v>
      </c>
      <c r="GH942" s="9">
        <v>69.62</v>
      </c>
      <c r="GI942" s="9">
        <v>69.290000000000006</v>
      </c>
      <c r="GJ942" s="9">
        <v>69.05</v>
      </c>
      <c r="GK942" s="9">
        <v>68.86</v>
      </c>
      <c r="GL942" s="9">
        <v>68.69</v>
      </c>
      <c r="GM942" s="9">
        <v>68.53</v>
      </c>
      <c r="GN942" s="9">
        <v>68.36</v>
      </c>
      <c r="GO942" s="9">
        <v>68.2</v>
      </c>
      <c r="GP942" s="9">
        <v>68.069999999999993</v>
      </c>
      <c r="GQ942" s="9">
        <v>67.959999999999994</v>
      </c>
      <c r="GR942" s="9">
        <v>67.88</v>
      </c>
      <c r="GS942" s="9">
        <v>67.8</v>
      </c>
      <c r="GT942" s="9">
        <v>67.680000000000007</v>
      </c>
      <c r="GU942" s="9">
        <v>67.569999999999993</v>
      </c>
      <c r="GV942" s="9">
        <v>67.510000000000005</v>
      </c>
      <c r="GW942" s="9">
        <v>67.459999999999994</v>
      </c>
      <c r="GX942" s="9">
        <v>67.430000000000007</v>
      </c>
      <c r="GY942" s="9">
        <v>67.400000000000006</v>
      </c>
      <c r="GZ942" s="9">
        <v>67.319999999999993</v>
      </c>
      <c r="HA942" s="9">
        <v>67.260000000000005</v>
      </c>
      <c r="HB942" s="9">
        <v>67.25</v>
      </c>
      <c r="HC942" s="9">
        <v>67.22</v>
      </c>
      <c r="HD942" s="9">
        <v>67.23</v>
      </c>
      <c r="HE942" s="9">
        <v>67.239999999999995</v>
      </c>
      <c r="HF942" s="9">
        <v>67.209999999999994</v>
      </c>
      <c r="HG942" s="9">
        <v>67.2</v>
      </c>
      <c r="HH942" s="9">
        <v>67.23</v>
      </c>
      <c r="HI942" s="9">
        <v>67.25</v>
      </c>
      <c r="HJ942" s="9">
        <v>67.27</v>
      </c>
      <c r="HK942" s="9">
        <v>67.290000000000006</v>
      </c>
      <c r="HL942" s="9">
        <v>67.260000000000005</v>
      </c>
      <c r="HM942" s="9">
        <v>67.25</v>
      </c>
      <c r="HN942" s="9">
        <v>67.23</v>
      </c>
      <c r="HO942" s="9">
        <v>67.209999999999994</v>
      </c>
      <c r="HP942" s="9">
        <v>67.209999999999994</v>
      </c>
      <c r="HQ942" s="9">
        <v>67.209999999999994</v>
      </c>
      <c r="HR942" s="9">
        <v>67.28</v>
      </c>
      <c r="HS942" s="9">
        <v>67.33</v>
      </c>
      <c r="HT942" s="9">
        <v>67.37</v>
      </c>
      <c r="HU942" s="9">
        <v>67.39</v>
      </c>
      <c r="HV942" s="9">
        <v>67.39</v>
      </c>
      <c r="HW942" s="9">
        <v>67.39</v>
      </c>
      <c r="HX942" s="9">
        <v>67.39</v>
      </c>
      <c r="HY942" s="9">
        <v>67.39</v>
      </c>
      <c r="ID942" s="14">
        <v>84.838099999999997</v>
      </c>
      <c r="IE942" s="14">
        <v>84.747900000000001</v>
      </c>
      <c r="IF942" s="14">
        <v>-0.10641399999999999</v>
      </c>
      <c r="IH942" s="7">
        <v>72.53</v>
      </c>
      <c r="II942" s="9">
        <v>86.84</v>
      </c>
    </row>
    <row r="943" spans="1:243" x14ac:dyDescent="0.35">
      <c r="A943" s="6">
        <f t="shared" si="208"/>
        <v>45870</v>
      </c>
      <c r="B943" s="13">
        <f t="shared" ref="B943:B1003" si="214">MONTH(A943)</f>
        <v>8</v>
      </c>
      <c r="C943" s="13">
        <f t="shared" ref="C943:C1003" si="215">YEAR(A943)</f>
        <v>2025</v>
      </c>
      <c r="D943">
        <f t="shared" ref="D943:D1003" si="216">C943*100+B943</f>
        <v>202508</v>
      </c>
      <c r="E943">
        <f t="shared" ref="E943:E1003" si="217">IF(B943&lt;4,1,IF(B943&lt;7,2,IF(B943&lt;10,3,4)))</f>
        <v>3</v>
      </c>
      <c r="F943">
        <f t="shared" ref="F943:F1003" si="218">C943*100+E943</f>
        <v>202503</v>
      </c>
      <c r="G943" t="s">
        <v>2102</v>
      </c>
      <c r="H943" s="9">
        <v>4.25</v>
      </c>
      <c r="I943" s="9">
        <v>4.2176</v>
      </c>
      <c r="J943" s="10">
        <v>3.9756013000000001</v>
      </c>
      <c r="K943" s="10">
        <v>3.9272737000000002</v>
      </c>
      <c r="L943" s="10">
        <v>3.8559437000000001</v>
      </c>
      <c r="M943" s="10">
        <v>3.7714953000000002</v>
      </c>
      <c r="N943" s="10">
        <v>3.6893698000000001</v>
      </c>
      <c r="O943" s="10">
        <v>3.6165319999999999</v>
      </c>
      <c r="P943" s="10">
        <v>3.5553148999999999</v>
      </c>
      <c r="Q943" s="10">
        <v>3.5065688000000002</v>
      </c>
      <c r="R943" s="10">
        <v>3.4693255999999999</v>
      </c>
      <c r="S943" s="10">
        <v>3.4422891999999998</v>
      </c>
      <c r="T943" s="10">
        <v>3.4240797000000001</v>
      </c>
      <c r="U943" s="10">
        <v>3.4129531000000002</v>
      </c>
      <c r="V943" s="10">
        <v>3.4065115000000001</v>
      </c>
      <c r="W943" s="10">
        <v>3.4036626999999999</v>
      </c>
      <c r="X943" s="10">
        <v>3.4037796</v>
      </c>
      <c r="Y943" s="10">
        <v>3.4062351999999998</v>
      </c>
      <c r="Z943" s="10">
        <v>3.4104028</v>
      </c>
      <c r="AA943" s="10">
        <v>3.4156551999999998</v>
      </c>
      <c r="AB943" s="10">
        <v>3.4214600000000002</v>
      </c>
      <c r="AC943" s="10">
        <v>3.4277236000000002</v>
      </c>
      <c r="AD943" s="10">
        <v>3.4344790000000001</v>
      </c>
      <c r="AE943" s="10">
        <v>3.4417596000000001</v>
      </c>
      <c r="AF943" s="10">
        <v>3.4495987000000001</v>
      </c>
      <c r="AG943" s="10">
        <v>3.4580294999999999</v>
      </c>
      <c r="AH943" s="10">
        <v>3.4670747999999998</v>
      </c>
      <c r="AI943" s="10">
        <v>3.4767112</v>
      </c>
      <c r="AJ943" s="10">
        <v>3.4869024</v>
      </c>
      <c r="AK943" s="10">
        <v>3.4976121</v>
      </c>
      <c r="AL943" s="10">
        <v>3.5088043999999998</v>
      </c>
      <c r="AM943" s="10">
        <v>3.5204426</v>
      </c>
      <c r="AN943" s="10">
        <v>3.5324906999999999</v>
      </c>
      <c r="AO943" s="10">
        <v>3.5449126999999998</v>
      </c>
      <c r="AP943" s="10">
        <v>3.5576718999999999</v>
      </c>
      <c r="AQ943" s="10">
        <v>3.5707323999999998</v>
      </c>
      <c r="AR943" s="10">
        <v>3.5840578999999999</v>
      </c>
      <c r="AS943" s="10">
        <v>3.5976121000000001</v>
      </c>
      <c r="AT943" s="10">
        <v>3.6113623000000001</v>
      </c>
      <c r="AU943" s="10">
        <v>3.6252914999999999</v>
      </c>
      <c r="AV943" s="10">
        <v>3.6393865999999999</v>
      </c>
      <c r="AW943" s="10">
        <v>3.6536347</v>
      </c>
      <c r="AX943" s="10">
        <v>3.6680231999999999</v>
      </c>
      <c r="AY943" s="10">
        <v>3.6825386999999998</v>
      </c>
      <c r="AZ943" s="10">
        <v>3.6971688</v>
      </c>
      <c r="BA943" s="10">
        <v>3.7119005</v>
      </c>
      <c r="BB943" s="10">
        <v>3.7267206000000002</v>
      </c>
      <c r="BC943" s="10">
        <v>3.7416165000000001</v>
      </c>
      <c r="BD943" s="10">
        <v>3.7565754</v>
      </c>
      <c r="BE943" s="10">
        <v>3.7715841000000001</v>
      </c>
      <c r="BF943" s="10">
        <v>3.7866319000000002</v>
      </c>
      <c r="BG943" s="10">
        <v>3.8017170999999998</v>
      </c>
      <c r="BH943" s="10">
        <v>3.81684</v>
      </c>
      <c r="BI943" s="10">
        <v>3.8320012999999999</v>
      </c>
      <c r="BJ943" s="10">
        <v>3.8472018000000001</v>
      </c>
      <c r="BK943" s="10">
        <v>3.8624418</v>
      </c>
      <c r="BL943" s="10">
        <v>3.8777219999999999</v>
      </c>
      <c r="BM943" s="10">
        <v>3.8930433</v>
      </c>
      <c r="BN943" s="10">
        <v>3.9084058000000002</v>
      </c>
      <c r="BO943" s="10">
        <v>3.9238103999999998</v>
      </c>
      <c r="BP943" s="10">
        <v>3.9392578</v>
      </c>
      <c r="BQ943" s="10">
        <v>3.9547482999999999</v>
      </c>
      <c r="BR943" s="10">
        <v>4.0484938000000001</v>
      </c>
      <c r="BS943" s="10">
        <v>4.1430993999999997</v>
      </c>
      <c r="BU943" s="9">
        <v>83.88</v>
      </c>
      <c r="BV943" s="9">
        <v>84.88</v>
      </c>
      <c r="BW943" s="9">
        <v>91.18</v>
      </c>
      <c r="BX943" s="9">
        <v>95.05</v>
      </c>
      <c r="BY943" s="9">
        <v>96.32</v>
      </c>
      <c r="BZ943" s="9">
        <v>96.12</v>
      </c>
      <c r="CA943" s="9">
        <v>91.99</v>
      </c>
      <c r="CB943" s="9">
        <v>87.19</v>
      </c>
      <c r="CC943" s="9">
        <v>83.23</v>
      </c>
      <c r="CD943" s="9">
        <v>82.11</v>
      </c>
      <c r="CE943" s="9">
        <v>81.52</v>
      </c>
      <c r="CF943" s="9">
        <v>82.22</v>
      </c>
      <c r="CG943" s="9">
        <v>84.27</v>
      </c>
      <c r="CH943" s="9">
        <v>85.44</v>
      </c>
      <c r="CI943" s="9">
        <v>90</v>
      </c>
      <c r="CJ943" s="9">
        <v>92.5</v>
      </c>
      <c r="CK943" s="9">
        <v>93.65</v>
      </c>
      <c r="CL943" s="9">
        <v>93.52</v>
      </c>
      <c r="CM943" s="9">
        <v>88.1</v>
      </c>
      <c r="CN943" s="9">
        <v>78.81</v>
      </c>
      <c r="CO943" s="9">
        <v>77.25</v>
      </c>
      <c r="CP943" s="9">
        <v>75.11</v>
      </c>
      <c r="CQ943" s="9">
        <v>72.5</v>
      </c>
      <c r="CR943" s="9">
        <v>72.05</v>
      </c>
      <c r="CS943" s="9">
        <v>73.709999999999994</v>
      </c>
      <c r="CT943" s="9">
        <v>78.05</v>
      </c>
      <c r="CU943" s="9">
        <v>80.7</v>
      </c>
      <c r="CV943" s="9">
        <v>81.099999999999994</v>
      </c>
      <c r="CW943" s="9">
        <v>83.26</v>
      </c>
      <c r="CX943" s="9">
        <v>84.11</v>
      </c>
      <c r="CY943" s="9">
        <v>80.64</v>
      </c>
      <c r="CZ943" s="9">
        <v>71.41</v>
      </c>
      <c r="DA943" s="9">
        <v>67.400000000000006</v>
      </c>
      <c r="DB943" s="9">
        <v>65.55</v>
      </c>
      <c r="DC943" s="9">
        <v>65.44</v>
      </c>
      <c r="DD943" s="9">
        <v>65.53</v>
      </c>
      <c r="DE943" s="9">
        <v>67.98</v>
      </c>
      <c r="DF943" s="9">
        <v>72.56</v>
      </c>
      <c r="DG943" s="9">
        <v>74.63</v>
      </c>
      <c r="DH943" s="9">
        <v>76.069999999999993</v>
      </c>
      <c r="DI943" s="9">
        <v>78.23</v>
      </c>
      <c r="DJ943" s="9">
        <v>77.790000000000006</v>
      </c>
      <c r="DK943" s="9">
        <v>76.16</v>
      </c>
      <c r="DL943" s="9">
        <v>68.41</v>
      </c>
      <c r="DM943" s="9">
        <v>66.37</v>
      </c>
      <c r="DN943" s="9">
        <v>66.03</v>
      </c>
      <c r="DO943" s="9">
        <v>65.62</v>
      </c>
      <c r="DP943" s="9">
        <v>65.42</v>
      </c>
      <c r="DR943" s="9">
        <v>79</v>
      </c>
      <c r="DS943" s="9">
        <v>76.099999999999994</v>
      </c>
      <c r="DT943" s="9">
        <v>86.75</v>
      </c>
      <c r="DU943" s="9">
        <v>87.15</v>
      </c>
      <c r="DV943" s="9">
        <v>87.85</v>
      </c>
      <c r="DW943" s="9">
        <v>87.65</v>
      </c>
      <c r="DX943" s="9">
        <v>84.75</v>
      </c>
      <c r="DY943" s="9">
        <v>76.150000000000006</v>
      </c>
      <c r="DZ943" s="9">
        <v>73.349999999999994</v>
      </c>
      <c r="EA943" s="9">
        <v>72.7</v>
      </c>
      <c r="EB943" s="9">
        <v>71.599999999999994</v>
      </c>
      <c r="EC943" s="9">
        <v>71.599999999999994</v>
      </c>
      <c r="ED943" s="9">
        <v>74</v>
      </c>
      <c r="EE943" s="9">
        <v>80.8</v>
      </c>
      <c r="EF943" s="9">
        <v>82.95</v>
      </c>
      <c r="EG943" s="9">
        <v>83.25</v>
      </c>
      <c r="EH943" s="9">
        <v>83.2</v>
      </c>
      <c r="EI943" s="9">
        <v>82.65</v>
      </c>
      <c r="EJ943" s="9">
        <v>79.25</v>
      </c>
      <c r="EK943" s="9">
        <v>70</v>
      </c>
      <c r="EL943" s="9">
        <v>67.05</v>
      </c>
      <c r="EM943" s="9">
        <v>66.900000000000006</v>
      </c>
      <c r="EN943" s="9">
        <v>67.150000000000006</v>
      </c>
      <c r="EO943" s="9">
        <v>67.599999999999994</v>
      </c>
      <c r="EP943" s="9">
        <v>69.7</v>
      </c>
      <c r="EQ943" s="9">
        <v>75.5</v>
      </c>
      <c r="ER943" s="9">
        <v>77.400000000000006</v>
      </c>
      <c r="ES943" s="9">
        <v>77.650000000000006</v>
      </c>
      <c r="ET943" s="9">
        <v>77.599999999999994</v>
      </c>
      <c r="EU943" s="9">
        <v>77.099999999999994</v>
      </c>
      <c r="EV943" s="9">
        <v>74.150000000000006</v>
      </c>
      <c r="EW943" s="9">
        <v>66.8</v>
      </c>
      <c r="EX943" s="9">
        <v>64.25</v>
      </c>
      <c r="EY943" s="9">
        <v>64.099999999999994</v>
      </c>
      <c r="EZ943" s="9">
        <v>64.25</v>
      </c>
      <c r="FA943" s="9">
        <v>64.75</v>
      </c>
      <c r="FB943" s="9">
        <v>67.349999999999994</v>
      </c>
      <c r="FC943" s="9">
        <v>73.8</v>
      </c>
      <c r="FD943" s="9">
        <v>76.099999999999994</v>
      </c>
      <c r="FE943" s="9">
        <v>76.349999999999994</v>
      </c>
      <c r="FF943" s="9">
        <v>76.25</v>
      </c>
      <c r="FG943" s="9">
        <v>75.75</v>
      </c>
      <c r="FH943" s="9">
        <v>73.25</v>
      </c>
      <c r="FI943" s="9">
        <v>66.349999999999994</v>
      </c>
      <c r="FJ943" s="9">
        <v>64.150000000000006</v>
      </c>
      <c r="FK943" s="9">
        <v>64</v>
      </c>
      <c r="FL943" s="9">
        <v>64.150000000000006</v>
      </c>
      <c r="FM943" s="9">
        <v>64.599999999999994</v>
      </c>
      <c r="FO943" s="9">
        <v>84.1023</v>
      </c>
      <c r="FP943" s="7">
        <v>70.55</v>
      </c>
      <c r="FQ943" s="9">
        <v>1.3263</v>
      </c>
      <c r="FT943" s="7">
        <v>3.79</v>
      </c>
      <c r="FU943" s="7">
        <v>4.53</v>
      </c>
      <c r="FV943" s="9">
        <v>84.185000000000002</v>
      </c>
      <c r="FX943" s="9">
        <v>69.67</v>
      </c>
      <c r="FY943" s="9">
        <v>68.040000000000006</v>
      </c>
      <c r="FZ943" s="9">
        <v>67.09</v>
      </c>
      <c r="GA943" s="9">
        <v>66.349999999999994</v>
      </c>
      <c r="GB943" s="9">
        <v>66.06</v>
      </c>
      <c r="GD943" s="9">
        <v>69.67</v>
      </c>
      <c r="GE943" s="9">
        <v>68.760000000000005</v>
      </c>
      <c r="GF943" s="9">
        <v>68.040000000000006</v>
      </c>
      <c r="GG943" s="9">
        <v>67.58</v>
      </c>
      <c r="GH943" s="9">
        <v>67.290000000000006</v>
      </c>
      <c r="GI943" s="9">
        <v>67.09</v>
      </c>
      <c r="GJ943" s="9">
        <v>66.930000000000007</v>
      </c>
      <c r="GK943" s="9">
        <v>66.8</v>
      </c>
      <c r="GL943" s="9">
        <v>66.680000000000007</v>
      </c>
      <c r="GM943" s="9">
        <v>66.56</v>
      </c>
      <c r="GN943" s="9">
        <v>66.45</v>
      </c>
      <c r="GO943" s="9">
        <v>66.349999999999994</v>
      </c>
      <c r="GP943" s="9">
        <v>66.28</v>
      </c>
      <c r="GQ943" s="9">
        <v>66.239999999999995</v>
      </c>
      <c r="GR943" s="9">
        <v>66.2</v>
      </c>
      <c r="GS943" s="9">
        <v>66.12</v>
      </c>
      <c r="GT943" s="9">
        <v>66.06</v>
      </c>
      <c r="GU943" s="9">
        <v>66.05</v>
      </c>
      <c r="GV943" s="9">
        <v>66.05</v>
      </c>
      <c r="GW943" s="9">
        <v>66.069999999999993</v>
      </c>
      <c r="GX943" s="9">
        <v>66.08</v>
      </c>
      <c r="GY943" s="9">
        <v>66.05</v>
      </c>
      <c r="GZ943" s="9">
        <v>66.03</v>
      </c>
      <c r="HA943" s="9">
        <v>66.06</v>
      </c>
      <c r="HB943" s="9">
        <v>66.069999999999993</v>
      </c>
      <c r="HC943" s="9">
        <v>66.13</v>
      </c>
      <c r="HD943" s="9">
        <v>66.19</v>
      </c>
      <c r="HE943" s="9">
        <v>66.19</v>
      </c>
      <c r="HF943" s="9">
        <v>66.22</v>
      </c>
      <c r="HG943" s="9">
        <v>66.290000000000006</v>
      </c>
      <c r="HH943" s="9">
        <v>66.349999999999994</v>
      </c>
      <c r="HI943" s="9">
        <v>66.41</v>
      </c>
      <c r="HJ943" s="9">
        <v>66.47</v>
      </c>
      <c r="HK943" s="9">
        <v>66.47</v>
      </c>
      <c r="HL943" s="9">
        <v>66.489999999999995</v>
      </c>
      <c r="HM943" s="9">
        <v>66.5</v>
      </c>
      <c r="HN943" s="9">
        <v>66.52</v>
      </c>
      <c r="HO943" s="9">
        <v>66.56</v>
      </c>
      <c r="HP943" s="9">
        <v>66.599999999999994</v>
      </c>
      <c r="HQ943" s="9">
        <v>66.67</v>
      </c>
      <c r="HR943" s="9">
        <v>66.739999999999995</v>
      </c>
      <c r="HS943" s="9">
        <v>66.8</v>
      </c>
      <c r="HT943" s="9">
        <v>66.84</v>
      </c>
      <c r="HU943" s="9">
        <v>66.87</v>
      </c>
      <c r="HV943" s="9">
        <v>66.900000000000006</v>
      </c>
      <c r="HW943" s="9">
        <v>66.92</v>
      </c>
      <c r="HX943" s="9">
        <v>66.94</v>
      </c>
      <c r="HY943" s="9">
        <v>66.95</v>
      </c>
      <c r="ID943" s="14">
        <v>84.838099999999997</v>
      </c>
      <c r="IE943" s="14">
        <v>84.747900000000001</v>
      </c>
      <c r="IF943" s="14">
        <v>-0.10641399999999999</v>
      </c>
      <c r="IH943" s="7">
        <v>69.67</v>
      </c>
      <c r="II943" s="9">
        <v>83.88</v>
      </c>
    </row>
    <row r="944" spans="1:243" x14ac:dyDescent="0.35">
      <c r="A944" s="6">
        <f t="shared" si="208"/>
        <v>45873</v>
      </c>
      <c r="B944" s="13">
        <f t="shared" si="214"/>
        <v>8</v>
      </c>
      <c r="C944" s="13">
        <f t="shared" si="215"/>
        <v>2025</v>
      </c>
      <c r="D944">
        <f t="shared" si="216"/>
        <v>202508</v>
      </c>
      <c r="E944">
        <f t="shared" si="217"/>
        <v>3</v>
      </c>
      <c r="F944">
        <f t="shared" si="218"/>
        <v>202503</v>
      </c>
      <c r="G944" t="s">
        <v>2103</v>
      </c>
      <c r="H944" s="9">
        <v>4.25</v>
      </c>
      <c r="I944" s="9">
        <v>4.2168999999999999</v>
      </c>
      <c r="J944" s="10">
        <v>3.9746785999999998</v>
      </c>
      <c r="K944" s="10">
        <v>3.9310016000000001</v>
      </c>
      <c r="L944" s="10">
        <v>3.8657343000000002</v>
      </c>
      <c r="M944" s="10">
        <v>3.7882093999999999</v>
      </c>
      <c r="N944" s="10">
        <v>3.7123244999999998</v>
      </c>
      <c r="O944" s="10">
        <v>3.6439911</v>
      </c>
      <c r="P944" s="10">
        <v>3.5859519</v>
      </c>
      <c r="Q944" s="10">
        <v>3.5395417999999998</v>
      </c>
      <c r="R944" s="10">
        <v>3.5049882000000001</v>
      </c>
      <c r="S944" s="10">
        <v>3.4809374000000002</v>
      </c>
      <c r="T944" s="10">
        <v>3.4661767000000001</v>
      </c>
      <c r="U944" s="10">
        <v>3.4586353000000001</v>
      </c>
      <c r="V944" s="10">
        <v>3.4554160999999999</v>
      </c>
      <c r="W944" s="10">
        <v>3.4552934999999998</v>
      </c>
      <c r="X944" s="10">
        <v>3.4575402</v>
      </c>
      <c r="Y944" s="10">
        <v>3.4614284999999998</v>
      </c>
      <c r="Z944" s="10">
        <v>3.4662310000000001</v>
      </c>
      <c r="AA944" s="10">
        <v>3.4712201</v>
      </c>
      <c r="AB944" s="10">
        <v>3.4757989</v>
      </c>
      <c r="AC944" s="10">
        <v>3.4799766999999999</v>
      </c>
      <c r="AD944" s="10">
        <v>3.4839378000000001</v>
      </c>
      <c r="AE944" s="10">
        <v>3.4878672000000002</v>
      </c>
      <c r="AF944" s="10">
        <v>3.4919492999999999</v>
      </c>
      <c r="AG944" s="10">
        <v>3.4963690000000001</v>
      </c>
      <c r="AH944" s="10">
        <v>3.5012783000000001</v>
      </c>
      <c r="AI944" s="10">
        <v>3.5066997999999998</v>
      </c>
      <c r="AJ944" s="10">
        <v>3.5126233999999998</v>
      </c>
      <c r="AK944" s="10">
        <v>3.5190391999999999</v>
      </c>
      <c r="AL944" s="10">
        <v>3.5259372</v>
      </c>
      <c r="AM944" s="10">
        <v>3.5333071999999999</v>
      </c>
      <c r="AN944" s="10">
        <v>3.5411394</v>
      </c>
      <c r="AO944" s="10">
        <v>3.5494238</v>
      </c>
      <c r="AP944" s="10">
        <v>3.5581502999999999</v>
      </c>
      <c r="AQ944" s="10">
        <v>3.5673089</v>
      </c>
      <c r="AR944" s="10">
        <v>3.5768898</v>
      </c>
      <c r="AS944" s="10">
        <v>3.5868826</v>
      </c>
      <c r="AT944" s="10">
        <v>3.5972767000000001</v>
      </c>
      <c r="AU944" s="10">
        <v>3.6080573999999999</v>
      </c>
      <c r="AV944" s="10">
        <v>3.6192082999999999</v>
      </c>
      <c r="AW944" s="10">
        <v>3.6307136999999998</v>
      </c>
      <c r="AX944" s="10">
        <v>3.6425578000000001</v>
      </c>
      <c r="AY944" s="10">
        <v>3.6547242999999998</v>
      </c>
      <c r="AZ944" s="10">
        <v>3.6671974000000001</v>
      </c>
      <c r="BA944" s="10">
        <v>3.6799613999999998</v>
      </c>
      <c r="BB944" s="10">
        <v>3.6930000000000001</v>
      </c>
      <c r="BC944" s="10">
        <v>3.7062974</v>
      </c>
      <c r="BD944" s="10">
        <v>3.7198376999999998</v>
      </c>
      <c r="BE944" s="10">
        <v>3.7336048000000002</v>
      </c>
      <c r="BF944" s="10">
        <v>3.7475838000000001</v>
      </c>
      <c r="BG944" s="10">
        <v>3.7617653</v>
      </c>
      <c r="BH944" s="10">
        <v>3.7761410999999998</v>
      </c>
      <c r="BI944" s="10">
        <v>3.7907036000000001</v>
      </c>
      <c r="BJ944" s="10">
        <v>3.8054451</v>
      </c>
      <c r="BK944" s="10">
        <v>3.8203575000000001</v>
      </c>
      <c r="BL944" s="10">
        <v>3.8354330999999999</v>
      </c>
      <c r="BM944" s="10">
        <v>3.8506643</v>
      </c>
      <c r="BN944" s="10">
        <v>3.8660429000000001</v>
      </c>
      <c r="BO944" s="10">
        <v>3.8815612000000002</v>
      </c>
      <c r="BP944" s="10">
        <v>3.8972117000000002</v>
      </c>
      <c r="BQ944" s="10">
        <v>3.9129860999999999</v>
      </c>
      <c r="BR944" s="10">
        <v>4.0096715999999999</v>
      </c>
      <c r="BS944" s="10">
        <v>4.1080560999999998</v>
      </c>
      <c r="BU944" s="9">
        <v>84.59</v>
      </c>
      <c r="BV944" s="9">
        <v>85.69</v>
      </c>
      <c r="BW944" s="9">
        <v>91.88</v>
      </c>
      <c r="BX944" s="9">
        <v>95.62</v>
      </c>
      <c r="BY944" s="9">
        <v>96.85</v>
      </c>
      <c r="BZ944" s="9">
        <v>96.69</v>
      </c>
      <c r="CA944" s="9">
        <v>92.62</v>
      </c>
      <c r="CB944" s="9">
        <v>87.43</v>
      </c>
      <c r="CC944" s="9">
        <v>83.46</v>
      </c>
      <c r="CD944" s="9">
        <v>82.4</v>
      </c>
      <c r="CE944" s="9">
        <v>81.760000000000005</v>
      </c>
      <c r="CF944" s="9">
        <v>82.52</v>
      </c>
      <c r="CG944" s="9">
        <v>84.57</v>
      </c>
      <c r="CH944" s="9">
        <v>85.71</v>
      </c>
      <c r="CI944" s="9">
        <v>90.3</v>
      </c>
      <c r="CJ944" s="9">
        <v>92.68</v>
      </c>
      <c r="CK944" s="9">
        <v>93.91</v>
      </c>
      <c r="CL944" s="9">
        <v>93.82</v>
      </c>
      <c r="CM944" s="9">
        <v>88.4</v>
      </c>
      <c r="CN944" s="9">
        <v>79.260000000000005</v>
      </c>
      <c r="CO944" s="9">
        <v>77.7</v>
      </c>
      <c r="CP944" s="9">
        <v>75.63</v>
      </c>
      <c r="CQ944" s="9">
        <v>72.92</v>
      </c>
      <c r="CR944" s="9">
        <v>72.56</v>
      </c>
      <c r="CS944" s="9">
        <v>74.239999999999995</v>
      </c>
      <c r="CT944" s="9">
        <v>78.59</v>
      </c>
      <c r="CU944" s="9">
        <v>81.180000000000007</v>
      </c>
      <c r="CV944" s="9">
        <v>81.58</v>
      </c>
      <c r="CW944" s="9">
        <v>83.75</v>
      </c>
      <c r="CX944" s="9">
        <v>84.6</v>
      </c>
      <c r="CY944" s="9">
        <v>81.14</v>
      </c>
      <c r="CZ944" s="9">
        <v>72.09</v>
      </c>
      <c r="DA944" s="9">
        <v>68.08</v>
      </c>
      <c r="DB944" s="9">
        <v>66.23</v>
      </c>
      <c r="DC944" s="9">
        <v>66.12</v>
      </c>
      <c r="DD944" s="9">
        <v>66.209999999999994</v>
      </c>
      <c r="DE944" s="9">
        <v>68.66</v>
      </c>
      <c r="DF944" s="9">
        <v>73.27</v>
      </c>
      <c r="DG944" s="9">
        <v>75.36</v>
      </c>
      <c r="DH944" s="9">
        <v>76.8</v>
      </c>
      <c r="DI944" s="9">
        <v>78.959999999999994</v>
      </c>
      <c r="DJ944" s="9">
        <v>78.52</v>
      </c>
      <c r="DK944" s="9">
        <v>76.56</v>
      </c>
      <c r="DL944" s="9">
        <v>68.81</v>
      </c>
      <c r="DM944" s="9">
        <v>66.77</v>
      </c>
      <c r="DN944" s="9">
        <v>66.430000000000007</v>
      </c>
      <c r="DO944" s="9">
        <v>66.02</v>
      </c>
      <c r="DP944" s="9">
        <v>65.819999999999993</v>
      </c>
      <c r="DR944" s="9">
        <v>79.3</v>
      </c>
      <c r="DS944" s="9">
        <v>77.099999999999994</v>
      </c>
      <c r="DT944" s="9">
        <v>87.55</v>
      </c>
      <c r="DU944" s="9">
        <v>87.7</v>
      </c>
      <c r="DV944" s="9">
        <v>88.85</v>
      </c>
      <c r="DW944" s="9">
        <v>88.65</v>
      </c>
      <c r="DX944" s="9">
        <v>85.75</v>
      </c>
      <c r="DY944" s="9">
        <v>76.8</v>
      </c>
      <c r="DZ944" s="9">
        <v>74</v>
      </c>
      <c r="EA944" s="9">
        <v>73.349999999999994</v>
      </c>
      <c r="EB944" s="9">
        <v>72.25</v>
      </c>
      <c r="EC944" s="9">
        <v>72.25</v>
      </c>
      <c r="ED944" s="9">
        <v>74.650000000000006</v>
      </c>
      <c r="EE944" s="9">
        <v>81.5</v>
      </c>
      <c r="EF944" s="9">
        <v>83.65</v>
      </c>
      <c r="EG944" s="9">
        <v>83.95</v>
      </c>
      <c r="EH944" s="9">
        <v>83.85</v>
      </c>
      <c r="EI944" s="9">
        <v>83.3</v>
      </c>
      <c r="EJ944" s="9">
        <v>79.900000000000006</v>
      </c>
      <c r="EK944" s="9">
        <v>70.650000000000006</v>
      </c>
      <c r="EL944" s="9">
        <v>67.7</v>
      </c>
      <c r="EM944" s="9">
        <v>67.55</v>
      </c>
      <c r="EN944" s="9">
        <v>67.8</v>
      </c>
      <c r="EO944" s="9">
        <v>68.25</v>
      </c>
      <c r="EP944" s="9">
        <v>70.349999999999994</v>
      </c>
      <c r="EQ944" s="9">
        <v>76.150000000000006</v>
      </c>
      <c r="ER944" s="9">
        <v>78.05</v>
      </c>
      <c r="ES944" s="9">
        <v>78.3</v>
      </c>
      <c r="ET944" s="9">
        <v>78.25</v>
      </c>
      <c r="EU944" s="9">
        <v>77.75</v>
      </c>
      <c r="EV944" s="9">
        <v>74.8</v>
      </c>
      <c r="EW944" s="9">
        <v>67.45</v>
      </c>
      <c r="EX944" s="9">
        <v>64.900000000000006</v>
      </c>
      <c r="EY944" s="9">
        <v>64.75</v>
      </c>
      <c r="EZ944" s="9">
        <v>64.900000000000006</v>
      </c>
      <c r="FA944" s="9">
        <v>65.400000000000006</v>
      </c>
      <c r="FB944" s="9">
        <v>68</v>
      </c>
      <c r="FC944" s="9">
        <v>74.45</v>
      </c>
      <c r="FD944" s="9">
        <v>76.75</v>
      </c>
      <c r="FE944" s="9">
        <v>77</v>
      </c>
      <c r="FF944" s="9">
        <v>76.900000000000006</v>
      </c>
      <c r="FG944" s="9">
        <v>76.400000000000006</v>
      </c>
      <c r="FH944" s="9">
        <v>73.900000000000006</v>
      </c>
      <c r="FI944" s="9">
        <v>67</v>
      </c>
      <c r="FJ944" s="9">
        <v>64.849999999999994</v>
      </c>
      <c r="FK944" s="9">
        <v>64.7</v>
      </c>
      <c r="FL944" s="9">
        <v>64.849999999999994</v>
      </c>
      <c r="FM944" s="9">
        <v>65.3</v>
      </c>
      <c r="FO944" s="9">
        <v>84.243600000000001</v>
      </c>
      <c r="FP944" s="7">
        <v>69.56</v>
      </c>
      <c r="FQ944" s="9">
        <v>1.3293999999999999</v>
      </c>
      <c r="FT944" s="7">
        <v>3.8</v>
      </c>
      <c r="FU944" s="7">
        <v>4.51</v>
      </c>
      <c r="FV944" s="9">
        <v>84.335099999999997</v>
      </c>
      <c r="FX944" s="9">
        <v>68.760000000000005</v>
      </c>
      <c r="FY944" s="9">
        <v>67.45</v>
      </c>
      <c r="FZ944" s="9">
        <v>66.73</v>
      </c>
      <c r="GA944" s="9">
        <v>66.099999999999994</v>
      </c>
      <c r="GB944" s="9">
        <v>65.88</v>
      </c>
      <c r="GD944" s="9">
        <v>68.760000000000005</v>
      </c>
      <c r="GE944" s="9">
        <v>68.010000000000005</v>
      </c>
      <c r="GF944" s="9">
        <v>67.45</v>
      </c>
      <c r="GG944" s="9">
        <v>67.099999999999994</v>
      </c>
      <c r="GH944" s="9">
        <v>66.87</v>
      </c>
      <c r="GI944" s="9">
        <v>66.73</v>
      </c>
      <c r="GJ944" s="9">
        <v>66.61</v>
      </c>
      <c r="GK944" s="9">
        <v>66.510000000000005</v>
      </c>
      <c r="GL944" s="9">
        <v>66.400000000000006</v>
      </c>
      <c r="GM944" s="9">
        <v>66.290000000000006</v>
      </c>
      <c r="GN944" s="9">
        <v>66.19</v>
      </c>
      <c r="GO944" s="9">
        <v>66.099999999999994</v>
      </c>
      <c r="GP944" s="9">
        <v>66.03</v>
      </c>
      <c r="GQ944" s="9">
        <v>66</v>
      </c>
      <c r="GR944" s="9">
        <v>65.97</v>
      </c>
      <c r="GS944" s="9">
        <v>65.900000000000006</v>
      </c>
      <c r="GT944" s="9">
        <v>65.84</v>
      </c>
      <c r="GU944" s="9">
        <v>65.83</v>
      </c>
      <c r="GV944" s="9">
        <v>65.83</v>
      </c>
      <c r="GW944" s="9">
        <v>65.849999999999994</v>
      </c>
      <c r="GX944" s="9">
        <v>65.87</v>
      </c>
      <c r="GY944" s="9">
        <v>65.849999999999994</v>
      </c>
      <c r="GZ944" s="9">
        <v>65.84</v>
      </c>
      <c r="HA944" s="9">
        <v>65.88</v>
      </c>
      <c r="HB944" s="9">
        <v>65.89</v>
      </c>
      <c r="HC944" s="9">
        <v>65.95</v>
      </c>
      <c r="HD944" s="9">
        <v>66.02</v>
      </c>
      <c r="HE944" s="9">
        <v>66.03</v>
      </c>
      <c r="HF944" s="9">
        <v>66.06</v>
      </c>
      <c r="HG944" s="9">
        <v>66.13</v>
      </c>
      <c r="HH944" s="9">
        <v>66.2</v>
      </c>
      <c r="HI944" s="9">
        <v>66.260000000000005</v>
      </c>
      <c r="HJ944" s="9">
        <v>66.33</v>
      </c>
      <c r="HK944" s="9">
        <v>66.33</v>
      </c>
      <c r="HL944" s="9">
        <v>66.349999999999994</v>
      </c>
      <c r="HM944" s="9">
        <v>66.37</v>
      </c>
      <c r="HN944" s="9">
        <v>66.400000000000006</v>
      </c>
      <c r="HO944" s="9">
        <v>66.44</v>
      </c>
      <c r="HP944" s="9">
        <v>66.48</v>
      </c>
      <c r="HQ944" s="9">
        <v>66.55</v>
      </c>
      <c r="HR944" s="9">
        <v>66.62</v>
      </c>
      <c r="HS944" s="9">
        <v>66.69</v>
      </c>
      <c r="HT944" s="9">
        <v>66.75</v>
      </c>
      <c r="HU944" s="9">
        <v>66.8</v>
      </c>
      <c r="HV944" s="9">
        <v>66.84</v>
      </c>
      <c r="HW944" s="9">
        <v>66.87</v>
      </c>
      <c r="HX944" s="9">
        <v>66.900000000000006</v>
      </c>
      <c r="HY944" s="9">
        <v>66.91</v>
      </c>
      <c r="ID944" s="14">
        <v>84.838099999999997</v>
      </c>
      <c r="IE944" s="14">
        <v>84.747900000000001</v>
      </c>
      <c r="IF944" s="14">
        <v>-0.10641399999999999</v>
      </c>
      <c r="IH944" s="7">
        <v>68.760000000000005</v>
      </c>
      <c r="II944" s="9">
        <v>84.59</v>
      </c>
    </row>
    <row r="945" spans="1:243" x14ac:dyDescent="0.35">
      <c r="A945" s="6">
        <f t="shared" si="208"/>
        <v>45874</v>
      </c>
      <c r="B945" s="13">
        <f t="shared" si="214"/>
        <v>8</v>
      </c>
      <c r="C945" s="13">
        <f t="shared" si="215"/>
        <v>2025</v>
      </c>
      <c r="D945">
        <f t="shared" si="216"/>
        <v>202508</v>
      </c>
      <c r="E945">
        <f t="shared" si="217"/>
        <v>3</v>
      </c>
      <c r="F945">
        <f t="shared" si="218"/>
        <v>202503</v>
      </c>
      <c r="G945" t="s">
        <v>2104</v>
      </c>
      <c r="H945" s="9">
        <v>4.25</v>
      </c>
      <c r="I945" s="9">
        <v>4.2168000000000001</v>
      </c>
      <c r="J945" s="10">
        <v>3.9758247</v>
      </c>
      <c r="K945" s="10">
        <v>3.9347101000000002</v>
      </c>
      <c r="L945" s="10">
        <v>3.8737998999999999</v>
      </c>
      <c r="M945" s="10">
        <v>3.8014559999999999</v>
      </c>
      <c r="N945" s="10">
        <v>3.7303362999999998</v>
      </c>
      <c r="O945" s="10">
        <v>3.6657044999999999</v>
      </c>
      <c r="P945" s="10">
        <v>3.6101823999999998</v>
      </c>
      <c r="Q945" s="10">
        <v>3.5652363999999999</v>
      </c>
      <c r="R945" s="10">
        <v>3.5311471999999999</v>
      </c>
      <c r="S945" s="10">
        <v>3.5069937000000002</v>
      </c>
      <c r="T945" s="10">
        <v>3.4916497</v>
      </c>
      <c r="U945" s="10">
        <v>3.4833007999999999</v>
      </c>
      <c r="V945" s="10">
        <v>3.4792755</v>
      </c>
      <c r="W945" s="10">
        <v>3.4783835000000001</v>
      </c>
      <c r="X945" s="10">
        <v>3.4798821000000002</v>
      </c>
      <c r="Y945" s="10">
        <v>3.4830287000000002</v>
      </c>
      <c r="Z945" s="10">
        <v>3.4870806000000001</v>
      </c>
      <c r="AA945" s="10">
        <v>3.4912950999999999</v>
      </c>
      <c r="AB945" s="10">
        <v>3.4950583000000002</v>
      </c>
      <c r="AC945" s="10">
        <v>3.4983542000000001</v>
      </c>
      <c r="AD945" s="10">
        <v>3.5013396999999999</v>
      </c>
      <c r="AE945" s="10">
        <v>3.5041717000000001</v>
      </c>
      <c r="AF945" s="10">
        <v>3.5070073000000002</v>
      </c>
      <c r="AG945" s="10">
        <v>3.5100033000000002</v>
      </c>
      <c r="AH945" s="10">
        <v>3.5132956000000002</v>
      </c>
      <c r="AI945" s="10">
        <v>3.5169345999999999</v>
      </c>
      <c r="AJ945" s="10">
        <v>3.5209494000000001</v>
      </c>
      <c r="AK945" s="10">
        <v>3.5253692000000001</v>
      </c>
      <c r="AL945" s="10">
        <v>3.5302234000000001</v>
      </c>
      <c r="AM945" s="10">
        <v>3.5355409</v>
      </c>
      <c r="AN945" s="10">
        <v>3.5413510000000001</v>
      </c>
      <c r="AO945" s="10">
        <v>3.5476830000000001</v>
      </c>
      <c r="AP945" s="10">
        <v>3.5545658000000002</v>
      </c>
      <c r="AQ945" s="10">
        <v>3.5620288000000002</v>
      </c>
      <c r="AR945" s="10">
        <v>3.5701011999999999</v>
      </c>
      <c r="AS945" s="10">
        <v>3.5788120000000001</v>
      </c>
      <c r="AT945" s="10">
        <v>3.5881829000000001</v>
      </c>
      <c r="AU945" s="10">
        <v>3.5981949000000002</v>
      </c>
      <c r="AV945" s="10">
        <v>3.6088149</v>
      </c>
      <c r="AW945" s="10">
        <v>3.6200100000000002</v>
      </c>
      <c r="AX945" s="10">
        <v>3.6317477</v>
      </c>
      <c r="AY945" s="10">
        <v>3.6439948000000002</v>
      </c>
      <c r="AZ945" s="10">
        <v>3.6567183999999999</v>
      </c>
      <c r="BA945" s="10">
        <v>3.6698860999999998</v>
      </c>
      <c r="BB945" s="10">
        <v>3.6834644999999999</v>
      </c>
      <c r="BC945" s="10">
        <v>3.6974209</v>
      </c>
      <c r="BD945" s="10">
        <v>3.7117227000000002</v>
      </c>
      <c r="BE945" s="10">
        <v>3.7263367000000001</v>
      </c>
      <c r="BF945" s="10">
        <v>3.7412318999999998</v>
      </c>
      <c r="BG945" s="10">
        <v>3.7563857999999999</v>
      </c>
      <c r="BH945" s="10">
        <v>3.7717776999999999</v>
      </c>
      <c r="BI945" s="10">
        <v>3.7873877999999999</v>
      </c>
      <c r="BJ945" s="10">
        <v>3.8031961000000001</v>
      </c>
      <c r="BK945" s="10">
        <v>3.8191820000000001</v>
      </c>
      <c r="BL945" s="10">
        <v>3.8353255000000002</v>
      </c>
      <c r="BM945" s="10">
        <v>3.8516067</v>
      </c>
      <c r="BN945" s="10">
        <v>3.8680048999999999</v>
      </c>
      <c r="BO945" s="10">
        <v>3.8845003</v>
      </c>
      <c r="BP945" s="10">
        <v>3.9010729</v>
      </c>
      <c r="BQ945" s="10">
        <v>3.9177019999999998</v>
      </c>
      <c r="BR945" s="10">
        <v>4.0179444000000002</v>
      </c>
      <c r="BS945" s="10">
        <v>4.1176002</v>
      </c>
      <c r="BU945" s="9">
        <v>84.86</v>
      </c>
      <c r="BV945" s="9">
        <v>85.89</v>
      </c>
      <c r="BW945" s="9">
        <v>91.89</v>
      </c>
      <c r="BX945" s="9">
        <v>95.63</v>
      </c>
      <c r="BY945" s="9">
        <v>96.85</v>
      </c>
      <c r="BZ945" s="9">
        <v>96.62</v>
      </c>
      <c r="CA945" s="9">
        <v>92.55</v>
      </c>
      <c r="CB945" s="9">
        <v>87.44</v>
      </c>
      <c r="CC945" s="9">
        <v>83.49</v>
      </c>
      <c r="CD945" s="9">
        <v>82.44</v>
      </c>
      <c r="CE945" s="9">
        <v>81.63</v>
      </c>
      <c r="CF945" s="9">
        <v>82.34</v>
      </c>
      <c r="CG945" s="9">
        <v>84.37</v>
      </c>
      <c r="CH945" s="9">
        <v>85.64</v>
      </c>
      <c r="CI945" s="9">
        <v>90.08</v>
      </c>
      <c r="CJ945" s="9">
        <v>92.31</v>
      </c>
      <c r="CK945" s="9">
        <v>93.58</v>
      </c>
      <c r="CL945" s="9">
        <v>93.49</v>
      </c>
      <c r="CM945" s="9">
        <v>88.07</v>
      </c>
      <c r="CN945" s="9">
        <v>78.930000000000007</v>
      </c>
      <c r="CO945" s="9">
        <v>77.37</v>
      </c>
      <c r="CP945" s="9">
        <v>75.3</v>
      </c>
      <c r="CQ945" s="9">
        <v>72.59</v>
      </c>
      <c r="CR945" s="9">
        <v>72.23</v>
      </c>
      <c r="CS945" s="9">
        <v>73.91</v>
      </c>
      <c r="CT945" s="9">
        <v>78.260000000000005</v>
      </c>
      <c r="CU945" s="9">
        <v>80.790000000000006</v>
      </c>
      <c r="CV945" s="9">
        <v>81.19</v>
      </c>
      <c r="CW945" s="9">
        <v>83.36</v>
      </c>
      <c r="CX945" s="9">
        <v>84.21</v>
      </c>
      <c r="CY945" s="9">
        <v>80.75</v>
      </c>
      <c r="CZ945" s="9">
        <v>71.92</v>
      </c>
      <c r="DA945" s="9">
        <v>67.91</v>
      </c>
      <c r="DB945" s="9">
        <v>66.06</v>
      </c>
      <c r="DC945" s="9">
        <v>65.95</v>
      </c>
      <c r="DD945" s="9">
        <v>66.040000000000006</v>
      </c>
      <c r="DE945" s="9">
        <v>68.489999999999995</v>
      </c>
      <c r="DF945" s="9">
        <v>73.099999999999994</v>
      </c>
      <c r="DG945" s="9">
        <v>75.19</v>
      </c>
      <c r="DH945" s="9">
        <v>76.63</v>
      </c>
      <c r="DI945" s="9">
        <v>78.790000000000006</v>
      </c>
      <c r="DJ945" s="9">
        <v>78.349999999999994</v>
      </c>
      <c r="DK945" s="9">
        <v>76.39</v>
      </c>
      <c r="DL945" s="9">
        <v>68.48</v>
      </c>
      <c r="DM945" s="9">
        <v>66.44</v>
      </c>
      <c r="DN945" s="9">
        <v>66.099999999999994</v>
      </c>
      <c r="DO945" s="9">
        <v>65.69</v>
      </c>
      <c r="DP945" s="9">
        <v>65.489999999999995</v>
      </c>
      <c r="DR945" s="9">
        <v>79.95</v>
      </c>
      <c r="DS945" s="9">
        <v>77.099999999999994</v>
      </c>
      <c r="DT945" s="9">
        <v>87.3</v>
      </c>
      <c r="DU945" s="9">
        <v>88.2</v>
      </c>
      <c r="DV945" s="9">
        <v>88.85</v>
      </c>
      <c r="DW945" s="9">
        <v>88.65</v>
      </c>
      <c r="DX945" s="9">
        <v>85.75</v>
      </c>
      <c r="DY945" s="9">
        <v>76.849999999999994</v>
      </c>
      <c r="DZ945" s="9">
        <v>74.05</v>
      </c>
      <c r="EA945" s="9">
        <v>73.400000000000006</v>
      </c>
      <c r="EB945" s="9">
        <v>72.349999999999994</v>
      </c>
      <c r="EC945" s="9">
        <v>72.349999999999994</v>
      </c>
      <c r="ED945" s="9">
        <v>74.75</v>
      </c>
      <c r="EE945" s="9">
        <v>81.599999999999994</v>
      </c>
      <c r="EF945" s="9">
        <v>83.75</v>
      </c>
      <c r="EG945" s="9">
        <v>84.05</v>
      </c>
      <c r="EH945" s="9">
        <v>83.9</v>
      </c>
      <c r="EI945" s="9">
        <v>83.35</v>
      </c>
      <c r="EJ945" s="9">
        <v>79.95</v>
      </c>
      <c r="EK945" s="9">
        <v>70.25</v>
      </c>
      <c r="EL945" s="9">
        <v>67.3</v>
      </c>
      <c r="EM945" s="9">
        <v>67.150000000000006</v>
      </c>
      <c r="EN945" s="9">
        <v>67.400000000000006</v>
      </c>
      <c r="EO945" s="9">
        <v>67.849999999999994</v>
      </c>
      <c r="EP945" s="9">
        <v>69.95</v>
      </c>
      <c r="EQ945" s="9">
        <v>76.25</v>
      </c>
      <c r="ER945" s="9">
        <v>78.150000000000006</v>
      </c>
      <c r="ES945" s="9">
        <v>78.400000000000006</v>
      </c>
      <c r="ET945" s="9">
        <v>78.349999999999994</v>
      </c>
      <c r="EU945" s="9">
        <v>77.849999999999994</v>
      </c>
      <c r="EV945" s="9">
        <v>74.900000000000006</v>
      </c>
      <c r="EW945" s="9">
        <v>67.55</v>
      </c>
      <c r="EX945" s="9">
        <v>65</v>
      </c>
      <c r="EY945" s="9">
        <v>64.849999999999994</v>
      </c>
      <c r="EZ945" s="9">
        <v>65</v>
      </c>
      <c r="FA945" s="9">
        <v>65.5</v>
      </c>
      <c r="FB945" s="9">
        <v>68.099999999999994</v>
      </c>
      <c r="FC945" s="9">
        <v>74.55</v>
      </c>
      <c r="FD945" s="9">
        <v>76.849999999999994</v>
      </c>
      <c r="FE945" s="9">
        <v>77.099999999999994</v>
      </c>
      <c r="FF945" s="9">
        <v>77</v>
      </c>
      <c r="FG945" s="9">
        <v>76.5</v>
      </c>
      <c r="FH945" s="9">
        <v>74</v>
      </c>
      <c r="FI945" s="9">
        <v>67.099999999999994</v>
      </c>
      <c r="FJ945" s="9">
        <v>64.95</v>
      </c>
      <c r="FK945" s="9">
        <v>64.75</v>
      </c>
      <c r="FL945" s="9">
        <v>64.849999999999994</v>
      </c>
      <c r="FM945" s="9">
        <v>65.3</v>
      </c>
      <c r="FO945" s="9">
        <v>84.235100000000003</v>
      </c>
      <c r="FP945" s="7">
        <v>69.14</v>
      </c>
      <c r="FQ945" s="9">
        <v>1.329</v>
      </c>
      <c r="FT945" s="7">
        <v>3.83</v>
      </c>
      <c r="FU945" s="7">
        <v>4.5199999999999996</v>
      </c>
      <c r="FV945" s="9">
        <v>84.329300000000003</v>
      </c>
      <c r="FX945" s="9">
        <v>67.64</v>
      </c>
      <c r="FY945" s="9">
        <v>66.489999999999995</v>
      </c>
      <c r="FZ945" s="9">
        <v>65.900000000000006</v>
      </c>
      <c r="GA945" s="9">
        <v>65.400000000000006</v>
      </c>
      <c r="GB945" s="9">
        <v>65.400000000000006</v>
      </c>
      <c r="GD945" s="9">
        <v>67.64</v>
      </c>
      <c r="GE945" s="9">
        <v>66.97</v>
      </c>
      <c r="GF945" s="9">
        <v>66.489999999999995</v>
      </c>
      <c r="GG945" s="9">
        <v>66.19</v>
      </c>
      <c r="GH945" s="9">
        <v>66.010000000000005</v>
      </c>
      <c r="GI945" s="9">
        <v>65.900000000000006</v>
      </c>
      <c r="GJ945" s="9">
        <v>65.81</v>
      </c>
      <c r="GK945" s="9">
        <v>65.73</v>
      </c>
      <c r="GL945" s="9">
        <v>65.650000000000006</v>
      </c>
      <c r="GM945" s="9">
        <v>65.56</v>
      </c>
      <c r="GN945" s="9">
        <v>65.47</v>
      </c>
      <c r="GO945" s="9">
        <v>65.400000000000006</v>
      </c>
      <c r="GP945" s="9">
        <v>65.349999999999994</v>
      </c>
      <c r="GQ945" s="9">
        <v>65.34</v>
      </c>
      <c r="GR945" s="9">
        <v>65.33</v>
      </c>
      <c r="GS945" s="9">
        <v>65.28</v>
      </c>
      <c r="GT945" s="9">
        <v>65.239999999999995</v>
      </c>
      <c r="GU945" s="9">
        <v>65.25</v>
      </c>
      <c r="GV945" s="9">
        <v>65.27</v>
      </c>
      <c r="GW945" s="9">
        <v>65.31</v>
      </c>
      <c r="GX945" s="9">
        <v>65.349999999999994</v>
      </c>
      <c r="GY945" s="9">
        <v>65.349999999999994</v>
      </c>
      <c r="GZ945" s="9">
        <v>65.349999999999994</v>
      </c>
      <c r="HA945" s="9">
        <v>65.400000000000006</v>
      </c>
      <c r="HB945" s="9">
        <v>65.44</v>
      </c>
      <c r="HC945" s="9">
        <v>65.52</v>
      </c>
      <c r="HD945" s="9">
        <v>65.599999999999994</v>
      </c>
      <c r="HE945" s="9">
        <v>65.63</v>
      </c>
      <c r="HF945" s="9">
        <v>65.680000000000007</v>
      </c>
      <c r="HG945" s="9">
        <v>65.760000000000005</v>
      </c>
      <c r="HH945" s="9">
        <v>65.84</v>
      </c>
      <c r="HI945" s="9">
        <v>65.91</v>
      </c>
      <c r="HJ945" s="9">
        <v>66</v>
      </c>
      <c r="HK945" s="9">
        <v>66.010000000000005</v>
      </c>
      <c r="HL945" s="9">
        <v>66.040000000000006</v>
      </c>
      <c r="HM945" s="9">
        <v>66.08</v>
      </c>
      <c r="HN945" s="9">
        <v>66.12</v>
      </c>
      <c r="HO945" s="9">
        <v>66.17</v>
      </c>
      <c r="HP945" s="9">
        <v>66.22</v>
      </c>
      <c r="HQ945" s="9">
        <v>66.3</v>
      </c>
      <c r="HR945" s="9">
        <v>66.37</v>
      </c>
      <c r="HS945" s="9">
        <v>66.45</v>
      </c>
      <c r="HT945" s="9">
        <v>66.52</v>
      </c>
      <c r="HU945" s="9">
        <v>66.58</v>
      </c>
      <c r="HV945" s="9">
        <v>66.62</v>
      </c>
      <c r="HW945" s="9">
        <v>66.66</v>
      </c>
      <c r="HX945" s="9">
        <v>66.7</v>
      </c>
      <c r="HY945" s="9">
        <v>66.72</v>
      </c>
      <c r="ID945" s="14">
        <v>84.838099999999997</v>
      </c>
      <c r="IE945" s="14">
        <v>84.747900000000001</v>
      </c>
      <c r="IF945" s="14">
        <v>-0.10641399999999999</v>
      </c>
      <c r="IH945" s="7">
        <v>67.64</v>
      </c>
      <c r="II945" s="9">
        <v>84.86</v>
      </c>
    </row>
    <row r="946" spans="1:243" x14ac:dyDescent="0.35">
      <c r="A946" s="6">
        <f t="shared" si="208"/>
        <v>45875</v>
      </c>
      <c r="B946" s="13">
        <f t="shared" si="214"/>
        <v>8</v>
      </c>
      <c r="C946" s="13">
        <f t="shared" si="215"/>
        <v>2025</v>
      </c>
      <c r="D946">
        <f t="shared" si="216"/>
        <v>202508</v>
      </c>
      <c r="E946">
        <f t="shared" si="217"/>
        <v>3</v>
      </c>
      <c r="F946">
        <f t="shared" si="218"/>
        <v>202503</v>
      </c>
      <c r="G946" t="s">
        <v>2105</v>
      </c>
      <c r="H946" s="9">
        <v>4.25</v>
      </c>
      <c r="I946" s="9">
        <v>4.2169999999999996</v>
      </c>
      <c r="J946" s="10">
        <v>3.9753500000000002</v>
      </c>
      <c r="K946" s="10">
        <v>3.9323977999999999</v>
      </c>
      <c r="L946" s="10">
        <v>3.8698586000000001</v>
      </c>
      <c r="M946" s="10">
        <v>3.7956968999999998</v>
      </c>
      <c r="N946" s="10">
        <v>3.7226729999999999</v>
      </c>
      <c r="O946" s="10">
        <v>3.6562793</v>
      </c>
      <c r="P946" s="10">
        <v>3.5990302000000001</v>
      </c>
      <c r="Q946" s="10">
        <v>3.5524228999999998</v>
      </c>
      <c r="R946" s="10">
        <v>3.5168043999999998</v>
      </c>
      <c r="S946" s="10">
        <v>3.4914849999999999</v>
      </c>
      <c r="T946" s="10">
        <v>3.4750869</v>
      </c>
      <c r="U946" s="10">
        <v>3.4659547000000002</v>
      </c>
      <c r="V946" s="10">
        <v>3.4612717000000002</v>
      </c>
      <c r="W946" s="10">
        <v>3.4597959</v>
      </c>
      <c r="X946" s="10">
        <v>3.4607828999999999</v>
      </c>
      <c r="Y946" s="10">
        <v>3.4634881000000002</v>
      </c>
      <c r="Z946" s="10">
        <v>3.4671669000000001</v>
      </c>
      <c r="AA946" s="10">
        <v>3.4710746000000001</v>
      </c>
      <c r="AB946" s="10">
        <v>3.4745773</v>
      </c>
      <c r="AC946" s="10">
        <v>3.4776669</v>
      </c>
      <c r="AD946" s="10">
        <v>3.4805552</v>
      </c>
      <c r="AE946" s="10">
        <v>3.4834543999999998</v>
      </c>
      <c r="AF946" s="10">
        <v>3.4865767999999999</v>
      </c>
      <c r="AG946" s="10">
        <v>3.4901344999999999</v>
      </c>
      <c r="AH946" s="10">
        <v>3.4943027</v>
      </c>
      <c r="AI946" s="10">
        <v>3.4991091999999999</v>
      </c>
      <c r="AJ946" s="10">
        <v>3.5045446</v>
      </c>
      <c r="AK946" s="10">
        <v>3.5105995999999999</v>
      </c>
      <c r="AL946" s="10">
        <v>3.5172650000000001</v>
      </c>
      <c r="AM946" s="10">
        <v>3.5245313999999999</v>
      </c>
      <c r="AN946" s="10">
        <v>3.5323896000000001</v>
      </c>
      <c r="AO946" s="10">
        <v>3.5408303999999999</v>
      </c>
      <c r="AP946" s="10">
        <v>3.5498443000000002</v>
      </c>
      <c r="AQ946" s="10">
        <v>3.5594220999999999</v>
      </c>
      <c r="AR946" s="10">
        <v>3.5695546999999999</v>
      </c>
      <c r="AS946" s="10">
        <v>3.5802325000000002</v>
      </c>
      <c r="AT946" s="10">
        <v>3.5914432000000001</v>
      </c>
      <c r="AU946" s="10">
        <v>3.6031585000000002</v>
      </c>
      <c r="AV946" s="10">
        <v>3.6153452000000001</v>
      </c>
      <c r="AW946" s="10">
        <v>3.6279704000000002</v>
      </c>
      <c r="AX946" s="10">
        <v>3.6410010000000002</v>
      </c>
      <c r="AY946" s="10">
        <v>3.6544037999999999</v>
      </c>
      <c r="AZ946" s="10">
        <v>3.6681458</v>
      </c>
      <c r="BA946" s="10">
        <v>3.6821942000000001</v>
      </c>
      <c r="BB946" s="10">
        <v>3.6965154</v>
      </c>
      <c r="BC946" s="10">
        <v>3.7110767</v>
      </c>
      <c r="BD946" s="10">
        <v>3.7258452000000002</v>
      </c>
      <c r="BE946" s="10">
        <v>3.7407873</v>
      </c>
      <c r="BF946" s="10">
        <v>3.7558739000000001</v>
      </c>
      <c r="BG946" s="10">
        <v>3.7710916000000001</v>
      </c>
      <c r="BH946" s="10">
        <v>3.7864309</v>
      </c>
      <c r="BI946" s="10">
        <v>3.8018827000000002</v>
      </c>
      <c r="BJ946" s="10">
        <v>3.8174380999999999</v>
      </c>
      <c r="BK946" s="10">
        <v>3.8330877000000001</v>
      </c>
      <c r="BL946" s="10">
        <v>3.8488224</v>
      </c>
      <c r="BM946" s="10">
        <v>3.8646332999999999</v>
      </c>
      <c r="BN946" s="10">
        <v>3.8805108000000001</v>
      </c>
      <c r="BO946" s="10">
        <v>3.8964460000000001</v>
      </c>
      <c r="BP946" s="10">
        <v>3.9124300000000001</v>
      </c>
      <c r="BQ946" s="10">
        <v>3.9284531</v>
      </c>
      <c r="BR946" s="10">
        <v>4.0250355999999998</v>
      </c>
      <c r="BS946" s="10">
        <v>4.1215096999999998</v>
      </c>
      <c r="BU946" s="9">
        <v>82.11</v>
      </c>
      <c r="BV946" s="9">
        <v>83.25</v>
      </c>
      <c r="BW946" s="9">
        <v>89.68</v>
      </c>
      <c r="BX946" s="9">
        <v>93.44</v>
      </c>
      <c r="BY946" s="9">
        <v>94.48</v>
      </c>
      <c r="BZ946" s="9">
        <v>94.26</v>
      </c>
      <c r="CA946" s="9">
        <v>90.18</v>
      </c>
      <c r="CB946" s="9">
        <v>85.47</v>
      </c>
      <c r="CC946" s="9">
        <v>81.64</v>
      </c>
      <c r="CD946" s="9">
        <v>80.66</v>
      </c>
      <c r="CE946" s="9">
        <v>80.19</v>
      </c>
      <c r="CF946" s="9">
        <v>80.900000000000006</v>
      </c>
      <c r="CG946" s="9">
        <v>82.95</v>
      </c>
      <c r="CH946" s="9">
        <v>84.32</v>
      </c>
      <c r="CI946" s="9">
        <v>88.69</v>
      </c>
      <c r="CJ946" s="9">
        <v>91.91</v>
      </c>
      <c r="CK946" s="9">
        <v>92.19</v>
      </c>
      <c r="CL946" s="9">
        <v>92.14</v>
      </c>
      <c r="CM946" s="9">
        <v>86.72</v>
      </c>
      <c r="CN946" s="9">
        <v>78.06</v>
      </c>
      <c r="CO946" s="9">
        <v>76.62</v>
      </c>
      <c r="CP946" s="9">
        <v>74.510000000000005</v>
      </c>
      <c r="CQ946" s="9">
        <v>71.8</v>
      </c>
      <c r="CR946" s="9">
        <v>71.459999999999994</v>
      </c>
      <c r="CS946" s="9">
        <v>73.14</v>
      </c>
      <c r="CT946" s="9">
        <v>77.55</v>
      </c>
      <c r="CU946" s="9">
        <v>80.08</v>
      </c>
      <c r="CV946" s="9">
        <v>80.48</v>
      </c>
      <c r="CW946" s="9">
        <v>82.77</v>
      </c>
      <c r="CX946" s="9">
        <v>83.61</v>
      </c>
      <c r="CY946" s="9">
        <v>80.13</v>
      </c>
      <c r="CZ946" s="9">
        <v>71.44</v>
      </c>
      <c r="DA946" s="9">
        <v>67.430000000000007</v>
      </c>
      <c r="DB946" s="9">
        <v>65.58</v>
      </c>
      <c r="DC946" s="9">
        <v>65.47</v>
      </c>
      <c r="DD946" s="9">
        <v>65.56</v>
      </c>
      <c r="DE946" s="9">
        <v>68.010000000000005</v>
      </c>
      <c r="DF946" s="9">
        <v>72.66</v>
      </c>
      <c r="DG946" s="9">
        <v>74.790000000000006</v>
      </c>
      <c r="DH946" s="9">
        <v>76.239999999999995</v>
      </c>
      <c r="DI946" s="9">
        <v>78.459999999999994</v>
      </c>
      <c r="DJ946" s="9">
        <v>78.02</v>
      </c>
      <c r="DK946" s="9">
        <v>76.099999999999994</v>
      </c>
      <c r="DL946" s="9">
        <v>68.58</v>
      </c>
      <c r="DM946" s="9">
        <v>66.58</v>
      </c>
      <c r="DN946" s="9">
        <v>66.27</v>
      </c>
      <c r="DO946" s="9">
        <v>65.86</v>
      </c>
      <c r="DP946" s="9">
        <v>65.66</v>
      </c>
      <c r="DR946" s="9">
        <v>78.099999999999994</v>
      </c>
      <c r="DS946" s="9">
        <v>74.75</v>
      </c>
      <c r="DT946" s="9">
        <v>85.3</v>
      </c>
      <c r="DU946" s="9">
        <v>86.15</v>
      </c>
      <c r="DV946" s="9">
        <v>86.85</v>
      </c>
      <c r="DW946" s="9">
        <v>86.65</v>
      </c>
      <c r="DX946" s="9">
        <v>83.75</v>
      </c>
      <c r="DY946" s="9">
        <v>75.349999999999994</v>
      </c>
      <c r="DZ946" s="9">
        <v>72.55</v>
      </c>
      <c r="EA946" s="9">
        <v>71.900000000000006</v>
      </c>
      <c r="EB946" s="9">
        <v>70.849999999999994</v>
      </c>
      <c r="EC946" s="9">
        <v>70.849999999999994</v>
      </c>
      <c r="ED946" s="9">
        <v>73.25</v>
      </c>
      <c r="EE946" s="9">
        <v>80.099999999999994</v>
      </c>
      <c r="EF946" s="9">
        <v>82.25</v>
      </c>
      <c r="EG946" s="9">
        <v>82.55</v>
      </c>
      <c r="EH946" s="9">
        <v>82.4</v>
      </c>
      <c r="EI946" s="9">
        <v>81.849999999999994</v>
      </c>
      <c r="EJ946" s="9">
        <v>78.45</v>
      </c>
      <c r="EK946" s="9">
        <v>68.75</v>
      </c>
      <c r="EL946" s="9">
        <v>65.8</v>
      </c>
      <c r="EM946" s="9">
        <v>65.650000000000006</v>
      </c>
      <c r="EN946" s="9">
        <v>65.900000000000006</v>
      </c>
      <c r="EO946" s="9">
        <v>66.349999999999994</v>
      </c>
      <c r="EP946" s="9">
        <v>68.45</v>
      </c>
      <c r="EQ946" s="9">
        <v>74.75</v>
      </c>
      <c r="ER946" s="9">
        <v>76.650000000000006</v>
      </c>
      <c r="ES946" s="9">
        <v>76.900000000000006</v>
      </c>
      <c r="ET946" s="9">
        <v>76.849999999999994</v>
      </c>
      <c r="EU946" s="9">
        <v>76.349999999999994</v>
      </c>
      <c r="EV946" s="9">
        <v>73.400000000000006</v>
      </c>
      <c r="EW946" s="9">
        <v>66.05</v>
      </c>
      <c r="EX946" s="9">
        <v>63.5</v>
      </c>
      <c r="EY946" s="9">
        <v>63.35</v>
      </c>
      <c r="EZ946" s="9">
        <v>63.5</v>
      </c>
      <c r="FA946" s="9">
        <v>64</v>
      </c>
      <c r="FB946" s="9">
        <v>66.599999999999994</v>
      </c>
      <c r="FC946" s="9">
        <v>73.05</v>
      </c>
      <c r="FD946" s="9">
        <v>75.349999999999994</v>
      </c>
      <c r="FE946" s="9">
        <v>75.599999999999994</v>
      </c>
      <c r="FF946" s="9">
        <v>75.5</v>
      </c>
      <c r="FG946" s="9">
        <v>75</v>
      </c>
      <c r="FH946" s="9">
        <v>72.5</v>
      </c>
      <c r="FI946" s="9">
        <v>65.599999999999994</v>
      </c>
      <c r="FJ946" s="9">
        <v>63.45</v>
      </c>
      <c r="FK946" s="9">
        <v>63.3</v>
      </c>
      <c r="FL946" s="9">
        <v>63.45</v>
      </c>
      <c r="FM946" s="9">
        <v>63.85</v>
      </c>
      <c r="FO946" s="9">
        <v>84.244100000000003</v>
      </c>
      <c r="FP946" s="7">
        <v>67.97</v>
      </c>
      <c r="FQ946" s="9">
        <v>1.3331</v>
      </c>
      <c r="FT946" s="7">
        <v>3.82</v>
      </c>
      <c r="FU946" s="7">
        <v>4.5199999999999996</v>
      </c>
      <c r="FV946" s="9">
        <v>84.349599999999995</v>
      </c>
      <c r="FX946" s="9">
        <v>66.89</v>
      </c>
      <c r="FY946" s="9">
        <v>65.819999999999993</v>
      </c>
      <c r="FZ946" s="9">
        <v>65.3</v>
      </c>
      <c r="GA946" s="9">
        <v>64.88</v>
      </c>
      <c r="GB946" s="9">
        <v>64.959999999999994</v>
      </c>
      <c r="GD946" s="9">
        <v>66.89</v>
      </c>
      <c r="GE946" s="9">
        <v>66.27</v>
      </c>
      <c r="GF946" s="9">
        <v>65.819999999999993</v>
      </c>
      <c r="GG946" s="9">
        <v>65.55</v>
      </c>
      <c r="GH946" s="9">
        <v>65.39</v>
      </c>
      <c r="GI946" s="9">
        <v>65.3</v>
      </c>
      <c r="GJ946" s="9">
        <v>65.23</v>
      </c>
      <c r="GK946" s="9">
        <v>65.17</v>
      </c>
      <c r="GL946" s="9">
        <v>65.099999999999994</v>
      </c>
      <c r="GM946" s="9">
        <v>65.02</v>
      </c>
      <c r="GN946" s="9">
        <v>64.94</v>
      </c>
      <c r="GO946" s="9">
        <v>64.88</v>
      </c>
      <c r="GP946" s="9">
        <v>64.84</v>
      </c>
      <c r="GQ946" s="9">
        <v>64.83</v>
      </c>
      <c r="GR946" s="9">
        <v>64.84</v>
      </c>
      <c r="GS946" s="9">
        <v>64.8</v>
      </c>
      <c r="GT946" s="9">
        <v>64.760000000000005</v>
      </c>
      <c r="GU946" s="9">
        <v>64.77</v>
      </c>
      <c r="GV946" s="9">
        <v>64.8</v>
      </c>
      <c r="GW946" s="9">
        <v>64.849999999999994</v>
      </c>
      <c r="GX946" s="9">
        <v>64.900000000000006</v>
      </c>
      <c r="GY946" s="9">
        <v>64.900000000000006</v>
      </c>
      <c r="GZ946" s="9">
        <v>64.91</v>
      </c>
      <c r="HA946" s="9">
        <v>64.959999999999994</v>
      </c>
      <c r="HB946" s="9">
        <v>65</v>
      </c>
      <c r="HC946" s="9">
        <v>65.08</v>
      </c>
      <c r="HD946" s="9">
        <v>65.16</v>
      </c>
      <c r="HE946" s="9">
        <v>65.19</v>
      </c>
      <c r="HF946" s="9">
        <v>65.239999999999995</v>
      </c>
      <c r="HG946" s="9">
        <v>65.319999999999993</v>
      </c>
      <c r="HH946" s="9">
        <v>65.41</v>
      </c>
      <c r="HI946" s="9">
        <v>65.489999999999995</v>
      </c>
      <c r="HJ946" s="9">
        <v>65.58</v>
      </c>
      <c r="HK946" s="9">
        <v>65.59</v>
      </c>
      <c r="HL946" s="9">
        <v>65.62</v>
      </c>
      <c r="HM946" s="9">
        <v>65.66</v>
      </c>
      <c r="HN946" s="9">
        <v>65.709999999999994</v>
      </c>
      <c r="HO946" s="9">
        <v>65.77</v>
      </c>
      <c r="HP946" s="9">
        <v>65.83</v>
      </c>
      <c r="HQ946" s="9">
        <v>65.91</v>
      </c>
      <c r="HR946" s="9">
        <v>65.98</v>
      </c>
      <c r="HS946" s="9">
        <v>66.06</v>
      </c>
      <c r="HT946" s="9">
        <v>66.14</v>
      </c>
      <c r="HU946" s="9">
        <v>66.209999999999994</v>
      </c>
      <c r="HV946" s="9">
        <v>66.260000000000005</v>
      </c>
      <c r="HW946" s="9">
        <v>66.3</v>
      </c>
      <c r="HX946" s="9">
        <v>66.34</v>
      </c>
      <c r="HY946" s="9">
        <v>66.37</v>
      </c>
      <c r="ID946" s="14">
        <v>84.838099999999997</v>
      </c>
      <c r="IE946" s="14">
        <v>84.747900000000001</v>
      </c>
      <c r="IF946" s="14">
        <v>-0.10641399999999999</v>
      </c>
      <c r="IH946" s="7">
        <v>66.89</v>
      </c>
      <c r="II946" s="9">
        <v>82.11</v>
      </c>
    </row>
    <row r="947" spans="1:243" x14ac:dyDescent="0.35">
      <c r="A947" s="6">
        <f t="shared" si="208"/>
        <v>45876</v>
      </c>
      <c r="B947" s="13">
        <f t="shared" si="214"/>
        <v>8</v>
      </c>
      <c r="C947" s="13">
        <f t="shared" si="215"/>
        <v>2025</v>
      </c>
      <c r="D947">
        <f t="shared" si="216"/>
        <v>202508</v>
      </c>
      <c r="E947">
        <f t="shared" si="217"/>
        <v>3</v>
      </c>
      <c r="F947">
        <f t="shared" si="218"/>
        <v>202503</v>
      </c>
      <c r="G947" t="s">
        <v>2106</v>
      </c>
      <c r="H947" s="9">
        <v>4</v>
      </c>
      <c r="I947" s="9">
        <v>3.9676</v>
      </c>
      <c r="J947" s="10">
        <v>3.970424</v>
      </c>
      <c r="K947" s="10">
        <v>3.942793</v>
      </c>
      <c r="L947" s="10">
        <v>3.8967950999999998</v>
      </c>
      <c r="M947" s="10">
        <v>3.8392450999999999</v>
      </c>
      <c r="N947" s="10">
        <v>3.7807252</v>
      </c>
      <c r="O947" s="10">
        <v>3.7256903000000001</v>
      </c>
      <c r="P947" s="10">
        <v>3.6759574000000002</v>
      </c>
      <c r="Q947" s="10">
        <v>3.6329387</v>
      </c>
      <c r="R947" s="10">
        <v>3.596962</v>
      </c>
      <c r="S947" s="10">
        <v>3.5680605999999999</v>
      </c>
      <c r="T947" s="10">
        <v>3.5459464999999999</v>
      </c>
      <c r="U947" s="10">
        <v>3.5300137</v>
      </c>
      <c r="V947" s="10">
        <v>3.5192915999999999</v>
      </c>
      <c r="W947" s="10">
        <v>3.5128822999999998</v>
      </c>
      <c r="X947" s="10">
        <v>3.5099277</v>
      </c>
      <c r="Y947" s="10">
        <v>3.5095695999999998</v>
      </c>
      <c r="Z947" s="10">
        <v>3.5109498000000001</v>
      </c>
      <c r="AA947" s="10">
        <v>3.5132102000000001</v>
      </c>
      <c r="AB947" s="10">
        <v>3.5156177</v>
      </c>
      <c r="AC947" s="10">
        <v>3.5180798000000002</v>
      </c>
      <c r="AD947" s="10">
        <v>3.5207087000000001</v>
      </c>
      <c r="AE947" s="10">
        <v>3.5236168000000001</v>
      </c>
      <c r="AF947" s="10">
        <v>3.5269162000000001</v>
      </c>
      <c r="AG947" s="10">
        <v>3.5307192000000001</v>
      </c>
      <c r="AH947" s="10">
        <v>3.5351211</v>
      </c>
      <c r="AI947" s="10">
        <v>3.5401345000000002</v>
      </c>
      <c r="AJ947" s="10">
        <v>3.5457466000000002</v>
      </c>
      <c r="AK947" s="10">
        <v>3.5519447999999998</v>
      </c>
      <c r="AL947" s="10">
        <v>3.5587162999999999</v>
      </c>
      <c r="AM947" s="10">
        <v>3.5660485</v>
      </c>
      <c r="AN947" s="10">
        <v>3.5739287000000002</v>
      </c>
      <c r="AO947" s="10">
        <v>3.5823442000000001</v>
      </c>
      <c r="AP947" s="10">
        <v>3.5912823</v>
      </c>
      <c r="AQ947" s="10">
        <v>3.6007302000000001</v>
      </c>
      <c r="AR947" s="10">
        <v>3.6106755000000001</v>
      </c>
      <c r="AS947" s="10">
        <v>3.6211052000000001</v>
      </c>
      <c r="AT947" s="10">
        <v>3.6320041999999999</v>
      </c>
      <c r="AU947" s="10">
        <v>3.6433461999999999</v>
      </c>
      <c r="AV947" s="10">
        <v>3.6551013999999999</v>
      </c>
      <c r="AW947" s="10">
        <v>3.6672405000000001</v>
      </c>
      <c r="AX947" s="10">
        <v>3.6797341000000001</v>
      </c>
      <c r="AY947" s="10">
        <v>3.6925523</v>
      </c>
      <c r="AZ947" s="10">
        <v>3.7056659000000001</v>
      </c>
      <c r="BA947" s="10">
        <v>3.7190455</v>
      </c>
      <c r="BB947" s="10">
        <v>3.7326611999999999</v>
      </c>
      <c r="BC947" s="10">
        <v>3.7464837000000002</v>
      </c>
      <c r="BD947" s="10">
        <v>3.7604837</v>
      </c>
      <c r="BE947" s="10">
        <v>3.7746312999999998</v>
      </c>
      <c r="BF947" s="10">
        <v>3.7889008999999998</v>
      </c>
      <c r="BG947" s="10">
        <v>3.8032832000000001</v>
      </c>
      <c r="BH947" s="10">
        <v>3.8177729999999999</v>
      </c>
      <c r="BI947" s="10">
        <v>3.8323657</v>
      </c>
      <c r="BJ947" s="10">
        <v>3.8470564</v>
      </c>
      <c r="BK947" s="10">
        <v>3.8618399000000001</v>
      </c>
      <c r="BL947" s="10">
        <v>3.8767116000000001</v>
      </c>
      <c r="BM947" s="10">
        <v>3.8916666000000002</v>
      </c>
      <c r="BN947" s="10">
        <v>3.9066999</v>
      </c>
      <c r="BO947" s="10">
        <v>3.9218066</v>
      </c>
      <c r="BP947" s="10">
        <v>3.936982</v>
      </c>
      <c r="BQ947" s="10">
        <v>3.9522210000000002</v>
      </c>
      <c r="BR947" s="10">
        <v>4.0446904000000004</v>
      </c>
      <c r="BS947" s="10">
        <v>4.1380502000000003</v>
      </c>
      <c r="BU947" s="9">
        <v>81.040000000000006</v>
      </c>
      <c r="BV947" s="9">
        <v>81.96</v>
      </c>
      <c r="BW947" s="9">
        <v>88.41</v>
      </c>
      <c r="BX947" s="9">
        <v>92</v>
      </c>
      <c r="BY947" s="9">
        <v>93.07</v>
      </c>
      <c r="BZ947" s="9">
        <v>92.84</v>
      </c>
      <c r="CA947" s="9">
        <v>89</v>
      </c>
      <c r="CB947" s="9">
        <v>84.6</v>
      </c>
      <c r="CC947" s="9">
        <v>80.819999999999993</v>
      </c>
      <c r="CD947" s="9">
        <v>79.599999999999994</v>
      </c>
      <c r="CE947" s="9">
        <v>79.010000000000005</v>
      </c>
      <c r="CF947" s="9">
        <v>79.790000000000006</v>
      </c>
      <c r="CG947" s="9">
        <v>81.89</v>
      </c>
      <c r="CH947" s="9">
        <v>83.26</v>
      </c>
      <c r="CI947" s="9">
        <v>87.51</v>
      </c>
      <c r="CJ947" s="9">
        <v>90.7</v>
      </c>
      <c r="CK947" s="9">
        <v>91.09</v>
      </c>
      <c r="CL947" s="9">
        <v>91.1</v>
      </c>
      <c r="CM947" s="9">
        <v>85.78</v>
      </c>
      <c r="CN947" s="9">
        <v>77.55</v>
      </c>
      <c r="CO947" s="9">
        <v>75.989999999999995</v>
      </c>
      <c r="CP947" s="9">
        <v>73.900000000000006</v>
      </c>
      <c r="CQ947" s="9">
        <v>71.25</v>
      </c>
      <c r="CR947" s="9">
        <v>70.900000000000006</v>
      </c>
      <c r="CS947" s="9">
        <v>72.599999999999994</v>
      </c>
      <c r="CT947" s="9">
        <v>77.040000000000006</v>
      </c>
      <c r="CU947" s="9">
        <v>79.59</v>
      </c>
      <c r="CV947" s="9">
        <v>79.97</v>
      </c>
      <c r="CW947" s="9">
        <v>82.14</v>
      </c>
      <c r="CX947" s="9">
        <v>82.98</v>
      </c>
      <c r="CY947" s="9">
        <v>79.5</v>
      </c>
      <c r="CZ947" s="9">
        <v>71.209999999999994</v>
      </c>
      <c r="DA947" s="9">
        <v>67.2</v>
      </c>
      <c r="DB947" s="9">
        <v>65.349999999999994</v>
      </c>
      <c r="DC947" s="9">
        <v>65.239999999999995</v>
      </c>
      <c r="DD947" s="9">
        <v>65.33</v>
      </c>
      <c r="DE947" s="9">
        <v>67.8</v>
      </c>
      <c r="DF947" s="9">
        <v>72.290000000000006</v>
      </c>
      <c r="DG947" s="9">
        <v>74.47</v>
      </c>
      <c r="DH947" s="9">
        <v>75.87</v>
      </c>
      <c r="DI947" s="9">
        <v>78.13</v>
      </c>
      <c r="DJ947" s="9">
        <v>77.69</v>
      </c>
      <c r="DK947" s="9">
        <v>75.77</v>
      </c>
      <c r="DL947" s="9">
        <v>68.25</v>
      </c>
      <c r="DM947" s="9">
        <v>66.25</v>
      </c>
      <c r="DN947" s="9">
        <v>65.94</v>
      </c>
      <c r="DO947" s="9">
        <v>65.53</v>
      </c>
      <c r="DP947" s="9">
        <v>65.33</v>
      </c>
      <c r="DR947" s="9">
        <v>78.05</v>
      </c>
      <c r="DS947" s="9">
        <v>75</v>
      </c>
      <c r="DT947" s="9">
        <v>85.25</v>
      </c>
      <c r="DU947" s="9">
        <v>86.45</v>
      </c>
      <c r="DV947" s="9">
        <v>86.75</v>
      </c>
      <c r="DW947" s="9">
        <v>86.55</v>
      </c>
      <c r="DX947" s="9">
        <v>83.65</v>
      </c>
      <c r="DY947" s="9">
        <v>75.349999999999994</v>
      </c>
      <c r="DZ947" s="9">
        <v>72.55</v>
      </c>
      <c r="EA947" s="9">
        <v>71.900000000000006</v>
      </c>
      <c r="EB947" s="9">
        <v>70.849999999999994</v>
      </c>
      <c r="EC947" s="9">
        <v>70.849999999999994</v>
      </c>
      <c r="ED947" s="9">
        <v>73.25</v>
      </c>
      <c r="EE947" s="9">
        <v>80.05</v>
      </c>
      <c r="EF947" s="9">
        <v>82.2</v>
      </c>
      <c r="EG947" s="9">
        <v>82.5</v>
      </c>
      <c r="EH947" s="9">
        <v>82.35</v>
      </c>
      <c r="EI947" s="9">
        <v>81.8</v>
      </c>
      <c r="EJ947" s="9">
        <v>78.400000000000006</v>
      </c>
      <c r="EK947" s="9">
        <v>68.599999999999994</v>
      </c>
      <c r="EL947" s="9">
        <v>65.650000000000006</v>
      </c>
      <c r="EM947" s="9">
        <v>65.5</v>
      </c>
      <c r="EN947" s="9">
        <v>65.75</v>
      </c>
      <c r="EO947" s="9">
        <v>66.2</v>
      </c>
      <c r="EP947" s="9">
        <v>69.64</v>
      </c>
      <c r="EQ947" s="9">
        <v>75.94</v>
      </c>
      <c r="ER947" s="9">
        <v>77.84</v>
      </c>
      <c r="ES947" s="9">
        <v>78.09</v>
      </c>
      <c r="ET947" s="9">
        <v>78.040000000000006</v>
      </c>
      <c r="EU947" s="9">
        <v>77.540000000000006</v>
      </c>
      <c r="EV947" s="9">
        <v>74.59</v>
      </c>
      <c r="EW947" s="9">
        <v>66.5</v>
      </c>
      <c r="EX947" s="9">
        <v>63.95</v>
      </c>
      <c r="EY947" s="9">
        <v>63.8</v>
      </c>
      <c r="EZ947" s="9">
        <v>63.95</v>
      </c>
      <c r="FA947" s="9">
        <v>64.45</v>
      </c>
      <c r="FB947" s="9">
        <v>67.05</v>
      </c>
      <c r="FC947" s="9">
        <v>72.900000000000006</v>
      </c>
      <c r="FD947" s="9">
        <v>75.2</v>
      </c>
      <c r="FE947" s="9">
        <v>75.45</v>
      </c>
      <c r="FF947" s="9">
        <v>75.349999999999994</v>
      </c>
      <c r="FG947" s="9">
        <v>74.849999999999994</v>
      </c>
      <c r="FH947" s="9">
        <v>72.349999999999994</v>
      </c>
      <c r="FI947" s="9">
        <v>65.45</v>
      </c>
      <c r="FJ947" s="9">
        <v>63.3</v>
      </c>
      <c r="FK947" s="9">
        <v>63.15</v>
      </c>
      <c r="FL947" s="9">
        <v>63.3</v>
      </c>
      <c r="FM947" s="9">
        <v>63.7</v>
      </c>
      <c r="FO947" s="9">
        <v>84.694199999999995</v>
      </c>
      <c r="FP947" s="7">
        <v>66.989999999999995</v>
      </c>
      <c r="FQ947" s="9">
        <v>1.3404</v>
      </c>
      <c r="FT947" s="7">
        <v>3.89</v>
      </c>
      <c r="FU947" s="7">
        <v>4.5599999999999996</v>
      </c>
      <c r="FV947" s="9">
        <v>84.800600000000003</v>
      </c>
      <c r="FX947" s="9">
        <v>66.430000000000007</v>
      </c>
      <c r="FY947" s="9">
        <v>65.53</v>
      </c>
      <c r="FZ947" s="9">
        <v>65.150000000000006</v>
      </c>
      <c r="GA947" s="9">
        <v>64.84</v>
      </c>
      <c r="GB947" s="9">
        <v>65.14</v>
      </c>
      <c r="GD947" s="9">
        <v>66.430000000000007</v>
      </c>
      <c r="GE947" s="9">
        <v>65.900000000000006</v>
      </c>
      <c r="GF947" s="9">
        <v>65.53</v>
      </c>
      <c r="GG947" s="9">
        <v>65.319999999999993</v>
      </c>
      <c r="GH947" s="9">
        <v>65.209999999999994</v>
      </c>
      <c r="GI947" s="9">
        <v>65.150000000000006</v>
      </c>
      <c r="GJ947" s="9">
        <v>65.099999999999994</v>
      </c>
      <c r="GK947" s="9">
        <v>65.05</v>
      </c>
      <c r="GL947" s="9">
        <v>65</v>
      </c>
      <c r="GM947" s="9">
        <v>64.94</v>
      </c>
      <c r="GN947" s="9">
        <v>64.88</v>
      </c>
      <c r="GO947" s="9">
        <v>64.84</v>
      </c>
      <c r="GP947" s="9">
        <v>64.81</v>
      </c>
      <c r="GQ947" s="9">
        <v>64.819999999999993</v>
      </c>
      <c r="GR947" s="9">
        <v>64.84</v>
      </c>
      <c r="GS947" s="9">
        <v>64.81</v>
      </c>
      <c r="GT947" s="9">
        <v>64.8</v>
      </c>
      <c r="GU947" s="9">
        <v>64.83</v>
      </c>
      <c r="GV947" s="9">
        <v>64.88</v>
      </c>
      <c r="GW947" s="9">
        <v>64.95</v>
      </c>
      <c r="GX947" s="9">
        <v>65.02</v>
      </c>
      <c r="GY947" s="9">
        <v>65.040000000000006</v>
      </c>
      <c r="GZ947" s="9">
        <v>65.069999999999993</v>
      </c>
      <c r="HA947" s="9">
        <v>65.14</v>
      </c>
      <c r="HB947" s="9">
        <v>65.2</v>
      </c>
      <c r="HC947" s="9">
        <v>65.31</v>
      </c>
      <c r="HD947" s="9">
        <v>65.41</v>
      </c>
      <c r="HE947" s="9">
        <v>65.47</v>
      </c>
      <c r="HF947" s="9">
        <v>65.540000000000006</v>
      </c>
      <c r="HG947" s="9">
        <v>65.650000000000006</v>
      </c>
      <c r="HH947" s="9">
        <v>65.760000000000005</v>
      </c>
      <c r="HI947" s="9">
        <v>65.87</v>
      </c>
      <c r="HJ947" s="9">
        <v>65.98</v>
      </c>
      <c r="HK947" s="9">
        <v>66.010000000000005</v>
      </c>
      <c r="HL947" s="9">
        <v>66.06</v>
      </c>
      <c r="HM947" s="9">
        <v>66.11</v>
      </c>
      <c r="HN947" s="9">
        <v>66.180000000000007</v>
      </c>
      <c r="HO947" s="9">
        <v>66.260000000000005</v>
      </c>
      <c r="HP947" s="9">
        <v>66.34</v>
      </c>
      <c r="HQ947" s="9">
        <v>66.430000000000007</v>
      </c>
      <c r="HR947" s="9">
        <v>66.510000000000005</v>
      </c>
      <c r="HS947" s="9">
        <v>66.599999999999994</v>
      </c>
      <c r="HT947" s="9">
        <v>66.7</v>
      </c>
      <c r="HU947" s="9">
        <v>66.78</v>
      </c>
      <c r="HV947" s="9">
        <v>66.849999999999994</v>
      </c>
      <c r="HW947" s="9">
        <v>66.900000000000006</v>
      </c>
      <c r="HX947" s="9">
        <v>66.95</v>
      </c>
      <c r="HY947" s="9">
        <v>66.989999999999995</v>
      </c>
      <c r="ID947" s="14">
        <v>84.838099999999997</v>
      </c>
      <c r="IE947" s="14">
        <v>84.747900000000001</v>
      </c>
      <c r="IF947" s="14">
        <v>-0.10641399999999999</v>
      </c>
      <c r="IH947" s="7">
        <v>66.430000000000007</v>
      </c>
      <c r="II947" s="9">
        <v>81.040000000000006</v>
      </c>
    </row>
    <row r="948" spans="1:243" x14ac:dyDescent="0.35">
      <c r="A948" s="6">
        <f t="shared" si="208"/>
        <v>45877</v>
      </c>
      <c r="B948" s="13">
        <f t="shared" si="214"/>
        <v>8</v>
      </c>
      <c r="C948" s="13">
        <f t="shared" si="215"/>
        <v>2025</v>
      </c>
      <c r="D948">
        <f t="shared" si="216"/>
        <v>202508</v>
      </c>
      <c r="E948">
        <f t="shared" si="217"/>
        <v>3</v>
      </c>
      <c r="F948">
        <f t="shared" si="218"/>
        <v>202503</v>
      </c>
      <c r="G948" t="s">
        <v>2107</v>
      </c>
      <c r="H948" s="9">
        <v>4</v>
      </c>
      <c r="I948" s="9">
        <v>3.9672000000000001</v>
      </c>
      <c r="J948" s="10">
        <v>3.9721663999999999</v>
      </c>
      <c r="K948" s="10">
        <v>3.9566471000000001</v>
      </c>
      <c r="L948" s="10">
        <v>3.9198974999999998</v>
      </c>
      <c r="M948" s="10">
        <v>3.8638786999999999</v>
      </c>
      <c r="N948" s="10">
        <v>3.8001695</v>
      </c>
      <c r="O948" s="10">
        <v>3.7372809</v>
      </c>
      <c r="P948" s="10">
        <v>3.6804106000000001</v>
      </c>
      <c r="Q948" s="10">
        <v>3.6327094999999998</v>
      </c>
      <c r="R948" s="10">
        <v>3.5943958999999999</v>
      </c>
      <c r="S948" s="10">
        <v>3.5648718000000001</v>
      </c>
      <c r="T948" s="10">
        <v>3.5436052</v>
      </c>
      <c r="U948" s="10">
        <v>3.5293215999999998</v>
      </c>
      <c r="V948" s="10">
        <v>3.5195751</v>
      </c>
      <c r="W948" s="10">
        <v>3.5132672</v>
      </c>
      <c r="X948" s="10">
        <v>3.5098117000000002</v>
      </c>
      <c r="Y948" s="10">
        <v>3.5086217999999998</v>
      </c>
      <c r="Z948" s="10">
        <v>3.5091111000000001</v>
      </c>
      <c r="AA948" s="10">
        <v>3.5106929999999998</v>
      </c>
      <c r="AB948" s="10">
        <v>3.5128756000000001</v>
      </c>
      <c r="AC948" s="10">
        <v>3.5156052999999998</v>
      </c>
      <c r="AD948" s="10">
        <v>3.5189553999999998</v>
      </c>
      <c r="AE948" s="10">
        <v>3.5229995000000001</v>
      </c>
      <c r="AF948" s="10">
        <v>3.5278109999999998</v>
      </c>
      <c r="AG948" s="10">
        <v>3.5334634</v>
      </c>
      <c r="AH948" s="10">
        <v>3.5400106</v>
      </c>
      <c r="AI948" s="10">
        <v>3.5474212999999999</v>
      </c>
      <c r="AJ948" s="10">
        <v>3.5556401000000002</v>
      </c>
      <c r="AK948" s="10">
        <v>3.5646121000000002</v>
      </c>
      <c r="AL948" s="10">
        <v>3.5742820000000002</v>
      </c>
      <c r="AM948" s="10">
        <v>3.5845946</v>
      </c>
      <c r="AN948" s="10">
        <v>3.5954948999999998</v>
      </c>
      <c r="AO948" s="10">
        <v>3.6069277999999998</v>
      </c>
      <c r="AP948" s="10">
        <v>3.6188378999999999</v>
      </c>
      <c r="AQ948" s="10">
        <v>3.6311702000000001</v>
      </c>
      <c r="AR948" s="10">
        <v>3.6438697000000002</v>
      </c>
      <c r="AS948" s="10">
        <v>3.6568809</v>
      </c>
      <c r="AT948" s="10">
        <v>3.6701545000000002</v>
      </c>
      <c r="AU948" s="10">
        <v>3.6836657000000002</v>
      </c>
      <c r="AV948" s="10">
        <v>3.6973959999999999</v>
      </c>
      <c r="AW948" s="10">
        <v>3.7113276000000002</v>
      </c>
      <c r="AX948" s="10">
        <v>3.7254423999999999</v>
      </c>
      <c r="AY948" s="10">
        <v>3.739722</v>
      </c>
      <c r="AZ948" s="10">
        <v>3.7541484999999999</v>
      </c>
      <c r="BA948" s="10">
        <v>3.7687040000000001</v>
      </c>
      <c r="BB948" s="10">
        <v>3.7833700000000001</v>
      </c>
      <c r="BC948" s="10">
        <v>3.7981284999999998</v>
      </c>
      <c r="BD948" s="10">
        <v>3.8129616999999998</v>
      </c>
      <c r="BE948" s="10">
        <v>3.8278511000000002</v>
      </c>
      <c r="BF948" s="10">
        <v>3.8427817000000002</v>
      </c>
      <c r="BG948" s="10">
        <v>3.8577520999999999</v>
      </c>
      <c r="BH948" s="10">
        <v>3.8727640999999999</v>
      </c>
      <c r="BI948" s="10">
        <v>3.8878199000000002</v>
      </c>
      <c r="BJ948" s="10">
        <v>3.9029218000000001</v>
      </c>
      <c r="BK948" s="10">
        <v>3.9180714000000001</v>
      </c>
      <c r="BL948" s="10">
        <v>3.933271</v>
      </c>
      <c r="BM948" s="10">
        <v>3.9485228999999999</v>
      </c>
      <c r="BN948" s="10">
        <v>3.9638287999999999</v>
      </c>
      <c r="BO948" s="10">
        <v>3.9791910000000001</v>
      </c>
      <c r="BP948" s="10">
        <v>3.9946115999999998</v>
      </c>
      <c r="BQ948" s="10">
        <v>4.0100924999999998</v>
      </c>
      <c r="BR948" s="10">
        <v>4.1041575999999997</v>
      </c>
      <c r="BS948" s="10">
        <v>4.1996777999999999</v>
      </c>
      <c r="BU948" s="9">
        <v>79.53</v>
      </c>
      <c r="BV948" s="9">
        <v>80.3</v>
      </c>
      <c r="BW948" s="9">
        <v>86.9</v>
      </c>
      <c r="BX948" s="9">
        <v>90.52</v>
      </c>
      <c r="BY948" s="9">
        <v>91.67</v>
      </c>
      <c r="BZ948" s="9">
        <v>91.42</v>
      </c>
      <c r="CA948" s="9">
        <v>87.47</v>
      </c>
      <c r="CB948" s="9">
        <v>83.26</v>
      </c>
      <c r="CC948" s="9">
        <v>79.540000000000006</v>
      </c>
      <c r="CD948" s="9">
        <v>78.319999999999993</v>
      </c>
      <c r="CE948" s="9">
        <v>77.819999999999993</v>
      </c>
      <c r="CF948" s="9">
        <v>78.599999999999994</v>
      </c>
      <c r="CG948" s="9">
        <v>80.599999999999994</v>
      </c>
      <c r="CH948" s="9">
        <v>81.88</v>
      </c>
      <c r="CI948" s="9">
        <v>86.23</v>
      </c>
      <c r="CJ948" s="9">
        <v>89.45</v>
      </c>
      <c r="CK948" s="9">
        <v>90</v>
      </c>
      <c r="CL948" s="9">
        <v>90.1</v>
      </c>
      <c r="CM948" s="9">
        <v>84.8</v>
      </c>
      <c r="CN948" s="9">
        <v>76.73</v>
      </c>
      <c r="CO948" s="9">
        <v>75.16</v>
      </c>
      <c r="CP948" s="9">
        <v>73.06</v>
      </c>
      <c r="CQ948" s="9">
        <v>70.45</v>
      </c>
      <c r="CR948" s="9">
        <v>70.16</v>
      </c>
      <c r="CS948" s="9">
        <v>71.98</v>
      </c>
      <c r="CT948" s="9">
        <v>76.400000000000006</v>
      </c>
      <c r="CU948" s="9">
        <v>79</v>
      </c>
      <c r="CV948" s="9">
        <v>79.36</v>
      </c>
      <c r="CW948" s="9">
        <v>81.47</v>
      </c>
      <c r="CX948" s="9">
        <v>82.33</v>
      </c>
      <c r="CY948" s="9">
        <v>78.84</v>
      </c>
      <c r="CZ948" s="9">
        <v>70.540000000000006</v>
      </c>
      <c r="DA948" s="9">
        <v>66.53</v>
      </c>
      <c r="DB948" s="9">
        <v>64.680000000000007</v>
      </c>
      <c r="DC948" s="9">
        <v>64.569999999999993</v>
      </c>
      <c r="DD948" s="9">
        <v>64.66</v>
      </c>
      <c r="DE948" s="9">
        <v>67.150000000000006</v>
      </c>
      <c r="DF948" s="9">
        <v>71.73</v>
      </c>
      <c r="DG948" s="9">
        <v>73.91</v>
      </c>
      <c r="DH948" s="9">
        <v>75.319999999999993</v>
      </c>
      <c r="DI948" s="9">
        <v>77.400000000000006</v>
      </c>
      <c r="DJ948" s="9">
        <v>76.959999999999994</v>
      </c>
      <c r="DK948" s="9">
        <v>75.05</v>
      </c>
      <c r="DL948" s="9">
        <v>67.75</v>
      </c>
      <c r="DM948" s="9">
        <v>65.75</v>
      </c>
      <c r="DN948" s="9">
        <v>65.44</v>
      </c>
      <c r="DO948" s="9">
        <v>65.03</v>
      </c>
      <c r="DP948" s="9">
        <v>64.83</v>
      </c>
      <c r="DR948" s="9">
        <v>77.08</v>
      </c>
      <c r="DS948" s="9">
        <v>73.819999999999993</v>
      </c>
      <c r="DT948" s="9">
        <v>84.7</v>
      </c>
      <c r="DU948" s="9">
        <v>85.24</v>
      </c>
      <c r="DV948" s="9">
        <v>86</v>
      </c>
      <c r="DW948" s="9">
        <v>85.8</v>
      </c>
      <c r="DX948" s="9">
        <v>82.9</v>
      </c>
      <c r="DY948" s="9">
        <v>74.599999999999994</v>
      </c>
      <c r="DZ948" s="9">
        <v>71.8</v>
      </c>
      <c r="EA948" s="9">
        <v>71.150000000000006</v>
      </c>
      <c r="EB948" s="9">
        <v>70.099999999999994</v>
      </c>
      <c r="EC948" s="9">
        <v>70.099999999999994</v>
      </c>
      <c r="ED948" s="9">
        <v>72.5</v>
      </c>
      <c r="EE948" s="9">
        <v>79.3</v>
      </c>
      <c r="EF948" s="9">
        <v>81.45</v>
      </c>
      <c r="EG948" s="9">
        <v>81.75</v>
      </c>
      <c r="EH948" s="9">
        <v>81.599999999999994</v>
      </c>
      <c r="EI948" s="9">
        <v>81.05</v>
      </c>
      <c r="EJ948" s="9">
        <v>77.650000000000006</v>
      </c>
      <c r="EK948" s="9">
        <v>67.849999999999994</v>
      </c>
      <c r="EL948" s="9">
        <v>64.900000000000006</v>
      </c>
      <c r="EM948" s="9">
        <v>64.75</v>
      </c>
      <c r="EN948" s="9">
        <v>65</v>
      </c>
      <c r="EO948" s="9">
        <v>65.45</v>
      </c>
      <c r="EP948" s="9">
        <v>68.89</v>
      </c>
      <c r="EQ948" s="9">
        <v>75.19</v>
      </c>
      <c r="ER948" s="9">
        <v>77.09</v>
      </c>
      <c r="ES948" s="9">
        <v>77.34</v>
      </c>
      <c r="ET948" s="9">
        <v>77.290000000000006</v>
      </c>
      <c r="EU948" s="9">
        <v>76.790000000000006</v>
      </c>
      <c r="EV948" s="9">
        <v>73.84</v>
      </c>
      <c r="EW948" s="9">
        <v>65.75</v>
      </c>
      <c r="EX948" s="9">
        <v>63.2</v>
      </c>
      <c r="EY948" s="9">
        <v>63.05</v>
      </c>
      <c r="EZ948" s="9">
        <v>63.2</v>
      </c>
      <c r="FA948" s="9">
        <v>63.7</v>
      </c>
      <c r="FB948" s="9">
        <v>66.3</v>
      </c>
      <c r="FC948" s="9">
        <v>72.150000000000006</v>
      </c>
      <c r="FD948" s="9">
        <v>74.45</v>
      </c>
      <c r="FE948" s="9">
        <v>74.7</v>
      </c>
      <c r="FF948" s="9">
        <v>74.599999999999994</v>
      </c>
      <c r="FG948" s="9">
        <v>74.099999999999994</v>
      </c>
      <c r="FH948" s="9">
        <v>71.599999999999994</v>
      </c>
      <c r="FI948" s="9">
        <v>64.7</v>
      </c>
      <c r="FJ948" s="9">
        <v>62.55</v>
      </c>
      <c r="FK948" s="9">
        <v>62.4</v>
      </c>
      <c r="FL948" s="9">
        <v>62.55</v>
      </c>
      <c r="FM948" s="9">
        <v>62.95</v>
      </c>
      <c r="FO948" s="9">
        <v>84.7941</v>
      </c>
      <c r="FP948" s="7">
        <v>67.17</v>
      </c>
      <c r="FQ948" s="9">
        <v>1.3439000000000001</v>
      </c>
      <c r="FT948" s="7">
        <v>3.91</v>
      </c>
      <c r="FU948" s="7">
        <v>4.5999999999999996</v>
      </c>
      <c r="FV948" s="9">
        <v>84.914100000000005</v>
      </c>
      <c r="FX948" s="9">
        <v>66.59</v>
      </c>
      <c r="FY948" s="9">
        <v>65.489999999999995</v>
      </c>
      <c r="FZ948" s="9">
        <v>65.08</v>
      </c>
      <c r="GA948" s="9">
        <v>64.75</v>
      </c>
      <c r="GB948" s="9">
        <v>64.930000000000007</v>
      </c>
      <c r="GD948" s="9">
        <v>66.59</v>
      </c>
      <c r="GE948" s="9">
        <v>65.92</v>
      </c>
      <c r="GF948" s="9">
        <v>65.489999999999995</v>
      </c>
      <c r="GG948" s="9">
        <v>65.27</v>
      </c>
      <c r="GH948" s="9">
        <v>65.150000000000006</v>
      </c>
      <c r="GI948" s="9">
        <v>65.08</v>
      </c>
      <c r="GJ948" s="9">
        <v>65.02</v>
      </c>
      <c r="GK948" s="9">
        <v>64.97</v>
      </c>
      <c r="GL948" s="9">
        <v>64.92</v>
      </c>
      <c r="GM948" s="9">
        <v>64.86</v>
      </c>
      <c r="GN948" s="9">
        <v>64.8</v>
      </c>
      <c r="GO948" s="9">
        <v>64.75</v>
      </c>
      <c r="GP948" s="9">
        <v>64.73</v>
      </c>
      <c r="GQ948" s="9">
        <v>64.73</v>
      </c>
      <c r="GR948" s="9">
        <v>64.739999999999995</v>
      </c>
      <c r="GS948" s="9">
        <v>64.7</v>
      </c>
      <c r="GT948" s="9">
        <v>64.67</v>
      </c>
      <c r="GU948" s="9">
        <v>64.69</v>
      </c>
      <c r="GV948" s="9">
        <v>64.73</v>
      </c>
      <c r="GW948" s="9">
        <v>64.790000000000006</v>
      </c>
      <c r="GX948" s="9">
        <v>64.84</v>
      </c>
      <c r="GY948" s="9">
        <v>64.849999999999994</v>
      </c>
      <c r="GZ948" s="9">
        <v>64.87</v>
      </c>
      <c r="HA948" s="9">
        <v>64.930000000000007</v>
      </c>
      <c r="HB948" s="9">
        <v>64.97</v>
      </c>
      <c r="HC948" s="9">
        <v>65.06</v>
      </c>
      <c r="HD948" s="9">
        <v>65.14</v>
      </c>
      <c r="HE948" s="9">
        <v>65.180000000000007</v>
      </c>
      <c r="HF948" s="9">
        <v>65.239999999999995</v>
      </c>
      <c r="HG948" s="9">
        <v>65.34</v>
      </c>
      <c r="HH948" s="9">
        <v>65.430000000000007</v>
      </c>
      <c r="HI948" s="9">
        <v>65.52</v>
      </c>
      <c r="HJ948" s="9">
        <v>65.61</v>
      </c>
      <c r="HK948" s="9">
        <v>65.63</v>
      </c>
      <c r="HL948" s="9">
        <v>65.67</v>
      </c>
      <c r="HM948" s="9">
        <v>65.709999999999994</v>
      </c>
      <c r="HN948" s="9">
        <v>65.77</v>
      </c>
      <c r="HO948" s="9">
        <v>65.84</v>
      </c>
      <c r="HP948" s="9">
        <v>65.900000000000006</v>
      </c>
      <c r="HQ948" s="9">
        <v>65.989999999999995</v>
      </c>
      <c r="HR948" s="9">
        <v>66.069999999999993</v>
      </c>
      <c r="HS948" s="9">
        <v>66.16</v>
      </c>
      <c r="HT948" s="9">
        <v>66.25</v>
      </c>
      <c r="HU948" s="9">
        <v>66.319999999999993</v>
      </c>
      <c r="HV948" s="9">
        <v>66.38</v>
      </c>
      <c r="HW948" s="9">
        <v>66.430000000000007</v>
      </c>
      <c r="HX948" s="9">
        <v>66.47</v>
      </c>
      <c r="HY948" s="9">
        <v>66.510000000000005</v>
      </c>
      <c r="ID948" s="14">
        <v>84.838099999999997</v>
      </c>
      <c r="IE948" s="14">
        <v>84.747900000000001</v>
      </c>
      <c r="IF948" s="14">
        <v>-0.10641399999999999</v>
      </c>
      <c r="IH948" s="7">
        <v>66.59</v>
      </c>
      <c r="II948" s="9">
        <v>79.53</v>
      </c>
    </row>
    <row r="949" spans="1:243" x14ac:dyDescent="0.35">
      <c r="A949" s="6">
        <f t="shared" si="208"/>
        <v>45880</v>
      </c>
      <c r="B949" s="13">
        <f t="shared" si="214"/>
        <v>8</v>
      </c>
      <c r="C949" s="13">
        <f t="shared" si="215"/>
        <v>2025</v>
      </c>
      <c r="D949">
        <f t="shared" si="216"/>
        <v>202508</v>
      </c>
      <c r="E949">
        <f t="shared" si="217"/>
        <v>3</v>
      </c>
      <c r="F949">
        <f t="shared" si="218"/>
        <v>202503</v>
      </c>
      <c r="G949" t="s">
        <v>2108</v>
      </c>
      <c r="H949" s="9">
        <v>4</v>
      </c>
      <c r="I949" s="9">
        <v>3.9668999999999999</v>
      </c>
      <c r="J949" s="10">
        <v>3.9693284000000002</v>
      </c>
      <c r="K949" s="10">
        <v>3.9374410000000002</v>
      </c>
      <c r="L949" s="10">
        <v>3.8890011000000002</v>
      </c>
      <c r="M949" s="10">
        <v>3.8286585</v>
      </c>
      <c r="N949" s="10">
        <v>3.7657894000000001</v>
      </c>
      <c r="O949" s="10">
        <v>3.7057091999999998</v>
      </c>
      <c r="P949" s="10">
        <v>3.6517341000000001</v>
      </c>
      <c r="Q949" s="10">
        <v>3.6062306999999998</v>
      </c>
      <c r="R949" s="10">
        <v>3.5704308999999999</v>
      </c>
      <c r="S949" s="10">
        <v>3.5440885999999998</v>
      </c>
      <c r="T949" s="10">
        <v>3.5264503</v>
      </c>
      <c r="U949" s="10">
        <v>3.5158955000000001</v>
      </c>
      <c r="V949" s="10">
        <v>3.5098769999999999</v>
      </c>
      <c r="W949" s="10">
        <v>3.5072342000000001</v>
      </c>
      <c r="X949" s="10">
        <v>3.5072397999999998</v>
      </c>
      <c r="Y949" s="10">
        <v>3.5091665000000001</v>
      </c>
      <c r="Z949" s="10">
        <v>3.5122871</v>
      </c>
      <c r="AA949" s="10">
        <v>3.5158743000000001</v>
      </c>
      <c r="AB949" s="10">
        <v>3.5193243999999999</v>
      </c>
      <c r="AC949" s="10">
        <v>3.5226076000000002</v>
      </c>
      <c r="AD949" s="10">
        <v>3.5258598999999999</v>
      </c>
      <c r="AE949" s="10">
        <v>3.5292176</v>
      </c>
      <c r="AF949" s="10">
        <v>3.5328170000000001</v>
      </c>
      <c r="AG949" s="10">
        <v>3.5367940999999998</v>
      </c>
      <c r="AH949" s="10">
        <v>3.5412612000000001</v>
      </c>
      <c r="AI949" s="10">
        <v>3.5462345000000002</v>
      </c>
      <c r="AJ949" s="10">
        <v>3.5517059</v>
      </c>
      <c r="AK949" s="10">
        <v>3.5576675999999998</v>
      </c>
      <c r="AL949" s="10">
        <v>3.5641118000000001</v>
      </c>
      <c r="AM949" s="10">
        <v>3.5710304000000002</v>
      </c>
      <c r="AN949" s="10">
        <v>3.5784156999999999</v>
      </c>
      <c r="AO949" s="10">
        <v>3.5862596999999998</v>
      </c>
      <c r="AP949" s="10">
        <v>3.5945543999999998</v>
      </c>
      <c r="AQ949" s="10">
        <v>3.6032920000000002</v>
      </c>
      <c r="AR949" s="10">
        <v>3.6124648000000001</v>
      </c>
      <c r="AS949" s="10">
        <v>3.6220645</v>
      </c>
      <c r="AT949" s="10">
        <v>3.6320825000000001</v>
      </c>
      <c r="AU949" s="10">
        <v>3.6425059000000002</v>
      </c>
      <c r="AV949" s="10">
        <v>3.6533204000000001</v>
      </c>
      <c r="AW949" s="10">
        <v>3.6645121</v>
      </c>
      <c r="AX949" s="10">
        <v>3.6760670000000002</v>
      </c>
      <c r="AY949" s="10">
        <v>3.6879707000000002</v>
      </c>
      <c r="AZ949" s="10">
        <v>3.7002093</v>
      </c>
      <c r="BA949" s="10">
        <v>3.7127688999999999</v>
      </c>
      <c r="BB949" s="10">
        <v>3.725635</v>
      </c>
      <c r="BC949" s="10">
        <v>3.7387937999999998</v>
      </c>
      <c r="BD949" s="10">
        <v>3.7522313999999999</v>
      </c>
      <c r="BE949" s="10">
        <v>3.7659332000000001</v>
      </c>
      <c r="BF949" s="10">
        <v>3.7798859999999999</v>
      </c>
      <c r="BG949" s="10">
        <v>3.7940794000000002</v>
      </c>
      <c r="BH949" s="10">
        <v>3.8085032999999999</v>
      </c>
      <c r="BI949" s="10">
        <v>3.8231484999999998</v>
      </c>
      <c r="BJ949" s="10">
        <v>3.8380055</v>
      </c>
      <c r="BK949" s="10">
        <v>3.8530644000000001</v>
      </c>
      <c r="BL949" s="10">
        <v>3.8683158</v>
      </c>
      <c r="BM949" s="10">
        <v>3.8837503</v>
      </c>
      <c r="BN949" s="10">
        <v>3.8993579</v>
      </c>
      <c r="BO949" s="10">
        <v>3.9151292</v>
      </c>
      <c r="BP949" s="10">
        <v>3.9310548999999999</v>
      </c>
      <c r="BQ949" s="10">
        <v>3.9471250000000002</v>
      </c>
      <c r="BR949" s="10">
        <v>4.0459354999999997</v>
      </c>
      <c r="BS949" s="10">
        <v>4.1468610999999997</v>
      </c>
      <c r="BU949" s="9">
        <v>81.25</v>
      </c>
      <c r="BV949" s="9">
        <v>81.709999999999994</v>
      </c>
      <c r="BW949" s="9">
        <v>88.01</v>
      </c>
      <c r="BX949" s="9">
        <v>91.49</v>
      </c>
      <c r="BY949" s="9">
        <v>92.56</v>
      </c>
      <c r="BZ949" s="9">
        <v>92.36</v>
      </c>
      <c r="CA949" s="9">
        <v>88.22</v>
      </c>
      <c r="CB949" s="9">
        <v>84.36</v>
      </c>
      <c r="CC949" s="9">
        <v>80.5</v>
      </c>
      <c r="CD949" s="9">
        <v>79.3</v>
      </c>
      <c r="CE949" s="9">
        <v>78.900000000000006</v>
      </c>
      <c r="CF949" s="9">
        <v>79.709999999999994</v>
      </c>
      <c r="CG949" s="9">
        <v>81.739999999999995</v>
      </c>
      <c r="CH949" s="9">
        <v>82.86</v>
      </c>
      <c r="CI949" s="9">
        <v>86.96</v>
      </c>
      <c r="CJ949" s="9">
        <v>90.18</v>
      </c>
      <c r="CK949" s="9">
        <v>90.73</v>
      </c>
      <c r="CL949" s="9">
        <v>90.83</v>
      </c>
      <c r="CM949" s="9">
        <v>85.55</v>
      </c>
      <c r="CN949" s="9">
        <v>77.040000000000006</v>
      </c>
      <c r="CO949" s="9">
        <v>75.48</v>
      </c>
      <c r="CP949" s="9">
        <v>73.38</v>
      </c>
      <c r="CQ949" s="9">
        <v>70.739999999999995</v>
      </c>
      <c r="CR949" s="9">
        <v>70.45</v>
      </c>
      <c r="CS949" s="9">
        <v>72.27</v>
      </c>
      <c r="CT949" s="9">
        <v>76.87</v>
      </c>
      <c r="CU949" s="9">
        <v>79.59</v>
      </c>
      <c r="CV949" s="9">
        <v>79.95</v>
      </c>
      <c r="CW949" s="9">
        <v>82.12</v>
      </c>
      <c r="CX949" s="9">
        <v>82.99</v>
      </c>
      <c r="CY949" s="9">
        <v>79.5</v>
      </c>
      <c r="CZ949" s="9">
        <v>71.11</v>
      </c>
      <c r="DA949" s="9">
        <v>67.11</v>
      </c>
      <c r="DB949" s="9">
        <v>65.260000000000005</v>
      </c>
      <c r="DC949" s="9">
        <v>65.150000000000006</v>
      </c>
      <c r="DD949" s="9">
        <v>65.239999999999995</v>
      </c>
      <c r="DE949" s="9">
        <v>67.73</v>
      </c>
      <c r="DF949" s="9">
        <v>72.400000000000006</v>
      </c>
      <c r="DG949" s="9">
        <v>74.58</v>
      </c>
      <c r="DH949" s="9">
        <v>75.989999999999995</v>
      </c>
      <c r="DI949" s="9">
        <v>77.62</v>
      </c>
      <c r="DJ949" s="9">
        <v>77.19</v>
      </c>
      <c r="DK949" s="9">
        <v>75.28</v>
      </c>
      <c r="DL949" s="9">
        <v>67.849999999999994</v>
      </c>
      <c r="DM949" s="9">
        <v>65.849999999999994</v>
      </c>
      <c r="DN949" s="9">
        <v>65.540000000000006</v>
      </c>
      <c r="DO949" s="9">
        <v>65.13</v>
      </c>
      <c r="DP949" s="9">
        <v>64.94</v>
      </c>
      <c r="DR949" s="9">
        <v>78.25</v>
      </c>
      <c r="DS949" s="9">
        <v>75.45</v>
      </c>
      <c r="DT949" s="9">
        <v>85.7</v>
      </c>
      <c r="DU949" s="9">
        <v>85.95</v>
      </c>
      <c r="DV949" s="9">
        <v>86.6</v>
      </c>
      <c r="DW949" s="9">
        <v>86.5</v>
      </c>
      <c r="DX949" s="9">
        <v>83.6</v>
      </c>
      <c r="DY949" s="9">
        <v>74.3</v>
      </c>
      <c r="DZ949" s="9">
        <v>71.349999999999994</v>
      </c>
      <c r="EA949" s="9">
        <v>71.150000000000006</v>
      </c>
      <c r="EB949" s="9">
        <v>71.400000000000006</v>
      </c>
      <c r="EC949" s="9">
        <v>71.900000000000006</v>
      </c>
      <c r="ED949" s="9">
        <v>74</v>
      </c>
      <c r="EE949" s="9">
        <v>79.95</v>
      </c>
      <c r="EF949" s="9">
        <v>81.900000000000006</v>
      </c>
      <c r="EG949" s="9">
        <v>82.15</v>
      </c>
      <c r="EH949" s="9">
        <v>82.15</v>
      </c>
      <c r="EI949" s="9">
        <v>81.599999999999994</v>
      </c>
      <c r="EJ949" s="9">
        <v>78.5</v>
      </c>
      <c r="EK949" s="9">
        <v>69.7</v>
      </c>
      <c r="EL949" s="9">
        <v>66.95</v>
      </c>
      <c r="EM949" s="9">
        <v>66.8</v>
      </c>
      <c r="EN949" s="9">
        <v>67</v>
      </c>
      <c r="EO949" s="9">
        <v>67.5</v>
      </c>
      <c r="EP949" s="9">
        <v>69.75</v>
      </c>
      <c r="EQ949" s="9">
        <v>76.099999999999994</v>
      </c>
      <c r="ER949" s="9">
        <v>78.2</v>
      </c>
      <c r="ES949" s="9">
        <v>78.45</v>
      </c>
      <c r="ET949" s="9">
        <v>78.349999999999994</v>
      </c>
      <c r="EU949" s="9">
        <v>77.900000000000006</v>
      </c>
      <c r="EV949" s="9">
        <v>75.05</v>
      </c>
      <c r="EW949" s="9">
        <v>67.2</v>
      </c>
      <c r="EX949" s="9">
        <v>64.7</v>
      </c>
      <c r="EY949" s="9">
        <v>64.55</v>
      </c>
      <c r="EZ949" s="9">
        <v>64.75</v>
      </c>
      <c r="FA949" s="9">
        <v>65.2</v>
      </c>
      <c r="FB949" s="9">
        <v>67.45</v>
      </c>
      <c r="FC949" s="9">
        <v>73.8</v>
      </c>
      <c r="FD949" s="9">
        <v>75.849999999999994</v>
      </c>
      <c r="FE949" s="9">
        <v>76.05</v>
      </c>
      <c r="FF949" s="9">
        <v>76</v>
      </c>
      <c r="FG949" s="9">
        <v>75.55</v>
      </c>
      <c r="FH949" s="9">
        <v>73.05</v>
      </c>
      <c r="FI949" s="9">
        <v>66.150000000000006</v>
      </c>
      <c r="FJ949" s="9">
        <v>63.95</v>
      </c>
      <c r="FK949" s="9">
        <v>63.8</v>
      </c>
      <c r="FL949" s="9">
        <v>63.95</v>
      </c>
      <c r="FM949" s="9">
        <v>64.400000000000006</v>
      </c>
      <c r="FO949" s="9">
        <v>84.863399999999999</v>
      </c>
      <c r="FP949" s="7">
        <v>67.36</v>
      </c>
      <c r="FQ949" s="9">
        <v>1.3408</v>
      </c>
      <c r="FT949" s="7">
        <v>3.87</v>
      </c>
      <c r="FU949" s="7">
        <v>4.5599999999999996</v>
      </c>
      <c r="FV949" s="9">
        <v>84.9773</v>
      </c>
      <c r="FX949" s="9">
        <v>66.63</v>
      </c>
      <c r="FY949" s="9">
        <v>65.69</v>
      </c>
      <c r="FZ949" s="9">
        <v>65.34</v>
      </c>
      <c r="GA949" s="9">
        <v>65.040000000000006</v>
      </c>
      <c r="GB949" s="9">
        <v>65.08</v>
      </c>
      <c r="GD949" s="9">
        <v>66.63</v>
      </c>
      <c r="GE949" s="9">
        <v>66.06</v>
      </c>
      <c r="GF949" s="9">
        <v>65.69</v>
      </c>
      <c r="GG949" s="9">
        <v>65.5</v>
      </c>
      <c r="GH949" s="9">
        <v>65.400000000000006</v>
      </c>
      <c r="GI949" s="9">
        <v>65.34</v>
      </c>
      <c r="GJ949" s="9">
        <v>65.290000000000006</v>
      </c>
      <c r="GK949" s="9">
        <v>65.25</v>
      </c>
      <c r="GL949" s="9">
        <v>65.2</v>
      </c>
      <c r="GM949" s="9">
        <v>65.14</v>
      </c>
      <c r="GN949" s="9">
        <v>65.09</v>
      </c>
      <c r="GO949" s="9">
        <v>65.040000000000006</v>
      </c>
      <c r="GP949" s="9">
        <v>65</v>
      </c>
      <c r="GQ949" s="9">
        <v>64.989999999999995</v>
      </c>
      <c r="GR949" s="9">
        <v>64.989999999999995</v>
      </c>
      <c r="GS949" s="9">
        <v>64.94</v>
      </c>
      <c r="GT949" s="9">
        <v>64.900000000000006</v>
      </c>
      <c r="GU949" s="9">
        <v>64.91</v>
      </c>
      <c r="GV949" s="9">
        <v>64.930000000000007</v>
      </c>
      <c r="GW949" s="9">
        <v>64.98</v>
      </c>
      <c r="GX949" s="9">
        <v>65.03</v>
      </c>
      <c r="GY949" s="9">
        <v>65.03</v>
      </c>
      <c r="GZ949" s="9">
        <v>65.03</v>
      </c>
      <c r="HA949" s="9">
        <v>65.08</v>
      </c>
      <c r="HB949" s="9">
        <v>65.12</v>
      </c>
      <c r="HC949" s="9">
        <v>65.19</v>
      </c>
      <c r="HD949" s="9">
        <v>65.260000000000005</v>
      </c>
      <c r="HE949" s="9">
        <v>65.290000000000006</v>
      </c>
      <c r="HF949" s="9">
        <v>65.34</v>
      </c>
      <c r="HG949" s="9">
        <v>65.430000000000007</v>
      </c>
      <c r="HH949" s="9">
        <v>65.510000000000005</v>
      </c>
      <c r="HI949" s="9">
        <v>65.59</v>
      </c>
      <c r="HJ949" s="9">
        <v>65.66</v>
      </c>
      <c r="HK949" s="9">
        <v>65.67</v>
      </c>
      <c r="HL949" s="9">
        <v>65.7</v>
      </c>
      <c r="HM949" s="9">
        <v>65.73</v>
      </c>
      <c r="HN949" s="9">
        <v>65.77</v>
      </c>
      <c r="HO949" s="9">
        <v>65.83</v>
      </c>
      <c r="HP949" s="9">
        <v>65.89</v>
      </c>
      <c r="HQ949" s="9">
        <v>65.97</v>
      </c>
      <c r="HR949" s="9">
        <v>66.040000000000006</v>
      </c>
      <c r="HS949" s="9">
        <v>66.12</v>
      </c>
      <c r="HT949" s="9">
        <v>66.209999999999994</v>
      </c>
      <c r="HU949" s="9">
        <v>66.28</v>
      </c>
      <c r="HV949" s="9">
        <v>66.34</v>
      </c>
      <c r="HW949" s="9">
        <v>66.38</v>
      </c>
      <c r="HX949" s="9">
        <v>66.42</v>
      </c>
      <c r="HY949" s="9">
        <v>66.459999999999994</v>
      </c>
      <c r="ID949" s="14">
        <v>84.838099999999997</v>
      </c>
      <c r="IE949" s="14">
        <v>84.747900000000001</v>
      </c>
      <c r="IF949" s="14">
        <v>-0.10641399999999999</v>
      </c>
      <c r="IH949" s="7">
        <v>66.63</v>
      </c>
      <c r="II949" s="9">
        <v>81.25</v>
      </c>
    </row>
    <row r="950" spans="1:243" x14ac:dyDescent="0.35">
      <c r="A950" s="6">
        <f t="shared" si="208"/>
        <v>45881</v>
      </c>
      <c r="B950" s="13">
        <f t="shared" si="214"/>
        <v>8</v>
      </c>
      <c r="C950" s="13">
        <f t="shared" si="215"/>
        <v>2025</v>
      </c>
      <c r="D950">
        <f t="shared" si="216"/>
        <v>202508</v>
      </c>
      <c r="E950">
        <f t="shared" si="217"/>
        <v>3</v>
      </c>
      <c r="F950">
        <f t="shared" si="218"/>
        <v>202503</v>
      </c>
      <c r="G950" t="s">
        <v>2109</v>
      </c>
      <c r="H950" s="9">
        <v>4</v>
      </c>
      <c r="I950" s="9">
        <v>3.9670000000000001</v>
      </c>
      <c r="J950" s="10">
        <v>3.9706108000000002</v>
      </c>
      <c r="K950" s="10">
        <v>3.9432930000000002</v>
      </c>
      <c r="L950" s="10">
        <v>3.9004824999999999</v>
      </c>
      <c r="M950" s="10">
        <v>3.84605</v>
      </c>
      <c r="N950" s="10">
        <v>3.7877662000000001</v>
      </c>
      <c r="O950" s="10">
        <v>3.7304700999999998</v>
      </c>
      <c r="P950" s="10">
        <v>3.6777848</v>
      </c>
      <c r="Q950" s="10">
        <v>3.6326634000000002</v>
      </c>
      <c r="R950" s="10">
        <v>3.5967676000000002</v>
      </c>
      <c r="S950" s="10">
        <v>3.5701974999999999</v>
      </c>
      <c r="T950" s="10">
        <v>3.5522992000000002</v>
      </c>
      <c r="U950" s="10">
        <v>3.5415594000000001</v>
      </c>
      <c r="V950" s="10">
        <v>3.5355232000000001</v>
      </c>
      <c r="W950" s="10">
        <v>3.533026</v>
      </c>
      <c r="X950" s="10">
        <v>3.5333055</v>
      </c>
      <c r="Y950" s="10">
        <v>3.5355991000000002</v>
      </c>
      <c r="Z950" s="10">
        <v>3.5391444000000001</v>
      </c>
      <c r="AA950" s="10">
        <v>3.5431786999999999</v>
      </c>
      <c r="AB950" s="10">
        <v>3.5470668000000001</v>
      </c>
      <c r="AC950" s="10">
        <v>3.5507635999999998</v>
      </c>
      <c r="AD950" s="10">
        <v>3.5543947999999999</v>
      </c>
      <c r="AE950" s="10">
        <v>3.5580864000000001</v>
      </c>
      <c r="AF950" s="10">
        <v>3.5619641999999998</v>
      </c>
      <c r="AG950" s="10">
        <v>3.566154</v>
      </c>
      <c r="AH950" s="10">
        <v>3.5707631000000002</v>
      </c>
      <c r="AI950" s="10">
        <v>3.5758239000000001</v>
      </c>
      <c r="AJ950" s="10">
        <v>3.58135</v>
      </c>
      <c r="AK950" s="10">
        <v>3.5873553999999999</v>
      </c>
      <c r="AL950" s="10">
        <v>3.5938539</v>
      </c>
      <c r="AM950" s="10">
        <v>3.6008589999999998</v>
      </c>
      <c r="AN950" s="10">
        <v>3.6083848000000001</v>
      </c>
      <c r="AO950" s="10">
        <v>3.6164448999999999</v>
      </c>
      <c r="AP950" s="10">
        <v>3.6250531000000001</v>
      </c>
      <c r="AQ950" s="10">
        <v>3.6342232000000001</v>
      </c>
      <c r="AR950" s="10">
        <v>3.6439691000000001</v>
      </c>
      <c r="AS950" s="10">
        <v>3.6543043000000002</v>
      </c>
      <c r="AT950" s="10">
        <v>3.6652371000000001</v>
      </c>
      <c r="AU950" s="10">
        <v>3.6767455999999998</v>
      </c>
      <c r="AV950" s="10">
        <v>3.6887973999999999</v>
      </c>
      <c r="AW950" s="10">
        <v>3.7013603000000002</v>
      </c>
      <c r="AX950" s="10">
        <v>3.7144023000000002</v>
      </c>
      <c r="AY950" s="10">
        <v>3.7278910000000001</v>
      </c>
      <c r="AZ950" s="10">
        <v>3.7417943</v>
      </c>
      <c r="BA950" s="10">
        <v>3.7560801000000001</v>
      </c>
      <c r="BB950" s="10">
        <v>3.7707160000000002</v>
      </c>
      <c r="BC950" s="10">
        <v>3.7856698</v>
      </c>
      <c r="BD950" s="10">
        <v>3.8009097000000001</v>
      </c>
      <c r="BE950" s="10">
        <v>3.8164030000000002</v>
      </c>
      <c r="BF950" s="10">
        <v>3.8321198999999999</v>
      </c>
      <c r="BG950" s="10">
        <v>3.8480416000000002</v>
      </c>
      <c r="BH950" s="10">
        <v>3.8641518000000001</v>
      </c>
      <c r="BI950" s="10">
        <v>3.8804349999999999</v>
      </c>
      <c r="BJ950" s="10">
        <v>3.8968756999999998</v>
      </c>
      <c r="BK950" s="10">
        <v>3.9134576000000001</v>
      </c>
      <c r="BL950" s="10">
        <v>3.9301651</v>
      </c>
      <c r="BM950" s="10">
        <v>3.9469827</v>
      </c>
      <c r="BN950" s="10">
        <v>3.9638941000000001</v>
      </c>
      <c r="BO950" s="10">
        <v>3.9808838999999998</v>
      </c>
      <c r="BP950" s="10">
        <v>3.9979363999999999</v>
      </c>
      <c r="BQ950" s="10">
        <v>4.0150354000000004</v>
      </c>
      <c r="BR950" s="10">
        <v>4.1180259000000001</v>
      </c>
      <c r="BS950" s="10">
        <v>4.2205309</v>
      </c>
      <c r="BU950" s="9">
        <v>79.48</v>
      </c>
      <c r="BV950" s="9">
        <v>79.959999999999994</v>
      </c>
      <c r="BW950" s="9">
        <v>86.38</v>
      </c>
      <c r="BX950" s="9">
        <v>90.19</v>
      </c>
      <c r="BY950" s="9">
        <v>91.16</v>
      </c>
      <c r="BZ950" s="9">
        <v>90.91</v>
      </c>
      <c r="CA950" s="9">
        <v>86.88</v>
      </c>
      <c r="CB950" s="9">
        <v>82.86</v>
      </c>
      <c r="CC950" s="9">
        <v>79.3</v>
      </c>
      <c r="CD950" s="9">
        <v>78.11</v>
      </c>
      <c r="CE950" s="9">
        <v>77.650000000000006</v>
      </c>
      <c r="CF950" s="9">
        <v>78.69</v>
      </c>
      <c r="CG950" s="9">
        <v>80.5</v>
      </c>
      <c r="CH950" s="9">
        <v>81.81</v>
      </c>
      <c r="CI950" s="9">
        <v>86</v>
      </c>
      <c r="CJ950" s="9">
        <v>89.19</v>
      </c>
      <c r="CK950" s="9">
        <v>89.8</v>
      </c>
      <c r="CL950" s="9">
        <v>89.89</v>
      </c>
      <c r="CM950" s="9">
        <v>84.75</v>
      </c>
      <c r="CN950" s="9">
        <v>76.7</v>
      </c>
      <c r="CO950" s="9">
        <v>75.099999999999994</v>
      </c>
      <c r="CP950" s="9">
        <v>72.95</v>
      </c>
      <c r="CQ950" s="9">
        <v>70.36</v>
      </c>
      <c r="CR950" s="9">
        <v>70.05</v>
      </c>
      <c r="CS950" s="9">
        <v>71.84</v>
      </c>
      <c r="CT950" s="9">
        <v>76.540000000000006</v>
      </c>
      <c r="CU950" s="9">
        <v>79.260000000000005</v>
      </c>
      <c r="CV950" s="9">
        <v>79.63</v>
      </c>
      <c r="CW950" s="9">
        <v>81.7</v>
      </c>
      <c r="CX950" s="9">
        <v>82.57</v>
      </c>
      <c r="CY950" s="9">
        <v>79.13</v>
      </c>
      <c r="CZ950" s="9">
        <v>71.19</v>
      </c>
      <c r="DA950" s="9">
        <v>67.239999999999995</v>
      </c>
      <c r="DB950" s="9">
        <v>65.44</v>
      </c>
      <c r="DC950" s="9">
        <v>65.349999999999994</v>
      </c>
      <c r="DD950" s="9">
        <v>65.44</v>
      </c>
      <c r="DE950" s="9">
        <v>67.930000000000007</v>
      </c>
      <c r="DF950" s="9">
        <v>72.42</v>
      </c>
      <c r="DG950" s="9">
        <v>74.599999999999994</v>
      </c>
      <c r="DH950" s="9">
        <v>75.989999999999995</v>
      </c>
      <c r="DI950" s="9">
        <v>77.790000000000006</v>
      </c>
      <c r="DJ950" s="9">
        <v>77.36</v>
      </c>
      <c r="DK950" s="9">
        <v>75.45</v>
      </c>
      <c r="DL950" s="9">
        <v>67.53</v>
      </c>
      <c r="DM950" s="9">
        <v>65.53</v>
      </c>
      <c r="DN950" s="9">
        <v>65.22</v>
      </c>
      <c r="DO950" s="9">
        <v>64.8</v>
      </c>
      <c r="DP950" s="9">
        <v>64.61</v>
      </c>
      <c r="DR950" s="9">
        <v>76.540000000000006</v>
      </c>
      <c r="DS950" s="9">
        <v>74.319999999999993</v>
      </c>
      <c r="DT950" s="9">
        <v>83.88</v>
      </c>
      <c r="DU950" s="9">
        <v>84.08</v>
      </c>
      <c r="DV950" s="9">
        <v>86.06</v>
      </c>
      <c r="DW950" s="9">
        <v>85.94</v>
      </c>
      <c r="DX950" s="9">
        <v>83.05</v>
      </c>
      <c r="DY950" s="9">
        <v>73.64</v>
      </c>
      <c r="DZ950" s="9">
        <v>70.69</v>
      </c>
      <c r="EA950" s="9">
        <v>70.489999999999995</v>
      </c>
      <c r="EB950" s="9">
        <v>70.739999999999995</v>
      </c>
      <c r="EC950" s="9">
        <v>71.239999999999995</v>
      </c>
      <c r="ED950" s="9">
        <v>73.34</v>
      </c>
      <c r="EE950" s="9">
        <v>79.44</v>
      </c>
      <c r="EF950" s="9">
        <v>81.38</v>
      </c>
      <c r="EG950" s="9">
        <v>81.63</v>
      </c>
      <c r="EH950" s="9">
        <v>81.63</v>
      </c>
      <c r="EI950" s="9">
        <v>81.09</v>
      </c>
      <c r="EJ950" s="9">
        <v>77.98</v>
      </c>
      <c r="EK950" s="9">
        <v>69.14</v>
      </c>
      <c r="EL950" s="9">
        <v>66.39</v>
      </c>
      <c r="EM950" s="9">
        <v>66.239999999999995</v>
      </c>
      <c r="EN950" s="9">
        <v>66.44</v>
      </c>
      <c r="EO950" s="9">
        <v>66.94</v>
      </c>
      <c r="EP950" s="9">
        <v>69.19</v>
      </c>
      <c r="EQ950" s="9">
        <v>75.67</v>
      </c>
      <c r="ER950" s="9">
        <v>77.78</v>
      </c>
      <c r="ES950" s="9">
        <v>78.03</v>
      </c>
      <c r="ET950" s="9">
        <v>77.930000000000007</v>
      </c>
      <c r="EU950" s="9">
        <v>77.489999999999995</v>
      </c>
      <c r="EV950" s="9">
        <v>74.63</v>
      </c>
      <c r="EW950" s="9">
        <v>66.91</v>
      </c>
      <c r="EX950" s="9">
        <v>64.41</v>
      </c>
      <c r="EY950" s="9">
        <v>64.260000000000005</v>
      </c>
      <c r="EZ950" s="9">
        <v>64.459999999999994</v>
      </c>
      <c r="FA950" s="9">
        <v>64.92</v>
      </c>
      <c r="FB950" s="9">
        <v>67.17</v>
      </c>
      <c r="FC950" s="9">
        <v>73.48</v>
      </c>
      <c r="FD950" s="9">
        <v>75.53</v>
      </c>
      <c r="FE950" s="9">
        <v>75.739999999999995</v>
      </c>
      <c r="FF950" s="9">
        <v>75.7</v>
      </c>
      <c r="FG950" s="9">
        <v>75.25</v>
      </c>
      <c r="FH950" s="9">
        <v>72.75</v>
      </c>
      <c r="FI950" s="9">
        <v>65.94</v>
      </c>
      <c r="FJ950" s="9">
        <v>63.74</v>
      </c>
      <c r="FK950" s="9">
        <v>63.6</v>
      </c>
      <c r="FL950" s="9">
        <v>63.75</v>
      </c>
      <c r="FM950" s="9">
        <v>64.2</v>
      </c>
      <c r="FO950" s="9">
        <v>85.115499999999997</v>
      </c>
      <c r="FP950" s="7">
        <v>66.8</v>
      </c>
      <c r="FQ950" s="9">
        <v>1.3489</v>
      </c>
      <c r="FT950" s="7">
        <v>3.88</v>
      </c>
      <c r="FU950" s="7">
        <v>4.62</v>
      </c>
      <c r="FV950" s="9">
        <v>85.237799999999993</v>
      </c>
      <c r="FX950" s="9">
        <v>66.12</v>
      </c>
      <c r="FY950" s="9">
        <v>65.28</v>
      </c>
      <c r="FZ950" s="9">
        <v>64.989999999999995</v>
      </c>
      <c r="GA950" s="9">
        <v>64.81</v>
      </c>
      <c r="GB950" s="9">
        <v>64.989999999999995</v>
      </c>
      <c r="GD950" s="9">
        <v>66.12</v>
      </c>
      <c r="GE950" s="9">
        <v>65.62</v>
      </c>
      <c r="GF950" s="9">
        <v>65.28</v>
      </c>
      <c r="GG950" s="9">
        <v>65.11</v>
      </c>
      <c r="GH950" s="9">
        <v>65.03</v>
      </c>
      <c r="GI950" s="9">
        <v>64.989999999999995</v>
      </c>
      <c r="GJ950" s="9">
        <v>64.959999999999994</v>
      </c>
      <c r="GK950" s="9">
        <v>64.94</v>
      </c>
      <c r="GL950" s="9">
        <v>64.92</v>
      </c>
      <c r="GM950" s="9">
        <v>64.88</v>
      </c>
      <c r="GN950" s="9">
        <v>64.84</v>
      </c>
      <c r="GO950" s="9">
        <v>64.81</v>
      </c>
      <c r="GP950" s="9">
        <v>64.790000000000006</v>
      </c>
      <c r="GQ950" s="9">
        <v>64.8</v>
      </c>
      <c r="GR950" s="9">
        <v>64.81</v>
      </c>
      <c r="GS950" s="9">
        <v>64.78</v>
      </c>
      <c r="GT950" s="9">
        <v>64.75</v>
      </c>
      <c r="GU950" s="9">
        <v>64.77</v>
      </c>
      <c r="GV950" s="9">
        <v>64.8</v>
      </c>
      <c r="GW950" s="9">
        <v>64.86</v>
      </c>
      <c r="GX950" s="9">
        <v>64.92</v>
      </c>
      <c r="GY950" s="9">
        <v>64.930000000000007</v>
      </c>
      <c r="GZ950" s="9">
        <v>64.94</v>
      </c>
      <c r="HA950" s="9">
        <v>64.989999999999995</v>
      </c>
      <c r="HB950" s="9">
        <v>65.03</v>
      </c>
      <c r="HC950" s="9">
        <v>65.11</v>
      </c>
      <c r="HD950" s="9">
        <v>65.180000000000007</v>
      </c>
      <c r="HE950" s="9">
        <v>65.209999999999994</v>
      </c>
      <c r="HF950" s="9">
        <v>65.260000000000005</v>
      </c>
      <c r="HG950" s="9">
        <v>65.349999999999994</v>
      </c>
      <c r="HH950" s="9">
        <v>65.44</v>
      </c>
      <c r="HI950" s="9">
        <v>65.53</v>
      </c>
      <c r="HJ950" s="9">
        <v>65.599999999999994</v>
      </c>
      <c r="HK950" s="9">
        <v>65.61</v>
      </c>
      <c r="HL950" s="9">
        <v>65.64</v>
      </c>
      <c r="HM950" s="9">
        <v>65.67</v>
      </c>
      <c r="HN950" s="9">
        <v>65.72</v>
      </c>
      <c r="HO950" s="9">
        <v>65.78</v>
      </c>
      <c r="HP950" s="9">
        <v>65.84</v>
      </c>
      <c r="HQ950" s="9">
        <v>65.92</v>
      </c>
      <c r="HR950" s="9">
        <v>65.989999999999995</v>
      </c>
      <c r="HS950" s="9">
        <v>66.08</v>
      </c>
      <c r="HT950" s="9">
        <v>66.16</v>
      </c>
      <c r="HU950" s="9">
        <v>66.22</v>
      </c>
      <c r="HV950" s="9">
        <v>66.27</v>
      </c>
      <c r="HW950" s="9">
        <v>66.31</v>
      </c>
      <c r="HX950" s="9">
        <v>66.349999999999994</v>
      </c>
      <c r="HY950" s="9">
        <v>66.39</v>
      </c>
      <c r="ID950" s="14">
        <v>84.838099999999997</v>
      </c>
      <c r="IE950" s="14">
        <v>84.747900000000001</v>
      </c>
      <c r="IF950" s="14">
        <v>-0.10641399999999999</v>
      </c>
      <c r="IH950" s="7">
        <v>66.12</v>
      </c>
      <c r="II950" s="9">
        <v>79.48</v>
      </c>
    </row>
    <row r="951" spans="1:243" x14ac:dyDescent="0.35">
      <c r="A951" s="6">
        <f t="shared" si="208"/>
        <v>45882</v>
      </c>
      <c r="B951" s="13">
        <f t="shared" si="214"/>
        <v>8</v>
      </c>
      <c r="C951" s="13">
        <f t="shared" si="215"/>
        <v>2025</v>
      </c>
      <c r="D951">
        <f t="shared" si="216"/>
        <v>202508</v>
      </c>
      <c r="E951">
        <f t="shared" si="217"/>
        <v>3</v>
      </c>
      <c r="F951">
        <f t="shared" si="218"/>
        <v>202503</v>
      </c>
      <c r="G951" t="s">
        <v>2110</v>
      </c>
      <c r="H951" s="9">
        <v>4</v>
      </c>
      <c r="I951" s="9">
        <v>3.9672000000000001</v>
      </c>
      <c r="J951" s="10">
        <v>3.9714589</v>
      </c>
      <c r="K951" s="10">
        <v>3.945516</v>
      </c>
      <c r="L951" s="10">
        <v>3.9022502000000001</v>
      </c>
      <c r="M951" s="10">
        <v>3.8455872000000002</v>
      </c>
      <c r="N951" s="10">
        <v>3.7843732999999999</v>
      </c>
      <c r="O951" s="10">
        <v>3.7246461000000002</v>
      </c>
      <c r="P951" s="10">
        <v>3.6704606000000002</v>
      </c>
      <c r="Q951" s="10">
        <v>3.6246721000000002</v>
      </c>
      <c r="R951" s="10">
        <v>3.5884844</v>
      </c>
      <c r="S951" s="10">
        <v>3.5618938999999998</v>
      </c>
      <c r="T951" s="10">
        <v>3.5438272</v>
      </c>
      <c r="U951" s="10">
        <v>3.5328651999999998</v>
      </c>
      <c r="V951" s="10">
        <v>3.5263415999999999</v>
      </c>
      <c r="W951" s="10">
        <v>3.5230646999999999</v>
      </c>
      <c r="X951" s="10">
        <v>3.5223195</v>
      </c>
      <c r="Y951" s="10">
        <v>3.5233911</v>
      </c>
      <c r="Z951" s="10">
        <v>3.5255645000000002</v>
      </c>
      <c r="AA951" s="10">
        <v>3.5281246999999998</v>
      </c>
      <c r="AB951" s="10">
        <v>3.5304622000000001</v>
      </c>
      <c r="AC951" s="10">
        <v>3.5325644</v>
      </c>
      <c r="AD951" s="10">
        <v>3.5346285000000002</v>
      </c>
      <c r="AE951" s="10">
        <v>3.5368523000000001</v>
      </c>
      <c r="AF951" s="10">
        <v>3.5394331999999999</v>
      </c>
      <c r="AG951" s="10">
        <v>3.5425689</v>
      </c>
      <c r="AH951" s="10">
        <v>3.5464209000000002</v>
      </c>
      <c r="AI951" s="10">
        <v>3.5510073000000002</v>
      </c>
      <c r="AJ951" s="10">
        <v>3.5563096999999999</v>
      </c>
      <c r="AK951" s="10">
        <v>3.5623100999999999</v>
      </c>
      <c r="AL951" s="10">
        <v>3.5689905999999998</v>
      </c>
      <c r="AM951" s="10">
        <v>3.5763329000000001</v>
      </c>
      <c r="AN951" s="10">
        <v>3.5843189</v>
      </c>
      <c r="AO951" s="10">
        <v>3.5929308</v>
      </c>
      <c r="AP951" s="10">
        <v>3.6021500999999998</v>
      </c>
      <c r="AQ951" s="10">
        <v>3.6119588999999999</v>
      </c>
      <c r="AR951" s="10">
        <v>3.6223393000000002</v>
      </c>
      <c r="AS951" s="10">
        <v>3.6332727999999999</v>
      </c>
      <c r="AT951" s="10">
        <v>3.6447395</v>
      </c>
      <c r="AU951" s="10">
        <v>3.6567091</v>
      </c>
      <c r="AV951" s="10">
        <v>3.6691478000000002</v>
      </c>
      <c r="AW951" s="10">
        <v>3.6820222999999999</v>
      </c>
      <c r="AX951" s="10">
        <v>3.6952992999999998</v>
      </c>
      <c r="AY951" s="10">
        <v>3.7089449999999999</v>
      </c>
      <c r="AZ951" s="10">
        <v>3.7229260000000002</v>
      </c>
      <c r="BA951" s="10">
        <v>3.7372090999999998</v>
      </c>
      <c r="BB951" s="10">
        <v>3.7517602999999999</v>
      </c>
      <c r="BC951" s="10">
        <v>3.7665465</v>
      </c>
      <c r="BD951" s="10">
        <v>3.7815343000000001</v>
      </c>
      <c r="BE951" s="10">
        <v>3.7966897999999998</v>
      </c>
      <c r="BF951" s="10">
        <v>3.8119836999999999</v>
      </c>
      <c r="BG951" s="10">
        <v>3.8274037000000001</v>
      </c>
      <c r="BH951" s="10">
        <v>3.8429419</v>
      </c>
      <c r="BI951" s="10">
        <v>3.8585908</v>
      </c>
      <c r="BJ951" s="10">
        <v>3.8743428999999998</v>
      </c>
      <c r="BK951" s="10">
        <v>3.8901902000000002</v>
      </c>
      <c r="BL951" s="10">
        <v>3.9061254000000001</v>
      </c>
      <c r="BM951" s="10">
        <v>3.9221408000000002</v>
      </c>
      <c r="BN951" s="10">
        <v>3.9382285000000001</v>
      </c>
      <c r="BO951" s="10">
        <v>3.9543811</v>
      </c>
      <c r="BP951" s="10">
        <v>3.9705911</v>
      </c>
      <c r="BQ951" s="10">
        <v>3.9868505000000001</v>
      </c>
      <c r="BR951" s="10">
        <v>4.0850951000000002</v>
      </c>
      <c r="BS951" s="10">
        <v>4.1836532999999996</v>
      </c>
      <c r="BU951" s="9">
        <v>80.540000000000006</v>
      </c>
      <c r="BV951" s="9">
        <v>80.59</v>
      </c>
      <c r="BW951" s="9">
        <v>86.79</v>
      </c>
      <c r="BX951" s="9">
        <v>90.34</v>
      </c>
      <c r="BY951" s="9">
        <v>91.38</v>
      </c>
      <c r="BZ951" s="9">
        <v>91.18</v>
      </c>
      <c r="CA951" s="9">
        <v>87.13</v>
      </c>
      <c r="CB951" s="9">
        <v>82.87</v>
      </c>
      <c r="CC951" s="9">
        <v>79.23</v>
      </c>
      <c r="CD951" s="9">
        <v>78.040000000000006</v>
      </c>
      <c r="CE951" s="9">
        <v>77.58</v>
      </c>
      <c r="CF951" s="9">
        <v>78.61</v>
      </c>
      <c r="CG951" s="9">
        <v>80.47</v>
      </c>
      <c r="CH951" s="9">
        <v>81.900000000000006</v>
      </c>
      <c r="CI951" s="9">
        <v>86.1</v>
      </c>
      <c r="CJ951" s="9">
        <v>89.29</v>
      </c>
      <c r="CK951" s="9">
        <v>89.9</v>
      </c>
      <c r="CL951" s="9">
        <v>89.99</v>
      </c>
      <c r="CM951" s="9">
        <v>84.85</v>
      </c>
      <c r="CN951" s="9">
        <v>76.55</v>
      </c>
      <c r="CO951" s="9">
        <v>74.900000000000006</v>
      </c>
      <c r="CP951" s="9">
        <v>72.75</v>
      </c>
      <c r="CQ951" s="9">
        <v>70.16</v>
      </c>
      <c r="CR951" s="9">
        <v>69.84</v>
      </c>
      <c r="CS951" s="9">
        <v>71.63</v>
      </c>
      <c r="CT951" s="9">
        <v>76.38</v>
      </c>
      <c r="CU951" s="9">
        <v>79.16</v>
      </c>
      <c r="CV951" s="9">
        <v>79.53</v>
      </c>
      <c r="CW951" s="9">
        <v>81.510000000000005</v>
      </c>
      <c r="CX951" s="9">
        <v>82.38</v>
      </c>
      <c r="CY951" s="9">
        <v>78.97</v>
      </c>
      <c r="CZ951" s="9">
        <v>71.03</v>
      </c>
      <c r="DA951" s="9">
        <v>67.08</v>
      </c>
      <c r="DB951" s="9">
        <v>65.28</v>
      </c>
      <c r="DC951" s="9">
        <v>65.19</v>
      </c>
      <c r="DD951" s="9">
        <v>65.28</v>
      </c>
      <c r="DE951" s="9">
        <v>67.77</v>
      </c>
      <c r="DF951" s="9">
        <v>72.13</v>
      </c>
      <c r="DG951" s="9">
        <v>74.31</v>
      </c>
      <c r="DH951" s="9">
        <v>75.69</v>
      </c>
      <c r="DI951" s="9">
        <v>77.819999999999993</v>
      </c>
      <c r="DJ951" s="9">
        <v>77.39</v>
      </c>
      <c r="DK951" s="9">
        <v>75.52</v>
      </c>
      <c r="DL951" s="9">
        <v>67.52</v>
      </c>
      <c r="DM951" s="9">
        <v>65.540000000000006</v>
      </c>
      <c r="DN951" s="9">
        <v>65.23</v>
      </c>
      <c r="DO951" s="9">
        <v>64.81</v>
      </c>
      <c r="DP951" s="9">
        <v>64.62</v>
      </c>
      <c r="DR951" s="9">
        <v>76.2</v>
      </c>
      <c r="DS951" s="9">
        <v>74.3</v>
      </c>
      <c r="DT951" s="9">
        <v>84.95</v>
      </c>
      <c r="DU951" s="9">
        <v>85.05</v>
      </c>
      <c r="DV951" s="9">
        <v>86.05</v>
      </c>
      <c r="DW951" s="9">
        <v>85.8</v>
      </c>
      <c r="DX951" s="9">
        <v>82.95</v>
      </c>
      <c r="DY951" s="9">
        <v>74.59</v>
      </c>
      <c r="DZ951" s="9">
        <v>71.64</v>
      </c>
      <c r="EA951" s="9">
        <v>70.59</v>
      </c>
      <c r="EB951" s="9">
        <v>70.209999999999994</v>
      </c>
      <c r="EC951" s="9">
        <v>70.45</v>
      </c>
      <c r="ED951" s="9">
        <v>72.62</v>
      </c>
      <c r="EE951" s="9">
        <v>79.3</v>
      </c>
      <c r="EF951" s="9">
        <v>81.5</v>
      </c>
      <c r="EG951" s="9">
        <v>81.8</v>
      </c>
      <c r="EH951" s="9">
        <v>81.75</v>
      </c>
      <c r="EI951" s="9">
        <v>81.2</v>
      </c>
      <c r="EJ951" s="9">
        <v>78.05</v>
      </c>
      <c r="EK951" s="9">
        <v>69.2</v>
      </c>
      <c r="EL951" s="9">
        <v>66.400000000000006</v>
      </c>
      <c r="EM951" s="9">
        <v>66.2</v>
      </c>
      <c r="EN951" s="9">
        <v>66.45</v>
      </c>
      <c r="EO951" s="9">
        <v>66.900000000000006</v>
      </c>
      <c r="EP951" s="9">
        <v>69.099999999999994</v>
      </c>
      <c r="EQ951" s="9">
        <v>75.400000000000006</v>
      </c>
      <c r="ER951" s="9">
        <v>77.400000000000006</v>
      </c>
      <c r="ES951" s="9">
        <v>77.650000000000006</v>
      </c>
      <c r="ET951" s="9">
        <v>77.55</v>
      </c>
      <c r="EU951" s="9">
        <v>77.099999999999994</v>
      </c>
      <c r="EV951" s="9">
        <v>74.45</v>
      </c>
      <c r="EW951" s="9">
        <v>67.05</v>
      </c>
      <c r="EX951" s="9">
        <v>64.75</v>
      </c>
      <c r="EY951" s="9">
        <v>64.55</v>
      </c>
      <c r="EZ951" s="9">
        <v>64.75</v>
      </c>
      <c r="FA951" s="9">
        <v>65.2</v>
      </c>
      <c r="FB951" s="9">
        <v>67.45</v>
      </c>
      <c r="FC951" s="9">
        <v>73.75</v>
      </c>
      <c r="FD951" s="9">
        <v>75.8</v>
      </c>
      <c r="FE951" s="9">
        <v>76.05</v>
      </c>
      <c r="FF951" s="9">
        <v>75.95</v>
      </c>
      <c r="FG951" s="9">
        <v>75.5</v>
      </c>
      <c r="FH951" s="9">
        <v>73.05</v>
      </c>
      <c r="FI951" s="9">
        <v>66.2</v>
      </c>
      <c r="FJ951" s="9">
        <v>64.05</v>
      </c>
      <c r="FK951" s="9">
        <v>63.85</v>
      </c>
      <c r="FL951" s="9">
        <v>64</v>
      </c>
      <c r="FM951" s="9">
        <v>64.45</v>
      </c>
      <c r="FO951" s="9">
        <v>85.352000000000004</v>
      </c>
      <c r="FP951" s="7">
        <v>66.25</v>
      </c>
      <c r="FQ951" s="9">
        <v>1.3572</v>
      </c>
      <c r="FT951" s="7">
        <v>3.87</v>
      </c>
      <c r="FU951" s="7">
        <v>4.59</v>
      </c>
      <c r="FV951" s="9">
        <v>85.474500000000006</v>
      </c>
      <c r="FX951" s="9">
        <v>65.63</v>
      </c>
      <c r="FY951" s="9">
        <v>64.819999999999993</v>
      </c>
      <c r="FZ951" s="9">
        <v>64.58</v>
      </c>
      <c r="GA951" s="9">
        <v>64.56</v>
      </c>
      <c r="GB951" s="9">
        <v>64.86</v>
      </c>
      <c r="GD951" s="9">
        <v>65.63</v>
      </c>
      <c r="GE951" s="9">
        <v>65.150000000000006</v>
      </c>
      <c r="GF951" s="9">
        <v>64.819999999999993</v>
      </c>
      <c r="GG951" s="9">
        <v>64.66</v>
      </c>
      <c r="GH951" s="9">
        <v>64.599999999999994</v>
      </c>
      <c r="GI951" s="9">
        <v>64.58</v>
      </c>
      <c r="GJ951" s="9">
        <v>64.58</v>
      </c>
      <c r="GK951" s="9">
        <v>64.59</v>
      </c>
      <c r="GL951" s="9">
        <v>64.599999999999994</v>
      </c>
      <c r="GM951" s="9">
        <v>64.59</v>
      </c>
      <c r="GN951" s="9">
        <v>64.58</v>
      </c>
      <c r="GO951" s="9">
        <v>64.56</v>
      </c>
      <c r="GP951" s="9">
        <v>64.56</v>
      </c>
      <c r="GQ951" s="9">
        <v>64.58</v>
      </c>
      <c r="GR951" s="9">
        <v>64.599999999999994</v>
      </c>
      <c r="GS951" s="9">
        <v>64.58</v>
      </c>
      <c r="GT951" s="9">
        <v>64.56</v>
      </c>
      <c r="GU951" s="9">
        <v>64.59</v>
      </c>
      <c r="GV951" s="9">
        <v>64.63</v>
      </c>
      <c r="GW951" s="9">
        <v>64.7</v>
      </c>
      <c r="GX951" s="9">
        <v>64.77</v>
      </c>
      <c r="GY951" s="9">
        <v>64.78</v>
      </c>
      <c r="GZ951" s="9">
        <v>64.8</v>
      </c>
      <c r="HA951" s="9">
        <v>64.86</v>
      </c>
      <c r="HB951" s="9">
        <v>64.900000000000006</v>
      </c>
      <c r="HC951" s="9">
        <v>64.97</v>
      </c>
      <c r="HD951" s="9">
        <v>65.05</v>
      </c>
      <c r="HE951" s="9">
        <v>65.08</v>
      </c>
      <c r="HF951" s="9">
        <v>65.13</v>
      </c>
      <c r="HG951" s="9">
        <v>65.22</v>
      </c>
      <c r="HH951" s="9">
        <v>65.31</v>
      </c>
      <c r="HI951" s="9">
        <v>65.400000000000006</v>
      </c>
      <c r="HJ951" s="9">
        <v>65.47</v>
      </c>
      <c r="HK951" s="9">
        <v>65.489999999999995</v>
      </c>
      <c r="HL951" s="9">
        <v>65.52</v>
      </c>
      <c r="HM951" s="9">
        <v>65.55</v>
      </c>
      <c r="HN951" s="9">
        <v>65.59</v>
      </c>
      <c r="HO951" s="9">
        <v>65.650000000000006</v>
      </c>
      <c r="HP951" s="9">
        <v>65.72</v>
      </c>
      <c r="HQ951" s="9">
        <v>65.8</v>
      </c>
      <c r="HR951" s="9">
        <v>65.87</v>
      </c>
      <c r="HS951" s="9">
        <v>65.959999999999994</v>
      </c>
      <c r="HT951" s="9">
        <v>66.040000000000006</v>
      </c>
      <c r="HU951" s="9">
        <v>66.099999999999994</v>
      </c>
      <c r="HV951" s="9">
        <v>66.150000000000006</v>
      </c>
      <c r="HW951" s="9">
        <v>66.19</v>
      </c>
      <c r="HX951" s="9">
        <v>66.23</v>
      </c>
      <c r="HY951" s="9">
        <v>66.27</v>
      </c>
      <c r="ID951" s="14">
        <v>84.838099999999997</v>
      </c>
      <c r="IE951" s="14">
        <v>84.747900000000001</v>
      </c>
      <c r="IF951" s="14">
        <v>-0.10641399999999999</v>
      </c>
      <c r="IH951" s="7">
        <v>65.63</v>
      </c>
      <c r="II951" s="9">
        <v>80.540000000000006</v>
      </c>
    </row>
    <row r="952" spans="1:243" x14ac:dyDescent="0.35">
      <c r="A952" s="6">
        <f t="shared" si="208"/>
        <v>45883</v>
      </c>
      <c r="B952" s="13">
        <f t="shared" si="214"/>
        <v>8</v>
      </c>
      <c r="C952" s="13">
        <f t="shared" si="215"/>
        <v>2025</v>
      </c>
      <c r="D952">
        <f t="shared" si="216"/>
        <v>202508</v>
      </c>
      <c r="E952">
        <f t="shared" si="217"/>
        <v>3</v>
      </c>
      <c r="F952">
        <f t="shared" si="218"/>
        <v>202503</v>
      </c>
      <c r="G952" t="s">
        <v>2111</v>
      </c>
      <c r="H952" s="9">
        <v>4</v>
      </c>
      <c r="I952" s="9">
        <v>3.9674</v>
      </c>
      <c r="J952" s="10">
        <v>3.970523</v>
      </c>
      <c r="K952" s="10">
        <v>3.9470429999999999</v>
      </c>
      <c r="L952" s="10">
        <v>3.9084691999999999</v>
      </c>
      <c r="M952" s="10">
        <v>3.8579620000000001</v>
      </c>
      <c r="N952" s="10">
        <v>3.8024985</v>
      </c>
      <c r="O952" s="10">
        <v>3.7472086999999998</v>
      </c>
      <c r="P952" s="10">
        <v>3.6955420000000001</v>
      </c>
      <c r="Q952" s="10">
        <v>3.6502290999999998</v>
      </c>
      <c r="R952" s="10">
        <v>3.6124730999999999</v>
      </c>
      <c r="S952" s="10">
        <v>3.5825803999999999</v>
      </c>
      <c r="T952" s="10">
        <v>3.5602146000000001</v>
      </c>
      <c r="U952" s="10">
        <v>3.5446433000000002</v>
      </c>
      <c r="V952" s="10">
        <v>3.534697</v>
      </c>
      <c r="W952" s="10">
        <v>3.5293809</v>
      </c>
      <c r="X952" s="10">
        <v>3.5277718999999998</v>
      </c>
      <c r="Y952" s="10">
        <v>3.5289467000000001</v>
      </c>
      <c r="Z952" s="10">
        <v>3.5319818999999999</v>
      </c>
      <c r="AA952" s="10">
        <v>3.5359544000000001</v>
      </c>
      <c r="AB952" s="10">
        <v>3.5400748000000002</v>
      </c>
      <c r="AC952" s="10">
        <v>3.5442402</v>
      </c>
      <c r="AD952" s="10">
        <v>3.5485669</v>
      </c>
      <c r="AE952" s="10">
        <v>3.5531712</v>
      </c>
      <c r="AF952" s="10">
        <v>3.5581697000000001</v>
      </c>
      <c r="AG952" s="10">
        <v>3.5636785</v>
      </c>
      <c r="AH952" s="10">
        <v>3.5697960000000002</v>
      </c>
      <c r="AI952" s="10">
        <v>3.5765311</v>
      </c>
      <c r="AJ952" s="10">
        <v>3.5838656000000002</v>
      </c>
      <c r="AK952" s="10">
        <v>3.5917815000000002</v>
      </c>
      <c r="AL952" s="10">
        <v>3.6002607000000002</v>
      </c>
      <c r="AM952" s="10">
        <v>3.6092849</v>
      </c>
      <c r="AN952" s="10">
        <v>3.6188362000000001</v>
      </c>
      <c r="AO952" s="10">
        <v>3.6288965000000002</v>
      </c>
      <c r="AP952" s="10">
        <v>3.6394475000000002</v>
      </c>
      <c r="AQ952" s="10">
        <v>3.6504712000000001</v>
      </c>
      <c r="AR952" s="10">
        <v>3.6619495999999998</v>
      </c>
      <c r="AS952" s="10">
        <v>3.6738643</v>
      </c>
      <c r="AT952" s="10">
        <v>3.6861958000000001</v>
      </c>
      <c r="AU952" s="10">
        <v>3.6989177</v>
      </c>
      <c r="AV952" s="10">
        <v>3.7120012999999998</v>
      </c>
      <c r="AW952" s="10">
        <v>3.7254181000000002</v>
      </c>
      <c r="AX952" s="10">
        <v>3.7391399999999999</v>
      </c>
      <c r="AY952" s="10">
        <v>3.7531381000000001</v>
      </c>
      <c r="AZ952" s="10">
        <v>3.7673842</v>
      </c>
      <c r="BA952" s="10">
        <v>3.7818499000000001</v>
      </c>
      <c r="BB952" s="10">
        <v>3.7965065</v>
      </c>
      <c r="BC952" s="10">
        <v>3.8113256</v>
      </c>
      <c r="BD952" s="10">
        <v>3.8262790999999998</v>
      </c>
      <c r="BE952" s="10">
        <v>3.8413379999999999</v>
      </c>
      <c r="BF952" s="10">
        <v>3.8564782000000002</v>
      </c>
      <c r="BG952" s="10">
        <v>3.8716933999999998</v>
      </c>
      <c r="BH952" s="10">
        <v>3.8869817000000002</v>
      </c>
      <c r="BI952" s="10">
        <v>3.9023417999999999</v>
      </c>
      <c r="BJ952" s="10">
        <v>3.9177724</v>
      </c>
      <c r="BK952" s="10">
        <v>3.9332717000000001</v>
      </c>
      <c r="BL952" s="10">
        <v>3.9488382</v>
      </c>
      <c r="BM952" s="10">
        <v>3.9644708</v>
      </c>
      <c r="BN952" s="10">
        <v>3.9801674999999999</v>
      </c>
      <c r="BO952" s="10">
        <v>3.995927</v>
      </c>
      <c r="BP952" s="10">
        <v>4.0117481000000002</v>
      </c>
      <c r="BQ952" s="10">
        <v>4.0276287999999996</v>
      </c>
      <c r="BR952" s="10">
        <v>4.1239650000000001</v>
      </c>
      <c r="BS952" s="10">
        <v>4.2213459999999996</v>
      </c>
      <c r="BU952" s="9">
        <v>78.81</v>
      </c>
      <c r="BV952" s="9">
        <v>79.069999999999993</v>
      </c>
      <c r="BW952" s="9">
        <v>85.42</v>
      </c>
      <c r="BX952" s="9">
        <v>89.06</v>
      </c>
      <c r="BY952" s="9">
        <v>90.06</v>
      </c>
      <c r="BZ952" s="9">
        <v>89.94</v>
      </c>
      <c r="CA952" s="9">
        <v>85.92</v>
      </c>
      <c r="CB952" s="9">
        <v>81.819999999999993</v>
      </c>
      <c r="CC952" s="9">
        <v>78.42</v>
      </c>
      <c r="CD952" s="9">
        <v>77.17</v>
      </c>
      <c r="CE952" s="9">
        <v>76.569999999999993</v>
      </c>
      <c r="CF952" s="9">
        <v>77.650000000000006</v>
      </c>
      <c r="CG952" s="9">
        <v>79.58</v>
      </c>
      <c r="CH952" s="9">
        <v>81.06</v>
      </c>
      <c r="CI952" s="9">
        <v>85.35</v>
      </c>
      <c r="CJ952" s="9">
        <v>88.54</v>
      </c>
      <c r="CK952" s="9">
        <v>89.08</v>
      </c>
      <c r="CL952" s="9">
        <v>89.16</v>
      </c>
      <c r="CM952" s="9">
        <v>84.05</v>
      </c>
      <c r="CN952" s="9">
        <v>75.819999999999993</v>
      </c>
      <c r="CO952" s="9">
        <v>74.23</v>
      </c>
      <c r="CP952" s="9">
        <v>72.08</v>
      </c>
      <c r="CQ952" s="9">
        <v>69.489999999999995</v>
      </c>
      <c r="CR952" s="9">
        <v>69.17</v>
      </c>
      <c r="CS952" s="9">
        <v>70.97</v>
      </c>
      <c r="CT952" s="9">
        <v>75.66</v>
      </c>
      <c r="CU952" s="9">
        <v>78.44</v>
      </c>
      <c r="CV952" s="9">
        <v>78.819999999999993</v>
      </c>
      <c r="CW952" s="9">
        <v>80.86</v>
      </c>
      <c r="CX952" s="9">
        <v>81.739999999999995</v>
      </c>
      <c r="CY952" s="9">
        <v>78.33</v>
      </c>
      <c r="CZ952" s="9">
        <v>70.42</v>
      </c>
      <c r="DA952" s="9">
        <v>66.47</v>
      </c>
      <c r="DB952" s="9">
        <v>64.67</v>
      </c>
      <c r="DC952" s="9">
        <v>64.58</v>
      </c>
      <c r="DD952" s="9">
        <v>64.680000000000007</v>
      </c>
      <c r="DE952" s="9">
        <v>67.17</v>
      </c>
      <c r="DF952" s="9">
        <v>71.53</v>
      </c>
      <c r="DG952" s="9">
        <v>73.709999999999994</v>
      </c>
      <c r="DH952" s="9">
        <v>75.09</v>
      </c>
      <c r="DI952" s="9">
        <v>77.41</v>
      </c>
      <c r="DJ952" s="9">
        <v>76.98</v>
      </c>
      <c r="DK952" s="9">
        <v>75.11</v>
      </c>
      <c r="DL952" s="9">
        <v>66.84</v>
      </c>
      <c r="DM952" s="9">
        <v>64.86</v>
      </c>
      <c r="DN952" s="9">
        <v>64.55</v>
      </c>
      <c r="DO952" s="9">
        <v>64.13</v>
      </c>
      <c r="DP952" s="9">
        <v>63.94</v>
      </c>
      <c r="DR952" s="9">
        <v>74.8</v>
      </c>
      <c r="DS952" s="9">
        <v>73</v>
      </c>
      <c r="DT952" s="9">
        <v>83.45</v>
      </c>
      <c r="DU952" s="9">
        <v>84.35</v>
      </c>
      <c r="DV952" s="9">
        <v>84.95</v>
      </c>
      <c r="DW952" s="9">
        <v>84.9</v>
      </c>
      <c r="DX952" s="9">
        <v>82.05</v>
      </c>
      <c r="DY952" s="9">
        <v>74.099999999999994</v>
      </c>
      <c r="DZ952" s="9">
        <v>71.150000000000006</v>
      </c>
      <c r="EA952" s="9">
        <v>70.099999999999994</v>
      </c>
      <c r="EB952" s="9">
        <v>69.349999999999994</v>
      </c>
      <c r="EC952" s="9">
        <v>69.55</v>
      </c>
      <c r="ED952" s="9">
        <v>71.75</v>
      </c>
      <c r="EE952" s="9">
        <v>78.8</v>
      </c>
      <c r="EF952" s="9">
        <v>81.05</v>
      </c>
      <c r="EG952" s="9">
        <v>81.3</v>
      </c>
      <c r="EH952" s="9">
        <v>81.25</v>
      </c>
      <c r="EI952" s="9">
        <v>80.7</v>
      </c>
      <c r="EJ952" s="9">
        <v>77.599999999999994</v>
      </c>
      <c r="EK952" s="9">
        <v>68.8</v>
      </c>
      <c r="EL952" s="9">
        <v>66.05</v>
      </c>
      <c r="EM952" s="9">
        <v>65.849999999999994</v>
      </c>
      <c r="EN952" s="9">
        <v>66.099999999999994</v>
      </c>
      <c r="EO952" s="9">
        <v>66.55</v>
      </c>
      <c r="EP952" s="9">
        <v>68.75</v>
      </c>
      <c r="EQ952" s="9">
        <v>74.900000000000006</v>
      </c>
      <c r="ER952" s="9">
        <v>76.900000000000006</v>
      </c>
      <c r="ES952" s="9">
        <v>77.150000000000006</v>
      </c>
      <c r="ET952" s="9">
        <v>77.05</v>
      </c>
      <c r="EU952" s="9">
        <v>76.599999999999994</v>
      </c>
      <c r="EV952" s="9">
        <v>73.95</v>
      </c>
      <c r="EW952" s="9">
        <v>66.5</v>
      </c>
      <c r="EX952" s="9">
        <v>64.150000000000006</v>
      </c>
      <c r="EY952" s="9">
        <v>64</v>
      </c>
      <c r="EZ952" s="9">
        <v>64.150000000000006</v>
      </c>
      <c r="FA952" s="9">
        <v>64.599999999999994</v>
      </c>
      <c r="FB952" s="9">
        <v>66.849999999999994</v>
      </c>
      <c r="FC952" s="9">
        <v>73.2</v>
      </c>
      <c r="FD952" s="9">
        <v>75.25</v>
      </c>
      <c r="FE952" s="9">
        <v>75.45</v>
      </c>
      <c r="FF952" s="9">
        <v>75.349999999999994</v>
      </c>
      <c r="FG952" s="9">
        <v>74.95</v>
      </c>
      <c r="FH952" s="9">
        <v>72.5</v>
      </c>
      <c r="FI952" s="9">
        <v>65.599999999999994</v>
      </c>
      <c r="FJ952" s="9">
        <v>63.45</v>
      </c>
      <c r="FK952" s="9">
        <v>63.3</v>
      </c>
      <c r="FL952" s="9">
        <v>63.45</v>
      </c>
      <c r="FM952" s="9">
        <v>63.9</v>
      </c>
      <c r="FO952" s="9">
        <v>85.521799999999999</v>
      </c>
      <c r="FP952" s="7">
        <v>68.12</v>
      </c>
      <c r="FQ952" s="9">
        <v>1.3555999999999999</v>
      </c>
      <c r="FT952" s="7">
        <v>3.91</v>
      </c>
      <c r="FU952" s="7">
        <v>4.6399999999999997</v>
      </c>
      <c r="FV952" s="9">
        <v>85.635900000000007</v>
      </c>
      <c r="FX952" s="9">
        <v>66.84</v>
      </c>
      <c r="FY952" s="9">
        <v>65.69</v>
      </c>
      <c r="FZ952" s="9">
        <v>65.209999999999994</v>
      </c>
      <c r="GA952" s="9">
        <v>65.040000000000006</v>
      </c>
      <c r="GB952" s="9">
        <v>65.239999999999995</v>
      </c>
      <c r="GD952" s="9">
        <v>66.84</v>
      </c>
      <c r="GE952" s="9">
        <v>66.16</v>
      </c>
      <c r="GF952" s="9">
        <v>65.69</v>
      </c>
      <c r="GG952" s="9">
        <v>65.430000000000007</v>
      </c>
      <c r="GH952" s="9">
        <v>65.290000000000006</v>
      </c>
      <c r="GI952" s="9">
        <v>65.209999999999994</v>
      </c>
      <c r="GJ952" s="9">
        <v>65.17</v>
      </c>
      <c r="GK952" s="9">
        <v>65.150000000000006</v>
      </c>
      <c r="GL952" s="9">
        <v>65.13</v>
      </c>
      <c r="GM952" s="9">
        <v>65.099999999999994</v>
      </c>
      <c r="GN952" s="9">
        <v>65.069999999999993</v>
      </c>
      <c r="GO952" s="9">
        <v>65.040000000000006</v>
      </c>
      <c r="GP952" s="9">
        <v>65.03</v>
      </c>
      <c r="GQ952" s="9">
        <v>65.040000000000006</v>
      </c>
      <c r="GR952" s="9">
        <v>65.05</v>
      </c>
      <c r="GS952" s="9">
        <v>65.02</v>
      </c>
      <c r="GT952" s="9">
        <v>64.989999999999995</v>
      </c>
      <c r="GU952" s="9">
        <v>65.010000000000005</v>
      </c>
      <c r="GV952" s="9">
        <v>65.05</v>
      </c>
      <c r="GW952" s="9">
        <v>65.12</v>
      </c>
      <c r="GX952" s="9">
        <v>65.17</v>
      </c>
      <c r="GY952" s="9">
        <v>65.180000000000007</v>
      </c>
      <c r="GZ952" s="9">
        <v>65.2</v>
      </c>
      <c r="HA952" s="9">
        <v>65.239999999999995</v>
      </c>
      <c r="HB952" s="9">
        <v>65.28</v>
      </c>
      <c r="HC952" s="9">
        <v>65.34</v>
      </c>
      <c r="HD952" s="9">
        <v>65.41</v>
      </c>
      <c r="HE952" s="9">
        <v>65.44</v>
      </c>
      <c r="HF952" s="9">
        <v>65.48</v>
      </c>
      <c r="HG952" s="9">
        <v>65.569999999999993</v>
      </c>
      <c r="HH952" s="9">
        <v>65.66</v>
      </c>
      <c r="HI952" s="9">
        <v>65.75</v>
      </c>
      <c r="HJ952" s="9">
        <v>65.819999999999993</v>
      </c>
      <c r="HK952" s="9">
        <v>65.849999999999994</v>
      </c>
      <c r="HL952" s="9">
        <v>65.88</v>
      </c>
      <c r="HM952" s="9">
        <v>65.91</v>
      </c>
      <c r="HN952" s="9">
        <v>65.95</v>
      </c>
      <c r="HO952" s="9">
        <v>66.010000000000005</v>
      </c>
      <c r="HP952" s="9">
        <v>66.069999999999993</v>
      </c>
      <c r="HQ952" s="9">
        <v>66.150000000000006</v>
      </c>
      <c r="HR952" s="9">
        <v>66.23</v>
      </c>
      <c r="HS952" s="9">
        <v>66.33</v>
      </c>
      <c r="HT952" s="9">
        <v>66.41</v>
      </c>
      <c r="HU952" s="9">
        <v>66.47</v>
      </c>
      <c r="HV952" s="9">
        <v>66.52</v>
      </c>
      <c r="HW952" s="9">
        <v>66.56</v>
      </c>
      <c r="HX952" s="9">
        <v>66.599999999999994</v>
      </c>
      <c r="HY952" s="9">
        <v>66.64</v>
      </c>
      <c r="ID952" s="14">
        <v>84.838099999999997</v>
      </c>
      <c r="IE952" s="14">
        <v>84.747900000000001</v>
      </c>
      <c r="IF952" s="14">
        <v>-0.10641399999999999</v>
      </c>
      <c r="IH952" s="7">
        <v>66.84</v>
      </c>
      <c r="II952" s="9">
        <v>78.81</v>
      </c>
    </row>
    <row r="953" spans="1:243" x14ac:dyDescent="0.35">
      <c r="A953" s="6">
        <f t="shared" si="208"/>
        <v>45884</v>
      </c>
      <c r="B953" s="13">
        <f t="shared" si="214"/>
        <v>8</v>
      </c>
      <c r="C953" s="13">
        <f t="shared" si="215"/>
        <v>2025</v>
      </c>
      <c r="D953">
        <f t="shared" si="216"/>
        <v>202508</v>
      </c>
      <c r="E953">
        <f t="shared" si="217"/>
        <v>3</v>
      </c>
      <c r="F953">
        <f t="shared" si="218"/>
        <v>202503</v>
      </c>
      <c r="G953" t="s">
        <v>2112</v>
      </c>
      <c r="H953" s="9">
        <v>4</v>
      </c>
      <c r="I953" s="9">
        <v>3.9670999999999998</v>
      </c>
      <c r="J953" s="10">
        <v>3.9721066999999999</v>
      </c>
      <c r="K953" s="10">
        <v>3.95166</v>
      </c>
      <c r="L953" s="10">
        <v>3.9146223</v>
      </c>
      <c r="M953" s="10">
        <v>3.8642414</v>
      </c>
      <c r="N953" s="10">
        <v>3.8090242999999999</v>
      </c>
      <c r="O953" s="10">
        <v>3.7551549999999998</v>
      </c>
      <c r="P953" s="10">
        <v>3.7062240000000002</v>
      </c>
      <c r="Q953" s="10">
        <v>3.6645856999999999</v>
      </c>
      <c r="R953" s="10">
        <v>3.6310802</v>
      </c>
      <c r="S953" s="10">
        <v>3.6055993000000002</v>
      </c>
      <c r="T953" s="10">
        <v>3.5874115</v>
      </c>
      <c r="U953" s="10">
        <v>3.5752305</v>
      </c>
      <c r="V953" s="10">
        <v>3.5671149</v>
      </c>
      <c r="W953" s="10">
        <v>3.5621794000000002</v>
      </c>
      <c r="X953" s="10">
        <v>3.5599213000000001</v>
      </c>
      <c r="Y953" s="10">
        <v>3.5598380000000001</v>
      </c>
      <c r="Z953" s="10">
        <v>3.5614271999999998</v>
      </c>
      <c r="AA953" s="10">
        <v>3.5641862</v>
      </c>
      <c r="AB953" s="10">
        <v>3.5676869</v>
      </c>
      <c r="AC953" s="10">
        <v>3.5718461000000001</v>
      </c>
      <c r="AD953" s="10">
        <v>3.5766805000000002</v>
      </c>
      <c r="AE953" s="10">
        <v>3.5822067</v>
      </c>
      <c r="AF953" s="10">
        <v>3.5884415999999999</v>
      </c>
      <c r="AG953" s="10">
        <v>3.5954017999999999</v>
      </c>
      <c r="AH953" s="10">
        <v>3.6030954999999998</v>
      </c>
      <c r="AI953" s="10">
        <v>3.6114928000000002</v>
      </c>
      <c r="AJ953" s="10">
        <v>3.6205533999999999</v>
      </c>
      <c r="AK953" s="10">
        <v>3.6302368</v>
      </c>
      <c r="AL953" s="10">
        <v>3.6405029999999998</v>
      </c>
      <c r="AM953" s="10">
        <v>3.6513111999999999</v>
      </c>
      <c r="AN953" s="10">
        <v>3.6626213999999999</v>
      </c>
      <c r="AO953" s="10">
        <v>3.6743933000000002</v>
      </c>
      <c r="AP953" s="10">
        <v>3.6865861999999998</v>
      </c>
      <c r="AQ953" s="10">
        <v>3.69916</v>
      </c>
      <c r="AR953" s="10">
        <v>3.7120744999999999</v>
      </c>
      <c r="AS953" s="10">
        <v>3.7252890999999999</v>
      </c>
      <c r="AT953" s="10">
        <v>3.7387674</v>
      </c>
      <c r="AU953" s="10">
        <v>3.7524905999999998</v>
      </c>
      <c r="AV953" s="10">
        <v>3.7664439999999999</v>
      </c>
      <c r="AW953" s="10">
        <v>3.7806137</v>
      </c>
      <c r="AX953" s="10">
        <v>3.7949853999999998</v>
      </c>
      <c r="AY953" s="10">
        <v>3.8095446000000002</v>
      </c>
      <c r="AZ953" s="10">
        <v>3.8242772</v>
      </c>
      <c r="BA953" s="10">
        <v>3.8391690999999999</v>
      </c>
      <c r="BB953" s="10">
        <v>3.8542055999999998</v>
      </c>
      <c r="BC953" s="10">
        <v>3.8693726000000002</v>
      </c>
      <c r="BD953" s="10">
        <v>3.8846560999999999</v>
      </c>
      <c r="BE953" s="10">
        <v>3.9000414999999999</v>
      </c>
      <c r="BF953" s="10">
        <v>3.9155164999999998</v>
      </c>
      <c r="BG953" s="10">
        <v>3.9310773000000001</v>
      </c>
      <c r="BH953" s="10">
        <v>3.9467219</v>
      </c>
      <c r="BI953" s="10">
        <v>3.9624486000000001</v>
      </c>
      <c r="BJ953" s="10">
        <v>3.9782560999999999</v>
      </c>
      <c r="BK953" s="10">
        <v>3.9941423</v>
      </c>
      <c r="BL953" s="10">
        <v>4.0101054999999999</v>
      </c>
      <c r="BM953" s="10">
        <v>4.0261443999999997</v>
      </c>
      <c r="BN953" s="10">
        <v>4.0422567999999997</v>
      </c>
      <c r="BO953" s="10">
        <v>4.0584411999999999</v>
      </c>
      <c r="BP953" s="10">
        <v>4.0746962</v>
      </c>
      <c r="BQ953" s="10">
        <v>4.0910194999999998</v>
      </c>
      <c r="BR953" s="10">
        <v>4.1902067000000001</v>
      </c>
      <c r="BS953" s="10">
        <v>4.2908358</v>
      </c>
      <c r="BU953" s="9">
        <v>76.45</v>
      </c>
      <c r="BV953" s="9">
        <v>76.540000000000006</v>
      </c>
      <c r="BW953" s="9">
        <v>82.91</v>
      </c>
      <c r="BX953" s="9">
        <v>86.46</v>
      </c>
      <c r="BY953" s="9">
        <v>87.46</v>
      </c>
      <c r="BZ953" s="9">
        <v>87.38</v>
      </c>
      <c r="CA953" s="9">
        <v>83.34</v>
      </c>
      <c r="CB953" s="9">
        <v>79.13</v>
      </c>
      <c r="CC953" s="9">
        <v>75.900000000000006</v>
      </c>
      <c r="CD953" s="9">
        <v>74.63</v>
      </c>
      <c r="CE953" s="9">
        <v>74.05</v>
      </c>
      <c r="CF953" s="9">
        <v>75.13</v>
      </c>
      <c r="CG953" s="9">
        <v>77.06</v>
      </c>
      <c r="CH953" s="9">
        <v>78.849999999999994</v>
      </c>
      <c r="CI953" s="9">
        <v>83.14</v>
      </c>
      <c r="CJ953" s="9">
        <v>86.33</v>
      </c>
      <c r="CK953" s="9">
        <v>86.87</v>
      </c>
      <c r="CL953" s="9">
        <v>86.95</v>
      </c>
      <c r="CM953" s="9">
        <v>81.84</v>
      </c>
      <c r="CN953" s="9">
        <v>74.19</v>
      </c>
      <c r="CO953" s="9">
        <v>72.599999999999994</v>
      </c>
      <c r="CP953" s="9">
        <v>70.45</v>
      </c>
      <c r="CQ953" s="9">
        <v>67.86</v>
      </c>
      <c r="CR953" s="9">
        <v>67.540000000000006</v>
      </c>
      <c r="CS953" s="9">
        <v>69.34</v>
      </c>
      <c r="CT953" s="9">
        <v>74.03</v>
      </c>
      <c r="CU953" s="9">
        <v>76.81</v>
      </c>
      <c r="CV953" s="9">
        <v>77.19</v>
      </c>
      <c r="CW953" s="9">
        <v>79.23</v>
      </c>
      <c r="CX953" s="9">
        <v>80.09</v>
      </c>
      <c r="CY953" s="9">
        <v>76.680000000000007</v>
      </c>
      <c r="CZ953" s="9">
        <v>68.97</v>
      </c>
      <c r="DA953" s="9">
        <v>65.02</v>
      </c>
      <c r="DB953" s="9">
        <v>63.22</v>
      </c>
      <c r="DC953" s="9">
        <v>63.13</v>
      </c>
      <c r="DD953" s="9">
        <v>63.23</v>
      </c>
      <c r="DE953" s="9">
        <v>65.72</v>
      </c>
      <c r="DF953" s="9">
        <v>70.08</v>
      </c>
      <c r="DG953" s="9">
        <v>72.260000000000005</v>
      </c>
      <c r="DH953" s="9">
        <v>73.64</v>
      </c>
      <c r="DI953" s="9">
        <v>75.959999999999994</v>
      </c>
      <c r="DJ953" s="9">
        <v>75.53</v>
      </c>
      <c r="DK953" s="9">
        <v>73.66</v>
      </c>
      <c r="DL953" s="9">
        <v>65.39</v>
      </c>
      <c r="DM953" s="9">
        <v>63.41</v>
      </c>
      <c r="DN953" s="9">
        <v>63.1</v>
      </c>
      <c r="DO953" s="9">
        <v>62.68</v>
      </c>
      <c r="DP953" s="9">
        <v>62.49</v>
      </c>
      <c r="DR953" s="9">
        <v>73.09</v>
      </c>
      <c r="DS953" s="9">
        <v>71.84</v>
      </c>
      <c r="DT953" s="9">
        <v>81.83</v>
      </c>
      <c r="DU953" s="9">
        <v>82.41</v>
      </c>
      <c r="DV953" s="9">
        <v>83.18</v>
      </c>
      <c r="DW953" s="9">
        <v>83.12</v>
      </c>
      <c r="DX953" s="9">
        <v>80.319999999999993</v>
      </c>
      <c r="DY953" s="9">
        <v>72.73</v>
      </c>
      <c r="DZ953" s="9">
        <v>69.78</v>
      </c>
      <c r="EA953" s="9">
        <v>68.73</v>
      </c>
      <c r="EB953" s="9">
        <v>67.98</v>
      </c>
      <c r="EC953" s="9">
        <v>68.180000000000007</v>
      </c>
      <c r="ED953" s="9">
        <v>70.38</v>
      </c>
      <c r="EE953" s="9">
        <v>77.31</v>
      </c>
      <c r="EF953" s="9">
        <v>79.52</v>
      </c>
      <c r="EG953" s="9">
        <v>79.760000000000005</v>
      </c>
      <c r="EH953" s="9">
        <v>79.72</v>
      </c>
      <c r="EI953" s="9">
        <v>79.180000000000007</v>
      </c>
      <c r="EJ953" s="9">
        <v>76.13</v>
      </c>
      <c r="EK953" s="9">
        <v>67.849999999999994</v>
      </c>
      <c r="EL953" s="9">
        <v>65.099999999999994</v>
      </c>
      <c r="EM953" s="9">
        <v>64.900000000000006</v>
      </c>
      <c r="EN953" s="9">
        <v>65.150000000000006</v>
      </c>
      <c r="EO953" s="9">
        <v>65.599999999999994</v>
      </c>
      <c r="EP953" s="9">
        <v>67.8</v>
      </c>
      <c r="EQ953" s="9">
        <v>73.63</v>
      </c>
      <c r="ER953" s="9">
        <v>75.62</v>
      </c>
      <c r="ES953" s="9">
        <v>75.88</v>
      </c>
      <c r="ET953" s="9">
        <v>75.78</v>
      </c>
      <c r="EU953" s="9">
        <v>75.34</v>
      </c>
      <c r="EV953" s="9">
        <v>72.73</v>
      </c>
      <c r="EW953" s="9">
        <v>65.760000000000005</v>
      </c>
      <c r="EX953" s="9">
        <v>63.42</v>
      </c>
      <c r="EY953" s="9">
        <v>63.28</v>
      </c>
      <c r="EZ953" s="9">
        <v>63.43</v>
      </c>
      <c r="FA953" s="9">
        <v>63.88</v>
      </c>
      <c r="FB953" s="9">
        <v>66.14</v>
      </c>
      <c r="FC953" s="9">
        <v>72.27</v>
      </c>
      <c r="FD953" s="9">
        <v>74.33</v>
      </c>
      <c r="FE953" s="9">
        <v>74.540000000000006</v>
      </c>
      <c r="FF953" s="9">
        <v>74.459999999999994</v>
      </c>
      <c r="FG953" s="9">
        <v>74.08</v>
      </c>
      <c r="FH953" s="9">
        <v>71.64</v>
      </c>
      <c r="FI953" s="9">
        <v>65.099999999999994</v>
      </c>
      <c r="FJ953" s="9">
        <v>62.96</v>
      </c>
      <c r="FK953" s="9">
        <v>62.82</v>
      </c>
      <c r="FL953" s="9">
        <v>62.98</v>
      </c>
      <c r="FM953" s="9">
        <v>63.44</v>
      </c>
      <c r="FO953" s="9">
        <v>85.348299999999995</v>
      </c>
      <c r="FP953" s="7">
        <v>67.3</v>
      </c>
      <c r="FQ953" s="9">
        <v>1.3560000000000001</v>
      </c>
      <c r="FT953" s="7">
        <v>3.94</v>
      </c>
      <c r="FU953" s="7">
        <v>4.7</v>
      </c>
      <c r="FV953" s="9">
        <v>85.463800000000006</v>
      </c>
      <c r="FX953" s="9">
        <v>65.849999999999994</v>
      </c>
      <c r="FY953" s="9">
        <v>64.91</v>
      </c>
      <c r="FZ953" s="9">
        <v>64.56</v>
      </c>
      <c r="GA953" s="9">
        <v>64.58</v>
      </c>
      <c r="GB953" s="9">
        <v>65.09</v>
      </c>
      <c r="GD953" s="9">
        <v>65.849999999999994</v>
      </c>
      <c r="GE953" s="9">
        <v>65.3</v>
      </c>
      <c r="GF953" s="9">
        <v>64.91</v>
      </c>
      <c r="GG953" s="9">
        <v>64.7</v>
      </c>
      <c r="GH953" s="9">
        <v>64.599999999999994</v>
      </c>
      <c r="GI953" s="9">
        <v>64.56</v>
      </c>
      <c r="GJ953" s="9">
        <v>64.55</v>
      </c>
      <c r="GK953" s="9">
        <v>64.56</v>
      </c>
      <c r="GL953" s="9">
        <v>64.58</v>
      </c>
      <c r="GM953" s="9">
        <v>64.58</v>
      </c>
      <c r="GN953" s="9">
        <v>64.58</v>
      </c>
      <c r="GO953" s="9">
        <v>64.58</v>
      </c>
      <c r="GP953" s="9">
        <v>64.59</v>
      </c>
      <c r="GQ953" s="9">
        <v>64.63</v>
      </c>
      <c r="GR953" s="9">
        <v>64.67</v>
      </c>
      <c r="GS953" s="9">
        <v>64.66</v>
      </c>
      <c r="GT953" s="9">
        <v>64.66</v>
      </c>
      <c r="GU953" s="9">
        <v>64.709999999999994</v>
      </c>
      <c r="GV953" s="9">
        <v>64.78</v>
      </c>
      <c r="GW953" s="9">
        <v>64.86</v>
      </c>
      <c r="GX953" s="9">
        <v>64.94</v>
      </c>
      <c r="GY953" s="9">
        <v>64.97</v>
      </c>
      <c r="GZ953" s="9">
        <v>65.02</v>
      </c>
      <c r="HA953" s="9">
        <v>65.09</v>
      </c>
      <c r="HB953" s="9">
        <v>65.150000000000006</v>
      </c>
      <c r="HC953" s="9">
        <v>65.239999999999995</v>
      </c>
      <c r="HD953" s="9">
        <v>65.34</v>
      </c>
      <c r="HE953" s="9">
        <v>65.38</v>
      </c>
      <c r="HF953" s="9">
        <v>65.44</v>
      </c>
      <c r="HG953" s="9">
        <v>65.55</v>
      </c>
      <c r="HH953" s="9">
        <v>65.66</v>
      </c>
      <c r="HI953" s="9">
        <v>65.77</v>
      </c>
      <c r="HJ953" s="9">
        <v>65.87</v>
      </c>
      <c r="HK953" s="9">
        <v>65.92</v>
      </c>
      <c r="HL953" s="9">
        <v>65.97</v>
      </c>
      <c r="HM953" s="9">
        <v>66</v>
      </c>
      <c r="HN953" s="9">
        <v>66.06</v>
      </c>
      <c r="HO953" s="9">
        <v>66.14</v>
      </c>
      <c r="HP953" s="9">
        <v>66.209999999999994</v>
      </c>
      <c r="HQ953" s="9">
        <v>66.3</v>
      </c>
      <c r="HR953" s="9">
        <v>66.38</v>
      </c>
      <c r="HS953" s="9">
        <v>66.48</v>
      </c>
      <c r="HT953" s="9">
        <v>66.569999999999993</v>
      </c>
      <c r="HU953" s="9">
        <v>66.64</v>
      </c>
      <c r="HV953" s="9">
        <v>66.7</v>
      </c>
      <c r="HW953" s="9">
        <v>66.739999999999995</v>
      </c>
      <c r="HX953" s="9">
        <v>66.790000000000006</v>
      </c>
      <c r="HY953" s="9">
        <v>66.84</v>
      </c>
      <c r="ID953" s="14">
        <v>84.838099999999997</v>
      </c>
      <c r="IE953" s="14">
        <v>84.747900000000001</v>
      </c>
      <c r="IF953" s="14">
        <v>-0.10641399999999999</v>
      </c>
      <c r="IH953" s="7">
        <v>65.849999999999994</v>
      </c>
      <c r="II953" s="9">
        <v>76.45</v>
      </c>
    </row>
    <row r="954" spans="1:243" x14ac:dyDescent="0.35">
      <c r="A954" s="6">
        <f t="shared" si="208"/>
        <v>45887</v>
      </c>
      <c r="B954" s="13">
        <f t="shared" si="214"/>
        <v>8</v>
      </c>
      <c r="C954" s="13">
        <f t="shared" si="215"/>
        <v>2025</v>
      </c>
      <c r="D954">
        <f t="shared" si="216"/>
        <v>202508</v>
      </c>
      <c r="E954">
        <f t="shared" si="217"/>
        <v>3</v>
      </c>
      <c r="F954">
        <f t="shared" si="218"/>
        <v>202503</v>
      </c>
      <c r="G954" t="s">
        <v>2113</v>
      </c>
      <c r="H954" s="9">
        <v>4</v>
      </c>
      <c r="I954" s="9">
        <v>3.9668999999999999</v>
      </c>
      <c r="J954" s="10">
        <v>3.9685313999999998</v>
      </c>
      <c r="K954" s="10">
        <v>3.9450525000000001</v>
      </c>
      <c r="L954" s="10">
        <v>3.9099507999999998</v>
      </c>
      <c r="M954" s="10">
        <v>3.8644370000000001</v>
      </c>
      <c r="N954" s="10">
        <v>3.8138920000000001</v>
      </c>
      <c r="O954" s="10">
        <v>3.7635546</v>
      </c>
      <c r="P954" s="10">
        <v>3.7177812000000001</v>
      </c>
      <c r="Q954" s="10">
        <v>3.6796859999999998</v>
      </c>
      <c r="R954" s="10">
        <v>3.6508272000000002</v>
      </c>
      <c r="S954" s="10">
        <v>3.6309211000000001</v>
      </c>
      <c r="T954" s="10">
        <v>3.6190563999999998</v>
      </c>
      <c r="U954" s="10">
        <v>3.6135511</v>
      </c>
      <c r="V954" s="10">
        <v>3.6118822000000002</v>
      </c>
      <c r="W954" s="10">
        <v>3.6129481999999999</v>
      </c>
      <c r="X954" s="10">
        <v>3.6160860000000001</v>
      </c>
      <c r="Y954" s="10">
        <v>3.6206322000000002</v>
      </c>
      <c r="Z954" s="10">
        <v>3.6259239999999999</v>
      </c>
      <c r="AA954" s="10">
        <v>3.6312980000000001</v>
      </c>
      <c r="AB954" s="10">
        <v>3.6362135000000002</v>
      </c>
      <c r="AC954" s="10">
        <v>3.6406968000000002</v>
      </c>
      <c r="AD954" s="10">
        <v>3.6449384999999999</v>
      </c>
      <c r="AE954" s="10">
        <v>3.6491296000000002</v>
      </c>
      <c r="AF954" s="10">
        <v>3.6534608999999998</v>
      </c>
      <c r="AG954" s="10">
        <v>3.6581229</v>
      </c>
      <c r="AH954" s="10">
        <v>3.6632733000000002</v>
      </c>
      <c r="AI954" s="10">
        <v>3.6689371999999998</v>
      </c>
      <c r="AJ954" s="10">
        <v>3.675106</v>
      </c>
      <c r="AK954" s="10">
        <v>3.6817717999999999</v>
      </c>
      <c r="AL954" s="10">
        <v>3.6889262</v>
      </c>
      <c r="AM954" s="10">
        <v>3.6965609000000001</v>
      </c>
      <c r="AN954" s="10">
        <v>3.7046676000000001</v>
      </c>
      <c r="AO954" s="10">
        <v>3.7132383999999998</v>
      </c>
      <c r="AP954" s="10">
        <v>3.7222645999999999</v>
      </c>
      <c r="AQ954" s="10">
        <v>3.7317382000000001</v>
      </c>
      <c r="AR954" s="10">
        <v>3.7416508999999998</v>
      </c>
      <c r="AS954" s="10">
        <v>3.7519944999999999</v>
      </c>
      <c r="AT954" s="10">
        <v>3.7627595</v>
      </c>
      <c r="AU954" s="10">
        <v>3.7739316999999999</v>
      </c>
      <c r="AV954" s="10">
        <v>3.7854952000000002</v>
      </c>
      <c r="AW954" s="10">
        <v>3.7974342999999999</v>
      </c>
      <c r="AX954" s="10">
        <v>3.8097333999999998</v>
      </c>
      <c r="AY954" s="10">
        <v>3.8223766000000001</v>
      </c>
      <c r="AZ954" s="10">
        <v>3.8353483000000002</v>
      </c>
      <c r="BA954" s="10">
        <v>3.8486327999999999</v>
      </c>
      <c r="BB954" s="10">
        <v>3.8622141000000001</v>
      </c>
      <c r="BC954" s="10">
        <v>3.8760766000000002</v>
      </c>
      <c r="BD954" s="10">
        <v>3.8902047999999998</v>
      </c>
      <c r="BE954" s="10">
        <v>3.9045825999999999</v>
      </c>
      <c r="BF954" s="10">
        <v>3.9191954</v>
      </c>
      <c r="BG954" s="10">
        <v>3.9340343999999998</v>
      </c>
      <c r="BH954" s="10">
        <v>3.9490918000000002</v>
      </c>
      <c r="BI954" s="10">
        <v>3.9643605000000002</v>
      </c>
      <c r="BJ954" s="10">
        <v>3.9798334999999998</v>
      </c>
      <c r="BK954" s="10">
        <v>3.9955031000000001</v>
      </c>
      <c r="BL954" s="10">
        <v>4.0113623</v>
      </c>
      <c r="BM954" s="10">
        <v>4.0274038000000001</v>
      </c>
      <c r="BN954" s="10">
        <v>4.0436201000000001</v>
      </c>
      <c r="BO954" s="10">
        <v>4.0600040999999996</v>
      </c>
      <c r="BP954" s="10">
        <v>4.0765485999999997</v>
      </c>
      <c r="BQ954" s="10">
        <v>4.0932459999999997</v>
      </c>
      <c r="BR954" s="10">
        <v>4.1960499999999996</v>
      </c>
      <c r="BS954" s="10">
        <v>4.3013744000000003</v>
      </c>
      <c r="BU954" s="9">
        <v>76.97</v>
      </c>
      <c r="BV954" s="9">
        <v>76.87</v>
      </c>
      <c r="BW954" s="9">
        <v>83.02</v>
      </c>
      <c r="BX954" s="9">
        <v>86.78</v>
      </c>
      <c r="BY954" s="9">
        <v>87.81</v>
      </c>
      <c r="BZ954" s="9">
        <v>87.63</v>
      </c>
      <c r="CA954" s="9">
        <v>83.39</v>
      </c>
      <c r="CB954" s="9">
        <v>78.89</v>
      </c>
      <c r="CC954" s="9">
        <v>75.66</v>
      </c>
      <c r="CD954" s="9">
        <v>74.39</v>
      </c>
      <c r="CE954" s="9">
        <v>73.81</v>
      </c>
      <c r="CF954" s="9">
        <v>74.89</v>
      </c>
      <c r="CG954" s="9">
        <v>76.819999999999993</v>
      </c>
      <c r="CH954" s="9">
        <v>78.61</v>
      </c>
      <c r="CI954" s="9">
        <v>82.9</v>
      </c>
      <c r="CJ954" s="9">
        <v>86.09</v>
      </c>
      <c r="CK954" s="9">
        <v>86.63</v>
      </c>
      <c r="CL954" s="9">
        <v>86.71</v>
      </c>
      <c r="CM954" s="9">
        <v>81.599999999999994</v>
      </c>
      <c r="CN954" s="9">
        <v>73.95</v>
      </c>
      <c r="CO954" s="9">
        <v>72.36</v>
      </c>
      <c r="CP954" s="9">
        <v>70.209999999999994</v>
      </c>
      <c r="CQ954" s="9">
        <v>67.62</v>
      </c>
      <c r="CR954" s="9">
        <v>67.3</v>
      </c>
      <c r="CS954" s="9">
        <v>69.099999999999994</v>
      </c>
      <c r="CT954" s="9">
        <v>74.06</v>
      </c>
      <c r="CU954" s="9">
        <v>76.84</v>
      </c>
      <c r="CV954" s="9">
        <v>77.22</v>
      </c>
      <c r="CW954" s="9">
        <v>79.260000000000005</v>
      </c>
      <c r="CX954" s="9">
        <v>80.12</v>
      </c>
      <c r="CY954" s="9">
        <v>76.709999999999994</v>
      </c>
      <c r="CZ954" s="9">
        <v>69</v>
      </c>
      <c r="DA954" s="9">
        <v>65.05</v>
      </c>
      <c r="DB954" s="9">
        <v>63.25</v>
      </c>
      <c r="DC954" s="9">
        <v>63.16</v>
      </c>
      <c r="DD954" s="9">
        <v>63.26</v>
      </c>
      <c r="DE954" s="9">
        <v>65.75</v>
      </c>
      <c r="DF954" s="9">
        <v>70.11</v>
      </c>
      <c r="DG954" s="9">
        <v>72.290000000000006</v>
      </c>
      <c r="DH954" s="9">
        <v>73.67</v>
      </c>
      <c r="DI954" s="9">
        <v>75.989999999999995</v>
      </c>
      <c r="DJ954" s="9">
        <v>75.56</v>
      </c>
      <c r="DK954" s="9">
        <v>73.69</v>
      </c>
      <c r="DL954" s="9">
        <v>65.42</v>
      </c>
      <c r="DM954" s="9">
        <v>63.44</v>
      </c>
      <c r="DN954" s="9">
        <v>63.13</v>
      </c>
      <c r="DO954" s="9">
        <v>62.71</v>
      </c>
      <c r="DP954" s="9">
        <v>62.52</v>
      </c>
      <c r="DR954" s="9">
        <v>73.349999999999994</v>
      </c>
      <c r="DS954" s="9">
        <v>71.540000000000006</v>
      </c>
      <c r="DT954" s="9">
        <v>81.95</v>
      </c>
      <c r="DU954" s="9">
        <v>82.38</v>
      </c>
      <c r="DV954" s="9">
        <v>83.21</v>
      </c>
      <c r="DW954" s="9">
        <v>83.07</v>
      </c>
      <c r="DX954" s="9">
        <v>80.27</v>
      </c>
      <c r="DY954" s="9">
        <v>72.34</v>
      </c>
      <c r="DZ954" s="9">
        <v>69.400000000000006</v>
      </c>
      <c r="EA954" s="9">
        <v>68.34</v>
      </c>
      <c r="EB954" s="9">
        <v>67.599999999999994</v>
      </c>
      <c r="EC954" s="9">
        <v>67.8</v>
      </c>
      <c r="ED954" s="9">
        <v>70</v>
      </c>
      <c r="EE954" s="9">
        <v>76.930000000000007</v>
      </c>
      <c r="EF954" s="9">
        <v>79.12</v>
      </c>
      <c r="EG954" s="9">
        <v>79.36</v>
      </c>
      <c r="EH954" s="9">
        <v>79.319999999999993</v>
      </c>
      <c r="EI954" s="9">
        <v>78.790000000000006</v>
      </c>
      <c r="EJ954" s="9">
        <v>75.75</v>
      </c>
      <c r="EK954" s="9">
        <v>68.06</v>
      </c>
      <c r="EL954" s="9">
        <v>65.31</v>
      </c>
      <c r="EM954" s="9">
        <v>65.11</v>
      </c>
      <c r="EN954" s="9">
        <v>65.36</v>
      </c>
      <c r="EO954" s="9">
        <v>65.81</v>
      </c>
      <c r="EP954" s="9">
        <v>68.010000000000005</v>
      </c>
      <c r="EQ954" s="9">
        <v>73.569999999999993</v>
      </c>
      <c r="ER954" s="9">
        <v>75.56</v>
      </c>
      <c r="ES954" s="9">
        <v>75.819999999999993</v>
      </c>
      <c r="ET954" s="9">
        <v>75.72</v>
      </c>
      <c r="EU954" s="9">
        <v>75.28</v>
      </c>
      <c r="EV954" s="9">
        <v>72.680000000000007</v>
      </c>
      <c r="EW954" s="9">
        <v>65.849999999999994</v>
      </c>
      <c r="EX954" s="9">
        <v>63.5</v>
      </c>
      <c r="EY954" s="9">
        <v>63.36</v>
      </c>
      <c r="EZ954" s="9">
        <v>63.5</v>
      </c>
      <c r="FA954" s="9">
        <v>63.96</v>
      </c>
      <c r="FB954" s="9">
        <v>66.209999999999994</v>
      </c>
      <c r="FC954" s="9">
        <v>72.209999999999994</v>
      </c>
      <c r="FD954" s="9">
        <v>74.27</v>
      </c>
      <c r="FE954" s="9">
        <v>74.48</v>
      </c>
      <c r="FF954" s="9">
        <v>74.400000000000006</v>
      </c>
      <c r="FG954" s="9">
        <v>74.02</v>
      </c>
      <c r="FH954" s="9">
        <v>71.59</v>
      </c>
      <c r="FI954" s="9">
        <v>65.22</v>
      </c>
      <c r="FJ954" s="9">
        <v>63.08</v>
      </c>
      <c r="FK954" s="9">
        <v>62.93</v>
      </c>
      <c r="FL954" s="9">
        <v>63.09</v>
      </c>
      <c r="FM954" s="9">
        <v>63.55</v>
      </c>
      <c r="FO954" s="9">
        <v>85.276499999999999</v>
      </c>
      <c r="FP954" s="7">
        <v>68.180000000000007</v>
      </c>
      <c r="FQ954" s="9">
        <v>1.3515999999999999</v>
      </c>
      <c r="FT954" s="7">
        <v>3.96</v>
      </c>
      <c r="FU954" s="7">
        <v>4.7300000000000004</v>
      </c>
      <c r="FV954" s="9">
        <v>85.384299999999996</v>
      </c>
      <c r="FX954" s="9">
        <v>66.599999999999994</v>
      </c>
      <c r="FY954" s="9">
        <v>65.569999999999993</v>
      </c>
      <c r="FZ954" s="9">
        <v>65.13</v>
      </c>
      <c r="GA954" s="9">
        <v>65.069999999999993</v>
      </c>
      <c r="GB954" s="9">
        <v>65.569999999999993</v>
      </c>
      <c r="GD954" s="9">
        <v>66.599999999999994</v>
      </c>
      <c r="GE954" s="9">
        <v>66.010000000000005</v>
      </c>
      <c r="GF954" s="9">
        <v>65.569999999999993</v>
      </c>
      <c r="GG954" s="9">
        <v>65.33</v>
      </c>
      <c r="GH954" s="9">
        <v>65.19</v>
      </c>
      <c r="GI954" s="9">
        <v>65.13</v>
      </c>
      <c r="GJ954" s="9">
        <v>65.099999999999994</v>
      </c>
      <c r="GK954" s="9">
        <v>65.09</v>
      </c>
      <c r="GL954" s="9">
        <v>65.099999999999994</v>
      </c>
      <c r="GM954" s="9">
        <v>65.09</v>
      </c>
      <c r="GN954" s="9">
        <v>65.08</v>
      </c>
      <c r="GO954" s="9">
        <v>65.069999999999993</v>
      </c>
      <c r="GP954" s="9">
        <v>65.08</v>
      </c>
      <c r="GQ954" s="9">
        <v>65.11</v>
      </c>
      <c r="GR954" s="9">
        <v>65.150000000000006</v>
      </c>
      <c r="GS954" s="9">
        <v>65.150000000000006</v>
      </c>
      <c r="GT954" s="9">
        <v>65.150000000000006</v>
      </c>
      <c r="GU954" s="9">
        <v>65.19</v>
      </c>
      <c r="GV954" s="9">
        <v>65.25</v>
      </c>
      <c r="GW954" s="9">
        <v>65.34</v>
      </c>
      <c r="GX954" s="9">
        <v>65.42</v>
      </c>
      <c r="GY954" s="9">
        <v>65.45</v>
      </c>
      <c r="GZ954" s="9">
        <v>65.5</v>
      </c>
      <c r="HA954" s="9">
        <v>65.569999999999993</v>
      </c>
      <c r="HB954" s="9">
        <v>65.64</v>
      </c>
      <c r="HC954" s="9">
        <v>65.739999999999995</v>
      </c>
      <c r="HD954" s="9">
        <v>65.849999999999994</v>
      </c>
      <c r="HE954" s="9">
        <v>65.900000000000006</v>
      </c>
      <c r="HF954" s="9">
        <v>65.97</v>
      </c>
      <c r="HG954" s="9">
        <v>66.09</v>
      </c>
      <c r="HH954" s="9">
        <v>66.2</v>
      </c>
      <c r="HI954" s="9">
        <v>66.319999999999993</v>
      </c>
      <c r="HJ954" s="9">
        <v>66.430000000000007</v>
      </c>
      <c r="HK954" s="9">
        <v>66.489999999999995</v>
      </c>
      <c r="HL954" s="9">
        <v>66.540000000000006</v>
      </c>
      <c r="HM954" s="9">
        <v>66.58</v>
      </c>
      <c r="HN954" s="9">
        <v>66.650000000000006</v>
      </c>
      <c r="HO954" s="9">
        <v>66.73</v>
      </c>
      <c r="HP954" s="9">
        <v>66.81</v>
      </c>
      <c r="HQ954" s="9">
        <v>66.91</v>
      </c>
      <c r="HR954" s="9">
        <v>67</v>
      </c>
      <c r="HS954" s="9">
        <v>67.11</v>
      </c>
      <c r="HT954" s="9">
        <v>67.2</v>
      </c>
      <c r="HU954" s="9">
        <v>67.27</v>
      </c>
      <c r="HV954" s="9">
        <v>67.33</v>
      </c>
      <c r="HW954" s="9">
        <v>67.38</v>
      </c>
      <c r="HX954" s="9">
        <v>67.430000000000007</v>
      </c>
      <c r="HY954" s="9">
        <v>67.48</v>
      </c>
      <c r="ID954" s="14">
        <v>84.838099999999997</v>
      </c>
      <c r="IE954" s="14">
        <v>84.747900000000001</v>
      </c>
      <c r="IF954" s="14">
        <v>-0.10641399999999999</v>
      </c>
      <c r="IH954" s="7">
        <v>66.599999999999994</v>
      </c>
      <c r="II954" s="9">
        <v>76.97</v>
      </c>
    </row>
    <row r="955" spans="1:243" x14ac:dyDescent="0.35">
      <c r="A955" s="6">
        <f t="shared" si="208"/>
        <v>45888</v>
      </c>
      <c r="B955" s="13">
        <f t="shared" si="214"/>
        <v>8</v>
      </c>
      <c r="C955" s="13">
        <f t="shared" si="215"/>
        <v>2025</v>
      </c>
      <c r="D955">
        <f t="shared" si="216"/>
        <v>202508</v>
      </c>
      <c r="E955">
        <f t="shared" si="217"/>
        <v>3</v>
      </c>
      <c r="F955">
        <f t="shared" si="218"/>
        <v>202503</v>
      </c>
      <c r="G955" t="s">
        <v>2114</v>
      </c>
      <c r="H955" s="9">
        <v>4</v>
      </c>
      <c r="I955" s="9">
        <v>3.9670999999999998</v>
      </c>
      <c r="J955" s="10">
        <v>3.967536</v>
      </c>
      <c r="K955" s="10">
        <v>3.9424739999999998</v>
      </c>
      <c r="L955" s="10">
        <v>3.9067349999999998</v>
      </c>
      <c r="M955" s="10">
        <v>3.8626453999999999</v>
      </c>
      <c r="N955" s="10">
        <v>3.8150504000000001</v>
      </c>
      <c r="O955" s="10">
        <v>3.7682343</v>
      </c>
      <c r="P955" s="10">
        <v>3.7259821</v>
      </c>
      <c r="Q955" s="10">
        <v>3.6912064</v>
      </c>
      <c r="R955" s="10">
        <v>3.6653832999999998</v>
      </c>
      <c r="S955" s="10">
        <v>3.6483525000000001</v>
      </c>
      <c r="T955" s="10">
        <v>3.6391819000000001</v>
      </c>
      <c r="U955" s="10">
        <v>3.6361678999999998</v>
      </c>
      <c r="V955" s="10">
        <v>3.6367118</v>
      </c>
      <c r="W955" s="10">
        <v>3.6396915000000001</v>
      </c>
      <c r="X955" s="10">
        <v>3.6444353</v>
      </c>
      <c r="Y955" s="10">
        <v>3.6502716999999998</v>
      </c>
      <c r="Z955" s="10">
        <v>3.6565289999999999</v>
      </c>
      <c r="AA955" s="10">
        <v>3.6625355000000002</v>
      </c>
      <c r="AB955" s="10">
        <v>3.6677439000000001</v>
      </c>
      <c r="AC955" s="10">
        <v>3.6721838999999998</v>
      </c>
      <c r="AD955" s="10">
        <v>3.6760518000000002</v>
      </c>
      <c r="AE955" s="10">
        <v>3.6795444000000002</v>
      </c>
      <c r="AF955" s="10">
        <v>3.6828582999999999</v>
      </c>
      <c r="AG955" s="10">
        <v>3.6861899999999999</v>
      </c>
      <c r="AH955" s="10">
        <v>3.6897096999999999</v>
      </c>
      <c r="AI955" s="10">
        <v>3.6934817999999998</v>
      </c>
      <c r="AJ955" s="10">
        <v>3.6975441999999998</v>
      </c>
      <c r="AK955" s="10">
        <v>3.7019348999999999</v>
      </c>
      <c r="AL955" s="10">
        <v>3.7066918000000002</v>
      </c>
      <c r="AM955" s="10">
        <v>3.7118528</v>
      </c>
      <c r="AN955" s="10">
        <v>3.7174559</v>
      </c>
      <c r="AO955" s="10">
        <v>3.7235390000000002</v>
      </c>
      <c r="AP955" s="10">
        <v>3.73014</v>
      </c>
      <c r="AQ955" s="10">
        <v>3.7372969</v>
      </c>
      <c r="AR955" s="10">
        <v>3.7450477000000002</v>
      </c>
      <c r="AS955" s="10">
        <v>3.7534301000000001</v>
      </c>
      <c r="AT955" s="10">
        <v>3.7624740000000001</v>
      </c>
      <c r="AU955" s="10">
        <v>3.7721653000000002</v>
      </c>
      <c r="AV955" s="10">
        <v>3.7824749</v>
      </c>
      <c r="AW955" s="10">
        <v>3.7933737000000001</v>
      </c>
      <c r="AX955" s="10">
        <v>3.8048331000000002</v>
      </c>
      <c r="AY955" s="10">
        <v>3.8168237999999999</v>
      </c>
      <c r="AZ955" s="10">
        <v>3.8293168</v>
      </c>
      <c r="BA955" s="10">
        <v>3.8422835000000002</v>
      </c>
      <c r="BB955" s="10">
        <v>3.8556944</v>
      </c>
      <c r="BC955" s="10">
        <v>3.8695208999999999</v>
      </c>
      <c r="BD955" s="10">
        <v>3.883734</v>
      </c>
      <c r="BE955" s="10">
        <v>3.8983045000000001</v>
      </c>
      <c r="BF955" s="10">
        <v>3.9132045999999998</v>
      </c>
      <c r="BG955" s="10">
        <v>3.9284115000000002</v>
      </c>
      <c r="BH955" s="10">
        <v>3.9439036000000001</v>
      </c>
      <c r="BI955" s="10">
        <v>3.9596594999999999</v>
      </c>
      <c r="BJ955" s="10">
        <v>3.9756581999999998</v>
      </c>
      <c r="BK955" s="10">
        <v>3.9918779</v>
      </c>
      <c r="BL955" s="10">
        <v>4.0082972000000003</v>
      </c>
      <c r="BM955" s="10">
        <v>4.0248951999999996</v>
      </c>
      <c r="BN955" s="10">
        <v>4.0416499000000004</v>
      </c>
      <c r="BO955" s="10">
        <v>4.0585402000000004</v>
      </c>
      <c r="BP955" s="10">
        <v>4.0755448999999997</v>
      </c>
      <c r="BQ955" s="10">
        <v>4.0926422999999996</v>
      </c>
      <c r="BR955" s="10">
        <v>4.1963495999999996</v>
      </c>
      <c r="BS955" s="10">
        <v>4.3002596999999998</v>
      </c>
      <c r="BU955" s="9">
        <v>76.819999999999993</v>
      </c>
      <c r="BV955" s="9">
        <v>76.97</v>
      </c>
      <c r="BW955" s="9">
        <v>82.91</v>
      </c>
      <c r="BX955" s="9">
        <v>86.82</v>
      </c>
      <c r="BY955" s="9">
        <v>87.86</v>
      </c>
      <c r="BZ955" s="9">
        <v>87.82</v>
      </c>
      <c r="CA955" s="9">
        <v>83.82</v>
      </c>
      <c r="CB955" s="9">
        <v>79.39</v>
      </c>
      <c r="CC955" s="9">
        <v>76.08</v>
      </c>
      <c r="CD955" s="9">
        <v>74.739999999999995</v>
      </c>
      <c r="CE955" s="9">
        <v>74.22</v>
      </c>
      <c r="CF955" s="9">
        <v>75.3</v>
      </c>
      <c r="CG955" s="9">
        <v>77.22</v>
      </c>
      <c r="CH955" s="9">
        <v>78.97</v>
      </c>
      <c r="CI955" s="9">
        <v>83.24</v>
      </c>
      <c r="CJ955" s="9">
        <v>86.38</v>
      </c>
      <c r="CK955" s="9">
        <v>86.95</v>
      </c>
      <c r="CL955" s="9">
        <v>87.22</v>
      </c>
      <c r="CM955" s="9">
        <v>81.75</v>
      </c>
      <c r="CN955" s="9">
        <v>74.11</v>
      </c>
      <c r="CO955" s="9">
        <v>72.42</v>
      </c>
      <c r="CP955" s="9">
        <v>70.36</v>
      </c>
      <c r="CQ955" s="9">
        <v>67.73</v>
      </c>
      <c r="CR955" s="9">
        <v>67.41</v>
      </c>
      <c r="CS955" s="9">
        <v>69.209999999999994</v>
      </c>
      <c r="CT955" s="9">
        <v>74.239999999999995</v>
      </c>
      <c r="CU955" s="9">
        <v>77.13</v>
      </c>
      <c r="CV955" s="9">
        <v>77.510000000000005</v>
      </c>
      <c r="CW955" s="9">
        <v>79.55</v>
      </c>
      <c r="CX955" s="9">
        <v>80.41</v>
      </c>
      <c r="CY955" s="9">
        <v>77</v>
      </c>
      <c r="CZ955" s="9">
        <v>69.28</v>
      </c>
      <c r="DA955" s="9">
        <v>65.33</v>
      </c>
      <c r="DB955" s="9">
        <v>63.53</v>
      </c>
      <c r="DC955" s="9">
        <v>63.44</v>
      </c>
      <c r="DD955" s="9">
        <v>63.54</v>
      </c>
      <c r="DE955" s="9">
        <v>66.03</v>
      </c>
      <c r="DF955" s="9">
        <v>70.39</v>
      </c>
      <c r="DG955" s="9">
        <v>72.569999999999993</v>
      </c>
      <c r="DH955" s="9">
        <v>73.95</v>
      </c>
      <c r="DI955" s="9">
        <v>76.27</v>
      </c>
      <c r="DJ955" s="9">
        <v>75.84</v>
      </c>
      <c r="DK955" s="9">
        <v>73.97</v>
      </c>
      <c r="DL955" s="9">
        <v>65.7</v>
      </c>
      <c r="DM955" s="9">
        <v>63.72</v>
      </c>
      <c r="DN955" s="9">
        <v>63.41</v>
      </c>
      <c r="DO955" s="9">
        <v>62.99</v>
      </c>
      <c r="DP955" s="9">
        <v>62.8</v>
      </c>
      <c r="DR955" s="9">
        <v>73.12</v>
      </c>
      <c r="DS955" s="9">
        <v>71.739999999999995</v>
      </c>
      <c r="DT955" s="9">
        <v>81.8</v>
      </c>
      <c r="DU955" s="9">
        <v>82.3</v>
      </c>
      <c r="DV955" s="9">
        <v>83.75</v>
      </c>
      <c r="DW955" s="9">
        <v>83.52</v>
      </c>
      <c r="DX955" s="9">
        <v>80.7</v>
      </c>
      <c r="DY955" s="9">
        <v>72.92</v>
      </c>
      <c r="DZ955" s="9">
        <v>69.98</v>
      </c>
      <c r="EA955" s="9">
        <v>68.92</v>
      </c>
      <c r="EB955" s="9">
        <v>68.17</v>
      </c>
      <c r="EC955" s="9">
        <v>68.37</v>
      </c>
      <c r="ED955" s="9">
        <v>70.569999999999993</v>
      </c>
      <c r="EE955" s="9">
        <v>77.16</v>
      </c>
      <c r="EF955" s="9">
        <v>79.37</v>
      </c>
      <c r="EG955" s="9">
        <v>79.599999999999994</v>
      </c>
      <c r="EH955" s="9">
        <v>79.56</v>
      </c>
      <c r="EI955" s="9">
        <v>79.03</v>
      </c>
      <c r="EJ955" s="9">
        <v>75.98</v>
      </c>
      <c r="EK955" s="9">
        <v>67.599999999999994</v>
      </c>
      <c r="EL955" s="9">
        <v>64.849999999999994</v>
      </c>
      <c r="EM955" s="9">
        <v>64.650000000000006</v>
      </c>
      <c r="EN955" s="9">
        <v>64.900000000000006</v>
      </c>
      <c r="EO955" s="9">
        <v>65.349999999999994</v>
      </c>
      <c r="EP955" s="9">
        <v>67.55</v>
      </c>
      <c r="EQ955" s="9">
        <v>74</v>
      </c>
      <c r="ER955" s="9">
        <v>76</v>
      </c>
      <c r="ES955" s="9">
        <v>76.260000000000005</v>
      </c>
      <c r="ET955" s="9">
        <v>76.16</v>
      </c>
      <c r="EU955" s="9">
        <v>75.72</v>
      </c>
      <c r="EV955" s="9">
        <v>73.099999999999994</v>
      </c>
      <c r="EW955" s="9">
        <v>65.56</v>
      </c>
      <c r="EX955" s="9">
        <v>63.21</v>
      </c>
      <c r="EY955" s="9">
        <v>63.07</v>
      </c>
      <c r="EZ955" s="9">
        <v>63.22</v>
      </c>
      <c r="FA955" s="9">
        <v>63.68</v>
      </c>
      <c r="FB955" s="9">
        <v>65.930000000000007</v>
      </c>
      <c r="FC955" s="9">
        <v>72.5</v>
      </c>
      <c r="FD955" s="9">
        <v>74.56</v>
      </c>
      <c r="FE955" s="9">
        <v>74.77</v>
      </c>
      <c r="FF955" s="9">
        <v>74.680000000000007</v>
      </c>
      <c r="FG955" s="9">
        <v>74.3</v>
      </c>
      <c r="FH955" s="9">
        <v>71.86</v>
      </c>
      <c r="FI955" s="9">
        <v>65.02</v>
      </c>
      <c r="FJ955" s="9">
        <v>62.88</v>
      </c>
      <c r="FK955" s="9">
        <v>62.73</v>
      </c>
      <c r="FL955" s="9">
        <v>62.89</v>
      </c>
      <c r="FM955" s="9">
        <v>63.36</v>
      </c>
      <c r="FO955" s="9">
        <v>85.159599999999998</v>
      </c>
      <c r="FP955" s="7">
        <v>66.62</v>
      </c>
      <c r="FQ955" s="9">
        <v>1.3503000000000001</v>
      </c>
      <c r="FT955" s="7">
        <v>3.96</v>
      </c>
      <c r="FU955" s="7">
        <v>4.72</v>
      </c>
      <c r="FV955" s="9">
        <v>85.260099999999994</v>
      </c>
      <c r="FX955" s="9">
        <v>65.790000000000006</v>
      </c>
      <c r="FY955" s="9">
        <v>64.91</v>
      </c>
      <c r="FZ955" s="9">
        <v>64.59</v>
      </c>
      <c r="GA955" s="9">
        <v>64.569999999999993</v>
      </c>
      <c r="GB955" s="9">
        <v>65.11</v>
      </c>
      <c r="GD955" s="9">
        <v>65.790000000000006</v>
      </c>
      <c r="GE955" s="9">
        <v>65.3</v>
      </c>
      <c r="GF955" s="9">
        <v>64.91</v>
      </c>
      <c r="GG955" s="9">
        <v>64.709999999999994</v>
      </c>
      <c r="GH955" s="9">
        <v>64.62</v>
      </c>
      <c r="GI955" s="9">
        <v>64.59</v>
      </c>
      <c r="GJ955" s="9">
        <v>64.58</v>
      </c>
      <c r="GK955" s="9">
        <v>64.58</v>
      </c>
      <c r="GL955" s="9">
        <v>64.59</v>
      </c>
      <c r="GM955" s="9">
        <v>64.59</v>
      </c>
      <c r="GN955" s="9">
        <v>64.58</v>
      </c>
      <c r="GO955" s="9">
        <v>64.569999999999993</v>
      </c>
      <c r="GP955" s="9">
        <v>64.58</v>
      </c>
      <c r="GQ955" s="9">
        <v>64.61</v>
      </c>
      <c r="GR955" s="9">
        <v>64.650000000000006</v>
      </c>
      <c r="GS955" s="9">
        <v>64.64</v>
      </c>
      <c r="GT955" s="9">
        <v>64.650000000000006</v>
      </c>
      <c r="GU955" s="9">
        <v>64.7</v>
      </c>
      <c r="GV955" s="9">
        <v>64.77</v>
      </c>
      <c r="GW955" s="9">
        <v>64.86</v>
      </c>
      <c r="GX955" s="9">
        <v>64.95</v>
      </c>
      <c r="GY955" s="9">
        <v>64.98</v>
      </c>
      <c r="GZ955" s="9">
        <v>65.03</v>
      </c>
      <c r="HA955" s="9">
        <v>65.11</v>
      </c>
      <c r="HB955" s="9">
        <v>65.180000000000007</v>
      </c>
      <c r="HC955" s="9">
        <v>65.28</v>
      </c>
      <c r="HD955" s="9">
        <v>65.39</v>
      </c>
      <c r="HE955" s="9">
        <v>65.45</v>
      </c>
      <c r="HF955" s="9">
        <v>65.53</v>
      </c>
      <c r="HG955" s="9">
        <v>65.66</v>
      </c>
      <c r="HH955" s="9">
        <v>65.77</v>
      </c>
      <c r="HI955" s="9">
        <v>65.89</v>
      </c>
      <c r="HJ955" s="9">
        <v>66</v>
      </c>
      <c r="HK955" s="9">
        <v>66.06</v>
      </c>
      <c r="HL955" s="9">
        <v>66.11</v>
      </c>
      <c r="HM955" s="9">
        <v>66.150000000000006</v>
      </c>
      <c r="HN955" s="9">
        <v>66.23</v>
      </c>
      <c r="HO955" s="9">
        <v>66.319999999999993</v>
      </c>
      <c r="HP955" s="9">
        <v>66.400000000000006</v>
      </c>
      <c r="HQ955" s="9">
        <v>66.510000000000005</v>
      </c>
      <c r="HR955" s="9">
        <v>66.61</v>
      </c>
      <c r="HS955" s="9">
        <v>66.709999999999994</v>
      </c>
      <c r="HT955" s="9">
        <v>66.8</v>
      </c>
      <c r="HU955" s="9">
        <v>66.88</v>
      </c>
      <c r="HV955" s="9">
        <v>66.95</v>
      </c>
      <c r="HW955" s="9">
        <v>67.010000000000005</v>
      </c>
      <c r="HX955" s="9">
        <v>67.06</v>
      </c>
      <c r="HY955" s="9">
        <v>67.11</v>
      </c>
      <c r="ID955" s="14">
        <v>84.838099999999997</v>
      </c>
      <c r="IE955" s="14">
        <v>84.747900000000001</v>
      </c>
      <c r="IF955" s="14">
        <v>-0.10641399999999999</v>
      </c>
      <c r="IH955" s="7">
        <v>65.790000000000006</v>
      </c>
      <c r="II955" s="9">
        <v>76.819999999999993</v>
      </c>
    </row>
    <row r="956" spans="1:243" x14ac:dyDescent="0.35">
      <c r="A956" s="6">
        <f t="shared" si="208"/>
        <v>45889</v>
      </c>
      <c r="B956" s="13">
        <f t="shared" si="214"/>
        <v>8</v>
      </c>
      <c r="C956" s="13">
        <f t="shared" si="215"/>
        <v>2025</v>
      </c>
      <c r="D956">
        <f t="shared" si="216"/>
        <v>202508</v>
      </c>
      <c r="E956">
        <f t="shared" si="217"/>
        <v>3</v>
      </c>
      <c r="F956">
        <f t="shared" si="218"/>
        <v>202503</v>
      </c>
      <c r="G956" t="s">
        <v>2115</v>
      </c>
      <c r="H956" s="9">
        <v>4</v>
      </c>
      <c r="I956" s="9">
        <v>3.9672999999999998</v>
      </c>
      <c r="J956" s="10">
        <v>3.9683985000000002</v>
      </c>
      <c r="K956" s="10">
        <v>3.9448845000000001</v>
      </c>
      <c r="L956" s="10">
        <v>3.9087336000000001</v>
      </c>
      <c r="M956" s="10">
        <v>3.8619550999999999</v>
      </c>
      <c r="N956" s="10">
        <v>3.8095069000000001</v>
      </c>
      <c r="O956" s="10">
        <v>3.7564815999999999</v>
      </c>
      <c r="P956" s="10">
        <v>3.7074110999999998</v>
      </c>
      <c r="Q956" s="10">
        <v>3.6659055</v>
      </c>
      <c r="R956" s="10">
        <v>3.6336985999999998</v>
      </c>
      <c r="S956" s="10">
        <v>3.6108851</v>
      </c>
      <c r="T956" s="10">
        <v>3.5962627999999999</v>
      </c>
      <c r="U956" s="10">
        <v>3.5882768999999999</v>
      </c>
      <c r="V956" s="10">
        <v>3.5842087999999999</v>
      </c>
      <c r="W956" s="10">
        <v>3.5828985000000002</v>
      </c>
      <c r="X956" s="10">
        <v>3.5836804999999998</v>
      </c>
      <c r="Y956" s="10">
        <v>3.5858889999999999</v>
      </c>
      <c r="Z956" s="10">
        <v>3.5888583999999999</v>
      </c>
      <c r="AA956" s="10">
        <v>3.591923</v>
      </c>
      <c r="AB956" s="10">
        <v>3.5945214000000001</v>
      </c>
      <c r="AC956" s="10">
        <v>3.5966822999999999</v>
      </c>
      <c r="AD956" s="10">
        <v>3.5986422999999998</v>
      </c>
      <c r="AE956" s="10">
        <v>3.6006377999999999</v>
      </c>
      <c r="AF956" s="10">
        <v>3.6029056000000002</v>
      </c>
      <c r="AG956" s="10">
        <v>3.6056821999999999</v>
      </c>
      <c r="AH956" s="10">
        <v>3.6091628</v>
      </c>
      <c r="AI956" s="10">
        <v>3.6133769999999998</v>
      </c>
      <c r="AJ956" s="10">
        <v>3.6183125999999999</v>
      </c>
      <c r="AK956" s="10">
        <v>3.6239577000000001</v>
      </c>
      <c r="AL956" s="10">
        <v>3.6303003</v>
      </c>
      <c r="AM956" s="10">
        <v>3.6373281999999998</v>
      </c>
      <c r="AN956" s="10">
        <v>3.6450296</v>
      </c>
      <c r="AO956" s="10">
        <v>3.6533926000000001</v>
      </c>
      <c r="AP956" s="10">
        <v>3.6624048999999999</v>
      </c>
      <c r="AQ956" s="10">
        <v>3.6720546000000001</v>
      </c>
      <c r="AR956" s="10">
        <v>3.6823298000000002</v>
      </c>
      <c r="AS956" s="10">
        <v>3.6932184000000001</v>
      </c>
      <c r="AT956" s="10">
        <v>3.7047050000000001</v>
      </c>
      <c r="AU956" s="10">
        <v>3.7167582000000001</v>
      </c>
      <c r="AV956" s="10">
        <v>3.7293411000000001</v>
      </c>
      <c r="AW956" s="10">
        <v>3.7424173000000001</v>
      </c>
      <c r="AX956" s="10">
        <v>3.7559504000000001</v>
      </c>
      <c r="AY956" s="10">
        <v>3.7699034</v>
      </c>
      <c r="AZ956" s="10">
        <v>3.7842400999999999</v>
      </c>
      <c r="BA956" s="10">
        <v>3.7989237999999999</v>
      </c>
      <c r="BB956" s="10">
        <v>3.8139178999999999</v>
      </c>
      <c r="BC956" s="10">
        <v>3.8291857</v>
      </c>
      <c r="BD956" s="10">
        <v>3.8446910000000001</v>
      </c>
      <c r="BE956" s="10">
        <v>3.8603968000000002</v>
      </c>
      <c r="BF956" s="10">
        <v>3.8762705999999998</v>
      </c>
      <c r="BG956" s="10">
        <v>3.8922973999999999</v>
      </c>
      <c r="BH956" s="10">
        <v>3.9084664</v>
      </c>
      <c r="BI956" s="10">
        <v>3.9247673999999999</v>
      </c>
      <c r="BJ956" s="10">
        <v>3.9411900000000002</v>
      </c>
      <c r="BK956" s="10">
        <v>3.9577236</v>
      </c>
      <c r="BL956" s="10">
        <v>3.9743577000000001</v>
      </c>
      <c r="BM956" s="10">
        <v>3.9910823</v>
      </c>
      <c r="BN956" s="10">
        <v>4.0078864999999997</v>
      </c>
      <c r="BO956" s="10">
        <v>4.0247599999999997</v>
      </c>
      <c r="BP956" s="10">
        <v>4.0416926000000002</v>
      </c>
      <c r="BQ956" s="10">
        <v>4.0586735000000003</v>
      </c>
      <c r="BR956" s="10">
        <v>4.1611232999999999</v>
      </c>
      <c r="BS956" s="10">
        <v>4.2634797999999998</v>
      </c>
      <c r="BU956" s="9">
        <v>79.040000000000006</v>
      </c>
      <c r="BV956" s="9">
        <v>78.91</v>
      </c>
      <c r="BW956" s="9">
        <v>84.49</v>
      </c>
      <c r="BX956" s="9">
        <v>88.42</v>
      </c>
      <c r="BY956" s="9">
        <v>89.52</v>
      </c>
      <c r="BZ956" s="9">
        <v>89.47</v>
      </c>
      <c r="CA956" s="9">
        <v>85.47</v>
      </c>
      <c r="CB956" s="9">
        <v>80.319999999999993</v>
      </c>
      <c r="CC956" s="9">
        <v>77.12</v>
      </c>
      <c r="CD956" s="9">
        <v>75.87</v>
      </c>
      <c r="CE956" s="9">
        <v>75.41</v>
      </c>
      <c r="CF956" s="9">
        <v>76.48</v>
      </c>
      <c r="CG956" s="9">
        <v>78.400000000000006</v>
      </c>
      <c r="CH956" s="9">
        <v>79.86</v>
      </c>
      <c r="CI956" s="9">
        <v>84.26</v>
      </c>
      <c r="CJ956" s="9">
        <v>87.4</v>
      </c>
      <c r="CK956" s="9">
        <v>87.97</v>
      </c>
      <c r="CL956" s="9">
        <v>88.05</v>
      </c>
      <c r="CM956" s="9">
        <v>82.58</v>
      </c>
      <c r="CN956" s="9">
        <v>74.900000000000006</v>
      </c>
      <c r="CO956" s="9">
        <v>73.209999999999994</v>
      </c>
      <c r="CP956" s="9">
        <v>71.150000000000006</v>
      </c>
      <c r="CQ956" s="9">
        <v>68.52</v>
      </c>
      <c r="CR956" s="9">
        <v>68.2</v>
      </c>
      <c r="CS956" s="9">
        <v>70</v>
      </c>
      <c r="CT956" s="9">
        <v>75.03</v>
      </c>
      <c r="CU956" s="9">
        <v>77.92</v>
      </c>
      <c r="CV956" s="9">
        <v>78.3</v>
      </c>
      <c r="CW956" s="9">
        <v>80.34</v>
      </c>
      <c r="CX956" s="9">
        <v>81.2</v>
      </c>
      <c r="CY956" s="9">
        <v>77.790000000000006</v>
      </c>
      <c r="CZ956" s="9">
        <v>69.92</v>
      </c>
      <c r="DA956" s="9">
        <v>65.97</v>
      </c>
      <c r="DB956" s="9">
        <v>64.17</v>
      </c>
      <c r="DC956" s="9">
        <v>64.08</v>
      </c>
      <c r="DD956" s="9">
        <v>64.180000000000007</v>
      </c>
      <c r="DE956" s="9">
        <v>66.67</v>
      </c>
      <c r="DF956" s="9">
        <v>71.03</v>
      </c>
      <c r="DG956" s="9">
        <v>73.209999999999994</v>
      </c>
      <c r="DH956" s="9">
        <v>74.59</v>
      </c>
      <c r="DI956" s="9">
        <v>76.91</v>
      </c>
      <c r="DJ956" s="9">
        <v>76.48</v>
      </c>
      <c r="DK956" s="9">
        <v>74.61</v>
      </c>
      <c r="DL956" s="9">
        <v>66.34</v>
      </c>
      <c r="DM956" s="9">
        <v>64.36</v>
      </c>
      <c r="DN956" s="9">
        <v>64.05</v>
      </c>
      <c r="DO956" s="9">
        <v>63.63</v>
      </c>
      <c r="DP956" s="9">
        <v>63.44</v>
      </c>
      <c r="DR956" s="9">
        <v>74.400000000000006</v>
      </c>
      <c r="DS956" s="9">
        <v>72.97</v>
      </c>
      <c r="DT956" s="9">
        <v>83.32</v>
      </c>
      <c r="DU956" s="9">
        <v>83.79</v>
      </c>
      <c r="DV956" s="9">
        <v>84.82</v>
      </c>
      <c r="DW956" s="9">
        <v>84.77</v>
      </c>
      <c r="DX956" s="9">
        <v>81.900000000000006</v>
      </c>
      <c r="DY956" s="9">
        <v>73.900000000000006</v>
      </c>
      <c r="DZ956" s="9">
        <v>70.959999999999994</v>
      </c>
      <c r="EA956" s="9">
        <v>69.900000000000006</v>
      </c>
      <c r="EB956" s="9">
        <v>69.12</v>
      </c>
      <c r="EC956" s="9">
        <v>69.319999999999993</v>
      </c>
      <c r="ED956" s="9">
        <v>71.52</v>
      </c>
      <c r="EE956" s="9">
        <v>77.599999999999994</v>
      </c>
      <c r="EF956" s="9">
        <v>79.819999999999993</v>
      </c>
      <c r="EG956" s="9">
        <v>80.06</v>
      </c>
      <c r="EH956" s="9">
        <v>80.02</v>
      </c>
      <c r="EI956" s="9">
        <v>79.47</v>
      </c>
      <c r="EJ956" s="9">
        <v>76.41</v>
      </c>
      <c r="EK956" s="9">
        <v>67.989999999999995</v>
      </c>
      <c r="EL956" s="9">
        <v>65.239999999999995</v>
      </c>
      <c r="EM956" s="9">
        <v>65.040000000000006</v>
      </c>
      <c r="EN956" s="9">
        <v>65.290000000000006</v>
      </c>
      <c r="EO956" s="9">
        <v>65.739999999999995</v>
      </c>
      <c r="EP956" s="9">
        <v>67.94</v>
      </c>
      <c r="EQ956" s="9">
        <v>74.739999999999995</v>
      </c>
      <c r="ER956" s="9">
        <v>76.75</v>
      </c>
      <c r="ES956" s="9">
        <v>77.02</v>
      </c>
      <c r="ET956" s="9">
        <v>76.91</v>
      </c>
      <c r="EU956" s="9">
        <v>76.47</v>
      </c>
      <c r="EV956" s="9">
        <v>73.819999999999993</v>
      </c>
      <c r="EW956" s="9">
        <v>65.92</v>
      </c>
      <c r="EX956" s="9">
        <v>63.58</v>
      </c>
      <c r="EY956" s="9">
        <v>63.43</v>
      </c>
      <c r="EZ956" s="9">
        <v>63.58</v>
      </c>
      <c r="FA956" s="9">
        <v>64.040000000000006</v>
      </c>
      <c r="FB956" s="9">
        <v>66.290000000000006</v>
      </c>
      <c r="FC956" s="9">
        <v>72.989999999999995</v>
      </c>
      <c r="FD956" s="9">
        <v>75.03</v>
      </c>
      <c r="FE956" s="9">
        <v>75.239999999999995</v>
      </c>
      <c r="FF956" s="9">
        <v>75.14</v>
      </c>
      <c r="FG956" s="9">
        <v>74.75</v>
      </c>
      <c r="FH956" s="9">
        <v>72.31</v>
      </c>
      <c r="FI956" s="9">
        <v>65.25</v>
      </c>
      <c r="FJ956" s="9">
        <v>63.1</v>
      </c>
      <c r="FK956" s="9">
        <v>62.95</v>
      </c>
      <c r="FL956" s="9">
        <v>63.1</v>
      </c>
      <c r="FM956" s="9">
        <v>63.57</v>
      </c>
      <c r="FO956" s="9">
        <v>84.998400000000004</v>
      </c>
      <c r="FP956" s="7">
        <v>67.61</v>
      </c>
      <c r="FQ956" s="9">
        <v>1.3472</v>
      </c>
      <c r="FT956" s="7">
        <v>3.93</v>
      </c>
      <c r="FU956" s="7">
        <v>4.67</v>
      </c>
      <c r="FV956" s="9">
        <v>85.093500000000006</v>
      </c>
      <c r="FX956" s="9">
        <v>66.84</v>
      </c>
      <c r="FY956" s="9">
        <v>65.89</v>
      </c>
      <c r="FZ956" s="9">
        <v>65.5</v>
      </c>
      <c r="GA956" s="9">
        <v>65.33</v>
      </c>
      <c r="GB956" s="9">
        <v>65.63</v>
      </c>
      <c r="GD956" s="9">
        <v>66.84</v>
      </c>
      <c r="GE956" s="9">
        <v>66.31</v>
      </c>
      <c r="GF956" s="9">
        <v>65.89</v>
      </c>
      <c r="GG956" s="9">
        <v>65.67</v>
      </c>
      <c r="GH956" s="9">
        <v>65.55</v>
      </c>
      <c r="GI956" s="9">
        <v>65.5</v>
      </c>
      <c r="GJ956" s="9">
        <v>65.47</v>
      </c>
      <c r="GK956" s="9">
        <v>65.45</v>
      </c>
      <c r="GL956" s="9">
        <v>65.430000000000007</v>
      </c>
      <c r="GM956" s="9">
        <v>65.400000000000006</v>
      </c>
      <c r="GN956" s="9">
        <v>65.37</v>
      </c>
      <c r="GO956" s="9">
        <v>65.33</v>
      </c>
      <c r="GP956" s="9">
        <v>65.31</v>
      </c>
      <c r="GQ956" s="9">
        <v>65.319999999999993</v>
      </c>
      <c r="GR956" s="9">
        <v>65.34</v>
      </c>
      <c r="GS956" s="9">
        <v>65.31</v>
      </c>
      <c r="GT956" s="9">
        <v>65.3</v>
      </c>
      <c r="GU956" s="9">
        <v>65.33</v>
      </c>
      <c r="GV956" s="9">
        <v>65.38</v>
      </c>
      <c r="GW956" s="9">
        <v>65.45</v>
      </c>
      <c r="GX956" s="9">
        <v>65.52</v>
      </c>
      <c r="GY956" s="9">
        <v>65.540000000000006</v>
      </c>
      <c r="GZ956" s="9">
        <v>65.569999999999993</v>
      </c>
      <c r="HA956" s="9">
        <v>65.63</v>
      </c>
      <c r="HB956" s="9">
        <v>65.69</v>
      </c>
      <c r="HC956" s="9">
        <v>65.77</v>
      </c>
      <c r="HD956" s="9">
        <v>65.87</v>
      </c>
      <c r="HE956" s="9">
        <v>65.91</v>
      </c>
      <c r="HF956" s="9">
        <v>65.98</v>
      </c>
      <c r="HG956" s="9">
        <v>66.09</v>
      </c>
      <c r="HH956" s="9">
        <v>66.19</v>
      </c>
      <c r="HI956" s="9">
        <v>66.3</v>
      </c>
      <c r="HJ956" s="9">
        <v>66.39</v>
      </c>
      <c r="HK956" s="9">
        <v>66.430000000000007</v>
      </c>
      <c r="HL956" s="9">
        <v>66.459999999999994</v>
      </c>
      <c r="HM956" s="9">
        <v>66.489999999999995</v>
      </c>
      <c r="HN956" s="9">
        <v>66.56</v>
      </c>
      <c r="HO956" s="9">
        <v>66.64</v>
      </c>
      <c r="HP956" s="9">
        <v>66.709999999999994</v>
      </c>
      <c r="HQ956" s="9">
        <v>66.81</v>
      </c>
      <c r="HR956" s="9">
        <v>66.89</v>
      </c>
      <c r="HS956" s="9">
        <v>66.989999999999995</v>
      </c>
      <c r="HT956" s="9">
        <v>67.08</v>
      </c>
      <c r="HU956" s="9">
        <v>67.150000000000006</v>
      </c>
      <c r="HV956" s="9">
        <v>67.2</v>
      </c>
      <c r="HW956" s="9">
        <v>67.25</v>
      </c>
      <c r="HX956" s="9">
        <v>67.290000000000006</v>
      </c>
      <c r="HY956" s="9">
        <v>67.33</v>
      </c>
      <c r="ID956" s="14">
        <v>84.838099999999997</v>
      </c>
      <c r="IE956" s="14">
        <v>84.747900000000001</v>
      </c>
      <c r="IF956" s="14">
        <v>-0.10641399999999999</v>
      </c>
      <c r="IH956" s="7">
        <v>66.84</v>
      </c>
      <c r="II956" s="9">
        <v>79.040000000000006</v>
      </c>
    </row>
    <row r="957" spans="1:243" x14ac:dyDescent="0.35">
      <c r="A957" s="6">
        <f t="shared" si="208"/>
        <v>45890</v>
      </c>
      <c r="B957" s="13">
        <f t="shared" si="214"/>
        <v>8</v>
      </c>
      <c r="C957" s="13">
        <f t="shared" si="215"/>
        <v>2025</v>
      </c>
      <c r="D957">
        <f t="shared" si="216"/>
        <v>202508</v>
      </c>
      <c r="E957">
        <f t="shared" si="217"/>
        <v>3</v>
      </c>
      <c r="F957">
        <f t="shared" si="218"/>
        <v>202503</v>
      </c>
      <c r="G957" t="s">
        <v>2116</v>
      </c>
      <c r="H957" s="9">
        <v>4</v>
      </c>
      <c r="I957" s="9">
        <v>3.9674999999999998</v>
      </c>
      <c r="J957" s="10">
        <v>3.9686664</v>
      </c>
      <c r="K957" s="10">
        <v>3.9523310999999999</v>
      </c>
      <c r="L957" s="10">
        <v>3.9249367999999998</v>
      </c>
      <c r="M957" s="10">
        <v>3.8873060000000002</v>
      </c>
      <c r="N957" s="10">
        <v>3.8428800999999999</v>
      </c>
      <c r="O957" s="10">
        <v>3.7960560000000001</v>
      </c>
      <c r="P957" s="10">
        <v>3.7508697</v>
      </c>
      <c r="Q957" s="10">
        <v>3.7106987999999999</v>
      </c>
      <c r="R957" s="10">
        <v>3.6773617999999999</v>
      </c>
      <c r="S957" s="10">
        <v>3.6514275999999999</v>
      </c>
      <c r="T957" s="10">
        <v>3.6326320999999999</v>
      </c>
      <c r="U957" s="10">
        <v>3.6202502999999999</v>
      </c>
      <c r="V957" s="10">
        <v>3.6130165999999999</v>
      </c>
      <c r="W957" s="10">
        <v>3.6099369000000001</v>
      </c>
      <c r="X957" s="10">
        <v>3.6101204999999998</v>
      </c>
      <c r="Y957" s="10">
        <v>3.6126765000000001</v>
      </c>
      <c r="Z957" s="10">
        <v>3.6167142000000001</v>
      </c>
      <c r="AA957" s="10">
        <v>3.6213426000000002</v>
      </c>
      <c r="AB957" s="10">
        <v>3.6258083000000001</v>
      </c>
      <c r="AC957" s="10">
        <v>3.6300615000000001</v>
      </c>
      <c r="AD957" s="10">
        <v>3.634277</v>
      </c>
      <c r="AE957" s="10">
        <v>3.6386297000000001</v>
      </c>
      <c r="AF957" s="10">
        <v>3.6432945999999999</v>
      </c>
      <c r="AG957" s="10">
        <v>3.6484467</v>
      </c>
      <c r="AH957" s="10">
        <v>3.6542344999999998</v>
      </c>
      <c r="AI957" s="10">
        <v>3.6606787999999999</v>
      </c>
      <c r="AJ957" s="10">
        <v>3.667761</v>
      </c>
      <c r="AK957" s="10">
        <v>3.6754628</v>
      </c>
      <c r="AL957" s="10">
        <v>3.6837659999999999</v>
      </c>
      <c r="AM957" s="10">
        <v>3.6926519999999998</v>
      </c>
      <c r="AN957" s="10">
        <v>3.7021025000000001</v>
      </c>
      <c r="AO957" s="10">
        <v>3.7120991000000001</v>
      </c>
      <c r="AP957" s="10">
        <v>3.7226233999999998</v>
      </c>
      <c r="AQ957" s="10">
        <v>3.7336569000000002</v>
      </c>
      <c r="AR957" s="10">
        <v>3.7451816</v>
      </c>
      <c r="AS957" s="10">
        <v>3.7571786</v>
      </c>
      <c r="AT957" s="10">
        <v>3.7696277999999999</v>
      </c>
      <c r="AU957" s="10">
        <v>3.7824998000000001</v>
      </c>
      <c r="AV957" s="10">
        <v>3.7957622999999998</v>
      </c>
      <c r="AW957" s="10">
        <v>3.8093834000000002</v>
      </c>
      <c r="AX957" s="10">
        <v>3.8233313999999998</v>
      </c>
      <c r="AY957" s="10">
        <v>3.837574</v>
      </c>
      <c r="AZ957" s="10">
        <v>3.8520793000000002</v>
      </c>
      <c r="BA957" s="10">
        <v>3.8668155</v>
      </c>
      <c r="BB957" s="10">
        <v>3.8817503000000002</v>
      </c>
      <c r="BC957" s="10">
        <v>3.896852</v>
      </c>
      <c r="BD957" s="10">
        <v>3.9120886000000001</v>
      </c>
      <c r="BE957" s="10">
        <v>3.9274279000000001</v>
      </c>
      <c r="BF957" s="10">
        <v>3.9428426000000001</v>
      </c>
      <c r="BG957" s="10">
        <v>3.9583257000000001</v>
      </c>
      <c r="BH957" s="10">
        <v>3.9738752000000002</v>
      </c>
      <c r="BI957" s="10">
        <v>3.9894897</v>
      </c>
      <c r="BJ957" s="10">
        <v>4.0051676</v>
      </c>
      <c r="BK957" s="10">
        <v>4.0209070000000002</v>
      </c>
      <c r="BL957" s="10">
        <v>4.0367065000000002</v>
      </c>
      <c r="BM957" s="10">
        <v>4.0525644999999999</v>
      </c>
      <c r="BN957" s="10">
        <v>4.068479</v>
      </c>
      <c r="BO957" s="10">
        <v>4.0844487000000003</v>
      </c>
      <c r="BP957" s="10">
        <v>4.1004719999999999</v>
      </c>
      <c r="BQ957" s="10">
        <v>4.1165469000000003</v>
      </c>
      <c r="BR957" s="10">
        <v>4.2139011999999996</v>
      </c>
      <c r="BS957" s="10">
        <v>4.3121505000000004</v>
      </c>
      <c r="BU957" s="9">
        <v>82.47</v>
      </c>
      <c r="BV957" s="9">
        <v>82.44</v>
      </c>
      <c r="BW957" s="9">
        <v>87.43</v>
      </c>
      <c r="BX957" s="9">
        <v>91.05</v>
      </c>
      <c r="BY957" s="9">
        <v>92.2</v>
      </c>
      <c r="BZ957" s="9">
        <v>92.15</v>
      </c>
      <c r="CA957" s="9">
        <v>88.1</v>
      </c>
      <c r="CB957" s="9">
        <v>82.99</v>
      </c>
      <c r="CC957" s="9">
        <v>79.760000000000005</v>
      </c>
      <c r="CD957" s="9">
        <v>78.19</v>
      </c>
      <c r="CE957" s="9">
        <v>77.73</v>
      </c>
      <c r="CF957" s="9">
        <v>78.81</v>
      </c>
      <c r="CG957" s="9">
        <v>80.739999999999995</v>
      </c>
      <c r="CH957" s="9">
        <v>81.89</v>
      </c>
      <c r="CI957" s="9">
        <v>86.34</v>
      </c>
      <c r="CJ957" s="9">
        <v>89.48</v>
      </c>
      <c r="CK957" s="9">
        <v>90.05</v>
      </c>
      <c r="CL957" s="9">
        <v>90.03</v>
      </c>
      <c r="CM957" s="9">
        <v>84.56</v>
      </c>
      <c r="CN957" s="9">
        <v>76.790000000000006</v>
      </c>
      <c r="CO957" s="9">
        <v>74.66</v>
      </c>
      <c r="CP957" s="9">
        <v>72.599999999999994</v>
      </c>
      <c r="CQ957" s="9">
        <v>69.97</v>
      </c>
      <c r="CR957" s="9">
        <v>69.650000000000006</v>
      </c>
      <c r="CS957" s="9">
        <v>71.45</v>
      </c>
      <c r="CT957" s="9">
        <v>76.48</v>
      </c>
      <c r="CU957" s="9">
        <v>79.37</v>
      </c>
      <c r="CV957" s="9">
        <v>79.75</v>
      </c>
      <c r="CW957" s="9">
        <v>81.790000000000006</v>
      </c>
      <c r="CX957" s="9">
        <v>82.65</v>
      </c>
      <c r="CY957" s="9">
        <v>79.239999999999995</v>
      </c>
      <c r="CZ957" s="9">
        <v>71.09</v>
      </c>
      <c r="DA957" s="9">
        <v>67.13</v>
      </c>
      <c r="DB957" s="9">
        <v>65.33</v>
      </c>
      <c r="DC957" s="9">
        <v>65.239999999999995</v>
      </c>
      <c r="DD957" s="9">
        <v>65.34</v>
      </c>
      <c r="DE957" s="9">
        <v>67.83</v>
      </c>
      <c r="DF957" s="9">
        <v>72.13</v>
      </c>
      <c r="DG957" s="9">
        <v>74.31</v>
      </c>
      <c r="DH957" s="9">
        <v>75.69</v>
      </c>
      <c r="DI957" s="9">
        <v>78.010000000000005</v>
      </c>
      <c r="DJ957" s="9">
        <v>77.58</v>
      </c>
      <c r="DK957" s="9">
        <v>75.709999999999994</v>
      </c>
      <c r="DL957" s="9">
        <v>67.44</v>
      </c>
      <c r="DM957" s="9">
        <v>65.459999999999994</v>
      </c>
      <c r="DN957" s="9">
        <v>65.150000000000006</v>
      </c>
      <c r="DO957" s="9">
        <v>64.73</v>
      </c>
      <c r="DP957" s="9">
        <v>64.540000000000006</v>
      </c>
      <c r="DR957" s="9">
        <v>77.13</v>
      </c>
      <c r="DS957" s="9">
        <v>75.260000000000005</v>
      </c>
      <c r="DT957" s="9">
        <v>83.96</v>
      </c>
      <c r="DU957" s="9">
        <v>86.24</v>
      </c>
      <c r="DV957" s="9">
        <v>87.48</v>
      </c>
      <c r="DW957" s="9">
        <v>87.43</v>
      </c>
      <c r="DX957" s="9">
        <v>84.47</v>
      </c>
      <c r="DY957" s="9">
        <v>76.09</v>
      </c>
      <c r="DZ957" s="9">
        <v>73.150000000000006</v>
      </c>
      <c r="EA957" s="9">
        <v>72.09</v>
      </c>
      <c r="EB957" s="9">
        <v>71.28</v>
      </c>
      <c r="EC957" s="9">
        <v>71.47</v>
      </c>
      <c r="ED957" s="9">
        <v>73.680000000000007</v>
      </c>
      <c r="EE957" s="9">
        <v>79.39</v>
      </c>
      <c r="EF957" s="9">
        <v>81.66</v>
      </c>
      <c r="EG957" s="9">
        <v>81.900000000000006</v>
      </c>
      <c r="EH957" s="9">
        <v>81.87</v>
      </c>
      <c r="EI957" s="9">
        <v>81.3</v>
      </c>
      <c r="EJ957" s="9">
        <v>78.17</v>
      </c>
      <c r="EK957" s="9">
        <v>69.72</v>
      </c>
      <c r="EL957" s="9">
        <v>66.959999999999994</v>
      </c>
      <c r="EM957" s="9">
        <v>66.75</v>
      </c>
      <c r="EN957" s="9">
        <v>67</v>
      </c>
      <c r="EO957" s="9">
        <v>67.430000000000007</v>
      </c>
      <c r="EP957" s="9">
        <v>69.62</v>
      </c>
      <c r="EQ957" s="9">
        <v>75.7</v>
      </c>
      <c r="ER957" s="9">
        <v>77.709999999999994</v>
      </c>
      <c r="ES957" s="9">
        <v>77.959999999999994</v>
      </c>
      <c r="ET957" s="9">
        <v>77.84</v>
      </c>
      <c r="EU957" s="9">
        <v>77.400000000000006</v>
      </c>
      <c r="EV957" s="9">
        <v>74.73</v>
      </c>
      <c r="EW957" s="9">
        <v>67.25</v>
      </c>
      <c r="EX957" s="9">
        <v>64.900000000000006</v>
      </c>
      <c r="EY957" s="9">
        <v>64.739999999999995</v>
      </c>
      <c r="EZ957" s="9">
        <v>64.88</v>
      </c>
      <c r="FA957" s="9">
        <v>65.319999999999993</v>
      </c>
      <c r="FB957" s="9">
        <v>67.56</v>
      </c>
      <c r="FC957" s="9">
        <v>73.75</v>
      </c>
      <c r="FD957" s="9">
        <v>75.78</v>
      </c>
      <c r="FE957" s="9">
        <v>75.98</v>
      </c>
      <c r="FF957" s="9">
        <v>75.87</v>
      </c>
      <c r="FG957" s="9">
        <v>75.459999999999994</v>
      </c>
      <c r="FH957" s="9">
        <v>73.02</v>
      </c>
      <c r="FI957" s="9">
        <v>66.2</v>
      </c>
      <c r="FJ957" s="9">
        <v>64.03</v>
      </c>
      <c r="FK957" s="9">
        <v>63.87</v>
      </c>
      <c r="FL957" s="9">
        <v>64</v>
      </c>
      <c r="FM957" s="9">
        <v>64.459999999999994</v>
      </c>
      <c r="FO957" s="9">
        <v>84.937100000000001</v>
      </c>
      <c r="FP957" s="7">
        <v>68.41</v>
      </c>
      <c r="FQ957" s="9">
        <v>1.3427</v>
      </c>
      <c r="FT957" s="7">
        <v>3.97</v>
      </c>
      <c r="FU957" s="7">
        <v>4.7300000000000004</v>
      </c>
      <c r="FV957" s="9">
        <v>85.0291</v>
      </c>
      <c r="FX957" s="9">
        <v>67.67</v>
      </c>
      <c r="FY957" s="9">
        <v>66.66</v>
      </c>
      <c r="FZ957" s="9">
        <v>66.19</v>
      </c>
      <c r="GA957" s="9">
        <v>65.94</v>
      </c>
      <c r="GB957" s="9">
        <v>66.09</v>
      </c>
      <c r="GD957" s="9">
        <v>67.67</v>
      </c>
      <c r="GE957" s="9">
        <v>67.12</v>
      </c>
      <c r="GF957" s="9">
        <v>66.66</v>
      </c>
      <c r="GG957" s="9">
        <v>66.39</v>
      </c>
      <c r="GH957" s="9">
        <v>66.25</v>
      </c>
      <c r="GI957" s="9">
        <v>66.19</v>
      </c>
      <c r="GJ957" s="9">
        <v>66.150000000000006</v>
      </c>
      <c r="GK957" s="9">
        <v>66.11</v>
      </c>
      <c r="GL957" s="9">
        <v>66.08</v>
      </c>
      <c r="GM957" s="9">
        <v>66.040000000000006</v>
      </c>
      <c r="GN957" s="9">
        <v>65.989999999999995</v>
      </c>
      <c r="GO957" s="9">
        <v>65.94</v>
      </c>
      <c r="GP957" s="9">
        <v>65.91</v>
      </c>
      <c r="GQ957" s="9">
        <v>65.91</v>
      </c>
      <c r="GR957" s="9">
        <v>65.92</v>
      </c>
      <c r="GS957" s="9">
        <v>65.88</v>
      </c>
      <c r="GT957" s="9">
        <v>65.849999999999994</v>
      </c>
      <c r="GU957" s="9">
        <v>65.86</v>
      </c>
      <c r="GV957" s="9">
        <v>65.89</v>
      </c>
      <c r="GW957" s="9">
        <v>65.95</v>
      </c>
      <c r="GX957" s="9">
        <v>66.010000000000005</v>
      </c>
      <c r="GY957" s="9">
        <v>66.02</v>
      </c>
      <c r="GZ957" s="9">
        <v>66.040000000000006</v>
      </c>
      <c r="HA957" s="9">
        <v>66.09</v>
      </c>
      <c r="HB957" s="9">
        <v>66.13</v>
      </c>
      <c r="HC957" s="9">
        <v>66.19</v>
      </c>
      <c r="HD957" s="9">
        <v>66.28</v>
      </c>
      <c r="HE957" s="9">
        <v>66.31</v>
      </c>
      <c r="HF957" s="9">
        <v>66.37</v>
      </c>
      <c r="HG957" s="9">
        <v>66.47</v>
      </c>
      <c r="HH957" s="9">
        <v>66.56</v>
      </c>
      <c r="HI957" s="9">
        <v>66.66</v>
      </c>
      <c r="HJ957" s="9">
        <v>66.73</v>
      </c>
      <c r="HK957" s="9">
        <v>66.760000000000005</v>
      </c>
      <c r="HL957" s="9">
        <v>66.78</v>
      </c>
      <c r="HM957" s="9">
        <v>66.8</v>
      </c>
      <c r="HN957" s="9">
        <v>66.86</v>
      </c>
      <c r="HO957" s="9">
        <v>66.92</v>
      </c>
      <c r="HP957" s="9">
        <v>66.98</v>
      </c>
      <c r="HQ957" s="9">
        <v>67.08</v>
      </c>
      <c r="HR957" s="9">
        <v>67.14</v>
      </c>
      <c r="HS957" s="9">
        <v>67.239999999999995</v>
      </c>
      <c r="HT957" s="9">
        <v>67.319999999999993</v>
      </c>
      <c r="HU957" s="9">
        <v>67.38</v>
      </c>
      <c r="HV957" s="9">
        <v>67.430000000000007</v>
      </c>
      <c r="HW957" s="9">
        <v>67.48</v>
      </c>
      <c r="HX957" s="9">
        <v>67.52</v>
      </c>
      <c r="HY957" s="9">
        <v>67.55</v>
      </c>
      <c r="ID957" s="14">
        <v>84.838099999999997</v>
      </c>
      <c r="IE957" s="14">
        <v>84.747900000000001</v>
      </c>
      <c r="IF957" s="14">
        <v>-0.10641399999999999</v>
      </c>
      <c r="IH957" s="7">
        <v>67.67</v>
      </c>
      <c r="II957" s="9">
        <v>82.47</v>
      </c>
    </row>
    <row r="958" spans="1:243" x14ac:dyDescent="0.35">
      <c r="A958" s="6">
        <f t="shared" si="208"/>
        <v>45891</v>
      </c>
      <c r="B958" s="13">
        <f t="shared" si="214"/>
        <v>8</v>
      </c>
      <c r="C958" s="13">
        <f t="shared" si="215"/>
        <v>2025</v>
      </c>
      <c r="D958">
        <f t="shared" si="216"/>
        <v>202508</v>
      </c>
      <c r="E958">
        <f t="shared" si="217"/>
        <v>3</v>
      </c>
      <c r="F958">
        <f t="shared" si="218"/>
        <v>202503</v>
      </c>
      <c r="G958" t="s">
        <v>2117</v>
      </c>
      <c r="H958" s="9">
        <v>4</v>
      </c>
      <c r="I958" s="9">
        <v>3.9670999999999998</v>
      </c>
      <c r="J958" s="10">
        <v>3.9693295000000002</v>
      </c>
      <c r="K958" s="10">
        <v>3.9520965000000001</v>
      </c>
      <c r="L958" s="10">
        <v>3.9210172999999999</v>
      </c>
      <c r="M958" s="10">
        <v>3.8773894000000002</v>
      </c>
      <c r="N958" s="10">
        <v>3.8277459999999999</v>
      </c>
      <c r="O958" s="10">
        <v>3.7783104000000001</v>
      </c>
      <c r="P958" s="10">
        <v>3.7330410999999999</v>
      </c>
      <c r="Q958" s="10">
        <v>3.6941316</v>
      </c>
      <c r="R958" s="10">
        <v>3.6623508</v>
      </c>
      <c r="S958" s="10">
        <v>3.6376876999999999</v>
      </c>
      <c r="T958" s="10">
        <v>3.6196678000000002</v>
      </c>
      <c r="U958" s="10">
        <v>3.6073523999999999</v>
      </c>
      <c r="V958" s="10">
        <v>3.5991388</v>
      </c>
      <c r="W958" s="10">
        <v>3.5942131000000002</v>
      </c>
      <c r="X958" s="10">
        <v>3.5920605000000001</v>
      </c>
      <c r="Y958" s="10">
        <v>3.5921661999999999</v>
      </c>
      <c r="Z958" s="10">
        <v>3.5940151999999999</v>
      </c>
      <c r="AA958" s="10">
        <v>3.5970928</v>
      </c>
      <c r="AB958" s="10">
        <v>3.6009547999999998</v>
      </c>
      <c r="AC958" s="10">
        <v>3.6054849</v>
      </c>
      <c r="AD958" s="10">
        <v>3.6106615</v>
      </c>
      <c r="AE958" s="10">
        <v>3.6164632999999999</v>
      </c>
      <c r="AF958" s="10">
        <v>3.6228690000000001</v>
      </c>
      <c r="AG958" s="10">
        <v>3.6298569999999999</v>
      </c>
      <c r="AH958" s="10">
        <v>3.6374048999999999</v>
      </c>
      <c r="AI958" s="10">
        <v>3.645486</v>
      </c>
      <c r="AJ958" s="10">
        <v>3.6540716999999998</v>
      </c>
      <c r="AK958" s="10">
        <v>3.6631341000000002</v>
      </c>
      <c r="AL958" s="10">
        <v>3.6726451</v>
      </c>
      <c r="AM958" s="10">
        <v>3.6825763</v>
      </c>
      <c r="AN958" s="10">
        <v>3.6928994999999998</v>
      </c>
      <c r="AO958" s="10">
        <v>3.7035868000000001</v>
      </c>
      <c r="AP958" s="10">
        <v>3.7146097999999999</v>
      </c>
      <c r="AQ958" s="10">
        <v>3.7259402000000001</v>
      </c>
      <c r="AR958" s="10">
        <v>3.7375503000000001</v>
      </c>
      <c r="AS958" s="10">
        <v>3.7494112999999998</v>
      </c>
      <c r="AT958" s="10">
        <v>3.7614982000000001</v>
      </c>
      <c r="AU958" s="10">
        <v>3.7737976999999998</v>
      </c>
      <c r="AV958" s="10">
        <v>3.7862998000000001</v>
      </c>
      <c r="AW958" s="10">
        <v>3.7989945999999999</v>
      </c>
      <c r="AX958" s="10">
        <v>3.8118723999999999</v>
      </c>
      <c r="AY958" s="10">
        <v>3.8249230000000001</v>
      </c>
      <c r="AZ958" s="10">
        <v>3.8381367000000002</v>
      </c>
      <c r="BA958" s="10">
        <v>3.8515036999999999</v>
      </c>
      <c r="BB958" s="10">
        <v>3.8650139000000001</v>
      </c>
      <c r="BC958" s="10">
        <v>3.8786575000000001</v>
      </c>
      <c r="BD958" s="10">
        <v>3.8924248000000001</v>
      </c>
      <c r="BE958" s="10">
        <v>3.9063055000000002</v>
      </c>
      <c r="BF958" s="10">
        <v>3.9202916000000001</v>
      </c>
      <c r="BG958" s="10">
        <v>3.9343818000000002</v>
      </c>
      <c r="BH958" s="10">
        <v>3.9485765000000002</v>
      </c>
      <c r="BI958" s="10">
        <v>3.9628763</v>
      </c>
      <c r="BJ958" s="10">
        <v>3.9772821</v>
      </c>
      <c r="BK958" s="10">
        <v>3.9917940999999999</v>
      </c>
      <c r="BL958" s="10">
        <v>4.0064130000000002</v>
      </c>
      <c r="BM958" s="10">
        <v>4.0211397</v>
      </c>
      <c r="BN958" s="10">
        <v>4.0359743999999997</v>
      </c>
      <c r="BO958" s="10">
        <v>4.0509177999999997</v>
      </c>
      <c r="BP958" s="10">
        <v>4.0659707999999997</v>
      </c>
      <c r="BQ958" s="10">
        <v>4.0811336000000002</v>
      </c>
      <c r="BR958" s="10">
        <v>4.1742701999999996</v>
      </c>
      <c r="BS958" s="10">
        <v>4.2704070999999999</v>
      </c>
      <c r="BU958" s="9">
        <v>83.67</v>
      </c>
      <c r="BV958" s="9">
        <v>83.68</v>
      </c>
      <c r="BW958" s="9">
        <v>88.09</v>
      </c>
      <c r="BX958" s="9">
        <v>91.78</v>
      </c>
      <c r="BY958" s="9">
        <v>92.84</v>
      </c>
      <c r="BZ958" s="9">
        <v>92.72</v>
      </c>
      <c r="CA958" s="9">
        <v>88.48</v>
      </c>
      <c r="CB958" s="9">
        <v>83.35</v>
      </c>
      <c r="CC958" s="9">
        <v>80.12</v>
      </c>
      <c r="CD958" s="9">
        <v>78.55</v>
      </c>
      <c r="CE958" s="9">
        <v>78.09</v>
      </c>
      <c r="CF958" s="9">
        <v>79.17</v>
      </c>
      <c r="CG958" s="9">
        <v>81.09</v>
      </c>
      <c r="CH958" s="9">
        <v>82.24</v>
      </c>
      <c r="CI958" s="9">
        <v>86.69</v>
      </c>
      <c r="CJ958" s="9">
        <v>89.83</v>
      </c>
      <c r="CK958" s="9">
        <v>90.4</v>
      </c>
      <c r="CL958" s="9">
        <v>90.28</v>
      </c>
      <c r="CM958" s="9">
        <v>84.76</v>
      </c>
      <c r="CN958" s="9">
        <v>76.86</v>
      </c>
      <c r="CO958" s="9">
        <v>74.87</v>
      </c>
      <c r="CP958" s="9">
        <v>72.81</v>
      </c>
      <c r="CQ958" s="9">
        <v>70.180000000000007</v>
      </c>
      <c r="CR958" s="9">
        <v>69.86</v>
      </c>
      <c r="CS958" s="9">
        <v>71.66</v>
      </c>
      <c r="CT958" s="9">
        <v>76.62</v>
      </c>
      <c r="CU958" s="9">
        <v>79.510000000000005</v>
      </c>
      <c r="CV958" s="9">
        <v>79.89</v>
      </c>
      <c r="CW958" s="9">
        <v>81.93</v>
      </c>
      <c r="CX958" s="9">
        <v>82.79</v>
      </c>
      <c r="CY958" s="9">
        <v>79.38</v>
      </c>
      <c r="CZ958" s="9">
        <v>71.180000000000007</v>
      </c>
      <c r="DA958" s="9">
        <v>67.22</v>
      </c>
      <c r="DB958" s="9">
        <v>65.42</v>
      </c>
      <c r="DC958" s="9">
        <v>65.33</v>
      </c>
      <c r="DD958" s="9">
        <v>65.430000000000007</v>
      </c>
      <c r="DE958" s="9">
        <v>67.92</v>
      </c>
      <c r="DF958" s="9">
        <v>72.22</v>
      </c>
      <c r="DG958" s="9">
        <v>74.400000000000006</v>
      </c>
      <c r="DH958" s="9">
        <v>75.78</v>
      </c>
      <c r="DI958" s="9">
        <v>78.099999999999994</v>
      </c>
      <c r="DJ958" s="9">
        <v>77.67</v>
      </c>
      <c r="DK958" s="9">
        <v>75.8</v>
      </c>
      <c r="DL958" s="9">
        <v>67.53</v>
      </c>
      <c r="DM958" s="9">
        <v>65.55</v>
      </c>
      <c r="DN958" s="9">
        <v>65.239999999999995</v>
      </c>
      <c r="DO958" s="9">
        <v>64.819999999999993</v>
      </c>
      <c r="DP958" s="9">
        <v>64.63</v>
      </c>
      <c r="DR958" s="9">
        <v>78.069999999999993</v>
      </c>
      <c r="DS958" s="9">
        <v>76.33</v>
      </c>
      <c r="DT958" s="9">
        <v>84.48</v>
      </c>
      <c r="DU958" s="9">
        <v>85.45</v>
      </c>
      <c r="DV958" s="9">
        <v>87.06</v>
      </c>
      <c r="DW958" s="9">
        <v>86.9</v>
      </c>
      <c r="DX958" s="9">
        <v>83.94</v>
      </c>
      <c r="DY958" s="9">
        <v>76.27</v>
      </c>
      <c r="DZ958" s="9">
        <v>73.33</v>
      </c>
      <c r="EA958" s="9">
        <v>72.27</v>
      </c>
      <c r="EB958" s="9">
        <v>71.44</v>
      </c>
      <c r="EC958" s="9">
        <v>71.63</v>
      </c>
      <c r="ED958" s="9">
        <v>73.84</v>
      </c>
      <c r="EE958" s="9">
        <v>80.02</v>
      </c>
      <c r="EF958" s="9">
        <v>82.32</v>
      </c>
      <c r="EG958" s="9">
        <v>82.56</v>
      </c>
      <c r="EH958" s="9">
        <v>82.53</v>
      </c>
      <c r="EI958" s="9">
        <v>81.96</v>
      </c>
      <c r="EJ958" s="9">
        <v>78.8</v>
      </c>
      <c r="EK958" s="9">
        <v>70.22</v>
      </c>
      <c r="EL958" s="9">
        <v>67.459999999999994</v>
      </c>
      <c r="EM958" s="9">
        <v>67.239999999999995</v>
      </c>
      <c r="EN958" s="9">
        <v>67.5</v>
      </c>
      <c r="EO958" s="9">
        <v>67.92</v>
      </c>
      <c r="EP958" s="9">
        <v>70.12</v>
      </c>
      <c r="EQ958" s="9">
        <v>76.180000000000007</v>
      </c>
      <c r="ER958" s="9">
        <v>78.180000000000007</v>
      </c>
      <c r="ES958" s="9">
        <v>78.430000000000007</v>
      </c>
      <c r="ET958" s="9">
        <v>78.31</v>
      </c>
      <c r="EU958" s="9">
        <v>77.86</v>
      </c>
      <c r="EV958" s="9">
        <v>75.180000000000007</v>
      </c>
      <c r="EW958" s="9">
        <v>67.42</v>
      </c>
      <c r="EX958" s="9">
        <v>65.06</v>
      </c>
      <c r="EY958" s="9">
        <v>64.900000000000006</v>
      </c>
      <c r="EZ958" s="9">
        <v>65.040000000000006</v>
      </c>
      <c r="FA958" s="9">
        <v>65.47</v>
      </c>
      <c r="FB958" s="9">
        <v>67.72</v>
      </c>
      <c r="FC958" s="9">
        <v>74.11</v>
      </c>
      <c r="FD958" s="9">
        <v>76.13</v>
      </c>
      <c r="FE958" s="9">
        <v>76.33</v>
      </c>
      <c r="FF958" s="9">
        <v>76.22</v>
      </c>
      <c r="FG958" s="9">
        <v>75.8</v>
      </c>
      <c r="FH958" s="9">
        <v>73.36</v>
      </c>
      <c r="FI958" s="9">
        <v>67.08</v>
      </c>
      <c r="FJ958" s="9">
        <v>64.92</v>
      </c>
      <c r="FK958" s="9">
        <v>64.75</v>
      </c>
      <c r="FL958" s="9">
        <v>64.88</v>
      </c>
      <c r="FM958" s="9">
        <v>65.34</v>
      </c>
      <c r="FO958" s="9">
        <v>85.059399999999997</v>
      </c>
      <c r="FP958" s="7">
        <v>68.290000000000006</v>
      </c>
      <c r="FQ958" s="9">
        <v>1.3525</v>
      </c>
      <c r="FT958" s="7">
        <v>3.94</v>
      </c>
      <c r="FU958" s="7">
        <v>4.6900000000000004</v>
      </c>
      <c r="FV958" s="9">
        <v>85.171599999999998</v>
      </c>
      <c r="FX958" s="9">
        <v>67.73</v>
      </c>
      <c r="FY958" s="9">
        <v>66.77</v>
      </c>
      <c r="FZ958" s="9">
        <v>66.290000000000006</v>
      </c>
      <c r="GA958" s="9">
        <v>66</v>
      </c>
      <c r="GB958" s="9">
        <v>66.17</v>
      </c>
      <c r="GD958" s="9">
        <v>67.73</v>
      </c>
      <c r="GE958" s="9">
        <v>67.22</v>
      </c>
      <c r="GF958" s="9">
        <v>66.77</v>
      </c>
      <c r="GG958" s="9">
        <v>66.5</v>
      </c>
      <c r="GH958" s="9">
        <v>66.349999999999994</v>
      </c>
      <c r="GI958" s="9">
        <v>66.290000000000006</v>
      </c>
      <c r="GJ958" s="9">
        <v>66.239999999999995</v>
      </c>
      <c r="GK958" s="9">
        <v>66.19</v>
      </c>
      <c r="GL958" s="9">
        <v>66.150000000000006</v>
      </c>
      <c r="GM958" s="9">
        <v>66.09</v>
      </c>
      <c r="GN958" s="9">
        <v>66.040000000000006</v>
      </c>
      <c r="GO958" s="9">
        <v>66</v>
      </c>
      <c r="GP958" s="9">
        <v>65.97</v>
      </c>
      <c r="GQ958" s="9">
        <v>65.98</v>
      </c>
      <c r="GR958" s="9">
        <v>65.989999999999995</v>
      </c>
      <c r="GS958" s="9">
        <v>65.95</v>
      </c>
      <c r="GT958" s="9">
        <v>65.92</v>
      </c>
      <c r="GU958" s="9">
        <v>65.94</v>
      </c>
      <c r="GV958" s="9">
        <v>65.97</v>
      </c>
      <c r="GW958" s="9">
        <v>66.03</v>
      </c>
      <c r="GX958" s="9">
        <v>66.09</v>
      </c>
      <c r="GY958" s="9">
        <v>66.099999999999994</v>
      </c>
      <c r="GZ958" s="9">
        <v>66.12</v>
      </c>
      <c r="HA958" s="9">
        <v>66.17</v>
      </c>
      <c r="HB958" s="9">
        <v>66.209999999999994</v>
      </c>
      <c r="HC958" s="9">
        <v>66.27</v>
      </c>
      <c r="HD958" s="9">
        <v>66.36</v>
      </c>
      <c r="HE958" s="9">
        <v>66.39</v>
      </c>
      <c r="HF958" s="9">
        <v>66.45</v>
      </c>
      <c r="HG958" s="9">
        <v>66.55</v>
      </c>
      <c r="HH958" s="9">
        <v>66.64</v>
      </c>
      <c r="HI958" s="9">
        <v>66.73</v>
      </c>
      <c r="HJ958" s="9">
        <v>66.790000000000006</v>
      </c>
      <c r="HK958" s="9">
        <v>66.819999999999993</v>
      </c>
      <c r="HL958" s="9">
        <v>66.84</v>
      </c>
      <c r="HM958" s="9">
        <v>66.86</v>
      </c>
      <c r="HN958" s="9">
        <v>66.92</v>
      </c>
      <c r="HO958" s="9">
        <v>66.98</v>
      </c>
      <c r="HP958" s="9">
        <v>67.03</v>
      </c>
      <c r="HQ958" s="9">
        <v>67.13</v>
      </c>
      <c r="HR958" s="9">
        <v>67.180000000000007</v>
      </c>
      <c r="HS958" s="9">
        <v>67.28</v>
      </c>
      <c r="HT958" s="9">
        <v>67.36</v>
      </c>
      <c r="HU958" s="9">
        <v>67.42</v>
      </c>
      <c r="HV958" s="9">
        <v>67.47</v>
      </c>
      <c r="HW958" s="9">
        <v>67.52</v>
      </c>
      <c r="HX958" s="9">
        <v>67.56</v>
      </c>
      <c r="HY958" s="9">
        <v>67.59</v>
      </c>
      <c r="ID958" s="14">
        <v>84.838099999999997</v>
      </c>
      <c r="IE958" s="14">
        <v>84.747900000000001</v>
      </c>
      <c r="IF958" s="14">
        <v>-0.10641399999999999</v>
      </c>
      <c r="IH958" s="7">
        <v>67.73</v>
      </c>
      <c r="II958" s="9">
        <v>83.67</v>
      </c>
    </row>
    <row r="959" spans="1:243" x14ac:dyDescent="0.35">
      <c r="A959" s="6">
        <f t="shared" si="208"/>
        <v>45894</v>
      </c>
      <c r="B959" s="13">
        <f t="shared" si="214"/>
        <v>8</v>
      </c>
      <c r="C959" s="13">
        <f t="shared" si="215"/>
        <v>2025</v>
      </c>
      <c r="D959">
        <f t="shared" si="216"/>
        <v>202508</v>
      </c>
      <c r="E959">
        <f t="shared" si="217"/>
        <v>3</v>
      </c>
      <c r="F959">
        <f t="shared" si="218"/>
        <v>202503</v>
      </c>
      <c r="G959" t="s">
        <v>2118</v>
      </c>
      <c r="H959" s="9">
        <v>4</v>
      </c>
      <c r="I959" s="9" t="e">
        <v>#N/A</v>
      </c>
      <c r="J959" s="10" t="e">
        <v>#N/A</v>
      </c>
      <c r="K959" s="10" t="e">
        <v>#N/A</v>
      </c>
      <c r="L959" s="10" t="e">
        <v>#N/A</v>
      </c>
      <c r="M959" s="10" t="e">
        <v>#N/A</v>
      </c>
      <c r="N959" s="10" t="e">
        <v>#N/A</v>
      </c>
      <c r="O959" s="10" t="e">
        <v>#N/A</v>
      </c>
      <c r="P959" s="10" t="e">
        <v>#N/A</v>
      </c>
      <c r="Q959" s="10" t="e">
        <v>#N/A</v>
      </c>
      <c r="R959" s="10" t="e">
        <v>#N/A</v>
      </c>
      <c r="S959" s="10" t="e">
        <v>#N/A</v>
      </c>
      <c r="T959" s="10" t="e">
        <v>#N/A</v>
      </c>
      <c r="U959" s="10" t="e">
        <v>#N/A</v>
      </c>
      <c r="V959" s="10" t="e">
        <v>#N/A</v>
      </c>
      <c r="W959" s="10" t="e">
        <v>#N/A</v>
      </c>
      <c r="X959" s="10" t="e">
        <v>#N/A</v>
      </c>
      <c r="Y959" s="10" t="e">
        <v>#N/A</v>
      </c>
      <c r="Z959" s="10" t="e">
        <v>#N/A</v>
      </c>
      <c r="AA959" s="10" t="e">
        <v>#N/A</v>
      </c>
      <c r="AB959" s="10" t="e">
        <v>#N/A</v>
      </c>
      <c r="AC959" s="10" t="e">
        <v>#N/A</v>
      </c>
      <c r="AD959" s="10" t="e">
        <v>#N/A</v>
      </c>
      <c r="AE959" s="10" t="e">
        <v>#N/A</v>
      </c>
      <c r="AF959" s="10" t="e">
        <v>#N/A</v>
      </c>
      <c r="AG959" s="10" t="e">
        <v>#N/A</v>
      </c>
      <c r="AH959" s="10" t="e">
        <v>#N/A</v>
      </c>
      <c r="AI959" s="10" t="e">
        <v>#N/A</v>
      </c>
      <c r="AJ959" s="10" t="e">
        <v>#N/A</v>
      </c>
      <c r="AK959" s="10" t="e">
        <v>#N/A</v>
      </c>
      <c r="AL959" s="10" t="e">
        <v>#N/A</v>
      </c>
      <c r="AM959" s="10" t="e">
        <v>#N/A</v>
      </c>
      <c r="AN959" s="10" t="e">
        <v>#N/A</v>
      </c>
      <c r="AO959" s="10" t="e">
        <v>#N/A</v>
      </c>
      <c r="AP959" s="10" t="e">
        <v>#N/A</v>
      </c>
      <c r="AQ959" s="10" t="e">
        <v>#N/A</v>
      </c>
      <c r="AR959" s="10" t="e">
        <v>#N/A</v>
      </c>
      <c r="AS959" s="10" t="e">
        <v>#N/A</v>
      </c>
      <c r="AT959" s="10" t="e">
        <v>#N/A</v>
      </c>
      <c r="AU959" s="10" t="e">
        <v>#N/A</v>
      </c>
      <c r="AV959" s="10" t="e">
        <v>#N/A</v>
      </c>
      <c r="AW959" s="10" t="e">
        <v>#N/A</v>
      </c>
      <c r="AX959" s="10" t="e">
        <v>#N/A</v>
      </c>
      <c r="AY959" s="10" t="e">
        <v>#N/A</v>
      </c>
      <c r="AZ959" s="10" t="e">
        <v>#N/A</v>
      </c>
      <c r="BA959" s="10" t="e">
        <v>#N/A</v>
      </c>
      <c r="BB959" s="10" t="e">
        <v>#N/A</v>
      </c>
      <c r="BC959" s="10" t="e">
        <v>#N/A</v>
      </c>
      <c r="BD959" s="10" t="e">
        <v>#N/A</v>
      </c>
      <c r="BE959" s="10" t="e">
        <v>#N/A</v>
      </c>
      <c r="BF959" s="10" t="e">
        <v>#N/A</v>
      </c>
      <c r="BG959" s="10" t="e">
        <v>#N/A</v>
      </c>
      <c r="BH959" s="10" t="e">
        <v>#N/A</v>
      </c>
      <c r="BI959" s="10" t="e">
        <v>#N/A</v>
      </c>
      <c r="BJ959" s="10" t="e">
        <v>#N/A</v>
      </c>
      <c r="BK959" s="10" t="e">
        <v>#N/A</v>
      </c>
      <c r="BL959" s="10" t="e">
        <v>#N/A</v>
      </c>
      <c r="BM959" s="10" t="e">
        <v>#N/A</v>
      </c>
      <c r="BN959" s="10" t="e">
        <v>#N/A</v>
      </c>
      <c r="BO959" s="10" t="e">
        <v>#N/A</v>
      </c>
      <c r="BP959" s="10" t="e">
        <v>#N/A</v>
      </c>
      <c r="BQ959" s="10" t="e">
        <v>#N/A</v>
      </c>
      <c r="BR959" s="10" t="e">
        <v>#N/A</v>
      </c>
      <c r="BS959" s="10" t="e">
        <v>#N/A</v>
      </c>
      <c r="BU959" s="9">
        <v>83.67</v>
      </c>
      <c r="BV959" s="9">
        <v>83.68</v>
      </c>
      <c r="BW959" s="9">
        <v>88.09</v>
      </c>
      <c r="BX959" s="9">
        <v>91.78</v>
      </c>
      <c r="BY959" s="9">
        <v>92.84</v>
      </c>
      <c r="BZ959" s="9">
        <v>92.72</v>
      </c>
      <c r="CA959" s="9">
        <v>88.48</v>
      </c>
      <c r="CB959" s="9">
        <v>83.35</v>
      </c>
      <c r="CC959" s="9">
        <v>80.12</v>
      </c>
      <c r="CD959" s="9">
        <v>78.55</v>
      </c>
      <c r="CE959" s="9">
        <v>78.09</v>
      </c>
      <c r="CF959" s="9">
        <v>79.17</v>
      </c>
      <c r="CG959" s="9">
        <v>81.09</v>
      </c>
      <c r="CH959" s="9">
        <v>82.24</v>
      </c>
      <c r="CI959" s="9">
        <v>86.69</v>
      </c>
      <c r="CJ959" s="9">
        <v>89.83</v>
      </c>
      <c r="CK959" s="9">
        <v>90.4</v>
      </c>
      <c r="CL959" s="9">
        <v>90.28</v>
      </c>
      <c r="CM959" s="9">
        <v>84.76</v>
      </c>
      <c r="CN959" s="9">
        <v>76.86</v>
      </c>
      <c r="CO959" s="9">
        <v>74.87</v>
      </c>
      <c r="CP959" s="9">
        <v>72.81</v>
      </c>
      <c r="CQ959" s="9">
        <v>70.180000000000007</v>
      </c>
      <c r="CR959" s="9">
        <v>69.86</v>
      </c>
      <c r="CS959" s="9">
        <v>71.66</v>
      </c>
      <c r="CT959" s="9">
        <v>76.62</v>
      </c>
      <c r="CU959" s="9">
        <v>79.510000000000005</v>
      </c>
      <c r="CV959" s="9">
        <v>79.89</v>
      </c>
      <c r="CW959" s="9">
        <v>81.93</v>
      </c>
      <c r="CX959" s="9">
        <v>82.79</v>
      </c>
      <c r="CY959" s="9">
        <v>79.38</v>
      </c>
      <c r="CZ959" s="9">
        <v>71.180000000000007</v>
      </c>
      <c r="DA959" s="9">
        <v>67.22</v>
      </c>
      <c r="DB959" s="9">
        <v>65.42</v>
      </c>
      <c r="DC959" s="9">
        <v>65.33</v>
      </c>
      <c r="DD959" s="9">
        <v>65.430000000000007</v>
      </c>
      <c r="DE959" s="9">
        <v>67.92</v>
      </c>
      <c r="DF959" s="9">
        <v>72.22</v>
      </c>
      <c r="DG959" s="9">
        <v>74.400000000000006</v>
      </c>
      <c r="DH959" s="9">
        <v>75.78</v>
      </c>
      <c r="DI959" s="9">
        <v>78.099999999999994</v>
      </c>
      <c r="DJ959" s="9">
        <v>77.67</v>
      </c>
      <c r="DK959" s="9">
        <v>75.8</v>
      </c>
      <c r="DL959" s="9">
        <v>67.53</v>
      </c>
      <c r="DM959" s="9">
        <v>65.55</v>
      </c>
      <c r="DN959" s="9">
        <v>65.239999999999995</v>
      </c>
      <c r="DO959" s="9">
        <v>64.819999999999993</v>
      </c>
      <c r="DP959" s="9">
        <v>64.63</v>
      </c>
      <c r="DR959" s="9">
        <v>78.069999999999993</v>
      </c>
      <c r="DS959" s="9">
        <v>76.33</v>
      </c>
      <c r="DT959" s="9">
        <v>84.48</v>
      </c>
      <c r="DU959" s="9">
        <v>85.45</v>
      </c>
      <c r="DV959" s="9">
        <v>87.06</v>
      </c>
      <c r="DW959" s="9">
        <v>86.9</v>
      </c>
      <c r="DX959" s="9">
        <v>83.94</v>
      </c>
      <c r="DY959" s="9">
        <v>76.27</v>
      </c>
      <c r="DZ959" s="9">
        <v>73.33</v>
      </c>
      <c r="EA959" s="9">
        <v>72.27</v>
      </c>
      <c r="EB959" s="9">
        <v>71.44</v>
      </c>
      <c r="EC959" s="9">
        <v>71.63</v>
      </c>
      <c r="ED959" s="9">
        <v>73.84</v>
      </c>
      <c r="EE959" s="9">
        <v>80.02</v>
      </c>
      <c r="EF959" s="9">
        <v>82.32</v>
      </c>
      <c r="EG959" s="9">
        <v>82.56</v>
      </c>
      <c r="EH959" s="9">
        <v>82.53</v>
      </c>
      <c r="EI959" s="9">
        <v>81.96</v>
      </c>
      <c r="EJ959" s="9">
        <v>78.8</v>
      </c>
      <c r="EK959" s="9">
        <v>70.22</v>
      </c>
      <c r="EL959" s="9">
        <v>67.459999999999994</v>
      </c>
      <c r="EM959" s="9">
        <v>67.239999999999995</v>
      </c>
      <c r="EN959" s="9">
        <v>67.5</v>
      </c>
      <c r="EO959" s="9">
        <v>67.92</v>
      </c>
      <c r="EP959" s="9">
        <v>70.12</v>
      </c>
      <c r="EQ959" s="9">
        <v>76.180000000000007</v>
      </c>
      <c r="ER959" s="9">
        <v>78.180000000000007</v>
      </c>
      <c r="ES959" s="9">
        <v>78.430000000000007</v>
      </c>
      <c r="ET959" s="9">
        <v>78.31</v>
      </c>
      <c r="EU959" s="9">
        <v>77.86</v>
      </c>
      <c r="EV959" s="9">
        <v>75.180000000000007</v>
      </c>
      <c r="EW959" s="9">
        <v>67.42</v>
      </c>
      <c r="EX959" s="9">
        <v>65.06</v>
      </c>
      <c r="EY959" s="9">
        <v>64.900000000000006</v>
      </c>
      <c r="EZ959" s="9">
        <v>65.040000000000006</v>
      </c>
      <c r="FA959" s="9">
        <v>65.47</v>
      </c>
      <c r="FB959" s="9">
        <v>67.72</v>
      </c>
      <c r="FC959" s="9">
        <v>74.11</v>
      </c>
      <c r="FD959" s="9">
        <v>76.13</v>
      </c>
      <c r="FE959" s="9">
        <v>76.33</v>
      </c>
      <c r="FF959" s="9">
        <v>76.22</v>
      </c>
      <c r="FG959" s="9">
        <v>75.8</v>
      </c>
      <c r="FH959" s="9">
        <v>73.36</v>
      </c>
      <c r="FI959" s="9">
        <v>67.08</v>
      </c>
      <c r="FJ959" s="9">
        <v>64.92</v>
      </c>
      <c r="FK959" s="9">
        <v>64.75</v>
      </c>
      <c r="FL959" s="9">
        <v>64.88</v>
      </c>
      <c r="FM959" s="9">
        <v>65.34</v>
      </c>
      <c r="FO959" s="9" t="e">
        <v>#N/A</v>
      </c>
      <c r="FP959" s="7" t="e">
        <v>#N/A</v>
      </c>
      <c r="FQ959" s="9" t="e">
        <v>#N/A</v>
      </c>
      <c r="FT959" s="7" t="e">
        <v>#N/A</v>
      </c>
      <c r="FU959" s="7" t="e">
        <v>#N/A</v>
      </c>
      <c r="FV959" s="9" t="e">
        <v>#N/A</v>
      </c>
      <c r="FX959" s="9">
        <v>68.8</v>
      </c>
      <c r="FY959" s="9">
        <v>67.739999999999995</v>
      </c>
      <c r="FZ959" s="9">
        <v>67.180000000000007</v>
      </c>
      <c r="GA959" s="9">
        <v>66.72</v>
      </c>
      <c r="GB959" s="9">
        <v>66.709999999999994</v>
      </c>
      <c r="GD959" s="9">
        <v>68.8</v>
      </c>
      <c r="GE959" s="9">
        <v>68.22</v>
      </c>
      <c r="GF959" s="9">
        <v>67.739999999999995</v>
      </c>
      <c r="GG959" s="9">
        <v>67.45</v>
      </c>
      <c r="GH959" s="9">
        <v>67.27</v>
      </c>
      <c r="GI959" s="9">
        <v>67.180000000000007</v>
      </c>
      <c r="GJ959" s="9">
        <v>67.099999999999994</v>
      </c>
      <c r="GK959" s="9">
        <v>67.03</v>
      </c>
      <c r="GL959" s="9">
        <v>66.95</v>
      </c>
      <c r="GM959" s="9">
        <v>66.87</v>
      </c>
      <c r="GN959" s="9">
        <v>66.790000000000006</v>
      </c>
      <c r="GO959" s="9">
        <v>66.72</v>
      </c>
      <c r="GP959" s="9">
        <v>66.680000000000007</v>
      </c>
      <c r="GQ959" s="9">
        <v>66.67</v>
      </c>
      <c r="GR959" s="9">
        <v>66.66</v>
      </c>
      <c r="GS959" s="9">
        <v>66.61</v>
      </c>
      <c r="GT959" s="9">
        <v>66.56</v>
      </c>
      <c r="GU959" s="9">
        <v>66.56</v>
      </c>
      <c r="GV959" s="9">
        <v>66.569999999999993</v>
      </c>
      <c r="GW959" s="9">
        <v>66.62</v>
      </c>
      <c r="GX959" s="9">
        <v>66.66</v>
      </c>
      <c r="GY959" s="9">
        <v>66.66</v>
      </c>
      <c r="GZ959" s="9">
        <v>66.67</v>
      </c>
      <c r="HA959" s="9">
        <v>66.709999999999994</v>
      </c>
      <c r="HB959" s="9">
        <v>66.739999999999995</v>
      </c>
      <c r="HC959" s="9">
        <v>66.790000000000006</v>
      </c>
      <c r="HD959" s="9">
        <v>66.86</v>
      </c>
      <c r="HE959" s="9">
        <v>66.88</v>
      </c>
      <c r="HF959" s="9">
        <v>66.930000000000007</v>
      </c>
      <c r="HG959" s="9">
        <v>67.02</v>
      </c>
      <c r="HH959" s="9">
        <v>67.099999999999994</v>
      </c>
      <c r="HI959" s="9">
        <v>67.180000000000007</v>
      </c>
      <c r="HJ959" s="9">
        <v>67.239999999999995</v>
      </c>
      <c r="HK959" s="9">
        <v>67.260000000000005</v>
      </c>
      <c r="HL959" s="9">
        <v>67.28</v>
      </c>
      <c r="HM959" s="9">
        <v>67.3</v>
      </c>
      <c r="HN959" s="9">
        <v>67.34</v>
      </c>
      <c r="HO959" s="9">
        <v>67.39</v>
      </c>
      <c r="HP959" s="9">
        <v>67.44</v>
      </c>
      <c r="HQ959" s="9">
        <v>67.53</v>
      </c>
      <c r="HR959" s="9">
        <v>67.569999999999993</v>
      </c>
      <c r="HS959" s="9">
        <v>67.67</v>
      </c>
      <c r="HT959" s="9">
        <v>67.739999999999995</v>
      </c>
      <c r="HU959" s="9">
        <v>67.8</v>
      </c>
      <c r="HV959" s="9">
        <v>67.849999999999994</v>
      </c>
      <c r="HW959" s="9">
        <v>67.89</v>
      </c>
      <c r="HX959" s="9">
        <v>67.930000000000007</v>
      </c>
      <c r="HY959" s="9">
        <v>67.959999999999994</v>
      </c>
      <c r="ID959" s="14">
        <v>84.838099999999997</v>
      </c>
      <c r="IE959" s="14">
        <v>84.747900000000001</v>
      </c>
      <c r="IF959" s="14">
        <v>-0.10641399999999999</v>
      </c>
      <c r="IH959" s="7">
        <v>68.8</v>
      </c>
      <c r="II959" s="9">
        <v>83.67</v>
      </c>
    </row>
    <row r="960" spans="1:243" x14ac:dyDescent="0.35">
      <c r="A960" s="6">
        <f t="shared" si="208"/>
        <v>45895</v>
      </c>
      <c r="B960" s="13">
        <f t="shared" si="214"/>
        <v>8</v>
      </c>
      <c r="C960" s="13">
        <f t="shared" si="215"/>
        <v>2025</v>
      </c>
      <c r="D960">
        <f t="shared" si="216"/>
        <v>202508</v>
      </c>
      <c r="E960">
        <f t="shared" si="217"/>
        <v>3</v>
      </c>
      <c r="F960">
        <f t="shared" si="218"/>
        <v>202503</v>
      </c>
      <c r="G960" t="s">
        <v>2119</v>
      </c>
      <c r="H960" s="9">
        <v>4</v>
      </c>
      <c r="I960" s="9">
        <v>3.9674</v>
      </c>
      <c r="J960" s="10">
        <v>3.9673873999999998</v>
      </c>
      <c r="K960" s="10">
        <v>3.9481723</v>
      </c>
      <c r="L960" s="10">
        <v>3.9164336999999998</v>
      </c>
      <c r="M960" s="10">
        <v>3.8749823999999999</v>
      </c>
      <c r="N960" s="10">
        <v>3.8283299999999998</v>
      </c>
      <c r="O960" s="10">
        <v>3.7815357000000001</v>
      </c>
      <c r="P960" s="10">
        <v>3.7389896999999999</v>
      </c>
      <c r="Q960" s="10">
        <v>3.7036818999999999</v>
      </c>
      <c r="R960" s="10">
        <v>3.6771202000000001</v>
      </c>
      <c r="S960" s="10">
        <v>3.6592343000000001</v>
      </c>
      <c r="T960" s="10">
        <v>3.6491937999999999</v>
      </c>
      <c r="U960" s="10">
        <v>3.6454064000000002</v>
      </c>
      <c r="V960" s="10">
        <v>3.6453894</v>
      </c>
      <c r="W960" s="10">
        <v>3.6480226999999998</v>
      </c>
      <c r="X960" s="10">
        <v>3.6526054000000001</v>
      </c>
      <c r="Y960" s="10">
        <v>3.6584371999999998</v>
      </c>
      <c r="Z960" s="10">
        <v>3.6648174</v>
      </c>
      <c r="AA960" s="10">
        <v>3.6710454000000001</v>
      </c>
      <c r="AB960" s="10">
        <v>3.6765465000000002</v>
      </c>
      <c r="AC960" s="10">
        <v>3.6813313000000001</v>
      </c>
      <c r="AD960" s="10">
        <v>3.6855793999999999</v>
      </c>
      <c r="AE960" s="10">
        <v>3.6894705999999999</v>
      </c>
      <c r="AF960" s="10">
        <v>3.6931848</v>
      </c>
      <c r="AG960" s="10">
        <v>3.6969015999999999</v>
      </c>
      <c r="AH960" s="10">
        <v>3.7007778</v>
      </c>
      <c r="AI960" s="10">
        <v>3.7048776999999999</v>
      </c>
      <c r="AJ960" s="10">
        <v>3.7092425000000002</v>
      </c>
      <c r="AK960" s="10">
        <v>3.7139133000000002</v>
      </c>
      <c r="AL960" s="10">
        <v>3.7189314000000002</v>
      </c>
      <c r="AM960" s="10">
        <v>3.7243379000000001</v>
      </c>
      <c r="AN960" s="10">
        <v>3.7301739999999999</v>
      </c>
      <c r="AO960" s="10">
        <v>3.7364809999999999</v>
      </c>
      <c r="AP960" s="10">
        <v>3.7432998999999998</v>
      </c>
      <c r="AQ960" s="10">
        <v>3.7506719999999998</v>
      </c>
      <c r="AR960" s="10">
        <v>3.7586385</v>
      </c>
      <c r="AS960" s="10">
        <v>3.7672405000000002</v>
      </c>
      <c r="AT960" s="10">
        <v>3.7765114999999998</v>
      </c>
      <c r="AU960" s="10">
        <v>3.786438</v>
      </c>
      <c r="AV960" s="10">
        <v>3.7969892999999999</v>
      </c>
      <c r="AW960" s="10">
        <v>3.8081347999999999</v>
      </c>
      <c r="AX960" s="10">
        <v>3.8198439</v>
      </c>
      <c r="AY960" s="10">
        <v>3.8320858000000002</v>
      </c>
      <c r="AZ960" s="10">
        <v>3.8448299000000001</v>
      </c>
      <c r="BA960" s="10">
        <v>3.8580458000000002</v>
      </c>
      <c r="BB960" s="10">
        <v>3.8717022999999999</v>
      </c>
      <c r="BC960" s="10">
        <v>3.8857689999999998</v>
      </c>
      <c r="BD960" s="10">
        <v>3.9002154999999998</v>
      </c>
      <c r="BE960" s="10">
        <v>3.9150106999999998</v>
      </c>
      <c r="BF960" s="10">
        <v>3.9301252999999998</v>
      </c>
      <c r="BG960" s="10">
        <v>3.9455364999999998</v>
      </c>
      <c r="BH960" s="10">
        <v>3.9612232000000001</v>
      </c>
      <c r="BI960" s="10">
        <v>3.9771646</v>
      </c>
      <c r="BJ960" s="10">
        <v>3.9933402</v>
      </c>
      <c r="BK960" s="10">
        <v>4.0097288000000004</v>
      </c>
      <c r="BL960" s="10">
        <v>4.0263096000000003</v>
      </c>
      <c r="BM960" s="10">
        <v>4.0430621999999996</v>
      </c>
      <c r="BN960" s="10">
        <v>4.0599651999999997</v>
      </c>
      <c r="BO960" s="10">
        <v>4.0769982000000002</v>
      </c>
      <c r="BP960" s="10">
        <v>4.0941403000000003</v>
      </c>
      <c r="BQ960" s="10">
        <v>4.1113704999999996</v>
      </c>
      <c r="BR960" s="10">
        <v>4.2158056000000004</v>
      </c>
      <c r="BS960" s="10">
        <v>4.3204228000000002</v>
      </c>
      <c r="BU960" s="9">
        <v>83.13</v>
      </c>
      <c r="BV960" s="9">
        <v>83.07</v>
      </c>
      <c r="BW960" s="9">
        <v>87.28</v>
      </c>
      <c r="BX960" s="9">
        <v>90.78</v>
      </c>
      <c r="BY960" s="9">
        <v>91.94</v>
      </c>
      <c r="BZ960" s="9">
        <v>91.84</v>
      </c>
      <c r="CA960" s="9">
        <v>87.54</v>
      </c>
      <c r="CB960" s="9">
        <v>82.46</v>
      </c>
      <c r="CC960" s="9">
        <v>79.37</v>
      </c>
      <c r="CD960" s="9">
        <v>77.86</v>
      </c>
      <c r="CE960" s="9">
        <v>77.52</v>
      </c>
      <c r="CF960" s="9">
        <v>78.540000000000006</v>
      </c>
      <c r="CG960" s="9">
        <v>80.44</v>
      </c>
      <c r="CH960" s="9">
        <v>81.680000000000007</v>
      </c>
      <c r="CI960" s="9">
        <v>86.19</v>
      </c>
      <c r="CJ960" s="9">
        <v>89.01</v>
      </c>
      <c r="CK960" s="9">
        <v>89.71</v>
      </c>
      <c r="CL960" s="9">
        <v>89.51</v>
      </c>
      <c r="CM960" s="9">
        <v>83.78</v>
      </c>
      <c r="CN960" s="9">
        <v>76.7</v>
      </c>
      <c r="CO960" s="9">
        <v>74.39</v>
      </c>
      <c r="CP960" s="9">
        <v>72.45</v>
      </c>
      <c r="CQ960" s="9">
        <v>69.87</v>
      </c>
      <c r="CR960" s="9">
        <v>69.52</v>
      </c>
      <c r="CS960" s="9">
        <v>71.52</v>
      </c>
      <c r="CT960" s="9">
        <v>76.38</v>
      </c>
      <c r="CU960" s="9">
        <v>79.36</v>
      </c>
      <c r="CV960" s="9">
        <v>79.790000000000006</v>
      </c>
      <c r="CW960" s="9">
        <v>81.8</v>
      </c>
      <c r="CX960" s="9">
        <v>82.67</v>
      </c>
      <c r="CY960" s="9">
        <v>79.12</v>
      </c>
      <c r="CZ960" s="9">
        <v>70.98</v>
      </c>
      <c r="DA960" s="9">
        <v>66.98</v>
      </c>
      <c r="DB960" s="9">
        <v>65.17</v>
      </c>
      <c r="DC960" s="9">
        <v>65.08</v>
      </c>
      <c r="DD960" s="9">
        <v>65.180000000000007</v>
      </c>
      <c r="DE960" s="9">
        <v>67.67</v>
      </c>
      <c r="DF960" s="9">
        <v>71.83</v>
      </c>
      <c r="DG960" s="9">
        <v>74.02</v>
      </c>
      <c r="DH960" s="9">
        <v>75.39</v>
      </c>
      <c r="DI960" s="9">
        <v>78.040000000000006</v>
      </c>
      <c r="DJ960" s="9">
        <v>77.55</v>
      </c>
      <c r="DK960" s="9">
        <v>75.739999999999995</v>
      </c>
      <c r="DL960" s="9">
        <v>67.42</v>
      </c>
      <c r="DM960" s="9">
        <v>65.44</v>
      </c>
      <c r="DN960" s="9">
        <v>65.13</v>
      </c>
      <c r="DO960" s="9">
        <v>64.709999999999994</v>
      </c>
      <c r="DP960" s="9">
        <v>64.52</v>
      </c>
      <c r="DR960" s="9">
        <v>77.760000000000005</v>
      </c>
      <c r="DS960" s="9">
        <v>76.19</v>
      </c>
      <c r="DT960" s="9">
        <v>84.96</v>
      </c>
      <c r="DU960" s="9">
        <v>85.22</v>
      </c>
      <c r="DV960" s="9">
        <v>87.06</v>
      </c>
      <c r="DW960" s="9">
        <v>86.88</v>
      </c>
      <c r="DX960" s="9">
        <v>83.92</v>
      </c>
      <c r="DY960" s="9">
        <v>75.849999999999994</v>
      </c>
      <c r="DZ960" s="9">
        <v>72.91</v>
      </c>
      <c r="EA960" s="9">
        <v>71.849999999999994</v>
      </c>
      <c r="EB960" s="9">
        <v>71.02</v>
      </c>
      <c r="EC960" s="9">
        <v>71.209999999999994</v>
      </c>
      <c r="ED960" s="9">
        <v>73.41</v>
      </c>
      <c r="EE960" s="9">
        <v>79.53</v>
      </c>
      <c r="EF960" s="9">
        <v>81.819999999999993</v>
      </c>
      <c r="EG960" s="9">
        <v>82.06</v>
      </c>
      <c r="EH960" s="9">
        <v>82.03</v>
      </c>
      <c r="EI960" s="9">
        <v>81.459999999999994</v>
      </c>
      <c r="EJ960" s="9">
        <v>78.319999999999993</v>
      </c>
      <c r="EK960" s="9">
        <v>70.02</v>
      </c>
      <c r="EL960" s="9">
        <v>67.260000000000005</v>
      </c>
      <c r="EM960" s="9">
        <v>67.040000000000006</v>
      </c>
      <c r="EN960" s="9">
        <v>67.31</v>
      </c>
      <c r="EO960" s="9">
        <v>67.72</v>
      </c>
      <c r="EP960" s="9">
        <v>69.92</v>
      </c>
      <c r="EQ960" s="9">
        <v>76.25</v>
      </c>
      <c r="ER960" s="9">
        <v>78.25</v>
      </c>
      <c r="ES960" s="9">
        <v>78.5</v>
      </c>
      <c r="ET960" s="9">
        <v>78.38</v>
      </c>
      <c r="EU960" s="9">
        <v>77.930000000000007</v>
      </c>
      <c r="EV960" s="9">
        <v>75.239999999999995</v>
      </c>
      <c r="EW960" s="9">
        <v>67.13</v>
      </c>
      <c r="EX960" s="9">
        <v>64.77</v>
      </c>
      <c r="EY960" s="9">
        <v>64.61</v>
      </c>
      <c r="EZ960" s="9">
        <v>64.75</v>
      </c>
      <c r="FA960" s="9">
        <v>65.180000000000007</v>
      </c>
      <c r="FB960" s="9">
        <v>67.44</v>
      </c>
      <c r="FC960" s="9">
        <v>74.290000000000006</v>
      </c>
      <c r="FD960" s="9">
        <v>76.31</v>
      </c>
      <c r="FE960" s="9">
        <v>76.510000000000005</v>
      </c>
      <c r="FF960" s="9">
        <v>76.400000000000006</v>
      </c>
      <c r="FG960" s="9">
        <v>75.98</v>
      </c>
      <c r="FH960" s="9">
        <v>73.53</v>
      </c>
      <c r="FI960" s="9">
        <v>66.900000000000006</v>
      </c>
      <c r="FJ960" s="9">
        <v>64.739999999999995</v>
      </c>
      <c r="FK960" s="9">
        <v>64.569999999999993</v>
      </c>
      <c r="FL960" s="9">
        <v>64.709999999999994</v>
      </c>
      <c r="FM960" s="9">
        <v>65.17</v>
      </c>
      <c r="FO960" s="9">
        <v>85.034800000000004</v>
      </c>
      <c r="FP960" s="7">
        <v>66.89</v>
      </c>
      <c r="FQ960" s="9">
        <v>1.3479000000000001</v>
      </c>
      <c r="FT960" s="7">
        <v>3.96</v>
      </c>
      <c r="FU960" s="7">
        <v>4.7300000000000004</v>
      </c>
      <c r="FV960" s="9">
        <v>85.132300000000001</v>
      </c>
      <c r="FX960" s="9">
        <v>67.22</v>
      </c>
      <c r="FY960" s="9">
        <v>66.27</v>
      </c>
      <c r="FZ960" s="9">
        <v>65.8</v>
      </c>
      <c r="GA960" s="9">
        <v>65.56</v>
      </c>
      <c r="GB960" s="9">
        <v>65.8</v>
      </c>
      <c r="GD960" s="9">
        <v>67.22</v>
      </c>
      <c r="GE960" s="9">
        <v>66.7</v>
      </c>
      <c r="GF960" s="9">
        <v>66.27</v>
      </c>
      <c r="GG960" s="9">
        <v>66.010000000000005</v>
      </c>
      <c r="GH960" s="9">
        <v>65.86</v>
      </c>
      <c r="GI960" s="9">
        <v>65.8</v>
      </c>
      <c r="GJ960" s="9">
        <v>65.760000000000005</v>
      </c>
      <c r="GK960" s="9">
        <v>65.73</v>
      </c>
      <c r="GL960" s="9">
        <v>65.7</v>
      </c>
      <c r="GM960" s="9">
        <v>65.650000000000006</v>
      </c>
      <c r="GN960" s="9">
        <v>65.599999999999994</v>
      </c>
      <c r="GO960" s="9">
        <v>65.56</v>
      </c>
      <c r="GP960" s="9">
        <v>65.540000000000006</v>
      </c>
      <c r="GQ960" s="9">
        <v>65.55</v>
      </c>
      <c r="GR960" s="9">
        <v>65.569999999999993</v>
      </c>
      <c r="GS960" s="9">
        <v>65.540000000000006</v>
      </c>
      <c r="GT960" s="9">
        <v>65.510000000000005</v>
      </c>
      <c r="GU960" s="9">
        <v>65.53</v>
      </c>
      <c r="GV960" s="9">
        <v>65.56</v>
      </c>
      <c r="GW960" s="9">
        <v>65.63</v>
      </c>
      <c r="GX960" s="9">
        <v>65.7</v>
      </c>
      <c r="GY960" s="9">
        <v>65.709999999999994</v>
      </c>
      <c r="GZ960" s="9">
        <v>65.739999999999995</v>
      </c>
      <c r="HA960" s="9">
        <v>65.8</v>
      </c>
      <c r="HB960" s="9">
        <v>65.849999999999994</v>
      </c>
      <c r="HC960" s="9">
        <v>65.930000000000007</v>
      </c>
      <c r="HD960" s="9">
        <v>66.02</v>
      </c>
      <c r="HE960" s="9">
        <v>66.05</v>
      </c>
      <c r="HF960" s="9">
        <v>66.11</v>
      </c>
      <c r="HG960" s="9">
        <v>66.23</v>
      </c>
      <c r="HH960" s="9">
        <v>66.33</v>
      </c>
      <c r="HI960" s="9">
        <v>66.430000000000007</v>
      </c>
      <c r="HJ960" s="9">
        <v>66.5</v>
      </c>
      <c r="HK960" s="9">
        <v>66.53</v>
      </c>
      <c r="HL960" s="9">
        <v>66.569999999999993</v>
      </c>
      <c r="HM960" s="9">
        <v>66.61</v>
      </c>
      <c r="HN960" s="9">
        <v>66.66</v>
      </c>
      <c r="HO960" s="9">
        <v>66.72</v>
      </c>
      <c r="HP960" s="9">
        <v>66.790000000000006</v>
      </c>
      <c r="HQ960" s="9">
        <v>66.89</v>
      </c>
      <c r="HR960" s="9">
        <v>66.94</v>
      </c>
      <c r="HS960" s="9">
        <v>67.05</v>
      </c>
      <c r="HT960" s="9">
        <v>67.13</v>
      </c>
      <c r="HU960" s="9">
        <v>67.2</v>
      </c>
      <c r="HV960" s="9">
        <v>67.27</v>
      </c>
      <c r="HW960" s="9">
        <v>67.319999999999993</v>
      </c>
      <c r="HX960" s="9">
        <v>67.36</v>
      </c>
      <c r="HY960" s="9">
        <v>67.400000000000006</v>
      </c>
      <c r="ID960" s="14">
        <v>84.838099999999997</v>
      </c>
      <c r="IE960" s="14">
        <v>84.747900000000001</v>
      </c>
      <c r="IF960" s="14">
        <v>-0.10641399999999999</v>
      </c>
      <c r="IH960" s="7">
        <v>67.22</v>
      </c>
      <c r="II960" s="9">
        <v>83.13</v>
      </c>
    </row>
    <row r="961" spans="1:243" x14ac:dyDescent="0.35">
      <c r="A961" s="6">
        <f t="shared" si="208"/>
        <v>45896</v>
      </c>
      <c r="B961" s="13">
        <f t="shared" si="214"/>
        <v>8</v>
      </c>
      <c r="C961" s="13">
        <f t="shared" si="215"/>
        <v>2025</v>
      </c>
      <c r="D961">
        <f t="shared" si="216"/>
        <v>202508</v>
      </c>
      <c r="E961">
        <f t="shared" si="217"/>
        <v>3</v>
      </c>
      <c r="F961">
        <f t="shared" si="218"/>
        <v>202503</v>
      </c>
      <c r="G961" t="s">
        <v>2120</v>
      </c>
      <c r="H961" s="9">
        <v>4</v>
      </c>
      <c r="I961" s="9">
        <v>3.9674999999999998</v>
      </c>
      <c r="J961" s="10">
        <v>3.9701577000000001</v>
      </c>
      <c r="K961" s="10">
        <v>3.9513950000000002</v>
      </c>
      <c r="L961" s="10">
        <v>3.9207939000000001</v>
      </c>
      <c r="M961" s="10">
        <v>3.8802053000000001</v>
      </c>
      <c r="N961" s="10">
        <v>3.8336822000000002</v>
      </c>
      <c r="O961" s="10">
        <v>3.7864024999999999</v>
      </c>
      <c r="P961" s="10">
        <v>3.7430066000000002</v>
      </c>
      <c r="Q961" s="10">
        <v>3.7067367</v>
      </c>
      <c r="R961" s="10">
        <v>3.6791010000000002</v>
      </c>
      <c r="S961" s="10">
        <v>3.6601884999999998</v>
      </c>
      <c r="T961" s="10">
        <v>3.6489017000000001</v>
      </c>
      <c r="U961" s="10">
        <v>3.6437949999999999</v>
      </c>
      <c r="V961" s="10">
        <v>3.6422251999999999</v>
      </c>
      <c r="W961" s="10">
        <v>3.6430636999999999</v>
      </c>
      <c r="X961" s="10">
        <v>3.6456662999999998</v>
      </c>
      <c r="Y961" s="10">
        <v>3.6493890000000002</v>
      </c>
      <c r="Z961" s="10">
        <v>3.6535877999999999</v>
      </c>
      <c r="AA961" s="10">
        <v>3.6576186000000002</v>
      </c>
      <c r="AB961" s="10">
        <v>3.6609409999999998</v>
      </c>
      <c r="AC961" s="10">
        <v>3.6636028</v>
      </c>
      <c r="AD961" s="10">
        <v>3.6658586999999998</v>
      </c>
      <c r="AE961" s="10">
        <v>3.6679632</v>
      </c>
      <c r="AF961" s="10">
        <v>3.6701712999999998</v>
      </c>
      <c r="AG961" s="10">
        <v>3.6727376999999999</v>
      </c>
      <c r="AH961" s="10">
        <v>3.6758749000000002</v>
      </c>
      <c r="AI961" s="10">
        <v>3.6796269000000001</v>
      </c>
      <c r="AJ961" s="10">
        <v>3.6839955</v>
      </c>
      <c r="AK961" s="10">
        <v>3.6889824</v>
      </c>
      <c r="AL961" s="10">
        <v>3.6945895000000002</v>
      </c>
      <c r="AM961" s="10">
        <v>3.7008184000000002</v>
      </c>
      <c r="AN961" s="10">
        <v>3.7076709000000001</v>
      </c>
      <c r="AO961" s="10">
        <v>3.7151489999999998</v>
      </c>
      <c r="AP961" s="10">
        <v>3.7232541000000001</v>
      </c>
      <c r="AQ961" s="10">
        <v>3.7319881000000001</v>
      </c>
      <c r="AR961" s="10">
        <v>3.7413530000000002</v>
      </c>
      <c r="AS961" s="10">
        <v>3.7513502000000001</v>
      </c>
      <c r="AT961" s="10">
        <v>3.7619771000000002</v>
      </c>
      <c r="AU961" s="10">
        <v>3.7732060999999999</v>
      </c>
      <c r="AV961" s="10">
        <v>3.7850009999999998</v>
      </c>
      <c r="AW961" s="10">
        <v>3.7973260999999998</v>
      </c>
      <c r="AX961" s="10">
        <v>3.8101455</v>
      </c>
      <c r="AY961" s="10">
        <v>3.8234229000000002</v>
      </c>
      <c r="AZ961" s="10">
        <v>3.8371225999999998</v>
      </c>
      <c r="BA961" s="10">
        <v>3.8512086999999999</v>
      </c>
      <c r="BB961" s="10">
        <v>3.8656451000000001</v>
      </c>
      <c r="BC961" s="10">
        <v>3.8803958000000001</v>
      </c>
      <c r="BD961" s="10">
        <v>3.8954252</v>
      </c>
      <c r="BE961" s="10">
        <v>3.9106969</v>
      </c>
      <c r="BF961" s="10">
        <v>3.9261783000000001</v>
      </c>
      <c r="BG961" s="10">
        <v>3.9418519999999999</v>
      </c>
      <c r="BH961" s="10">
        <v>3.9577046</v>
      </c>
      <c r="BI961" s="10">
        <v>3.9737233999999999</v>
      </c>
      <c r="BJ961" s="10">
        <v>3.9898956000000001</v>
      </c>
      <c r="BK961" s="10">
        <v>4.0062078999999997</v>
      </c>
      <c r="BL961" s="10">
        <v>4.0226474000000003</v>
      </c>
      <c r="BM961" s="10">
        <v>4.0392014999999999</v>
      </c>
      <c r="BN961" s="10">
        <v>4.0558567999999999</v>
      </c>
      <c r="BO961" s="10">
        <v>4.0726005000000001</v>
      </c>
      <c r="BP961" s="10">
        <v>4.0894197999999999</v>
      </c>
      <c r="BQ961" s="10">
        <v>4.1063014999999998</v>
      </c>
      <c r="BR961" s="10">
        <v>4.2083656999999999</v>
      </c>
      <c r="BS961" s="10">
        <v>4.3105479999999998</v>
      </c>
      <c r="BU961" s="9">
        <v>80.430000000000007</v>
      </c>
      <c r="BV961" s="9">
        <v>80.39</v>
      </c>
      <c r="BW961" s="9">
        <v>84.94</v>
      </c>
      <c r="BX961" s="9">
        <v>88.49</v>
      </c>
      <c r="BY961" s="9">
        <v>89.62</v>
      </c>
      <c r="BZ961" s="9">
        <v>89.52</v>
      </c>
      <c r="CA961" s="9">
        <v>85.51</v>
      </c>
      <c r="CB961" s="9">
        <v>80.680000000000007</v>
      </c>
      <c r="CC961" s="9">
        <v>77.7</v>
      </c>
      <c r="CD961" s="9">
        <v>76.19</v>
      </c>
      <c r="CE961" s="9">
        <v>75.849999999999994</v>
      </c>
      <c r="CF961" s="9">
        <v>76.87</v>
      </c>
      <c r="CG961" s="9">
        <v>78.77</v>
      </c>
      <c r="CH961" s="9">
        <v>80.08</v>
      </c>
      <c r="CI961" s="9">
        <v>84.68</v>
      </c>
      <c r="CJ961" s="9">
        <v>87.54</v>
      </c>
      <c r="CK961" s="9">
        <v>88.33</v>
      </c>
      <c r="CL961" s="9">
        <v>88.13</v>
      </c>
      <c r="CM961" s="9">
        <v>82.64</v>
      </c>
      <c r="CN961" s="9">
        <v>75.66</v>
      </c>
      <c r="CO961" s="9">
        <v>73.349999999999994</v>
      </c>
      <c r="CP961" s="9">
        <v>71.41</v>
      </c>
      <c r="CQ961" s="9">
        <v>68.83</v>
      </c>
      <c r="CR961" s="9">
        <v>68.67</v>
      </c>
      <c r="CS961" s="9">
        <v>70.790000000000006</v>
      </c>
      <c r="CT961" s="9">
        <v>75.95</v>
      </c>
      <c r="CU961" s="9">
        <v>78.709999999999994</v>
      </c>
      <c r="CV961" s="9">
        <v>79.14</v>
      </c>
      <c r="CW961" s="9">
        <v>81.150000000000006</v>
      </c>
      <c r="CX961" s="9">
        <v>82.02</v>
      </c>
      <c r="CY961" s="9">
        <v>78.47</v>
      </c>
      <c r="CZ961" s="9">
        <v>70.33</v>
      </c>
      <c r="DA961" s="9">
        <v>66.33</v>
      </c>
      <c r="DB961" s="9">
        <v>64.52</v>
      </c>
      <c r="DC961" s="9">
        <v>64.430000000000007</v>
      </c>
      <c r="DD961" s="9">
        <v>64.53</v>
      </c>
      <c r="DE961" s="9">
        <v>67.02</v>
      </c>
      <c r="DF961" s="9">
        <v>71.180000000000007</v>
      </c>
      <c r="DG961" s="9">
        <v>73.37</v>
      </c>
      <c r="DH961" s="9">
        <v>74.739999999999995</v>
      </c>
      <c r="DI961" s="9">
        <v>77.39</v>
      </c>
      <c r="DJ961" s="9">
        <v>76.900000000000006</v>
      </c>
      <c r="DK961" s="9">
        <v>75.09</v>
      </c>
      <c r="DL961" s="9">
        <v>66.77</v>
      </c>
      <c r="DM961" s="9">
        <v>64.790000000000006</v>
      </c>
      <c r="DN961" s="9">
        <v>64.48</v>
      </c>
      <c r="DO961" s="9">
        <v>64.06</v>
      </c>
      <c r="DP961" s="9">
        <v>63.87</v>
      </c>
      <c r="DR961" s="9">
        <v>76.14</v>
      </c>
      <c r="DS961" s="9">
        <v>74.599999999999994</v>
      </c>
      <c r="DT961" s="9">
        <v>84.13</v>
      </c>
      <c r="DU961" s="9">
        <v>83.95</v>
      </c>
      <c r="DV961" s="9">
        <v>85.82</v>
      </c>
      <c r="DW961" s="9">
        <v>85.78</v>
      </c>
      <c r="DX961" s="9">
        <v>82.84</v>
      </c>
      <c r="DY961" s="9">
        <v>74.739999999999995</v>
      </c>
      <c r="DZ961" s="9">
        <v>71.8</v>
      </c>
      <c r="EA961" s="9">
        <v>70.739999999999995</v>
      </c>
      <c r="EB961" s="9">
        <v>69.91</v>
      </c>
      <c r="EC961" s="9">
        <v>70.099999999999994</v>
      </c>
      <c r="ED961" s="9">
        <v>72.31</v>
      </c>
      <c r="EE961" s="9">
        <v>78.45</v>
      </c>
      <c r="EF961" s="9">
        <v>80.7</v>
      </c>
      <c r="EG961" s="9">
        <v>80.94</v>
      </c>
      <c r="EH961" s="9">
        <v>80.91</v>
      </c>
      <c r="EI961" s="9">
        <v>80.34</v>
      </c>
      <c r="EJ961" s="9">
        <v>77.25</v>
      </c>
      <c r="EK961" s="9">
        <v>69.53</v>
      </c>
      <c r="EL961" s="9">
        <v>66.77</v>
      </c>
      <c r="EM961" s="9">
        <v>66.55</v>
      </c>
      <c r="EN961" s="9">
        <v>66.819999999999993</v>
      </c>
      <c r="EO961" s="9">
        <v>67.23</v>
      </c>
      <c r="EP961" s="9">
        <v>69.430000000000007</v>
      </c>
      <c r="EQ961" s="9">
        <v>75.569999999999993</v>
      </c>
      <c r="ER961" s="9">
        <v>77.569999999999993</v>
      </c>
      <c r="ES961" s="9">
        <v>77.819999999999993</v>
      </c>
      <c r="ET961" s="9">
        <v>77.709999999999994</v>
      </c>
      <c r="EU961" s="9">
        <v>77.260000000000005</v>
      </c>
      <c r="EV961" s="9">
        <v>74.599999999999994</v>
      </c>
      <c r="EW961" s="9">
        <v>66.7</v>
      </c>
      <c r="EX961" s="9">
        <v>64.349999999999994</v>
      </c>
      <c r="EY961" s="9">
        <v>64.19</v>
      </c>
      <c r="EZ961" s="9">
        <v>64.34</v>
      </c>
      <c r="FA961" s="9">
        <v>64.760000000000005</v>
      </c>
      <c r="FB961" s="9">
        <v>67.02</v>
      </c>
      <c r="FC961" s="9">
        <v>73.77</v>
      </c>
      <c r="FD961" s="9">
        <v>75.81</v>
      </c>
      <c r="FE961" s="9">
        <v>76.010000000000005</v>
      </c>
      <c r="FF961" s="9">
        <v>75.91</v>
      </c>
      <c r="FG961" s="9">
        <v>75.5</v>
      </c>
      <c r="FH961" s="9">
        <v>73.06</v>
      </c>
      <c r="FI961" s="9">
        <v>66.62</v>
      </c>
      <c r="FJ961" s="9">
        <v>64.459999999999994</v>
      </c>
      <c r="FK961" s="9">
        <v>64.3</v>
      </c>
      <c r="FL961" s="9">
        <v>64.44</v>
      </c>
      <c r="FM961" s="9">
        <v>64.91</v>
      </c>
      <c r="FO961" s="9">
        <v>85.159199999999998</v>
      </c>
      <c r="FP961" s="7">
        <v>67.75</v>
      </c>
      <c r="FQ961" s="9">
        <v>1.3460000000000001</v>
      </c>
      <c r="FT961" s="7">
        <v>3.98</v>
      </c>
      <c r="FU961" s="7">
        <v>4.74</v>
      </c>
      <c r="FV961" s="9">
        <v>85.249899999999997</v>
      </c>
      <c r="FX961" s="9">
        <v>68.05</v>
      </c>
      <c r="FY961" s="9">
        <v>66.89</v>
      </c>
      <c r="FZ961" s="9">
        <v>66.22</v>
      </c>
      <c r="GA961" s="9">
        <v>65.89</v>
      </c>
      <c r="GB961" s="9">
        <v>66.069999999999993</v>
      </c>
      <c r="GD961" s="9">
        <v>68.05</v>
      </c>
      <c r="GE961" s="9">
        <v>67.44</v>
      </c>
      <c r="GF961" s="9">
        <v>66.89</v>
      </c>
      <c r="GG961" s="9">
        <v>66.540000000000006</v>
      </c>
      <c r="GH961" s="9">
        <v>66.319999999999993</v>
      </c>
      <c r="GI961" s="9">
        <v>66.22</v>
      </c>
      <c r="GJ961" s="9">
        <v>66.150000000000006</v>
      </c>
      <c r="GK961" s="9">
        <v>66.099999999999994</v>
      </c>
      <c r="GL961" s="9">
        <v>66.05</v>
      </c>
      <c r="GM961" s="9">
        <v>65.989999999999995</v>
      </c>
      <c r="GN961" s="9">
        <v>65.930000000000007</v>
      </c>
      <c r="GO961" s="9">
        <v>65.89</v>
      </c>
      <c r="GP961" s="9">
        <v>65.86</v>
      </c>
      <c r="GQ961" s="9">
        <v>65.87</v>
      </c>
      <c r="GR961" s="9">
        <v>65.89</v>
      </c>
      <c r="GS961" s="9">
        <v>65.86</v>
      </c>
      <c r="GT961" s="9">
        <v>65.83</v>
      </c>
      <c r="GU961" s="9">
        <v>65.84</v>
      </c>
      <c r="GV961" s="9">
        <v>65.86</v>
      </c>
      <c r="GW961" s="9">
        <v>65.92</v>
      </c>
      <c r="GX961" s="9">
        <v>65.98</v>
      </c>
      <c r="GY961" s="9">
        <v>65.989999999999995</v>
      </c>
      <c r="GZ961" s="9">
        <v>66.010000000000005</v>
      </c>
      <c r="HA961" s="9">
        <v>66.069999999999993</v>
      </c>
      <c r="HB961" s="9">
        <v>66.11</v>
      </c>
      <c r="HC961" s="9">
        <v>66.180000000000007</v>
      </c>
      <c r="HD961" s="9">
        <v>66.260000000000005</v>
      </c>
      <c r="HE961" s="9">
        <v>66.290000000000006</v>
      </c>
      <c r="HF961" s="9">
        <v>66.349999999999994</v>
      </c>
      <c r="HG961" s="9">
        <v>66.459999999999994</v>
      </c>
      <c r="HH961" s="9">
        <v>66.56</v>
      </c>
      <c r="HI961" s="9">
        <v>66.650000000000006</v>
      </c>
      <c r="HJ961" s="9">
        <v>66.709999999999994</v>
      </c>
      <c r="HK961" s="9">
        <v>66.739999999999995</v>
      </c>
      <c r="HL961" s="9">
        <v>66.78</v>
      </c>
      <c r="HM961" s="9">
        <v>66.819999999999993</v>
      </c>
      <c r="HN961" s="9">
        <v>66.88</v>
      </c>
      <c r="HO961" s="9">
        <v>66.930000000000007</v>
      </c>
      <c r="HP961" s="9">
        <v>66.989999999999995</v>
      </c>
      <c r="HQ961" s="9">
        <v>67.09</v>
      </c>
      <c r="HR961" s="9">
        <v>67.14</v>
      </c>
      <c r="HS961" s="9">
        <v>67.25</v>
      </c>
      <c r="HT961" s="9">
        <v>67.33</v>
      </c>
      <c r="HU961" s="9">
        <v>67.400000000000006</v>
      </c>
      <c r="HV961" s="9">
        <v>67.459999999999994</v>
      </c>
      <c r="HW961" s="9">
        <v>67.510000000000005</v>
      </c>
      <c r="HX961" s="9">
        <v>67.55</v>
      </c>
      <c r="HY961" s="9">
        <v>67.59</v>
      </c>
      <c r="ID961" s="14">
        <v>84.838099999999997</v>
      </c>
      <c r="IE961" s="14">
        <v>84.747900000000001</v>
      </c>
      <c r="IF961" s="14">
        <v>-0.10641399999999999</v>
      </c>
      <c r="IH961" s="7">
        <v>68.05</v>
      </c>
      <c r="II961" s="9">
        <v>80.430000000000007</v>
      </c>
    </row>
    <row r="962" spans="1:243" x14ac:dyDescent="0.35">
      <c r="A962" s="6">
        <f t="shared" si="208"/>
        <v>45897</v>
      </c>
      <c r="B962" s="13">
        <f t="shared" si="214"/>
        <v>8</v>
      </c>
      <c r="C962" s="13">
        <f t="shared" si="215"/>
        <v>2025</v>
      </c>
      <c r="D962">
        <f t="shared" si="216"/>
        <v>202508</v>
      </c>
      <c r="E962">
        <f t="shared" si="217"/>
        <v>3</v>
      </c>
      <c r="F962">
        <f t="shared" si="218"/>
        <v>202503</v>
      </c>
      <c r="G962" t="s">
        <v>2121</v>
      </c>
      <c r="H962" s="9">
        <v>4</v>
      </c>
      <c r="I962" s="9">
        <v>3.9674999999999998</v>
      </c>
      <c r="J962" s="10">
        <v>3.9675777999999999</v>
      </c>
      <c r="K962" s="10">
        <v>3.9485871000000001</v>
      </c>
      <c r="L962" s="10">
        <v>3.9182693999999998</v>
      </c>
      <c r="M962" s="10">
        <v>3.8774877000000001</v>
      </c>
      <c r="N962" s="10">
        <v>3.8300575000000001</v>
      </c>
      <c r="O962" s="10">
        <v>3.7811696000000001</v>
      </c>
      <c r="P962" s="10">
        <v>3.7352275000000001</v>
      </c>
      <c r="Q962" s="10">
        <v>3.6951128999999998</v>
      </c>
      <c r="R962" s="10">
        <v>3.6617234999999999</v>
      </c>
      <c r="S962" s="10">
        <v>3.6349980999999998</v>
      </c>
      <c r="T962" s="10">
        <v>3.6143462</v>
      </c>
      <c r="U962" s="10">
        <v>3.5990476999999998</v>
      </c>
      <c r="V962" s="10">
        <v>3.5878568999999998</v>
      </c>
      <c r="W962" s="10">
        <v>3.580184</v>
      </c>
      <c r="X962" s="10">
        <v>3.5756499000000002</v>
      </c>
      <c r="Y962" s="10">
        <v>3.5738751</v>
      </c>
      <c r="Z962" s="10">
        <v>3.5744804000000001</v>
      </c>
      <c r="AA962" s="10">
        <v>3.5770864000000002</v>
      </c>
      <c r="AB962" s="10">
        <v>3.5813348</v>
      </c>
      <c r="AC962" s="10">
        <v>3.5869751000000001</v>
      </c>
      <c r="AD962" s="10">
        <v>3.5937909000000001</v>
      </c>
      <c r="AE962" s="10">
        <v>3.6015660999999999</v>
      </c>
      <c r="AF962" s="10">
        <v>3.6100846</v>
      </c>
      <c r="AG962" s="10">
        <v>3.6191298999999999</v>
      </c>
      <c r="AH962" s="10">
        <v>3.6285107000000001</v>
      </c>
      <c r="AI962" s="10">
        <v>3.6381690999999998</v>
      </c>
      <c r="AJ962" s="10">
        <v>3.6480914000000002</v>
      </c>
      <c r="AK962" s="10">
        <v>3.6582642999999999</v>
      </c>
      <c r="AL962" s="10">
        <v>3.6686746000000001</v>
      </c>
      <c r="AM962" s="10">
        <v>3.6793087</v>
      </c>
      <c r="AN962" s="10">
        <v>3.6901533</v>
      </c>
      <c r="AO962" s="10">
        <v>3.7011951999999999</v>
      </c>
      <c r="AP962" s="10">
        <v>3.7124207</v>
      </c>
      <c r="AQ962" s="10">
        <v>3.7238167</v>
      </c>
      <c r="AR962" s="10">
        <v>3.7353698</v>
      </c>
      <c r="AS962" s="10">
        <v>3.7470664999999999</v>
      </c>
      <c r="AT962" s="10">
        <v>3.7588962000000001</v>
      </c>
      <c r="AU962" s="10">
        <v>3.7708615999999999</v>
      </c>
      <c r="AV962" s="10">
        <v>3.782969</v>
      </c>
      <c r="AW962" s="10">
        <v>3.7952252</v>
      </c>
      <c r="AX962" s="10">
        <v>3.8076368999999999</v>
      </c>
      <c r="AY962" s="10">
        <v>3.8202102999999998</v>
      </c>
      <c r="AZ962" s="10">
        <v>3.8329523000000001</v>
      </c>
      <c r="BA962" s="10">
        <v>3.8458695999999999</v>
      </c>
      <c r="BB962" s="10">
        <v>3.8589684000000002</v>
      </c>
      <c r="BC962" s="10">
        <v>3.8722555000000001</v>
      </c>
      <c r="BD962" s="10">
        <v>3.8857376000000001</v>
      </c>
      <c r="BE962" s="10">
        <v>3.8994211000000001</v>
      </c>
      <c r="BF962" s="10">
        <v>3.9133108000000001</v>
      </c>
      <c r="BG962" s="10">
        <v>3.9274035</v>
      </c>
      <c r="BH962" s="10">
        <v>3.9416932999999998</v>
      </c>
      <c r="BI962" s="10">
        <v>3.9561747999999999</v>
      </c>
      <c r="BJ962" s="10">
        <v>3.9708424999999998</v>
      </c>
      <c r="BK962" s="10">
        <v>3.9856905</v>
      </c>
      <c r="BL962" s="10">
        <v>4.0007133000000001</v>
      </c>
      <c r="BM962" s="10">
        <v>4.0159056</v>
      </c>
      <c r="BN962" s="10">
        <v>4.0312612999999997</v>
      </c>
      <c r="BO962" s="10">
        <v>4.0467750999999996</v>
      </c>
      <c r="BP962" s="10">
        <v>4.0624414</v>
      </c>
      <c r="BQ962" s="10">
        <v>4.0782544999999999</v>
      </c>
      <c r="BR962" s="10">
        <v>4.1757863999999998</v>
      </c>
      <c r="BS962" s="10">
        <v>4.2764853</v>
      </c>
      <c r="BU962" s="9">
        <v>77.8</v>
      </c>
      <c r="BV962" s="9">
        <v>77.95</v>
      </c>
      <c r="BW962" s="9">
        <v>82.78</v>
      </c>
      <c r="BX962" s="9">
        <v>86.55</v>
      </c>
      <c r="BY962" s="9">
        <v>87.78</v>
      </c>
      <c r="BZ962" s="9">
        <v>87.71</v>
      </c>
      <c r="CA962" s="9">
        <v>83.7</v>
      </c>
      <c r="CB962" s="9">
        <v>79.349999999999994</v>
      </c>
      <c r="CC962" s="9">
        <v>76.56</v>
      </c>
      <c r="CD962" s="9">
        <v>75.06</v>
      </c>
      <c r="CE962" s="9">
        <v>74.69</v>
      </c>
      <c r="CF962" s="9">
        <v>75.7</v>
      </c>
      <c r="CG962" s="9">
        <v>77.13</v>
      </c>
      <c r="CH962" s="9">
        <v>78.680000000000007</v>
      </c>
      <c r="CI962" s="9">
        <v>83.41</v>
      </c>
      <c r="CJ962" s="9">
        <v>86.33</v>
      </c>
      <c r="CK962" s="9">
        <v>87.44</v>
      </c>
      <c r="CL962" s="9">
        <v>87.27</v>
      </c>
      <c r="CM962" s="9">
        <v>81.569999999999993</v>
      </c>
      <c r="CN962" s="9">
        <v>74.959999999999994</v>
      </c>
      <c r="CO962" s="9">
        <v>72.77</v>
      </c>
      <c r="CP962" s="9">
        <v>70.97</v>
      </c>
      <c r="CQ962" s="9">
        <v>68.3</v>
      </c>
      <c r="CR962" s="9">
        <v>68.14</v>
      </c>
      <c r="CS962" s="9">
        <v>70.31</v>
      </c>
      <c r="CT962" s="9">
        <v>75.69</v>
      </c>
      <c r="CU962" s="9">
        <v>78.430000000000007</v>
      </c>
      <c r="CV962" s="9">
        <v>78.86</v>
      </c>
      <c r="CW962" s="9">
        <v>80.84</v>
      </c>
      <c r="CX962" s="9">
        <v>81.680000000000007</v>
      </c>
      <c r="CY962" s="9">
        <v>78.13</v>
      </c>
      <c r="CZ962" s="9">
        <v>70.459999999999994</v>
      </c>
      <c r="DA962" s="9">
        <v>66.459999999999994</v>
      </c>
      <c r="DB962" s="9">
        <v>64.650000000000006</v>
      </c>
      <c r="DC962" s="9">
        <v>64.569999999999993</v>
      </c>
      <c r="DD962" s="9">
        <v>64.67</v>
      </c>
      <c r="DE962" s="9">
        <v>67.150000000000006</v>
      </c>
      <c r="DF962" s="9">
        <v>71.400000000000006</v>
      </c>
      <c r="DG962" s="9">
        <v>73.59</v>
      </c>
      <c r="DH962" s="9">
        <v>74.959999999999994</v>
      </c>
      <c r="DI962" s="9">
        <v>77.66</v>
      </c>
      <c r="DJ962" s="9">
        <v>77.17</v>
      </c>
      <c r="DK962" s="9">
        <v>75.36</v>
      </c>
      <c r="DL962" s="9">
        <v>67.12</v>
      </c>
      <c r="DM962" s="9">
        <v>65.13</v>
      </c>
      <c r="DN962" s="9">
        <v>64.819999999999993</v>
      </c>
      <c r="DO962" s="9">
        <v>64.400000000000006</v>
      </c>
      <c r="DP962" s="9">
        <v>64.209999999999994</v>
      </c>
      <c r="DR962" s="9">
        <v>75.13</v>
      </c>
      <c r="DS962" s="9">
        <v>73.11</v>
      </c>
      <c r="DT962" s="9">
        <v>82.72</v>
      </c>
      <c r="DU962" s="9">
        <v>82.68</v>
      </c>
      <c r="DV962" s="9">
        <v>84.52</v>
      </c>
      <c r="DW962" s="9">
        <v>84.52</v>
      </c>
      <c r="DX962" s="9">
        <v>81.61</v>
      </c>
      <c r="DY962" s="9">
        <v>73.86</v>
      </c>
      <c r="DZ962" s="9">
        <v>70.92</v>
      </c>
      <c r="EA962" s="9">
        <v>69.86</v>
      </c>
      <c r="EB962" s="9">
        <v>69.040000000000006</v>
      </c>
      <c r="EC962" s="9">
        <v>69.239999999999995</v>
      </c>
      <c r="ED962" s="9">
        <v>71.44</v>
      </c>
      <c r="EE962" s="9">
        <v>77.900000000000006</v>
      </c>
      <c r="EF962" s="9">
        <v>80.14</v>
      </c>
      <c r="EG962" s="9">
        <v>80.38</v>
      </c>
      <c r="EH962" s="9">
        <v>80.34</v>
      </c>
      <c r="EI962" s="9">
        <v>79.78</v>
      </c>
      <c r="EJ962" s="9">
        <v>76.709999999999994</v>
      </c>
      <c r="EK962" s="9">
        <v>69.09</v>
      </c>
      <c r="EL962" s="9">
        <v>66.33</v>
      </c>
      <c r="EM962" s="9">
        <v>66.11</v>
      </c>
      <c r="EN962" s="9">
        <v>66.38</v>
      </c>
      <c r="EO962" s="9">
        <v>66.790000000000006</v>
      </c>
      <c r="EP962" s="9">
        <v>68.989999999999995</v>
      </c>
      <c r="EQ962" s="9">
        <v>75.540000000000006</v>
      </c>
      <c r="ER962" s="9">
        <v>77.53</v>
      </c>
      <c r="ES962" s="9">
        <v>77.78</v>
      </c>
      <c r="ET962" s="9">
        <v>77.680000000000007</v>
      </c>
      <c r="EU962" s="9">
        <v>77.22</v>
      </c>
      <c r="EV962" s="9">
        <v>74.56</v>
      </c>
      <c r="EW962" s="9">
        <v>66.39</v>
      </c>
      <c r="EX962" s="9">
        <v>64.040000000000006</v>
      </c>
      <c r="EY962" s="9">
        <v>63.89</v>
      </c>
      <c r="EZ962" s="9">
        <v>64.040000000000006</v>
      </c>
      <c r="FA962" s="9">
        <v>64.459999999999994</v>
      </c>
      <c r="FB962" s="9">
        <v>66.72</v>
      </c>
      <c r="FC962" s="9">
        <v>74.08</v>
      </c>
      <c r="FD962" s="9">
        <v>76.13</v>
      </c>
      <c r="FE962" s="9">
        <v>76.33</v>
      </c>
      <c r="FF962" s="9">
        <v>76.23</v>
      </c>
      <c r="FG962" s="9">
        <v>75.819999999999993</v>
      </c>
      <c r="FH962" s="9">
        <v>73.37</v>
      </c>
      <c r="FI962" s="9">
        <v>66.41</v>
      </c>
      <c r="FJ962" s="9">
        <v>64.25</v>
      </c>
      <c r="FK962" s="9">
        <v>64.099999999999994</v>
      </c>
      <c r="FL962" s="9">
        <v>64.239999999999995</v>
      </c>
      <c r="FM962" s="9">
        <v>64.72</v>
      </c>
      <c r="FO962" s="9">
        <v>85.099599999999995</v>
      </c>
      <c r="FP962" s="7">
        <v>68.61</v>
      </c>
      <c r="FQ962" s="9">
        <v>1.3511</v>
      </c>
      <c r="FT962" s="7">
        <v>3.94</v>
      </c>
      <c r="FU962" s="7">
        <v>4.7</v>
      </c>
      <c r="FV962" s="9">
        <v>85.195400000000006</v>
      </c>
      <c r="FX962" s="9">
        <v>68.62</v>
      </c>
      <c r="FY962" s="9">
        <v>67.42</v>
      </c>
      <c r="FZ962" s="9">
        <v>66.739999999999995</v>
      </c>
      <c r="GA962" s="9">
        <v>66.349999999999994</v>
      </c>
      <c r="GB962" s="9">
        <v>66.430000000000007</v>
      </c>
      <c r="GD962" s="9">
        <v>68.62</v>
      </c>
      <c r="GE962" s="9">
        <v>67.98</v>
      </c>
      <c r="GF962" s="9">
        <v>67.42</v>
      </c>
      <c r="GG962" s="9">
        <v>67.06</v>
      </c>
      <c r="GH962" s="9">
        <v>66.84</v>
      </c>
      <c r="GI962" s="9">
        <v>66.739999999999995</v>
      </c>
      <c r="GJ962" s="9">
        <v>66.67</v>
      </c>
      <c r="GK962" s="9">
        <v>66.61</v>
      </c>
      <c r="GL962" s="9">
        <v>66.55</v>
      </c>
      <c r="GM962" s="9">
        <v>66.47</v>
      </c>
      <c r="GN962" s="9">
        <v>66.400000000000006</v>
      </c>
      <c r="GO962" s="9">
        <v>66.349999999999994</v>
      </c>
      <c r="GP962" s="9">
        <v>66.31</v>
      </c>
      <c r="GQ962" s="9">
        <v>66.31</v>
      </c>
      <c r="GR962" s="9">
        <v>66.31</v>
      </c>
      <c r="GS962" s="9">
        <v>66.27</v>
      </c>
      <c r="GT962" s="9">
        <v>66.23</v>
      </c>
      <c r="GU962" s="9">
        <v>66.239999999999995</v>
      </c>
      <c r="GV962" s="9">
        <v>66.27</v>
      </c>
      <c r="GW962" s="9">
        <v>66.33</v>
      </c>
      <c r="GX962" s="9">
        <v>66.37</v>
      </c>
      <c r="GY962" s="9">
        <v>66.37</v>
      </c>
      <c r="GZ962" s="9">
        <v>66.38</v>
      </c>
      <c r="HA962" s="9">
        <v>66.430000000000007</v>
      </c>
      <c r="HB962" s="9">
        <v>66.459999999999994</v>
      </c>
      <c r="HC962" s="9">
        <v>66.53</v>
      </c>
      <c r="HD962" s="9">
        <v>66.599999999999994</v>
      </c>
      <c r="HE962" s="9">
        <v>66.62</v>
      </c>
      <c r="HF962" s="9">
        <v>66.67</v>
      </c>
      <c r="HG962" s="9">
        <v>66.77</v>
      </c>
      <c r="HH962" s="9">
        <v>66.86</v>
      </c>
      <c r="HI962" s="9">
        <v>66.95</v>
      </c>
      <c r="HJ962" s="9">
        <v>67.010000000000005</v>
      </c>
      <c r="HK962" s="9">
        <v>67.03</v>
      </c>
      <c r="HL962" s="9">
        <v>67.069999999999993</v>
      </c>
      <c r="HM962" s="9">
        <v>67.099999999999994</v>
      </c>
      <c r="HN962" s="9">
        <v>67.150000000000006</v>
      </c>
      <c r="HO962" s="9">
        <v>67.19</v>
      </c>
      <c r="HP962" s="9">
        <v>67.25</v>
      </c>
      <c r="HQ962" s="9">
        <v>67.349999999999994</v>
      </c>
      <c r="HR962" s="9">
        <v>67.39</v>
      </c>
      <c r="HS962" s="9">
        <v>67.5</v>
      </c>
      <c r="HT962" s="9">
        <v>67.569999999999993</v>
      </c>
      <c r="HU962" s="9">
        <v>67.63</v>
      </c>
      <c r="HV962" s="9">
        <v>67.680000000000007</v>
      </c>
      <c r="HW962" s="9">
        <v>67.73</v>
      </c>
      <c r="HX962" s="9">
        <v>67.77</v>
      </c>
      <c r="HY962" s="9">
        <v>67.81</v>
      </c>
      <c r="ID962" s="14">
        <v>84.838099999999997</v>
      </c>
      <c r="IE962" s="14">
        <v>84.747900000000001</v>
      </c>
      <c r="IF962" s="14">
        <v>-0.10641399999999999</v>
      </c>
      <c r="IH962" s="7">
        <v>68.62</v>
      </c>
      <c r="II962" s="9">
        <v>77.8</v>
      </c>
    </row>
    <row r="963" spans="1:243" x14ac:dyDescent="0.35">
      <c r="A963" s="6">
        <f t="shared" si="208"/>
        <v>45898</v>
      </c>
      <c r="B963" s="13">
        <f t="shared" si="214"/>
        <v>8</v>
      </c>
      <c r="C963" s="13">
        <f t="shared" si="215"/>
        <v>2025</v>
      </c>
      <c r="D963">
        <f t="shared" si="216"/>
        <v>202508</v>
      </c>
      <c r="E963">
        <f t="shared" si="217"/>
        <v>3</v>
      </c>
      <c r="F963">
        <f t="shared" si="218"/>
        <v>202503</v>
      </c>
      <c r="G963" t="s">
        <v>2122</v>
      </c>
      <c r="H963" s="9">
        <v>4</v>
      </c>
      <c r="I963" s="9">
        <v>3.9664999999999999</v>
      </c>
      <c r="J963" s="10">
        <v>3.9690457000000001</v>
      </c>
      <c r="K963" s="10">
        <v>3.9497749999999998</v>
      </c>
      <c r="L963" s="10">
        <v>3.9186877</v>
      </c>
      <c r="M963" s="10">
        <v>3.8775355</v>
      </c>
      <c r="N963" s="10">
        <v>3.8304863999999998</v>
      </c>
      <c r="O963" s="10">
        <v>3.7826005999999999</v>
      </c>
      <c r="P963" s="10">
        <v>3.7382719</v>
      </c>
      <c r="Q963" s="10">
        <v>3.7002993000000002</v>
      </c>
      <c r="R963" s="10">
        <v>3.669565</v>
      </c>
      <c r="S963" s="10">
        <v>3.6458661999999999</v>
      </c>
      <c r="T963" s="10">
        <v>3.6284562</v>
      </c>
      <c r="U963" s="10">
        <v>3.6162721000000002</v>
      </c>
      <c r="V963" s="10">
        <v>3.6077968</v>
      </c>
      <c r="W963" s="10">
        <v>3.6023409000000002</v>
      </c>
      <c r="X963" s="10">
        <v>3.5995412999999998</v>
      </c>
      <c r="Y963" s="10">
        <v>3.5990351</v>
      </c>
      <c r="Z963" s="10">
        <v>3.6004594999999999</v>
      </c>
      <c r="AA963" s="10">
        <v>3.6034516000000001</v>
      </c>
      <c r="AB963" s="10">
        <v>3.6076795000000002</v>
      </c>
      <c r="AC963" s="10">
        <v>3.6129552999999999</v>
      </c>
      <c r="AD963" s="10">
        <v>3.6191325999999999</v>
      </c>
      <c r="AE963" s="10">
        <v>3.6260650999999999</v>
      </c>
      <c r="AF963" s="10">
        <v>3.6336067999999999</v>
      </c>
      <c r="AG963" s="10">
        <v>3.6416110000000002</v>
      </c>
      <c r="AH963" s="10">
        <v>3.6499502000000001</v>
      </c>
      <c r="AI963" s="10">
        <v>3.6585866999999999</v>
      </c>
      <c r="AJ963" s="10">
        <v>3.6675102000000002</v>
      </c>
      <c r="AK963" s="10">
        <v>3.6767104000000002</v>
      </c>
      <c r="AL963" s="10">
        <v>3.6861774</v>
      </c>
      <c r="AM963" s="10">
        <v>3.6959005999999999</v>
      </c>
      <c r="AN963" s="10">
        <v>3.70587</v>
      </c>
      <c r="AO963" s="10">
        <v>3.7160755000000001</v>
      </c>
      <c r="AP963" s="10">
        <v>3.7265066</v>
      </c>
      <c r="AQ963" s="10">
        <v>3.7371531999999998</v>
      </c>
      <c r="AR963" s="10">
        <v>3.7480052000000001</v>
      </c>
      <c r="AS963" s="10">
        <v>3.7590522000000002</v>
      </c>
      <c r="AT963" s="10">
        <v>3.7702867000000002</v>
      </c>
      <c r="AU963" s="10">
        <v>3.7817126999999999</v>
      </c>
      <c r="AV963" s="10">
        <v>3.7933370000000002</v>
      </c>
      <c r="AW963" s="10">
        <v>3.805167</v>
      </c>
      <c r="AX963" s="10">
        <v>3.8172098999999999</v>
      </c>
      <c r="AY963" s="10">
        <v>3.8294724000000002</v>
      </c>
      <c r="AZ963" s="10">
        <v>3.8419618999999998</v>
      </c>
      <c r="BA963" s="10">
        <v>3.8546855999999998</v>
      </c>
      <c r="BB963" s="10">
        <v>3.8676503000000002</v>
      </c>
      <c r="BC963" s="10">
        <v>3.8808631999999998</v>
      </c>
      <c r="BD963" s="10">
        <v>3.8943316000000001</v>
      </c>
      <c r="BE963" s="10">
        <v>3.9080623999999999</v>
      </c>
      <c r="BF963" s="10">
        <v>3.9220602000000002</v>
      </c>
      <c r="BG963" s="10">
        <v>3.9363185000000001</v>
      </c>
      <c r="BH963" s="10">
        <v>3.9508272999999998</v>
      </c>
      <c r="BI963" s="10">
        <v>3.9655770000000001</v>
      </c>
      <c r="BJ963" s="10">
        <v>3.9805579999999998</v>
      </c>
      <c r="BK963" s="10">
        <v>3.9957601</v>
      </c>
      <c r="BL963" s="10">
        <v>4.0111739000000002</v>
      </c>
      <c r="BM963" s="10">
        <v>4.0267897000000001</v>
      </c>
      <c r="BN963" s="10">
        <v>4.0425974</v>
      </c>
      <c r="BO963" s="10">
        <v>4.0585874999999998</v>
      </c>
      <c r="BP963" s="10">
        <v>4.0747502999999998</v>
      </c>
      <c r="BQ963" s="10">
        <v>4.0910758999999999</v>
      </c>
      <c r="BR963" s="10">
        <v>4.1918316999999998</v>
      </c>
      <c r="BS963" s="10">
        <v>4.2955604999999997</v>
      </c>
      <c r="BU963" s="9">
        <v>77.83</v>
      </c>
      <c r="BV963" s="9">
        <v>82.72</v>
      </c>
      <c r="BW963" s="9">
        <v>86.39</v>
      </c>
      <c r="BX963" s="9">
        <v>87.82</v>
      </c>
      <c r="BY963" s="9">
        <v>87.98</v>
      </c>
      <c r="BZ963" s="9">
        <v>83.62</v>
      </c>
      <c r="CA963" s="9">
        <v>79.75</v>
      </c>
      <c r="CB963" s="9">
        <v>76.790000000000006</v>
      </c>
      <c r="CC963" s="9">
        <v>75.25</v>
      </c>
      <c r="CD963" s="9">
        <v>75.010000000000005</v>
      </c>
      <c r="CE963" s="9">
        <v>76.010000000000005</v>
      </c>
      <c r="CF963" s="9">
        <v>77.44</v>
      </c>
      <c r="CG963" s="9">
        <v>78.959999999999994</v>
      </c>
      <c r="CH963" s="9">
        <v>83.68</v>
      </c>
      <c r="CI963" s="9">
        <v>86.67</v>
      </c>
      <c r="CJ963" s="9">
        <v>87.85</v>
      </c>
      <c r="CK963" s="9">
        <v>87.67</v>
      </c>
      <c r="CL963" s="9">
        <v>82.05</v>
      </c>
      <c r="CM963" s="9">
        <v>75.38</v>
      </c>
      <c r="CN963" s="9">
        <v>73.27</v>
      </c>
      <c r="CO963" s="9">
        <v>71.5</v>
      </c>
      <c r="CP963" s="9">
        <v>68.790000000000006</v>
      </c>
      <c r="CQ963" s="9">
        <v>68.63</v>
      </c>
      <c r="CR963" s="9">
        <v>70.81</v>
      </c>
      <c r="CS963" s="9">
        <v>76.17</v>
      </c>
      <c r="CT963" s="9">
        <v>78.97</v>
      </c>
      <c r="CU963" s="9">
        <v>79.33</v>
      </c>
      <c r="CV963" s="9">
        <v>81.38</v>
      </c>
      <c r="CW963" s="9">
        <v>82.22</v>
      </c>
      <c r="CX963" s="9">
        <v>78.67</v>
      </c>
      <c r="CY963" s="9">
        <v>70.78</v>
      </c>
      <c r="CZ963" s="9">
        <v>66.78</v>
      </c>
      <c r="DA963" s="9">
        <v>64.97</v>
      </c>
      <c r="DB963" s="9">
        <v>64.900000000000006</v>
      </c>
      <c r="DC963" s="9">
        <v>65.010000000000005</v>
      </c>
      <c r="DD963" s="9">
        <v>67.260000000000005</v>
      </c>
      <c r="DE963" s="9">
        <v>71.19</v>
      </c>
      <c r="DF963" s="9">
        <v>73.31</v>
      </c>
      <c r="DG963" s="9">
        <v>74.680000000000007</v>
      </c>
      <c r="DH963" s="9">
        <v>77.38</v>
      </c>
      <c r="DI963" s="9">
        <v>76.89</v>
      </c>
      <c r="DJ963" s="9">
        <v>75.069999999999993</v>
      </c>
      <c r="DK963" s="9">
        <v>66.8</v>
      </c>
      <c r="DL963" s="9">
        <v>64.8</v>
      </c>
      <c r="DM963" s="9">
        <v>64.489999999999995</v>
      </c>
      <c r="DN963" s="9">
        <v>64.069999999999993</v>
      </c>
      <c r="DO963" s="9">
        <v>63.88</v>
      </c>
      <c r="DP963" s="9">
        <v>65.16</v>
      </c>
      <c r="DR963" s="9">
        <v>73.12</v>
      </c>
      <c r="DS963" s="9">
        <v>82.9</v>
      </c>
      <c r="DT963" s="9">
        <v>83.12</v>
      </c>
      <c r="DU963" s="9">
        <v>85.02</v>
      </c>
      <c r="DV963" s="9">
        <v>84.99</v>
      </c>
      <c r="DW963" s="9">
        <v>82.06</v>
      </c>
      <c r="DX963" s="9">
        <v>74.680000000000007</v>
      </c>
      <c r="DY963" s="9">
        <v>71.739999999999995</v>
      </c>
      <c r="DZ963" s="9">
        <v>70.680000000000007</v>
      </c>
      <c r="EA963" s="9">
        <v>69.86</v>
      </c>
      <c r="EB963" s="9">
        <v>70.06</v>
      </c>
      <c r="EC963" s="9">
        <v>72.25</v>
      </c>
      <c r="ED963" s="9">
        <v>78.8</v>
      </c>
      <c r="EE963" s="9">
        <v>81.06</v>
      </c>
      <c r="EF963" s="9">
        <v>81.31</v>
      </c>
      <c r="EG963" s="9">
        <v>81.260000000000005</v>
      </c>
      <c r="EH963" s="9">
        <v>80.7</v>
      </c>
      <c r="EI963" s="9">
        <v>77.59</v>
      </c>
      <c r="EJ963" s="9">
        <v>69.819999999999993</v>
      </c>
      <c r="EK963" s="9">
        <v>67.06</v>
      </c>
      <c r="EL963" s="9">
        <v>66.84</v>
      </c>
      <c r="EM963" s="9">
        <v>67.099999999999994</v>
      </c>
      <c r="EN963" s="9">
        <v>67.52</v>
      </c>
      <c r="EO963" s="9">
        <v>69.72</v>
      </c>
      <c r="EP963" s="9">
        <v>75.760000000000005</v>
      </c>
      <c r="EQ963" s="9">
        <v>77.760000000000005</v>
      </c>
      <c r="ER963" s="9">
        <v>78.02</v>
      </c>
      <c r="ES963" s="9">
        <v>77.91</v>
      </c>
      <c r="ET963" s="9">
        <v>77.459999999999994</v>
      </c>
      <c r="EU963" s="9">
        <v>74.78</v>
      </c>
      <c r="EV963" s="9">
        <v>66.709999999999994</v>
      </c>
      <c r="EW963" s="9">
        <v>64.36</v>
      </c>
      <c r="EX963" s="9">
        <v>64.209999999999994</v>
      </c>
      <c r="EY963" s="9">
        <v>64.36</v>
      </c>
      <c r="EZ963" s="9">
        <v>64.78</v>
      </c>
      <c r="FA963" s="9">
        <v>67.03</v>
      </c>
      <c r="FB963" s="9">
        <v>73.760000000000005</v>
      </c>
      <c r="FC963" s="9">
        <v>75.8</v>
      </c>
      <c r="FD963" s="9">
        <v>76</v>
      </c>
      <c r="FE963" s="9">
        <v>75.900000000000006</v>
      </c>
      <c r="FF963" s="9">
        <v>75.489999999999995</v>
      </c>
      <c r="FG963" s="9">
        <v>73.05</v>
      </c>
      <c r="FH963" s="9">
        <v>66.62</v>
      </c>
      <c r="FI963" s="9">
        <v>64.44</v>
      </c>
      <c r="FJ963" s="9">
        <v>64.3</v>
      </c>
      <c r="FK963" s="9">
        <v>64.430000000000007</v>
      </c>
      <c r="FL963" s="9">
        <v>64.91</v>
      </c>
      <c r="FM963" s="9">
        <v>67.13</v>
      </c>
      <c r="FO963" s="9">
        <v>84.980999999999995</v>
      </c>
      <c r="FP963" s="7">
        <v>67.83</v>
      </c>
      <c r="FQ963" s="9">
        <v>1.3509</v>
      </c>
      <c r="FT963" s="7">
        <v>3.94</v>
      </c>
      <c r="FU963" s="7">
        <v>4.71</v>
      </c>
      <c r="FV963" s="9">
        <v>85.0702</v>
      </c>
      <c r="FX963" s="9">
        <v>68.12</v>
      </c>
      <c r="FY963" s="9">
        <v>66.89</v>
      </c>
      <c r="FZ963" s="9">
        <v>66.16</v>
      </c>
      <c r="GA963" s="9">
        <v>65.81</v>
      </c>
      <c r="GB963" s="9">
        <v>65.95</v>
      </c>
      <c r="GD963" s="9">
        <v>68.12</v>
      </c>
      <c r="GE963" s="9">
        <v>67.48</v>
      </c>
      <c r="GF963" s="9">
        <v>66.89</v>
      </c>
      <c r="GG963" s="9">
        <v>66.5</v>
      </c>
      <c r="GH963" s="9">
        <v>66.27</v>
      </c>
      <c r="GI963" s="9">
        <v>66.16</v>
      </c>
      <c r="GJ963" s="9">
        <v>66.09</v>
      </c>
      <c r="GK963" s="9">
        <v>66.040000000000006</v>
      </c>
      <c r="GL963" s="9">
        <v>65.989999999999995</v>
      </c>
      <c r="GM963" s="9">
        <v>65.92</v>
      </c>
      <c r="GN963" s="9">
        <v>65.86</v>
      </c>
      <c r="GO963" s="9">
        <v>65.81</v>
      </c>
      <c r="GP963" s="9">
        <v>65.78</v>
      </c>
      <c r="GQ963" s="9">
        <v>65.78</v>
      </c>
      <c r="GR963" s="9">
        <v>65.790000000000006</v>
      </c>
      <c r="GS963" s="9">
        <v>65.75</v>
      </c>
      <c r="GT963" s="9">
        <v>65.72</v>
      </c>
      <c r="GU963" s="9">
        <v>65.739999999999995</v>
      </c>
      <c r="GV963" s="9">
        <v>65.77</v>
      </c>
      <c r="GW963" s="9">
        <v>65.83</v>
      </c>
      <c r="GX963" s="9">
        <v>65.88</v>
      </c>
      <c r="GY963" s="9">
        <v>65.87</v>
      </c>
      <c r="GZ963" s="9">
        <v>65.900000000000006</v>
      </c>
      <c r="HA963" s="9">
        <v>65.95</v>
      </c>
      <c r="HB963" s="9">
        <v>65.989999999999995</v>
      </c>
      <c r="HC963" s="9">
        <v>66.05</v>
      </c>
      <c r="HD963" s="9">
        <v>66.12</v>
      </c>
      <c r="HE963" s="9">
        <v>66.13</v>
      </c>
      <c r="HF963" s="9">
        <v>66.180000000000007</v>
      </c>
      <c r="HG963" s="9">
        <v>66.28</v>
      </c>
      <c r="HH963" s="9">
        <v>66.36</v>
      </c>
      <c r="HI963" s="9">
        <v>66.45</v>
      </c>
      <c r="HJ963" s="9">
        <v>66.52</v>
      </c>
      <c r="HK963" s="9">
        <v>66.540000000000006</v>
      </c>
      <c r="HL963" s="9">
        <v>66.58</v>
      </c>
      <c r="HM963" s="9">
        <v>66.61</v>
      </c>
      <c r="HN963" s="9">
        <v>66.66</v>
      </c>
      <c r="HO963" s="9">
        <v>66.7</v>
      </c>
      <c r="HP963" s="9">
        <v>66.760000000000005</v>
      </c>
      <c r="HQ963" s="9">
        <v>66.86</v>
      </c>
      <c r="HR963" s="9">
        <v>66.89</v>
      </c>
      <c r="HS963" s="9">
        <v>67.010000000000005</v>
      </c>
      <c r="HT963" s="9">
        <v>67.08</v>
      </c>
      <c r="HU963" s="9">
        <v>67.14</v>
      </c>
      <c r="HV963" s="9">
        <v>67.19</v>
      </c>
      <c r="HW963" s="9">
        <v>67.239999999999995</v>
      </c>
      <c r="HX963" s="9">
        <v>67.28</v>
      </c>
      <c r="HY963" s="9">
        <v>67.319999999999993</v>
      </c>
      <c r="ID963" s="14">
        <v>84.838099999999997</v>
      </c>
      <c r="IE963" s="14">
        <v>84.747900000000001</v>
      </c>
      <c r="IF963" s="14">
        <v>-0.10641399999999999</v>
      </c>
      <c r="IH963" s="7">
        <v>68.12</v>
      </c>
      <c r="II963" s="9">
        <v>77.83</v>
      </c>
    </row>
    <row r="964" spans="1:243" x14ac:dyDescent="0.35">
      <c r="A964" s="6">
        <f t="shared" si="208"/>
        <v>45901</v>
      </c>
      <c r="B964" s="13">
        <f t="shared" si="214"/>
        <v>9</v>
      </c>
      <c r="C964" s="13">
        <f t="shared" si="215"/>
        <v>2025</v>
      </c>
      <c r="D964">
        <f t="shared" si="216"/>
        <v>202509</v>
      </c>
      <c r="E964">
        <f t="shared" si="217"/>
        <v>3</v>
      </c>
      <c r="F964">
        <f t="shared" si="218"/>
        <v>202503</v>
      </c>
      <c r="G964" t="s">
        <v>2123</v>
      </c>
      <c r="H964" s="9">
        <v>4</v>
      </c>
      <c r="I964" s="9">
        <v>3.9668999999999999</v>
      </c>
      <c r="J964" s="10">
        <v>3.9672288999999998</v>
      </c>
      <c r="K964" s="10">
        <v>3.9454562000000002</v>
      </c>
      <c r="L964" s="10">
        <v>3.9127067000000002</v>
      </c>
      <c r="M964" s="10">
        <v>3.8708423000000001</v>
      </c>
      <c r="N964" s="10">
        <v>3.8239754000000001</v>
      </c>
      <c r="O964" s="10">
        <v>3.7773300999999999</v>
      </c>
      <c r="P964" s="10">
        <v>3.7353974000000001</v>
      </c>
      <c r="Q964" s="10">
        <v>3.7004513000000001</v>
      </c>
      <c r="R964" s="10">
        <v>3.6730634000000002</v>
      </c>
      <c r="S964" s="10">
        <v>3.6529381000000001</v>
      </c>
      <c r="T964" s="10">
        <v>3.6392300999999998</v>
      </c>
      <c r="U964" s="10">
        <v>3.6306663000000001</v>
      </c>
      <c r="V964" s="10">
        <v>3.6255253000000001</v>
      </c>
      <c r="W964" s="10">
        <v>3.6231203999999999</v>
      </c>
      <c r="X964" s="10">
        <v>3.6230747000000001</v>
      </c>
      <c r="Y964" s="10">
        <v>3.6250116000000001</v>
      </c>
      <c r="Z964" s="10">
        <v>3.6285544000000001</v>
      </c>
      <c r="AA964" s="10">
        <v>3.6333262</v>
      </c>
      <c r="AB964" s="10">
        <v>3.6390026</v>
      </c>
      <c r="AC964" s="10">
        <v>3.6454387000000001</v>
      </c>
      <c r="AD964" s="10">
        <v>3.6525283000000002</v>
      </c>
      <c r="AE964" s="10">
        <v>3.6601653999999999</v>
      </c>
      <c r="AF964" s="10">
        <v>3.6682440000000001</v>
      </c>
      <c r="AG964" s="10">
        <v>3.6766580000000002</v>
      </c>
      <c r="AH964" s="10">
        <v>3.6853186999999998</v>
      </c>
      <c r="AI964" s="10">
        <v>3.6942080000000002</v>
      </c>
      <c r="AJ964" s="10">
        <v>3.7033247</v>
      </c>
      <c r="AK964" s="10">
        <v>3.7126679999999999</v>
      </c>
      <c r="AL964" s="10">
        <v>3.7222371999999999</v>
      </c>
      <c r="AM964" s="10">
        <v>3.7320310999999999</v>
      </c>
      <c r="AN964" s="10">
        <v>3.7420490000000002</v>
      </c>
      <c r="AO964" s="10">
        <v>3.7522902</v>
      </c>
      <c r="AP964" s="10">
        <v>3.7627533999999998</v>
      </c>
      <c r="AQ964" s="10">
        <v>3.7734380000000001</v>
      </c>
      <c r="AR964" s="10">
        <v>3.7843431000000001</v>
      </c>
      <c r="AS964" s="10">
        <v>3.7954675999999998</v>
      </c>
      <c r="AT964" s="10">
        <v>3.8068118000000002</v>
      </c>
      <c r="AU964" s="10">
        <v>3.8183801000000002</v>
      </c>
      <c r="AV964" s="10">
        <v>3.8301778</v>
      </c>
      <c r="AW964" s="10">
        <v>3.8422106</v>
      </c>
      <c r="AX964" s="10">
        <v>3.8544839999999998</v>
      </c>
      <c r="AY964" s="10">
        <v>3.8670034000000002</v>
      </c>
      <c r="AZ964" s="10">
        <v>3.8797744999999999</v>
      </c>
      <c r="BA964" s="10">
        <v>3.8928029</v>
      </c>
      <c r="BB964" s="10">
        <v>3.9060937999999998</v>
      </c>
      <c r="BC964" s="10">
        <v>3.9196529999999998</v>
      </c>
      <c r="BD964" s="10">
        <v>3.9334859999999998</v>
      </c>
      <c r="BE964" s="10">
        <v>3.9475983000000001</v>
      </c>
      <c r="BF964" s="10">
        <v>3.9619932000000002</v>
      </c>
      <c r="BG964" s="10">
        <v>3.9766634999999999</v>
      </c>
      <c r="BH964" s="10">
        <v>3.9915973999999999</v>
      </c>
      <c r="BI964" s="10">
        <v>4.0067836999999997</v>
      </c>
      <c r="BJ964" s="10">
        <v>4.0222112000000001</v>
      </c>
      <c r="BK964" s="10">
        <v>4.0378683000000004</v>
      </c>
      <c r="BL964" s="10">
        <v>4.0537435999999998</v>
      </c>
      <c r="BM964" s="10">
        <v>4.0698261999999996</v>
      </c>
      <c r="BN964" s="10">
        <v>4.0861042000000003</v>
      </c>
      <c r="BO964" s="10">
        <v>4.1025665</v>
      </c>
      <c r="BP964" s="10">
        <v>4.1192019000000002</v>
      </c>
      <c r="BQ964" s="10">
        <v>4.1359985999999997</v>
      </c>
      <c r="BR964" s="10">
        <v>4.2394983000000002</v>
      </c>
      <c r="BS964" s="10">
        <v>4.3457201999999997</v>
      </c>
      <c r="BU964" s="9">
        <v>78.56</v>
      </c>
      <c r="BV964" s="9">
        <v>83.52</v>
      </c>
      <c r="BW964" s="9">
        <v>87.18</v>
      </c>
      <c r="BX964" s="9">
        <v>88.63</v>
      </c>
      <c r="BY964" s="9">
        <v>88.73</v>
      </c>
      <c r="BZ964" s="9">
        <v>84.73</v>
      </c>
      <c r="CA964" s="9">
        <v>80.790000000000006</v>
      </c>
      <c r="CB964" s="9">
        <v>77.64</v>
      </c>
      <c r="CC964" s="9">
        <v>76.489999999999995</v>
      </c>
      <c r="CD964" s="9">
        <v>76.13</v>
      </c>
      <c r="CE964" s="9">
        <v>77.19</v>
      </c>
      <c r="CF964" s="9">
        <v>78.66</v>
      </c>
      <c r="CG964" s="9">
        <v>79.92</v>
      </c>
      <c r="CH964" s="9">
        <v>84.64</v>
      </c>
      <c r="CI964" s="9">
        <v>87.63</v>
      </c>
      <c r="CJ964" s="9">
        <v>88.86</v>
      </c>
      <c r="CK964" s="9">
        <v>88.59</v>
      </c>
      <c r="CL964" s="9">
        <v>83.15</v>
      </c>
      <c r="CM964" s="9">
        <v>76.069999999999993</v>
      </c>
      <c r="CN964" s="9">
        <v>73.959999999999994</v>
      </c>
      <c r="CO964" s="9">
        <v>72.150000000000006</v>
      </c>
      <c r="CP964" s="9">
        <v>69.45</v>
      </c>
      <c r="CQ964" s="9">
        <v>69.27</v>
      </c>
      <c r="CR964" s="9">
        <v>71.45</v>
      </c>
      <c r="CS964" s="9">
        <v>76.55</v>
      </c>
      <c r="CT964" s="9">
        <v>79.41</v>
      </c>
      <c r="CU964" s="9">
        <v>79.77</v>
      </c>
      <c r="CV964" s="9">
        <v>81.790000000000006</v>
      </c>
      <c r="CW964" s="9">
        <v>82.63</v>
      </c>
      <c r="CX964" s="9">
        <v>79.069999999999993</v>
      </c>
      <c r="CY964" s="9">
        <v>71.22</v>
      </c>
      <c r="CZ964" s="9">
        <v>67.22</v>
      </c>
      <c r="DA964" s="9">
        <v>65.41</v>
      </c>
      <c r="DB964" s="9">
        <v>65.34</v>
      </c>
      <c r="DC964" s="9">
        <v>65.45</v>
      </c>
      <c r="DD964" s="9">
        <v>67.7</v>
      </c>
      <c r="DE964" s="9">
        <v>71.61</v>
      </c>
      <c r="DF964" s="9">
        <v>73.73</v>
      </c>
      <c r="DG964" s="9">
        <v>75.099999999999994</v>
      </c>
      <c r="DH964" s="9">
        <v>77.78</v>
      </c>
      <c r="DI964" s="9">
        <v>77.290000000000006</v>
      </c>
      <c r="DJ964" s="9">
        <v>75.47</v>
      </c>
      <c r="DK964" s="9">
        <v>67.28</v>
      </c>
      <c r="DL964" s="9">
        <v>65.28</v>
      </c>
      <c r="DM964" s="9">
        <v>64.97</v>
      </c>
      <c r="DN964" s="9">
        <v>64.55</v>
      </c>
      <c r="DO964" s="9">
        <v>64.36</v>
      </c>
      <c r="DP964" s="9">
        <v>65.64</v>
      </c>
      <c r="DR964" s="9">
        <v>73.930000000000007</v>
      </c>
      <c r="DS964" s="9">
        <v>83.43</v>
      </c>
      <c r="DT964" s="9">
        <v>85.22</v>
      </c>
      <c r="DU964" s="9">
        <v>85.99</v>
      </c>
      <c r="DV964" s="9">
        <v>85.93</v>
      </c>
      <c r="DW964" s="9">
        <v>83.18</v>
      </c>
      <c r="DX964" s="9">
        <v>75.900000000000006</v>
      </c>
      <c r="DY964" s="9">
        <v>72.959999999999994</v>
      </c>
      <c r="DZ964" s="9">
        <v>71.900000000000006</v>
      </c>
      <c r="EA964" s="9">
        <v>71.069999999999993</v>
      </c>
      <c r="EB964" s="9">
        <v>71.27</v>
      </c>
      <c r="EC964" s="9">
        <v>73.459999999999994</v>
      </c>
      <c r="ED964" s="9">
        <v>79.7</v>
      </c>
      <c r="EE964" s="9">
        <v>81.98</v>
      </c>
      <c r="EF964" s="9">
        <v>82.24</v>
      </c>
      <c r="EG964" s="9">
        <v>82.19</v>
      </c>
      <c r="EH964" s="9">
        <v>81.62</v>
      </c>
      <c r="EI964" s="9">
        <v>78.47</v>
      </c>
      <c r="EJ964" s="9">
        <v>70.69</v>
      </c>
      <c r="EK964" s="9">
        <v>67.94</v>
      </c>
      <c r="EL964" s="9">
        <v>67.72</v>
      </c>
      <c r="EM964" s="9">
        <v>67.97</v>
      </c>
      <c r="EN964" s="9">
        <v>68.400000000000006</v>
      </c>
      <c r="EO964" s="9">
        <v>70.599999999999994</v>
      </c>
      <c r="EP964" s="9">
        <v>76.64</v>
      </c>
      <c r="EQ964" s="9">
        <v>78.650000000000006</v>
      </c>
      <c r="ER964" s="9">
        <v>78.91</v>
      </c>
      <c r="ES964" s="9">
        <v>78.8</v>
      </c>
      <c r="ET964" s="9">
        <v>78.34</v>
      </c>
      <c r="EU964" s="9">
        <v>75.64</v>
      </c>
      <c r="EV964" s="9">
        <v>67.81</v>
      </c>
      <c r="EW964" s="9">
        <v>65.459999999999994</v>
      </c>
      <c r="EX964" s="9">
        <v>65.31</v>
      </c>
      <c r="EY964" s="9">
        <v>65.459999999999994</v>
      </c>
      <c r="EZ964" s="9">
        <v>65.88</v>
      </c>
      <c r="FA964" s="9">
        <v>68.13</v>
      </c>
      <c r="FB964" s="9">
        <v>74.08</v>
      </c>
      <c r="FC964" s="9">
        <v>76.13</v>
      </c>
      <c r="FD964" s="9">
        <v>76.33</v>
      </c>
      <c r="FE964" s="9">
        <v>76.23</v>
      </c>
      <c r="FF964" s="9">
        <v>75.819999999999993</v>
      </c>
      <c r="FG964" s="9">
        <v>73.37</v>
      </c>
      <c r="FH964" s="9">
        <v>67.25</v>
      </c>
      <c r="FI964" s="9">
        <v>65.06</v>
      </c>
      <c r="FJ964" s="9">
        <v>64.91</v>
      </c>
      <c r="FK964" s="9">
        <v>65.03</v>
      </c>
      <c r="FL964" s="9">
        <v>65.5</v>
      </c>
      <c r="FM964" s="9">
        <v>67.709999999999994</v>
      </c>
      <c r="FO964" s="9">
        <v>85.186400000000006</v>
      </c>
      <c r="FP964" s="7">
        <v>67.09</v>
      </c>
      <c r="FQ964" s="9">
        <v>1.3548</v>
      </c>
      <c r="FT964" s="7">
        <v>3.97</v>
      </c>
      <c r="FU964" s="7">
        <v>4.75</v>
      </c>
      <c r="FV964" s="9">
        <v>85.279799999999994</v>
      </c>
      <c r="FX964" s="9">
        <v>68.150000000000006</v>
      </c>
      <c r="FY964" s="9">
        <v>67.08</v>
      </c>
      <c r="FZ964" s="9">
        <v>66.599999999999994</v>
      </c>
      <c r="GA964" s="9">
        <v>66.290000000000006</v>
      </c>
      <c r="GB964" s="9">
        <v>66.48</v>
      </c>
      <c r="GD964" s="9">
        <v>68.150000000000006</v>
      </c>
      <c r="GE964" s="9">
        <v>67.52</v>
      </c>
      <c r="GF964" s="9">
        <v>67.08</v>
      </c>
      <c r="GG964" s="9">
        <v>66.819999999999993</v>
      </c>
      <c r="GH964" s="9">
        <v>66.680000000000007</v>
      </c>
      <c r="GI964" s="9">
        <v>66.599999999999994</v>
      </c>
      <c r="GJ964" s="9">
        <v>66.540000000000006</v>
      </c>
      <c r="GK964" s="9">
        <v>66.489999999999995</v>
      </c>
      <c r="GL964" s="9">
        <v>66.42</v>
      </c>
      <c r="GM964" s="9">
        <v>66.36</v>
      </c>
      <c r="GN964" s="9">
        <v>66.319999999999993</v>
      </c>
      <c r="GO964" s="9">
        <v>66.290000000000006</v>
      </c>
      <c r="GP964" s="9">
        <v>66.290000000000006</v>
      </c>
      <c r="GQ964" s="9">
        <v>66.3</v>
      </c>
      <c r="GR964" s="9">
        <v>66.27</v>
      </c>
      <c r="GS964" s="9">
        <v>66.239999999999995</v>
      </c>
      <c r="GT964" s="9">
        <v>66.25</v>
      </c>
      <c r="GU964" s="9">
        <v>66.28</v>
      </c>
      <c r="GV964" s="9">
        <v>66.33</v>
      </c>
      <c r="GW964" s="9">
        <v>66.38</v>
      </c>
      <c r="GX964" s="9">
        <v>66.37</v>
      </c>
      <c r="GY964" s="9">
        <v>66.39</v>
      </c>
      <c r="GZ964" s="9">
        <v>66.44</v>
      </c>
      <c r="HA964" s="9">
        <v>66.48</v>
      </c>
      <c r="HB964" s="9">
        <v>66.540000000000006</v>
      </c>
      <c r="HC964" s="9">
        <v>66.61</v>
      </c>
      <c r="HD964" s="9">
        <v>66.62</v>
      </c>
      <c r="HE964" s="9">
        <v>66.67</v>
      </c>
      <c r="HF964" s="9">
        <v>66.77</v>
      </c>
      <c r="HG964" s="9">
        <v>66.849999999999994</v>
      </c>
      <c r="HH964" s="9">
        <v>66.94</v>
      </c>
      <c r="HI964" s="9">
        <v>67.010000000000005</v>
      </c>
      <c r="HJ964" s="9">
        <v>67.03</v>
      </c>
      <c r="HK964" s="9">
        <v>67.069999999999993</v>
      </c>
      <c r="HL964" s="9">
        <v>67.099999999999994</v>
      </c>
      <c r="HM964" s="9">
        <v>67.150000000000006</v>
      </c>
      <c r="HN964" s="9">
        <v>67.19</v>
      </c>
      <c r="HO964" s="9">
        <v>67.25</v>
      </c>
      <c r="HP964" s="9">
        <v>67.319999999999993</v>
      </c>
      <c r="HQ964" s="9">
        <v>67.349999999999994</v>
      </c>
      <c r="HR964" s="9">
        <v>67.47</v>
      </c>
      <c r="HS964" s="9">
        <v>67.540000000000006</v>
      </c>
      <c r="HT964" s="9">
        <v>67.599999999999994</v>
      </c>
      <c r="HU964" s="9">
        <v>67.67</v>
      </c>
      <c r="HV964" s="9">
        <v>67.709999999999994</v>
      </c>
      <c r="HW964" s="9">
        <v>67.75</v>
      </c>
      <c r="HX964" s="9">
        <v>67.790000000000006</v>
      </c>
      <c r="HY964" s="9">
        <v>67.81</v>
      </c>
      <c r="ID964" s="14">
        <v>84.838099999999997</v>
      </c>
      <c r="IE964" s="14">
        <v>84.747900000000001</v>
      </c>
      <c r="IF964" s="14">
        <v>-0.10641399999999999</v>
      </c>
      <c r="IH964" s="7">
        <v>68.150000000000006</v>
      </c>
      <c r="II964" s="9">
        <v>78.56</v>
      </c>
    </row>
    <row r="965" spans="1:243" x14ac:dyDescent="0.35">
      <c r="A965" s="6">
        <f t="shared" si="208"/>
        <v>45902</v>
      </c>
      <c r="B965" s="13">
        <f t="shared" si="214"/>
        <v>9</v>
      </c>
      <c r="C965" s="13">
        <f t="shared" si="215"/>
        <v>2025</v>
      </c>
      <c r="D965">
        <f t="shared" si="216"/>
        <v>202509</v>
      </c>
      <c r="E965">
        <f t="shared" si="217"/>
        <v>3</v>
      </c>
      <c r="F965">
        <f t="shared" si="218"/>
        <v>202503</v>
      </c>
      <c r="G965" t="s">
        <v>2124</v>
      </c>
      <c r="H965" s="9">
        <v>4</v>
      </c>
      <c r="I965" s="9">
        <v>3.9668999999999999</v>
      </c>
      <c r="J965" s="10">
        <v>3.965462</v>
      </c>
      <c r="K965" s="10">
        <v>3.9455827999999999</v>
      </c>
      <c r="L965" s="10">
        <v>3.9144830000000002</v>
      </c>
      <c r="M965" s="10">
        <v>3.8746789000000001</v>
      </c>
      <c r="N965" s="10">
        <v>3.8298443999999998</v>
      </c>
      <c r="O965" s="10">
        <v>3.7847841999999998</v>
      </c>
      <c r="P965" s="10">
        <v>3.7441705999999999</v>
      </c>
      <c r="Q965" s="10">
        <v>3.7106655000000002</v>
      </c>
      <c r="R965" s="10">
        <v>3.6855172</v>
      </c>
      <c r="S965" s="10">
        <v>3.6682508</v>
      </c>
      <c r="T965" s="10">
        <v>3.6579079999999999</v>
      </c>
      <c r="U965" s="10">
        <v>3.6528621999999999</v>
      </c>
      <c r="V965" s="10">
        <v>3.6506137999999999</v>
      </c>
      <c r="W965" s="10">
        <v>3.6503705000000002</v>
      </c>
      <c r="X965" s="10">
        <v>3.6518519</v>
      </c>
      <c r="Y965" s="10">
        <v>3.6547771</v>
      </c>
      <c r="Z965" s="10">
        <v>3.6588657000000002</v>
      </c>
      <c r="AA965" s="10">
        <v>3.6638369000000002</v>
      </c>
      <c r="AB965" s="10">
        <v>3.6694528000000002</v>
      </c>
      <c r="AC965" s="10">
        <v>3.6756226000000001</v>
      </c>
      <c r="AD965" s="10">
        <v>3.6822872000000002</v>
      </c>
      <c r="AE965" s="10">
        <v>3.6893874000000002</v>
      </c>
      <c r="AF965" s="10">
        <v>3.6968643000000001</v>
      </c>
      <c r="AG965" s="10">
        <v>3.7046587</v>
      </c>
      <c r="AH965" s="10">
        <v>3.7127216999999999</v>
      </c>
      <c r="AI965" s="10">
        <v>3.7210451</v>
      </c>
      <c r="AJ965" s="10">
        <v>3.7296306000000001</v>
      </c>
      <c r="AK965" s="10">
        <v>3.7384803</v>
      </c>
      <c r="AL965" s="10">
        <v>3.7475961999999998</v>
      </c>
      <c r="AM965" s="10">
        <v>3.7569799000000001</v>
      </c>
      <c r="AN965" s="10">
        <v>3.7666335000000002</v>
      </c>
      <c r="AO965" s="10">
        <v>3.7765590000000002</v>
      </c>
      <c r="AP965" s="10">
        <v>3.7867579999999998</v>
      </c>
      <c r="AQ965" s="10">
        <v>3.7972326999999999</v>
      </c>
      <c r="AR965" s="10">
        <v>3.807985</v>
      </c>
      <c r="AS965" s="10">
        <v>3.8190165999999999</v>
      </c>
      <c r="AT965" s="10">
        <v>3.8303292</v>
      </c>
      <c r="AU965" s="10">
        <v>3.8419232999999999</v>
      </c>
      <c r="AV965" s="10">
        <v>3.8537984000000001</v>
      </c>
      <c r="AW965" s="10">
        <v>3.8659542</v>
      </c>
      <c r="AX965" s="10">
        <v>3.8783908</v>
      </c>
      <c r="AY965" s="10">
        <v>3.8911077000000001</v>
      </c>
      <c r="AZ965" s="10">
        <v>3.9041047</v>
      </c>
      <c r="BA965" s="10">
        <v>3.9173817999999998</v>
      </c>
      <c r="BB965" s="10">
        <v>3.9309384000000001</v>
      </c>
      <c r="BC965" s="10">
        <v>3.9447744999999999</v>
      </c>
      <c r="BD965" s="10">
        <v>3.9588899999999998</v>
      </c>
      <c r="BE965" s="10">
        <v>3.9732843</v>
      </c>
      <c r="BF965" s="10">
        <v>3.9879557000000001</v>
      </c>
      <c r="BG965" s="10">
        <v>4.0028946999999997</v>
      </c>
      <c r="BH965" s="10">
        <v>4.0180885000000002</v>
      </c>
      <c r="BI965" s="10">
        <v>4.0335253</v>
      </c>
      <c r="BJ965" s="10">
        <v>4.0491929999999998</v>
      </c>
      <c r="BK965" s="10">
        <v>4.0650788999999996</v>
      </c>
      <c r="BL965" s="10">
        <v>4.0811710999999997</v>
      </c>
      <c r="BM965" s="10">
        <v>4.0974573999999997</v>
      </c>
      <c r="BN965" s="10">
        <v>4.1139254000000003</v>
      </c>
      <c r="BO965" s="10">
        <v>4.1305630000000004</v>
      </c>
      <c r="BP965" s="10">
        <v>4.1473580999999999</v>
      </c>
      <c r="BQ965" s="10">
        <v>4.1642980999999999</v>
      </c>
      <c r="BR965" s="10">
        <v>4.2683524999999998</v>
      </c>
      <c r="BS965" s="10">
        <v>4.3748575000000001</v>
      </c>
      <c r="BU965" s="9">
        <v>78.010000000000005</v>
      </c>
      <c r="BV965" s="9">
        <v>83.33</v>
      </c>
      <c r="BW965" s="9">
        <v>86.97</v>
      </c>
      <c r="BX965" s="9">
        <v>88.47</v>
      </c>
      <c r="BY965" s="9">
        <v>88.62</v>
      </c>
      <c r="BZ965" s="9">
        <v>84.63</v>
      </c>
      <c r="CA965" s="9">
        <v>80.739999999999995</v>
      </c>
      <c r="CB965" s="9">
        <v>77.69</v>
      </c>
      <c r="CC965" s="9">
        <v>76.540000000000006</v>
      </c>
      <c r="CD965" s="9">
        <v>76.2</v>
      </c>
      <c r="CE965" s="9">
        <v>77.41</v>
      </c>
      <c r="CF965" s="9">
        <v>78.709999999999994</v>
      </c>
      <c r="CG965" s="9">
        <v>80.09</v>
      </c>
      <c r="CH965" s="9">
        <v>84.81</v>
      </c>
      <c r="CI965" s="9">
        <v>87.81</v>
      </c>
      <c r="CJ965" s="9">
        <v>89.01</v>
      </c>
      <c r="CK965" s="9">
        <v>88.74</v>
      </c>
      <c r="CL965" s="9">
        <v>83.03</v>
      </c>
      <c r="CM965" s="9">
        <v>75.95</v>
      </c>
      <c r="CN965" s="9">
        <v>73.98</v>
      </c>
      <c r="CO965" s="9">
        <v>72.17</v>
      </c>
      <c r="CP965" s="9">
        <v>69.47</v>
      </c>
      <c r="CQ965" s="9">
        <v>69.290000000000006</v>
      </c>
      <c r="CR965" s="9">
        <v>71.47</v>
      </c>
      <c r="CS965" s="9">
        <v>76.7</v>
      </c>
      <c r="CT965" s="9">
        <v>79.56</v>
      </c>
      <c r="CU965" s="9">
        <v>79.92</v>
      </c>
      <c r="CV965" s="9">
        <v>82</v>
      </c>
      <c r="CW965" s="9">
        <v>82.84</v>
      </c>
      <c r="CX965" s="9">
        <v>79.28</v>
      </c>
      <c r="CY965" s="9">
        <v>71.430000000000007</v>
      </c>
      <c r="CZ965" s="9">
        <v>67.430000000000007</v>
      </c>
      <c r="DA965" s="9">
        <v>65.62</v>
      </c>
      <c r="DB965" s="9">
        <v>65.55</v>
      </c>
      <c r="DC965" s="9">
        <v>65.66</v>
      </c>
      <c r="DD965" s="9">
        <v>67.91</v>
      </c>
      <c r="DE965" s="9">
        <v>71.819999999999993</v>
      </c>
      <c r="DF965" s="9">
        <v>73.94</v>
      </c>
      <c r="DG965" s="9">
        <v>75.31</v>
      </c>
      <c r="DH965" s="9">
        <v>77.989999999999995</v>
      </c>
      <c r="DI965" s="9">
        <v>77.5</v>
      </c>
      <c r="DJ965" s="9">
        <v>75.680000000000007</v>
      </c>
      <c r="DK965" s="9">
        <v>67.489999999999995</v>
      </c>
      <c r="DL965" s="9">
        <v>65.489999999999995</v>
      </c>
      <c r="DM965" s="9">
        <v>65.180000000000007</v>
      </c>
      <c r="DN965" s="9">
        <v>64.760000000000005</v>
      </c>
      <c r="DO965" s="9">
        <v>64.569999999999993</v>
      </c>
      <c r="DP965" s="9">
        <v>65.849999999999994</v>
      </c>
      <c r="DR965" s="9">
        <v>73.63</v>
      </c>
      <c r="DS965" s="9">
        <v>83.12</v>
      </c>
      <c r="DT965" s="9">
        <v>84.24</v>
      </c>
      <c r="DU965" s="9">
        <v>86.05</v>
      </c>
      <c r="DV965" s="9">
        <v>86.04</v>
      </c>
      <c r="DW965" s="9">
        <v>83.42</v>
      </c>
      <c r="DX965" s="9">
        <v>75.81</v>
      </c>
      <c r="DY965" s="9">
        <v>72.87</v>
      </c>
      <c r="DZ965" s="9">
        <v>71.81</v>
      </c>
      <c r="EA965" s="9">
        <v>71.03</v>
      </c>
      <c r="EB965" s="9">
        <v>71.23</v>
      </c>
      <c r="EC965" s="9">
        <v>73.42</v>
      </c>
      <c r="ED965" s="9">
        <v>79.650000000000006</v>
      </c>
      <c r="EE965" s="9">
        <v>81.93</v>
      </c>
      <c r="EF965" s="9">
        <v>82.18</v>
      </c>
      <c r="EG965" s="9">
        <v>82.13</v>
      </c>
      <c r="EH965" s="9">
        <v>81.56</v>
      </c>
      <c r="EI965" s="9">
        <v>78.41</v>
      </c>
      <c r="EJ965" s="9">
        <v>70.7</v>
      </c>
      <c r="EK965" s="9">
        <v>67.959999999999994</v>
      </c>
      <c r="EL965" s="9">
        <v>67.739999999999995</v>
      </c>
      <c r="EM965" s="9">
        <v>67.98</v>
      </c>
      <c r="EN965" s="9">
        <v>68.42</v>
      </c>
      <c r="EO965" s="9">
        <v>70.62</v>
      </c>
      <c r="EP965" s="9">
        <v>76.959999999999994</v>
      </c>
      <c r="EQ965" s="9">
        <v>78.98</v>
      </c>
      <c r="ER965" s="9">
        <v>79.239999999999995</v>
      </c>
      <c r="ES965" s="9">
        <v>79.13</v>
      </c>
      <c r="ET965" s="9">
        <v>78.67</v>
      </c>
      <c r="EU965" s="9">
        <v>75.959999999999994</v>
      </c>
      <c r="EV965" s="9">
        <v>67.900000000000006</v>
      </c>
      <c r="EW965" s="9">
        <v>65.540000000000006</v>
      </c>
      <c r="EX965" s="9">
        <v>65.400000000000006</v>
      </c>
      <c r="EY965" s="9">
        <v>65.540000000000006</v>
      </c>
      <c r="EZ965" s="9">
        <v>65.959999999999994</v>
      </c>
      <c r="FA965" s="9">
        <v>68.209999999999994</v>
      </c>
      <c r="FB965" s="9">
        <v>74.28</v>
      </c>
      <c r="FC965" s="9">
        <v>76.34</v>
      </c>
      <c r="FD965" s="9">
        <v>76.53</v>
      </c>
      <c r="FE965" s="9">
        <v>76.430000000000007</v>
      </c>
      <c r="FF965" s="9">
        <v>76.02</v>
      </c>
      <c r="FG965" s="9">
        <v>73.56</v>
      </c>
      <c r="FH965" s="9">
        <v>67.31</v>
      </c>
      <c r="FI965" s="9">
        <v>65.12</v>
      </c>
      <c r="FJ965" s="9">
        <v>64.959999999999994</v>
      </c>
      <c r="FK965" s="9">
        <v>65.09</v>
      </c>
      <c r="FL965" s="9">
        <v>65.56</v>
      </c>
      <c r="FM965" s="9">
        <v>67.760000000000005</v>
      </c>
      <c r="FO965" s="9">
        <v>84.465599999999995</v>
      </c>
      <c r="FP965" s="7">
        <v>68.09</v>
      </c>
      <c r="FQ965" s="9">
        <v>1.3396999999999999</v>
      </c>
      <c r="FT965" s="7">
        <v>3.98</v>
      </c>
      <c r="FU965" s="7">
        <v>4.8</v>
      </c>
      <c r="FV965" s="9">
        <v>84.550799999999995</v>
      </c>
      <c r="FX965" s="9">
        <v>69.14</v>
      </c>
      <c r="FY965" s="9">
        <v>68.17</v>
      </c>
      <c r="FZ965" s="9">
        <v>67.650000000000006</v>
      </c>
      <c r="GA965" s="9">
        <v>67.290000000000006</v>
      </c>
      <c r="GB965" s="9">
        <v>67.31</v>
      </c>
      <c r="GD965" s="9">
        <v>69.14</v>
      </c>
      <c r="GE965" s="9">
        <v>68.59</v>
      </c>
      <c r="GF965" s="9">
        <v>68.17</v>
      </c>
      <c r="GG965" s="9">
        <v>67.900000000000006</v>
      </c>
      <c r="GH965" s="9">
        <v>67.739999999999995</v>
      </c>
      <c r="GI965" s="9">
        <v>67.650000000000006</v>
      </c>
      <c r="GJ965" s="9">
        <v>67.58</v>
      </c>
      <c r="GK965" s="9">
        <v>67.52</v>
      </c>
      <c r="GL965" s="9">
        <v>67.45</v>
      </c>
      <c r="GM965" s="9">
        <v>67.38</v>
      </c>
      <c r="GN965" s="9">
        <v>67.33</v>
      </c>
      <c r="GO965" s="9">
        <v>67.290000000000006</v>
      </c>
      <c r="GP965" s="9">
        <v>67.290000000000006</v>
      </c>
      <c r="GQ965" s="9">
        <v>67.290000000000006</v>
      </c>
      <c r="GR965" s="9">
        <v>67.239999999999995</v>
      </c>
      <c r="GS965" s="9">
        <v>67.2</v>
      </c>
      <c r="GT965" s="9">
        <v>67.2</v>
      </c>
      <c r="GU965" s="9">
        <v>67.209999999999994</v>
      </c>
      <c r="GV965" s="9">
        <v>67.25</v>
      </c>
      <c r="GW965" s="9">
        <v>67.28</v>
      </c>
      <c r="GX965" s="9">
        <v>67.260000000000005</v>
      </c>
      <c r="GY965" s="9">
        <v>67.260000000000005</v>
      </c>
      <c r="GZ965" s="9">
        <v>67.290000000000006</v>
      </c>
      <c r="HA965" s="9">
        <v>67.31</v>
      </c>
      <c r="HB965" s="9">
        <v>67.36</v>
      </c>
      <c r="HC965" s="9">
        <v>67.42</v>
      </c>
      <c r="HD965" s="9">
        <v>67.42</v>
      </c>
      <c r="HE965" s="9">
        <v>67.45</v>
      </c>
      <c r="HF965" s="9">
        <v>67.53</v>
      </c>
      <c r="HG965" s="9">
        <v>67.59</v>
      </c>
      <c r="HH965" s="9">
        <v>67.67</v>
      </c>
      <c r="HI965" s="9">
        <v>67.73</v>
      </c>
      <c r="HJ965" s="9">
        <v>67.73</v>
      </c>
      <c r="HK965" s="9">
        <v>67.75</v>
      </c>
      <c r="HL965" s="9">
        <v>67.760000000000005</v>
      </c>
      <c r="HM965" s="9">
        <v>67.8</v>
      </c>
      <c r="HN965" s="9">
        <v>67.83</v>
      </c>
      <c r="HO965" s="9">
        <v>67.88</v>
      </c>
      <c r="HP965" s="9">
        <v>67.94</v>
      </c>
      <c r="HQ965" s="9">
        <v>67.97</v>
      </c>
      <c r="HR965" s="9">
        <v>68.08</v>
      </c>
      <c r="HS965" s="9">
        <v>68.12</v>
      </c>
      <c r="HT965" s="9">
        <v>68.16</v>
      </c>
      <c r="HU965" s="9">
        <v>68.239999999999995</v>
      </c>
      <c r="HV965" s="9">
        <v>68.239999999999995</v>
      </c>
      <c r="HW965" s="9">
        <v>68.260000000000005</v>
      </c>
      <c r="HX965" s="9">
        <v>68.28</v>
      </c>
      <c r="HY965" s="9">
        <v>68.290000000000006</v>
      </c>
      <c r="ID965" s="14">
        <v>84.838099999999997</v>
      </c>
      <c r="IE965" s="14">
        <v>84.747900000000001</v>
      </c>
      <c r="IF965" s="14">
        <v>-0.10641399999999999</v>
      </c>
      <c r="IH965" s="7">
        <v>69.14</v>
      </c>
      <c r="II965" s="9">
        <v>78.010000000000005</v>
      </c>
    </row>
    <row r="966" spans="1:243" x14ac:dyDescent="0.35">
      <c r="A966" s="6">
        <f t="shared" si="208"/>
        <v>45903</v>
      </c>
      <c r="B966" s="13">
        <f t="shared" si="214"/>
        <v>9</v>
      </c>
      <c r="C966" s="13">
        <f t="shared" si="215"/>
        <v>2025</v>
      </c>
      <c r="D966">
        <f t="shared" si="216"/>
        <v>202509</v>
      </c>
      <c r="E966">
        <f t="shared" si="217"/>
        <v>3</v>
      </c>
      <c r="F966">
        <f t="shared" si="218"/>
        <v>202503</v>
      </c>
      <c r="G966" t="s">
        <v>2125</v>
      </c>
      <c r="H966" s="9">
        <v>4</v>
      </c>
      <c r="I966" s="9">
        <v>3.9670000000000001</v>
      </c>
      <c r="J966" s="10">
        <v>3.9662145</v>
      </c>
      <c r="K966" s="10">
        <v>3.9455469999999999</v>
      </c>
      <c r="L966" s="10">
        <v>3.9125158999999998</v>
      </c>
      <c r="M966" s="10">
        <v>3.8697384000000001</v>
      </c>
      <c r="N966" s="10">
        <v>3.8214782</v>
      </c>
      <c r="O966" s="10">
        <v>3.7732948999999998</v>
      </c>
      <c r="P966" s="10">
        <v>3.7300692999999998</v>
      </c>
      <c r="Q966" s="10">
        <v>3.6942615999999999</v>
      </c>
      <c r="R966" s="10">
        <v>3.6668949999999998</v>
      </c>
      <c r="S966" s="10">
        <v>3.6474831999999999</v>
      </c>
      <c r="T966" s="10">
        <v>3.6352433</v>
      </c>
      <c r="U966" s="10">
        <v>3.6287188000000001</v>
      </c>
      <c r="V966" s="10">
        <v>3.6254412999999999</v>
      </c>
      <c r="W966" s="10">
        <v>3.6245444</v>
      </c>
      <c r="X966" s="10">
        <v>3.6256463000000001</v>
      </c>
      <c r="Y966" s="10">
        <v>3.6283650000000001</v>
      </c>
      <c r="Z966" s="10">
        <v>3.6323186999999999</v>
      </c>
      <c r="AA966" s="10">
        <v>3.6371253000000001</v>
      </c>
      <c r="AB966" s="10">
        <v>3.6424672</v>
      </c>
      <c r="AC966" s="10">
        <v>3.6482481</v>
      </c>
      <c r="AD966" s="10">
        <v>3.6544191000000001</v>
      </c>
      <c r="AE966" s="10">
        <v>3.6609316999999999</v>
      </c>
      <c r="AF966" s="10">
        <v>3.6677374</v>
      </c>
      <c r="AG966" s="10">
        <v>3.6747871999999999</v>
      </c>
      <c r="AH966" s="10">
        <v>3.6820417999999999</v>
      </c>
      <c r="AI966" s="10">
        <v>3.6894977</v>
      </c>
      <c r="AJ966" s="10">
        <v>3.6971604</v>
      </c>
      <c r="AK966" s="10">
        <v>3.7050355000000001</v>
      </c>
      <c r="AL966" s="10">
        <v>3.7131289000000001</v>
      </c>
      <c r="AM966" s="10">
        <v>3.7214458000000001</v>
      </c>
      <c r="AN966" s="10">
        <v>3.7299921</v>
      </c>
      <c r="AO966" s="10">
        <v>3.7387733999999999</v>
      </c>
      <c r="AP966" s="10">
        <v>3.7477952000000001</v>
      </c>
      <c r="AQ966" s="10">
        <v>3.7570630999999999</v>
      </c>
      <c r="AR966" s="10">
        <v>3.7665828000000001</v>
      </c>
      <c r="AS966" s="10">
        <v>3.7763597999999998</v>
      </c>
      <c r="AT966" s="10">
        <v>3.7863996000000002</v>
      </c>
      <c r="AU966" s="10">
        <v>3.7967064000000001</v>
      </c>
      <c r="AV966" s="10">
        <v>3.8072840999999999</v>
      </c>
      <c r="AW966" s="10">
        <v>3.8181364000000002</v>
      </c>
      <c r="AX966" s="10">
        <v>3.8292676000000001</v>
      </c>
      <c r="AY966" s="10">
        <v>3.8406812000000001</v>
      </c>
      <c r="AZ966" s="10">
        <v>3.8523812</v>
      </c>
      <c r="BA966" s="10">
        <v>3.8643717</v>
      </c>
      <c r="BB966" s="10">
        <v>3.8766562000000002</v>
      </c>
      <c r="BC966" s="10">
        <v>3.8892389000000001</v>
      </c>
      <c r="BD966" s="10">
        <v>3.9021237000000002</v>
      </c>
      <c r="BE966" s="10">
        <v>3.9153142000000001</v>
      </c>
      <c r="BF966" s="10">
        <v>3.9288120000000002</v>
      </c>
      <c r="BG966" s="10">
        <v>3.9426070000000002</v>
      </c>
      <c r="BH966" s="10">
        <v>3.9566857999999998</v>
      </c>
      <c r="BI966" s="10">
        <v>3.9710353999999999</v>
      </c>
      <c r="BJ966" s="10">
        <v>3.9856425999999998</v>
      </c>
      <c r="BK966" s="10">
        <v>4.0004939000000004</v>
      </c>
      <c r="BL966" s="10">
        <v>4.0155763999999996</v>
      </c>
      <c r="BM966" s="10">
        <v>4.0308769</v>
      </c>
      <c r="BN966" s="10">
        <v>4.0463819000000001</v>
      </c>
      <c r="BO966" s="10">
        <v>4.0620783999999999</v>
      </c>
      <c r="BP966" s="10">
        <v>4.0779534000000002</v>
      </c>
      <c r="BQ966" s="10">
        <v>4.0939931999999999</v>
      </c>
      <c r="BR966" s="10">
        <v>4.1929866999999996</v>
      </c>
      <c r="BS966" s="10">
        <v>4.2947597999999996</v>
      </c>
      <c r="BU966" s="9">
        <v>78.459999999999994</v>
      </c>
      <c r="BV966" s="9">
        <v>83.88</v>
      </c>
      <c r="BW966" s="9">
        <v>87.44</v>
      </c>
      <c r="BX966" s="9">
        <v>88.95</v>
      </c>
      <c r="BY966" s="9">
        <v>89.01</v>
      </c>
      <c r="BZ966" s="9">
        <v>84.97</v>
      </c>
      <c r="CA966" s="9">
        <v>81.180000000000007</v>
      </c>
      <c r="CB966" s="9">
        <v>78.13</v>
      </c>
      <c r="CC966" s="9">
        <v>76.98</v>
      </c>
      <c r="CD966" s="9">
        <v>76.64</v>
      </c>
      <c r="CE966" s="9">
        <v>77.849999999999994</v>
      </c>
      <c r="CF966" s="9">
        <v>79.150000000000006</v>
      </c>
      <c r="CG966" s="9">
        <v>80.62</v>
      </c>
      <c r="CH966" s="9">
        <v>85.34</v>
      </c>
      <c r="CI966" s="9">
        <v>88.34</v>
      </c>
      <c r="CJ966" s="9">
        <v>89.54</v>
      </c>
      <c r="CK966" s="9">
        <v>89.27</v>
      </c>
      <c r="CL966" s="9">
        <v>83.56</v>
      </c>
      <c r="CM966" s="9">
        <v>76.38</v>
      </c>
      <c r="CN966" s="9">
        <v>74.17</v>
      </c>
      <c r="CO966" s="9">
        <v>72.36</v>
      </c>
      <c r="CP966" s="9">
        <v>69.66</v>
      </c>
      <c r="CQ966" s="9">
        <v>69.48</v>
      </c>
      <c r="CR966" s="9">
        <v>71.66</v>
      </c>
      <c r="CS966" s="9">
        <v>76.83</v>
      </c>
      <c r="CT966" s="9">
        <v>79.69</v>
      </c>
      <c r="CU966" s="9">
        <v>80.05</v>
      </c>
      <c r="CV966" s="9">
        <v>82.23</v>
      </c>
      <c r="CW966" s="9">
        <v>83.07</v>
      </c>
      <c r="CX966" s="9">
        <v>79.510000000000005</v>
      </c>
      <c r="CY966" s="9">
        <v>71.66</v>
      </c>
      <c r="CZ966" s="9">
        <v>67.66</v>
      </c>
      <c r="DA966" s="9">
        <v>65.849999999999994</v>
      </c>
      <c r="DB966" s="9">
        <v>65.78</v>
      </c>
      <c r="DC966" s="9">
        <v>65.89</v>
      </c>
      <c r="DD966" s="9">
        <v>68.14</v>
      </c>
      <c r="DE966" s="9">
        <v>72.17</v>
      </c>
      <c r="DF966" s="9">
        <v>74.290000000000006</v>
      </c>
      <c r="DG966" s="9">
        <v>75.66</v>
      </c>
      <c r="DH966" s="9">
        <v>78.34</v>
      </c>
      <c r="DI966" s="9">
        <v>77.849999999999994</v>
      </c>
      <c r="DJ966" s="9">
        <v>76.03</v>
      </c>
      <c r="DK966" s="9">
        <v>67.84</v>
      </c>
      <c r="DL966" s="9">
        <v>65.84</v>
      </c>
      <c r="DM966" s="9">
        <v>65.53</v>
      </c>
      <c r="DN966" s="9">
        <v>65.11</v>
      </c>
      <c r="DO966" s="9">
        <v>64.92</v>
      </c>
      <c r="DP966" s="9">
        <v>66.2</v>
      </c>
      <c r="DR966" s="9">
        <v>74.44</v>
      </c>
      <c r="DS966" s="9">
        <v>83.58</v>
      </c>
      <c r="DT966" s="9">
        <v>82.5</v>
      </c>
      <c r="DU966" s="9">
        <v>85.99</v>
      </c>
      <c r="DV966" s="9">
        <v>85.9</v>
      </c>
      <c r="DW966" s="9">
        <v>82.9</v>
      </c>
      <c r="DX966" s="9">
        <v>76.349999999999994</v>
      </c>
      <c r="DY966" s="9">
        <v>73.41</v>
      </c>
      <c r="DZ966" s="9">
        <v>72.349999999999994</v>
      </c>
      <c r="EA966" s="9">
        <v>71.599999999999994</v>
      </c>
      <c r="EB966" s="9">
        <v>71.8</v>
      </c>
      <c r="EC966" s="9">
        <v>73.989999999999995</v>
      </c>
      <c r="ED966" s="9">
        <v>80.06</v>
      </c>
      <c r="EE966" s="9">
        <v>82.35</v>
      </c>
      <c r="EF966" s="9">
        <v>82.6</v>
      </c>
      <c r="EG966" s="9">
        <v>82.55</v>
      </c>
      <c r="EH966" s="9">
        <v>81.98</v>
      </c>
      <c r="EI966" s="9">
        <v>78.81</v>
      </c>
      <c r="EJ966" s="9">
        <v>70.98</v>
      </c>
      <c r="EK966" s="9">
        <v>68.239999999999995</v>
      </c>
      <c r="EL966" s="9">
        <v>68.02</v>
      </c>
      <c r="EM966" s="9">
        <v>68.260000000000005</v>
      </c>
      <c r="EN966" s="9">
        <v>68.7</v>
      </c>
      <c r="EO966" s="9">
        <v>70.900000000000006</v>
      </c>
      <c r="EP966" s="9">
        <v>76.94</v>
      </c>
      <c r="EQ966" s="9">
        <v>78.959999999999994</v>
      </c>
      <c r="ER966" s="9">
        <v>79.22</v>
      </c>
      <c r="ES966" s="9">
        <v>79.11</v>
      </c>
      <c r="ET966" s="9">
        <v>78.650000000000006</v>
      </c>
      <c r="EU966" s="9">
        <v>75.94</v>
      </c>
      <c r="EV966" s="9">
        <v>68.290000000000006</v>
      </c>
      <c r="EW966" s="9">
        <v>65.930000000000007</v>
      </c>
      <c r="EX966" s="9">
        <v>65.78</v>
      </c>
      <c r="EY966" s="9">
        <v>65.92</v>
      </c>
      <c r="EZ966" s="9">
        <v>66.34</v>
      </c>
      <c r="FA966" s="9">
        <v>68.59</v>
      </c>
      <c r="FB966" s="9">
        <v>74.260000000000005</v>
      </c>
      <c r="FC966" s="9">
        <v>76.33</v>
      </c>
      <c r="FD966" s="9">
        <v>76.52</v>
      </c>
      <c r="FE966" s="9">
        <v>76.41</v>
      </c>
      <c r="FF966" s="9">
        <v>76.010000000000005</v>
      </c>
      <c r="FG966" s="9">
        <v>73.55</v>
      </c>
      <c r="FH966" s="9">
        <v>67.569999999999993</v>
      </c>
      <c r="FI966" s="9">
        <v>65.37</v>
      </c>
      <c r="FJ966" s="9">
        <v>65.209999999999994</v>
      </c>
      <c r="FK966" s="9">
        <v>65.34</v>
      </c>
      <c r="FL966" s="9">
        <v>65.8</v>
      </c>
      <c r="FM966" s="9">
        <v>68</v>
      </c>
      <c r="FO966" s="9">
        <v>84.678399999999996</v>
      </c>
      <c r="FP966" s="7">
        <v>67.760000000000005</v>
      </c>
      <c r="FQ966" s="9">
        <v>1.3433999999999999</v>
      </c>
      <c r="FT966" s="7">
        <v>3.96</v>
      </c>
      <c r="FU966" s="7">
        <v>4.74</v>
      </c>
      <c r="FV966" s="9">
        <v>84.772000000000006</v>
      </c>
      <c r="FX966" s="9">
        <v>67.599999999999994</v>
      </c>
      <c r="FY966" s="9">
        <v>66.83</v>
      </c>
      <c r="FZ966" s="9">
        <v>66.459999999999994</v>
      </c>
      <c r="GA966" s="9">
        <v>66.3</v>
      </c>
      <c r="GB966" s="9">
        <v>66.650000000000006</v>
      </c>
      <c r="GD966" s="9">
        <v>67.599999999999994</v>
      </c>
      <c r="GE966" s="9">
        <v>67.16</v>
      </c>
      <c r="GF966" s="9">
        <v>66.83</v>
      </c>
      <c r="GG966" s="9">
        <v>66.62</v>
      </c>
      <c r="GH966" s="9">
        <v>66.510000000000005</v>
      </c>
      <c r="GI966" s="9">
        <v>66.459999999999994</v>
      </c>
      <c r="GJ966" s="9">
        <v>66.430000000000007</v>
      </c>
      <c r="GK966" s="9">
        <v>66.41</v>
      </c>
      <c r="GL966" s="9">
        <v>66.37</v>
      </c>
      <c r="GM966" s="9">
        <v>66.33</v>
      </c>
      <c r="GN966" s="9">
        <v>66.31</v>
      </c>
      <c r="GO966" s="9">
        <v>66.3</v>
      </c>
      <c r="GP966" s="9">
        <v>66.319999999999993</v>
      </c>
      <c r="GQ966" s="9">
        <v>66.34</v>
      </c>
      <c r="GR966" s="9">
        <v>66.319999999999993</v>
      </c>
      <c r="GS966" s="9">
        <v>66.31</v>
      </c>
      <c r="GT966" s="9">
        <v>66.33</v>
      </c>
      <c r="GU966" s="9">
        <v>66.37</v>
      </c>
      <c r="GV966" s="9">
        <v>66.44</v>
      </c>
      <c r="GW966" s="9">
        <v>66.5</v>
      </c>
      <c r="GX966" s="9">
        <v>66.52</v>
      </c>
      <c r="GY966" s="9">
        <v>66.55</v>
      </c>
      <c r="GZ966" s="9">
        <v>66.599999999999994</v>
      </c>
      <c r="HA966" s="9">
        <v>66.650000000000006</v>
      </c>
      <c r="HB966" s="9">
        <v>66.73</v>
      </c>
      <c r="HC966" s="9">
        <v>66.81</v>
      </c>
      <c r="HD966" s="9">
        <v>66.83</v>
      </c>
      <c r="HE966" s="9">
        <v>66.89</v>
      </c>
      <c r="HF966" s="9">
        <v>67</v>
      </c>
      <c r="HG966" s="9">
        <v>67.09</v>
      </c>
      <c r="HH966" s="9">
        <v>67.19</v>
      </c>
      <c r="HI966" s="9">
        <v>67.27</v>
      </c>
      <c r="HJ966" s="9">
        <v>67.290000000000006</v>
      </c>
      <c r="HK966" s="9">
        <v>67.33</v>
      </c>
      <c r="HL966" s="9">
        <v>67.37</v>
      </c>
      <c r="HM966" s="9">
        <v>67.44</v>
      </c>
      <c r="HN966" s="9">
        <v>67.489999999999995</v>
      </c>
      <c r="HO966" s="9">
        <v>67.55</v>
      </c>
      <c r="HP966" s="9">
        <v>67.63</v>
      </c>
      <c r="HQ966" s="9">
        <v>67.67</v>
      </c>
      <c r="HR966" s="9">
        <v>67.790000000000006</v>
      </c>
      <c r="HS966" s="9">
        <v>67.849999999999994</v>
      </c>
      <c r="HT966" s="9">
        <v>67.91</v>
      </c>
      <c r="HU966" s="9">
        <v>67.989999999999995</v>
      </c>
      <c r="HV966" s="9">
        <v>68</v>
      </c>
      <c r="HW966" s="9">
        <v>68.03</v>
      </c>
      <c r="HX966" s="9">
        <v>68.06</v>
      </c>
      <c r="HY966" s="9">
        <v>68.09</v>
      </c>
      <c r="ID966" s="14">
        <v>84.838099999999997</v>
      </c>
      <c r="IE966" s="14">
        <v>84.747900000000001</v>
      </c>
      <c r="IF966" s="14">
        <v>-0.10641399999999999</v>
      </c>
      <c r="IH966" s="7">
        <v>67.599999999999994</v>
      </c>
      <c r="II966" s="9">
        <v>78.459999999999994</v>
      </c>
    </row>
    <row r="967" spans="1:243" x14ac:dyDescent="0.35">
      <c r="A967" s="6">
        <f t="shared" si="208"/>
        <v>45904</v>
      </c>
      <c r="B967" s="13">
        <f t="shared" si="214"/>
        <v>9</v>
      </c>
      <c r="C967" s="13">
        <f t="shared" si="215"/>
        <v>2025</v>
      </c>
      <c r="D967">
        <f t="shared" si="216"/>
        <v>202509</v>
      </c>
      <c r="E967">
        <f t="shared" si="217"/>
        <v>3</v>
      </c>
      <c r="F967">
        <f t="shared" si="218"/>
        <v>202503</v>
      </c>
      <c r="G967" t="s">
        <v>2126</v>
      </c>
      <c r="H967" s="9">
        <v>4</v>
      </c>
      <c r="I967" s="9">
        <v>3.9670999999999998</v>
      </c>
      <c r="J967" s="10">
        <v>3.9648226000000002</v>
      </c>
      <c r="K967" s="10">
        <v>3.9436230000000001</v>
      </c>
      <c r="L967" s="10">
        <v>3.9093277999999998</v>
      </c>
      <c r="M967" s="10">
        <v>3.8643032000000002</v>
      </c>
      <c r="N967" s="10">
        <v>3.8131567999999998</v>
      </c>
      <c r="O967" s="10">
        <v>3.7619288000000002</v>
      </c>
      <c r="P967" s="10">
        <v>3.7160671000000001</v>
      </c>
      <c r="Q967" s="10">
        <v>3.6785364999999999</v>
      </c>
      <c r="R967" s="10">
        <v>3.6503279000000002</v>
      </c>
      <c r="S967" s="10">
        <v>3.6309675000000001</v>
      </c>
      <c r="T967" s="10">
        <v>3.6190769</v>
      </c>
      <c r="U967" s="10">
        <v>3.6129072999999998</v>
      </c>
      <c r="V967" s="10">
        <v>3.6096173</v>
      </c>
      <c r="W967" s="10">
        <v>3.6082839999999998</v>
      </c>
      <c r="X967" s="10">
        <v>3.6085669</v>
      </c>
      <c r="Y967" s="10">
        <v>3.6101257000000002</v>
      </c>
      <c r="Z967" s="10">
        <v>3.6126198999999999</v>
      </c>
      <c r="AA967" s="10">
        <v>3.6157092999999998</v>
      </c>
      <c r="AB967" s="10">
        <v>3.6191266999999998</v>
      </c>
      <c r="AC967" s="10">
        <v>3.6228574</v>
      </c>
      <c r="AD967" s="10">
        <v>3.6269410999999998</v>
      </c>
      <c r="AE967" s="10">
        <v>3.6314175999999998</v>
      </c>
      <c r="AF967" s="10">
        <v>3.6363268999999998</v>
      </c>
      <c r="AG967" s="10">
        <v>3.6417085</v>
      </c>
      <c r="AH967" s="10">
        <v>3.6475949000000001</v>
      </c>
      <c r="AI967" s="10">
        <v>3.6539833000000002</v>
      </c>
      <c r="AJ967" s="10">
        <v>3.6608594999999999</v>
      </c>
      <c r="AK967" s="10">
        <v>3.6682096</v>
      </c>
      <c r="AL967" s="10">
        <v>3.6760199</v>
      </c>
      <c r="AM967" s="10">
        <v>3.6842761999999998</v>
      </c>
      <c r="AN967" s="10">
        <v>3.6929647999999999</v>
      </c>
      <c r="AO967" s="10">
        <v>3.7020716999999999</v>
      </c>
      <c r="AP967" s="10">
        <v>3.7115828999999998</v>
      </c>
      <c r="AQ967" s="10">
        <v>3.7214844999999999</v>
      </c>
      <c r="AR967" s="10">
        <v>3.7317627</v>
      </c>
      <c r="AS967" s="10">
        <v>3.7424035</v>
      </c>
      <c r="AT967" s="10">
        <v>3.7533934000000002</v>
      </c>
      <c r="AU967" s="10">
        <v>3.7647208999999999</v>
      </c>
      <c r="AV967" s="10">
        <v>3.7763748000000001</v>
      </c>
      <c r="AW967" s="10">
        <v>3.7883439999999999</v>
      </c>
      <c r="AX967" s="10">
        <v>3.8006177999999999</v>
      </c>
      <c r="AY967" s="10">
        <v>3.8131848000000002</v>
      </c>
      <c r="AZ967" s="10">
        <v>3.8260339999999999</v>
      </c>
      <c r="BA967" s="10">
        <v>3.8391544999999998</v>
      </c>
      <c r="BB967" s="10">
        <v>3.852535</v>
      </c>
      <c r="BC967" s="10">
        <v>3.8661645</v>
      </c>
      <c r="BD967" s="10">
        <v>3.8800322</v>
      </c>
      <c r="BE967" s="10">
        <v>3.8941267000000002</v>
      </c>
      <c r="BF967" s="10">
        <v>3.9084371</v>
      </c>
      <c r="BG967" s="10">
        <v>3.9229522999999999</v>
      </c>
      <c r="BH967" s="10">
        <v>3.9376609999999999</v>
      </c>
      <c r="BI967" s="10">
        <v>3.9525521000000001</v>
      </c>
      <c r="BJ967" s="10">
        <v>3.9676146000000001</v>
      </c>
      <c r="BK967" s="10">
        <v>3.9828370999999998</v>
      </c>
      <c r="BL967" s="10">
        <v>3.9982085000000001</v>
      </c>
      <c r="BM967" s="10">
        <v>4.0137178999999996</v>
      </c>
      <c r="BN967" s="10">
        <v>4.0293536999999997</v>
      </c>
      <c r="BO967" s="10">
        <v>4.0451049000000001</v>
      </c>
      <c r="BP967" s="10">
        <v>4.0609606999999999</v>
      </c>
      <c r="BQ967" s="10">
        <v>4.0769095000000002</v>
      </c>
      <c r="BR967" s="10">
        <v>4.1740634999999999</v>
      </c>
      <c r="BS967" s="10">
        <v>4.2725467000000004</v>
      </c>
      <c r="BU967" s="9">
        <v>79.12</v>
      </c>
      <c r="BV967" s="9">
        <v>84.53</v>
      </c>
      <c r="BW967" s="9">
        <v>88.04</v>
      </c>
      <c r="BX967" s="9">
        <v>89.6</v>
      </c>
      <c r="BY967" s="9">
        <v>89.69</v>
      </c>
      <c r="BZ967" s="9">
        <v>85.65</v>
      </c>
      <c r="CA967" s="9">
        <v>81.77</v>
      </c>
      <c r="CB967" s="9">
        <v>78.72</v>
      </c>
      <c r="CC967" s="9">
        <v>77.569999999999993</v>
      </c>
      <c r="CD967" s="9">
        <v>77.23</v>
      </c>
      <c r="CE967" s="9">
        <v>78.44</v>
      </c>
      <c r="CF967" s="9">
        <v>79.739999999999995</v>
      </c>
      <c r="CG967" s="9">
        <v>80.959999999999994</v>
      </c>
      <c r="CH967" s="9">
        <v>85.68</v>
      </c>
      <c r="CI967" s="9">
        <v>88.68</v>
      </c>
      <c r="CJ967" s="9">
        <v>89.88</v>
      </c>
      <c r="CK967" s="9">
        <v>89.61</v>
      </c>
      <c r="CL967" s="9">
        <v>83.9</v>
      </c>
      <c r="CM967" s="9">
        <v>76.319999999999993</v>
      </c>
      <c r="CN967" s="9">
        <v>74.11</v>
      </c>
      <c r="CO967" s="9">
        <v>72.3</v>
      </c>
      <c r="CP967" s="9">
        <v>70.23</v>
      </c>
      <c r="CQ967" s="9">
        <v>70.37</v>
      </c>
      <c r="CR967" s="9">
        <v>72.55</v>
      </c>
      <c r="CS967" s="9">
        <v>76.89</v>
      </c>
      <c r="CT967" s="9">
        <v>79.75</v>
      </c>
      <c r="CU967" s="9">
        <v>80.11</v>
      </c>
      <c r="CV967" s="9">
        <v>82.6</v>
      </c>
      <c r="CW967" s="9">
        <v>83.43</v>
      </c>
      <c r="CX967" s="9">
        <v>79.87</v>
      </c>
      <c r="CY967" s="9">
        <v>71.73</v>
      </c>
      <c r="CZ967" s="9">
        <v>67.73</v>
      </c>
      <c r="DA967" s="9">
        <v>65.92</v>
      </c>
      <c r="DB967" s="9">
        <v>65.849999999999994</v>
      </c>
      <c r="DC967" s="9">
        <v>65.959999999999994</v>
      </c>
      <c r="DD967" s="9">
        <v>68.209999999999994</v>
      </c>
      <c r="DE967" s="9">
        <v>72.239999999999995</v>
      </c>
      <c r="DF967" s="9">
        <v>74.36</v>
      </c>
      <c r="DG967" s="9">
        <v>75.73</v>
      </c>
      <c r="DH967" s="9">
        <v>78.41</v>
      </c>
      <c r="DI967" s="9">
        <v>77.930000000000007</v>
      </c>
      <c r="DJ967" s="9">
        <v>76.11</v>
      </c>
      <c r="DK967" s="9">
        <v>67.010000000000005</v>
      </c>
      <c r="DL967" s="9">
        <v>65.010000000000005</v>
      </c>
      <c r="DM967" s="9">
        <v>64.7</v>
      </c>
      <c r="DN967" s="9">
        <v>64.28</v>
      </c>
      <c r="DO967" s="9">
        <v>64.09</v>
      </c>
      <c r="DP967" s="9">
        <v>65.37</v>
      </c>
      <c r="DR967" s="9">
        <v>74.89</v>
      </c>
      <c r="DS967" s="9">
        <v>84.2</v>
      </c>
      <c r="DT967" s="9">
        <v>85.32</v>
      </c>
      <c r="DU967" s="9">
        <v>87.26</v>
      </c>
      <c r="DV967" s="9">
        <v>87.58</v>
      </c>
      <c r="DW967" s="9">
        <v>84.3</v>
      </c>
      <c r="DX967" s="9">
        <v>77.19</v>
      </c>
      <c r="DY967" s="9">
        <v>74.25</v>
      </c>
      <c r="DZ967" s="9">
        <v>73.19</v>
      </c>
      <c r="EA967" s="9">
        <v>72.44</v>
      </c>
      <c r="EB967" s="9">
        <v>72.650000000000006</v>
      </c>
      <c r="EC967" s="9">
        <v>74.84</v>
      </c>
      <c r="ED967" s="9">
        <v>80.52</v>
      </c>
      <c r="EE967" s="9">
        <v>82.82</v>
      </c>
      <c r="EF967" s="9">
        <v>83.07</v>
      </c>
      <c r="EG967" s="9">
        <v>83.02</v>
      </c>
      <c r="EH967" s="9">
        <v>82.44</v>
      </c>
      <c r="EI967" s="9">
        <v>79.25</v>
      </c>
      <c r="EJ967" s="9">
        <v>71.47</v>
      </c>
      <c r="EK967" s="9">
        <v>68.73</v>
      </c>
      <c r="EL967" s="9">
        <v>68.510000000000005</v>
      </c>
      <c r="EM967" s="9">
        <v>68.75</v>
      </c>
      <c r="EN967" s="9">
        <v>69.19</v>
      </c>
      <c r="EO967" s="9">
        <v>71.39</v>
      </c>
      <c r="EP967" s="9">
        <v>77.540000000000006</v>
      </c>
      <c r="EQ967" s="9">
        <v>79.569999999999993</v>
      </c>
      <c r="ER967" s="9">
        <v>79.84</v>
      </c>
      <c r="ES967" s="9">
        <v>79.72</v>
      </c>
      <c r="ET967" s="9">
        <v>79.25</v>
      </c>
      <c r="EU967" s="9">
        <v>76.52</v>
      </c>
      <c r="EV967" s="9">
        <v>68.64</v>
      </c>
      <c r="EW967" s="9">
        <v>66.28</v>
      </c>
      <c r="EX967" s="9">
        <v>66.12</v>
      </c>
      <c r="EY967" s="9">
        <v>66.260000000000005</v>
      </c>
      <c r="EZ967" s="9">
        <v>66.680000000000007</v>
      </c>
      <c r="FA967" s="9">
        <v>68.930000000000007</v>
      </c>
      <c r="FB967" s="9">
        <v>74.680000000000007</v>
      </c>
      <c r="FC967" s="9">
        <v>76.739999999999995</v>
      </c>
      <c r="FD967" s="9">
        <v>76.92</v>
      </c>
      <c r="FE967" s="9">
        <v>76.81</v>
      </c>
      <c r="FF967" s="9">
        <v>76.400000000000006</v>
      </c>
      <c r="FG967" s="9">
        <v>73.94</v>
      </c>
      <c r="FH967" s="9">
        <v>67.8</v>
      </c>
      <c r="FI967" s="9">
        <v>65.599999999999994</v>
      </c>
      <c r="FJ967" s="9">
        <v>65.430000000000007</v>
      </c>
      <c r="FK967" s="9">
        <v>65.56</v>
      </c>
      <c r="FL967" s="9">
        <v>66.010000000000005</v>
      </c>
      <c r="FM967" s="9">
        <v>68.209999999999994</v>
      </c>
      <c r="FO967" s="9">
        <v>84.800200000000004</v>
      </c>
      <c r="FP967" s="7">
        <v>66.41</v>
      </c>
      <c r="FQ967" s="9">
        <v>1.3427</v>
      </c>
      <c r="FT967" s="7">
        <v>3.94</v>
      </c>
      <c r="FU967" s="7">
        <v>4.74</v>
      </c>
      <c r="FV967" s="9">
        <v>84.892200000000003</v>
      </c>
      <c r="FX967" s="9">
        <v>66.989999999999995</v>
      </c>
      <c r="FY967" s="9">
        <v>66.2</v>
      </c>
      <c r="FZ967" s="9">
        <v>65.790000000000006</v>
      </c>
      <c r="GA967" s="9">
        <v>65.61</v>
      </c>
      <c r="GB967" s="9">
        <v>66.010000000000005</v>
      </c>
      <c r="GD967" s="9">
        <v>66.989999999999995</v>
      </c>
      <c r="GE967" s="9">
        <v>66.53</v>
      </c>
      <c r="GF967" s="9">
        <v>66.2</v>
      </c>
      <c r="GG967" s="9">
        <v>65.97</v>
      </c>
      <c r="GH967" s="9">
        <v>65.849999999999994</v>
      </c>
      <c r="GI967" s="9">
        <v>65.790000000000006</v>
      </c>
      <c r="GJ967" s="9">
        <v>65.75</v>
      </c>
      <c r="GK967" s="9">
        <v>65.73</v>
      </c>
      <c r="GL967" s="9">
        <v>65.680000000000007</v>
      </c>
      <c r="GM967" s="9">
        <v>65.650000000000006</v>
      </c>
      <c r="GN967" s="9">
        <v>65.62</v>
      </c>
      <c r="GO967" s="9">
        <v>65.61</v>
      </c>
      <c r="GP967" s="9">
        <v>65.63</v>
      </c>
      <c r="GQ967" s="9">
        <v>65.650000000000006</v>
      </c>
      <c r="GR967" s="9">
        <v>65.63</v>
      </c>
      <c r="GS967" s="9">
        <v>65.62</v>
      </c>
      <c r="GT967" s="9">
        <v>65.650000000000006</v>
      </c>
      <c r="GU967" s="9">
        <v>65.7</v>
      </c>
      <c r="GV967" s="9">
        <v>65.77</v>
      </c>
      <c r="GW967" s="9">
        <v>65.84</v>
      </c>
      <c r="GX967" s="9">
        <v>65.87</v>
      </c>
      <c r="GY967" s="9">
        <v>65.89</v>
      </c>
      <c r="GZ967" s="9">
        <v>65.95</v>
      </c>
      <c r="HA967" s="9">
        <v>66.010000000000005</v>
      </c>
      <c r="HB967" s="9">
        <v>66.099999999999994</v>
      </c>
      <c r="HC967" s="9">
        <v>66.180000000000007</v>
      </c>
      <c r="HD967" s="9">
        <v>66.209999999999994</v>
      </c>
      <c r="HE967" s="9">
        <v>66.27</v>
      </c>
      <c r="HF967" s="9">
        <v>66.38</v>
      </c>
      <c r="HG967" s="9">
        <v>66.48</v>
      </c>
      <c r="HH967" s="9">
        <v>66.59</v>
      </c>
      <c r="HI967" s="9">
        <v>66.67</v>
      </c>
      <c r="HJ967" s="9">
        <v>66.69</v>
      </c>
      <c r="HK967" s="9">
        <v>66.739999999999995</v>
      </c>
      <c r="HL967" s="9">
        <v>66.790000000000006</v>
      </c>
      <c r="HM967" s="9">
        <v>66.86</v>
      </c>
      <c r="HN967" s="9">
        <v>66.91</v>
      </c>
      <c r="HO967" s="9">
        <v>66.98</v>
      </c>
      <c r="HP967" s="9">
        <v>67.05</v>
      </c>
      <c r="HQ967" s="9">
        <v>67.11</v>
      </c>
      <c r="HR967" s="9">
        <v>67.23</v>
      </c>
      <c r="HS967" s="9">
        <v>67.31</v>
      </c>
      <c r="HT967" s="9">
        <v>67.39</v>
      </c>
      <c r="HU967" s="9">
        <v>67.45</v>
      </c>
      <c r="HV967" s="9">
        <v>67.48</v>
      </c>
      <c r="HW967" s="9">
        <v>67.510000000000005</v>
      </c>
      <c r="HX967" s="9">
        <v>67.540000000000006</v>
      </c>
      <c r="HY967" s="9">
        <v>67.569999999999993</v>
      </c>
      <c r="ID967" s="14">
        <v>84.838099999999997</v>
      </c>
      <c r="IE967" s="14">
        <v>84.747900000000001</v>
      </c>
      <c r="IF967" s="14">
        <v>-0.10641399999999999</v>
      </c>
      <c r="IH967" s="7">
        <v>66.989999999999995</v>
      </c>
      <c r="II967" s="9">
        <v>79.12</v>
      </c>
    </row>
    <row r="968" spans="1:243" x14ac:dyDescent="0.35">
      <c r="A968" s="6">
        <f t="shared" si="208"/>
        <v>45905</v>
      </c>
      <c r="B968" s="13">
        <f t="shared" si="214"/>
        <v>9</v>
      </c>
      <c r="C968" s="13">
        <f t="shared" si="215"/>
        <v>2025</v>
      </c>
      <c r="D968">
        <f t="shared" si="216"/>
        <v>202509</v>
      </c>
      <c r="E968">
        <f t="shared" si="217"/>
        <v>3</v>
      </c>
      <c r="F968">
        <f t="shared" si="218"/>
        <v>202503</v>
      </c>
      <c r="G968" t="s">
        <v>2127</v>
      </c>
      <c r="H968" s="9">
        <v>4</v>
      </c>
      <c r="I968" s="9">
        <v>3.9668999999999999</v>
      </c>
      <c r="J968" s="10">
        <v>3.9698340000000001</v>
      </c>
      <c r="K968" s="10">
        <v>3.9435693000000001</v>
      </c>
      <c r="L968" s="10">
        <v>3.9002238</v>
      </c>
      <c r="M968" s="10">
        <v>3.8455485</v>
      </c>
      <c r="N968" s="10">
        <v>3.7880045999999998</v>
      </c>
      <c r="O968" s="10">
        <v>3.7335574999999999</v>
      </c>
      <c r="P968" s="10">
        <v>3.6866762999999998</v>
      </c>
      <c r="Q968" s="10">
        <v>3.6491557000000001</v>
      </c>
      <c r="R968" s="10">
        <v>3.6208760999999998</v>
      </c>
      <c r="S968" s="10">
        <v>3.6008920999999998</v>
      </c>
      <c r="T968" s="10">
        <v>3.5875971999999998</v>
      </c>
      <c r="U968" s="10">
        <v>3.5791580000000001</v>
      </c>
      <c r="V968" s="10">
        <v>3.5728388</v>
      </c>
      <c r="W968" s="10">
        <v>3.5678918999999998</v>
      </c>
      <c r="X968" s="10">
        <v>3.5642794000000002</v>
      </c>
      <c r="Y968" s="10">
        <v>3.5619633999999998</v>
      </c>
      <c r="Z968" s="10">
        <v>3.5609061999999998</v>
      </c>
      <c r="AA968" s="10">
        <v>3.5610699000000001</v>
      </c>
      <c r="AB968" s="10">
        <v>3.5624075999999998</v>
      </c>
      <c r="AC968" s="10">
        <v>3.5648409000000001</v>
      </c>
      <c r="AD968" s="10">
        <v>3.5682844</v>
      </c>
      <c r="AE968" s="10">
        <v>3.5726529</v>
      </c>
      <c r="AF968" s="10">
        <v>3.5778612999999999</v>
      </c>
      <c r="AG968" s="10">
        <v>3.5838239999999999</v>
      </c>
      <c r="AH968" s="10">
        <v>3.5904631999999999</v>
      </c>
      <c r="AI968" s="10">
        <v>3.5977325000000002</v>
      </c>
      <c r="AJ968" s="10">
        <v>3.6055940999999998</v>
      </c>
      <c r="AK968" s="10">
        <v>3.6140107000000001</v>
      </c>
      <c r="AL968" s="10">
        <v>3.6229445999999998</v>
      </c>
      <c r="AM968" s="10">
        <v>3.632358</v>
      </c>
      <c r="AN968" s="10">
        <v>3.6422135</v>
      </c>
      <c r="AO968" s="10">
        <v>3.6524736999999998</v>
      </c>
      <c r="AP968" s="10">
        <v>3.6631005999999999</v>
      </c>
      <c r="AQ968" s="10">
        <v>3.6740567999999998</v>
      </c>
      <c r="AR968" s="10">
        <v>3.6853047999999999</v>
      </c>
      <c r="AS968" s="10">
        <v>3.6968066999999998</v>
      </c>
      <c r="AT968" s="10">
        <v>3.7085309999999998</v>
      </c>
      <c r="AU968" s="10">
        <v>3.7204716000000002</v>
      </c>
      <c r="AV968" s="10">
        <v>3.7326291999999999</v>
      </c>
      <c r="AW968" s="10">
        <v>3.7450049000000001</v>
      </c>
      <c r="AX968" s="10">
        <v>3.7575999000000002</v>
      </c>
      <c r="AY968" s="10">
        <v>3.7704146999999999</v>
      </c>
      <c r="AZ968" s="10">
        <v>3.7834506000000001</v>
      </c>
      <c r="BA968" s="10">
        <v>3.7967084999999998</v>
      </c>
      <c r="BB968" s="10">
        <v>3.8101892999999998</v>
      </c>
      <c r="BC968" s="10">
        <v>3.8238938999999998</v>
      </c>
      <c r="BD968" s="10">
        <v>3.8378234999999998</v>
      </c>
      <c r="BE968" s="10">
        <v>3.8519787999999999</v>
      </c>
      <c r="BF968" s="10">
        <v>3.8663590999999999</v>
      </c>
      <c r="BG968" s="10">
        <v>3.8809558000000002</v>
      </c>
      <c r="BH968" s="10">
        <v>3.8957576999999999</v>
      </c>
      <c r="BI968" s="10">
        <v>3.9107539</v>
      </c>
      <c r="BJ968" s="10">
        <v>3.9259338000000001</v>
      </c>
      <c r="BK968" s="10">
        <v>3.9412859999999998</v>
      </c>
      <c r="BL968" s="10">
        <v>3.9567999</v>
      </c>
      <c r="BM968" s="10">
        <v>3.9724645999999999</v>
      </c>
      <c r="BN968" s="10">
        <v>3.9882689</v>
      </c>
      <c r="BO968" s="10">
        <v>4.0042020999999997</v>
      </c>
      <c r="BP968" s="10">
        <v>4.0202533000000003</v>
      </c>
      <c r="BQ968" s="10">
        <v>4.0364114000000004</v>
      </c>
      <c r="BR968" s="10">
        <v>4.1350715999999998</v>
      </c>
      <c r="BS968" s="10">
        <v>4.2352941</v>
      </c>
      <c r="BU968" s="9">
        <v>77.89</v>
      </c>
      <c r="BV968" s="9">
        <v>83.51</v>
      </c>
      <c r="BW968" s="9">
        <v>87.14</v>
      </c>
      <c r="BX968" s="9">
        <v>88.67</v>
      </c>
      <c r="BY968" s="9">
        <v>88.75</v>
      </c>
      <c r="BZ968" s="9">
        <v>84.66</v>
      </c>
      <c r="CA968" s="9">
        <v>80.61</v>
      </c>
      <c r="CB968" s="9">
        <v>77.77</v>
      </c>
      <c r="CC968" s="9">
        <v>76.63</v>
      </c>
      <c r="CD968" s="9">
        <v>76.290000000000006</v>
      </c>
      <c r="CE968" s="9">
        <v>77.510000000000005</v>
      </c>
      <c r="CF968" s="9">
        <v>78.81</v>
      </c>
      <c r="CG968" s="9">
        <v>80.209999999999994</v>
      </c>
      <c r="CH968" s="9">
        <v>84.93</v>
      </c>
      <c r="CI968" s="9">
        <v>87.93</v>
      </c>
      <c r="CJ968" s="9">
        <v>89.13</v>
      </c>
      <c r="CK968" s="9">
        <v>88.86</v>
      </c>
      <c r="CL968" s="9">
        <v>83.15</v>
      </c>
      <c r="CM968" s="9">
        <v>75.569999999999993</v>
      </c>
      <c r="CN968" s="9">
        <v>73.36</v>
      </c>
      <c r="CO968" s="9">
        <v>71.55</v>
      </c>
      <c r="CP968" s="9">
        <v>69.48</v>
      </c>
      <c r="CQ968" s="9">
        <v>69.62</v>
      </c>
      <c r="CR968" s="9">
        <v>71.8</v>
      </c>
      <c r="CS968" s="9">
        <v>76.2</v>
      </c>
      <c r="CT968" s="9">
        <v>79.06</v>
      </c>
      <c r="CU968" s="9">
        <v>79.42</v>
      </c>
      <c r="CV968" s="9">
        <v>81.91</v>
      </c>
      <c r="CW968" s="9">
        <v>82.74</v>
      </c>
      <c r="CX968" s="9">
        <v>79.180000000000007</v>
      </c>
      <c r="CY968" s="9">
        <v>71.040000000000006</v>
      </c>
      <c r="CZ968" s="9">
        <v>67.040000000000006</v>
      </c>
      <c r="DA968" s="9">
        <v>65.23</v>
      </c>
      <c r="DB968" s="9">
        <v>65.16</v>
      </c>
      <c r="DC968" s="9">
        <v>65.27</v>
      </c>
      <c r="DD968" s="9">
        <v>67.52</v>
      </c>
      <c r="DE968" s="9">
        <v>71.459999999999994</v>
      </c>
      <c r="DF968" s="9">
        <v>73.58</v>
      </c>
      <c r="DG968" s="9">
        <v>74.959999999999994</v>
      </c>
      <c r="DH968" s="9">
        <v>77.64</v>
      </c>
      <c r="DI968" s="9">
        <v>77.16</v>
      </c>
      <c r="DJ968" s="9">
        <v>75.34</v>
      </c>
      <c r="DK968" s="9">
        <v>66.239999999999995</v>
      </c>
      <c r="DL968" s="9">
        <v>64.239999999999995</v>
      </c>
      <c r="DM968" s="9">
        <v>63.93</v>
      </c>
      <c r="DN968" s="9">
        <v>63.51</v>
      </c>
      <c r="DO968" s="9">
        <v>63.32</v>
      </c>
      <c r="DP968" s="9">
        <v>64.599999999999994</v>
      </c>
      <c r="DR968" s="9">
        <v>74.459999999999994</v>
      </c>
      <c r="DS968" s="9">
        <v>84.2</v>
      </c>
      <c r="DT968" s="9">
        <v>84.49</v>
      </c>
      <c r="DU968" s="9">
        <v>86.22</v>
      </c>
      <c r="DV968" s="9">
        <v>86.42</v>
      </c>
      <c r="DW968" s="9">
        <v>83.34</v>
      </c>
      <c r="DX968" s="9">
        <v>77.02</v>
      </c>
      <c r="DY968" s="9">
        <v>74.08</v>
      </c>
      <c r="DZ968" s="9">
        <v>73.02</v>
      </c>
      <c r="EA968" s="9">
        <v>72.27</v>
      </c>
      <c r="EB968" s="9">
        <v>72.48</v>
      </c>
      <c r="EC968" s="9">
        <v>74.67</v>
      </c>
      <c r="ED968" s="9">
        <v>80.53</v>
      </c>
      <c r="EE968" s="9">
        <v>82.84</v>
      </c>
      <c r="EF968" s="9">
        <v>83.09</v>
      </c>
      <c r="EG968" s="9">
        <v>83.04</v>
      </c>
      <c r="EH968" s="9">
        <v>82.46</v>
      </c>
      <c r="EI968" s="9">
        <v>79.260000000000005</v>
      </c>
      <c r="EJ968" s="9">
        <v>71.22</v>
      </c>
      <c r="EK968" s="9">
        <v>68.47</v>
      </c>
      <c r="EL968" s="9">
        <v>68.25</v>
      </c>
      <c r="EM968" s="9">
        <v>68.5</v>
      </c>
      <c r="EN968" s="9">
        <v>68.94</v>
      </c>
      <c r="EO968" s="9">
        <v>71.13</v>
      </c>
      <c r="EP968" s="9">
        <v>77.430000000000007</v>
      </c>
      <c r="EQ968" s="9">
        <v>79.459999999999994</v>
      </c>
      <c r="ER968" s="9">
        <v>79.72</v>
      </c>
      <c r="ES968" s="9">
        <v>79.599999999999994</v>
      </c>
      <c r="ET968" s="9">
        <v>79.14</v>
      </c>
      <c r="EU968" s="9">
        <v>76.41</v>
      </c>
      <c r="EV968" s="9">
        <v>68.56</v>
      </c>
      <c r="EW968" s="9">
        <v>66.2</v>
      </c>
      <c r="EX968" s="9">
        <v>66.040000000000006</v>
      </c>
      <c r="EY968" s="9">
        <v>66.19</v>
      </c>
      <c r="EZ968" s="9">
        <v>66.61</v>
      </c>
      <c r="FA968" s="9">
        <v>68.87</v>
      </c>
      <c r="FB968" s="9">
        <v>74.599999999999994</v>
      </c>
      <c r="FC968" s="9">
        <v>76.67</v>
      </c>
      <c r="FD968" s="9">
        <v>76.84</v>
      </c>
      <c r="FE968" s="9">
        <v>76.739999999999995</v>
      </c>
      <c r="FF968" s="9">
        <v>76.319999999999993</v>
      </c>
      <c r="FG968" s="9">
        <v>73.87</v>
      </c>
      <c r="FH968" s="9">
        <v>67.72</v>
      </c>
      <c r="FI968" s="9">
        <v>65.52</v>
      </c>
      <c r="FJ968" s="9">
        <v>65.36</v>
      </c>
      <c r="FK968" s="9">
        <v>65.48</v>
      </c>
      <c r="FL968" s="9">
        <v>65.930000000000007</v>
      </c>
      <c r="FM968" s="9">
        <v>68.13</v>
      </c>
      <c r="FO968" s="9">
        <v>84.908299999999997</v>
      </c>
      <c r="FP968" s="7">
        <v>64.92</v>
      </c>
      <c r="FQ968" s="9">
        <v>1.3520000000000001</v>
      </c>
      <c r="FT968" s="7">
        <v>3.93</v>
      </c>
      <c r="FU968" s="7">
        <v>4.66</v>
      </c>
      <c r="FV968" s="9">
        <v>85.013000000000005</v>
      </c>
      <c r="FX968" s="9">
        <v>65.5</v>
      </c>
      <c r="FY968" s="9">
        <v>64.83</v>
      </c>
      <c r="FZ968" s="9">
        <v>64.56</v>
      </c>
      <c r="GA968" s="9">
        <v>64.540000000000006</v>
      </c>
      <c r="GB968" s="9">
        <v>65.17</v>
      </c>
      <c r="GD968" s="9">
        <v>65.5</v>
      </c>
      <c r="GE968" s="9">
        <v>65.11</v>
      </c>
      <c r="GF968" s="9">
        <v>64.83</v>
      </c>
      <c r="GG968" s="9">
        <v>64.650000000000006</v>
      </c>
      <c r="GH968" s="9">
        <v>64.569999999999993</v>
      </c>
      <c r="GI968" s="9">
        <v>64.56</v>
      </c>
      <c r="GJ968" s="9">
        <v>64.56</v>
      </c>
      <c r="GK968" s="9">
        <v>64.56</v>
      </c>
      <c r="GL968" s="9">
        <v>64.540000000000006</v>
      </c>
      <c r="GM968" s="9">
        <v>64.53</v>
      </c>
      <c r="GN968" s="9">
        <v>64.53</v>
      </c>
      <c r="GO968" s="9">
        <v>64.540000000000006</v>
      </c>
      <c r="GP968" s="9">
        <v>64.58</v>
      </c>
      <c r="GQ968" s="9">
        <v>64.62</v>
      </c>
      <c r="GR968" s="9">
        <v>64.62</v>
      </c>
      <c r="GS968" s="9">
        <v>64.63</v>
      </c>
      <c r="GT968" s="9">
        <v>64.680000000000007</v>
      </c>
      <c r="GU968" s="9">
        <v>64.75</v>
      </c>
      <c r="GV968" s="9">
        <v>64.83</v>
      </c>
      <c r="GW968" s="9">
        <v>64.92</v>
      </c>
      <c r="GX968" s="9">
        <v>64.959999999999994</v>
      </c>
      <c r="GY968" s="9">
        <v>65.010000000000005</v>
      </c>
      <c r="GZ968" s="9">
        <v>65.09</v>
      </c>
      <c r="HA968" s="9">
        <v>65.17</v>
      </c>
      <c r="HB968" s="9">
        <v>65.27</v>
      </c>
      <c r="HC968" s="9">
        <v>65.38</v>
      </c>
      <c r="HD968" s="9">
        <v>65.430000000000007</v>
      </c>
      <c r="HE968" s="9">
        <v>65.510000000000005</v>
      </c>
      <c r="HF968" s="9">
        <v>65.64</v>
      </c>
      <c r="HG968" s="9">
        <v>65.760000000000005</v>
      </c>
      <c r="HH968" s="9">
        <v>65.88</v>
      </c>
      <c r="HI968" s="9">
        <v>65.97</v>
      </c>
      <c r="HJ968" s="9">
        <v>66.010000000000005</v>
      </c>
      <c r="HK968" s="9">
        <v>66.069999999999993</v>
      </c>
      <c r="HL968" s="9">
        <v>66.13</v>
      </c>
      <c r="HM968" s="9">
        <v>66.209999999999994</v>
      </c>
      <c r="HN968" s="9">
        <v>66.28</v>
      </c>
      <c r="HO968" s="9">
        <v>66.36</v>
      </c>
      <c r="HP968" s="9">
        <v>66.44</v>
      </c>
      <c r="HQ968" s="9">
        <v>66.5</v>
      </c>
      <c r="HR968" s="9">
        <v>66.64</v>
      </c>
      <c r="HS968" s="9">
        <v>66.739999999999995</v>
      </c>
      <c r="HT968" s="9">
        <v>66.83</v>
      </c>
      <c r="HU968" s="9">
        <v>66.900000000000006</v>
      </c>
      <c r="HV968" s="9">
        <v>66.95</v>
      </c>
      <c r="HW968" s="9">
        <v>66.989999999999995</v>
      </c>
      <c r="HX968" s="9">
        <v>67.03</v>
      </c>
      <c r="HY968" s="9">
        <v>67.08</v>
      </c>
      <c r="ID968" s="14">
        <v>84.838099999999997</v>
      </c>
      <c r="IE968" s="14">
        <v>84.747900000000001</v>
      </c>
      <c r="IF968" s="14">
        <v>-0.10641399999999999</v>
      </c>
      <c r="IH968" s="7">
        <v>65.5</v>
      </c>
      <c r="II968" s="9">
        <v>77.89</v>
      </c>
    </row>
    <row r="969" spans="1:243" x14ac:dyDescent="0.35">
      <c r="A969" s="6">
        <f t="shared" si="208"/>
        <v>45908</v>
      </c>
      <c r="B969" s="13">
        <f t="shared" si="214"/>
        <v>9</v>
      </c>
      <c r="C969" s="13">
        <f t="shared" si="215"/>
        <v>2025</v>
      </c>
      <c r="D969">
        <f t="shared" si="216"/>
        <v>202509</v>
      </c>
      <c r="E969">
        <f t="shared" si="217"/>
        <v>3</v>
      </c>
      <c r="F969">
        <f t="shared" si="218"/>
        <v>202503</v>
      </c>
      <c r="G969" t="s">
        <v>2128</v>
      </c>
      <c r="H969" s="9">
        <v>4</v>
      </c>
      <c r="I969" s="9">
        <v>3.9670000000000001</v>
      </c>
      <c r="J969" s="10">
        <v>3.9672900000000002</v>
      </c>
      <c r="K969" s="10">
        <v>3.9360556</v>
      </c>
      <c r="L969" s="10">
        <v>3.8941824999999999</v>
      </c>
      <c r="M969" s="10">
        <v>3.8438652000000002</v>
      </c>
      <c r="N969" s="10">
        <v>3.7892077999999998</v>
      </c>
      <c r="O969" s="10">
        <v>3.7352051999999998</v>
      </c>
      <c r="P969" s="10">
        <v>3.6864113999999999</v>
      </c>
      <c r="Q969" s="10">
        <v>3.6452249999999999</v>
      </c>
      <c r="R969" s="10">
        <v>3.6122190000000001</v>
      </c>
      <c r="S969" s="10">
        <v>3.5870503999999999</v>
      </c>
      <c r="T969" s="10">
        <v>3.5688477000000001</v>
      </c>
      <c r="U969" s="10">
        <v>3.5562459999999998</v>
      </c>
      <c r="V969" s="10">
        <v>3.5474032000000002</v>
      </c>
      <c r="W969" s="10">
        <v>3.5415861</v>
      </c>
      <c r="X969" s="10">
        <v>3.5383925999999999</v>
      </c>
      <c r="Y969" s="10">
        <v>3.5374205999999999</v>
      </c>
      <c r="Z969" s="10">
        <v>3.5382682000000001</v>
      </c>
      <c r="AA969" s="10">
        <v>3.5405332</v>
      </c>
      <c r="AB969" s="10">
        <v>3.5438662000000001</v>
      </c>
      <c r="AC969" s="10">
        <v>3.5480984000000002</v>
      </c>
      <c r="AD969" s="10">
        <v>3.5531001999999998</v>
      </c>
      <c r="AE969" s="10">
        <v>3.5587417000000001</v>
      </c>
      <c r="AF969" s="10">
        <v>3.5648936</v>
      </c>
      <c r="AG969" s="10">
        <v>3.5714258999999999</v>
      </c>
      <c r="AH969" s="10">
        <v>3.5782303</v>
      </c>
      <c r="AI969" s="10">
        <v>3.5852840000000001</v>
      </c>
      <c r="AJ969" s="10">
        <v>3.5925853000000001</v>
      </c>
      <c r="AK969" s="10">
        <v>3.6001325</v>
      </c>
      <c r="AL969" s="10">
        <v>3.6079241</v>
      </c>
      <c r="AM969" s="10">
        <v>3.6159583999999998</v>
      </c>
      <c r="AN969" s="10">
        <v>3.6242337999999998</v>
      </c>
      <c r="AO969" s="10">
        <v>3.6327487000000001</v>
      </c>
      <c r="AP969" s="10">
        <v>3.6415014999999999</v>
      </c>
      <c r="AQ969" s="10">
        <v>3.6504905000000001</v>
      </c>
      <c r="AR969" s="10">
        <v>3.6597141999999998</v>
      </c>
      <c r="AS969" s="10">
        <v>3.6691707999999998</v>
      </c>
      <c r="AT969" s="10">
        <v>3.6788599999999998</v>
      </c>
      <c r="AU969" s="10">
        <v>3.6887870999999999</v>
      </c>
      <c r="AV969" s="10">
        <v>3.6989584</v>
      </c>
      <c r="AW969" s="10">
        <v>3.7093805999999998</v>
      </c>
      <c r="AX969" s="10">
        <v>3.7200603999999999</v>
      </c>
      <c r="AY969" s="10">
        <v>3.7310042999999999</v>
      </c>
      <c r="AZ969" s="10">
        <v>3.7422189000000001</v>
      </c>
      <c r="BA969" s="10">
        <v>3.753711</v>
      </c>
      <c r="BB969" s="10">
        <v>3.7654868000000001</v>
      </c>
      <c r="BC969" s="10">
        <v>3.7775531999999998</v>
      </c>
      <c r="BD969" s="10">
        <v>3.7899169000000001</v>
      </c>
      <c r="BE969" s="10">
        <v>3.8025842000000001</v>
      </c>
      <c r="BF969" s="10">
        <v>3.8155595999999998</v>
      </c>
      <c r="BG969" s="10">
        <v>3.8288357</v>
      </c>
      <c r="BH969" s="10">
        <v>3.8424003</v>
      </c>
      <c r="BI969" s="10">
        <v>3.8562419999999999</v>
      </c>
      <c r="BJ969" s="10">
        <v>3.8703493</v>
      </c>
      <c r="BK969" s="10">
        <v>3.8847100000000001</v>
      </c>
      <c r="BL969" s="10">
        <v>3.8993128000000001</v>
      </c>
      <c r="BM969" s="10">
        <v>3.9141460000000001</v>
      </c>
      <c r="BN969" s="10">
        <v>3.9291976000000002</v>
      </c>
      <c r="BO969" s="10">
        <v>3.9444561999999999</v>
      </c>
      <c r="BP969" s="10">
        <v>3.9599101000000001</v>
      </c>
      <c r="BQ969" s="10">
        <v>3.9755473000000001</v>
      </c>
      <c r="BR969" s="10">
        <v>4.0725534999999997</v>
      </c>
      <c r="BS969" s="10">
        <v>4.1731188000000001</v>
      </c>
      <c r="BU969" s="9">
        <v>81.02</v>
      </c>
      <c r="BV969" s="9">
        <v>86.14</v>
      </c>
      <c r="BW969" s="9">
        <v>89.55</v>
      </c>
      <c r="BX969" s="9">
        <v>91.12</v>
      </c>
      <c r="BY969" s="9">
        <v>91.28</v>
      </c>
      <c r="BZ969" s="9">
        <v>87.2</v>
      </c>
      <c r="CA969" s="9">
        <v>82.41</v>
      </c>
      <c r="CB969" s="9">
        <v>79.569999999999993</v>
      </c>
      <c r="CC969" s="9">
        <v>78.430000000000007</v>
      </c>
      <c r="CD969" s="9">
        <v>78.05</v>
      </c>
      <c r="CE969" s="9">
        <v>79.25</v>
      </c>
      <c r="CF969" s="9">
        <v>80.56</v>
      </c>
      <c r="CG969" s="9">
        <v>81.59</v>
      </c>
      <c r="CH969" s="9">
        <v>86.27</v>
      </c>
      <c r="CI969" s="9">
        <v>89.33</v>
      </c>
      <c r="CJ969" s="9">
        <v>90.55</v>
      </c>
      <c r="CK969" s="9">
        <v>90.19</v>
      </c>
      <c r="CL969" s="9">
        <v>84.52</v>
      </c>
      <c r="CM969" s="9">
        <v>76.569999999999993</v>
      </c>
      <c r="CN969" s="9">
        <v>74.36</v>
      </c>
      <c r="CO969" s="9">
        <v>72.55</v>
      </c>
      <c r="CP969" s="9">
        <v>70.489999999999995</v>
      </c>
      <c r="CQ969" s="9">
        <v>70.63</v>
      </c>
      <c r="CR969" s="9">
        <v>72.66</v>
      </c>
      <c r="CS969" s="9">
        <v>77.08</v>
      </c>
      <c r="CT969" s="9">
        <v>79.94</v>
      </c>
      <c r="CU969" s="9">
        <v>80.290000000000006</v>
      </c>
      <c r="CV969" s="9">
        <v>82.79</v>
      </c>
      <c r="CW969" s="9">
        <v>83.63</v>
      </c>
      <c r="CX969" s="9">
        <v>80.16</v>
      </c>
      <c r="CY969" s="9">
        <v>71.790000000000006</v>
      </c>
      <c r="CZ969" s="9">
        <v>67.790000000000006</v>
      </c>
      <c r="DA969" s="9">
        <v>65.760000000000005</v>
      </c>
      <c r="DB969" s="9">
        <v>65.84</v>
      </c>
      <c r="DC969" s="9">
        <v>65.95</v>
      </c>
      <c r="DD969" s="9">
        <v>68.25</v>
      </c>
      <c r="DE969" s="9">
        <v>72.33</v>
      </c>
      <c r="DF969" s="9">
        <v>74.56</v>
      </c>
      <c r="DG969" s="9">
        <v>75.94</v>
      </c>
      <c r="DH969" s="9">
        <v>78.489999999999995</v>
      </c>
      <c r="DI969" s="9">
        <v>78</v>
      </c>
      <c r="DJ969" s="9">
        <v>76.16</v>
      </c>
      <c r="DK969" s="9">
        <v>67.14</v>
      </c>
      <c r="DL969" s="9">
        <v>65.14</v>
      </c>
      <c r="DM969" s="9">
        <v>64.83</v>
      </c>
      <c r="DN969" s="9">
        <v>64.41</v>
      </c>
      <c r="DO969" s="9">
        <v>64.22</v>
      </c>
      <c r="DP969" s="9">
        <v>65.5</v>
      </c>
      <c r="DR969" s="9">
        <v>76.599999999999994</v>
      </c>
      <c r="DS969" s="9">
        <v>86.2</v>
      </c>
      <c r="DT969" s="9">
        <v>85.48</v>
      </c>
      <c r="DU969" s="9">
        <v>88.2</v>
      </c>
      <c r="DV969" s="9">
        <v>88.35</v>
      </c>
      <c r="DW969" s="9">
        <v>85.31</v>
      </c>
      <c r="DX969" s="9">
        <v>78</v>
      </c>
      <c r="DY969" s="9">
        <v>75.06</v>
      </c>
      <c r="DZ969" s="9">
        <v>74</v>
      </c>
      <c r="EA969" s="9">
        <v>73.239999999999995</v>
      </c>
      <c r="EB969" s="9">
        <v>73.459999999999994</v>
      </c>
      <c r="EC969" s="9">
        <v>75.650000000000006</v>
      </c>
      <c r="ED969" s="9">
        <v>81.78</v>
      </c>
      <c r="EE969" s="9">
        <v>84.12</v>
      </c>
      <c r="EF969" s="9">
        <v>84.38</v>
      </c>
      <c r="EG969" s="9">
        <v>84.33</v>
      </c>
      <c r="EH969" s="9">
        <v>83.74</v>
      </c>
      <c r="EI969" s="9">
        <v>80.489999999999995</v>
      </c>
      <c r="EJ969" s="9">
        <v>72.03</v>
      </c>
      <c r="EK969" s="9">
        <v>69.28</v>
      </c>
      <c r="EL969" s="9">
        <v>69.06</v>
      </c>
      <c r="EM969" s="9">
        <v>69.319999999999993</v>
      </c>
      <c r="EN969" s="9">
        <v>69.75</v>
      </c>
      <c r="EO969" s="9">
        <v>71.95</v>
      </c>
      <c r="EP969" s="9">
        <v>78.459999999999994</v>
      </c>
      <c r="EQ969" s="9">
        <v>80.489999999999995</v>
      </c>
      <c r="ER969" s="9">
        <v>80.739999999999995</v>
      </c>
      <c r="ES969" s="9">
        <v>80.62</v>
      </c>
      <c r="ET969" s="9">
        <v>80.150000000000006</v>
      </c>
      <c r="EU969" s="9">
        <v>77.39</v>
      </c>
      <c r="EV969" s="9">
        <v>69.13</v>
      </c>
      <c r="EW969" s="9">
        <v>66.77</v>
      </c>
      <c r="EX969" s="9">
        <v>66.599999999999994</v>
      </c>
      <c r="EY969" s="9">
        <v>66.75</v>
      </c>
      <c r="EZ969" s="9">
        <v>67.17</v>
      </c>
      <c r="FA969" s="9">
        <v>69.430000000000007</v>
      </c>
      <c r="FB969" s="9">
        <v>75.95</v>
      </c>
      <c r="FC969" s="9">
        <v>78.05</v>
      </c>
      <c r="FD969" s="9">
        <v>78.23</v>
      </c>
      <c r="FE969" s="9">
        <v>78.13</v>
      </c>
      <c r="FF969" s="9">
        <v>77.7</v>
      </c>
      <c r="FG969" s="9">
        <v>75.2</v>
      </c>
      <c r="FH969" s="9">
        <v>68.099999999999994</v>
      </c>
      <c r="FI969" s="9">
        <v>65.89</v>
      </c>
      <c r="FJ969" s="9">
        <v>65.72</v>
      </c>
      <c r="FK969" s="9">
        <v>65.84</v>
      </c>
      <c r="FL969" s="9">
        <v>66.28</v>
      </c>
      <c r="FM969" s="9">
        <v>68.47</v>
      </c>
      <c r="FO969" s="9">
        <v>84.946399999999997</v>
      </c>
      <c r="FP969" s="7">
        <v>65.44</v>
      </c>
      <c r="FQ969" s="9">
        <v>1.3534999999999999</v>
      </c>
      <c r="FT969" s="7">
        <v>3.92</v>
      </c>
      <c r="FU969" s="7">
        <v>4.6100000000000003</v>
      </c>
      <c r="FV969" s="9">
        <v>85.054900000000004</v>
      </c>
      <c r="FX969" s="9">
        <v>66.02</v>
      </c>
      <c r="FY969" s="9">
        <v>65.39</v>
      </c>
      <c r="FZ969" s="9">
        <v>65.13</v>
      </c>
      <c r="GA969" s="9">
        <v>65.12</v>
      </c>
      <c r="GB969" s="9">
        <v>65.61</v>
      </c>
      <c r="GD969" s="9">
        <v>66.02</v>
      </c>
      <c r="GE969" s="9">
        <v>65.67</v>
      </c>
      <c r="GF969" s="9">
        <v>65.39</v>
      </c>
      <c r="GG969" s="9">
        <v>65.209999999999994</v>
      </c>
      <c r="GH969" s="9">
        <v>65.14</v>
      </c>
      <c r="GI969" s="9">
        <v>65.13</v>
      </c>
      <c r="GJ969" s="9">
        <v>65.13</v>
      </c>
      <c r="GK969" s="9">
        <v>65.13</v>
      </c>
      <c r="GL969" s="9">
        <v>65.12</v>
      </c>
      <c r="GM969" s="9">
        <v>65.11</v>
      </c>
      <c r="GN969" s="9">
        <v>65.11</v>
      </c>
      <c r="GO969" s="9">
        <v>65.12</v>
      </c>
      <c r="GP969" s="9">
        <v>65.150000000000006</v>
      </c>
      <c r="GQ969" s="9">
        <v>65.19</v>
      </c>
      <c r="GR969" s="9">
        <v>65.180000000000007</v>
      </c>
      <c r="GS969" s="9">
        <v>65.17</v>
      </c>
      <c r="GT969" s="9">
        <v>65.209999999999994</v>
      </c>
      <c r="GU969" s="9">
        <v>65.260000000000005</v>
      </c>
      <c r="GV969" s="9">
        <v>65.34</v>
      </c>
      <c r="GW969" s="9">
        <v>65.42</v>
      </c>
      <c r="GX969" s="9">
        <v>65.44</v>
      </c>
      <c r="GY969" s="9">
        <v>65.489999999999995</v>
      </c>
      <c r="GZ969" s="9">
        <v>65.55</v>
      </c>
      <c r="HA969" s="9">
        <v>65.61</v>
      </c>
      <c r="HB969" s="9">
        <v>65.69</v>
      </c>
      <c r="HC969" s="9">
        <v>65.78</v>
      </c>
      <c r="HD969" s="9">
        <v>65.819999999999993</v>
      </c>
      <c r="HE969" s="9">
        <v>65.88</v>
      </c>
      <c r="HF969" s="9">
        <v>65.989999999999995</v>
      </c>
      <c r="HG969" s="9">
        <v>66.09</v>
      </c>
      <c r="HH969" s="9">
        <v>66.2</v>
      </c>
      <c r="HI969" s="9">
        <v>66.27</v>
      </c>
      <c r="HJ969" s="9">
        <v>66.290000000000006</v>
      </c>
      <c r="HK969" s="9">
        <v>66.34</v>
      </c>
      <c r="HL969" s="9">
        <v>66.39</v>
      </c>
      <c r="HM969" s="9">
        <v>66.459999999999994</v>
      </c>
      <c r="HN969" s="9">
        <v>66.52</v>
      </c>
      <c r="HO969" s="9">
        <v>66.59</v>
      </c>
      <c r="HP969" s="9">
        <v>66.66</v>
      </c>
      <c r="HQ969" s="9">
        <v>66.709999999999994</v>
      </c>
      <c r="HR969" s="9">
        <v>66.84</v>
      </c>
      <c r="HS969" s="9">
        <v>66.930000000000007</v>
      </c>
      <c r="HT969" s="9">
        <v>67.010000000000005</v>
      </c>
      <c r="HU969" s="9">
        <v>67.069999999999993</v>
      </c>
      <c r="HV969" s="9">
        <v>67.11</v>
      </c>
      <c r="HW969" s="9">
        <v>67.14</v>
      </c>
      <c r="HX969" s="9">
        <v>67.17</v>
      </c>
      <c r="HY969" s="9">
        <v>67.209999999999994</v>
      </c>
      <c r="ID969" s="14">
        <v>84.838099999999997</v>
      </c>
      <c r="IE969" s="14">
        <v>84.747900000000001</v>
      </c>
      <c r="IF969" s="14">
        <v>-0.10641399999999999</v>
      </c>
      <c r="IH969" s="7">
        <v>66.02</v>
      </c>
      <c r="II969" s="9">
        <v>81.02</v>
      </c>
    </row>
    <row r="970" spans="1:243" x14ac:dyDescent="0.35">
      <c r="A970" s="6">
        <f t="shared" si="208"/>
        <v>45909</v>
      </c>
      <c r="B970" s="13">
        <f t="shared" si="214"/>
        <v>9</v>
      </c>
      <c r="C970" s="13">
        <f t="shared" si="215"/>
        <v>2025</v>
      </c>
      <c r="D970">
        <f t="shared" si="216"/>
        <v>202509</v>
      </c>
      <c r="E970">
        <f t="shared" si="217"/>
        <v>3</v>
      </c>
      <c r="F970">
        <f t="shared" si="218"/>
        <v>202503</v>
      </c>
      <c r="G970" t="s">
        <v>2129</v>
      </c>
      <c r="H970" s="9">
        <v>4</v>
      </c>
      <c r="I970" s="9">
        <v>3.9670000000000001</v>
      </c>
      <c r="J970" s="10">
        <v>3.9641905999999998</v>
      </c>
      <c r="K970" s="10">
        <v>3.9352501000000002</v>
      </c>
      <c r="L970" s="10">
        <v>3.8950526999999999</v>
      </c>
      <c r="M970" s="10">
        <v>3.8456522</v>
      </c>
      <c r="N970" s="10">
        <v>3.7912238999999999</v>
      </c>
      <c r="O970" s="10">
        <v>3.7373116</v>
      </c>
      <c r="P970" s="10">
        <v>3.6890862000000002</v>
      </c>
      <c r="Q970" s="10">
        <v>3.6491311</v>
      </c>
      <c r="R970" s="10">
        <v>3.6182481000000002</v>
      </c>
      <c r="S970" s="10">
        <v>3.5956920999999999</v>
      </c>
      <c r="T970" s="10">
        <v>3.5803541000000001</v>
      </c>
      <c r="U970" s="10">
        <v>3.5705464</v>
      </c>
      <c r="V970" s="10">
        <v>3.5637549000000002</v>
      </c>
      <c r="W970" s="10">
        <v>3.5591870999999999</v>
      </c>
      <c r="X970" s="10">
        <v>3.5565642</v>
      </c>
      <c r="Y970" s="10">
        <v>3.5556073000000001</v>
      </c>
      <c r="Z970" s="10">
        <v>3.5560375</v>
      </c>
      <c r="AA970" s="10">
        <v>3.5575758999999998</v>
      </c>
      <c r="AB970" s="10">
        <v>3.5599812000000002</v>
      </c>
      <c r="AC970" s="10">
        <v>3.5631425999999999</v>
      </c>
      <c r="AD970" s="10">
        <v>3.5669767000000001</v>
      </c>
      <c r="AE970" s="10">
        <v>3.5714006</v>
      </c>
      <c r="AF970" s="10">
        <v>3.5763313999999999</v>
      </c>
      <c r="AG970" s="10">
        <v>3.5816857999999998</v>
      </c>
      <c r="AH970" s="10">
        <v>3.5873941</v>
      </c>
      <c r="AI970" s="10">
        <v>3.5934400000000002</v>
      </c>
      <c r="AJ970" s="10">
        <v>3.5998199999999998</v>
      </c>
      <c r="AK970" s="10">
        <v>3.6065309999999999</v>
      </c>
      <c r="AL970" s="10">
        <v>3.6135698999999999</v>
      </c>
      <c r="AM970" s="10">
        <v>3.6209332000000001</v>
      </c>
      <c r="AN970" s="10">
        <v>3.6286176999999999</v>
      </c>
      <c r="AO970" s="10">
        <v>3.6366204999999998</v>
      </c>
      <c r="AP970" s="10">
        <v>3.6449379999999998</v>
      </c>
      <c r="AQ970" s="10">
        <v>3.6535671000000001</v>
      </c>
      <c r="AR970" s="10">
        <v>3.6625046999999999</v>
      </c>
      <c r="AS970" s="10">
        <v>3.6717474000000001</v>
      </c>
      <c r="AT970" s="10">
        <v>3.6812925999999999</v>
      </c>
      <c r="AU970" s="10">
        <v>3.6911406000000002</v>
      </c>
      <c r="AV970" s="10">
        <v>3.7012927000000002</v>
      </c>
      <c r="AW970" s="10">
        <v>3.7117501000000002</v>
      </c>
      <c r="AX970" s="10">
        <v>3.7225142999999998</v>
      </c>
      <c r="AY970" s="10">
        <v>3.7335862999999998</v>
      </c>
      <c r="AZ970" s="10">
        <v>3.7449675999999998</v>
      </c>
      <c r="BA970" s="10">
        <v>3.7566595</v>
      </c>
      <c r="BB970" s="10">
        <v>3.7686632000000002</v>
      </c>
      <c r="BC970" s="10">
        <v>3.78098</v>
      </c>
      <c r="BD970" s="10">
        <v>3.7936114000000001</v>
      </c>
      <c r="BE970" s="10">
        <v>3.8065584000000001</v>
      </c>
      <c r="BF970" s="10">
        <v>3.8198202999999999</v>
      </c>
      <c r="BG970" s="10">
        <v>3.8333870000000001</v>
      </c>
      <c r="BH970" s="10">
        <v>3.8472445</v>
      </c>
      <c r="BI970" s="10">
        <v>3.8613795</v>
      </c>
      <c r="BJ970" s="10">
        <v>3.8757788</v>
      </c>
      <c r="BK970" s="10">
        <v>3.8904283999999998</v>
      </c>
      <c r="BL970" s="10">
        <v>3.9053151000000002</v>
      </c>
      <c r="BM970" s="10">
        <v>3.9204256000000002</v>
      </c>
      <c r="BN970" s="10">
        <v>3.9357460999999998</v>
      </c>
      <c r="BO970" s="10">
        <v>3.9512630999999998</v>
      </c>
      <c r="BP970" s="10">
        <v>3.9669634999999999</v>
      </c>
      <c r="BQ970" s="10">
        <v>3.9828332999999998</v>
      </c>
      <c r="BR970" s="10">
        <v>4.0809192000000003</v>
      </c>
      <c r="BS970" s="10">
        <v>4.1820725999999997</v>
      </c>
      <c r="BU970" s="9">
        <v>80.78</v>
      </c>
      <c r="BV970" s="9">
        <v>85.53</v>
      </c>
      <c r="BW970" s="9">
        <v>88.9</v>
      </c>
      <c r="BX970" s="9">
        <v>90.48</v>
      </c>
      <c r="BY970" s="9">
        <v>90.59</v>
      </c>
      <c r="BZ970" s="9">
        <v>86.7</v>
      </c>
      <c r="CA970" s="9">
        <v>82.18</v>
      </c>
      <c r="CB970" s="9">
        <v>79.34</v>
      </c>
      <c r="CC970" s="9">
        <v>78.2</v>
      </c>
      <c r="CD970" s="9">
        <v>77.73</v>
      </c>
      <c r="CE970" s="9">
        <v>78.930000000000007</v>
      </c>
      <c r="CF970" s="9">
        <v>80.239999999999995</v>
      </c>
      <c r="CG970" s="9">
        <v>81.260000000000005</v>
      </c>
      <c r="CH970" s="9">
        <v>85.93</v>
      </c>
      <c r="CI970" s="9">
        <v>88.99</v>
      </c>
      <c r="CJ970" s="9">
        <v>90.21</v>
      </c>
      <c r="CK970" s="9">
        <v>89.85</v>
      </c>
      <c r="CL970" s="9">
        <v>84.18</v>
      </c>
      <c r="CM970" s="9">
        <v>76.48</v>
      </c>
      <c r="CN970" s="9">
        <v>74.2</v>
      </c>
      <c r="CO970" s="9">
        <v>72.39</v>
      </c>
      <c r="CP970" s="9">
        <v>70.33</v>
      </c>
      <c r="CQ970" s="9">
        <v>70.47</v>
      </c>
      <c r="CR970" s="9">
        <v>72.5</v>
      </c>
      <c r="CS970" s="9">
        <v>77.040000000000006</v>
      </c>
      <c r="CT970" s="9">
        <v>79.900000000000006</v>
      </c>
      <c r="CU970" s="9">
        <v>80.25</v>
      </c>
      <c r="CV970" s="9">
        <v>82.75</v>
      </c>
      <c r="CW970" s="9">
        <v>83.59</v>
      </c>
      <c r="CX970" s="9">
        <v>80.12</v>
      </c>
      <c r="CY970" s="9">
        <v>71.66</v>
      </c>
      <c r="CZ970" s="9">
        <v>67.66</v>
      </c>
      <c r="DA970" s="9">
        <v>65.63</v>
      </c>
      <c r="DB970" s="9">
        <v>65.709999999999994</v>
      </c>
      <c r="DC970" s="9">
        <v>65.819999999999993</v>
      </c>
      <c r="DD970" s="9">
        <v>68.12</v>
      </c>
      <c r="DE970" s="9">
        <v>72.2</v>
      </c>
      <c r="DF970" s="9">
        <v>74.430000000000007</v>
      </c>
      <c r="DG970" s="9">
        <v>75.81</v>
      </c>
      <c r="DH970" s="9">
        <v>78.36</v>
      </c>
      <c r="DI970" s="9">
        <v>77.87</v>
      </c>
      <c r="DJ970" s="9">
        <v>76.03</v>
      </c>
      <c r="DK970" s="9">
        <v>67.010000000000005</v>
      </c>
      <c r="DL970" s="9">
        <v>65.010000000000005</v>
      </c>
      <c r="DM970" s="9">
        <v>64.7</v>
      </c>
      <c r="DN970" s="9">
        <v>64.28</v>
      </c>
      <c r="DO970" s="9">
        <v>64.09</v>
      </c>
      <c r="DP970" s="9">
        <v>65.37</v>
      </c>
      <c r="DR970" s="9">
        <v>76.44</v>
      </c>
      <c r="DS970" s="9">
        <v>86.01</v>
      </c>
      <c r="DT970" s="9">
        <v>84.69</v>
      </c>
      <c r="DU970" s="9">
        <v>88.01</v>
      </c>
      <c r="DV970" s="9">
        <v>88.16</v>
      </c>
      <c r="DW970" s="9">
        <v>84.1</v>
      </c>
      <c r="DX970" s="9">
        <v>77.92</v>
      </c>
      <c r="DY970" s="9">
        <v>74.97</v>
      </c>
      <c r="DZ970" s="9">
        <v>73.92</v>
      </c>
      <c r="EA970" s="9">
        <v>73.150000000000006</v>
      </c>
      <c r="EB970" s="9">
        <v>73.37</v>
      </c>
      <c r="EC970" s="9">
        <v>75.56</v>
      </c>
      <c r="ED970" s="9">
        <v>81.39</v>
      </c>
      <c r="EE970" s="9">
        <v>83.74</v>
      </c>
      <c r="EF970" s="9">
        <v>84</v>
      </c>
      <c r="EG970" s="9">
        <v>83.94</v>
      </c>
      <c r="EH970" s="9">
        <v>83.32</v>
      </c>
      <c r="EI970" s="9">
        <v>80.099999999999994</v>
      </c>
      <c r="EJ970" s="9">
        <v>71.81</v>
      </c>
      <c r="EK970" s="9">
        <v>69.06</v>
      </c>
      <c r="EL970" s="9">
        <v>68.84</v>
      </c>
      <c r="EM970" s="9">
        <v>69.099999999999994</v>
      </c>
      <c r="EN970" s="9">
        <v>69.52</v>
      </c>
      <c r="EO970" s="9">
        <v>71.72</v>
      </c>
      <c r="EP970" s="9">
        <v>78.19</v>
      </c>
      <c r="EQ970" s="9">
        <v>80.23</v>
      </c>
      <c r="ER970" s="9">
        <v>80.48</v>
      </c>
      <c r="ES970" s="9">
        <v>80.37</v>
      </c>
      <c r="ET970" s="9">
        <v>79.900000000000006</v>
      </c>
      <c r="EU970" s="9">
        <v>77.14</v>
      </c>
      <c r="EV970" s="9">
        <v>69.010000000000005</v>
      </c>
      <c r="EW970" s="9">
        <v>66.650000000000006</v>
      </c>
      <c r="EX970" s="9">
        <v>66.48</v>
      </c>
      <c r="EY970" s="9">
        <v>66.63</v>
      </c>
      <c r="EZ970" s="9">
        <v>67.06</v>
      </c>
      <c r="FA970" s="9">
        <v>69.319999999999993</v>
      </c>
      <c r="FB970" s="9">
        <v>75.75</v>
      </c>
      <c r="FC970" s="9">
        <v>77.86</v>
      </c>
      <c r="FD970" s="9">
        <v>78.040000000000006</v>
      </c>
      <c r="FE970" s="9">
        <v>77.94</v>
      </c>
      <c r="FF970" s="9">
        <v>77.52</v>
      </c>
      <c r="FG970" s="9">
        <v>75.02</v>
      </c>
      <c r="FH970" s="9">
        <v>67.88</v>
      </c>
      <c r="FI970" s="9">
        <v>65.67</v>
      </c>
      <c r="FJ970" s="9">
        <v>65.5</v>
      </c>
      <c r="FK970" s="9">
        <v>65.62</v>
      </c>
      <c r="FL970" s="9">
        <v>66.06</v>
      </c>
      <c r="FM970" s="9">
        <v>68.25</v>
      </c>
      <c r="FO970" s="9">
        <v>85.008899999999997</v>
      </c>
      <c r="FP970" s="7">
        <v>67.97</v>
      </c>
      <c r="FQ970" s="9">
        <v>1.3540000000000001</v>
      </c>
      <c r="FT970" s="7">
        <v>3.95</v>
      </c>
      <c r="FU970" s="7">
        <v>4.62</v>
      </c>
      <c r="FV970" s="9">
        <v>85.123199999999997</v>
      </c>
      <c r="FX970" s="9">
        <v>66.39</v>
      </c>
      <c r="FY970" s="9">
        <v>65.86</v>
      </c>
      <c r="FZ970" s="9">
        <v>65.55</v>
      </c>
      <c r="GA970" s="9">
        <v>65.42</v>
      </c>
      <c r="GB970" s="9">
        <v>65.83</v>
      </c>
      <c r="GD970" s="9">
        <v>66.39</v>
      </c>
      <c r="GE970" s="9">
        <v>66.11</v>
      </c>
      <c r="GF970" s="9">
        <v>65.86</v>
      </c>
      <c r="GG970" s="9">
        <v>65.680000000000007</v>
      </c>
      <c r="GH970" s="9">
        <v>65.59</v>
      </c>
      <c r="GI970" s="9">
        <v>65.55</v>
      </c>
      <c r="GJ970" s="9">
        <v>65.53</v>
      </c>
      <c r="GK970" s="9">
        <v>65.510000000000005</v>
      </c>
      <c r="GL970" s="9">
        <v>65.47</v>
      </c>
      <c r="GM970" s="9">
        <v>65.45</v>
      </c>
      <c r="GN970" s="9">
        <v>65.430000000000007</v>
      </c>
      <c r="GO970" s="9">
        <v>65.42</v>
      </c>
      <c r="GP970" s="9">
        <v>65.44</v>
      </c>
      <c r="GQ970" s="9">
        <v>65.47</v>
      </c>
      <c r="GR970" s="9">
        <v>65.45</v>
      </c>
      <c r="GS970" s="9">
        <v>65.44</v>
      </c>
      <c r="GT970" s="9">
        <v>65.47</v>
      </c>
      <c r="GU970" s="9">
        <v>65.52</v>
      </c>
      <c r="GV970" s="9">
        <v>65.59</v>
      </c>
      <c r="GW970" s="9">
        <v>65.66</v>
      </c>
      <c r="GX970" s="9">
        <v>65.680000000000007</v>
      </c>
      <c r="GY970" s="9">
        <v>65.709999999999994</v>
      </c>
      <c r="GZ970" s="9">
        <v>65.77</v>
      </c>
      <c r="HA970" s="9">
        <v>65.83</v>
      </c>
      <c r="HB970" s="9">
        <v>65.91</v>
      </c>
      <c r="HC970" s="9">
        <v>66</v>
      </c>
      <c r="HD970" s="9">
        <v>66.040000000000006</v>
      </c>
      <c r="HE970" s="9">
        <v>66.099999999999994</v>
      </c>
      <c r="HF970" s="9">
        <v>66.209999999999994</v>
      </c>
      <c r="HG970" s="9">
        <v>66.31</v>
      </c>
      <c r="HH970" s="9">
        <v>66.41</v>
      </c>
      <c r="HI970" s="9">
        <v>66.489999999999995</v>
      </c>
      <c r="HJ970" s="9">
        <v>66.5</v>
      </c>
      <c r="HK970" s="9">
        <v>66.540000000000006</v>
      </c>
      <c r="HL970" s="9">
        <v>66.59</v>
      </c>
      <c r="HM970" s="9">
        <v>66.66</v>
      </c>
      <c r="HN970" s="9">
        <v>66.72</v>
      </c>
      <c r="HO970" s="9">
        <v>66.790000000000006</v>
      </c>
      <c r="HP970" s="9">
        <v>66.86</v>
      </c>
      <c r="HQ970" s="9">
        <v>66.91</v>
      </c>
      <c r="HR970" s="9">
        <v>67.040000000000006</v>
      </c>
      <c r="HS970" s="9">
        <v>67.13</v>
      </c>
      <c r="HT970" s="9">
        <v>67.209999999999994</v>
      </c>
      <c r="HU970" s="9">
        <v>67.27</v>
      </c>
      <c r="HV970" s="9">
        <v>67.31</v>
      </c>
      <c r="HW970" s="9">
        <v>67.34</v>
      </c>
      <c r="HX970" s="9">
        <v>67.37</v>
      </c>
      <c r="HY970" s="9">
        <v>67.41</v>
      </c>
      <c r="ID970" s="14">
        <v>84.838099999999997</v>
      </c>
      <c r="IE970" s="14">
        <v>84.747900000000001</v>
      </c>
      <c r="IF970" s="14">
        <v>-0.10641399999999999</v>
      </c>
      <c r="IH970" s="7">
        <v>66.39</v>
      </c>
      <c r="II970" s="9">
        <v>80.78</v>
      </c>
    </row>
    <row r="971" spans="1:243" x14ac:dyDescent="0.35">
      <c r="A971" s="6">
        <f t="shared" si="208"/>
        <v>45910</v>
      </c>
      <c r="B971" s="13">
        <f t="shared" si="214"/>
        <v>9</v>
      </c>
      <c r="C971" s="13">
        <f t="shared" si="215"/>
        <v>2025</v>
      </c>
      <c r="D971">
        <f t="shared" si="216"/>
        <v>202509</v>
      </c>
      <c r="E971">
        <f t="shared" si="217"/>
        <v>3</v>
      </c>
      <c r="F971">
        <f t="shared" si="218"/>
        <v>202503</v>
      </c>
      <c r="G971" t="s">
        <v>2130</v>
      </c>
      <c r="H971" s="9">
        <v>4</v>
      </c>
      <c r="I971" s="9">
        <v>3.9670000000000001</v>
      </c>
      <c r="J971" s="10">
        <v>3.9631780999999999</v>
      </c>
      <c r="K971" s="10">
        <v>3.9347344</v>
      </c>
      <c r="L971" s="10">
        <v>3.8965100000000001</v>
      </c>
      <c r="M971" s="10">
        <v>3.8500871000000001</v>
      </c>
      <c r="N971" s="10">
        <v>3.7993869999999998</v>
      </c>
      <c r="O971" s="10">
        <v>3.7497379</v>
      </c>
      <c r="P971" s="10">
        <v>3.7057728000000001</v>
      </c>
      <c r="Q971" s="10">
        <v>3.6697213</v>
      </c>
      <c r="R971" s="10">
        <v>3.6421318999999999</v>
      </c>
      <c r="S971" s="10">
        <v>3.6223359999999998</v>
      </c>
      <c r="T971" s="10">
        <v>3.6092097999999999</v>
      </c>
      <c r="U971" s="10">
        <v>3.6011191999999999</v>
      </c>
      <c r="V971" s="10">
        <v>3.5956475999999999</v>
      </c>
      <c r="W971" s="10">
        <v>3.5920603999999998</v>
      </c>
      <c r="X971" s="10">
        <v>3.5901168000000001</v>
      </c>
      <c r="Y971" s="10">
        <v>3.5895757000000001</v>
      </c>
      <c r="Z971" s="10">
        <v>3.5901964</v>
      </c>
      <c r="AA971" s="10">
        <v>3.5917379</v>
      </c>
      <c r="AB971" s="10">
        <v>3.5939942</v>
      </c>
      <c r="AC971" s="10">
        <v>3.5968795</v>
      </c>
      <c r="AD971" s="10">
        <v>3.6003341</v>
      </c>
      <c r="AE971" s="10">
        <v>3.6042980999999998</v>
      </c>
      <c r="AF971" s="10">
        <v>3.6087117000000002</v>
      </c>
      <c r="AG971" s="10">
        <v>3.613515</v>
      </c>
      <c r="AH971" s="10">
        <v>3.6186576000000001</v>
      </c>
      <c r="AI971" s="10">
        <v>3.6241265999999999</v>
      </c>
      <c r="AJ971" s="10">
        <v>3.6299182999999999</v>
      </c>
      <c r="AK971" s="10">
        <v>3.6360291</v>
      </c>
      <c r="AL971" s="10">
        <v>3.6424553999999998</v>
      </c>
      <c r="AM971" s="10">
        <v>3.6491937000000001</v>
      </c>
      <c r="AN971" s="10">
        <v>3.6562402000000001</v>
      </c>
      <c r="AO971" s="10">
        <v>3.6635914999999999</v>
      </c>
      <c r="AP971" s="10">
        <v>3.6712438000000001</v>
      </c>
      <c r="AQ971" s="10">
        <v>3.6791936000000001</v>
      </c>
      <c r="AR971" s="10">
        <v>3.6874373999999999</v>
      </c>
      <c r="AS971" s="10">
        <v>3.6959713999999999</v>
      </c>
      <c r="AT971" s="10">
        <v>3.7047932000000001</v>
      </c>
      <c r="AU971" s="10">
        <v>3.7139053999999998</v>
      </c>
      <c r="AV971" s="10">
        <v>3.7233122000000001</v>
      </c>
      <c r="AW971" s="10">
        <v>3.7330177999999998</v>
      </c>
      <c r="AX971" s="10">
        <v>3.7430265999999999</v>
      </c>
      <c r="AY971" s="10">
        <v>3.7533427000000001</v>
      </c>
      <c r="AZ971" s="10">
        <v>3.7639702000000002</v>
      </c>
      <c r="BA971" s="10">
        <v>3.7749136000000001</v>
      </c>
      <c r="BB971" s="10">
        <v>3.7861769000000001</v>
      </c>
      <c r="BC971" s="10">
        <v>3.7977644000000002</v>
      </c>
      <c r="BD971" s="10">
        <v>3.8096804999999998</v>
      </c>
      <c r="BE971" s="10">
        <v>3.8219291000000002</v>
      </c>
      <c r="BF971" s="10">
        <v>3.8345118999999999</v>
      </c>
      <c r="BG971" s="10">
        <v>3.8474184</v>
      </c>
      <c r="BH971" s="10">
        <v>3.8606343999999999</v>
      </c>
      <c r="BI971" s="10">
        <v>3.8741462000000002</v>
      </c>
      <c r="BJ971" s="10">
        <v>3.8879400999999998</v>
      </c>
      <c r="BK971" s="10">
        <v>3.9020017999999999</v>
      </c>
      <c r="BL971" s="10">
        <v>3.9163176000000002</v>
      </c>
      <c r="BM971" s="10">
        <v>3.9308738000000001</v>
      </c>
      <c r="BN971" s="10">
        <v>3.9456560999999999</v>
      </c>
      <c r="BO971" s="10">
        <v>3.9606507</v>
      </c>
      <c r="BP971" s="10">
        <v>3.9758441000000002</v>
      </c>
      <c r="BQ971" s="10">
        <v>3.9912217999999999</v>
      </c>
      <c r="BR971" s="10">
        <v>4.0866153000000001</v>
      </c>
      <c r="BS971" s="10">
        <v>4.1853251</v>
      </c>
      <c r="BU971" s="9">
        <v>81.09</v>
      </c>
      <c r="BV971" s="9">
        <v>85.83</v>
      </c>
      <c r="BW971" s="9">
        <v>89.14</v>
      </c>
      <c r="BX971" s="9">
        <v>90.76</v>
      </c>
      <c r="BY971" s="9">
        <v>90.91</v>
      </c>
      <c r="BZ971" s="9">
        <v>86.97</v>
      </c>
      <c r="CA971" s="9">
        <v>82.32</v>
      </c>
      <c r="CB971" s="9">
        <v>79.39</v>
      </c>
      <c r="CC971" s="9">
        <v>78.25</v>
      </c>
      <c r="CD971" s="9">
        <v>77.78</v>
      </c>
      <c r="CE971" s="9">
        <v>78.98</v>
      </c>
      <c r="CF971" s="9">
        <v>80.319999999999993</v>
      </c>
      <c r="CG971" s="9">
        <v>81.36</v>
      </c>
      <c r="CH971" s="9">
        <v>86.11</v>
      </c>
      <c r="CI971" s="9">
        <v>89.2</v>
      </c>
      <c r="CJ971" s="9">
        <v>90.42</v>
      </c>
      <c r="CK971" s="9">
        <v>90.02</v>
      </c>
      <c r="CL971" s="9">
        <v>84.34</v>
      </c>
      <c r="CM971" s="9">
        <v>76.430000000000007</v>
      </c>
      <c r="CN971" s="9">
        <v>74.14</v>
      </c>
      <c r="CO971" s="9">
        <v>72.39</v>
      </c>
      <c r="CP971" s="9">
        <v>70.42</v>
      </c>
      <c r="CQ971" s="9">
        <v>70.61</v>
      </c>
      <c r="CR971" s="9">
        <v>72.680000000000007</v>
      </c>
      <c r="CS971" s="9">
        <v>77.34</v>
      </c>
      <c r="CT971" s="9">
        <v>80.260000000000005</v>
      </c>
      <c r="CU971" s="9">
        <v>80.62</v>
      </c>
      <c r="CV971" s="9">
        <v>83.12</v>
      </c>
      <c r="CW971" s="9">
        <v>83.96</v>
      </c>
      <c r="CX971" s="9">
        <v>80.489999999999995</v>
      </c>
      <c r="CY971" s="9">
        <v>71.89</v>
      </c>
      <c r="CZ971" s="9">
        <v>67.78</v>
      </c>
      <c r="DA971" s="9">
        <v>65.73</v>
      </c>
      <c r="DB971" s="9">
        <v>65.81</v>
      </c>
      <c r="DC971" s="9">
        <v>65.92</v>
      </c>
      <c r="DD971" s="9">
        <v>68.22</v>
      </c>
      <c r="DE971" s="9">
        <v>72.260000000000005</v>
      </c>
      <c r="DF971" s="9">
        <v>74.47</v>
      </c>
      <c r="DG971" s="9">
        <v>75.849999999999994</v>
      </c>
      <c r="DH971" s="9">
        <v>78.400000000000006</v>
      </c>
      <c r="DI971" s="9">
        <v>77.91</v>
      </c>
      <c r="DJ971" s="9">
        <v>76.069999999999993</v>
      </c>
      <c r="DK971" s="9">
        <v>67.05</v>
      </c>
      <c r="DL971" s="9">
        <v>65.05</v>
      </c>
      <c r="DM971" s="9">
        <v>64.739999999999995</v>
      </c>
      <c r="DN971" s="9">
        <v>64.319999999999993</v>
      </c>
      <c r="DO971" s="9">
        <v>64.13</v>
      </c>
      <c r="DP971" s="9">
        <v>65.41</v>
      </c>
      <c r="DR971" s="9">
        <v>75.67</v>
      </c>
      <c r="DS971" s="9">
        <v>85.78</v>
      </c>
      <c r="DT971" s="9">
        <v>85.84</v>
      </c>
      <c r="DU971" s="9">
        <v>88.3</v>
      </c>
      <c r="DV971" s="9">
        <v>88.38</v>
      </c>
      <c r="DW971" s="9">
        <v>84.95</v>
      </c>
      <c r="DX971" s="9">
        <v>77.97</v>
      </c>
      <c r="DY971" s="9">
        <v>75.03</v>
      </c>
      <c r="DZ971" s="9">
        <v>73.97</v>
      </c>
      <c r="EA971" s="9">
        <v>73.209999999999994</v>
      </c>
      <c r="EB971" s="9">
        <v>73.430000000000007</v>
      </c>
      <c r="EC971" s="9">
        <v>75.62</v>
      </c>
      <c r="ED971" s="9">
        <v>81.59</v>
      </c>
      <c r="EE971" s="9">
        <v>83.94</v>
      </c>
      <c r="EF971" s="9">
        <v>84.2</v>
      </c>
      <c r="EG971" s="9">
        <v>84.14</v>
      </c>
      <c r="EH971" s="9">
        <v>83.52</v>
      </c>
      <c r="EI971" s="9">
        <v>80.290000000000006</v>
      </c>
      <c r="EJ971" s="9">
        <v>72.02</v>
      </c>
      <c r="EK971" s="9">
        <v>69.260000000000005</v>
      </c>
      <c r="EL971" s="9">
        <v>69.040000000000006</v>
      </c>
      <c r="EM971" s="9">
        <v>69.31</v>
      </c>
      <c r="EN971" s="9">
        <v>69.72</v>
      </c>
      <c r="EO971" s="9">
        <v>71.92</v>
      </c>
      <c r="EP971" s="9">
        <v>78.08</v>
      </c>
      <c r="EQ971" s="9">
        <v>80.11</v>
      </c>
      <c r="ER971" s="9">
        <v>80.36</v>
      </c>
      <c r="ES971" s="9">
        <v>80.25</v>
      </c>
      <c r="ET971" s="9">
        <v>79.78</v>
      </c>
      <c r="EU971" s="9">
        <v>77.02</v>
      </c>
      <c r="EV971" s="9">
        <v>69.23</v>
      </c>
      <c r="EW971" s="9">
        <v>66.87</v>
      </c>
      <c r="EX971" s="9">
        <v>66.7</v>
      </c>
      <c r="EY971" s="9">
        <v>66.84</v>
      </c>
      <c r="EZ971" s="9">
        <v>67.28</v>
      </c>
      <c r="FA971" s="9">
        <v>69.53</v>
      </c>
      <c r="FB971" s="9">
        <v>75.680000000000007</v>
      </c>
      <c r="FC971" s="9">
        <v>77.790000000000006</v>
      </c>
      <c r="FD971" s="9">
        <v>77.97</v>
      </c>
      <c r="FE971" s="9">
        <v>77.87</v>
      </c>
      <c r="FF971" s="9">
        <v>77.45</v>
      </c>
      <c r="FG971" s="9">
        <v>74.959999999999994</v>
      </c>
      <c r="FH971" s="9">
        <v>68.02</v>
      </c>
      <c r="FI971" s="9">
        <v>65.81</v>
      </c>
      <c r="FJ971" s="9">
        <v>65.63</v>
      </c>
      <c r="FK971" s="9">
        <v>65.75</v>
      </c>
      <c r="FL971" s="9">
        <v>66.19</v>
      </c>
      <c r="FM971" s="9">
        <v>68.38</v>
      </c>
      <c r="FO971" s="9">
        <v>85.0685</v>
      </c>
      <c r="FP971" s="7">
        <v>67.62</v>
      </c>
      <c r="FQ971" s="9">
        <v>1.3551</v>
      </c>
      <c r="FT971" s="7">
        <v>3.96</v>
      </c>
      <c r="FU971" s="7">
        <v>4.63</v>
      </c>
      <c r="FV971" s="9">
        <v>85.187899999999999</v>
      </c>
      <c r="FX971" s="9">
        <v>67.489999999999995</v>
      </c>
      <c r="FY971" s="9">
        <v>66.87</v>
      </c>
      <c r="FZ971" s="9">
        <v>66.47</v>
      </c>
      <c r="GA971" s="9">
        <v>66.22</v>
      </c>
      <c r="GB971" s="9">
        <v>66.5</v>
      </c>
      <c r="GD971" s="9">
        <v>67.489999999999995</v>
      </c>
      <c r="GE971" s="9">
        <v>67.16</v>
      </c>
      <c r="GF971" s="9">
        <v>66.87</v>
      </c>
      <c r="GG971" s="9">
        <v>66.66</v>
      </c>
      <c r="GH971" s="9">
        <v>66.55</v>
      </c>
      <c r="GI971" s="9">
        <v>66.47</v>
      </c>
      <c r="GJ971" s="9">
        <v>66.42</v>
      </c>
      <c r="GK971" s="9">
        <v>66.37</v>
      </c>
      <c r="GL971" s="9">
        <v>66.319999999999993</v>
      </c>
      <c r="GM971" s="9">
        <v>66.28</v>
      </c>
      <c r="GN971" s="9">
        <v>66.239999999999995</v>
      </c>
      <c r="GO971" s="9">
        <v>66.22</v>
      </c>
      <c r="GP971" s="9">
        <v>66.22</v>
      </c>
      <c r="GQ971" s="9">
        <v>66.23</v>
      </c>
      <c r="GR971" s="9">
        <v>66.2</v>
      </c>
      <c r="GS971" s="9">
        <v>66.180000000000007</v>
      </c>
      <c r="GT971" s="9">
        <v>66.2</v>
      </c>
      <c r="GU971" s="9">
        <v>66.239999999999995</v>
      </c>
      <c r="GV971" s="9">
        <v>66.290000000000006</v>
      </c>
      <c r="GW971" s="9">
        <v>66.349999999999994</v>
      </c>
      <c r="GX971" s="9">
        <v>66.37</v>
      </c>
      <c r="GY971" s="9">
        <v>66.39</v>
      </c>
      <c r="GZ971" s="9">
        <v>66.45</v>
      </c>
      <c r="HA971" s="9">
        <v>66.5</v>
      </c>
      <c r="HB971" s="9">
        <v>66.58</v>
      </c>
      <c r="HC971" s="9">
        <v>66.66</v>
      </c>
      <c r="HD971" s="9">
        <v>66.69</v>
      </c>
      <c r="HE971" s="9">
        <v>66.760000000000005</v>
      </c>
      <c r="HF971" s="9">
        <v>66.86</v>
      </c>
      <c r="HG971" s="9">
        <v>66.959999999999994</v>
      </c>
      <c r="HH971" s="9">
        <v>67.06</v>
      </c>
      <c r="HI971" s="9">
        <v>67.14</v>
      </c>
      <c r="HJ971" s="9">
        <v>67.150000000000006</v>
      </c>
      <c r="HK971" s="9">
        <v>67.19</v>
      </c>
      <c r="HL971" s="9">
        <v>67.239999999999995</v>
      </c>
      <c r="HM971" s="9">
        <v>67.31</v>
      </c>
      <c r="HN971" s="9">
        <v>67.38</v>
      </c>
      <c r="HO971" s="9">
        <v>67.45</v>
      </c>
      <c r="HP971" s="9">
        <v>67.52</v>
      </c>
      <c r="HQ971" s="9">
        <v>67.569999999999993</v>
      </c>
      <c r="HR971" s="9">
        <v>67.7</v>
      </c>
      <c r="HS971" s="9">
        <v>67.790000000000006</v>
      </c>
      <c r="HT971" s="9">
        <v>67.87</v>
      </c>
      <c r="HU971" s="9">
        <v>67.94</v>
      </c>
      <c r="HV971" s="9">
        <v>67.98</v>
      </c>
      <c r="HW971" s="9">
        <v>68.010000000000005</v>
      </c>
      <c r="HX971" s="9">
        <v>68.040000000000006</v>
      </c>
      <c r="HY971" s="9">
        <v>68.08</v>
      </c>
      <c r="ID971" s="14">
        <v>84.838099999999997</v>
      </c>
      <c r="IE971" s="14">
        <v>84.747900000000001</v>
      </c>
      <c r="IF971" s="14">
        <v>-0.10641399999999999</v>
      </c>
      <c r="IH971" s="7">
        <v>67.489999999999995</v>
      </c>
      <c r="II971" s="9">
        <v>81.09</v>
      </c>
    </row>
    <row r="972" spans="1:243" x14ac:dyDescent="0.35">
      <c r="A972" s="6">
        <f t="shared" si="208"/>
        <v>45911</v>
      </c>
      <c r="B972" s="13">
        <f t="shared" si="214"/>
        <v>9</v>
      </c>
      <c r="C972" s="13">
        <f t="shared" si="215"/>
        <v>2025</v>
      </c>
      <c r="D972">
        <f t="shared" si="216"/>
        <v>202509</v>
      </c>
      <c r="E972">
        <f t="shared" si="217"/>
        <v>3</v>
      </c>
      <c r="F972">
        <f t="shared" si="218"/>
        <v>202503</v>
      </c>
      <c r="G972" t="s">
        <v>2131</v>
      </c>
      <c r="H972" s="9">
        <v>4</v>
      </c>
      <c r="I972" s="9">
        <v>3.9670000000000001</v>
      </c>
      <c r="J972" s="10">
        <v>3.9629869000000002</v>
      </c>
      <c r="K972" s="10">
        <v>3.9347503000000001</v>
      </c>
      <c r="L972" s="10">
        <v>3.8956396</v>
      </c>
      <c r="M972" s="10">
        <v>3.8478032</v>
      </c>
      <c r="N972" s="10">
        <v>3.7959456999999999</v>
      </c>
      <c r="O972" s="10">
        <v>3.7455888000000002</v>
      </c>
      <c r="P972" s="10">
        <v>3.7012307999999998</v>
      </c>
      <c r="Q972" s="10">
        <v>3.6649430000000001</v>
      </c>
      <c r="R972" s="10">
        <v>3.6368380999999999</v>
      </c>
      <c r="S972" s="10">
        <v>3.6163026999999999</v>
      </c>
      <c r="T972" s="10">
        <v>3.6021255000000001</v>
      </c>
      <c r="U972" s="10">
        <v>3.5929245999999999</v>
      </c>
      <c r="V972" s="10">
        <v>3.5863830999999999</v>
      </c>
      <c r="W972" s="10">
        <v>3.581728</v>
      </c>
      <c r="X972" s="10">
        <v>3.5786617999999999</v>
      </c>
      <c r="Y972" s="10">
        <v>3.5768870000000001</v>
      </c>
      <c r="Z972" s="10">
        <v>3.5761058999999999</v>
      </c>
      <c r="AA972" s="10">
        <v>3.5760211000000002</v>
      </c>
      <c r="AB972" s="10">
        <v>3.5763934000000002</v>
      </c>
      <c r="AC972" s="10">
        <v>3.5771847000000001</v>
      </c>
      <c r="AD972" s="10">
        <v>3.5784006000000002</v>
      </c>
      <c r="AE972" s="10">
        <v>3.5800466000000002</v>
      </c>
      <c r="AF972" s="10">
        <v>3.5821280999999998</v>
      </c>
      <c r="AG972" s="10">
        <v>3.5846507000000001</v>
      </c>
      <c r="AH972" s="10">
        <v>3.5876188</v>
      </c>
      <c r="AI972" s="10">
        <v>3.5910332</v>
      </c>
      <c r="AJ972" s="10">
        <v>3.5948929000000001</v>
      </c>
      <c r="AK972" s="10">
        <v>3.5991971</v>
      </c>
      <c r="AL972" s="10">
        <v>3.6039450999999998</v>
      </c>
      <c r="AM972" s="10">
        <v>3.6091361000000002</v>
      </c>
      <c r="AN972" s="10">
        <v>3.6147692999999999</v>
      </c>
      <c r="AO972" s="10">
        <v>3.6208439000000001</v>
      </c>
      <c r="AP972" s="10">
        <v>3.6273591000000001</v>
      </c>
      <c r="AQ972" s="10">
        <v>3.6343141000000001</v>
      </c>
      <c r="AR972" s="10">
        <v>3.6417082999999999</v>
      </c>
      <c r="AS972" s="10">
        <v>3.6495405999999999</v>
      </c>
      <c r="AT972" s="10">
        <v>3.6578091000000001</v>
      </c>
      <c r="AU972" s="10">
        <v>3.666506</v>
      </c>
      <c r="AV972" s="10">
        <v>3.6756215999999999</v>
      </c>
      <c r="AW972" s="10">
        <v>3.6851467000000002</v>
      </c>
      <c r="AX972" s="10">
        <v>3.6950720000000001</v>
      </c>
      <c r="AY972" s="10">
        <v>3.7053877000000002</v>
      </c>
      <c r="AZ972" s="10">
        <v>3.7160845</v>
      </c>
      <c r="BA972" s="10">
        <v>3.7271531000000002</v>
      </c>
      <c r="BB972" s="10">
        <v>3.7385837999999998</v>
      </c>
      <c r="BC972" s="10">
        <v>3.7503674</v>
      </c>
      <c r="BD972" s="10">
        <v>3.7624944999999999</v>
      </c>
      <c r="BE972" s="10">
        <v>3.7749552999999998</v>
      </c>
      <c r="BF972" s="10">
        <v>3.7877394999999998</v>
      </c>
      <c r="BG972" s="10">
        <v>3.8008307000000001</v>
      </c>
      <c r="BH972" s="10">
        <v>3.8142111999999999</v>
      </c>
      <c r="BI972" s="10">
        <v>3.8278631000000001</v>
      </c>
      <c r="BJ972" s="10">
        <v>3.8417688999999999</v>
      </c>
      <c r="BK972" s="10">
        <v>3.8559106000000001</v>
      </c>
      <c r="BL972" s="10">
        <v>3.8702706</v>
      </c>
      <c r="BM972" s="10">
        <v>3.8848311999999998</v>
      </c>
      <c r="BN972" s="10">
        <v>3.8995744000000001</v>
      </c>
      <c r="BO972" s="10">
        <v>3.9144825000000001</v>
      </c>
      <c r="BP972" s="10">
        <v>3.9295380999999998</v>
      </c>
      <c r="BQ972" s="10">
        <v>3.9447230000000002</v>
      </c>
      <c r="BR972" s="10">
        <v>4.0378189000000004</v>
      </c>
      <c r="BS972" s="10">
        <v>4.1326859999999996</v>
      </c>
      <c r="BU972" s="9">
        <v>79.22</v>
      </c>
      <c r="BV972" s="9">
        <v>83.96</v>
      </c>
      <c r="BW972" s="9">
        <v>87.4</v>
      </c>
      <c r="BX972" s="9">
        <v>89.08</v>
      </c>
      <c r="BY972" s="9">
        <v>89.23</v>
      </c>
      <c r="BZ972" s="9">
        <v>85.29</v>
      </c>
      <c r="CA972" s="9">
        <v>80.98</v>
      </c>
      <c r="CB972" s="9">
        <v>78.099999999999994</v>
      </c>
      <c r="CC972" s="9">
        <v>77.010000000000005</v>
      </c>
      <c r="CD972" s="9">
        <v>76.52</v>
      </c>
      <c r="CE972" s="9">
        <v>77.75</v>
      </c>
      <c r="CF972" s="9">
        <v>79.099999999999994</v>
      </c>
      <c r="CG972" s="9">
        <v>80.22</v>
      </c>
      <c r="CH972" s="9">
        <v>84.97</v>
      </c>
      <c r="CI972" s="9">
        <v>88.07</v>
      </c>
      <c r="CJ972" s="9">
        <v>89.28</v>
      </c>
      <c r="CK972" s="9">
        <v>88.89</v>
      </c>
      <c r="CL972" s="9">
        <v>83.2</v>
      </c>
      <c r="CM972" s="9">
        <v>75.41</v>
      </c>
      <c r="CN972" s="9">
        <v>73.23</v>
      </c>
      <c r="CO972" s="9">
        <v>71.45</v>
      </c>
      <c r="CP972" s="9">
        <v>69.39</v>
      </c>
      <c r="CQ972" s="9">
        <v>69.67</v>
      </c>
      <c r="CR972" s="9">
        <v>71.75</v>
      </c>
      <c r="CS972" s="9">
        <v>76.63</v>
      </c>
      <c r="CT972" s="9">
        <v>79.61</v>
      </c>
      <c r="CU972" s="9">
        <v>79.97</v>
      </c>
      <c r="CV972" s="9">
        <v>82.41</v>
      </c>
      <c r="CW972" s="9">
        <v>83.27</v>
      </c>
      <c r="CX972" s="9">
        <v>79.8</v>
      </c>
      <c r="CY972" s="9">
        <v>71.23</v>
      </c>
      <c r="CZ972" s="9">
        <v>67.12</v>
      </c>
      <c r="DA972" s="9">
        <v>65.069999999999993</v>
      </c>
      <c r="DB972" s="9">
        <v>65.150000000000006</v>
      </c>
      <c r="DC972" s="9">
        <v>65.260000000000005</v>
      </c>
      <c r="DD972" s="9">
        <v>67.540000000000006</v>
      </c>
      <c r="DE972" s="9">
        <v>71.69</v>
      </c>
      <c r="DF972" s="9">
        <v>73.900000000000006</v>
      </c>
      <c r="DG972" s="9">
        <v>75.28</v>
      </c>
      <c r="DH972" s="9">
        <v>77.83</v>
      </c>
      <c r="DI972" s="9">
        <v>77.34</v>
      </c>
      <c r="DJ972" s="9">
        <v>75.5</v>
      </c>
      <c r="DK972" s="9">
        <v>66.48</v>
      </c>
      <c r="DL972" s="9">
        <v>64.48</v>
      </c>
      <c r="DM972" s="9">
        <v>64.17</v>
      </c>
      <c r="DN972" s="9">
        <v>63.75</v>
      </c>
      <c r="DO972" s="9">
        <v>63.56</v>
      </c>
      <c r="DP972" s="9">
        <v>64.84</v>
      </c>
      <c r="DR972" s="9">
        <v>74.02</v>
      </c>
      <c r="DS972" s="9">
        <v>83.93</v>
      </c>
      <c r="DT972" s="9">
        <v>84.44</v>
      </c>
      <c r="DU972" s="9">
        <v>86.46</v>
      </c>
      <c r="DV972" s="9">
        <v>86.64</v>
      </c>
      <c r="DW972" s="9">
        <v>83.46</v>
      </c>
      <c r="DX972" s="9">
        <v>76.88</v>
      </c>
      <c r="DY972" s="9">
        <v>73.94</v>
      </c>
      <c r="DZ972" s="9">
        <v>72.88</v>
      </c>
      <c r="EA972" s="9">
        <v>72.12</v>
      </c>
      <c r="EB972" s="9">
        <v>72.34</v>
      </c>
      <c r="EC972" s="9">
        <v>74.52</v>
      </c>
      <c r="ED972" s="9">
        <v>80.66</v>
      </c>
      <c r="EE972" s="9">
        <v>82.98</v>
      </c>
      <c r="EF972" s="9">
        <v>83.24</v>
      </c>
      <c r="EG972" s="9">
        <v>83.18</v>
      </c>
      <c r="EH972" s="9">
        <v>82.57</v>
      </c>
      <c r="EI972" s="9">
        <v>79.38</v>
      </c>
      <c r="EJ972" s="9">
        <v>71.25</v>
      </c>
      <c r="EK972" s="9">
        <v>68.5</v>
      </c>
      <c r="EL972" s="9">
        <v>68.28</v>
      </c>
      <c r="EM972" s="9">
        <v>68.540000000000006</v>
      </c>
      <c r="EN972" s="9">
        <v>68.959999999999994</v>
      </c>
      <c r="EO972" s="9">
        <v>71.16</v>
      </c>
      <c r="EP972" s="9">
        <v>77.58</v>
      </c>
      <c r="EQ972" s="9">
        <v>79.599999999999994</v>
      </c>
      <c r="ER972" s="9">
        <v>79.86</v>
      </c>
      <c r="ES972" s="9">
        <v>79.75</v>
      </c>
      <c r="ET972" s="9">
        <v>79.290000000000006</v>
      </c>
      <c r="EU972" s="9">
        <v>76.540000000000006</v>
      </c>
      <c r="EV972" s="9">
        <v>68.81</v>
      </c>
      <c r="EW972" s="9">
        <v>66.45</v>
      </c>
      <c r="EX972" s="9">
        <v>66.28</v>
      </c>
      <c r="EY972" s="9">
        <v>66.430000000000007</v>
      </c>
      <c r="EZ972" s="9">
        <v>66.87</v>
      </c>
      <c r="FA972" s="9">
        <v>69.12</v>
      </c>
      <c r="FB972" s="9">
        <v>75.28</v>
      </c>
      <c r="FC972" s="9">
        <v>77.400000000000006</v>
      </c>
      <c r="FD972" s="9">
        <v>77.59</v>
      </c>
      <c r="FE972" s="9">
        <v>77.5</v>
      </c>
      <c r="FF972" s="9">
        <v>77.09</v>
      </c>
      <c r="FG972" s="9">
        <v>74.599999999999994</v>
      </c>
      <c r="FH972" s="9">
        <v>67.739999999999995</v>
      </c>
      <c r="FI972" s="9">
        <v>65.53</v>
      </c>
      <c r="FJ972" s="9">
        <v>65.36</v>
      </c>
      <c r="FK972" s="9">
        <v>65.48</v>
      </c>
      <c r="FL972" s="9">
        <v>65.930000000000007</v>
      </c>
      <c r="FM972" s="9">
        <v>68.12</v>
      </c>
      <c r="FO972" s="9">
        <v>85.096299999999999</v>
      </c>
      <c r="FP972" s="7">
        <v>67.25</v>
      </c>
      <c r="FQ972" s="9">
        <v>1.3556999999999999</v>
      </c>
      <c r="FT972" s="7">
        <v>3.95</v>
      </c>
      <c r="FU972" s="7">
        <v>4.5999999999999996</v>
      </c>
      <c r="FV972" s="9">
        <v>85.224000000000004</v>
      </c>
      <c r="FX972" s="9">
        <v>66.37</v>
      </c>
      <c r="FY972" s="9">
        <v>65.73</v>
      </c>
      <c r="FZ972" s="9">
        <v>65.400000000000006</v>
      </c>
      <c r="GA972" s="9">
        <v>65.260000000000005</v>
      </c>
      <c r="GB972" s="9">
        <v>65.709999999999994</v>
      </c>
      <c r="GD972" s="9">
        <v>66.37</v>
      </c>
      <c r="GE972" s="9">
        <v>66.010000000000005</v>
      </c>
      <c r="GF972" s="9">
        <v>65.73</v>
      </c>
      <c r="GG972" s="9">
        <v>65.540000000000006</v>
      </c>
      <c r="GH972" s="9">
        <v>65.45</v>
      </c>
      <c r="GI972" s="9">
        <v>65.400000000000006</v>
      </c>
      <c r="GJ972" s="9">
        <v>65.37</v>
      </c>
      <c r="GK972" s="9">
        <v>65.349999999999994</v>
      </c>
      <c r="GL972" s="9">
        <v>65.319999999999993</v>
      </c>
      <c r="GM972" s="9">
        <v>65.290000000000006</v>
      </c>
      <c r="GN972" s="9">
        <v>65.27</v>
      </c>
      <c r="GO972" s="9">
        <v>65.260000000000005</v>
      </c>
      <c r="GP972" s="9">
        <v>65.28</v>
      </c>
      <c r="GQ972" s="9">
        <v>65.3</v>
      </c>
      <c r="GR972" s="9">
        <v>65.28</v>
      </c>
      <c r="GS972" s="9">
        <v>65.27</v>
      </c>
      <c r="GT972" s="9">
        <v>65.31</v>
      </c>
      <c r="GU972" s="9">
        <v>65.36</v>
      </c>
      <c r="GV972" s="9">
        <v>65.430000000000007</v>
      </c>
      <c r="GW972" s="9">
        <v>65.510000000000005</v>
      </c>
      <c r="GX972" s="9">
        <v>65.540000000000006</v>
      </c>
      <c r="GY972" s="9">
        <v>65.569999999999993</v>
      </c>
      <c r="GZ972" s="9">
        <v>65.650000000000006</v>
      </c>
      <c r="HA972" s="9">
        <v>65.709999999999994</v>
      </c>
      <c r="HB972" s="9">
        <v>65.8</v>
      </c>
      <c r="HC972" s="9">
        <v>65.900000000000006</v>
      </c>
      <c r="HD972" s="9">
        <v>65.94</v>
      </c>
      <c r="HE972" s="9">
        <v>66.010000000000005</v>
      </c>
      <c r="HF972" s="9">
        <v>66.12</v>
      </c>
      <c r="HG972" s="9">
        <v>66.23</v>
      </c>
      <c r="HH972" s="9">
        <v>66.34</v>
      </c>
      <c r="HI972" s="9">
        <v>66.42</v>
      </c>
      <c r="HJ972" s="9">
        <v>66.44</v>
      </c>
      <c r="HK972" s="9">
        <v>66.489999999999995</v>
      </c>
      <c r="HL972" s="9">
        <v>66.55</v>
      </c>
      <c r="HM972" s="9">
        <v>66.62</v>
      </c>
      <c r="HN972" s="9">
        <v>66.7</v>
      </c>
      <c r="HO972" s="9">
        <v>66.78</v>
      </c>
      <c r="HP972" s="9">
        <v>66.86</v>
      </c>
      <c r="HQ972" s="9">
        <v>66.92</v>
      </c>
      <c r="HR972" s="9">
        <v>67.040000000000006</v>
      </c>
      <c r="HS972" s="9">
        <v>67.14</v>
      </c>
      <c r="HT972" s="9">
        <v>67.23</v>
      </c>
      <c r="HU972" s="9">
        <v>67.3</v>
      </c>
      <c r="HV972" s="9">
        <v>67.349999999999994</v>
      </c>
      <c r="HW972" s="9">
        <v>67.39</v>
      </c>
      <c r="HX972" s="9">
        <v>67.430000000000007</v>
      </c>
      <c r="HY972" s="9">
        <v>67.48</v>
      </c>
      <c r="ID972" s="14">
        <v>84.838099999999997</v>
      </c>
      <c r="IE972" s="14">
        <v>84.747900000000001</v>
      </c>
      <c r="IF972" s="14">
        <v>-0.10641399999999999</v>
      </c>
      <c r="IH972" s="7">
        <v>66.37</v>
      </c>
      <c r="II972" s="9">
        <v>79.22</v>
      </c>
    </row>
    <row r="973" spans="1:243" x14ac:dyDescent="0.35">
      <c r="A973" s="6">
        <f t="shared" si="208"/>
        <v>45912</v>
      </c>
      <c r="B973" s="13">
        <f t="shared" si="214"/>
        <v>9</v>
      </c>
      <c r="C973" s="13">
        <f t="shared" si="215"/>
        <v>2025</v>
      </c>
      <c r="D973">
        <f t="shared" si="216"/>
        <v>202509</v>
      </c>
      <c r="E973">
        <f t="shared" si="217"/>
        <v>3</v>
      </c>
      <c r="F973">
        <f t="shared" si="218"/>
        <v>202503</v>
      </c>
      <c r="G973" t="s">
        <v>2132</v>
      </c>
      <c r="H973" s="9">
        <v>4</v>
      </c>
      <c r="I973" s="9">
        <v>3.9672000000000001</v>
      </c>
      <c r="J973" s="10">
        <v>3.9663392000000002</v>
      </c>
      <c r="K973" s="10">
        <v>3.9441598</v>
      </c>
      <c r="L973" s="10">
        <v>3.9099941999999999</v>
      </c>
      <c r="M973" s="10">
        <v>3.8655984000000001</v>
      </c>
      <c r="N973" s="10">
        <v>3.8165770000000001</v>
      </c>
      <c r="O973" s="10">
        <v>3.7690283</v>
      </c>
      <c r="P973" s="10">
        <v>3.7274134000000001</v>
      </c>
      <c r="Q973" s="10">
        <v>3.6935440000000002</v>
      </c>
      <c r="R973" s="10">
        <v>3.6674964000000001</v>
      </c>
      <c r="S973" s="10">
        <v>3.6485759</v>
      </c>
      <c r="T973" s="10">
        <v>3.6354744999999999</v>
      </c>
      <c r="U973" s="10">
        <v>3.6266105</v>
      </c>
      <c r="V973" s="10">
        <v>3.6195512999999999</v>
      </c>
      <c r="W973" s="10">
        <v>3.6136705</v>
      </c>
      <c r="X973" s="10">
        <v>3.6089875</v>
      </c>
      <c r="Y973" s="10">
        <v>3.6055217000000002</v>
      </c>
      <c r="Z973" s="10">
        <v>3.6032926999999999</v>
      </c>
      <c r="AA973" s="10">
        <v>3.6023200000000002</v>
      </c>
      <c r="AB973" s="10">
        <v>3.6025961</v>
      </c>
      <c r="AC973" s="10">
        <v>3.6040209000000001</v>
      </c>
      <c r="AD973" s="10">
        <v>3.606474</v>
      </c>
      <c r="AE973" s="10">
        <v>3.6098351000000002</v>
      </c>
      <c r="AF973" s="10">
        <v>3.6139841000000001</v>
      </c>
      <c r="AG973" s="10">
        <v>3.6188004999999999</v>
      </c>
      <c r="AH973" s="10">
        <v>3.6241781</v>
      </c>
      <c r="AI973" s="10">
        <v>3.6300721999999999</v>
      </c>
      <c r="AJ973" s="10">
        <v>3.6364548000000001</v>
      </c>
      <c r="AK973" s="10">
        <v>3.6432983000000001</v>
      </c>
      <c r="AL973" s="10">
        <v>3.6505747999999998</v>
      </c>
      <c r="AM973" s="10">
        <v>3.6582564999999998</v>
      </c>
      <c r="AN973" s="10">
        <v>3.6663157000000002</v>
      </c>
      <c r="AO973" s="10">
        <v>3.6747245999999998</v>
      </c>
      <c r="AP973" s="10">
        <v>3.6834552999999999</v>
      </c>
      <c r="AQ973" s="10">
        <v>3.6924801</v>
      </c>
      <c r="AR973" s="10">
        <v>3.7017712999999999</v>
      </c>
      <c r="AS973" s="10">
        <v>3.7113008999999999</v>
      </c>
      <c r="AT973" s="10">
        <v>3.7210459999999999</v>
      </c>
      <c r="AU973" s="10">
        <v>3.7310050000000001</v>
      </c>
      <c r="AV973" s="10">
        <v>3.7411821000000001</v>
      </c>
      <c r="AW973" s="10">
        <v>3.7515814000000001</v>
      </c>
      <c r="AX973" s="10">
        <v>3.7622073</v>
      </c>
      <c r="AY973" s="10">
        <v>3.7730636999999998</v>
      </c>
      <c r="AZ973" s="10">
        <v>3.7841551</v>
      </c>
      <c r="BA973" s="10">
        <v>3.7954856000000001</v>
      </c>
      <c r="BB973" s="10">
        <v>3.8070594</v>
      </c>
      <c r="BC973" s="10">
        <v>3.8188806</v>
      </c>
      <c r="BD973" s="10">
        <v>3.8309538000000001</v>
      </c>
      <c r="BE973" s="10">
        <v>3.8432827000000001</v>
      </c>
      <c r="BF973" s="10">
        <v>3.8558693000000002</v>
      </c>
      <c r="BG973" s="10">
        <v>3.8687048000000002</v>
      </c>
      <c r="BH973" s="10">
        <v>3.8817772000000001</v>
      </c>
      <c r="BI973" s="10">
        <v>3.8950746999999999</v>
      </c>
      <c r="BJ973" s="10">
        <v>3.9085857000000002</v>
      </c>
      <c r="BK973" s="10">
        <v>3.9222978999999998</v>
      </c>
      <c r="BL973" s="10">
        <v>3.9361997999999998</v>
      </c>
      <c r="BM973" s="10">
        <v>3.9502795000000002</v>
      </c>
      <c r="BN973" s="10">
        <v>3.9645250999999999</v>
      </c>
      <c r="BO973" s="10">
        <v>3.9789246</v>
      </c>
      <c r="BP973" s="10">
        <v>3.9934666999999999</v>
      </c>
      <c r="BQ973" s="10">
        <v>4.0081388999999996</v>
      </c>
      <c r="BR973" s="10">
        <v>4.0983558999999996</v>
      </c>
      <c r="BS973" s="10">
        <v>4.1909396000000001</v>
      </c>
      <c r="BU973" s="9">
        <v>80.16</v>
      </c>
      <c r="BV973" s="9">
        <v>84.86</v>
      </c>
      <c r="BW973" s="9">
        <v>88.26</v>
      </c>
      <c r="BX973" s="9">
        <v>89.89</v>
      </c>
      <c r="BY973" s="9">
        <v>90.03</v>
      </c>
      <c r="BZ973" s="9">
        <v>86.08</v>
      </c>
      <c r="CA973" s="9">
        <v>81.790000000000006</v>
      </c>
      <c r="CB973" s="9">
        <v>78.92</v>
      </c>
      <c r="CC973" s="9">
        <v>77.83</v>
      </c>
      <c r="CD973" s="9">
        <v>77.34</v>
      </c>
      <c r="CE973" s="9">
        <v>78.569999999999993</v>
      </c>
      <c r="CF973" s="9">
        <v>79.930000000000007</v>
      </c>
      <c r="CG973" s="9">
        <v>80.91</v>
      </c>
      <c r="CH973" s="9">
        <v>85.66</v>
      </c>
      <c r="CI973" s="9">
        <v>88.76</v>
      </c>
      <c r="CJ973" s="9">
        <v>89.97</v>
      </c>
      <c r="CK973" s="9">
        <v>89.58</v>
      </c>
      <c r="CL973" s="9">
        <v>83.89</v>
      </c>
      <c r="CM973" s="9">
        <v>76.14</v>
      </c>
      <c r="CN973" s="9">
        <v>73.959999999999994</v>
      </c>
      <c r="CO973" s="9">
        <v>72.180000000000007</v>
      </c>
      <c r="CP973" s="9">
        <v>70.12</v>
      </c>
      <c r="CQ973" s="9">
        <v>70.400000000000006</v>
      </c>
      <c r="CR973" s="9">
        <v>72.48</v>
      </c>
      <c r="CS973" s="9">
        <v>76.930000000000007</v>
      </c>
      <c r="CT973" s="9">
        <v>79.81</v>
      </c>
      <c r="CU973" s="9">
        <v>80.17</v>
      </c>
      <c r="CV973" s="9">
        <v>82.61</v>
      </c>
      <c r="CW973" s="9">
        <v>83.47</v>
      </c>
      <c r="CX973" s="9">
        <v>80</v>
      </c>
      <c r="CY973" s="9">
        <v>71.430000000000007</v>
      </c>
      <c r="CZ973" s="9">
        <v>67.319999999999993</v>
      </c>
      <c r="DA973" s="9">
        <v>65.27</v>
      </c>
      <c r="DB973" s="9">
        <v>65.349999999999994</v>
      </c>
      <c r="DC973" s="9">
        <v>65.459999999999994</v>
      </c>
      <c r="DD973" s="9">
        <v>67.739999999999995</v>
      </c>
      <c r="DE973" s="9">
        <v>71.89</v>
      </c>
      <c r="DF973" s="9">
        <v>74.099999999999994</v>
      </c>
      <c r="DG973" s="9">
        <v>75.48</v>
      </c>
      <c r="DH973" s="9">
        <v>78.03</v>
      </c>
      <c r="DI973" s="9">
        <v>77.540000000000006</v>
      </c>
      <c r="DJ973" s="9">
        <v>75.7</v>
      </c>
      <c r="DK973" s="9">
        <v>66.680000000000007</v>
      </c>
      <c r="DL973" s="9">
        <v>64.680000000000007</v>
      </c>
      <c r="DM973" s="9">
        <v>64.37</v>
      </c>
      <c r="DN973" s="9">
        <v>63.95</v>
      </c>
      <c r="DO973" s="9">
        <v>63.76</v>
      </c>
      <c r="DP973" s="9">
        <v>65.040000000000006</v>
      </c>
      <c r="DR973" s="9">
        <v>74.25</v>
      </c>
      <c r="DS973" s="9">
        <v>84.05</v>
      </c>
      <c r="DT973" s="9">
        <v>85.6</v>
      </c>
      <c r="DU973" s="9">
        <v>87.44</v>
      </c>
      <c r="DV973" s="9">
        <v>87.62</v>
      </c>
      <c r="DW973" s="9">
        <v>84.44</v>
      </c>
      <c r="DX973" s="9">
        <v>76.92</v>
      </c>
      <c r="DY973" s="9">
        <v>73.98</v>
      </c>
      <c r="DZ973" s="9">
        <v>72.92</v>
      </c>
      <c r="EA973" s="9">
        <v>72.17</v>
      </c>
      <c r="EB973" s="9">
        <v>72.38</v>
      </c>
      <c r="EC973" s="9">
        <v>74.56</v>
      </c>
      <c r="ED973" s="9">
        <v>80.95</v>
      </c>
      <c r="EE973" s="9">
        <v>83.28</v>
      </c>
      <c r="EF973" s="9">
        <v>83.54</v>
      </c>
      <c r="EG973" s="9">
        <v>83.48</v>
      </c>
      <c r="EH973" s="9">
        <v>82.87</v>
      </c>
      <c r="EI973" s="9">
        <v>79.67</v>
      </c>
      <c r="EJ973" s="9">
        <v>71.5</v>
      </c>
      <c r="EK973" s="9">
        <v>68.75</v>
      </c>
      <c r="EL973" s="9">
        <v>68.53</v>
      </c>
      <c r="EM973" s="9">
        <v>68.790000000000006</v>
      </c>
      <c r="EN973" s="9">
        <v>69.209999999999994</v>
      </c>
      <c r="EO973" s="9">
        <v>71.41</v>
      </c>
      <c r="EP973" s="9">
        <v>77.81</v>
      </c>
      <c r="EQ973" s="9">
        <v>79.819999999999993</v>
      </c>
      <c r="ER973" s="9">
        <v>80.08</v>
      </c>
      <c r="ES973" s="9">
        <v>79.97</v>
      </c>
      <c r="ET973" s="9">
        <v>79.5</v>
      </c>
      <c r="EU973" s="9">
        <v>76.75</v>
      </c>
      <c r="EV973" s="9">
        <v>68.989999999999995</v>
      </c>
      <c r="EW973" s="9">
        <v>66.62</v>
      </c>
      <c r="EX973" s="9">
        <v>66.45</v>
      </c>
      <c r="EY973" s="9">
        <v>66.599999999999994</v>
      </c>
      <c r="EZ973" s="9">
        <v>67.03</v>
      </c>
      <c r="FA973" s="9">
        <v>69.28</v>
      </c>
      <c r="FB973" s="9">
        <v>75.47</v>
      </c>
      <c r="FC973" s="9">
        <v>77.59</v>
      </c>
      <c r="FD973" s="9">
        <v>77.77</v>
      </c>
      <c r="FE973" s="9">
        <v>77.680000000000007</v>
      </c>
      <c r="FF973" s="9">
        <v>77.27</v>
      </c>
      <c r="FG973" s="9">
        <v>74.77</v>
      </c>
      <c r="FH973" s="9">
        <v>67.88</v>
      </c>
      <c r="FI973" s="9">
        <v>65.67</v>
      </c>
      <c r="FJ973" s="9">
        <v>65.5</v>
      </c>
      <c r="FK973" s="9">
        <v>65.62</v>
      </c>
      <c r="FL973" s="9">
        <v>66.06</v>
      </c>
      <c r="FM973" s="9">
        <v>68.25</v>
      </c>
      <c r="FO973" s="9">
        <v>85.134299999999996</v>
      </c>
      <c r="FP973" s="7">
        <v>67.87</v>
      </c>
      <c r="FQ973" s="9">
        <v>1.3559000000000001</v>
      </c>
      <c r="FT973" s="7">
        <v>3.97</v>
      </c>
      <c r="FU973" s="7">
        <v>4.66</v>
      </c>
      <c r="FV973" s="9">
        <v>85.269199999999998</v>
      </c>
      <c r="FX973" s="9">
        <v>66.989999999999995</v>
      </c>
      <c r="FY973" s="9">
        <v>66.17</v>
      </c>
      <c r="FZ973" s="9">
        <v>65.78</v>
      </c>
      <c r="GA973" s="9">
        <v>65.59</v>
      </c>
      <c r="GB973" s="9">
        <v>65.95</v>
      </c>
      <c r="GD973" s="9">
        <v>66.989999999999995</v>
      </c>
      <c r="GE973" s="9">
        <v>66.540000000000006</v>
      </c>
      <c r="GF973" s="9">
        <v>66.17</v>
      </c>
      <c r="GG973" s="9">
        <v>65.95</v>
      </c>
      <c r="GH973" s="9">
        <v>65.84</v>
      </c>
      <c r="GI973" s="9">
        <v>65.78</v>
      </c>
      <c r="GJ973" s="9">
        <v>65.739999999999995</v>
      </c>
      <c r="GK973" s="9">
        <v>65.709999999999994</v>
      </c>
      <c r="GL973" s="9">
        <v>65.67</v>
      </c>
      <c r="GM973" s="9">
        <v>65.64</v>
      </c>
      <c r="GN973" s="9">
        <v>65.61</v>
      </c>
      <c r="GO973" s="9">
        <v>65.59</v>
      </c>
      <c r="GP973" s="9">
        <v>65.599999999999994</v>
      </c>
      <c r="GQ973" s="9">
        <v>65.62</v>
      </c>
      <c r="GR973" s="9">
        <v>65.599999999999994</v>
      </c>
      <c r="GS973" s="9">
        <v>65.58</v>
      </c>
      <c r="GT973" s="9">
        <v>65.61</v>
      </c>
      <c r="GU973" s="9">
        <v>65.650000000000006</v>
      </c>
      <c r="GV973" s="9">
        <v>65.709999999999994</v>
      </c>
      <c r="GW973" s="9">
        <v>65.78</v>
      </c>
      <c r="GX973" s="9">
        <v>65.8</v>
      </c>
      <c r="GY973" s="9">
        <v>65.83</v>
      </c>
      <c r="GZ973" s="9">
        <v>65.89</v>
      </c>
      <c r="HA973" s="9">
        <v>65.95</v>
      </c>
      <c r="HB973" s="9">
        <v>66.040000000000006</v>
      </c>
      <c r="HC973" s="9">
        <v>66.13</v>
      </c>
      <c r="HD973" s="9">
        <v>66.17</v>
      </c>
      <c r="HE973" s="9">
        <v>66.23</v>
      </c>
      <c r="HF973" s="9">
        <v>66.34</v>
      </c>
      <c r="HG973" s="9">
        <v>66.44</v>
      </c>
      <c r="HH973" s="9">
        <v>66.55</v>
      </c>
      <c r="HI973" s="9">
        <v>66.64</v>
      </c>
      <c r="HJ973" s="9">
        <v>66.650000000000006</v>
      </c>
      <c r="HK973" s="9">
        <v>66.7</v>
      </c>
      <c r="HL973" s="9">
        <v>66.760000000000005</v>
      </c>
      <c r="HM973" s="9">
        <v>66.83</v>
      </c>
      <c r="HN973" s="9">
        <v>66.91</v>
      </c>
      <c r="HO973" s="9">
        <v>66.98</v>
      </c>
      <c r="HP973" s="9">
        <v>67.05</v>
      </c>
      <c r="HQ973" s="9">
        <v>67.11</v>
      </c>
      <c r="HR973" s="9">
        <v>67.23</v>
      </c>
      <c r="HS973" s="9">
        <v>67.33</v>
      </c>
      <c r="HT973" s="9">
        <v>67.42</v>
      </c>
      <c r="HU973" s="9">
        <v>67.489999999999995</v>
      </c>
      <c r="HV973" s="9">
        <v>67.540000000000006</v>
      </c>
      <c r="HW973" s="9">
        <v>67.58</v>
      </c>
      <c r="HX973" s="9">
        <v>67.62</v>
      </c>
      <c r="HY973" s="9">
        <v>67.67</v>
      </c>
      <c r="ID973" s="14">
        <v>84.838099999999997</v>
      </c>
      <c r="IE973" s="14">
        <v>84.747900000000001</v>
      </c>
      <c r="IF973" s="14">
        <v>-0.10641399999999999</v>
      </c>
      <c r="IH973" s="7">
        <v>66.989999999999995</v>
      </c>
      <c r="II973" s="9">
        <v>80.16</v>
      </c>
    </row>
    <row r="974" spans="1:243" x14ac:dyDescent="0.35">
      <c r="A974" s="6">
        <f t="shared" si="208"/>
        <v>45915</v>
      </c>
      <c r="B974" s="13">
        <f t="shared" si="214"/>
        <v>9</v>
      </c>
      <c r="C974" s="13">
        <f t="shared" si="215"/>
        <v>2025</v>
      </c>
      <c r="D974">
        <f t="shared" si="216"/>
        <v>202509</v>
      </c>
      <c r="E974">
        <f t="shared" si="217"/>
        <v>3</v>
      </c>
      <c r="F974">
        <f t="shared" si="218"/>
        <v>202503</v>
      </c>
      <c r="G974" t="s">
        <v>2133</v>
      </c>
      <c r="H974" s="9">
        <v>4</v>
      </c>
      <c r="I974" s="9">
        <v>3.9676</v>
      </c>
      <c r="J974" s="10">
        <v>3.9606270000000001</v>
      </c>
      <c r="K974" s="10">
        <v>3.9355636999999999</v>
      </c>
      <c r="L974" s="10">
        <v>3.9005507000000001</v>
      </c>
      <c r="M974" s="10">
        <v>3.8561325000000002</v>
      </c>
      <c r="N974" s="10">
        <v>3.8074126000000001</v>
      </c>
      <c r="O974" s="10">
        <v>3.7595858999999998</v>
      </c>
      <c r="P974" s="10">
        <v>3.7163691999999999</v>
      </c>
      <c r="Q974" s="10">
        <v>3.6795406000000002</v>
      </c>
      <c r="R974" s="10">
        <v>3.6495023</v>
      </c>
      <c r="S974" s="10">
        <v>3.6260615999999999</v>
      </c>
      <c r="T974" s="10">
        <v>3.6087256000000001</v>
      </c>
      <c r="U974" s="10">
        <v>3.5965737999999998</v>
      </c>
      <c r="V974" s="10">
        <v>3.5882950999999998</v>
      </c>
      <c r="W974" s="10">
        <v>3.5832278</v>
      </c>
      <c r="X974" s="10">
        <v>3.580911</v>
      </c>
      <c r="Y974" s="10">
        <v>3.5808835000000001</v>
      </c>
      <c r="Z974" s="10">
        <v>3.5826842999999999</v>
      </c>
      <c r="AA974" s="10">
        <v>3.5858523</v>
      </c>
      <c r="AB974" s="10">
        <v>3.5899869</v>
      </c>
      <c r="AC974" s="10">
        <v>3.5948967000000001</v>
      </c>
      <c r="AD974" s="10">
        <v>3.6004352000000002</v>
      </c>
      <c r="AE974" s="10">
        <v>3.6064561999999998</v>
      </c>
      <c r="AF974" s="10">
        <v>3.6128132000000002</v>
      </c>
      <c r="AG974" s="10">
        <v>3.6193597</v>
      </c>
      <c r="AH974" s="10">
        <v>3.6259760999999999</v>
      </c>
      <c r="AI974" s="10">
        <v>3.6326499999999999</v>
      </c>
      <c r="AJ974" s="10">
        <v>3.6393954000000002</v>
      </c>
      <c r="AK974" s="10">
        <v>3.6462268</v>
      </c>
      <c r="AL974" s="10">
        <v>3.6531582999999999</v>
      </c>
      <c r="AM974" s="10">
        <v>3.6602041000000001</v>
      </c>
      <c r="AN974" s="10">
        <v>3.6673786000000002</v>
      </c>
      <c r="AO974" s="10">
        <v>3.6746959000000001</v>
      </c>
      <c r="AP974" s="10">
        <v>3.6821703000000001</v>
      </c>
      <c r="AQ974" s="10">
        <v>3.689816</v>
      </c>
      <c r="AR974" s="10">
        <v>3.6976472999999999</v>
      </c>
      <c r="AS974" s="10">
        <v>3.7056784</v>
      </c>
      <c r="AT974" s="10">
        <v>3.7139228000000002</v>
      </c>
      <c r="AU974" s="10">
        <v>3.7223913</v>
      </c>
      <c r="AV974" s="10">
        <v>3.7310935999999999</v>
      </c>
      <c r="AW974" s="10">
        <v>3.7400395</v>
      </c>
      <c r="AX974" s="10">
        <v>3.7492390000000002</v>
      </c>
      <c r="AY974" s="10">
        <v>3.7587017</v>
      </c>
      <c r="AZ974" s="10">
        <v>3.7684373999999998</v>
      </c>
      <c r="BA974" s="10">
        <v>3.7784561999999999</v>
      </c>
      <c r="BB974" s="10">
        <v>3.7887675000000001</v>
      </c>
      <c r="BC974" s="10">
        <v>3.7993814000000001</v>
      </c>
      <c r="BD974" s="10">
        <v>3.8103079000000002</v>
      </c>
      <c r="BE974" s="10">
        <v>3.8215563000000001</v>
      </c>
      <c r="BF974" s="10">
        <v>3.8331341999999999</v>
      </c>
      <c r="BG974" s="10">
        <v>3.8450348999999999</v>
      </c>
      <c r="BH974" s="10">
        <v>3.8572468</v>
      </c>
      <c r="BI974" s="10">
        <v>3.8697588000000001</v>
      </c>
      <c r="BJ974" s="10">
        <v>3.8825595000000002</v>
      </c>
      <c r="BK974" s="10">
        <v>3.8956374</v>
      </c>
      <c r="BL974" s="10">
        <v>3.9089811999999999</v>
      </c>
      <c r="BM974" s="10">
        <v>3.9225797</v>
      </c>
      <c r="BN974" s="10">
        <v>3.9364213000000001</v>
      </c>
      <c r="BO974" s="10">
        <v>3.9504947000000001</v>
      </c>
      <c r="BP974" s="10">
        <v>3.9647888</v>
      </c>
      <c r="BQ974" s="10">
        <v>3.9792917999999999</v>
      </c>
      <c r="BR974" s="10">
        <v>4.0700151</v>
      </c>
      <c r="BS974" s="10">
        <v>4.1650920999999999</v>
      </c>
      <c r="BU974" s="9">
        <v>78.540000000000006</v>
      </c>
      <c r="BV974" s="9">
        <v>83.64</v>
      </c>
      <c r="BW974" s="9">
        <v>87.24</v>
      </c>
      <c r="BX974" s="9">
        <v>88.9</v>
      </c>
      <c r="BY974" s="9">
        <v>88.97</v>
      </c>
      <c r="BZ974" s="9">
        <v>84.97</v>
      </c>
      <c r="CA974" s="9">
        <v>80.95</v>
      </c>
      <c r="CB974" s="9">
        <v>78.12</v>
      </c>
      <c r="CC974" s="9">
        <v>77.03</v>
      </c>
      <c r="CD974" s="9">
        <v>76.61</v>
      </c>
      <c r="CE974" s="9">
        <v>77.83</v>
      </c>
      <c r="CF974" s="9">
        <v>79.2</v>
      </c>
      <c r="CG974" s="9">
        <v>80.400000000000006</v>
      </c>
      <c r="CH974" s="9">
        <v>85.15</v>
      </c>
      <c r="CI974" s="9">
        <v>88.25</v>
      </c>
      <c r="CJ974" s="9">
        <v>89.46</v>
      </c>
      <c r="CK974" s="9">
        <v>89.06</v>
      </c>
      <c r="CL974" s="9">
        <v>83.32</v>
      </c>
      <c r="CM974" s="9">
        <v>75.63</v>
      </c>
      <c r="CN974" s="9">
        <v>73.44</v>
      </c>
      <c r="CO974" s="9">
        <v>71.680000000000007</v>
      </c>
      <c r="CP974" s="9">
        <v>69.599999999999994</v>
      </c>
      <c r="CQ974" s="9">
        <v>69.88</v>
      </c>
      <c r="CR974" s="9">
        <v>71.95</v>
      </c>
      <c r="CS974" s="9">
        <v>76.95</v>
      </c>
      <c r="CT974" s="9">
        <v>79.83</v>
      </c>
      <c r="CU974" s="9">
        <v>80.19</v>
      </c>
      <c r="CV974" s="9">
        <v>81.98</v>
      </c>
      <c r="CW974" s="9">
        <v>82.23</v>
      </c>
      <c r="CX974" s="9">
        <v>78.75</v>
      </c>
      <c r="CY974" s="9">
        <v>71.08</v>
      </c>
      <c r="CZ974" s="9">
        <v>66.97</v>
      </c>
      <c r="DA974" s="9">
        <v>64.91</v>
      </c>
      <c r="DB974" s="9">
        <v>65.010000000000005</v>
      </c>
      <c r="DC974" s="9">
        <v>65.12</v>
      </c>
      <c r="DD974" s="9">
        <v>67.400000000000006</v>
      </c>
      <c r="DE974" s="9">
        <v>71.55</v>
      </c>
      <c r="DF974" s="9">
        <v>73.760000000000005</v>
      </c>
      <c r="DG974" s="9">
        <v>75.14</v>
      </c>
      <c r="DH974" s="9">
        <v>77.69</v>
      </c>
      <c r="DI974" s="9">
        <v>77.2</v>
      </c>
      <c r="DJ974" s="9">
        <v>75.36</v>
      </c>
      <c r="DK974" s="9">
        <v>66.3</v>
      </c>
      <c r="DL974" s="9">
        <v>64.3</v>
      </c>
      <c r="DM974" s="9">
        <v>63.99</v>
      </c>
      <c r="DN974" s="9">
        <v>63.57</v>
      </c>
      <c r="DO974" s="9">
        <v>63.38</v>
      </c>
      <c r="DP974" s="9">
        <v>64.66</v>
      </c>
      <c r="DR974" s="9">
        <v>73.930000000000007</v>
      </c>
      <c r="DS974" s="9">
        <v>83.34</v>
      </c>
      <c r="DT974" s="9">
        <v>84.61</v>
      </c>
      <c r="DU974" s="9">
        <v>86.45</v>
      </c>
      <c r="DV974" s="9">
        <v>86.46</v>
      </c>
      <c r="DW974" s="9">
        <v>83.46</v>
      </c>
      <c r="DX974" s="9">
        <v>77.06</v>
      </c>
      <c r="DY974" s="9">
        <v>74.12</v>
      </c>
      <c r="DZ974" s="9">
        <v>73.06</v>
      </c>
      <c r="EA974" s="9">
        <v>72.680000000000007</v>
      </c>
      <c r="EB974" s="9">
        <v>72.900000000000006</v>
      </c>
      <c r="EC974" s="9">
        <v>75.09</v>
      </c>
      <c r="ED974" s="9">
        <v>80.8</v>
      </c>
      <c r="EE974" s="9">
        <v>83.12</v>
      </c>
      <c r="EF974" s="9">
        <v>83.38</v>
      </c>
      <c r="EG974" s="9">
        <v>83.32</v>
      </c>
      <c r="EH974" s="9">
        <v>82.71</v>
      </c>
      <c r="EI974" s="9">
        <v>79.52</v>
      </c>
      <c r="EJ974" s="9">
        <v>71.290000000000006</v>
      </c>
      <c r="EK974" s="9">
        <v>68.540000000000006</v>
      </c>
      <c r="EL974" s="9">
        <v>68.319999999999993</v>
      </c>
      <c r="EM974" s="9">
        <v>68.58</v>
      </c>
      <c r="EN974" s="9">
        <v>69</v>
      </c>
      <c r="EO974" s="9">
        <v>71.2</v>
      </c>
      <c r="EP974" s="9">
        <v>77.77</v>
      </c>
      <c r="EQ974" s="9">
        <v>79.78</v>
      </c>
      <c r="ER974" s="9">
        <v>80.040000000000006</v>
      </c>
      <c r="ES974" s="9">
        <v>79.930000000000007</v>
      </c>
      <c r="ET974" s="9">
        <v>79.459999999999994</v>
      </c>
      <c r="EU974" s="9">
        <v>76.72</v>
      </c>
      <c r="EV974" s="9">
        <v>69.09</v>
      </c>
      <c r="EW974" s="9">
        <v>66.709999999999994</v>
      </c>
      <c r="EX974" s="9">
        <v>66.540000000000006</v>
      </c>
      <c r="EY974" s="9">
        <v>66.680000000000007</v>
      </c>
      <c r="EZ974" s="9">
        <v>67.12</v>
      </c>
      <c r="FA974" s="9">
        <v>69.36</v>
      </c>
      <c r="FB974" s="9">
        <v>75.42</v>
      </c>
      <c r="FC974" s="9">
        <v>77.55</v>
      </c>
      <c r="FD974" s="9">
        <v>77.73</v>
      </c>
      <c r="FE974" s="9">
        <v>77.64</v>
      </c>
      <c r="FF974" s="9">
        <v>77.23</v>
      </c>
      <c r="FG974" s="9">
        <v>74.73</v>
      </c>
      <c r="FH974" s="9">
        <v>68.34</v>
      </c>
      <c r="FI974" s="9">
        <v>66.13</v>
      </c>
      <c r="FJ974" s="9">
        <v>65.959999999999994</v>
      </c>
      <c r="FK974" s="9">
        <v>66.08</v>
      </c>
      <c r="FL974" s="9">
        <v>66.52</v>
      </c>
      <c r="FM974" s="9">
        <v>68.709999999999994</v>
      </c>
      <c r="FO974" s="9">
        <v>85.161500000000004</v>
      </c>
      <c r="FP974" s="7">
        <v>67.88</v>
      </c>
      <c r="FQ974" s="9">
        <v>1.359</v>
      </c>
      <c r="FT974" s="7">
        <v>3.95</v>
      </c>
      <c r="FU974" s="7">
        <v>4.63</v>
      </c>
      <c r="FV974" s="9">
        <v>85.3065</v>
      </c>
      <c r="FX974" s="9">
        <v>67.44</v>
      </c>
      <c r="FY974" s="9">
        <v>66.69</v>
      </c>
      <c r="FZ974" s="9">
        <v>66.27</v>
      </c>
      <c r="GA974" s="9">
        <v>66</v>
      </c>
      <c r="GB974" s="9">
        <v>66.27</v>
      </c>
      <c r="GD974" s="9">
        <v>67.44</v>
      </c>
      <c r="GE974" s="9">
        <v>67.040000000000006</v>
      </c>
      <c r="GF974" s="9">
        <v>66.69</v>
      </c>
      <c r="GG974" s="9">
        <v>66.459999999999994</v>
      </c>
      <c r="GH974" s="9">
        <v>66.34</v>
      </c>
      <c r="GI974" s="9">
        <v>66.27</v>
      </c>
      <c r="GJ974" s="9">
        <v>66.22</v>
      </c>
      <c r="GK974" s="9">
        <v>66.17</v>
      </c>
      <c r="GL974" s="9">
        <v>66.11</v>
      </c>
      <c r="GM974" s="9">
        <v>66.069999999999993</v>
      </c>
      <c r="GN974" s="9">
        <v>66.03</v>
      </c>
      <c r="GO974" s="9">
        <v>66</v>
      </c>
      <c r="GP974" s="9">
        <v>66</v>
      </c>
      <c r="GQ974" s="9">
        <v>66.010000000000005</v>
      </c>
      <c r="GR974" s="9">
        <v>65.98</v>
      </c>
      <c r="GS974" s="9">
        <v>65.959999999999994</v>
      </c>
      <c r="GT974" s="9">
        <v>65.98</v>
      </c>
      <c r="GU974" s="9">
        <v>66.010000000000005</v>
      </c>
      <c r="GV974" s="9">
        <v>66.069999999999993</v>
      </c>
      <c r="GW974" s="9">
        <v>66.13</v>
      </c>
      <c r="GX974" s="9">
        <v>66.14</v>
      </c>
      <c r="GY974" s="9">
        <v>66.17</v>
      </c>
      <c r="GZ974" s="9">
        <v>66.22</v>
      </c>
      <c r="HA974" s="9">
        <v>66.27</v>
      </c>
      <c r="HB974" s="9">
        <v>66.349999999999994</v>
      </c>
      <c r="HC974" s="9">
        <v>66.44</v>
      </c>
      <c r="HD974" s="9">
        <v>66.47</v>
      </c>
      <c r="HE974" s="9">
        <v>66.52</v>
      </c>
      <c r="HF974" s="9">
        <v>66.62</v>
      </c>
      <c r="HG974" s="9">
        <v>66.709999999999994</v>
      </c>
      <c r="HH974" s="9">
        <v>66.819999999999993</v>
      </c>
      <c r="HI974" s="9">
        <v>66.900000000000006</v>
      </c>
      <c r="HJ974" s="9">
        <v>66.92</v>
      </c>
      <c r="HK974" s="9">
        <v>66.959999999999994</v>
      </c>
      <c r="HL974" s="9">
        <v>67.010000000000005</v>
      </c>
      <c r="HM974" s="9">
        <v>67.08</v>
      </c>
      <c r="HN974" s="9">
        <v>67.16</v>
      </c>
      <c r="HO974" s="9">
        <v>67.23</v>
      </c>
      <c r="HP974" s="9">
        <v>67.290000000000006</v>
      </c>
      <c r="HQ974" s="9">
        <v>67.349999999999994</v>
      </c>
      <c r="HR974" s="9">
        <v>67.47</v>
      </c>
      <c r="HS974" s="9">
        <v>67.56</v>
      </c>
      <c r="HT974" s="9">
        <v>67.64</v>
      </c>
      <c r="HU974" s="9">
        <v>67.709999999999994</v>
      </c>
      <c r="HV974" s="9">
        <v>67.760000000000005</v>
      </c>
      <c r="HW974" s="9">
        <v>67.8</v>
      </c>
      <c r="HX974" s="9">
        <v>67.83</v>
      </c>
      <c r="HY974" s="9">
        <v>67.88</v>
      </c>
      <c r="ID974" s="14">
        <v>84.838099999999997</v>
      </c>
      <c r="IE974" s="14">
        <v>84.747900000000001</v>
      </c>
      <c r="IF974" s="14">
        <v>-0.10641399999999999</v>
      </c>
      <c r="IH974" s="7">
        <v>67.44</v>
      </c>
      <c r="II974" s="9">
        <v>78.540000000000006</v>
      </c>
    </row>
    <row r="975" spans="1:243" x14ac:dyDescent="0.35">
      <c r="A975" s="6">
        <f t="shared" ref="A975:A1038" si="219">+A970+7</f>
        <v>45916</v>
      </c>
      <c r="B975" s="13">
        <f t="shared" si="214"/>
        <v>9</v>
      </c>
      <c r="C975" s="13">
        <f t="shared" si="215"/>
        <v>2025</v>
      </c>
      <c r="D975">
        <f t="shared" si="216"/>
        <v>202509</v>
      </c>
      <c r="E975">
        <f t="shared" si="217"/>
        <v>3</v>
      </c>
      <c r="F975">
        <f t="shared" si="218"/>
        <v>202503</v>
      </c>
      <c r="G975" t="s">
        <v>2134</v>
      </c>
      <c r="H975" s="9">
        <v>4</v>
      </c>
      <c r="I975" s="9">
        <v>3.9672999999999998</v>
      </c>
      <c r="J975" s="10">
        <v>3.9645342000000001</v>
      </c>
      <c r="K975" s="10">
        <v>3.9372729999999998</v>
      </c>
      <c r="L975" s="10">
        <v>3.9007885</v>
      </c>
      <c r="M975" s="10">
        <v>3.8555826</v>
      </c>
      <c r="N975" s="10">
        <v>3.8060961</v>
      </c>
      <c r="O975" s="10">
        <v>3.7574024000000001</v>
      </c>
      <c r="P975" s="10">
        <v>3.7137978999999999</v>
      </c>
      <c r="Q975" s="10">
        <v>3.6775918000000001</v>
      </c>
      <c r="R975" s="10">
        <v>3.6496623000000001</v>
      </c>
      <c r="S975" s="10">
        <v>3.6294746</v>
      </c>
      <c r="T975" s="10">
        <v>3.6161249</v>
      </c>
      <c r="U975" s="10">
        <v>3.6080975</v>
      </c>
      <c r="V975" s="10">
        <v>3.6030788999999999</v>
      </c>
      <c r="W975" s="10">
        <v>3.6002809999999998</v>
      </c>
      <c r="X975" s="10">
        <v>3.5993735</v>
      </c>
      <c r="Y975" s="10">
        <v>3.6000264</v>
      </c>
      <c r="Z975" s="10">
        <v>3.6019092000000001</v>
      </c>
      <c r="AA975" s="10">
        <v>3.604692</v>
      </c>
      <c r="AB975" s="10">
        <v>3.6080926999999998</v>
      </c>
      <c r="AC975" s="10">
        <v>3.6119965000000001</v>
      </c>
      <c r="AD975" s="10">
        <v>3.6163243</v>
      </c>
      <c r="AE975" s="10">
        <v>3.6209970999999999</v>
      </c>
      <c r="AF975" s="10">
        <v>3.6259359</v>
      </c>
      <c r="AG975" s="10">
        <v>3.6310617000000001</v>
      </c>
      <c r="AH975" s="10">
        <v>3.6363110000000001</v>
      </c>
      <c r="AI975" s="10">
        <v>3.641683</v>
      </c>
      <c r="AJ975" s="10">
        <v>3.6471922000000001</v>
      </c>
      <c r="AK975" s="10">
        <v>3.6528532</v>
      </c>
      <c r="AL975" s="10">
        <v>3.6586808999999998</v>
      </c>
      <c r="AM975" s="10">
        <v>3.6646896999999998</v>
      </c>
      <c r="AN975" s="10">
        <v>3.6708943999999999</v>
      </c>
      <c r="AO975" s="10">
        <v>3.6773096000000001</v>
      </c>
      <c r="AP975" s="10">
        <v>3.6839499</v>
      </c>
      <c r="AQ975" s="10">
        <v>3.6908299000000002</v>
      </c>
      <c r="AR975" s="10">
        <v>3.6979644999999999</v>
      </c>
      <c r="AS975" s="10">
        <v>3.7053680999999998</v>
      </c>
      <c r="AT975" s="10">
        <v>3.7130540999999999</v>
      </c>
      <c r="AU975" s="10">
        <v>3.7210291999999998</v>
      </c>
      <c r="AV975" s="10">
        <v>3.7292972</v>
      </c>
      <c r="AW975" s="10">
        <v>3.7378624999999999</v>
      </c>
      <c r="AX975" s="10">
        <v>3.7467293000000002</v>
      </c>
      <c r="AY975" s="10">
        <v>3.7559016000000001</v>
      </c>
      <c r="AZ975" s="10">
        <v>3.7653835999999998</v>
      </c>
      <c r="BA975" s="10">
        <v>3.7751796999999998</v>
      </c>
      <c r="BB975" s="10">
        <v>3.7852937</v>
      </c>
      <c r="BC975" s="10">
        <v>3.7957299</v>
      </c>
      <c r="BD975" s="10">
        <v>3.8064925999999999</v>
      </c>
      <c r="BE975" s="10">
        <v>3.8175857</v>
      </c>
      <c r="BF975" s="10">
        <v>3.8290112999999999</v>
      </c>
      <c r="BG975" s="10">
        <v>3.8407600999999998</v>
      </c>
      <c r="BH975" s="10">
        <v>3.8528194</v>
      </c>
      <c r="BI975" s="10">
        <v>3.8651765999999999</v>
      </c>
      <c r="BJ975" s="10">
        <v>3.8778193000000001</v>
      </c>
      <c r="BK975" s="10">
        <v>3.8907345000000002</v>
      </c>
      <c r="BL975" s="10">
        <v>3.9039096</v>
      </c>
      <c r="BM975" s="10">
        <v>3.9173323999999998</v>
      </c>
      <c r="BN975" s="10">
        <v>3.9309897</v>
      </c>
      <c r="BO975" s="10">
        <v>3.9448691999999999</v>
      </c>
      <c r="BP975" s="10">
        <v>3.9589584000000002</v>
      </c>
      <c r="BQ975" s="10">
        <v>3.9732443000000002</v>
      </c>
      <c r="BR975" s="10">
        <v>4.0624183</v>
      </c>
      <c r="BS975" s="10">
        <v>4.1556875</v>
      </c>
      <c r="BU975" s="9">
        <v>79.3</v>
      </c>
      <c r="BV975" s="9">
        <v>84.35</v>
      </c>
      <c r="BW975" s="9">
        <v>87.86</v>
      </c>
      <c r="BX975" s="9">
        <v>89.5</v>
      </c>
      <c r="BY975" s="9">
        <v>89.57</v>
      </c>
      <c r="BZ975" s="9">
        <v>85.67</v>
      </c>
      <c r="CA975" s="9">
        <v>81.47</v>
      </c>
      <c r="CB975" s="9">
        <v>78.75</v>
      </c>
      <c r="CC975" s="9">
        <v>77.66</v>
      </c>
      <c r="CD975" s="9">
        <v>77.25</v>
      </c>
      <c r="CE975" s="9">
        <v>78.459999999999994</v>
      </c>
      <c r="CF975" s="9">
        <v>79.83</v>
      </c>
      <c r="CG975" s="9">
        <v>81.03</v>
      </c>
      <c r="CH975" s="9">
        <v>85.77</v>
      </c>
      <c r="CI975" s="9">
        <v>88.88</v>
      </c>
      <c r="CJ975" s="9">
        <v>90.09</v>
      </c>
      <c r="CK975" s="9">
        <v>89.7</v>
      </c>
      <c r="CL975" s="9">
        <v>83.88</v>
      </c>
      <c r="CM975" s="9">
        <v>76.17</v>
      </c>
      <c r="CN975" s="9">
        <v>74.069999999999993</v>
      </c>
      <c r="CO975" s="9">
        <v>72.33</v>
      </c>
      <c r="CP975" s="9">
        <v>70.180000000000007</v>
      </c>
      <c r="CQ975" s="9">
        <v>70.430000000000007</v>
      </c>
      <c r="CR975" s="9">
        <v>72.58</v>
      </c>
      <c r="CS975" s="9">
        <v>77.489999999999995</v>
      </c>
      <c r="CT975" s="9">
        <v>80.349999999999994</v>
      </c>
      <c r="CU975" s="9">
        <v>80.73</v>
      </c>
      <c r="CV975" s="9">
        <v>82.53</v>
      </c>
      <c r="CW975" s="9">
        <v>82.77</v>
      </c>
      <c r="CX975" s="9">
        <v>79.290000000000006</v>
      </c>
      <c r="CY975" s="9">
        <v>71.69</v>
      </c>
      <c r="CZ975" s="9">
        <v>67.58</v>
      </c>
      <c r="DA975" s="9">
        <v>65.52</v>
      </c>
      <c r="DB975" s="9">
        <v>65.62</v>
      </c>
      <c r="DC975" s="9">
        <v>65.73</v>
      </c>
      <c r="DD975" s="9">
        <v>68.010000000000005</v>
      </c>
      <c r="DE975" s="9">
        <v>72.22</v>
      </c>
      <c r="DF975" s="9">
        <v>74.42</v>
      </c>
      <c r="DG975" s="9">
        <v>75.8</v>
      </c>
      <c r="DH975" s="9">
        <v>78.349999999999994</v>
      </c>
      <c r="DI975" s="9">
        <v>77.86</v>
      </c>
      <c r="DJ975" s="9">
        <v>76.02</v>
      </c>
      <c r="DK975" s="9">
        <v>66.709999999999994</v>
      </c>
      <c r="DL975" s="9">
        <v>64.709999999999994</v>
      </c>
      <c r="DM975" s="9">
        <v>64.400000000000006</v>
      </c>
      <c r="DN975" s="9">
        <v>63.98</v>
      </c>
      <c r="DO975" s="9">
        <v>63.79</v>
      </c>
      <c r="DP975" s="9">
        <v>65.069999999999993</v>
      </c>
      <c r="DR975" s="9">
        <v>74.709999999999994</v>
      </c>
      <c r="DS975" s="9">
        <v>84.41</v>
      </c>
      <c r="DT975" s="9">
        <v>84.57</v>
      </c>
      <c r="DU975" s="9">
        <v>87.3</v>
      </c>
      <c r="DV975" s="9">
        <v>87.32</v>
      </c>
      <c r="DW975" s="9">
        <v>84.35</v>
      </c>
      <c r="DX975" s="9">
        <v>77.59</v>
      </c>
      <c r="DY975" s="9">
        <v>74.650000000000006</v>
      </c>
      <c r="DZ975" s="9">
        <v>73.59</v>
      </c>
      <c r="EA975" s="9">
        <v>73.02</v>
      </c>
      <c r="EB975" s="9">
        <v>73.239999999999995</v>
      </c>
      <c r="EC975" s="9">
        <v>75.44</v>
      </c>
      <c r="ED975" s="9">
        <v>81.239999999999995</v>
      </c>
      <c r="EE975" s="9">
        <v>83.57</v>
      </c>
      <c r="EF975" s="9">
        <v>83.84</v>
      </c>
      <c r="EG975" s="9">
        <v>83.78</v>
      </c>
      <c r="EH975" s="9">
        <v>83.16</v>
      </c>
      <c r="EI975" s="9">
        <v>79.959999999999994</v>
      </c>
      <c r="EJ975" s="9">
        <v>71.959999999999994</v>
      </c>
      <c r="EK975" s="9">
        <v>69.209999999999994</v>
      </c>
      <c r="EL975" s="9">
        <v>68.989999999999995</v>
      </c>
      <c r="EM975" s="9">
        <v>69.239999999999995</v>
      </c>
      <c r="EN975" s="9">
        <v>69.66</v>
      </c>
      <c r="EO975" s="9">
        <v>71.87</v>
      </c>
      <c r="EP975" s="9">
        <v>78.22</v>
      </c>
      <c r="EQ975" s="9">
        <v>80.239999999999995</v>
      </c>
      <c r="ER975" s="9">
        <v>80.5</v>
      </c>
      <c r="ES975" s="9">
        <v>80.39</v>
      </c>
      <c r="ET975" s="9">
        <v>79.92</v>
      </c>
      <c r="EU975" s="9">
        <v>77.16</v>
      </c>
      <c r="EV975" s="9">
        <v>69.41</v>
      </c>
      <c r="EW975" s="9">
        <v>67.02</v>
      </c>
      <c r="EX975" s="9">
        <v>66.86</v>
      </c>
      <c r="EY975" s="9">
        <v>66.989999999999995</v>
      </c>
      <c r="EZ975" s="9">
        <v>67.430000000000007</v>
      </c>
      <c r="FA975" s="9">
        <v>69.66</v>
      </c>
      <c r="FB975" s="9">
        <v>75.73</v>
      </c>
      <c r="FC975" s="9">
        <v>77.86</v>
      </c>
      <c r="FD975" s="9">
        <v>78.03</v>
      </c>
      <c r="FE975" s="9">
        <v>77.94</v>
      </c>
      <c r="FF975" s="9">
        <v>77.52</v>
      </c>
      <c r="FG975" s="9">
        <v>75.02</v>
      </c>
      <c r="FH975" s="9">
        <v>68.260000000000005</v>
      </c>
      <c r="FI975" s="9">
        <v>66.06</v>
      </c>
      <c r="FJ975" s="9">
        <v>65.88</v>
      </c>
      <c r="FK975" s="9">
        <v>66</v>
      </c>
      <c r="FL975" s="9">
        <v>66.430000000000007</v>
      </c>
      <c r="FM975" s="9">
        <v>68.62</v>
      </c>
      <c r="FO975" s="9">
        <v>85.178399999999996</v>
      </c>
      <c r="FP975" s="7">
        <v>69.69</v>
      </c>
      <c r="FQ975" s="9">
        <v>1.3656999999999999</v>
      </c>
      <c r="FT975" s="7">
        <v>3.97</v>
      </c>
      <c r="FU975" s="7">
        <v>4.6399999999999997</v>
      </c>
      <c r="FV975" s="9">
        <v>85.320599999999999</v>
      </c>
      <c r="FX975" s="9">
        <v>68.47</v>
      </c>
      <c r="FY975" s="9">
        <v>67.62</v>
      </c>
      <c r="FZ975" s="9">
        <v>67.09</v>
      </c>
      <c r="GA975" s="9">
        <v>66.72</v>
      </c>
      <c r="GB975" s="9">
        <v>66.75</v>
      </c>
      <c r="GD975" s="9">
        <v>68.47</v>
      </c>
      <c r="GE975" s="9">
        <v>68.010000000000005</v>
      </c>
      <c r="GF975" s="9">
        <v>67.62</v>
      </c>
      <c r="GG975" s="9">
        <v>67.349999999999994</v>
      </c>
      <c r="GH975" s="9">
        <v>67.19</v>
      </c>
      <c r="GI975" s="9">
        <v>67.09</v>
      </c>
      <c r="GJ975" s="9">
        <v>67.03</v>
      </c>
      <c r="GK975" s="9">
        <v>66.97</v>
      </c>
      <c r="GL975" s="9">
        <v>66.900000000000006</v>
      </c>
      <c r="GM975" s="9">
        <v>66.83</v>
      </c>
      <c r="GN975" s="9">
        <v>66.77</v>
      </c>
      <c r="GO975" s="9">
        <v>66.72</v>
      </c>
      <c r="GP975" s="9">
        <v>66.7</v>
      </c>
      <c r="GQ975" s="9">
        <v>66.69</v>
      </c>
      <c r="GR975" s="9">
        <v>66.64</v>
      </c>
      <c r="GS975" s="9">
        <v>66.59</v>
      </c>
      <c r="GT975" s="9">
        <v>66.59</v>
      </c>
      <c r="GU975" s="9">
        <v>66.599999999999994</v>
      </c>
      <c r="GV975" s="9">
        <v>66.64</v>
      </c>
      <c r="GW975" s="9">
        <v>66.680000000000007</v>
      </c>
      <c r="GX975" s="9">
        <v>66.67</v>
      </c>
      <c r="GY975" s="9">
        <v>66.680000000000007</v>
      </c>
      <c r="GZ975" s="9">
        <v>66.72</v>
      </c>
      <c r="HA975" s="9">
        <v>66.75</v>
      </c>
      <c r="HB975" s="9">
        <v>66.81</v>
      </c>
      <c r="HC975" s="9">
        <v>66.88</v>
      </c>
      <c r="HD975" s="9">
        <v>66.89</v>
      </c>
      <c r="HE975" s="9">
        <v>66.930000000000007</v>
      </c>
      <c r="HF975" s="9">
        <v>67.02</v>
      </c>
      <c r="HG975" s="9">
        <v>67.09</v>
      </c>
      <c r="HH975" s="9">
        <v>67.180000000000007</v>
      </c>
      <c r="HI975" s="9">
        <v>67.25</v>
      </c>
      <c r="HJ975" s="9">
        <v>67.260000000000005</v>
      </c>
      <c r="HK975" s="9">
        <v>67.28</v>
      </c>
      <c r="HL975" s="9">
        <v>67.319999999999993</v>
      </c>
      <c r="HM975" s="9">
        <v>67.37</v>
      </c>
      <c r="HN975" s="9">
        <v>67.42</v>
      </c>
      <c r="HO975" s="9">
        <v>67.48</v>
      </c>
      <c r="HP975" s="9">
        <v>67.53</v>
      </c>
      <c r="HQ975" s="9">
        <v>67.58</v>
      </c>
      <c r="HR975" s="9">
        <v>67.69</v>
      </c>
      <c r="HS975" s="9">
        <v>67.77</v>
      </c>
      <c r="HT975" s="9">
        <v>67.84</v>
      </c>
      <c r="HU975" s="9">
        <v>67.89</v>
      </c>
      <c r="HV975" s="9">
        <v>67.930000000000007</v>
      </c>
      <c r="HW975" s="9">
        <v>67.959999999999994</v>
      </c>
      <c r="HX975" s="9">
        <v>67.98</v>
      </c>
      <c r="HY975" s="9">
        <v>68.02</v>
      </c>
      <c r="ID975" s="14">
        <v>84.838099999999997</v>
      </c>
      <c r="IE975" s="14">
        <v>84.747900000000001</v>
      </c>
      <c r="IF975" s="14">
        <v>-0.10641399999999999</v>
      </c>
      <c r="IH975" s="7">
        <v>68.47</v>
      </c>
      <c r="II975" s="9">
        <v>79.3</v>
      </c>
    </row>
    <row r="976" spans="1:243" x14ac:dyDescent="0.35">
      <c r="A976" s="6">
        <f t="shared" si="219"/>
        <v>45917</v>
      </c>
      <c r="B976" s="13">
        <f t="shared" si="214"/>
        <v>9</v>
      </c>
      <c r="C976" s="13">
        <f t="shared" si="215"/>
        <v>2025</v>
      </c>
      <c r="D976">
        <f t="shared" si="216"/>
        <v>202509</v>
      </c>
      <c r="E976">
        <f t="shared" si="217"/>
        <v>3</v>
      </c>
      <c r="F976">
        <f t="shared" si="218"/>
        <v>202503</v>
      </c>
      <c r="G976" t="s">
        <v>2135</v>
      </c>
      <c r="H976" s="9">
        <v>4</v>
      </c>
      <c r="I976" s="9">
        <v>3.9674</v>
      </c>
      <c r="J976" s="10">
        <v>3.9650070999999998</v>
      </c>
      <c r="K976" s="10">
        <v>3.9447052999999999</v>
      </c>
      <c r="L976" s="10">
        <v>3.914193</v>
      </c>
      <c r="M976" s="10">
        <v>3.8730533999999999</v>
      </c>
      <c r="N976" s="10">
        <v>3.8260176000000001</v>
      </c>
      <c r="O976" s="10">
        <v>3.7789497000000001</v>
      </c>
      <c r="P976" s="10">
        <v>3.7363851000000001</v>
      </c>
      <c r="Q976" s="10">
        <v>3.7007159000000001</v>
      </c>
      <c r="R976" s="10">
        <v>3.6727088999999999</v>
      </c>
      <c r="S976" s="10">
        <v>3.6519990999999998</v>
      </c>
      <c r="T976" s="10">
        <v>3.6378075999999999</v>
      </c>
      <c r="U976" s="10">
        <v>3.6287783999999998</v>
      </c>
      <c r="V976" s="10">
        <v>3.6228088000000001</v>
      </c>
      <c r="W976" s="10">
        <v>3.6191651999999999</v>
      </c>
      <c r="X976" s="10">
        <v>3.6175207</v>
      </c>
      <c r="Y976" s="10">
        <v>3.6175486000000001</v>
      </c>
      <c r="Z976" s="10">
        <v>3.618922</v>
      </c>
      <c r="AA976" s="10">
        <v>3.6213142</v>
      </c>
      <c r="AB976" s="10">
        <v>3.6244393000000001</v>
      </c>
      <c r="AC976" s="10">
        <v>3.6281531</v>
      </c>
      <c r="AD976" s="10">
        <v>3.6323416000000002</v>
      </c>
      <c r="AE976" s="10">
        <v>3.6368909999999999</v>
      </c>
      <c r="AF976" s="10">
        <v>3.6416876999999999</v>
      </c>
      <c r="AG976" s="10">
        <v>3.6466175999999999</v>
      </c>
      <c r="AH976" s="10">
        <v>3.6515892999999999</v>
      </c>
      <c r="AI976" s="10">
        <v>3.6566003999999999</v>
      </c>
      <c r="AJ976" s="10">
        <v>3.6616707000000002</v>
      </c>
      <c r="AK976" s="10">
        <v>3.6668202000000001</v>
      </c>
      <c r="AL976" s="10">
        <v>3.6720689000000002</v>
      </c>
      <c r="AM976" s="10">
        <v>3.6774365000000002</v>
      </c>
      <c r="AN976" s="10">
        <v>3.6829429999999999</v>
      </c>
      <c r="AO976" s="10">
        <v>3.6886082999999998</v>
      </c>
      <c r="AP976" s="10">
        <v>3.6944523</v>
      </c>
      <c r="AQ976" s="10">
        <v>3.7004948</v>
      </c>
      <c r="AR976" s="10">
        <v>3.7067559000000001</v>
      </c>
      <c r="AS976" s="10">
        <v>3.7132553000000001</v>
      </c>
      <c r="AT976" s="10">
        <v>3.7200118999999998</v>
      </c>
      <c r="AU976" s="10">
        <v>3.7270384999999999</v>
      </c>
      <c r="AV976" s="10">
        <v>3.7343464000000002</v>
      </c>
      <c r="AW976" s="10">
        <v>3.7419465999999999</v>
      </c>
      <c r="AX976" s="10">
        <v>3.7498505999999998</v>
      </c>
      <c r="AY976" s="10">
        <v>3.7580694000000001</v>
      </c>
      <c r="AZ976" s="10">
        <v>3.7666141</v>
      </c>
      <c r="BA976" s="10">
        <v>3.7754962000000001</v>
      </c>
      <c r="BB976" s="10">
        <v>3.7847265999999999</v>
      </c>
      <c r="BC976" s="10">
        <v>3.7943166000000002</v>
      </c>
      <c r="BD976" s="10">
        <v>3.8042774000000001</v>
      </c>
      <c r="BE976" s="10">
        <v>3.8146201999999998</v>
      </c>
      <c r="BF976" s="10">
        <v>3.8253520000000001</v>
      </c>
      <c r="BG976" s="10">
        <v>3.8364617000000001</v>
      </c>
      <c r="BH976" s="10">
        <v>3.8479326999999999</v>
      </c>
      <c r="BI976" s="10">
        <v>3.8597488000000002</v>
      </c>
      <c r="BJ976" s="10">
        <v>3.8718938999999999</v>
      </c>
      <c r="BK976" s="10">
        <v>3.8843513999999999</v>
      </c>
      <c r="BL976" s="10">
        <v>3.8971049999999998</v>
      </c>
      <c r="BM976" s="10">
        <v>3.9101385999999998</v>
      </c>
      <c r="BN976" s="10">
        <v>3.9234355999999999</v>
      </c>
      <c r="BO976" s="10">
        <v>3.9369798</v>
      </c>
      <c r="BP976" s="10">
        <v>3.9507550999999999</v>
      </c>
      <c r="BQ976" s="10">
        <v>3.9647446999999998</v>
      </c>
      <c r="BR976" s="10">
        <v>4.0523673999999996</v>
      </c>
      <c r="BS976" s="10">
        <v>4.1441609000000001</v>
      </c>
      <c r="BU976" s="9">
        <v>79.52</v>
      </c>
      <c r="BV976" s="9">
        <v>84.35</v>
      </c>
      <c r="BW976" s="9">
        <v>87.85</v>
      </c>
      <c r="BX976" s="9">
        <v>89.48</v>
      </c>
      <c r="BY976" s="9">
        <v>89.58</v>
      </c>
      <c r="BZ976" s="9">
        <v>85.62</v>
      </c>
      <c r="CA976" s="9">
        <v>81.459999999999994</v>
      </c>
      <c r="CB976" s="9">
        <v>78.739999999999995</v>
      </c>
      <c r="CC976" s="9">
        <v>77.650000000000006</v>
      </c>
      <c r="CD976" s="9">
        <v>77.23</v>
      </c>
      <c r="CE976" s="9">
        <v>78.44</v>
      </c>
      <c r="CF976" s="9">
        <v>79.81</v>
      </c>
      <c r="CG976" s="9">
        <v>81.010000000000005</v>
      </c>
      <c r="CH976" s="9">
        <v>85.75</v>
      </c>
      <c r="CI976" s="9">
        <v>88.86</v>
      </c>
      <c r="CJ976" s="9">
        <v>90.17</v>
      </c>
      <c r="CK976" s="9">
        <v>89.78</v>
      </c>
      <c r="CL976" s="9">
        <v>83.96</v>
      </c>
      <c r="CM976" s="9">
        <v>76.25</v>
      </c>
      <c r="CN976" s="9">
        <v>74.150000000000006</v>
      </c>
      <c r="CO976" s="9">
        <v>72.42</v>
      </c>
      <c r="CP976" s="9">
        <v>70.27</v>
      </c>
      <c r="CQ976" s="9">
        <v>70.53</v>
      </c>
      <c r="CR976" s="9">
        <v>72.69</v>
      </c>
      <c r="CS976" s="9">
        <v>77.47</v>
      </c>
      <c r="CT976" s="9">
        <v>80.33</v>
      </c>
      <c r="CU976" s="9">
        <v>80.709999999999994</v>
      </c>
      <c r="CV976" s="9">
        <v>82.51</v>
      </c>
      <c r="CW976" s="9">
        <v>82.7</v>
      </c>
      <c r="CX976" s="9">
        <v>79.22</v>
      </c>
      <c r="CY976" s="9">
        <v>71.62</v>
      </c>
      <c r="CZ976" s="9">
        <v>67.510000000000005</v>
      </c>
      <c r="DA976" s="9">
        <v>65.45</v>
      </c>
      <c r="DB976" s="9">
        <v>65.55</v>
      </c>
      <c r="DC976" s="9">
        <v>65.66</v>
      </c>
      <c r="DD976" s="9">
        <v>67.94</v>
      </c>
      <c r="DE976" s="9">
        <v>72.150000000000006</v>
      </c>
      <c r="DF976" s="9">
        <v>74.349999999999994</v>
      </c>
      <c r="DG976" s="9">
        <v>75.73</v>
      </c>
      <c r="DH976" s="9">
        <v>78.28</v>
      </c>
      <c r="DI976" s="9">
        <v>77.790000000000006</v>
      </c>
      <c r="DJ976" s="9">
        <v>75.989999999999995</v>
      </c>
      <c r="DK976" s="9">
        <v>66.959999999999994</v>
      </c>
      <c r="DL976" s="9">
        <v>64.959999999999994</v>
      </c>
      <c r="DM976" s="9">
        <v>64.650000000000006</v>
      </c>
      <c r="DN976" s="9">
        <v>64.23</v>
      </c>
      <c r="DO976" s="9">
        <v>64.040000000000006</v>
      </c>
      <c r="DP976" s="9">
        <v>65.319999999999993</v>
      </c>
      <c r="DR976" s="9">
        <v>75.34</v>
      </c>
      <c r="DS976" s="9">
        <v>84.13</v>
      </c>
      <c r="DT976" s="9">
        <v>84.55</v>
      </c>
      <c r="DU976" s="9">
        <v>87.47</v>
      </c>
      <c r="DV976" s="9">
        <v>87.52</v>
      </c>
      <c r="DW976" s="9">
        <v>84.72</v>
      </c>
      <c r="DX976" s="9">
        <v>77.56</v>
      </c>
      <c r="DY976" s="9">
        <v>74.62</v>
      </c>
      <c r="DZ976" s="9">
        <v>73.56</v>
      </c>
      <c r="EA976" s="9">
        <v>72.91</v>
      </c>
      <c r="EB976" s="9">
        <v>73.13</v>
      </c>
      <c r="EC976" s="9">
        <v>75.33</v>
      </c>
      <c r="ED976" s="9">
        <v>81.19</v>
      </c>
      <c r="EE976" s="9">
        <v>83.51</v>
      </c>
      <c r="EF976" s="9">
        <v>83.78</v>
      </c>
      <c r="EG976" s="9">
        <v>83.72</v>
      </c>
      <c r="EH976" s="9">
        <v>83.1</v>
      </c>
      <c r="EI976" s="9">
        <v>79.91</v>
      </c>
      <c r="EJ976" s="9">
        <v>71.91</v>
      </c>
      <c r="EK976" s="9">
        <v>69.16</v>
      </c>
      <c r="EL976" s="9">
        <v>68.94</v>
      </c>
      <c r="EM976" s="9">
        <v>69.2</v>
      </c>
      <c r="EN976" s="9">
        <v>69.62</v>
      </c>
      <c r="EO976" s="9">
        <v>71.84</v>
      </c>
      <c r="EP976" s="9">
        <v>78.12</v>
      </c>
      <c r="EQ976" s="9">
        <v>80.14</v>
      </c>
      <c r="ER976" s="9">
        <v>80.400000000000006</v>
      </c>
      <c r="ES976" s="9">
        <v>80.3</v>
      </c>
      <c r="ET976" s="9">
        <v>79.819999999999993</v>
      </c>
      <c r="EU976" s="9">
        <v>77.069999999999993</v>
      </c>
      <c r="EV976" s="9">
        <v>69.34</v>
      </c>
      <c r="EW976" s="9">
        <v>66.959999999999994</v>
      </c>
      <c r="EX976" s="9">
        <v>66.8</v>
      </c>
      <c r="EY976" s="9">
        <v>66.930000000000007</v>
      </c>
      <c r="EZ976" s="9">
        <v>67.37</v>
      </c>
      <c r="FA976" s="9">
        <v>69.599999999999994</v>
      </c>
      <c r="FB976" s="9">
        <v>75.66</v>
      </c>
      <c r="FC976" s="9">
        <v>77.8</v>
      </c>
      <c r="FD976" s="9">
        <v>77.959999999999994</v>
      </c>
      <c r="FE976" s="9">
        <v>77.88</v>
      </c>
      <c r="FF976" s="9">
        <v>77.459999999999994</v>
      </c>
      <c r="FG976" s="9">
        <v>74.959999999999994</v>
      </c>
      <c r="FH976" s="9">
        <v>68.209999999999994</v>
      </c>
      <c r="FI976" s="9">
        <v>66.010000000000005</v>
      </c>
      <c r="FJ976" s="9">
        <v>65.83</v>
      </c>
      <c r="FK976" s="9">
        <v>65.959999999999994</v>
      </c>
      <c r="FL976" s="9">
        <v>66.38</v>
      </c>
      <c r="FM976" s="9">
        <v>68.58</v>
      </c>
      <c r="FO976" s="9">
        <v>85.185000000000002</v>
      </c>
      <c r="FP976" s="7">
        <v>69.19</v>
      </c>
      <c r="FQ976" s="9">
        <v>1.3658999999999999</v>
      </c>
      <c r="FT976" s="7">
        <v>3.97</v>
      </c>
      <c r="FU976" s="7">
        <v>4.62</v>
      </c>
      <c r="FV976" s="9">
        <v>85.326400000000007</v>
      </c>
      <c r="FX976" s="9">
        <v>67.95</v>
      </c>
      <c r="FY976" s="9">
        <v>67.069999999999993</v>
      </c>
      <c r="FZ976" s="9">
        <v>66.510000000000005</v>
      </c>
      <c r="GA976" s="9">
        <v>66.099999999999994</v>
      </c>
      <c r="GB976" s="9">
        <v>66.19</v>
      </c>
      <c r="GD976" s="9">
        <v>67.95</v>
      </c>
      <c r="GE976" s="9">
        <v>67.459999999999994</v>
      </c>
      <c r="GF976" s="9">
        <v>67.069999999999993</v>
      </c>
      <c r="GG976" s="9">
        <v>66.78</v>
      </c>
      <c r="GH976" s="9">
        <v>66.62</v>
      </c>
      <c r="GI976" s="9">
        <v>66.510000000000005</v>
      </c>
      <c r="GJ976" s="9">
        <v>66.44</v>
      </c>
      <c r="GK976" s="9">
        <v>66.37</v>
      </c>
      <c r="GL976" s="9">
        <v>66.290000000000006</v>
      </c>
      <c r="GM976" s="9">
        <v>66.209999999999994</v>
      </c>
      <c r="GN976" s="9">
        <v>66.150000000000006</v>
      </c>
      <c r="GO976" s="9">
        <v>66.099999999999994</v>
      </c>
      <c r="GP976" s="9">
        <v>66.08</v>
      </c>
      <c r="GQ976" s="9">
        <v>66.069999999999993</v>
      </c>
      <c r="GR976" s="9">
        <v>66.02</v>
      </c>
      <c r="GS976" s="9">
        <v>65.98</v>
      </c>
      <c r="GT976" s="9">
        <v>65.98</v>
      </c>
      <c r="GU976" s="9">
        <v>66</v>
      </c>
      <c r="GV976" s="9">
        <v>66.03</v>
      </c>
      <c r="GW976" s="9">
        <v>66.08</v>
      </c>
      <c r="GX976" s="9">
        <v>66.08</v>
      </c>
      <c r="GY976" s="9">
        <v>66.09</v>
      </c>
      <c r="GZ976" s="9">
        <v>66.14</v>
      </c>
      <c r="HA976" s="9">
        <v>66.19</v>
      </c>
      <c r="HB976" s="9">
        <v>66.260000000000005</v>
      </c>
      <c r="HC976" s="9">
        <v>66.33</v>
      </c>
      <c r="HD976" s="9">
        <v>66.349999999999994</v>
      </c>
      <c r="HE976" s="9">
        <v>66.400000000000006</v>
      </c>
      <c r="HF976" s="9">
        <v>66.489999999999995</v>
      </c>
      <c r="HG976" s="9">
        <v>66.569999999999993</v>
      </c>
      <c r="HH976" s="9">
        <v>66.66</v>
      </c>
      <c r="HI976" s="9">
        <v>66.75</v>
      </c>
      <c r="HJ976" s="9">
        <v>66.77</v>
      </c>
      <c r="HK976" s="9">
        <v>66.8</v>
      </c>
      <c r="HL976" s="9">
        <v>66.849999999999994</v>
      </c>
      <c r="HM976" s="9">
        <v>66.91</v>
      </c>
      <c r="HN976" s="9">
        <v>66.97</v>
      </c>
      <c r="HO976" s="9">
        <v>67.040000000000006</v>
      </c>
      <c r="HP976" s="9">
        <v>67.099999999999994</v>
      </c>
      <c r="HQ976" s="9">
        <v>67.16</v>
      </c>
      <c r="HR976" s="9">
        <v>67.28</v>
      </c>
      <c r="HS976" s="9">
        <v>67.37</v>
      </c>
      <c r="HT976" s="9">
        <v>67.45</v>
      </c>
      <c r="HU976" s="9">
        <v>67.510000000000005</v>
      </c>
      <c r="HV976" s="9">
        <v>67.56</v>
      </c>
      <c r="HW976" s="9">
        <v>67.599999999999994</v>
      </c>
      <c r="HX976" s="9">
        <v>67.63</v>
      </c>
      <c r="HY976" s="9">
        <v>67.680000000000007</v>
      </c>
      <c r="ID976" s="14">
        <v>84.838099999999997</v>
      </c>
      <c r="IE976" s="14">
        <v>84.747900000000001</v>
      </c>
      <c r="IF976" s="14">
        <v>-0.10641399999999999</v>
      </c>
      <c r="IH976" s="7">
        <v>67.95</v>
      </c>
      <c r="II976" s="9">
        <v>79.52</v>
      </c>
    </row>
    <row r="977" spans="1:243" x14ac:dyDescent="0.35">
      <c r="A977" s="6">
        <f t="shared" si="219"/>
        <v>45918</v>
      </c>
      <c r="B977" s="13">
        <f t="shared" si="214"/>
        <v>9</v>
      </c>
      <c r="C977" s="13">
        <f t="shared" si="215"/>
        <v>2025</v>
      </c>
      <c r="D977">
        <f t="shared" si="216"/>
        <v>202509</v>
      </c>
      <c r="E977">
        <f t="shared" si="217"/>
        <v>3</v>
      </c>
      <c r="F977">
        <f t="shared" si="218"/>
        <v>202503</v>
      </c>
      <c r="G977" t="s">
        <v>2136</v>
      </c>
      <c r="H977" s="9">
        <v>4</v>
      </c>
      <c r="I977" s="9">
        <v>3.9674</v>
      </c>
      <c r="J977" s="10">
        <v>3.9656145999999999</v>
      </c>
      <c r="K977" s="10">
        <v>3.9456598000000001</v>
      </c>
      <c r="L977" s="10">
        <v>3.9142093999999998</v>
      </c>
      <c r="M977" s="10">
        <v>3.8716637</v>
      </c>
      <c r="N977" s="10">
        <v>3.8232262000000001</v>
      </c>
      <c r="O977" s="10">
        <v>3.7743856</v>
      </c>
      <c r="P977" s="10">
        <v>3.7292565999999998</v>
      </c>
      <c r="Q977" s="10">
        <v>3.6904762999999998</v>
      </c>
      <c r="R977" s="10">
        <v>3.6592747999999999</v>
      </c>
      <c r="S977" s="10">
        <v>3.6360394</v>
      </c>
      <c r="T977" s="10">
        <v>3.6201736000000002</v>
      </c>
      <c r="U977" s="10">
        <v>3.6104691</v>
      </c>
      <c r="V977" s="10">
        <v>3.6044092000000001</v>
      </c>
      <c r="W977" s="10">
        <v>3.6010116999999999</v>
      </c>
      <c r="X977" s="10">
        <v>3.5997854999999999</v>
      </c>
      <c r="Y977" s="10">
        <v>3.6002394999999998</v>
      </c>
      <c r="Z977" s="10">
        <v>3.6018827</v>
      </c>
      <c r="AA977" s="10">
        <v>3.6042241000000002</v>
      </c>
      <c r="AB977" s="10">
        <v>3.6068720000000001</v>
      </c>
      <c r="AC977" s="10">
        <v>3.6097779999999999</v>
      </c>
      <c r="AD977" s="10">
        <v>3.6129677</v>
      </c>
      <c r="AE977" s="10">
        <v>3.6164665</v>
      </c>
      <c r="AF977" s="10">
        <v>3.6203001000000001</v>
      </c>
      <c r="AG977" s="10">
        <v>3.6244939</v>
      </c>
      <c r="AH977" s="10">
        <v>3.6290703</v>
      </c>
      <c r="AI977" s="10">
        <v>3.6340363</v>
      </c>
      <c r="AJ977" s="10">
        <v>3.6393939</v>
      </c>
      <c r="AK977" s="10">
        <v>3.6451454000000001</v>
      </c>
      <c r="AL977" s="10">
        <v>3.6512929000000001</v>
      </c>
      <c r="AM977" s="10">
        <v>3.6578385999999998</v>
      </c>
      <c r="AN977" s="10">
        <v>3.6647845999999999</v>
      </c>
      <c r="AO977" s="10">
        <v>3.6721333</v>
      </c>
      <c r="AP977" s="10">
        <v>3.6798866000000001</v>
      </c>
      <c r="AQ977" s="10">
        <v>3.6880468999999998</v>
      </c>
      <c r="AR977" s="10">
        <v>3.6966163000000001</v>
      </c>
      <c r="AS977" s="10">
        <v>3.7055967999999999</v>
      </c>
      <c r="AT977" s="10">
        <v>3.7149885999999999</v>
      </c>
      <c r="AU977" s="10">
        <v>3.7247818000000001</v>
      </c>
      <c r="AV977" s="10">
        <v>3.7349638000000001</v>
      </c>
      <c r="AW977" s="10">
        <v>3.7455219</v>
      </c>
      <c r="AX977" s="10">
        <v>3.7564438999999998</v>
      </c>
      <c r="AY977" s="10">
        <v>3.7677168999999999</v>
      </c>
      <c r="AZ977" s="10">
        <v>3.7793285000000001</v>
      </c>
      <c r="BA977" s="10">
        <v>3.7912663000000002</v>
      </c>
      <c r="BB977" s="10">
        <v>3.8035174</v>
      </c>
      <c r="BC977" s="10">
        <v>3.8160693999999999</v>
      </c>
      <c r="BD977" s="10">
        <v>3.8289099000000002</v>
      </c>
      <c r="BE977" s="10">
        <v>3.8420260000000002</v>
      </c>
      <c r="BF977" s="10">
        <v>3.8554050000000002</v>
      </c>
      <c r="BG977" s="10">
        <v>3.8690318000000001</v>
      </c>
      <c r="BH977" s="10">
        <v>3.8828906000000001</v>
      </c>
      <c r="BI977" s="10">
        <v>3.8969659000000001</v>
      </c>
      <c r="BJ977" s="10">
        <v>3.9112421999999998</v>
      </c>
      <c r="BK977" s="10">
        <v>3.9257035</v>
      </c>
      <c r="BL977" s="10">
        <v>3.9403343999999998</v>
      </c>
      <c r="BM977" s="10">
        <v>3.9551194999999999</v>
      </c>
      <c r="BN977" s="10">
        <v>3.9700427</v>
      </c>
      <c r="BO977" s="10">
        <v>3.9850886999999999</v>
      </c>
      <c r="BP977" s="10">
        <v>4.0002420000000001</v>
      </c>
      <c r="BQ977" s="10">
        <v>4.0154864999999997</v>
      </c>
      <c r="BR977" s="10">
        <v>4.1083078000000004</v>
      </c>
      <c r="BS977" s="10">
        <v>4.2023514000000004</v>
      </c>
      <c r="BU977" s="9">
        <v>81.5</v>
      </c>
      <c r="BV977" s="9">
        <v>85.7</v>
      </c>
      <c r="BW977" s="9">
        <v>88.87</v>
      </c>
      <c r="BX977" s="9">
        <v>90.48</v>
      </c>
      <c r="BY977" s="9">
        <v>90.47</v>
      </c>
      <c r="BZ977" s="9">
        <v>86.62</v>
      </c>
      <c r="CA977" s="9">
        <v>82.5</v>
      </c>
      <c r="CB977" s="9">
        <v>79.81</v>
      </c>
      <c r="CC977" s="9">
        <v>78.75</v>
      </c>
      <c r="CD977" s="9">
        <v>78.36</v>
      </c>
      <c r="CE977" s="9">
        <v>79.59</v>
      </c>
      <c r="CF977" s="9">
        <v>81.010000000000005</v>
      </c>
      <c r="CG977" s="9">
        <v>81.95</v>
      </c>
      <c r="CH977" s="9">
        <v>86.67</v>
      </c>
      <c r="CI977" s="9">
        <v>89.83</v>
      </c>
      <c r="CJ977" s="9">
        <v>91.23</v>
      </c>
      <c r="CK977" s="9">
        <v>90.87</v>
      </c>
      <c r="CL977" s="9">
        <v>84.88</v>
      </c>
      <c r="CM977" s="9">
        <v>76.19</v>
      </c>
      <c r="CN977" s="9">
        <v>74.09</v>
      </c>
      <c r="CO977" s="9">
        <v>72.39</v>
      </c>
      <c r="CP977" s="9">
        <v>71.52</v>
      </c>
      <c r="CQ977" s="9">
        <v>71.680000000000007</v>
      </c>
      <c r="CR977" s="9">
        <v>73.8</v>
      </c>
      <c r="CS977" s="9">
        <v>77.91</v>
      </c>
      <c r="CT977" s="9">
        <v>80.78</v>
      </c>
      <c r="CU977" s="9">
        <v>81.180000000000007</v>
      </c>
      <c r="CV977" s="9">
        <v>82.88</v>
      </c>
      <c r="CW977" s="9">
        <v>83.05</v>
      </c>
      <c r="CX977" s="9">
        <v>79.73</v>
      </c>
      <c r="CY977" s="9">
        <v>72.03</v>
      </c>
      <c r="CZ977" s="9">
        <v>67.92</v>
      </c>
      <c r="DA977" s="9">
        <v>65.89</v>
      </c>
      <c r="DB977" s="9">
        <v>65.97</v>
      </c>
      <c r="DC977" s="9">
        <v>66.08</v>
      </c>
      <c r="DD977" s="9">
        <v>68.38</v>
      </c>
      <c r="DE977" s="9">
        <v>72.569999999999993</v>
      </c>
      <c r="DF977" s="9">
        <v>74.790000000000006</v>
      </c>
      <c r="DG977" s="9">
        <v>76.180000000000007</v>
      </c>
      <c r="DH977" s="9">
        <v>78.739999999999995</v>
      </c>
      <c r="DI977" s="9">
        <v>78.25</v>
      </c>
      <c r="DJ977" s="9">
        <v>76.45</v>
      </c>
      <c r="DK977" s="9">
        <v>67.349999999999994</v>
      </c>
      <c r="DL977" s="9">
        <v>65.349999999999994</v>
      </c>
      <c r="DM977" s="9">
        <v>65.040000000000006</v>
      </c>
      <c r="DN977" s="9">
        <v>64.62</v>
      </c>
      <c r="DO977" s="9">
        <v>64.430000000000007</v>
      </c>
      <c r="DP977" s="9">
        <v>65.709999999999994</v>
      </c>
      <c r="DR977" s="9">
        <v>77.180000000000007</v>
      </c>
      <c r="DS977" s="9">
        <v>85.66</v>
      </c>
      <c r="DT977" s="9">
        <v>85.57</v>
      </c>
      <c r="DU977" s="9">
        <v>88.1</v>
      </c>
      <c r="DV977" s="9">
        <v>88.12</v>
      </c>
      <c r="DW977" s="9">
        <v>85.34</v>
      </c>
      <c r="DX977" s="9">
        <v>78.81</v>
      </c>
      <c r="DY977" s="9">
        <v>75.87</v>
      </c>
      <c r="DZ977" s="9">
        <v>74.81</v>
      </c>
      <c r="EA977" s="9">
        <v>74.13</v>
      </c>
      <c r="EB977" s="9">
        <v>74.349999999999994</v>
      </c>
      <c r="EC977" s="9">
        <v>76.55</v>
      </c>
      <c r="ED977" s="9">
        <v>82.16</v>
      </c>
      <c r="EE977" s="9">
        <v>84.5</v>
      </c>
      <c r="EF977" s="9">
        <v>84.78</v>
      </c>
      <c r="EG977" s="9">
        <v>84.72</v>
      </c>
      <c r="EH977" s="9">
        <v>84.09</v>
      </c>
      <c r="EI977" s="9">
        <v>80.87</v>
      </c>
      <c r="EJ977" s="9">
        <v>72.22</v>
      </c>
      <c r="EK977" s="9">
        <v>69.459999999999994</v>
      </c>
      <c r="EL977" s="9">
        <v>69.239999999999995</v>
      </c>
      <c r="EM977" s="9">
        <v>69.5</v>
      </c>
      <c r="EN977" s="9">
        <v>69.92</v>
      </c>
      <c r="EO977" s="9">
        <v>72.150000000000006</v>
      </c>
      <c r="EP977" s="9">
        <v>78.75</v>
      </c>
      <c r="EQ977" s="9">
        <v>80.78</v>
      </c>
      <c r="ER977" s="9">
        <v>81.03</v>
      </c>
      <c r="ES977" s="9">
        <v>80.930000000000007</v>
      </c>
      <c r="ET977" s="9">
        <v>80.44</v>
      </c>
      <c r="EU977" s="9">
        <v>77.680000000000007</v>
      </c>
      <c r="EV977" s="9">
        <v>69.72</v>
      </c>
      <c r="EW977" s="9">
        <v>67.33</v>
      </c>
      <c r="EX977" s="9">
        <v>67.17</v>
      </c>
      <c r="EY977" s="9">
        <v>67.3</v>
      </c>
      <c r="EZ977" s="9">
        <v>67.739999999999995</v>
      </c>
      <c r="FA977" s="9">
        <v>69.959999999999994</v>
      </c>
      <c r="FB977" s="9">
        <v>76.13</v>
      </c>
      <c r="FC977" s="9">
        <v>78.260000000000005</v>
      </c>
      <c r="FD977" s="9">
        <v>78.41</v>
      </c>
      <c r="FE977" s="9">
        <v>78.319999999999993</v>
      </c>
      <c r="FF977" s="9">
        <v>77.900000000000006</v>
      </c>
      <c r="FG977" s="9">
        <v>75.400000000000006</v>
      </c>
      <c r="FH977" s="9">
        <v>68.45</v>
      </c>
      <c r="FI977" s="9">
        <v>66.239999999999995</v>
      </c>
      <c r="FJ977" s="9">
        <v>66.06</v>
      </c>
      <c r="FK977" s="9">
        <v>66.180000000000007</v>
      </c>
      <c r="FL977" s="9">
        <v>66.599999999999994</v>
      </c>
      <c r="FM977" s="9">
        <v>68.790000000000006</v>
      </c>
      <c r="FO977" s="9">
        <v>84.892600000000002</v>
      </c>
      <c r="FP977" s="7">
        <v>67.83</v>
      </c>
      <c r="FQ977" s="9">
        <v>1.3552</v>
      </c>
      <c r="FT977" s="7">
        <v>3.95</v>
      </c>
      <c r="FU977" s="7">
        <v>4.66</v>
      </c>
      <c r="FV977" s="9">
        <v>85.038499999999999</v>
      </c>
      <c r="FX977" s="9">
        <v>67.44</v>
      </c>
      <c r="FY977" s="9">
        <v>66.52</v>
      </c>
      <c r="FZ977" s="9">
        <v>66</v>
      </c>
      <c r="GA977" s="9">
        <v>65.67</v>
      </c>
      <c r="GB977" s="9">
        <v>65.86</v>
      </c>
      <c r="GD977" s="9">
        <v>67.44</v>
      </c>
      <c r="GE977" s="9">
        <v>66.92</v>
      </c>
      <c r="GF977" s="9">
        <v>66.52</v>
      </c>
      <c r="GG977" s="9">
        <v>66.239999999999995</v>
      </c>
      <c r="GH977" s="9">
        <v>66.09</v>
      </c>
      <c r="GI977" s="9">
        <v>66</v>
      </c>
      <c r="GJ977" s="9">
        <v>65.94</v>
      </c>
      <c r="GK977" s="9">
        <v>65.89</v>
      </c>
      <c r="GL977" s="9">
        <v>65.83</v>
      </c>
      <c r="GM977" s="9">
        <v>65.77</v>
      </c>
      <c r="GN977" s="9">
        <v>65.709999999999994</v>
      </c>
      <c r="GO977" s="9">
        <v>65.67</v>
      </c>
      <c r="GP977" s="9">
        <v>65.66</v>
      </c>
      <c r="GQ977" s="9">
        <v>65.66</v>
      </c>
      <c r="GR977" s="9">
        <v>65.62</v>
      </c>
      <c r="GS977" s="9">
        <v>65.59</v>
      </c>
      <c r="GT977" s="9">
        <v>65.599999999999994</v>
      </c>
      <c r="GU977" s="9">
        <v>65.63</v>
      </c>
      <c r="GV977" s="9">
        <v>65.67</v>
      </c>
      <c r="GW977" s="9">
        <v>65.72</v>
      </c>
      <c r="GX977" s="9">
        <v>65.72</v>
      </c>
      <c r="GY977" s="9">
        <v>65.739999999999995</v>
      </c>
      <c r="GZ977" s="9">
        <v>65.81</v>
      </c>
      <c r="HA977" s="9">
        <v>65.86</v>
      </c>
      <c r="HB977" s="9">
        <v>65.94</v>
      </c>
      <c r="HC977" s="9">
        <v>66.02</v>
      </c>
      <c r="HD977" s="9">
        <v>66.040000000000006</v>
      </c>
      <c r="HE977" s="9">
        <v>66.099999999999994</v>
      </c>
      <c r="HF977" s="9">
        <v>66.2</v>
      </c>
      <c r="HG977" s="9">
        <v>66.290000000000006</v>
      </c>
      <c r="HH977" s="9">
        <v>66.39</v>
      </c>
      <c r="HI977" s="9">
        <v>66.489999999999995</v>
      </c>
      <c r="HJ977" s="9">
        <v>66.510000000000005</v>
      </c>
      <c r="HK977" s="9">
        <v>66.55</v>
      </c>
      <c r="HL977" s="9">
        <v>66.61</v>
      </c>
      <c r="HM977" s="9">
        <v>66.680000000000007</v>
      </c>
      <c r="HN977" s="9">
        <v>66.75</v>
      </c>
      <c r="HO977" s="9">
        <v>66.819999999999993</v>
      </c>
      <c r="HP977" s="9">
        <v>66.88</v>
      </c>
      <c r="HQ977" s="9">
        <v>66.94</v>
      </c>
      <c r="HR977" s="9">
        <v>67.06</v>
      </c>
      <c r="HS977" s="9">
        <v>67.16</v>
      </c>
      <c r="HT977" s="9">
        <v>67.25</v>
      </c>
      <c r="HU977" s="9">
        <v>67.319999999999993</v>
      </c>
      <c r="HV977" s="9">
        <v>67.37</v>
      </c>
      <c r="HW977" s="9">
        <v>67.41</v>
      </c>
      <c r="HX977" s="9">
        <v>67.45</v>
      </c>
      <c r="HY977" s="9">
        <v>67.510000000000005</v>
      </c>
      <c r="ID977" s="14">
        <v>84.838099999999997</v>
      </c>
      <c r="IE977" s="14">
        <v>84.747900000000001</v>
      </c>
      <c r="IF977" s="14">
        <v>-0.10641399999999999</v>
      </c>
      <c r="IH977" s="7">
        <v>67.44</v>
      </c>
      <c r="II977" s="9">
        <v>81.5</v>
      </c>
    </row>
    <row r="978" spans="1:243" x14ac:dyDescent="0.35">
      <c r="A978" s="6">
        <f t="shared" si="219"/>
        <v>45919</v>
      </c>
      <c r="B978" s="13">
        <f t="shared" si="214"/>
        <v>9</v>
      </c>
      <c r="C978" s="13">
        <f t="shared" si="215"/>
        <v>2025</v>
      </c>
      <c r="D978">
        <f t="shared" si="216"/>
        <v>202509</v>
      </c>
      <c r="E978">
        <f t="shared" si="217"/>
        <v>3</v>
      </c>
      <c r="F978">
        <f t="shared" si="218"/>
        <v>202503</v>
      </c>
      <c r="G978" t="s">
        <v>2137</v>
      </c>
      <c r="H978" s="9">
        <v>4</v>
      </c>
      <c r="I978" s="9">
        <v>3.9672999999999998</v>
      </c>
      <c r="J978" s="10">
        <v>3.9683239000000001</v>
      </c>
      <c r="K978" s="10">
        <v>3.9498707</v>
      </c>
      <c r="L978" s="10">
        <v>3.9180731</v>
      </c>
      <c r="M978" s="10">
        <v>3.8734818</v>
      </c>
      <c r="N978" s="10">
        <v>3.8232477</v>
      </c>
      <c r="O978" s="10">
        <v>3.7743000000000002</v>
      </c>
      <c r="P978" s="10">
        <v>3.7313386999999998</v>
      </c>
      <c r="Q978" s="10">
        <v>3.6964394</v>
      </c>
      <c r="R978" s="10">
        <v>3.6696735</v>
      </c>
      <c r="S978" s="10">
        <v>3.6502976999999999</v>
      </c>
      <c r="T978" s="10">
        <v>3.6370589</v>
      </c>
      <c r="U978" s="10">
        <v>3.6284380000000001</v>
      </c>
      <c r="V978" s="10">
        <v>3.6219866000000001</v>
      </c>
      <c r="W978" s="10">
        <v>3.6170472999999999</v>
      </c>
      <c r="X978" s="10">
        <v>3.6136100999999998</v>
      </c>
      <c r="Y978" s="10">
        <v>3.6116649000000001</v>
      </c>
      <c r="Z978" s="10">
        <v>3.6112019000000002</v>
      </c>
      <c r="AA978" s="10">
        <v>3.6122109</v>
      </c>
      <c r="AB978" s="10">
        <v>3.6146528</v>
      </c>
      <c r="AC978" s="10">
        <v>3.6183869999999998</v>
      </c>
      <c r="AD978" s="10">
        <v>3.6232511000000001</v>
      </c>
      <c r="AE978" s="10">
        <v>3.6290827000000001</v>
      </c>
      <c r="AF978" s="10">
        <v>3.6357195</v>
      </c>
      <c r="AG978" s="10">
        <v>3.6429990999999999</v>
      </c>
      <c r="AH978" s="10">
        <v>3.650779</v>
      </c>
      <c r="AI978" s="10">
        <v>3.6590039999999999</v>
      </c>
      <c r="AJ978" s="10">
        <v>3.6676429000000002</v>
      </c>
      <c r="AK978" s="10">
        <v>3.6766646999999999</v>
      </c>
      <c r="AL978" s="10">
        <v>3.6860385999999998</v>
      </c>
      <c r="AM978" s="10">
        <v>3.6957331</v>
      </c>
      <c r="AN978" s="10">
        <v>3.7057175</v>
      </c>
      <c r="AO978" s="10">
        <v>3.7159607000000001</v>
      </c>
      <c r="AP978" s="10">
        <v>3.7264314000000001</v>
      </c>
      <c r="AQ978" s="10">
        <v>3.7370988000000001</v>
      </c>
      <c r="AR978" s="10">
        <v>3.7479317999999999</v>
      </c>
      <c r="AS978" s="10">
        <v>3.7588992000000001</v>
      </c>
      <c r="AT978" s="10">
        <v>3.7699761000000001</v>
      </c>
      <c r="AU978" s="10">
        <v>3.7811642000000001</v>
      </c>
      <c r="AV978" s="10">
        <v>3.7924723999999999</v>
      </c>
      <c r="AW978" s="10">
        <v>3.8039097000000002</v>
      </c>
      <c r="AX978" s="10">
        <v>3.8154851999999999</v>
      </c>
      <c r="AY978" s="10">
        <v>3.8272078</v>
      </c>
      <c r="AZ978" s="10">
        <v>3.8390865999999999</v>
      </c>
      <c r="BA978" s="10">
        <v>3.8511307000000001</v>
      </c>
      <c r="BB978" s="10">
        <v>3.8633487999999998</v>
      </c>
      <c r="BC978" s="10">
        <v>3.8757500999999999</v>
      </c>
      <c r="BD978" s="10">
        <v>3.8883437999999999</v>
      </c>
      <c r="BE978" s="10">
        <v>3.9011385000000001</v>
      </c>
      <c r="BF978" s="10">
        <v>3.9141408000000002</v>
      </c>
      <c r="BG978" s="10">
        <v>3.9273462000000001</v>
      </c>
      <c r="BH978" s="10">
        <v>3.9407462999999998</v>
      </c>
      <c r="BI978" s="10">
        <v>3.9543333999999999</v>
      </c>
      <c r="BJ978" s="10">
        <v>3.9680996999999998</v>
      </c>
      <c r="BK978" s="10">
        <v>3.982037</v>
      </c>
      <c r="BL978" s="10">
        <v>3.9961376</v>
      </c>
      <c r="BM978" s="10">
        <v>4.0103935000000002</v>
      </c>
      <c r="BN978" s="10">
        <v>4.0247966999999996</v>
      </c>
      <c r="BO978" s="10">
        <v>4.0393393</v>
      </c>
      <c r="BP978" s="10">
        <v>4.0540136000000002</v>
      </c>
      <c r="BQ978" s="10">
        <v>4.0688113000000001</v>
      </c>
      <c r="BR978" s="10">
        <v>4.1597565000000003</v>
      </c>
      <c r="BS978" s="10">
        <v>4.2531974999999997</v>
      </c>
      <c r="BU978" s="9">
        <v>80.05</v>
      </c>
      <c r="BV978" s="9">
        <v>84.55</v>
      </c>
      <c r="BW978" s="9">
        <v>87.68</v>
      </c>
      <c r="BX978" s="9">
        <v>89.25</v>
      </c>
      <c r="BY978" s="9">
        <v>89.24</v>
      </c>
      <c r="BZ978" s="9">
        <v>85.55</v>
      </c>
      <c r="CA978" s="9">
        <v>81.8</v>
      </c>
      <c r="CB978" s="9">
        <v>79.13</v>
      </c>
      <c r="CC978" s="9">
        <v>78.03</v>
      </c>
      <c r="CD978" s="9">
        <v>77.67</v>
      </c>
      <c r="CE978" s="9">
        <v>78.900000000000006</v>
      </c>
      <c r="CF978" s="9">
        <v>80.319999999999993</v>
      </c>
      <c r="CG978" s="9">
        <v>81.38</v>
      </c>
      <c r="CH978" s="9">
        <v>86.1</v>
      </c>
      <c r="CI978" s="9">
        <v>89.26</v>
      </c>
      <c r="CJ978" s="9">
        <v>90.66</v>
      </c>
      <c r="CK978" s="9">
        <v>90.3</v>
      </c>
      <c r="CL978" s="9">
        <v>84.31</v>
      </c>
      <c r="CM978" s="9">
        <v>75.92</v>
      </c>
      <c r="CN978" s="9">
        <v>73.8</v>
      </c>
      <c r="CO978" s="9">
        <v>72.099999999999994</v>
      </c>
      <c r="CP978" s="9">
        <v>71.23</v>
      </c>
      <c r="CQ978" s="9">
        <v>71.39</v>
      </c>
      <c r="CR978" s="9">
        <v>73.510000000000005</v>
      </c>
      <c r="CS978" s="9">
        <v>77.709999999999994</v>
      </c>
      <c r="CT978" s="9">
        <v>80.599999999999994</v>
      </c>
      <c r="CU978" s="9">
        <v>81</v>
      </c>
      <c r="CV978" s="9">
        <v>82.7</v>
      </c>
      <c r="CW978" s="9">
        <v>82.87</v>
      </c>
      <c r="CX978" s="9">
        <v>79.55</v>
      </c>
      <c r="CY978" s="9">
        <v>71.7</v>
      </c>
      <c r="CZ978" s="9">
        <v>67.59</v>
      </c>
      <c r="DA978" s="9">
        <v>65.56</v>
      </c>
      <c r="DB978" s="9">
        <v>65.64</v>
      </c>
      <c r="DC978" s="9">
        <v>65.75</v>
      </c>
      <c r="DD978" s="9">
        <v>68.05</v>
      </c>
      <c r="DE978" s="9">
        <v>72.239999999999995</v>
      </c>
      <c r="DF978" s="9">
        <v>74.459999999999994</v>
      </c>
      <c r="DG978" s="9">
        <v>75.849999999999994</v>
      </c>
      <c r="DH978" s="9">
        <v>78.41</v>
      </c>
      <c r="DI978" s="9">
        <v>77.92</v>
      </c>
      <c r="DJ978" s="9">
        <v>76.12</v>
      </c>
      <c r="DK978" s="9">
        <v>67.02</v>
      </c>
      <c r="DL978" s="9">
        <v>65.02</v>
      </c>
      <c r="DM978" s="9">
        <v>64.709999999999994</v>
      </c>
      <c r="DN978" s="9">
        <v>64.290000000000006</v>
      </c>
      <c r="DO978" s="9">
        <v>64.099999999999994</v>
      </c>
      <c r="DP978" s="9">
        <v>65.38</v>
      </c>
      <c r="DR978" s="9">
        <v>76</v>
      </c>
      <c r="DS978" s="9">
        <v>84.85</v>
      </c>
      <c r="DT978" s="9">
        <v>83.75</v>
      </c>
      <c r="DU978" s="9">
        <v>87.5</v>
      </c>
      <c r="DV978" s="9">
        <v>87.55</v>
      </c>
      <c r="DW978" s="9">
        <v>84.75</v>
      </c>
      <c r="DX978" s="9">
        <v>78.05</v>
      </c>
      <c r="DY978" s="9">
        <v>75.099999999999994</v>
      </c>
      <c r="DZ978" s="9">
        <v>74.05</v>
      </c>
      <c r="EA978" s="9">
        <v>73.400000000000006</v>
      </c>
      <c r="EB978" s="9">
        <v>73.599999999999994</v>
      </c>
      <c r="EC978" s="9">
        <v>75.8</v>
      </c>
      <c r="ED978" s="9">
        <v>82.2</v>
      </c>
      <c r="EE978" s="9">
        <v>84.25</v>
      </c>
      <c r="EF978" s="9">
        <v>84.5</v>
      </c>
      <c r="EG978" s="9">
        <v>84.5</v>
      </c>
      <c r="EH978" s="9">
        <v>83.95</v>
      </c>
      <c r="EI978" s="9">
        <v>80.7</v>
      </c>
      <c r="EJ978" s="9">
        <v>71.900000000000006</v>
      </c>
      <c r="EK978" s="9">
        <v>69.099999999999994</v>
      </c>
      <c r="EL978" s="9">
        <v>68.900000000000006</v>
      </c>
      <c r="EM978" s="9">
        <v>69.150000000000006</v>
      </c>
      <c r="EN978" s="9">
        <v>69.599999999999994</v>
      </c>
      <c r="EO978" s="9">
        <v>71.95</v>
      </c>
      <c r="EP978" s="9">
        <v>78.400000000000006</v>
      </c>
      <c r="EQ978" s="9">
        <v>80.5</v>
      </c>
      <c r="ER978" s="9">
        <v>80.75</v>
      </c>
      <c r="ES978" s="9">
        <v>80.7</v>
      </c>
      <c r="ET978" s="9">
        <v>80.2</v>
      </c>
      <c r="EU978" s="9">
        <v>77.349999999999994</v>
      </c>
      <c r="EV978" s="9">
        <v>69.599999999999994</v>
      </c>
      <c r="EW978" s="9">
        <v>67.2</v>
      </c>
      <c r="EX978" s="9">
        <v>67</v>
      </c>
      <c r="EY978" s="9">
        <v>67.2</v>
      </c>
      <c r="EZ978" s="9">
        <v>67.650000000000006</v>
      </c>
      <c r="FA978" s="9">
        <v>69.900000000000006</v>
      </c>
      <c r="FB978" s="9">
        <v>76.099999999999994</v>
      </c>
      <c r="FC978" s="9">
        <v>78.099999999999994</v>
      </c>
      <c r="FD978" s="9">
        <v>78.349999999999994</v>
      </c>
      <c r="FE978" s="9">
        <v>78.25</v>
      </c>
      <c r="FF978" s="9">
        <v>77.8</v>
      </c>
      <c r="FG978" s="9">
        <v>75.25</v>
      </c>
      <c r="FH978" s="9">
        <v>68.3</v>
      </c>
      <c r="FI978" s="9">
        <v>66.099999999999994</v>
      </c>
      <c r="FJ978" s="9">
        <v>65.95</v>
      </c>
      <c r="FK978" s="9">
        <v>66.150000000000006</v>
      </c>
      <c r="FL978" s="9">
        <v>66.55</v>
      </c>
      <c r="FM978" s="9">
        <v>68.650000000000006</v>
      </c>
      <c r="FO978" s="9">
        <v>84.555599999999998</v>
      </c>
      <c r="FP978" s="7">
        <v>67.05</v>
      </c>
      <c r="FQ978" s="9">
        <v>1.3483000000000001</v>
      </c>
      <c r="FT978" s="7">
        <v>3.98</v>
      </c>
      <c r="FU978" s="7">
        <v>4.71</v>
      </c>
      <c r="FV978" s="9">
        <v>84.699399999999997</v>
      </c>
      <c r="FX978" s="9">
        <v>66.680000000000007</v>
      </c>
      <c r="FY978" s="9">
        <v>65.599999999999994</v>
      </c>
      <c r="FZ978" s="9">
        <v>65.13</v>
      </c>
      <c r="GA978" s="9">
        <v>64.89</v>
      </c>
      <c r="GB978" s="9">
        <v>65.2</v>
      </c>
      <c r="GD978" s="9">
        <v>66.680000000000007</v>
      </c>
      <c r="GE978" s="9">
        <v>66.040000000000006</v>
      </c>
      <c r="GF978" s="9">
        <v>65.599999999999994</v>
      </c>
      <c r="GG978" s="9">
        <v>65.33</v>
      </c>
      <c r="GH978" s="9">
        <v>65.19</v>
      </c>
      <c r="GI978" s="9">
        <v>65.13</v>
      </c>
      <c r="GJ978" s="9">
        <v>65.09</v>
      </c>
      <c r="GK978" s="9">
        <v>65.06</v>
      </c>
      <c r="GL978" s="9">
        <v>65.010000000000005</v>
      </c>
      <c r="GM978" s="9">
        <v>64.959999999999994</v>
      </c>
      <c r="GN978" s="9">
        <v>64.92</v>
      </c>
      <c r="GO978" s="9">
        <v>64.89</v>
      </c>
      <c r="GP978" s="9">
        <v>64.89</v>
      </c>
      <c r="GQ978" s="9">
        <v>64.89</v>
      </c>
      <c r="GR978" s="9">
        <v>64.86</v>
      </c>
      <c r="GS978" s="9">
        <v>64.84</v>
      </c>
      <c r="GT978" s="9">
        <v>64.849999999999994</v>
      </c>
      <c r="GU978" s="9">
        <v>64.89</v>
      </c>
      <c r="GV978" s="9">
        <v>64.94</v>
      </c>
      <c r="GW978" s="9">
        <v>65.010000000000005</v>
      </c>
      <c r="GX978" s="9">
        <v>65.03</v>
      </c>
      <c r="GY978" s="9">
        <v>65.06</v>
      </c>
      <c r="GZ978" s="9">
        <v>65.14</v>
      </c>
      <c r="HA978" s="9">
        <v>65.2</v>
      </c>
      <c r="HB978" s="9">
        <v>65.290000000000006</v>
      </c>
      <c r="HC978" s="9">
        <v>65.38</v>
      </c>
      <c r="HD978" s="9">
        <v>65.41</v>
      </c>
      <c r="HE978" s="9">
        <v>65.48</v>
      </c>
      <c r="HF978" s="9">
        <v>65.59</v>
      </c>
      <c r="HG978" s="9">
        <v>65.69</v>
      </c>
      <c r="HH978" s="9">
        <v>65.8</v>
      </c>
      <c r="HI978" s="9">
        <v>65.91</v>
      </c>
      <c r="HJ978" s="9">
        <v>65.94</v>
      </c>
      <c r="HK978" s="9">
        <v>65.989999999999995</v>
      </c>
      <c r="HL978" s="9">
        <v>66.06</v>
      </c>
      <c r="HM978" s="9">
        <v>66.14</v>
      </c>
      <c r="HN978" s="9">
        <v>66.22</v>
      </c>
      <c r="HO978" s="9">
        <v>66.31</v>
      </c>
      <c r="HP978" s="9">
        <v>66.38</v>
      </c>
      <c r="HQ978" s="9">
        <v>66.45</v>
      </c>
      <c r="HR978" s="9">
        <v>66.58</v>
      </c>
      <c r="HS978" s="9">
        <v>66.69</v>
      </c>
      <c r="HT978" s="9">
        <v>66.78</v>
      </c>
      <c r="HU978" s="9">
        <v>66.86</v>
      </c>
      <c r="HV978" s="9">
        <v>66.92</v>
      </c>
      <c r="HW978" s="9">
        <v>66.97</v>
      </c>
      <c r="HX978" s="9">
        <v>67.02</v>
      </c>
      <c r="HY978" s="9">
        <v>67.09</v>
      </c>
      <c r="ID978" s="14">
        <v>84.838099999999997</v>
      </c>
      <c r="IE978" s="14">
        <v>84.747900000000001</v>
      </c>
      <c r="IF978" s="14">
        <v>-0.10641399999999999</v>
      </c>
      <c r="IH978" s="7">
        <v>66.680000000000007</v>
      </c>
      <c r="II978" s="9">
        <v>80.05</v>
      </c>
    </row>
    <row r="979" spans="1:243" x14ac:dyDescent="0.35">
      <c r="A979" s="6">
        <f t="shared" si="219"/>
        <v>45922</v>
      </c>
      <c r="B979" s="13">
        <f t="shared" si="214"/>
        <v>9</v>
      </c>
      <c r="C979" s="13">
        <f t="shared" si="215"/>
        <v>2025</v>
      </c>
      <c r="D979">
        <f t="shared" si="216"/>
        <v>202509</v>
      </c>
      <c r="E979">
        <f t="shared" si="217"/>
        <v>3</v>
      </c>
      <c r="F979">
        <f t="shared" si="218"/>
        <v>202503</v>
      </c>
      <c r="G979" t="s">
        <v>2138</v>
      </c>
      <c r="H979" s="9">
        <v>4</v>
      </c>
      <c r="I979" s="9">
        <v>3.9670999999999998</v>
      </c>
      <c r="J979" s="10">
        <v>3.964944</v>
      </c>
      <c r="K979" s="10">
        <v>3.9456929999999999</v>
      </c>
      <c r="L979" s="10">
        <v>3.9159364000000001</v>
      </c>
      <c r="M979" s="10">
        <v>3.8746735000000001</v>
      </c>
      <c r="N979" s="10">
        <v>3.8273277000000001</v>
      </c>
      <c r="O979" s="10">
        <v>3.7798590000000001</v>
      </c>
      <c r="P979" s="10">
        <v>3.7361154999999999</v>
      </c>
      <c r="Q979" s="10">
        <v>3.6982371000000001</v>
      </c>
      <c r="R979" s="10">
        <v>3.6673499999999999</v>
      </c>
      <c r="S979" s="10">
        <v>3.6437705</v>
      </c>
      <c r="T979" s="10">
        <v>3.6272798000000002</v>
      </c>
      <c r="U979" s="10">
        <v>3.6169345000000002</v>
      </c>
      <c r="V979" s="10">
        <v>3.6109559999999998</v>
      </c>
      <c r="W979" s="10">
        <v>3.6084868999999999</v>
      </c>
      <c r="X979" s="10">
        <v>3.6089753</v>
      </c>
      <c r="Y979" s="10">
        <v>3.6118692999999999</v>
      </c>
      <c r="Z979" s="10">
        <v>3.6166168999999999</v>
      </c>
      <c r="AA979" s="10">
        <v>3.6226661</v>
      </c>
      <c r="AB979" s="10">
        <v>3.6295424999999999</v>
      </c>
      <c r="AC979" s="10">
        <v>3.6370388999999999</v>
      </c>
      <c r="AD979" s="10">
        <v>3.6450054000000001</v>
      </c>
      <c r="AE979" s="10">
        <v>3.6532924000000002</v>
      </c>
      <c r="AF979" s="10">
        <v>3.6617505000000001</v>
      </c>
      <c r="AG979" s="10">
        <v>3.6702297000000002</v>
      </c>
      <c r="AH979" s="10">
        <v>3.6786099999999999</v>
      </c>
      <c r="AI979" s="10">
        <v>3.6868896000000002</v>
      </c>
      <c r="AJ979" s="10">
        <v>3.6950959000000001</v>
      </c>
      <c r="AK979" s="10">
        <v>3.7032565000000002</v>
      </c>
      <c r="AL979" s="10">
        <v>3.7113991999999998</v>
      </c>
      <c r="AM979" s="10">
        <v>3.7195513</v>
      </c>
      <c r="AN979" s="10">
        <v>3.7277404999999999</v>
      </c>
      <c r="AO979" s="10">
        <v>3.7359946000000002</v>
      </c>
      <c r="AP979" s="10">
        <v>3.7443409000000001</v>
      </c>
      <c r="AQ979" s="10">
        <v>3.7528069999999998</v>
      </c>
      <c r="AR979" s="10">
        <v>3.7614207999999998</v>
      </c>
      <c r="AS979" s="10">
        <v>3.7702095</v>
      </c>
      <c r="AT979" s="10">
        <v>3.7791975999999998</v>
      </c>
      <c r="AU979" s="10">
        <v>3.788395</v>
      </c>
      <c r="AV979" s="10">
        <v>3.7978071999999998</v>
      </c>
      <c r="AW979" s="10">
        <v>3.8074398999999999</v>
      </c>
      <c r="AX979" s="10">
        <v>3.8172991999999999</v>
      </c>
      <c r="AY979" s="10">
        <v>3.8273904000000001</v>
      </c>
      <c r="AZ979" s="10">
        <v>3.8377195999999998</v>
      </c>
      <c r="BA979" s="10">
        <v>3.8482924000000001</v>
      </c>
      <c r="BB979" s="10">
        <v>3.8591145</v>
      </c>
      <c r="BC979" s="10">
        <v>3.8701916999999999</v>
      </c>
      <c r="BD979" s="10">
        <v>3.8815298999999999</v>
      </c>
      <c r="BE979" s="10">
        <v>3.8931344999999999</v>
      </c>
      <c r="BF979" s="10">
        <v>3.9050093000000001</v>
      </c>
      <c r="BG979" s="10">
        <v>3.9171461000000001</v>
      </c>
      <c r="BH979" s="10">
        <v>3.9295325999999999</v>
      </c>
      <c r="BI979" s="10">
        <v>3.9421564999999998</v>
      </c>
      <c r="BJ979" s="10">
        <v>3.955006</v>
      </c>
      <c r="BK979" s="10">
        <v>3.9680686000000001</v>
      </c>
      <c r="BL979" s="10">
        <v>3.9813320999999999</v>
      </c>
      <c r="BM979" s="10">
        <v>3.9947846</v>
      </c>
      <c r="BN979" s="10">
        <v>4.0084134999999996</v>
      </c>
      <c r="BO979" s="10">
        <v>4.0222069999999999</v>
      </c>
      <c r="BP979" s="10">
        <v>4.0361528</v>
      </c>
      <c r="BQ979" s="10">
        <v>4.0502384999999999</v>
      </c>
      <c r="BR979" s="10">
        <v>4.1371319</v>
      </c>
      <c r="BS979" s="10">
        <v>4.2267296999999999</v>
      </c>
      <c r="BU979" s="9">
        <v>79.05</v>
      </c>
      <c r="BV979" s="9">
        <v>83.23</v>
      </c>
      <c r="BW979" s="9">
        <v>86.32</v>
      </c>
      <c r="BX979" s="9">
        <v>87.94</v>
      </c>
      <c r="BY979" s="9">
        <v>87.89</v>
      </c>
      <c r="BZ979" s="9">
        <v>84.27</v>
      </c>
      <c r="CA979" s="9">
        <v>80.5</v>
      </c>
      <c r="CB979" s="9">
        <v>78.22</v>
      </c>
      <c r="CC979" s="9">
        <v>77.28</v>
      </c>
      <c r="CD979" s="9">
        <v>76.77</v>
      </c>
      <c r="CE979" s="9">
        <v>78.099999999999994</v>
      </c>
      <c r="CF979" s="9">
        <v>79.510000000000005</v>
      </c>
      <c r="CG979" s="9">
        <v>80.67</v>
      </c>
      <c r="CH979" s="9">
        <v>85.39</v>
      </c>
      <c r="CI979" s="9">
        <v>88.48</v>
      </c>
      <c r="CJ979" s="9">
        <v>89.88</v>
      </c>
      <c r="CK979" s="9">
        <v>89.62</v>
      </c>
      <c r="CL979" s="9">
        <v>83.61</v>
      </c>
      <c r="CM979" s="9">
        <v>75.11</v>
      </c>
      <c r="CN979" s="9">
        <v>73.12</v>
      </c>
      <c r="CO979" s="9">
        <v>71.5</v>
      </c>
      <c r="CP979" s="9">
        <v>70.56</v>
      </c>
      <c r="CQ979" s="9">
        <v>70.84</v>
      </c>
      <c r="CR979" s="9">
        <v>73.010000000000005</v>
      </c>
      <c r="CS979" s="9">
        <v>77.42</v>
      </c>
      <c r="CT979" s="9">
        <v>80.28</v>
      </c>
      <c r="CU979" s="9">
        <v>80.650000000000006</v>
      </c>
      <c r="CV979" s="9">
        <v>82.3</v>
      </c>
      <c r="CW979" s="9">
        <v>82.49</v>
      </c>
      <c r="CX979" s="9">
        <v>79.17</v>
      </c>
      <c r="CY979" s="9">
        <v>71.400000000000006</v>
      </c>
      <c r="CZ979" s="9">
        <v>67.290000000000006</v>
      </c>
      <c r="DA979" s="9">
        <v>65.260000000000005</v>
      </c>
      <c r="DB979" s="9">
        <v>65.34</v>
      </c>
      <c r="DC979" s="9">
        <v>65.459999999999994</v>
      </c>
      <c r="DD979" s="9">
        <v>67.760000000000005</v>
      </c>
      <c r="DE979" s="9">
        <v>71.959999999999994</v>
      </c>
      <c r="DF979" s="9">
        <v>74.180000000000007</v>
      </c>
      <c r="DG979" s="9">
        <v>75.569999999999993</v>
      </c>
      <c r="DH979" s="9">
        <v>78.13</v>
      </c>
      <c r="DI979" s="9">
        <v>77.64</v>
      </c>
      <c r="DJ979" s="9">
        <v>75.84</v>
      </c>
      <c r="DK979" s="9">
        <v>66.66</v>
      </c>
      <c r="DL979" s="9">
        <v>64.66</v>
      </c>
      <c r="DM979" s="9">
        <v>64.349999999999994</v>
      </c>
      <c r="DN979" s="9">
        <v>63.93</v>
      </c>
      <c r="DO979" s="9">
        <v>63.73</v>
      </c>
      <c r="DP979" s="9">
        <v>65.010000000000005</v>
      </c>
      <c r="DR979" s="9">
        <v>75.180000000000007</v>
      </c>
      <c r="DS979" s="9">
        <v>83.11</v>
      </c>
      <c r="DT979" s="9">
        <v>83.21</v>
      </c>
      <c r="DU979" s="9">
        <v>86.37</v>
      </c>
      <c r="DV979" s="9">
        <v>86.38</v>
      </c>
      <c r="DW979" s="9">
        <v>83.76</v>
      </c>
      <c r="DX979" s="9">
        <v>77.12</v>
      </c>
      <c r="DY979" s="9">
        <v>74.180000000000007</v>
      </c>
      <c r="DZ979" s="9">
        <v>73.12</v>
      </c>
      <c r="EA979" s="9">
        <v>72.5</v>
      </c>
      <c r="EB979" s="9">
        <v>72.7</v>
      </c>
      <c r="EC979" s="9">
        <v>74.900000000000006</v>
      </c>
      <c r="ED979" s="9">
        <v>81.489999999999995</v>
      </c>
      <c r="EE979" s="9">
        <v>83.52</v>
      </c>
      <c r="EF979" s="9">
        <v>83.78</v>
      </c>
      <c r="EG979" s="9">
        <v>83.78</v>
      </c>
      <c r="EH979" s="9">
        <v>83.22</v>
      </c>
      <c r="EI979" s="9">
        <v>80.010000000000005</v>
      </c>
      <c r="EJ979" s="9">
        <v>71.72</v>
      </c>
      <c r="EK979" s="9">
        <v>68.92</v>
      </c>
      <c r="EL979" s="9">
        <v>68.72</v>
      </c>
      <c r="EM979" s="9">
        <v>68.97</v>
      </c>
      <c r="EN979" s="9">
        <v>69.42</v>
      </c>
      <c r="EO979" s="9">
        <v>71.77</v>
      </c>
      <c r="EP979" s="9">
        <v>77.78</v>
      </c>
      <c r="EQ979" s="9">
        <v>79.87</v>
      </c>
      <c r="ER979" s="9">
        <v>80.12</v>
      </c>
      <c r="ES979" s="9">
        <v>80.069999999999993</v>
      </c>
      <c r="ET979" s="9">
        <v>79.569999999999993</v>
      </c>
      <c r="EU979" s="9">
        <v>76.739999999999995</v>
      </c>
      <c r="EV979" s="9">
        <v>69.31</v>
      </c>
      <c r="EW979" s="9">
        <v>66.900000000000006</v>
      </c>
      <c r="EX979" s="9">
        <v>66.709999999999994</v>
      </c>
      <c r="EY979" s="9">
        <v>66.900000000000006</v>
      </c>
      <c r="EZ979" s="9">
        <v>67.349999999999994</v>
      </c>
      <c r="FA979" s="9">
        <v>69.61</v>
      </c>
      <c r="FB979" s="9">
        <v>75.709999999999994</v>
      </c>
      <c r="FC979" s="9">
        <v>77.72</v>
      </c>
      <c r="FD979" s="9">
        <v>77.959999999999994</v>
      </c>
      <c r="FE979" s="9">
        <v>77.88</v>
      </c>
      <c r="FF979" s="9">
        <v>77.430000000000007</v>
      </c>
      <c r="FG979" s="9">
        <v>74.89</v>
      </c>
      <c r="FH979" s="9">
        <v>68.12</v>
      </c>
      <c r="FI979" s="9">
        <v>65.930000000000007</v>
      </c>
      <c r="FJ979" s="9">
        <v>65.78</v>
      </c>
      <c r="FK979" s="9">
        <v>65.98</v>
      </c>
      <c r="FL979" s="9">
        <v>66.38</v>
      </c>
      <c r="FM979" s="9">
        <v>68.489999999999995</v>
      </c>
      <c r="FO979" s="9">
        <v>84.585800000000006</v>
      </c>
      <c r="FP979" s="7">
        <v>66.87</v>
      </c>
      <c r="FQ979" s="9">
        <v>1.3494999999999999</v>
      </c>
      <c r="FT979" s="7">
        <v>3.98</v>
      </c>
      <c r="FU979" s="7">
        <v>4.71</v>
      </c>
      <c r="FV979" s="9">
        <v>84.725999999999999</v>
      </c>
      <c r="FX979" s="9">
        <v>66.569999999999993</v>
      </c>
      <c r="FY979" s="9">
        <v>65.56</v>
      </c>
      <c r="FZ979" s="9">
        <v>65.16</v>
      </c>
      <c r="GA979" s="9">
        <v>64.959999999999994</v>
      </c>
      <c r="GB979" s="9">
        <v>65.34</v>
      </c>
      <c r="GD979" s="9">
        <v>66.569999999999993</v>
      </c>
      <c r="GE979" s="9">
        <v>65.97</v>
      </c>
      <c r="GF979" s="9">
        <v>65.56</v>
      </c>
      <c r="GG979" s="9">
        <v>65.319999999999993</v>
      </c>
      <c r="GH979" s="9">
        <v>65.2</v>
      </c>
      <c r="GI979" s="9">
        <v>65.16</v>
      </c>
      <c r="GJ979" s="9">
        <v>65.14</v>
      </c>
      <c r="GK979" s="9">
        <v>65.12</v>
      </c>
      <c r="GL979" s="9">
        <v>65.08</v>
      </c>
      <c r="GM979" s="9">
        <v>65.03</v>
      </c>
      <c r="GN979" s="9">
        <v>64.989999999999995</v>
      </c>
      <c r="GO979" s="9">
        <v>64.959999999999994</v>
      </c>
      <c r="GP979" s="9">
        <v>64.959999999999994</v>
      </c>
      <c r="GQ979" s="9">
        <v>64.959999999999994</v>
      </c>
      <c r="GR979" s="9">
        <v>64.930000000000007</v>
      </c>
      <c r="GS979" s="9">
        <v>64.92</v>
      </c>
      <c r="GT979" s="9">
        <v>64.95</v>
      </c>
      <c r="GU979" s="9">
        <v>64.989999999999995</v>
      </c>
      <c r="GV979" s="9">
        <v>65.06</v>
      </c>
      <c r="GW979" s="9">
        <v>65.13</v>
      </c>
      <c r="GX979" s="9">
        <v>65.16</v>
      </c>
      <c r="GY979" s="9">
        <v>65.2</v>
      </c>
      <c r="GZ979" s="9">
        <v>65.28</v>
      </c>
      <c r="HA979" s="9">
        <v>65.34</v>
      </c>
      <c r="HB979" s="9">
        <v>65.44</v>
      </c>
      <c r="HC979" s="9">
        <v>65.540000000000006</v>
      </c>
      <c r="HD979" s="9">
        <v>65.58</v>
      </c>
      <c r="HE979" s="9">
        <v>65.650000000000006</v>
      </c>
      <c r="HF979" s="9">
        <v>65.760000000000005</v>
      </c>
      <c r="HG979" s="9">
        <v>65.87</v>
      </c>
      <c r="HH979" s="9">
        <v>65.989999999999995</v>
      </c>
      <c r="HI979" s="9">
        <v>66.11</v>
      </c>
      <c r="HJ979" s="9">
        <v>66.14</v>
      </c>
      <c r="HK979" s="9">
        <v>66.19</v>
      </c>
      <c r="HL979" s="9">
        <v>66.260000000000005</v>
      </c>
      <c r="HM979" s="9">
        <v>66.349999999999994</v>
      </c>
      <c r="HN979" s="9">
        <v>66.44</v>
      </c>
      <c r="HO979" s="9">
        <v>66.540000000000006</v>
      </c>
      <c r="HP979" s="9">
        <v>66.62</v>
      </c>
      <c r="HQ979" s="9">
        <v>66.69</v>
      </c>
      <c r="HR979" s="9">
        <v>66.83</v>
      </c>
      <c r="HS979" s="9">
        <v>66.94</v>
      </c>
      <c r="HT979" s="9">
        <v>67.03</v>
      </c>
      <c r="HU979" s="9">
        <v>67.12</v>
      </c>
      <c r="HV979" s="9">
        <v>67.180000000000007</v>
      </c>
      <c r="HW979" s="9">
        <v>67.23</v>
      </c>
      <c r="HX979" s="9">
        <v>67.28</v>
      </c>
      <c r="HY979" s="9">
        <v>67.349999999999994</v>
      </c>
      <c r="ID979" s="14">
        <v>84.838099999999997</v>
      </c>
      <c r="IE979" s="14">
        <v>84.747900000000001</v>
      </c>
      <c r="IF979" s="14">
        <v>-0.10641399999999999</v>
      </c>
      <c r="IH979" s="7">
        <v>66.569999999999993</v>
      </c>
      <c r="II979" s="9">
        <v>79.05</v>
      </c>
    </row>
    <row r="980" spans="1:243" x14ac:dyDescent="0.35">
      <c r="A980" s="6">
        <f t="shared" si="219"/>
        <v>45923</v>
      </c>
      <c r="B980" s="13">
        <f t="shared" si="214"/>
        <v>9</v>
      </c>
      <c r="C980" s="13">
        <f t="shared" si="215"/>
        <v>2025</v>
      </c>
      <c r="D980">
        <f t="shared" si="216"/>
        <v>202509</v>
      </c>
      <c r="E980">
        <f t="shared" si="217"/>
        <v>3</v>
      </c>
      <c r="F980">
        <f t="shared" si="218"/>
        <v>202503</v>
      </c>
      <c r="G980" t="s">
        <v>2139</v>
      </c>
      <c r="H980" s="9">
        <v>4</v>
      </c>
      <c r="I980" s="9">
        <v>3.9678</v>
      </c>
      <c r="J980" s="10">
        <v>3.9668808000000002</v>
      </c>
      <c r="K980" s="10">
        <v>3.9450235999999999</v>
      </c>
      <c r="L980" s="10">
        <v>3.9107592000000002</v>
      </c>
      <c r="M980" s="10">
        <v>3.8633354</v>
      </c>
      <c r="N980" s="10">
        <v>3.8095401999999998</v>
      </c>
      <c r="O980" s="10">
        <v>3.7566302999999999</v>
      </c>
      <c r="P980" s="10">
        <v>3.7098213000000002</v>
      </c>
      <c r="Q980" s="10">
        <v>3.6717399999999998</v>
      </c>
      <c r="R980" s="10">
        <v>3.6432921999999999</v>
      </c>
      <c r="S980" s="10">
        <v>3.6235472</v>
      </c>
      <c r="T980" s="10">
        <v>3.6113553999999999</v>
      </c>
      <c r="U980" s="10">
        <v>3.6049581000000002</v>
      </c>
      <c r="V980" s="10">
        <v>3.6017484999999998</v>
      </c>
      <c r="W980" s="10">
        <v>3.6008488000000001</v>
      </c>
      <c r="X980" s="10">
        <v>3.6018967000000002</v>
      </c>
      <c r="Y980" s="10">
        <v>3.6045297999999999</v>
      </c>
      <c r="Z980" s="10">
        <v>3.6083856000000001</v>
      </c>
      <c r="AA980" s="10">
        <v>3.6131017000000001</v>
      </c>
      <c r="AB980" s="10">
        <v>3.6183730000000001</v>
      </c>
      <c r="AC980" s="10">
        <v>3.6240918999999998</v>
      </c>
      <c r="AD980" s="10">
        <v>3.6301934999999999</v>
      </c>
      <c r="AE980" s="10">
        <v>3.6366128999999998</v>
      </c>
      <c r="AF980" s="10">
        <v>3.6432851999999998</v>
      </c>
      <c r="AG980" s="10">
        <v>3.6501454</v>
      </c>
      <c r="AH980" s="10">
        <v>3.6571408000000001</v>
      </c>
      <c r="AI980" s="10">
        <v>3.6642676999999999</v>
      </c>
      <c r="AJ980" s="10">
        <v>3.6715342999999998</v>
      </c>
      <c r="AK980" s="10">
        <v>3.6789489</v>
      </c>
      <c r="AL980" s="10">
        <v>3.6865199</v>
      </c>
      <c r="AM980" s="10">
        <v>3.6942556</v>
      </c>
      <c r="AN980" s="10">
        <v>3.7021644</v>
      </c>
      <c r="AO980" s="10">
        <v>3.7102545999999998</v>
      </c>
      <c r="AP980" s="10">
        <v>3.7185345000000001</v>
      </c>
      <c r="AQ980" s="10">
        <v>3.7270124999999998</v>
      </c>
      <c r="AR980" s="10">
        <v>3.735697</v>
      </c>
      <c r="AS980" s="10">
        <v>3.7445962000000002</v>
      </c>
      <c r="AT980" s="10">
        <v>3.7537180999999999</v>
      </c>
      <c r="AU980" s="10">
        <v>3.7630682000000002</v>
      </c>
      <c r="AV980" s="10">
        <v>3.7726513000000002</v>
      </c>
      <c r="AW980" s="10">
        <v>3.7824721000000001</v>
      </c>
      <c r="AX980" s="10">
        <v>3.7925355999999999</v>
      </c>
      <c r="AY980" s="10">
        <v>3.8028463000000001</v>
      </c>
      <c r="AZ980" s="10">
        <v>3.8134090999999999</v>
      </c>
      <c r="BA980" s="10">
        <v>3.8242289</v>
      </c>
      <c r="BB980" s="10">
        <v>3.8353101000000001</v>
      </c>
      <c r="BC980" s="10">
        <v>3.8466578</v>
      </c>
      <c r="BD980" s="10">
        <v>3.8582768999999999</v>
      </c>
      <c r="BE980" s="10">
        <v>3.8701717000000002</v>
      </c>
      <c r="BF980" s="10">
        <v>3.8823452999999999</v>
      </c>
      <c r="BG980" s="10">
        <v>3.8947907000000002</v>
      </c>
      <c r="BH980" s="10">
        <v>3.9074976000000001</v>
      </c>
      <c r="BI980" s="10">
        <v>3.9204561</v>
      </c>
      <c r="BJ980" s="10">
        <v>3.9336565000000001</v>
      </c>
      <c r="BK980" s="10">
        <v>3.9470882</v>
      </c>
      <c r="BL980" s="10">
        <v>3.9607416</v>
      </c>
      <c r="BM980" s="10">
        <v>3.9746066</v>
      </c>
      <c r="BN980" s="10">
        <v>3.9886729999999999</v>
      </c>
      <c r="BO980" s="10">
        <v>4.0029309</v>
      </c>
      <c r="BP980" s="10">
        <v>4.0173705000000002</v>
      </c>
      <c r="BQ980" s="10">
        <v>4.0319813</v>
      </c>
      <c r="BR980" s="10">
        <v>4.1226514999999999</v>
      </c>
      <c r="BS980" s="10">
        <v>4.2167580999999998</v>
      </c>
      <c r="BU980" s="9">
        <v>80.33</v>
      </c>
      <c r="BV980" s="9">
        <v>84.43</v>
      </c>
      <c r="BW980" s="9">
        <v>87.22</v>
      </c>
      <c r="BX980" s="9">
        <v>88.62</v>
      </c>
      <c r="BY980" s="9">
        <v>88.65</v>
      </c>
      <c r="BZ980" s="9">
        <v>85.02</v>
      </c>
      <c r="CA980" s="9">
        <v>81.09</v>
      </c>
      <c r="CB980" s="9">
        <v>78.83</v>
      </c>
      <c r="CC980" s="9">
        <v>77.89</v>
      </c>
      <c r="CD980" s="9">
        <v>77.290000000000006</v>
      </c>
      <c r="CE980" s="9">
        <v>78.599999999999994</v>
      </c>
      <c r="CF980" s="9">
        <v>80.02</v>
      </c>
      <c r="CG980" s="9">
        <v>81.14</v>
      </c>
      <c r="CH980" s="9">
        <v>85.89</v>
      </c>
      <c r="CI980" s="9">
        <v>88.97</v>
      </c>
      <c r="CJ980" s="9">
        <v>90.42</v>
      </c>
      <c r="CK980" s="9">
        <v>90.06</v>
      </c>
      <c r="CL980" s="9">
        <v>84.13</v>
      </c>
      <c r="CM980" s="9">
        <v>75.5</v>
      </c>
      <c r="CN980" s="9">
        <v>73.53</v>
      </c>
      <c r="CO980" s="9">
        <v>71.91</v>
      </c>
      <c r="CP980" s="9">
        <v>71.02</v>
      </c>
      <c r="CQ980" s="9">
        <v>71.3</v>
      </c>
      <c r="CR980" s="9">
        <v>73.47</v>
      </c>
      <c r="CS980" s="9">
        <v>77.86</v>
      </c>
      <c r="CT980" s="9">
        <v>80.72</v>
      </c>
      <c r="CU980" s="9">
        <v>81.180000000000007</v>
      </c>
      <c r="CV980" s="9">
        <v>82.76</v>
      </c>
      <c r="CW980" s="9">
        <v>82.84</v>
      </c>
      <c r="CX980" s="9">
        <v>79.52</v>
      </c>
      <c r="CY980" s="9">
        <v>71.75</v>
      </c>
      <c r="CZ980" s="9">
        <v>67.69</v>
      </c>
      <c r="DA980" s="9">
        <v>65.66</v>
      </c>
      <c r="DB980" s="9">
        <v>65.739999999999995</v>
      </c>
      <c r="DC980" s="9">
        <v>65.849999999999994</v>
      </c>
      <c r="DD980" s="9">
        <v>68.150000000000006</v>
      </c>
      <c r="DE980" s="9">
        <v>72.31</v>
      </c>
      <c r="DF980" s="9">
        <v>74.53</v>
      </c>
      <c r="DG980" s="9">
        <v>75.92</v>
      </c>
      <c r="DH980" s="9">
        <v>78.48</v>
      </c>
      <c r="DI980" s="9">
        <v>77.989999999999995</v>
      </c>
      <c r="DJ980" s="9">
        <v>76.19</v>
      </c>
      <c r="DK980" s="9">
        <v>67.33</v>
      </c>
      <c r="DL980" s="9">
        <v>65.33</v>
      </c>
      <c r="DM980" s="9">
        <v>65.02</v>
      </c>
      <c r="DN980" s="9">
        <v>64.599999999999994</v>
      </c>
      <c r="DO980" s="9">
        <v>64.400000000000006</v>
      </c>
      <c r="DP980" s="9">
        <v>65.680000000000007</v>
      </c>
      <c r="DR980" s="9">
        <v>76.599999999999994</v>
      </c>
      <c r="DS980" s="9">
        <v>84.26</v>
      </c>
      <c r="DT980" s="9">
        <v>84.34</v>
      </c>
      <c r="DU980" s="9">
        <v>86.44</v>
      </c>
      <c r="DV980" s="9">
        <v>86.44</v>
      </c>
      <c r="DW980" s="9">
        <v>83.8</v>
      </c>
      <c r="DX980" s="9">
        <v>77.599999999999994</v>
      </c>
      <c r="DY980" s="9">
        <v>74.66</v>
      </c>
      <c r="DZ980" s="9">
        <v>73.599999999999994</v>
      </c>
      <c r="EA980" s="9">
        <v>73</v>
      </c>
      <c r="EB980" s="9">
        <v>73.2</v>
      </c>
      <c r="EC980" s="9">
        <v>75.400000000000006</v>
      </c>
      <c r="ED980" s="9">
        <v>81.81</v>
      </c>
      <c r="EE980" s="9">
        <v>83.84</v>
      </c>
      <c r="EF980" s="9">
        <v>84.1</v>
      </c>
      <c r="EG980" s="9">
        <v>84.1</v>
      </c>
      <c r="EH980" s="9">
        <v>83.54</v>
      </c>
      <c r="EI980" s="9">
        <v>80.319999999999993</v>
      </c>
      <c r="EJ980" s="9">
        <v>72.06</v>
      </c>
      <c r="EK980" s="9">
        <v>69.260000000000005</v>
      </c>
      <c r="EL980" s="9">
        <v>69.06</v>
      </c>
      <c r="EM980" s="9">
        <v>69.31</v>
      </c>
      <c r="EN980" s="9">
        <v>69.760000000000005</v>
      </c>
      <c r="EO980" s="9">
        <v>72.11</v>
      </c>
      <c r="EP980" s="9">
        <v>78.209999999999994</v>
      </c>
      <c r="EQ980" s="9">
        <v>80.31</v>
      </c>
      <c r="ER980" s="9">
        <v>80.56</v>
      </c>
      <c r="ES980" s="9">
        <v>80.5</v>
      </c>
      <c r="ET980" s="9">
        <v>80</v>
      </c>
      <c r="EU980" s="9">
        <v>77.16</v>
      </c>
      <c r="EV980" s="9">
        <v>69.34</v>
      </c>
      <c r="EW980" s="9">
        <v>66.930000000000007</v>
      </c>
      <c r="EX980" s="9">
        <v>66.73</v>
      </c>
      <c r="EY980" s="9">
        <v>66.92</v>
      </c>
      <c r="EZ980" s="9">
        <v>67.37</v>
      </c>
      <c r="FA980" s="9">
        <v>69.63</v>
      </c>
      <c r="FB980" s="9">
        <v>76.78</v>
      </c>
      <c r="FC980" s="9">
        <v>78.819999999999993</v>
      </c>
      <c r="FD980" s="9">
        <v>79.06</v>
      </c>
      <c r="FE980" s="9">
        <v>78.98</v>
      </c>
      <c r="FF980" s="9">
        <v>78.53</v>
      </c>
      <c r="FG980" s="9">
        <v>75.95</v>
      </c>
      <c r="FH980" s="9">
        <v>68.319999999999993</v>
      </c>
      <c r="FI980" s="9">
        <v>66.13</v>
      </c>
      <c r="FJ980" s="9">
        <v>65.98</v>
      </c>
      <c r="FK980" s="9">
        <v>66.180000000000007</v>
      </c>
      <c r="FL980" s="9">
        <v>66.58</v>
      </c>
      <c r="FM980" s="9">
        <v>68.69</v>
      </c>
      <c r="FO980" s="9">
        <v>84.678399999999996</v>
      </c>
      <c r="FP980" s="7">
        <v>67.959999999999994</v>
      </c>
      <c r="FQ980" s="9">
        <v>1.3525</v>
      </c>
      <c r="FT980" s="7">
        <v>3.99</v>
      </c>
      <c r="FU980" s="7">
        <v>4.68</v>
      </c>
      <c r="FV980" s="9">
        <v>84.8249</v>
      </c>
      <c r="FX980" s="9">
        <v>67.63</v>
      </c>
      <c r="FY980" s="9">
        <v>66.5</v>
      </c>
      <c r="FZ980" s="9">
        <v>65.95</v>
      </c>
      <c r="GA980" s="9">
        <v>65.58</v>
      </c>
      <c r="GB980" s="9">
        <v>65.790000000000006</v>
      </c>
      <c r="GD980" s="9">
        <v>67.63</v>
      </c>
      <c r="GE980" s="9">
        <v>66.97</v>
      </c>
      <c r="GF980" s="9">
        <v>66.5</v>
      </c>
      <c r="GG980" s="9">
        <v>66.19</v>
      </c>
      <c r="GH980" s="9">
        <v>66.03</v>
      </c>
      <c r="GI980" s="9">
        <v>65.95</v>
      </c>
      <c r="GJ980" s="9">
        <v>65.900000000000006</v>
      </c>
      <c r="GK980" s="9">
        <v>65.84</v>
      </c>
      <c r="GL980" s="9">
        <v>65.77</v>
      </c>
      <c r="GM980" s="9">
        <v>65.7</v>
      </c>
      <c r="GN980" s="9">
        <v>65.63</v>
      </c>
      <c r="GO980" s="9">
        <v>65.58</v>
      </c>
      <c r="GP980" s="9">
        <v>65.56</v>
      </c>
      <c r="GQ980" s="9">
        <v>65.55</v>
      </c>
      <c r="GR980" s="9">
        <v>65.510000000000005</v>
      </c>
      <c r="GS980" s="9">
        <v>65.48</v>
      </c>
      <c r="GT980" s="9">
        <v>65.489999999999995</v>
      </c>
      <c r="GU980" s="9">
        <v>65.510000000000005</v>
      </c>
      <c r="GV980" s="9">
        <v>65.56</v>
      </c>
      <c r="GW980" s="9">
        <v>65.62</v>
      </c>
      <c r="GX980" s="9">
        <v>65.64</v>
      </c>
      <c r="GY980" s="9">
        <v>65.67</v>
      </c>
      <c r="GZ980" s="9">
        <v>65.739999999999995</v>
      </c>
      <c r="HA980" s="9">
        <v>65.790000000000006</v>
      </c>
      <c r="HB980" s="9">
        <v>65.88</v>
      </c>
      <c r="HC980" s="9">
        <v>65.97</v>
      </c>
      <c r="HD980" s="9">
        <v>66.010000000000005</v>
      </c>
      <c r="HE980" s="9">
        <v>66.069999999999993</v>
      </c>
      <c r="HF980" s="9">
        <v>66.180000000000007</v>
      </c>
      <c r="HG980" s="9">
        <v>66.28</v>
      </c>
      <c r="HH980" s="9">
        <v>66.400000000000006</v>
      </c>
      <c r="HI980" s="9">
        <v>66.5</v>
      </c>
      <c r="HJ980" s="9">
        <v>66.53</v>
      </c>
      <c r="HK980" s="9">
        <v>66.58</v>
      </c>
      <c r="HL980" s="9">
        <v>66.650000000000006</v>
      </c>
      <c r="HM980" s="9">
        <v>66.73</v>
      </c>
      <c r="HN980" s="9">
        <v>66.819999999999993</v>
      </c>
      <c r="HO980" s="9">
        <v>66.91</v>
      </c>
      <c r="HP980" s="9">
        <v>66.98</v>
      </c>
      <c r="HQ980" s="9">
        <v>67.05</v>
      </c>
      <c r="HR980" s="9">
        <v>67.19</v>
      </c>
      <c r="HS980" s="9">
        <v>67.3</v>
      </c>
      <c r="HT980" s="9">
        <v>67.39</v>
      </c>
      <c r="HU980" s="9">
        <v>67.489999999999995</v>
      </c>
      <c r="HV980" s="9">
        <v>67.540000000000006</v>
      </c>
      <c r="HW980" s="9">
        <v>67.59</v>
      </c>
      <c r="HX980" s="9">
        <v>67.64</v>
      </c>
      <c r="HY980" s="9">
        <v>67.709999999999994</v>
      </c>
      <c r="ID980" s="14">
        <v>84.838099999999997</v>
      </c>
      <c r="IE980" s="14">
        <v>84.747900000000001</v>
      </c>
      <c r="IF980" s="14">
        <v>-0.10641399999999999</v>
      </c>
      <c r="IH980" s="7">
        <v>67.63</v>
      </c>
      <c r="II980" s="9">
        <v>80.33</v>
      </c>
    </row>
    <row r="981" spans="1:243" x14ac:dyDescent="0.35">
      <c r="A981" s="6">
        <f t="shared" si="219"/>
        <v>45924</v>
      </c>
      <c r="B981" s="13">
        <f t="shared" si="214"/>
        <v>9</v>
      </c>
      <c r="C981" s="13">
        <f t="shared" si="215"/>
        <v>2025</v>
      </c>
      <c r="D981">
        <f t="shared" si="216"/>
        <v>202509</v>
      </c>
      <c r="E981">
        <f t="shared" si="217"/>
        <v>3</v>
      </c>
      <c r="F981">
        <f t="shared" si="218"/>
        <v>202503</v>
      </c>
      <c r="G981" t="s">
        <v>2140</v>
      </c>
      <c r="H981" s="9">
        <v>4</v>
      </c>
      <c r="I981" s="9">
        <v>3.9676999999999998</v>
      </c>
      <c r="J981" s="10">
        <v>3.9686442999999998</v>
      </c>
      <c r="K981" s="10">
        <v>3.9445641999999999</v>
      </c>
      <c r="L981" s="10">
        <v>3.9094370000000001</v>
      </c>
      <c r="M981" s="10">
        <v>3.8614852000000002</v>
      </c>
      <c r="N981" s="10">
        <v>3.8066661000000002</v>
      </c>
      <c r="O981" s="10">
        <v>3.7523390000000001</v>
      </c>
      <c r="P981" s="10">
        <v>3.7038308999999998</v>
      </c>
      <c r="Q981" s="10">
        <v>3.6641085000000002</v>
      </c>
      <c r="R981" s="10">
        <v>3.6343022</v>
      </c>
      <c r="S981" s="10">
        <v>3.6136868</v>
      </c>
      <c r="T981" s="10">
        <v>3.6011264000000001</v>
      </c>
      <c r="U981" s="10">
        <v>3.5947765999999999</v>
      </c>
      <c r="V981" s="10">
        <v>3.5918627000000001</v>
      </c>
      <c r="W981" s="10">
        <v>3.5914375000000001</v>
      </c>
      <c r="X981" s="10">
        <v>3.5930920999999998</v>
      </c>
      <c r="Y981" s="10">
        <v>3.5964179000000001</v>
      </c>
      <c r="Z981" s="10">
        <v>3.6010062</v>
      </c>
      <c r="AA981" s="10">
        <v>3.6064481000000002</v>
      </c>
      <c r="AB981" s="10">
        <v>3.6124016999999999</v>
      </c>
      <c r="AC981" s="10">
        <v>3.6187554999999998</v>
      </c>
      <c r="AD981" s="10">
        <v>3.6254472</v>
      </c>
      <c r="AE981" s="10">
        <v>3.6324149999999999</v>
      </c>
      <c r="AF981" s="10">
        <v>3.6395970000000002</v>
      </c>
      <c r="AG981" s="10">
        <v>3.6469309999999999</v>
      </c>
      <c r="AH981" s="10">
        <v>3.6543665999999999</v>
      </c>
      <c r="AI981" s="10">
        <v>3.6618998</v>
      </c>
      <c r="AJ981" s="10">
        <v>3.6695380000000002</v>
      </c>
      <c r="AK981" s="10">
        <v>3.6772885</v>
      </c>
      <c r="AL981" s="10">
        <v>3.6851590000000001</v>
      </c>
      <c r="AM981" s="10">
        <v>3.6931568000000001</v>
      </c>
      <c r="AN981" s="10">
        <v>3.7012893</v>
      </c>
      <c r="AO981" s="10">
        <v>3.7095639999999999</v>
      </c>
      <c r="AP981" s="10">
        <v>3.7179883999999999</v>
      </c>
      <c r="AQ981" s="10">
        <v>3.7265698</v>
      </c>
      <c r="AR981" s="10">
        <v>3.7353158999999998</v>
      </c>
      <c r="AS981" s="10">
        <v>3.7442337999999999</v>
      </c>
      <c r="AT981" s="10">
        <v>3.7533314</v>
      </c>
      <c r="AU981" s="10">
        <v>3.7626170000000001</v>
      </c>
      <c r="AV981" s="10">
        <v>3.7720992</v>
      </c>
      <c r="AW981" s="10">
        <v>3.7817866000000002</v>
      </c>
      <c r="AX981" s="10">
        <v>3.7916878999999999</v>
      </c>
      <c r="AY981" s="10">
        <v>3.8018117</v>
      </c>
      <c r="AZ981" s="10">
        <v>3.8121665999999998</v>
      </c>
      <c r="BA981" s="10">
        <v>3.8227614000000001</v>
      </c>
      <c r="BB981" s="10">
        <v>3.8336044999999999</v>
      </c>
      <c r="BC981" s="10">
        <v>3.8447046</v>
      </c>
      <c r="BD981" s="10">
        <v>3.8560705</v>
      </c>
      <c r="BE981" s="10">
        <v>3.8677104999999998</v>
      </c>
      <c r="BF981" s="10">
        <v>3.8796306999999999</v>
      </c>
      <c r="BG981" s="10">
        <v>3.8918248000000002</v>
      </c>
      <c r="BH981" s="10">
        <v>3.9042826000000002</v>
      </c>
      <c r="BI981" s="10">
        <v>3.9169944999999999</v>
      </c>
      <c r="BJ981" s="10">
        <v>3.9299509000000001</v>
      </c>
      <c r="BK981" s="10">
        <v>3.9431416000000001</v>
      </c>
      <c r="BL981" s="10">
        <v>3.9565570000000001</v>
      </c>
      <c r="BM981" s="10">
        <v>3.9701873999999999</v>
      </c>
      <c r="BN981" s="10">
        <v>3.9840228</v>
      </c>
      <c r="BO981" s="10">
        <v>3.9980533</v>
      </c>
      <c r="BP981" s="10">
        <v>4.0122695000000004</v>
      </c>
      <c r="BQ981" s="10">
        <v>4.0266612000000004</v>
      </c>
      <c r="BR981" s="10">
        <v>4.1160914000000002</v>
      </c>
      <c r="BS981" s="10">
        <v>4.2090129000000003</v>
      </c>
      <c r="BU981" s="9">
        <v>79.489999999999995</v>
      </c>
      <c r="BV981" s="9">
        <v>83.46</v>
      </c>
      <c r="BW981" s="9">
        <v>86.38</v>
      </c>
      <c r="BX981" s="9">
        <v>87.93</v>
      </c>
      <c r="BY981" s="9">
        <v>87.98</v>
      </c>
      <c r="BZ981" s="9">
        <v>84.43</v>
      </c>
      <c r="CA981" s="9">
        <v>80.66</v>
      </c>
      <c r="CB981" s="9">
        <v>78.45</v>
      </c>
      <c r="CC981" s="9">
        <v>77.510000000000005</v>
      </c>
      <c r="CD981" s="9">
        <v>76.91</v>
      </c>
      <c r="CE981" s="9">
        <v>78.22</v>
      </c>
      <c r="CF981" s="9">
        <v>79.64</v>
      </c>
      <c r="CG981" s="9">
        <v>81.12</v>
      </c>
      <c r="CH981" s="9">
        <v>85.87</v>
      </c>
      <c r="CI981" s="9">
        <v>88.95</v>
      </c>
      <c r="CJ981" s="9">
        <v>90.4</v>
      </c>
      <c r="CK981" s="9">
        <v>90.04</v>
      </c>
      <c r="CL981" s="9">
        <v>84.13</v>
      </c>
      <c r="CM981" s="9">
        <v>75.45</v>
      </c>
      <c r="CN981" s="9">
        <v>73.47</v>
      </c>
      <c r="CO981" s="9">
        <v>71.86</v>
      </c>
      <c r="CP981" s="9">
        <v>70.97</v>
      </c>
      <c r="CQ981" s="9">
        <v>71.25</v>
      </c>
      <c r="CR981" s="9">
        <v>73.42</v>
      </c>
      <c r="CS981" s="9">
        <v>77.81</v>
      </c>
      <c r="CT981" s="9">
        <v>80.67</v>
      </c>
      <c r="CU981" s="9">
        <v>81.13</v>
      </c>
      <c r="CV981" s="9">
        <v>82.72</v>
      </c>
      <c r="CW981" s="9">
        <v>82.8</v>
      </c>
      <c r="CX981" s="9">
        <v>79.48</v>
      </c>
      <c r="CY981" s="9">
        <v>71.819999999999993</v>
      </c>
      <c r="CZ981" s="9">
        <v>67.760000000000005</v>
      </c>
      <c r="DA981" s="9">
        <v>65.73</v>
      </c>
      <c r="DB981" s="9">
        <v>65.81</v>
      </c>
      <c r="DC981" s="9">
        <v>65.92</v>
      </c>
      <c r="DD981" s="9">
        <v>68.22</v>
      </c>
      <c r="DE981" s="9">
        <v>72.38</v>
      </c>
      <c r="DF981" s="9">
        <v>74.599999999999994</v>
      </c>
      <c r="DG981" s="9">
        <v>75.989999999999995</v>
      </c>
      <c r="DH981" s="9">
        <v>78.55</v>
      </c>
      <c r="DI981" s="9">
        <v>78.06</v>
      </c>
      <c r="DJ981" s="9">
        <v>76.27</v>
      </c>
      <c r="DK981" s="9">
        <v>67.41</v>
      </c>
      <c r="DL981" s="9">
        <v>65.41</v>
      </c>
      <c r="DM981" s="9">
        <v>65.099999999999994</v>
      </c>
      <c r="DN981" s="9">
        <v>64.680000000000007</v>
      </c>
      <c r="DO981" s="9">
        <v>64.48</v>
      </c>
      <c r="DP981" s="9">
        <v>65.760000000000005</v>
      </c>
      <c r="DR981" s="9">
        <v>75.209999999999994</v>
      </c>
      <c r="DS981" s="9">
        <v>83.22</v>
      </c>
      <c r="DT981" s="9">
        <v>83.13</v>
      </c>
      <c r="DU981" s="9">
        <v>86.49</v>
      </c>
      <c r="DV981" s="9">
        <v>86.49</v>
      </c>
      <c r="DW981" s="9">
        <v>83.9</v>
      </c>
      <c r="DX981" s="9">
        <v>77.16</v>
      </c>
      <c r="DY981" s="9">
        <v>74.22</v>
      </c>
      <c r="DZ981" s="9">
        <v>73.16</v>
      </c>
      <c r="EA981" s="9">
        <v>72.58</v>
      </c>
      <c r="EB981" s="9">
        <v>72.78</v>
      </c>
      <c r="EC981" s="9">
        <v>74.97</v>
      </c>
      <c r="ED981" s="9">
        <v>81.62</v>
      </c>
      <c r="EE981" s="9">
        <v>83.64</v>
      </c>
      <c r="EF981" s="9">
        <v>83.9</v>
      </c>
      <c r="EG981" s="9">
        <v>83.9</v>
      </c>
      <c r="EH981" s="9">
        <v>83.34</v>
      </c>
      <c r="EI981" s="9">
        <v>80.12</v>
      </c>
      <c r="EJ981" s="9">
        <v>71.739999999999995</v>
      </c>
      <c r="EK981" s="9">
        <v>68.94</v>
      </c>
      <c r="EL981" s="9">
        <v>68.739999999999995</v>
      </c>
      <c r="EM981" s="9">
        <v>68.98</v>
      </c>
      <c r="EN981" s="9">
        <v>69.44</v>
      </c>
      <c r="EO981" s="9">
        <v>71.78</v>
      </c>
      <c r="EP981" s="9">
        <v>78.900000000000006</v>
      </c>
      <c r="EQ981" s="9">
        <v>80.989999999999995</v>
      </c>
      <c r="ER981" s="9">
        <v>81.23</v>
      </c>
      <c r="ES981" s="9">
        <v>81.16</v>
      </c>
      <c r="ET981" s="9">
        <v>80.650000000000006</v>
      </c>
      <c r="EU981" s="9">
        <v>77.8</v>
      </c>
      <c r="EV981" s="9">
        <v>69.459999999999994</v>
      </c>
      <c r="EW981" s="9">
        <v>67.040000000000006</v>
      </c>
      <c r="EX981" s="9">
        <v>66.84</v>
      </c>
      <c r="EY981" s="9">
        <v>67.03</v>
      </c>
      <c r="EZ981" s="9">
        <v>67.48</v>
      </c>
      <c r="FA981" s="9">
        <v>69.739999999999995</v>
      </c>
      <c r="FB981" s="9">
        <v>77.959999999999994</v>
      </c>
      <c r="FC981" s="9">
        <v>79.98</v>
      </c>
      <c r="FD981" s="9">
        <v>80.2</v>
      </c>
      <c r="FE981" s="9">
        <v>80.099999999999994</v>
      </c>
      <c r="FF981" s="9">
        <v>79.63</v>
      </c>
      <c r="FG981" s="9">
        <v>77.040000000000006</v>
      </c>
      <c r="FH981" s="9">
        <v>68.34</v>
      </c>
      <c r="FI981" s="9">
        <v>66.150000000000006</v>
      </c>
      <c r="FJ981" s="9">
        <v>66</v>
      </c>
      <c r="FK981" s="9">
        <v>66.2</v>
      </c>
      <c r="FL981" s="9">
        <v>66.599999999999994</v>
      </c>
      <c r="FM981" s="9">
        <v>68.709999999999994</v>
      </c>
      <c r="FO981" s="9">
        <v>84.4893</v>
      </c>
      <c r="FP981" s="7">
        <v>69.64</v>
      </c>
      <c r="FQ981" s="9">
        <v>1.3451</v>
      </c>
      <c r="FT981" s="7">
        <v>3.96</v>
      </c>
      <c r="FU981" s="7">
        <v>4.67</v>
      </c>
      <c r="FV981" s="9">
        <v>84.631200000000007</v>
      </c>
      <c r="FX981" s="9">
        <v>69.31</v>
      </c>
      <c r="FY981" s="9">
        <v>67.88</v>
      </c>
      <c r="FZ981" s="9">
        <v>67.040000000000006</v>
      </c>
      <c r="GA981" s="9">
        <v>66.34</v>
      </c>
      <c r="GB981" s="9">
        <v>66.13</v>
      </c>
      <c r="GD981" s="9">
        <v>69.31</v>
      </c>
      <c r="GE981" s="9">
        <v>68.459999999999994</v>
      </c>
      <c r="GF981" s="9">
        <v>67.88</v>
      </c>
      <c r="GG981" s="9">
        <v>67.459999999999994</v>
      </c>
      <c r="GH981" s="9">
        <v>67.2</v>
      </c>
      <c r="GI981" s="9">
        <v>67.040000000000006</v>
      </c>
      <c r="GJ981" s="9">
        <v>66.930000000000007</v>
      </c>
      <c r="GK981" s="9">
        <v>66.819999999999993</v>
      </c>
      <c r="GL981" s="9">
        <v>66.69</v>
      </c>
      <c r="GM981" s="9">
        <v>66.56</v>
      </c>
      <c r="GN981" s="9">
        <v>66.44</v>
      </c>
      <c r="GO981" s="9">
        <v>66.34</v>
      </c>
      <c r="GP981" s="9">
        <v>66.27</v>
      </c>
      <c r="GQ981" s="9">
        <v>66.209999999999994</v>
      </c>
      <c r="GR981" s="9">
        <v>66.13</v>
      </c>
      <c r="GS981" s="9">
        <v>66.05</v>
      </c>
      <c r="GT981" s="9">
        <v>66.02</v>
      </c>
      <c r="GU981" s="9">
        <v>66</v>
      </c>
      <c r="GV981" s="9">
        <v>66.03</v>
      </c>
      <c r="GW981" s="9">
        <v>66.06</v>
      </c>
      <c r="GX981" s="9">
        <v>66.05</v>
      </c>
      <c r="GY981" s="9">
        <v>66.06</v>
      </c>
      <c r="GZ981" s="9">
        <v>66.099999999999994</v>
      </c>
      <c r="HA981" s="9">
        <v>66.13</v>
      </c>
      <c r="HB981" s="9">
        <v>66.19</v>
      </c>
      <c r="HC981" s="9">
        <v>66.260000000000005</v>
      </c>
      <c r="HD981" s="9">
        <v>66.28</v>
      </c>
      <c r="HE981" s="9">
        <v>66.33</v>
      </c>
      <c r="HF981" s="9">
        <v>66.430000000000007</v>
      </c>
      <c r="HG981" s="9">
        <v>66.510000000000005</v>
      </c>
      <c r="HH981" s="9">
        <v>66.61</v>
      </c>
      <c r="HI981" s="9">
        <v>66.69</v>
      </c>
      <c r="HJ981" s="9">
        <v>66.709999999999994</v>
      </c>
      <c r="HK981" s="9">
        <v>66.75</v>
      </c>
      <c r="HL981" s="9">
        <v>66.81</v>
      </c>
      <c r="HM981" s="9">
        <v>66.87</v>
      </c>
      <c r="HN981" s="9">
        <v>66.94</v>
      </c>
      <c r="HO981" s="9">
        <v>67.03</v>
      </c>
      <c r="HP981" s="9">
        <v>67.099999999999994</v>
      </c>
      <c r="HQ981" s="9">
        <v>67.17</v>
      </c>
      <c r="HR981" s="9">
        <v>67.3</v>
      </c>
      <c r="HS981" s="9">
        <v>67.400000000000006</v>
      </c>
      <c r="HT981" s="9">
        <v>67.48</v>
      </c>
      <c r="HU981" s="9">
        <v>67.569999999999993</v>
      </c>
      <c r="HV981" s="9">
        <v>67.62</v>
      </c>
      <c r="HW981" s="9">
        <v>67.67</v>
      </c>
      <c r="HX981" s="9">
        <v>67.72</v>
      </c>
      <c r="HY981" s="9">
        <v>67.78</v>
      </c>
      <c r="ID981" s="14">
        <v>84.838099999999997</v>
      </c>
      <c r="IE981" s="14">
        <v>84.747900000000001</v>
      </c>
      <c r="IF981" s="14">
        <v>-0.10641399999999999</v>
      </c>
      <c r="IH981" s="7">
        <v>69.31</v>
      </c>
      <c r="II981" s="9">
        <v>79.489999999999995</v>
      </c>
    </row>
    <row r="982" spans="1:243" x14ac:dyDescent="0.35">
      <c r="A982" s="6">
        <f t="shared" si="219"/>
        <v>45925</v>
      </c>
      <c r="B982" s="13">
        <f t="shared" si="214"/>
        <v>9</v>
      </c>
      <c r="C982" s="13">
        <f t="shared" si="215"/>
        <v>2025</v>
      </c>
      <c r="D982">
        <f t="shared" si="216"/>
        <v>202509</v>
      </c>
      <c r="E982">
        <f t="shared" si="217"/>
        <v>3</v>
      </c>
      <c r="F982">
        <f t="shared" si="218"/>
        <v>202503</v>
      </c>
      <c r="G982" t="s">
        <v>2141</v>
      </c>
      <c r="H982" s="9">
        <v>4</v>
      </c>
      <c r="I982" s="9">
        <v>3.9674999999999998</v>
      </c>
      <c r="J982" s="10">
        <v>3.9664199</v>
      </c>
      <c r="K982" s="10">
        <v>3.9482083000000001</v>
      </c>
      <c r="L982" s="10">
        <v>3.9183957999999999</v>
      </c>
      <c r="M982" s="10">
        <v>3.8757644999999998</v>
      </c>
      <c r="N982" s="10">
        <v>3.8266336999999999</v>
      </c>
      <c r="O982" s="10">
        <v>3.7784333999999999</v>
      </c>
      <c r="P982" s="10">
        <v>3.7361743000000001</v>
      </c>
      <c r="Q982" s="10">
        <v>3.7024615000000001</v>
      </c>
      <c r="R982" s="10">
        <v>3.6779519000000001</v>
      </c>
      <c r="S982" s="10">
        <v>3.6619291999999999</v>
      </c>
      <c r="T982" s="10">
        <v>3.6530168999999999</v>
      </c>
      <c r="U982" s="10">
        <v>3.6495719000000002</v>
      </c>
      <c r="V982" s="10">
        <v>3.6489142000000001</v>
      </c>
      <c r="W982" s="10">
        <v>3.6501405</v>
      </c>
      <c r="X982" s="10">
        <v>3.6528890999999999</v>
      </c>
      <c r="Y982" s="10">
        <v>3.6567986000000001</v>
      </c>
      <c r="Z982" s="10">
        <v>3.6615074999999999</v>
      </c>
      <c r="AA982" s="10">
        <v>3.6666539999999999</v>
      </c>
      <c r="AB982" s="10">
        <v>3.6719529</v>
      </c>
      <c r="AC982" s="10">
        <v>3.6773807999999999</v>
      </c>
      <c r="AD982" s="10">
        <v>3.6829711000000001</v>
      </c>
      <c r="AE982" s="10">
        <v>3.6887572</v>
      </c>
      <c r="AF982" s="10">
        <v>3.6947724000000002</v>
      </c>
      <c r="AG982" s="10">
        <v>3.70105</v>
      </c>
      <c r="AH982" s="10">
        <v>3.7076185000000002</v>
      </c>
      <c r="AI982" s="10">
        <v>3.7144827999999999</v>
      </c>
      <c r="AJ982" s="10">
        <v>3.7216399</v>
      </c>
      <c r="AK982" s="10">
        <v>3.7290876000000002</v>
      </c>
      <c r="AL982" s="10">
        <v>3.7368231999999999</v>
      </c>
      <c r="AM982" s="10">
        <v>3.7448440999999999</v>
      </c>
      <c r="AN982" s="10">
        <v>3.7531477999999998</v>
      </c>
      <c r="AO982" s="10">
        <v>3.7617318000000002</v>
      </c>
      <c r="AP982" s="10">
        <v>3.7705934000000001</v>
      </c>
      <c r="AQ982" s="10">
        <v>3.7797301000000001</v>
      </c>
      <c r="AR982" s="10">
        <v>3.7891395000000001</v>
      </c>
      <c r="AS982" s="10">
        <v>3.7988187</v>
      </c>
      <c r="AT982" s="10">
        <v>3.8087650000000002</v>
      </c>
      <c r="AU982" s="10">
        <v>3.8189739999999999</v>
      </c>
      <c r="AV982" s="10">
        <v>3.8294407000000001</v>
      </c>
      <c r="AW982" s="10">
        <v>3.8401603999999998</v>
      </c>
      <c r="AX982" s="10">
        <v>3.8511280999999999</v>
      </c>
      <c r="AY982" s="10">
        <v>3.862339</v>
      </c>
      <c r="AZ982" s="10">
        <v>3.8737881000000001</v>
      </c>
      <c r="BA982" s="10">
        <v>3.8854709000000001</v>
      </c>
      <c r="BB982" s="10">
        <v>3.8973821000000002</v>
      </c>
      <c r="BC982" s="10">
        <v>3.9095170000000001</v>
      </c>
      <c r="BD982" s="10">
        <v>3.9218709</v>
      </c>
      <c r="BE982" s="10">
        <v>3.9344386999999998</v>
      </c>
      <c r="BF982" s="10">
        <v>3.9472151000000002</v>
      </c>
      <c r="BG982" s="10">
        <v>3.9601918999999999</v>
      </c>
      <c r="BH982" s="10">
        <v>3.9733602000000001</v>
      </c>
      <c r="BI982" s="10">
        <v>3.9867111</v>
      </c>
      <c r="BJ982" s="10">
        <v>4.0002360000000001</v>
      </c>
      <c r="BK982" s="10">
        <v>4.0139256000000003</v>
      </c>
      <c r="BL982" s="10">
        <v>4.0277713000000004</v>
      </c>
      <c r="BM982" s="10">
        <v>4.0417643999999999</v>
      </c>
      <c r="BN982" s="10">
        <v>4.0558956000000004</v>
      </c>
      <c r="BO982" s="10">
        <v>4.0701562999999998</v>
      </c>
      <c r="BP982" s="10">
        <v>4.0845377000000003</v>
      </c>
      <c r="BQ982" s="10">
        <v>4.0990305999999999</v>
      </c>
      <c r="BR982" s="10">
        <v>4.1878804000000001</v>
      </c>
      <c r="BS982" s="10">
        <v>4.2787746999999996</v>
      </c>
      <c r="BU982" s="9">
        <v>81.06</v>
      </c>
      <c r="BV982" s="9">
        <v>84.8</v>
      </c>
      <c r="BW982" s="9">
        <v>87.59</v>
      </c>
      <c r="BX982" s="9">
        <v>89.03</v>
      </c>
      <c r="BY982" s="9">
        <v>89.04</v>
      </c>
      <c r="BZ982" s="9">
        <v>85.61</v>
      </c>
      <c r="CA982" s="9">
        <v>81.52</v>
      </c>
      <c r="CB982" s="9">
        <v>79.13</v>
      </c>
      <c r="CC982" s="9">
        <v>78.150000000000006</v>
      </c>
      <c r="CD982" s="9">
        <v>77.510000000000005</v>
      </c>
      <c r="CE982" s="9">
        <v>78.819999999999993</v>
      </c>
      <c r="CF982" s="9">
        <v>80.22</v>
      </c>
      <c r="CG982" s="9">
        <v>81.75</v>
      </c>
      <c r="CH982" s="9">
        <v>86.52</v>
      </c>
      <c r="CI982" s="9">
        <v>89.64</v>
      </c>
      <c r="CJ982" s="9">
        <v>91.02</v>
      </c>
      <c r="CK982" s="9">
        <v>90.71</v>
      </c>
      <c r="CL982" s="9">
        <v>84.7</v>
      </c>
      <c r="CM982" s="9">
        <v>75.72</v>
      </c>
      <c r="CN982" s="9">
        <v>73.73</v>
      </c>
      <c r="CO982" s="9">
        <v>72.17</v>
      </c>
      <c r="CP982" s="9">
        <v>71.23</v>
      </c>
      <c r="CQ982" s="9">
        <v>71.510000000000005</v>
      </c>
      <c r="CR982" s="9">
        <v>73.680000000000007</v>
      </c>
      <c r="CS982" s="9">
        <v>78.069999999999993</v>
      </c>
      <c r="CT982" s="9">
        <v>80.930000000000007</v>
      </c>
      <c r="CU982" s="9">
        <v>81.39</v>
      </c>
      <c r="CV982" s="9">
        <v>82.86</v>
      </c>
      <c r="CW982" s="9">
        <v>83.06</v>
      </c>
      <c r="CX982" s="9">
        <v>79.56</v>
      </c>
      <c r="CY982" s="9">
        <v>72.03</v>
      </c>
      <c r="CZ982" s="9">
        <v>67.97</v>
      </c>
      <c r="DA982" s="9">
        <v>65.98</v>
      </c>
      <c r="DB982" s="9">
        <v>66.06</v>
      </c>
      <c r="DC982" s="9">
        <v>66.17</v>
      </c>
      <c r="DD982" s="9">
        <v>68.47</v>
      </c>
      <c r="DE982" s="9">
        <v>72.790000000000006</v>
      </c>
      <c r="DF982" s="9">
        <v>75.02</v>
      </c>
      <c r="DG982" s="9">
        <v>76.41</v>
      </c>
      <c r="DH982" s="9">
        <v>78.73</v>
      </c>
      <c r="DI982" s="9">
        <v>78.239999999999995</v>
      </c>
      <c r="DJ982" s="9">
        <v>76.45</v>
      </c>
      <c r="DK982" s="9">
        <v>67.599999999999994</v>
      </c>
      <c r="DL982" s="9">
        <v>65.599999999999994</v>
      </c>
      <c r="DM982" s="9">
        <v>65.290000000000006</v>
      </c>
      <c r="DN982" s="9">
        <v>64.98</v>
      </c>
      <c r="DO982" s="9">
        <v>64.78</v>
      </c>
      <c r="DP982" s="9">
        <v>66.06</v>
      </c>
      <c r="DR982" s="9">
        <v>75.55</v>
      </c>
      <c r="DS982" s="9">
        <v>83.78</v>
      </c>
      <c r="DT982" s="9">
        <v>84.18</v>
      </c>
      <c r="DU982" s="9">
        <v>86.61</v>
      </c>
      <c r="DV982" s="9">
        <v>86.62</v>
      </c>
      <c r="DW982" s="9">
        <v>84</v>
      </c>
      <c r="DX982" s="9">
        <v>77.319999999999993</v>
      </c>
      <c r="DY982" s="9">
        <v>74.38</v>
      </c>
      <c r="DZ982" s="9">
        <v>73.319999999999993</v>
      </c>
      <c r="EA982" s="9">
        <v>72.739999999999995</v>
      </c>
      <c r="EB982" s="9">
        <v>72.94</v>
      </c>
      <c r="EC982" s="9">
        <v>75.13</v>
      </c>
      <c r="ED982" s="9">
        <v>81.75</v>
      </c>
      <c r="EE982" s="9">
        <v>83.78</v>
      </c>
      <c r="EF982" s="9">
        <v>84.04</v>
      </c>
      <c r="EG982" s="9">
        <v>84.04</v>
      </c>
      <c r="EH982" s="9">
        <v>83.48</v>
      </c>
      <c r="EI982" s="9">
        <v>80.239999999999995</v>
      </c>
      <c r="EJ982" s="9">
        <v>71.66</v>
      </c>
      <c r="EK982" s="9">
        <v>68.86</v>
      </c>
      <c r="EL982" s="9">
        <v>68.66</v>
      </c>
      <c r="EM982" s="9">
        <v>68.900000000000006</v>
      </c>
      <c r="EN982" s="9">
        <v>69.36</v>
      </c>
      <c r="EO982" s="9">
        <v>71.7</v>
      </c>
      <c r="EP982" s="9">
        <v>78.040000000000006</v>
      </c>
      <c r="EQ982" s="9">
        <v>80.12</v>
      </c>
      <c r="ER982" s="9">
        <v>80.37</v>
      </c>
      <c r="ES982" s="9">
        <v>80.31</v>
      </c>
      <c r="ET982" s="9">
        <v>79.8</v>
      </c>
      <c r="EU982" s="9">
        <v>76.97</v>
      </c>
      <c r="EV982" s="9">
        <v>69.319999999999993</v>
      </c>
      <c r="EW982" s="9">
        <v>66.900000000000006</v>
      </c>
      <c r="EX982" s="9">
        <v>66.7</v>
      </c>
      <c r="EY982" s="9">
        <v>66.89</v>
      </c>
      <c r="EZ982" s="9">
        <v>67.34</v>
      </c>
      <c r="FA982" s="9">
        <v>69.599999999999994</v>
      </c>
      <c r="FB982" s="9">
        <v>77.12</v>
      </c>
      <c r="FC982" s="9">
        <v>79.11</v>
      </c>
      <c r="FD982" s="9">
        <v>79.33</v>
      </c>
      <c r="FE982" s="9">
        <v>79.23</v>
      </c>
      <c r="FF982" s="9">
        <v>78.77</v>
      </c>
      <c r="FG982" s="9">
        <v>76.209999999999994</v>
      </c>
      <c r="FH982" s="9">
        <v>68.260000000000005</v>
      </c>
      <c r="FI982" s="9">
        <v>66.069999999999993</v>
      </c>
      <c r="FJ982" s="9">
        <v>65.930000000000007</v>
      </c>
      <c r="FK982" s="9">
        <v>66.12</v>
      </c>
      <c r="FL982" s="9">
        <v>66.52</v>
      </c>
      <c r="FM982" s="9">
        <v>68.63</v>
      </c>
      <c r="FO982" s="9">
        <v>84.151399999999995</v>
      </c>
      <c r="FP982" s="7">
        <v>70.48</v>
      </c>
      <c r="FQ982" s="9">
        <v>1.3348</v>
      </c>
      <c r="FT982" s="7">
        <v>4.01</v>
      </c>
      <c r="FU982" s="7">
        <v>4.7699999999999996</v>
      </c>
      <c r="FV982" s="9">
        <v>84.284099999999995</v>
      </c>
      <c r="FX982" s="9">
        <v>69.42</v>
      </c>
      <c r="FY982" s="9">
        <v>68.03</v>
      </c>
      <c r="FZ982" s="9">
        <v>67.23</v>
      </c>
      <c r="GA982" s="9">
        <v>66.55</v>
      </c>
      <c r="GB982" s="9">
        <v>66.38</v>
      </c>
      <c r="GD982" s="9">
        <v>69.42</v>
      </c>
      <c r="GE982" s="9">
        <v>68.58</v>
      </c>
      <c r="GF982" s="9">
        <v>68.03</v>
      </c>
      <c r="GG982" s="9">
        <v>67.64</v>
      </c>
      <c r="GH982" s="9">
        <v>67.38</v>
      </c>
      <c r="GI982" s="9">
        <v>67.23</v>
      </c>
      <c r="GJ982" s="9">
        <v>67.13</v>
      </c>
      <c r="GK982" s="9">
        <v>67.02</v>
      </c>
      <c r="GL982" s="9">
        <v>66.89</v>
      </c>
      <c r="GM982" s="9">
        <v>66.760000000000005</v>
      </c>
      <c r="GN982" s="9">
        <v>66.650000000000006</v>
      </c>
      <c r="GO982" s="9">
        <v>66.55</v>
      </c>
      <c r="GP982" s="9">
        <v>66.48</v>
      </c>
      <c r="GQ982" s="9">
        <v>66.430000000000007</v>
      </c>
      <c r="GR982" s="9">
        <v>66.349999999999994</v>
      </c>
      <c r="GS982" s="9">
        <v>66.28</v>
      </c>
      <c r="GT982" s="9">
        <v>66.25</v>
      </c>
      <c r="GU982" s="9">
        <v>66.23</v>
      </c>
      <c r="GV982" s="9">
        <v>66.25</v>
      </c>
      <c r="GW982" s="9">
        <v>66.290000000000006</v>
      </c>
      <c r="GX982" s="9">
        <v>66.28</v>
      </c>
      <c r="GY982" s="9">
        <v>66.290000000000006</v>
      </c>
      <c r="GZ982" s="9">
        <v>66.34</v>
      </c>
      <c r="HA982" s="9">
        <v>66.38</v>
      </c>
      <c r="HB982" s="9">
        <v>66.45</v>
      </c>
      <c r="HC982" s="9">
        <v>66.52</v>
      </c>
      <c r="HD982" s="9">
        <v>66.540000000000006</v>
      </c>
      <c r="HE982" s="9">
        <v>66.59</v>
      </c>
      <c r="HF982" s="9">
        <v>66.7</v>
      </c>
      <c r="HG982" s="9">
        <v>66.790000000000006</v>
      </c>
      <c r="HH982" s="9">
        <v>66.89</v>
      </c>
      <c r="HI982" s="9">
        <v>66.98</v>
      </c>
      <c r="HJ982" s="9">
        <v>67</v>
      </c>
      <c r="HK982" s="9">
        <v>67.040000000000006</v>
      </c>
      <c r="HL982" s="9">
        <v>67.099999999999994</v>
      </c>
      <c r="HM982" s="9">
        <v>67.16</v>
      </c>
      <c r="HN982" s="9">
        <v>67.23</v>
      </c>
      <c r="HO982" s="9">
        <v>67.33</v>
      </c>
      <c r="HP982" s="9">
        <v>67.400000000000006</v>
      </c>
      <c r="HQ982" s="9">
        <v>67.48</v>
      </c>
      <c r="HR982" s="9">
        <v>67.61</v>
      </c>
      <c r="HS982" s="9">
        <v>67.709999999999994</v>
      </c>
      <c r="HT982" s="9">
        <v>67.790000000000006</v>
      </c>
      <c r="HU982" s="9">
        <v>67.87</v>
      </c>
      <c r="HV982" s="9">
        <v>67.92</v>
      </c>
      <c r="HW982" s="9">
        <v>67.97</v>
      </c>
      <c r="HX982" s="9">
        <v>68.02</v>
      </c>
      <c r="HY982" s="9">
        <v>68.08</v>
      </c>
      <c r="ID982" s="14">
        <v>84.838099999999997</v>
      </c>
      <c r="IE982" s="14">
        <v>84.747900000000001</v>
      </c>
      <c r="IF982" s="14">
        <v>-0.10641399999999999</v>
      </c>
      <c r="IH982" s="7">
        <v>69.42</v>
      </c>
      <c r="II982" s="9">
        <v>81.06</v>
      </c>
    </row>
    <row r="983" spans="1:243" x14ac:dyDescent="0.35">
      <c r="A983" s="6">
        <f t="shared" si="219"/>
        <v>45926</v>
      </c>
      <c r="B983" s="13">
        <f t="shared" si="214"/>
        <v>9</v>
      </c>
      <c r="C983" s="13">
        <f t="shared" si="215"/>
        <v>2025</v>
      </c>
      <c r="D983">
        <f t="shared" si="216"/>
        <v>202509</v>
      </c>
      <c r="E983">
        <f t="shared" si="217"/>
        <v>3</v>
      </c>
      <c r="F983">
        <f t="shared" si="218"/>
        <v>202503</v>
      </c>
      <c r="G983" t="s">
        <v>2142</v>
      </c>
      <c r="H983" s="9">
        <v>4</v>
      </c>
      <c r="I983" s="9">
        <v>3.9668999999999999</v>
      </c>
      <c r="J983" s="10">
        <v>3.9690881</v>
      </c>
      <c r="K983" s="10">
        <v>3.9497919000000001</v>
      </c>
      <c r="L983" s="10">
        <v>3.9198268999999999</v>
      </c>
      <c r="M983" s="10">
        <v>3.877974</v>
      </c>
      <c r="N983" s="10">
        <v>3.8309115</v>
      </c>
      <c r="O983" s="10">
        <v>3.7855598000000001</v>
      </c>
      <c r="P983" s="10">
        <v>3.7464743999999999</v>
      </c>
      <c r="Q983" s="10">
        <v>3.7159981000000002</v>
      </c>
      <c r="R983" s="10">
        <v>3.6943272999999999</v>
      </c>
      <c r="S983" s="10">
        <v>3.6804834</v>
      </c>
      <c r="T983" s="10">
        <v>3.6728187000000001</v>
      </c>
      <c r="U983" s="10">
        <v>3.6694040999999999</v>
      </c>
      <c r="V983" s="10">
        <v>3.6673586999999999</v>
      </c>
      <c r="W983" s="10">
        <v>3.6659164999999998</v>
      </c>
      <c r="X983" s="10">
        <v>3.6650643999999999</v>
      </c>
      <c r="Y983" s="10">
        <v>3.6647897999999999</v>
      </c>
      <c r="Z983" s="10">
        <v>3.6650798</v>
      </c>
      <c r="AA983" s="10">
        <v>3.6659217000000002</v>
      </c>
      <c r="AB983" s="10">
        <v>3.6673119000000001</v>
      </c>
      <c r="AC983" s="10">
        <v>3.6692944000000001</v>
      </c>
      <c r="AD983" s="10">
        <v>3.6719281000000001</v>
      </c>
      <c r="AE983" s="10">
        <v>3.6752723</v>
      </c>
      <c r="AF983" s="10">
        <v>3.6793859000000002</v>
      </c>
      <c r="AG983" s="10">
        <v>3.6843279999999998</v>
      </c>
      <c r="AH983" s="10">
        <v>3.6901397</v>
      </c>
      <c r="AI983" s="10">
        <v>3.6967827</v>
      </c>
      <c r="AJ983" s="10">
        <v>3.7041966999999998</v>
      </c>
      <c r="AK983" s="10">
        <v>3.7123214</v>
      </c>
      <c r="AL983" s="10">
        <v>3.7210966999999999</v>
      </c>
      <c r="AM983" s="10">
        <v>3.7304621999999998</v>
      </c>
      <c r="AN983" s="10">
        <v>3.7403577000000001</v>
      </c>
      <c r="AO983" s="10">
        <v>3.7507231000000001</v>
      </c>
      <c r="AP983" s="10">
        <v>3.7614977999999999</v>
      </c>
      <c r="AQ983" s="10">
        <v>3.7726218</v>
      </c>
      <c r="AR983" s="10">
        <v>3.7840349</v>
      </c>
      <c r="AS983" s="10">
        <v>3.7956766000000002</v>
      </c>
      <c r="AT983" s="10">
        <v>3.8074946999999999</v>
      </c>
      <c r="AU983" s="10">
        <v>3.8194718999999999</v>
      </c>
      <c r="AV983" s="10">
        <v>3.8316002</v>
      </c>
      <c r="AW983" s="10">
        <v>3.8438718000000001</v>
      </c>
      <c r="AX983" s="10">
        <v>3.8562791000000001</v>
      </c>
      <c r="AY983" s="10">
        <v>3.8688140999999998</v>
      </c>
      <c r="AZ983" s="10">
        <v>3.8814690999999999</v>
      </c>
      <c r="BA983" s="10">
        <v>3.8942364</v>
      </c>
      <c r="BB983" s="10">
        <v>3.907108</v>
      </c>
      <c r="BC983" s="10">
        <v>3.9200762</v>
      </c>
      <c r="BD983" s="10">
        <v>3.9331334</v>
      </c>
      <c r="BE983" s="10">
        <v>3.9462714000000001</v>
      </c>
      <c r="BF983" s="10">
        <v>3.9594836</v>
      </c>
      <c r="BG983" s="10">
        <v>3.9727678000000002</v>
      </c>
      <c r="BH983" s="10">
        <v>3.9861224000000002</v>
      </c>
      <c r="BI983" s="10">
        <v>3.9995465000000001</v>
      </c>
      <c r="BJ983" s="10">
        <v>4.013039</v>
      </c>
      <c r="BK983" s="10">
        <v>4.0265984000000001</v>
      </c>
      <c r="BL983" s="10">
        <v>4.0402237000000003</v>
      </c>
      <c r="BM983" s="10">
        <v>4.0539138000000001</v>
      </c>
      <c r="BN983" s="10">
        <v>4.0676671999999998</v>
      </c>
      <c r="BO983" s="10">
        <v>4.0814829000000001</v>
      </c>
      <c r="BP983" s="10">
        <v>4.0953599000000001</v>
      </c>
      <c r="BQ983" s="10">
        <v>4.1092966999999998</v>
      </c>
      <c r="BR983" s="10">
        <v>4.1940387000000001</v>
      </c>
      <c r="BS983" s="10">
        <v>4.2802106000000002</v>
      </c>
      <c r="BU983" s="9">
        <v>81.45</v>
      </c>
      <c r="BV983" s="9">
        <v>85.4</v>
      </c>
      <c r="BW983" s="9">
        <v>88.04</v>
      </c>
      <c r="BX983" s="9">
        <v>89.47</v>
      </c>
      <c r="BY983" s="9">
        <v>89.42</v>
      </c>
      <c r="BZ983" s="9">
        <v>85.89</v>
      </c>
      <c r="CA983" s="9">
        <v>82.11</v>
      </c>
      <c r="CB983" s="9">
        <v>79.61</v>
      </c>
      <c r="CC983" s="9">
        <v>78.650000000000006</v>
      </c>
      <c r="CD983" s="9">
        <v>78.06</v>
      </c>
      <c r="CE983" s="9">
        <v>79.34</v>
      </c>
      <c r="CF983" s="9">
        <v>80.75</v>
      </c>
      <c r="CG983" s="9">
        <v>82.06</v>
      </c>
      <c r="CH983" s="9">
        <v>86.83</v>
      </c>
      <c r="CI983" s="9">
        <v>89.96</v>
      </c>
      <c r="CJ983" s="9">
        <v>91.36</v>
      </c>
      <c r="CK983" s="9">
        <v>91.03</v>
      </c>
      <c r="CL983" s="9">
        <v>84.95</v>
      </c>
      <c r="CM983" s="9">
        <v>75.97</v>
      </c>
      <c r="CN983" s="9">
        <v>73.94</v>
      </c>
      <c r="CO983" s="9">
        <v>72.38</v>
      </c>
      <c r="CP983" s="9">
        <v>71.459999999999994</v>
      </c>
      <c r="CQ983" s="9">
        <v>71.739999999999995</v>
      </c>
      <c r="CR983" s="9">
        <v>73.91</v>
      </c>
      <c r="CS983" s="9">
        <v>78.150000000000006</v>
      </c>
      <c r="CT983" s="9">
        <v>81.069999999999993</v>
      </c>
      <c r="CU983" s="9">
        <v>81.55</v>
      </c>
      <c r="CV983" s="9">
        <v>82.98</v>
      </c>
      <c r="CW983" s="9">
        <v>83.27</v>
      </c>
      <c r="CX983" s="9">
        <v>79.8</v>
      </c>
      <c r="CY983" s="9">
        <v>72.099999999999994</v>
      </c>
      <c r="CZ983" s="9">
        <v>68.180000000000007</v>
      </c>
      <c r="DA983" s="9">
        <v>66.19</v>
      </c>
      <c r="DB983" s="9">
        <v>66.27</v>
      </c>
      <c r="DC983" s="9">
        <v>66.38</v>
      </c>
      <c r="DD983" s="9">
        <v>68.680000000000007</v>
      </c>
      <c r="DE983" s="9">
        <v>72.849999999999994</v>
      </c>
      <c r="DF983" s="9">
        <v>75.08</v>
      </c>
      <c r="DG983" s="9">
        <v>76.47</v>
      </c>
      <c r="DH983" s="9">
        <v>78.680000000000007</v>
      </c>
      <c r="DI983" s="9">
        <v>78.17</v>
      </c>
      <c r="DJ983" s="9">
        <v>76.400000000000006</v>
      </c>
      <c r="DK983" s="9">
        <v>67.38</v>
      </c>
      <c r="DL983" s="9">
        <v>65.37</v>
      </c>
      <c r="DM983" s="9">
        <v>65.069999999999993</v>
      </c>
      <c r="DN983" s="9">
        <v>64.760000000000005</v>
      </c>
      <c r="DO983" s="9">
        <v>64.56</v>
      </c>
      <c r="DP983" s="9">
        <v>65.84</v>
      </c>
      <c r="DR983" s="9">
        <v>74.459999999999994</v>
      </c>
      <c r="DS983" s="9">
        <v>83.7</v>
      </c>
      <c r="DT983" s="9">
        <v>83.65</v>
      </c>
      <c r="DU983" s="9">
        <v>86.31</v>
      </c>
      <c r="DV983" s="9">
        <v>86.3</v>
      </c>
      <c r="DW983" s="9">
        <v>83.8</v>
      </c>
      <c r="DX983" s="9">
        <v>77</v>
      </c>
      <c r="DY983" s="9">
        <v>74.06</v>
      </c>
      <c r="DZ983" s="9">
        <v>73</v>
      </c>
      <c r="EA983" s="9">
        <v>72.430000000000007</v>
      </c>
      <c r="EB983" s="9">
        <v>72.63</v>
      </c>
      <c r="EC983" s="9">
        <v>74.819999999999993</v>
      </c>
      <c r="ED983" s="9">
        <v>81.319999999999993</v>
      </c>
      <c r="EE983" s="9">
        <v>83.34</v>
      </c>
      <c r="EF983" s="9">
        <v>83.6</v>
      </c>
      <c r="EG983" s="9">
        <v>83.6</v>
      </c>
      <c r="EH983" s="9">
        <v>83.04</v>
      </c>
      <c r="EI983" s="9">
        <v>79.819999999999993</v>
      </c>
      <c r="EJ983" s="9">
        <v>71.34</v>
      </c>
      <c r="EK983" s="9">
        <v>68.53</v>
      </c>
      <c r="EL983" s="9">
        <v>68.34</v>
      </c>
      <c r="EM983" s="9">
        <v>68.58</v>
      </c>
      <c r="EN983" s="9">
        <v>69.03</v>
      </c>
      <c r="EO983" s="9">
        <v>71.38</v>
      </c>
      <c r="EP983" s="9">
        <v>77.63</v>
      </c>
      <c r="EQ983" s="9">
        <v>79.7</v>
      </c>
      <c r="ER983" s="9">
        <v>79.95</v>
      </c>
      <c r="ES983" s="9">
        <v>79.89</v>
      </c>
      <c r="ET983" s="9">
        <v>79.38</v>
      </c>
      <c r="EU983" s="9">
        <v>76.56</v>
      </c>
      <c r="EV983" s="9">
        <v>69.06</v>
      </c>
      <c r="EW983" s="9">
        <v>66.63</v>
      </c>
      <c r="EX983" s="9">
        <v>66.44</v>
      </c>
      <c r="EY983" s="9">
        <v>66.62</v>
      </c>
      <c r="EZ983" s="9">
        <v>67.069999999999993</v>
      </c>
      <c r="FA983" s="9">
        <v>69.34</v>
      </c>
      <c r="FB983" s="9">
        <v>76.78</v>
      </c>
      <c r="FC983" s="9">
        <v>78.790000000000006</v>
      </c>
      <c r="FD983" s="9">
        <v>78.97</v>
      </c>
      <c r="FE983" s="9">
        <v>78.91</v>
      </c>
      <c r="FF983" s="9">
        <v>78.45</v>
      </c>
      <c r="FG983" s="9">
        <v>75.900000000000006</v>
      </c>
      <c r="FH983" s="9">
        <v>68.099999999999994</v>
      </c>
      <c r="FI983" s="9">
        <v>65.91</v>
      </c>
      <c r="FJ983" s="9">
        <v>65.77</v>
      </c>
      <c r="FK983" s="9">
        <v>65.959999999999994</v>
      </c>
      <c r="FL983" s="9">
        <v>66.37</v>
      </c>
      <c r="FM983" s="9">
        <v>68.48</v>
      </c>
      <c r="FO983" s="9">
        <v>84.415199999999999</v>
      </c>
      <c r="FP983" s="7">
        <v>71.150000000000006</v>
      </c>
      <c r="FQ983" s="9">
        <v>1.3402000000000001</v>
      </c>
      <c r="FT983" s="7">
        <v>4.0199999999999996</v>
      </c>
      <c r="FU983" s="7">
        <v>4.75</v>
      </c>
      <c r="FV983" s="9">
        <v>84.5535</v>
      </c>
      <c r="FX983" s="9">
        <v>70.13</v>
      </c>
      <c r="FY983" s="9">
        <v>68.650000000000006</v>
      </c>
      <c r="FZ983" s="9">
        <v>67.790000000000006</v>
      </c>
      <c r="GA983" s="9">
        <v>67.09</v>
      </c>
      <c r="GB983" s="9">
        <v>66.77</v>
      </c>
      <c r="GD983" s="9">
        <v>70.13</v>
      </c>
      <c r="GE983" s="9">
        <v>69.22</v>
      </c>
      <c r="GF983" s="9">
        <v>68.650000000000006</v>
      </c>
      <c r="GG983" s="9">
        <v>68.23</v>
      </c>
      <c r="GH983" s="9">
        <v>67.95</v>
      </c>
      <c r="GI983" s="9">
        <v>67.790000000000006</v>
      </c>
      <c r="GJ983" s="9">
        <v>67.67</v>
      </c>
      <c r="GK983" s="9">
        <v>67.56</v>
      </c>
      <c r="GL983" s="9">
        <v>67.430000000000007</v>
      </c>
      <c r="GM983" s="9">
        <v>67.3</v>
      </c>
      <c r="GN983" s="9">
        <v>67.19</v>
      </c>
      <c r="GO983" s="9">
        <v>67.09</v>
      </c>
      <c r="GP983" s="9">
        <v>67.02</v>
      </c>
      <c r="GQ983" s="9">
        <v>66.959999999999994</v>
      </c>
      <c r="GR983" s="9">
        <v>66.87</v>
      </c>
      <c r="GS983" s="9">
        <v>66.790000000000006</v>
      </c>
      <c r="GT983" s="9">
        <v>66.739999999999995</v>
      </c>
      <c r="GU983" s="9">
        <v>66.709999999999994</v>
      </c>
      <c r="GV983" s="9">
        <v>66.72</v>
      </c>
      <c r="GW983" s="9">
        <v>66.739999999999995</v>
      </c>
      <c r="GX983" s="9">
        <v>66.72</v>
      </c>
      <c r="GY983" s="9">
        <v>66.709999999999994</v>
      </c>
      <c r="GZ983" s="9">
        <v>66.739999999999995</v>
      </c>
      <c r="HA983" s="9">
        <v>66.77</v>
      </c>
      <c r="HB983" s="9">
        <v>66.81</v>
      </c>
      <c r="HC983" s="9">
        <v>66.87</v>
      </c>
      <c r="HD983" s="9">
        <v>66.88</v>
      </c>
      <c r="HE983" s="9">
        <v>66.92</v>
      </c>
      <c r="HF983" s="9">
        <v>67.010000000000005</v>
      </c>
      <c r="HG983" s="9">
        <v>67.08</v>
      </c>
      <c r="HH983" s="9">
        <v>67.16</v>
      </c>
      <c r="HI983" s="9">
        <v>67.239999999999995</v>
      </c>
      <c r="HJ983" s="9">
        <v>67.25</v>
      </c>
      <c r="HK983" s="9">
        <v>67.28</v>
      </c>
      <c r="HL983" s="9">
        <v>67.33</v>
      </c>
      <c r="HM983" s="9">
        <v>67.37</v>
      </c>
      <c r="HN983" s="9">
        <v>67.44</v>
      </c>
      <c r="HO983" s="9">
        <v>67.52</v>
      </c>
      <c r="HP983" s="9">
        <v>67.569999999999993</v>
      </c>
      <c r="HQ983" s="9">
        <v>67.64</v>
      </c>
      <c r="HR983" s="9">
        <v>67.760000000000005</v>
      </c>
      <c r="HS983" s="9">
        <v>67.849999999999994</v>
      </c>
      <c r="HT983" s="9">
        <v>67.930000000000007</v>
      </c>
      <c r="HU983" s="9">
        <v>68</v>
      </c>
      <c r="HV983" s="9">
        <v>68.040000000000006</v>
      </c>
      <c r="HW983" s="9">
        <v>68.08</v>
      </c>
      <c r="HX983" s="9">
        <v>68.12</v>
      </c>
      <c r="HY983" s="9">
        <v>68.180000000000007</v>
      </c>
      <c r="ID983" s="14">
        <v>84.838099999999997</v>
      </c>
      <c r="IE983" s="14">
        <v>84.747900000000001</v>
      </c>
      <c r="IF983" s="14">
        <v>-0.10641399999999999</v>
      </c>
      <c r="IH983" s="7">
        <v>70.13</v>
      </c>
      <c r="II983" s="9">
        <v>81.45</v>
      </c>
    </row>
    <row r="984" spans="1:243" x14ac:dyDescent="0.35">
      <c r="A984" s="6">
        <f t="shared" si="219"/>
        <v>45929</v>
      </c>
      <c r="B984" s="13">
        <f t="shared" si="214"/>
        <v>9</v>
      </c>
      <c r="C984" s="13">
        <f t="shared" si="215"/>
        <v>2025</v>
      </c>
      <c r="D984">
        <f t="shared" si="216"/>
        <v>202509</v>
      </c>
      <c r="E984">
        <f t="shared" si="217"/>
        <v>3</v>
      </c>
      <c r="F984">
        <f t="shared" si="218"/>
        <v>202503</v>
      </c>
      <c r="G984" t="s">
        <v>2143</v>
      </c>
      <c r="H984" s="9">
        <v>4</v>
      </c>
      <c r="I984" s="9">
        <v>3.9666999999999999</v>
      </c>
      <c r="J984" s="10">
        <v>3.9665667</v>
      </c>
      <c r="K984" s="10">
        <v>3.9466087000000001</v>
      </c>
      <c r="L984" s="10">
        <v>3.9161484999999998</v>
      </c>
      <c r="M984" s="10">
        <v>3.8732103000000002</v>
      </c>
      <c r="N984" s="10">
        <v>3.8239823999999998</v>
      </c>
      <c r="O984" s="10">
        <v>3.7757214000000001</v>
      </c>
      <c r="P984" s="10">
        <v>3.7331265</v>
      </c>
      <c r="Q984" s="10">
        <v>3.6985141000000001</v>
      </c>
      <c r="R984" s="10">
        <v>3.6723207000000002</v>
      </c>
      <c r="S984" s="10">
        <v>3.6539362999999998</v>
      </c>
      <c r="T984" s="10">
        <v>3.6423759000000002</v>
      </c>
      <c r="U984" s="10">
        <v>3.6362097000000002</v>
      </c>
      <c r="V984" s="10">
        <v>3.6334157</v>
      </c>
      <c r="W984" s="10">
        <v>3.6331790000000002</v>
      </c>
      <c r="X984" s="10">
        <v>3.6350590999999999</v>
      </c>
      <c r="Y984" s="10">
        <v>3.6386153999999999</v>
      </c>
      <c r="Z984" s="10">
        <v>3.6434072999999998</v>
      </c>
      <c r="AA984" s="10">
        <v>3.6489942000000002</v>
      </c>
      <c r="AB984" s="10">
        <v>3.6550042999999999</v>
      </c>
      <c r="AC984" s="10">
        <v>3.6613280000000001</v>
      </c>
      <c r="AD984" s="10">
        <v>3.6679176</v>
      </c>
      <c r="AE984" s="10">
        <v>3.6747260000000002</v>
      </c>
      <c r="AF984" s="10">
        <v>3.6817057000000002</v>
      </c>
      <c r="AG984" s="10">
        <v>3.6888090999999998</v>
      </c>
      <c r="AH984" s="10">
        <v>3.6959981000000002</v>
      </c>
      <c r="AI984" s="10">
        <v>3.7032699999999998</v>
      </c>
      <c r="AJ984" s="10">
        <v>3.7106313000000002</v>
      </c>
      <c r="AK984" s="10">
        <v>3.7180884999999999</v>
      </c>
      <c r="AL984" s="10">
        <v>3.7256483</v>
      </c>
      <c r="AM984" s="10">
        <v>3.7333169000000002</v>
      </c>
      <c r="AN984" s="10">
        <v>3.741101</v>
      </c>
      <c r="AO984" s="10">
        <v>3.7490071</v>
      </c>
      <c r="AP984" s="10">
        <v>3.7570415000000001</v>
      </c>
      <c r="AQ984" s="10">
        <v>3.7652108000000002</v>
      </c>
      <c r="AR984" s="10">
        <v>3.7735216999999999</v>
      </c>
      <c r="AS984" s="10">
        <v>3.7819802999999999</v>
      </c>
      <c r="AT984" s="10">
        <v>3.7905937999999999</v>
      </c>
      <c r="AU984" s="10">
        <v>3.7993705000000002</v>
      </c>
      <c r="AV984" s="10">
        <v>3.8083193</v>
      </c>
      <c r="AW984" s="10">
        <v>3.8174491000000002</v>
      </c>
      <c r="AX984" s="10">
        <v>3.8267688999999998</v>
      </c>
      <c r="AY984" s="10">
        <v>3.8362873999999998</v>
      </c>
      <c r="AZ984" s="10">
        <v>3.8460136</v>
      </c>
      <c r="BA984" s="10">
        <v>3.8559565</v>
      </c>
      <c r="BB984" s="10">
        <v>3.8661248000000001</v>
      </c>
      <c r="BC984" s="10">
        <v>3.8765274000000001</v>
      </c>
      <c r="BD984" s="10">
        <v>3.8871734</v>
      </c>
      <c r="BE984" s="10">
        <v>3.8980714999999999</v>
      </c>
      <c r="BF984" s="10">
        <v>3.9092286999999999</v>
      </c>
      <c r="BG984" s="10">
        <v>3.9206422000000001</v>
      </c>
      <c r="BH984" s="10">
        <v>3.9323052000000001</v>
      </c>
      <c r="BI984" s="10">
        <v>3.9442116</v>
      </c>
      <c r="BJ984" s="10">
        <v>3.9563549</v>
      </c>
      <c r="BK984" s="10">
        <v>3.9687285000000001</v>
      </c>
      <c r="BL984" s="10">
        <v>3.9813260000000001</v>
      </c>
      <c r="BM984" s="10">
        <v>3.9941412999999999</v>
      </c>
      <c r="BN984" s="10">
        <v>4.0071675999999998</v>
      </c>
      <c r="BO984" s="10">
        <v>4.0203984999999998</v>
      </c>
      <c r="BP984" s="10">
        <v>4.0338279000000004</v>
      </c>
      <c r="BQ984" s="10">
        <v>4.0474490000000003</v>
      </c>
      <c r="BR984" s="10">
        <v>4.1326992999999996</v>
      </c>
      <c r="BS984" s="10">
        <v>4.2223468000000004</v>
      </c>
      <c r="BU984" s="9">
        <v>79.599999999999994</v>
      </c>
      <c r="BV984" s="9">
        <v>83.82</v>
      </c>
      <c r="BW984" s="9">
        <v>86.63</v>
      </c>
      <c r="BX984" s="9">
        <v>88.15</v>
      </c>
      <c r="BY984" s="9">
        <v>88.25</v>
      </c>
      <c r="BZ984" s="9">
        <v>84.8</v>
      </c>
      <c r="CA984" s="9">
        <v>80.959999999999994</v>
      </c>
      <c r="CB984" s="9">
        <v>78.56</v>
      </c>
      <c r="CC984" s="9">
        <v>77.819999999999993</v>
      </c>
      <c r="CD984" s="9">
        <v>77.06</v>
      </c>
      <c r="CE984" s="9">
        <v>78.34</v>
      </c>
      <c r="CF984" s="9">
        <v>79.75</v>
      </c>
      <c r="CG984" s="9">
        <v>81.25</v>
      </c>
      <c r="CH984" s="9">
        <v>86.02</v>
      </c>
      <c r="CI984" s="9">
        <v>89.17</v>
      </c>
      <c r="CJ984" s="9">
        <v>90.61</v>
      </c>
      <c r="CK984" s="9">
        <v>90.28</v>
      </c>
      <c r="CL984" s="9">
        <v>84.2</v>
      </c>
      <c r="CM984" s="9">
        <v>75.42</v>
      </c>
      <c r="CN984" s="9">
        <v>73.39</v>
      </c>
      <c r="CO984" s="9">
        <v>71.83</v>
      </c>
      <c r="CP984" s="9">
        <v>70.91</v>
      </c>
      <c r="CQ984" s="9">
        <v>71.19</v>
      </c>
      <c r="CR984" s="9">
        <v>73.36</v>
      </c>
      <c r="CS984" s="9">
        <v>77.959999999999994</v>
      </c>
      <c r="CT984" s="9">
        <v>80.88</v>
      </c>
      <c r="CU984" s="9">
        <v>81.36</v>
      </c>
      <c r="CV984" s="9">
        <v>82.79</v>
      </c>
      <c r="CW984" s="9">
        <v>83.08</v>
      </c>
      <c r="CX984" s="9">
        <v>79.61</v>
      </c>
      <c r="CY984" s="9">
        <v>71.91</v>
      </c>
      <c r="CZ984" s="9">
        <v>67.989999999999995</v>
      </c>
      <c r="DA984" s="9">
        <v>66</v>
      </c>
      <c r="DB984" s="9">
        <v>66.08</v>
      </c>
      <c r="DC984" s="9">
        <v>66.19</v>
      </c>
      <c r="DD984" s="9">
        <v>68.489999999999995</v>
      </c>
      <c r="DE984" s="9">
        <v>72.66</v>
      </c>
      <c r="DF984" s="9">
        <v>74.89</v>
      </c>
      <c r="DG984" s="9">
        <v>76.28</v>
      </c>
      <c r="DH984" s="9">
        <v>78.489999999999995</v>
      </c>
      <c r="DI984" s="9">
        <v>77.98</v>
      </c>
      <c r="DJ984" s="9">
        <v>76.209999999999994</v>
      </c>
      <c r="DK984" s="9">
        <v>67.19</v>
      </c>
      <c r="DL984" s="9">
        <v>65.180000000000007</v>
      </c>
      <c r="DM984" s="9">
        <v>64.88</v>
      </c>
      <c r="DN984" s="9">
        <v>64.569999999999993</v>
      </c>
      <c r="DO984" s="9">
        <v>64.37</v>
      </c>
      <c r="DP984" s="9">
        <v>65.650000000000006</v>
      </c>
      <c r="DR984" s="9">
        <v>71.8</v>
      </c>
      <c r="DS984" s="9">
        <v>82.37</v>
      </c>
      <c r="DT984" s="9">
        <v>82.95</v>
      </c>
      <c r="DU984" s="9">
        <v>85.84</v>
      </c>
      <c r="DV984" s="9">
        <v>85.91</v>
      </c>
      <c r="DW984" s="9">
        <v>83.46</v>
      </c>
      <c r="DX984" s="9">
        <v>76.44</v>
      </c>
      <c r="DY984" s="9">
        <v>73.5</v>
      </c>
      <c r="DZ984" s="9">
        <v>72.44</v>
      </c>
      <c r="EA984" s="9">
        <v>71.88</v>
      </c>
      <c r="EB984" s="9">
        <v>72.08</v>
      </c>
      <c r="EC984" s="9">
        <v>74.260000000000005</v>
      </c>
      <c r="ED984" s="9">
        <v>80.819999999999993</v>
      </c>
      <c r="EE984" s="9">
        <v>82.83</v>
      </c>
      <c r="EF984" s="9">
        <v>83.09</v>
      </c>
      <c r="EG984" s="9">
        <v>83.09</v>
      </c>
      <c r="EH984" s="9">
        <v>82.53</v>
      </c>
      <c r="EI984" s="9">
        <v>79.33</v>
      </c>
      <c r="EJ984" s="9">
        <v>71.12</v>
      </c>
      <c r="EK984" s="9">
        <v>68.319999999999993</v>
      </c>
      <c r="EL984" s="9">
        <v>68.12</v>
      </c>
      <c r="EM984" s="9">
        <v>68.37</v>
      </c>
      <c r="EN984" s="9">
        <v>68.819999999999993</v>
      </c>
      <c r="EO984" s="9">
        <v>71.17</v>
      </c>
      <c r="EP984" s="9">
        <v>77.7</v>
      </c>
      <c r="EQ984" s="9">
        <v>79.77</v>
      </c>
      <c r="ER984" s="9">
        <v>80.02</v>
      </c>
      <c r="ES984" s="9">
        <v>79.959999999999994</v>
      </c>
      <c r="ET984" s="9">
        <v>79.45</v>
      </c>
      <c r="EU984" s="9">
        <v>76.62</v>
      </c>
      <c r="EV984" s="9">
        <v>68.97</v>
      </c>
      <c r="EW984" s="9">
        <v>66.55</v>
      </c>
      <c r="EX984" s="9">
        <v>66.36</v>
      </c>
      <c r="EY984" s="9">
        <v>66.540000000000006</v>
      </c>
      <c r="EZ984" s="9">
        <v>66.989999999999995</v>
      </c>
      <c r="FA984" s="9">
        <v>69.260000000000005</v>
      </c>
      <c r="FB984" s="9">
        <v>76.81</v>
      </c>
      <c r="FC984" s="9">
        <v>78.819999999999993</v>
      </c>
      <c r="FD984" s="9">
        <v>79</v>
      </c>
      <c r="FE984" s="9">
        <v>78.94</v>
      </c>
      <c r="FF984" s="9">
        <v>78.48</v>
      </c>
      <c r="FG984" s="9">
        <v>75.930000000000007</v>
      </c>
      <c r="FH984" s="9">
        <v>68.03</v>
      </c>
      <c r="FI984" s="9">
        <v>65.84</v>
      </c>
      <c r="FJ984" s="9">
        <v>65.7</v>
      </c>
      <c r="FK984" s="9">
        <v>65.900000000000006</v>
      </c>
      <c r="FL984" s="9">
        <v>66.31</v>
      </c>
      <c r="FM984" s="9">
        <v>68.41</v>
      </c>
      <c r="FO984" s="9">
        <v>84.342299999999994</v>
      </c>
      <c r="FP984" s="7">
        <v>69</v>
      </c>
      <c r="FQ984" s="9">
        <v>1.3419000000000001</v>
      </c>
      <c r="FT984" s="7">
        <v>3.99</v>
      </c>
      <c r="FU984" s="7">
        <v>4.7</v>
      </c>
      <c r="FV984" s="9">
        <v>84.481300000000005</v>
      </c>
      <c r="FX984" s="9">
        <v>67.97</v>
      </c>
      <c r="FY984" s="9">
        <v>66.67</v>
      </c>
      <c r="FZ984" s="9">
        <v>66.05</v>
      </c>
      <c r="GA984" s="9">
        <v>65.64</v>
      </c>
      <c r="GB984" s="9">
        <v>65.790000000000006</v>
      </c>
      <c r="GD984" s="9">
        <v>67.97</v>
      </c>
      <c r="GE984" s="9">
        <v>67.09</v>
      </c>
      <c r="GF984" s="9">
        <v>66.67</v>
      </c>
      <c r="GG984" s="9">
        <v>66.349999999999994</v>
      </c>
      <c r="GH984" s="9">
        <v>66.150000000000006</v>
      </c>
      <c r="GI984" s="9">
        <v>66.05</v>
      </c>
      <c r="GJ984" s="9">
        <v>65.989999999999995</v>
      </c>
      <c r="GK984" s="9">
        <v>65.930000000000007</v>
      </c>
      <c r="GL984" s="9">
        <v>65.849999999999994</v>
      </c>
      <c r="GM984" s="9">
        <v>65.77</v>
      </c>
      <c r="GN984" s="9">
        <v>65.7</v>
      </c>
      <c r="GO984" s="9">
        <v>65.64</v>
      </c>
      <c r="GP984" s="9">
        <v>65.62</v>
      </c>
      <c r="GQ984" s="9">
        <v>65.599999999999994</v>
      </c>
      <c r="GR984" s="9">
        <v>65.55</v>
      </c>
      <c r="GS984" s="9">
        <v>65.510000000000005</v>
      </c>
      <c r="GT984" s="9">
        <v>65.510000000000005</v>
      </c>
      <c r="GU984" s="9">
        <v>65.52</v>
      </c>
      <c r="GV984" s="9">
        <v>65.569999999999993</v>
      </c>
      <c r="GW984" s="9">
        <v>65.63</v>
      </c>
      <c r="GX984" s="9">
        <v>65.64</v>
      </c>
      <c r="GY984" s="9">
        <v>65.67</v>
      </c>
      <c r="GZ984" s="9">
        <v>65.73</v>
      </c>
      <c r="HA984" s="9">
        <v>65.790000000000006</v>
      </c>
      <c r="HB984" s="9">
        <v>65.86</v>
      </c>
      <c r="HC984" s="9">
        <v>65.95</v>
      </c>
      <c r="HD984" s="9">
        <v>65.98</v>
      </c>
      <c r="HE984" s="9">
        <v>66.040000000000006</v>
      </c>
      <c r="HF984" s="9">
        <v>66.150000000000006</v>
      </c>
      <c r="HG984" s="9">
        <v>66.25</v>
      </c>
      <c r="HH984" s="9">
        <v>66.349999999999994</v>
      </c>
      <c r="HI984" s="9">
        <v>66.459999999999994</v>
      </c>
      <c r="HJ984" s="9">
        <v>66.489999999999995</v>
      </c>
      <c r="HK984" s="9">
        <v>66.540000000000006</v>
      </c>
      <c r="HL984" s="9">
        <v>66.61</v>
      </c>
      <c r="HM984" s="9">
        <v>66.67</v>
      </c>
      <c r="HN984" s="9">
        <v>66.760000000000005</v>
      </c>
      <c r="HO984" s="9">
        <v>66.849999999999994</v>
      </c>
      <c r="HP984" s="9">
        <v>66.91</v>
      </c>
      <c r="HQ984" s="9">
        <v>66.989999999999995</v>
      </c>
      <c r="HR984" s="9">
        <v>67.12</v>
      </c>
      <c r="HS984" s="9">
        <v>67.23</v>
      </c>
      <c r="HT984" s="9">
        <v>67.33</v>
      </c>
      <c r="HU984" s="9">
        <v>67.42</v>
      </c>
      <c r="HV984" s="9">
        <v>67.47</v>
      </c>
      <c r="HW984" s="9">
        <v>67.52</v>
      </c>
      <c r="HX984" s="9">
        <v>67.569999999999993</v>
      </c>
      <c r="HY984" s="9">
        <v>67.650000000000006</v>
      </c>
      <c r="ID984" s="14">
        <v>84.838099999999997</v>
      </c>
      <c r="IE984" s="14">
        <v>84.747900000000001</v>
      </c>
      <c r="IF984" s="14">
        <v>-0.10641399999999999</v>
      </c>
      <c r="IH984" s="7">
        <v>67.97</v>
      </c>
      <c r="II984" s="9">
        <v>79.599999999999994</v>
      </c>
    </row>
    <row r="985" spans="1:243" x14ac:dyDescent="0.35">
      <c r="A985" s="6">
        <f t="shared" si="219"/>
        <v>45930</v>
      </c>
      <c r="B985" s="13">
        <f t="shared" si="214"/>
        <v>9</v>
      </c>
      <c r="C985" s="13">
        <f t="shared" si="215"/>
        <v>2025</v>
      </c>
      <c r="D985">
        <f t="shared" si="216"/>
        <v>202509</v>
      </c>
      <c r="E985">
        <f t="shared" si="217"/>
        <v>3</v>
      </c>
      <c r="F985">
        <f t="shared" si="218"/>
        <v>202503</v>
      </c>
      <c r="G985" t="s">
        <v>2144</v>
      </c>
      <c r="H985" s="9">
        <v>4</v>
      </c>
      <c r="I985" s="9">
        <v>3.9670999999999998</v>
      </c>
      <c r="J985" s="10">
        <v>3.963943</v>
      </c>
      <c r="K985" s="10">
        <v>3.9446123000000002</v>
      </c>
      <c r="L985" s="10">
        <v>3.9143735</v>
      </c>
      <c r="M985" s="10">
        <v>3.8709986999999999</v>
      </c>
      <c r="N985" s="10">
        <v>3.8207027</v>
      </c>
      <c r="O985" s="10">
        <v>3.7712625000000002</v>
      </c>
      <c r="P985" s="10">
        <v>3.7277342</v>
      </c>
      <c r="Q985" s="10">
        <v>3.6926991</v>
      </c>
      <c r="R985" s="10">
        <v>3.6671290999999999</v>
      </c>
      <c r="S985" s="10">
        <v>3.6502887999999998</v>
      </c>
      <c r="T985" s="10">
        <v>3.6410038999999998</v>
      </c>
      <c r="U985" s="10">
        <v>3.6376179999999998</v>
      </c>
      <c r="V985" s="10">
        <v>3.6375883999999998</v>
      </c>
      <c r="W985" s="10">
        <v>3.6399311999999999</v>
      </c>
      <c r="X985" s="10">
        <v>3.6441471000000001</v>
      </c>
      <c r="Y985" s="10">
        <v>3.649737</v>
      </c>
      <c r="Z985" s="10">
        <v>3.6562017999999998</v>
      </c>
      <c r="AA985" s="10">
        <v>3.6630419999999999</v>
      </c>
      <c r="AB985" s="10">
        <v>3.6698464999999998</v>
      </c>
      <c r="AC985" s="10">
        <v>3.6765387</v>
      </c>
      <c r="AD985" s="10">
        <v>3.6831214000000001</v>
      </c>
      <c r="AE985" s="10">
        <v>3.6895973999999998</v>
      </c>
      <c r="AF985" s="10">
        <v>3.69597</v>
      </c>
      <c r="AG985" s="10">
        <v>3.7022419000000002</v>
      </c>
      <c r="AH985" s="10">
        <v>3.7084209000000001</v>
      </c>
      <c r="AI985" s="10">
        <v>3.7145347000000002</v>
      </c>
      <c r="AJ985" s="10">
        <v>3.7206155000000001</v>
      </c>
      <c r="AK985" s="10">
        <v>3.7266959000000002</v>
      </c>
      <c r="AL985" s="10">
        <v>3.7328082</v>
      </c>
      <c r="AM985" s="10">
        <v>3.7389849000000002</v>
      </c>
      <c r="AN985" s="10">
        <v>3.7452584</v>
      </c>
      <c r="AO985" s="10">
        <v>3.7516611000000002</v>
      </c>
      <c r="AP985" s="10">
        <v>3.7582254000000002</v>
      </c>
      <c r="AQ985" s="10">
        <v>3.7649837000000002</v>
      </c>
      <c r="AR985" s="10">
        <v>3.7719684999999998</v>
      </c>
      <c r="AS985" s="10">
        <v>3.7792121000000001</v>
      </c>
      <c r="AT985" s="10">
        <v>3.7867437000000002</v>
      </c>
      <c r="AU985" s="10">
        <v>3.7945742999999998</v>
      </c>
      <c r="AV985" s="10">
        <v>3.8027087000000002</v>
      </c>
      <c r="AW985" s="10">
        <v>3.8111519</v>
      </c>
      <c r="AX985" s="10">
        <v>3.8199090999999998</v>
      </c>
      <c r="AY985" s="10">
        <v>3.8289849999999999</v>
      </c>
      <c r="AZ985" s="10">
        <v>3.8383845999999999</v>
      </c>
      <c r="BA985" s="10">
        <v>3.8481130000000001</v>
      </c>
      <c r="BB985" s="10">
        <v>3.8581750000000001</v>
      </c>
      <c r="BC985" s="10">
        <v>3.8685754999999999</v>
      </c>
      <c r="BD985" s="10">
        <v>3.8793198000000002</v>
      </c>
      <c r="BE985" s="10">
        <v>3.8904124000000002</v>
      </c>
      <c r="BF985" s="10">
        <v>3.9018559000000002</v>
      </c>
      <c r="BG985" s="10">
        <v>3.9136397999999999</v>
      </c>
      <c r="BH985" s="10">
        <v>3.9257493000000001</v>
      </c>
      <c r="BI985" s="10">
        <v>3.9381699999999999</v>
      </c>
      <c r="BJ985" s="10">
        <v>3.9508877</v>
      </c>
      <c r="BK985" s="10">
        <v>3.9638874999999998</v>
      </c>
      <c r="BL985" s="10">
        <v>3.9771550000000002</v>
      </c>
      <c r="BM985" s="10">
        <v>3.9906760000000001</v>
      </c>
      <c r="BN985" s="10">
        <v>4.0044355999999999</v>
      </c>
      <c r="BO985" s="10">
        <v>4.0184195000000003</v>
      </c>
      <c r="BP985" s="10">
        <v>4.0326133000000004</v>
      </c>
      <c r="BQ985" s="10">
        <v>4.0470021999999997</v>
      </c>
      <c r="BR985" s="10">
        <v>4.1366550000000002</v>
      </c>
      <c r="BS985" s="10">
        <v>4.2298678000000001</v>
      </c>
      <c r="BU985" s="9">
        <v>80.55</v>
      </c>
      <c r="BV985" s="9">
        <v>83.5</v>
      </c>
      <c r="BW985" s="9">
        <v>85.23</v>
      </c>
      <c r="BX985" s="9">
        <v>85.39</v>
      </c>
      <c r="BY985" s="9">
        <v>82.17</v>
      </c>
      <c r="BZ985" s="9">
        <v>78.709999999999994</v>
      </c>
      <c r="CA985" s="9">
        <v>76.5</v>
      </c>
      <c r="CB985" s="9">
        <v>75.59</v>
      </c>
      <c r="CC985" s="9">
        <v>75.12</v>
      </c>
      <c r="CD985" s="9">
        <v>76.31</v>
      </c>
      <c r="CE985" s="9">
        <v>77.81</v>
      </c>
      <c r="CF985" s="9">
        <v>79.19</v>
      </c>
      <c r="CG985" s="9">
        <v>83.96</v>
      </c>
      <c r="CH985" s="9">
        <v>87.13</v>
      </c>
      <c r="CI985" s="9">
        <v>88.6</v>
      </c>
      <c r="CJ985" s="9">
        <v>88.42</v>
      </c>
      <c r="CK985" s="9">
        <v>82.47</v>
      </c>
      <c r="CL985" s="9">
        <v>73.97</v>
      </c>
      <c r="CM985" s="9">
        <v>71.989999999999995</v>
      </c>
      <c r="CN985" s="9">
        <v>70.38</v>
      </c>
      <c r="CO985" s="9">
        <v>69.66</v>
      </c>
      <c r="CP985" s="9">
        <v>69.95</v>
      </c>
      <c r="CQ985" s="9">
        <v>72.12</v>
      </c>
      <c r="CR985" s="9">
        <v>76.930000000000007</v>
      </c>
      <c r="CS985" s="9">
        <v>79.86</v>
      </c>
      <c r="CT985" s="9">
        <v>80.34</v>
      </c>
      <c r="CU985" s="9">
        <v>81.55</v>
      </c>
      <c r="CV985" s="9">
        <v>81.84</v>
      </c>
      <c r="CW985" s="9">
        <v>78.37</v>
      </c>
      <c r="CX985" s="9">
        <v>70.930000000000007</v>
      </c>
      <c r="CY985" s="9">
        <v>67.010000000000005</v>
      </c>
      <c r="CZ985" s="9">
        <v>65.02</v>
      </c>
      <c r="DA985" s="9">
        <v>65.099999999999994</v>
      </c>
      <c r="DB985" s="9">
        <v>65.2</v>
      </c>
      <c r="DC985" s="9">
        <v>67.5</v>
      </c>
      <c r="DD985" s="9">
        <v>71.849999999999994</v>
      </c>
      <c r="DE985" s="9">
        <v>74.09</v>
      </c>
      <c r="DF985" s="9">
        <v>75.47</v>
      </c>
      <c r="DG985" s="9">
        <v>77.760000000000005</v>
      </c>
      <c r="DH985" s="9">
        <v>77.28</v>
      </c>
      <c r="DI985" s="9">
        <v>75.489999999999995</v>
      </c>
      <c r="DJ985" s="9">
        <v>66.63</v>
      </c>
      <c r="DK985" s="9">
        <v>64.63</v>
      </c>
      <c r="DL985" s="9">
        <v>64.33</v>
      </c>
      <c r="DM985" s="9">
        <v>64.56</v>
      </c>
      <c r="DN985" s="9">
        <v>64.37</v>
      </c>
      <c r="DO985" s="9">
        <v>65.64</v>
      </c>
      <c r="DP985" s="9">
        <v>69.2</v>
      </c>
      <c r="DR985" s="9">
        <v>80.37</v>
      </c>
      <c r="DS985" s="9">
        <v>80.25</v>
      </c>
      <c r="DT985" s="9">
        <v>83.19</v>
      </c>
      <c r="DU985" s="9">
        <v>83.27</v>
      </c>
      <c r="DV985" s="9">
        <v>80.959999999999994</v>
      </c>
      <c r="DW985" s="9">
        <v>74.8</v>
      </c>
      <c r="DX985" s="9">
        <v>71.86</v>
      </c>
      <c r="DY985" s="9">
        <v>70.8</v>
      </c>
      <c r="DZ985" s="9">
        <v>70.239999999999995</v>
      </c>
      <c r="EA985" s="9">
        <v>70.44</v>
      </c>
      <c r="EB985" s="9">
        <v>72.62</v>
      </c>
      <c r="EC985" s="9">
        <v>79.540000000000006</v>
      </c>
      <c r="ED985" s="9">
        <v>81.52</v>
      </c>
      <c r="EE985" s="9">
        <v>81.77</v>
      </c>
      <c r="EF985" s="9">
        <v>81.77</v>
      </c>
      <c r="EG985" s="9">
        <v>81.22</v>
      </c>
      <c r="EH985" s="9">
        <v>78.08</v>
      </c>
      <c r="EI985" s="9">
        <v>70.03</v>
      </c>
      <c r="EJ985" s="9">
        <v>67.239999999999995</v>
      </c>
      <c r="EK985" s="9">
        <v>67.03</v>
      </c>
      <c r="EL985" s="9">
        <v>67.28</v>
      </c>
      <c r="EM985" s="9">
        <v>67.739999999999995</v>
      </c>
      <c r="EN985" s="9">
        <v>70.09</v>
      </c>
      <c r="EO985" s="9">
        <v>76.8</v>
      </c>
      <c r="EP985" s="9">
        <v>78.84</v>
      </c>
      <c r="EQ985" s="9">
        <v>79.09</v>
      </c>
      <c r="ER985" s="9">
        <v>79.03</v>
      </c>
      <c r="ES985" s="9">
        <v>78.52</v>
      </c>
      <c r="ET985" s="9">
        <v>75.73</v>
      </c>
      <c r="EU985" s="9">
        <v>68.459999999999994</v>
      </c>
      <c r="EV985" s="9">
        <v>66.03</v>
      </c>
      <c r="EW985" s="9">
        <v>65.84</v>
      </c>
      <c r="EX985" s="9">
        <v>66.02</v>
      </c>
      <c r="EY985" s="9">
        <v>66.47</v>
      </c>
      <c r="EZ985" s="9">
        <v>68.739999999999995</v>
      </c>
      <c r="FA985" s="9">
        <v>76.06</v>
      </c>
      <c r="FB985" s="9">
        <v>78.06</v>
      </c>
      <c r="FC985" s="9">
        <v>78.23</v>
      </c>
      <c r="FD985" s="9">
        <v>78.17</v>
      </c>
      <c r="FE985" s="9">
        <v>77.72</v>
      </c>
      <c r="FF985" s="9">
        <v>75.19</v>
      </c>
      <c r="FG985" s="9">
        <v>67.739999999999995</v>
      </c>
      <c r="FH985" s="9">
        <v>65.540000000000006</v>
      </c>
      <c r="FI985" s="9">
        <v>65.41</v>
      </c>
      <c r="FJ985" s="9">
        <v>65.62</v>
      </c>
      <c r="FK985" s="9">
        <v>66.03</v>
      </c>
      <c r="FL985" s="9">
        <v>68.14</v>
      </c>
      <c r="FM985" s="9">
        <v>75.39</v>
      </c>
      <c r="FO985" s="9">
        <v>84.523600000000002</v>
      </c>
      <c r="FP985" s="7">
        <v>68.52</v>
      </c>
      <c r="FQ985" s="9">
        <v>1.3462000000000001</v>
      </c>
      <c r="FT985" s="7">
        <v>3.99</v>
      </c>
      <c r="FU985" s="7">
        <v>4.7</v>
      </c>
      <c r="FV985" s="9">
        <v>84.6614</v>
      </c>
      <c r="FX985" s="9">
        <v>67.02</v>
      </c>
      <c r="FY985" s="9">
        <v>65.62</v>
      </c>
      <c r="FZ985" s="9">
        <v>65.06</v>
      </c>
      <c r="GA985" s="9">
        <v>64.819999999999993</v>
      </c>
      <c r="GB985" s="9">
        <v>65.27</v>
      </c>
      <c r="GD985" s="9">
        <v>67.02</v>
      </c>
      <c r="GE985" s="9">
        <v>66.03</v>
      </c>
      <c r="GF985" s="9">
        <v>65.62</v>
      </c>
      <c r="GG985" s="9">
        <v>65.319999999999993</v>
      </c>
      <c r="GH985" s="9">
        <v>65.14</v>
      </c>
      <c r="GI985" s="9">
        <v>65.06</v>
      </c>
      <c r="GJ985" s="9">
        <v>65.02</v>
      </c>
      <c r="GK985" s="9">
        <v>64.989999999999995</v>
      </c>
      <c r="GL985" s="9">
        <v>64.94</v>
      </c>
      <c r="GM985" s="9">
        <v>64.89</v>
      </c>
      <c r="GN985" s="9">
        <v>64.849999999999994</v>
      </c>
      <c r="GO985" s="9">
        <v>64.819999999999993</v>
      </c>
      <c r="GP985" s="9">
        <v>64.819999999999993</v>
      </c>
      <c r="GQ985" s="9">
        <v>64.84</v>
      </c>
      <c r="GR985" s="9">
        <v>64.819999999999993</v>
      </c>
      <c r="GS985" s="9">
        <v>64.81</v>
      </c>
      <c r="GT985" s="9">
        <v>64.83</v>
      </c>
      <c r="GU985" s="9">
        <v>64.88</v>
      </c>
      <c r="GV985" s="9">
        <v>64.959999999999994</v>
      </c>
      <c r="GW985" s="9">
        <v>65.03</v>
      </c>
      <c r="GX985" s="9">
        <v>65.069999999999993</v>
      </c>
      <c r="GY985" s="9">
        <v>65.12</v>
      </c>
      <c r="GZ985" s="9">
        <v>65.2</v>
      </c>
      <c r="HA985" s="9">
        <v>65.27</v>
      </c>
      <c r="HB985" s="9">
        <v>65.37</v>
      </c>
      <c r="HC985" s="9">
        <v>65.48</v>
      </c>
      <c r="HD985" s="9">
        <v>65.540000000000006</v>
      </c>
      <c r="HE985" s="9">
        <v>65.62</v>
      </c>
      <c r="HF985" s="9">
        <v>65.75</v>
      </c>
      <c r="HG985" s="9">
        <v>65.88</v>
      </c>
      <c r="HH985" s="9">
        <v>66.02</v>
      </c>
      <c r="HI985" s="9">
        <v>66.13</v>
      </c>
      <c r="HJ985" s="9">
        <v>66.16</v>
      </c>
      <c r="HK985" s="9">
        <v>66.22</v>
      </c>
      <c r="HL985" s="9">
        <v>66.3</v>
      </c>
      <c r="HM985" s="9">
        <v>66.38</v>
      </c>
      <c r="HN985" s="9">
        <v>66.489999999999995</v>
      </c>
      <c r="HO985" s="9">
        <v>66.59</v>
      </c>
      <c r="HP985" s="9">
        <v>66.66</v>
      </c>
      <c r="HQ985" s="9">
        <v>66.739999999999995</v>
      </c>
      <c r="HR985" s="9">
        <v>66.88</v>
      </c>
      <c r="HS985" s="9">
        <v>67</v>
      </c>
      <c r="HT985" s="9">
        <v>67.11</v>
      </c>
      <c r="HU985" s="9">
        <v>67.22</v>
      </c>
      <c r="HV985" s="9">
        <v>67.28</v>
      </c>
      <c r="HW985" s="9">
        <v>67.34</v>
      </c>
      <c r="HX985" s="9">
        <v>67.400000000000006</v>
      </c>
      <c r="HY985" s="9">
        <v>67.489999999999995</v>
      </c>
      <c r="ID985" s="14">
        <v>84.838099999999997</v>
      </c>
      <c r="IE985" s="14">
        <v>84.747900000000001</v>
      </c>
      <c r="IF985" s="14">
        <v>-0.10641399999999999</v>
      </c>
      <c r="IH985" s="7">
        <v>67.02</v>
      </c>
      <c r="II985" s="9">
        <v>80.55</v>
      </c>
    </row>
    <row r="986" spans="1:243" x14ac:dyDescent="0.35">
      <c r="A986" s="6">
        <f t="shared" si="219"/>
        <v>45931</v>
      </c>
      <c r="B986" s="13">
        <f t="shared" si="214"/>
        <v>10</v>
      </c>
      <c r="C986" s="13">
        <f t="shared" si="215"/>
        <v>2025</v>
      </c>
      <c r="D986">
        <f t="shared" si="216"/>
        <v>202510</v>
      </c>
      <c r="E986">
        <f t="shared" si="217"/>
        <v>4</v>
      </c>
      <c r="F986">
        <f t="shared" si="218"/>
        <v>202504</v>
      </c>
      <c r="G986" t="s">
        <v>2145</v>
      </c>
      <c r="H986" s="9">
        <v>4</v>
      </c>
      <c r="I986" s="9">
        <v>3.9674</v>
      </c>
      <c r="J986" s="10">
        <v>3.9628614</v>
      </c>
      <c r="K986" s="10">
        <v>3.9408213000000001</v>
      </c>
      <c r="L986" s="10">
        <v>3.9084374999999998</v>
      </c>
      <c r="M986" s="10">
        <v>3.8632561000000001</v>
      </c>
      <c r="N986" s="10">
        <v>3.8114333</v>
      </c>
      <c r="O986" s="10">
        <v>3.7606644</v>
      </c>
      <c r="P986" s="10">
        <v>3.7157705999999999</v>
      </c>
      <c r="Q986" s="10">
        <v>3.6793787999999998</v>
      </c>
      <c r="R986" s="10">
        <v>3.6522964999999998</v>
      </c>
      <c r="S986" s="10">
        <v>3.6339253999999999</v>
      </c>
      <c r="T986" s="10">
        <v>3.6229034000000002</v>
      </c>
      <c r="U986" s="10">
        <v>3.6177915</v>
      </c>
      <c r="V986" s="10">
        <v>3.6160606</v>
      </c>
      <c r="W986" s="10">
        <v>3.6167389999999999</v>
      </c>
      <c r="X986" s="10">
        <v>3.6193578</v>
      </c>
      <c r="Y986" s="10">
        <v>3.6234479999999998</v>
      </c>
      <c r="Z986" s="10">
        <v>3.6285406</v>
      </c>
      <c r="AA986" s="10">
        <v>3.6341665999999999</v>
      </c>
      <c r="AB986" s="10">
        <v>3.6399393</v>
      </c>
      <c r="AC986" s="10">
        <v>3.6457856999999998</v>
      </c>
      <c r="AD986" s="10">
        <v>3.6517067999999999</v>
      </c>
      <c r="AE986" s="10">
        <v>3.6577041000000001</v>
      </c>
      <c r="AF986" s="10">
        <v>3.6637789999999999</v>
      </c>
      <c r="AG986" s="10">
        <v>3.6699326999999999</v>
      </c>
      <c r="AH986" s="10">
        <v>3.6761705</v>
      </c>
      <c r="AI986" s="10">
        <v>3.6825133999999999</v>
      </c>
      <c r="AJ986" s="10">
        <v>3.6889859999999999</v>
      </c>
      <c r="AK986" s="10">
        <v>3.6956134</v>
      </c>
      <c r="AL986" s="10">
        <v>3.7024203999999998</v>
      </c>
      <c r="AM986" s="10">
        <v>3.7094315999999998</v>
      </c>
      <c r="AN986" s="10">
        <v>3.716672</v>
      </c>
      <c r="AO986" s="10">
        <v>3.7241664999999999</v>
      </c>
      <c r="AP986" s="10">
        <v>3.7319398000000001</v>
      </c>
      <c r="AQ986" s="10">
        <v>3.7400167</v>
      </c>
      <c r="AR986" s="10">
        <v>3.7484221999999998</v>
      </c>
      <c r="AS986" s="10">
        <v>3.7571808999999998</v>
      </c>
      <c r="AT986" s="10">
        <v>3.7663134999999999</v>
      </c>
      <c r="AU986" s="10">
        <v>3.7758197</v>
      </c>
      <c r="AV986" s="10">
        <v>3.7856925000000001</v>
      </c>
      <c r="AW986" s="10">
        <v>3.7959252000000001</v>
      </c>
      <c r="AX986" s="10">
        <v>3.8065112999999999</v>
      </c>
      <c r="AY986" s="10">
        <v>3.8174435999999998</v>
      </c>
      <c r="AZ986" s="10">
        <v>3.8287157000000001</v>
      </c>
      <c r="BA986" s="10">
        <v>3.8403208000000002</v>
      </c>
      <c r="BB986" s="10">
        <v>3.8522519000000002</v>
      </c>
      <c r="BC986" s="10">
        <v>3.8645025</v>
      </c>
      <c r="BD986" s="10">
        <v>3.8770658</v>
      </c>
      <c r="BE986" s="10">
        <v>3.8899349000000001</v>
      </c>
      <c r="BF986" s="10">
        <v>3.9031015999999998</v>
      </c>
      <c r="BG986" s="10">
        <v>3.9165516999999999</v>
      </c>
      <c r="BH986" s="10">
        <v>3.9302685999999998</v>
      </c>
      <c r="BI986" s="10">
        <v>3.9442360999999999</v>
      </c>
      <c r="BJ986" s="10">
        <v>3.9584381999999998</v>
      </c>
      <c r="BK986" s="10">
        <v>3.9728582000000001</v>
      </c>
      <c r="BL986" s="10">
        <v>3.9874801</v>
      </c>
      <c r="BM986" s="10">
        <v>4.0022878000000004</v>
      </c>
      <c r="BN986" s="10">
        <v>4.0172645999999999</v>
      </c>
      <c r="BO986" s="10">
        <v>4.0323944999999997</v>
      </c>
      <c r="BP986" s="10">
        <v>4.0476615000000002</v>
      </c>
      <c r="BQ986" s="10">
        <v>4.0630487999999998</v>
      </c>
      <c r="BR986" s="10">
        <v>4.1572044999999997</v>
      </c>
      <c r="BS986" s="10">
        <v>4.2528788999999998</v>
      </c>
      <c r="BU986" s="9">
        <v>80.010000000000005</v>
      </c>
      <c r="BV986" s="9">
        <v>82.79</v>
      </c>
      <c r="BW986" s="9">
        <v>84.52</v>
      </c>
      <c r="BX986" s="9">
        <v>84.76</v>
      </c>
      <c r="BY986" s="9">
        <v>81.61</v>
      </c>
      <c r="BZ986" s="9">
        <v>78.27</v>
      </c>
      <c r="CA986" s="9">
        <v>76.17</v>
      </c>
      <c r="CB986" s="9">
        <v>75.27</v>
      </c>
      <c r="CC986" s="9">
        <v>74.98</v>
      </c>
      <c r="CD986" s="9">
        <v>76.14</v>
      </c>
      <c r="CE986" s="9">
        <v>77.62</v>
      </c>
      <c r="CF986" s="9">
        <v>78.52</v>
      </c>
      <c r="CG986" s="9">
        <v>83.38</v>
      </c>
      <c r="CH986" s="9">
        <v>86.52</v>
      </c>
      <c r="CI986" s="9">
        <v>88.05</v>
      </c>
      <c r="CJ986" s="9">
        <v>87.87</v>
      </c>
      <c r="CK986" s="9">
        <v>81.92</v>
      </c>
      <c r="CL986" s="9">
        <v>73.59</v>
      </c>
      <c r="CM986" s="9">
        <v>71.61</v>
      </c>
      <c r="CN986" s="9">
        <v>70</v>
      </c>
      <c r="CO986" s="9">
        <v>69.28</v>
      </c>
      <c r="CP986" s="9">
        <v>69.569999999999993</v>
      </c>
      <c r="CQ986" s="9">
        <v>71.73</v>
      </c>
      <c r="CR986" s="9">
        <v>76.48</v>
      </c>
      <c r="CS986" s="9">
        <v>79.569999999999993</v>
      </c>
      <c r="CT986" s="9">
        <v>80.02</v>
      </c>
      <c r="CU986" s="9">
        <v>81.23</v>
      </c>
      <c r="CV986" s="9">
        <v>81.489999999999995</v>
      </c>
      <c r="CW986" s="9">
        <v>78</v>
      </c>
      <c r="CX986" s="9">
        <v>70.55</v>
      </c>
      <c r="CY986" s="9">
        <v>66.64</v>
      </c>
      <c r="CZ986" s="9">
        <v>64.650000000000006</v>
      </c>
      <c r="DA986" s="9">
        <v>64.72</v>
      </c>
      <c r="DB986" s="9">
        <v>64.819999999999993</v>
      </c>
      <c r="DC986" s="9">
        <v>67.13</v>
      </c>
      <c r="DD986" s="9">
        <v>71.5</v>
      </c>
      <c r="DE986" s="9">
        <v>73.75</v>
      </c>
      <c r="DF986" s="9">
        <v>75.12</v>
      </c>
      <c r="DG986" s="9">
        <v>77.37</v>
      </c>
      <c r="DH986" s="9">
        <v>76.89</v>
      </c>
      <c r="DI986" s="9">
        <v>75.099999999999994</v>
      </c>
      <c r="DJ986" s="9">
        <v>66.290000000000006</v>
      </c>
      <c r="DK986" s="9">
        <v>64.290000000000006</v>
      </c>
      <c r="DL986" s="9">
        <v>63.99</v>
      </c>
      <c r="DM986" s="9">
        <v>64.17</v>
      </c>
      <c r="DN986" s="9">
        <v>63.98</v>
      </c>
      <c r="DO986" s="9">
        <v>65.260000000000005</v>
      </c>
      <c r="DP986" s="9">
        <v>68.81</v>
      </c>
      <c r="DR986" s="9">
        <v>80.290000000000006</v>
      </c>
      <c r="DS986" s="9">
        <v>79.75</v>
      </c>
      <c r="DT986" s="9">
        <v>84.42</v>
      </c>
      <c r="DU986" s="9">
        <v>83.75</v>
      </c>
      <c r="DV986" s="9">
        <v>78.06</v>
      </c>
      <c r="DW986" s="9">
        <v>74.38</v>
      </c>
      <c r="DX986" s="9">
        <v>71.44</v>
      </c>
      <c r="DY986" s="9">
        <v>70.38</v>
      </c>
      <c r="DZ986" s="9">
        <v>70.17</v>
      </c>
      <c r="EA986" s="9">
        <v>70.37</v>
      </c>
      <c r="EB986" s="9">
        <v>72.55</v>
      </c>
      <c r="EC986" s="9">
        <v>78.12</v>
      </c>
      <c r="ED986" s="9">
        <v>80.099999999999994</v>
      </c>
      <c r="EE986" s="9">
        <v>80.349999999999994</v>
      </c>
      <c r="EF986" s="9">
        <v>82.52</v>
      </c>
      <c r="EG986" s="9">
        <v>81.97</v>
      </c>
      <c r="EH986" s="9">
        <v>78.8</v>
      </c>
      <c r="EI986" s="9">
        <v>69.88</v>
      </c>
      <c r="EJ986" s="9">
        <v>67.09</v>
      </c>
      <c r="EK986" s="9">
        <v>66.88</v>
      </c>
      <c r="EL986" s="9">
        <v>67.12</v>
      </c>
      <c r="EM986" s="9">
        <v>67.59</v>
      </c>
      <c r="EN986" s="9">
        <v>69.94</v>
      </c>
      <c r="EO986" s="9">
        <v>76.16</v>
      </c>
      <c r="EP986" s="9">
        <v>78.180000000000007</v>
      </c>
      <c r="EQ986" s="9">
        <v>78.44</v>
      </c>
      <c r="ER986" s="9">
        <v>78.38</v>
      </c>
      <c r="ES986" s="9">
        <v>77.87</v>
      </c>
      <c r="ET986" s="9">
        <v>75.099999999999994</v>
      </c>
      <c r="EU986" s="9">
        <v>68.31</v>
      </c>
      <c r="EV986" s="9">
        <v>65.88</v>
      </c>
      <c r="EW986" s="9">
        <v>65.69</v>
      </c>
      <c r="EX986" s="9">
        <v>65.87</v>
      </c>
      <c r="EY986" s="9">
        <v>66.319999999999993</v>
      </c>
      <c r="EZ986" s="9">
        <v>68.59</v>
      </c>
      <c r="FA986" s="9">
        <v>75.41</v>
      </c>
      <c r="FB986" s="9">
        <v>77.400000000000006</v>
      </c>
      <c r="FC986" s="9">
        <v>77.58</v>
      </c>
      <c r="FD986" s="9">
        <v>77.52</v>
      </c>
      <c r="FE986" s="9">
        <v>77.08</v>
      </c>
      <c r="FF986" s="9">
        <v>74.569999999999993</v>
      </c>
      <c r="FG986" s="9">
        <v>67.66</v>
      </c>
      <c r="FH986" s="9">
        <v>65.459999999999994</v>
      </c>
      <c r="FI986" s="9">
        <v>65.33</v>
      </c>
      <c r="FJ986" s="9">
        <v>65.540000000000006</v>
      </c>
      <c r="FK986" s="9">
        <v>65.95</v>
      </c>
      <c r="FL986" s="9">
        <v>68.06</v>
      </c>
      <c r="FM986" s="9">
        <v>74.989999999999995</v>
      </c>
      <c r="FO986" s="9">
        <v>84.776300000000006</v>
      </c>
      <c r="FP986" s="7">
        <v>66.67</v>
      </c>
      <c r="FQ986" s="9">
        <v>1.3507</v>
      </c>
      <c r="FT986" s="7">
        <v>3.97</v>
      </c>
      <c r="FU986" s="7">
        <v>4.7</v>
      </c>
      <c r="FV986" s="9">
        <v>84.919200000000004</v>
      </c>
      <c r="FX986" s="9">
        <v>65.349999999999994</v>
      </c>
      <c r="FY986" s="9">
        <v>64.75</v>
      </c>
      <c r="FZ986" s="9">
        <v>64.55</v>
      </c>
      <c r="GA986" s="9">
        <v>64.45</v>
      </c>
      <c r="GB986" s="9">
        <v>65.150000000000006</v>
      </c>
      <c r="GD986" s="9">
        <v>65.349999999999994</v>
      </c>
      <c r="GE986" s="9">
        <v>65</v>
      </c>
      <c r="GF986" s="9">
        <v>64.75</v>
      </c>
      <c r="GG986" s="9">
        <v>64.62</v>
      </c>
      <c r="GH986" s="9">
        <v>64.569999999999993</v>
      </c>
      <c r="GI986" s="9">
        <v>64.55</v>
      </c>
      <c r="GJ986" s="9">
        <v>64.53</v>
      </c>
      <c r="GK986" s="9">
        <v>64.510000000000005</v>
      </c>
      <c r="GL986" s="9">
        <v>64.48</v>
      </c>
      <c r="GM986" s="9">
        <v>64.45</v>
      </c>
      <c r="GN986" s="9">
        <v>64.430000000000007</v>
      </c>
      <c r="GO986" s="9">
        <v>64.45</v>
      </c>
      <c r="GP986" s="9">
        <v>64.47</v>
      </c>
      <c r="GQ986" s="9">
        <v>64.459999999999994</v>
      </c>
      <c r="GR986" s="9">
        <v>64.459999999999994</v>
      </c>
      <c r="GS986" s="9">
        <v>64.489999999999995</v>
      </c>
      <c r="GT986" s="9">
        <v>64.55</v>
      </c>
      <c r="GU986" s="9">
        <v>64.64</v>
      </c>
      <c r="GV986" s="9">
        <v>64.73</v>
      </c>
      <c r="GW986" s="9">
        <v>64.78</v>
      </c>
      <c r="GX986" s="9">
        <v>64.84</v>
      </c>
      <c r="GY986" s="9">
        <v>64.94</v>
      </c>
      <c r="GZ986" s="9">
        <v>65.03</v>
      </c>
      <c r="HA986" s="9">
        <v>65.150000000000006</v>
      </c>
      <c r="HB986" s="9">
        <v>65.27</v>
      </c>
      <c r="HC986" s="9">
        <v>65.33</v>
      </c>
      <c r="HD986" s="9">
        <v>65.430000000000007</v>
      </c>
      <c r="HE986" s="9">
        <v>65.58</v>
      </c>
      <c r="HF986" s="9">
        <v>65.73</v>
      </c>
      <c r="HG986" s="9">
        <v>65.88</v>
      </c>
      <c r="HH986" s="9">
        <v>66.010000000000005</v>
      </c>
      <c r="HI986" s="9">
        <v>66.06</v>
      </c>
      <c r="HJ986" s="9">
        <v>66.14</v>
      </c>
      <c r="HK986" s="9">
        <v>66.239999999999995</v>
      </c>
      <c r="HL986" s="9">
        <v>66.34</v>
      </c>
      <c r="HM986" s="9">
        <v>66.459999999999994</v>
      </c>
      <c r="HN986" s="9">
        <v>66.569999999999993</v>
      </c>
      <c r="HO986" s="9">
        <v>66.66</v>
      </c>
      <c r="HP986" s="9">
        <v>66.75</v>
      </c>
      <c r="HQ986" s="9">
        <v>66.900000000000006</v>
      </c>
      <c r="HR986" s="9">
        <v>67.03</v>
      </c>
      <c r="HS986" s="9">
        <v>67.150000000000006</v>
      </c>
      <c r="HT986" s="9">
        <v>67.27</v>
      </c>
      <c r="HU986" s="9">
        <v>67.349999999999994</v>
      </c>
      <c r="HV986" s="9">
        <v>67.42</v>
      </c>
      <c r="HW986" s="9">
        <v>67.489999999999995</v>
      </c>
      <c r="HX986" s="9">
        <v>67.59</v>
      </c>
      <c r="HY986" s="9">
        <v>67.650000000000006</v>
      </c>
      <c r="ID986" s="14">
        <v>84.838099999999997</v>
      </c>
      <c r="IE986" s="14">
        <v>84.747900000000001</v>
      </c>
      <c r="IF986" s="14">
        <v>-0.10641399999999999</v>
      </c>
      <c r="IH986" s="7">
        <v>65.349999999999994</v>
      </c>
      <c r="II986" s="9">
        <v>80.010000000000005</v>
      </c>
    </row>
    <row r="987" spans="1:243" x14ac:dyDescent="0.35">
      <c r="A987" s="6">
        <f t="shared" si="219"/>
        <v>45932</v>
      </c>
      <c r="B987" s="13">
        <f t="shared" si="214"/>
        <v>10</v>
      </c>
      <c r="C987" s="13">
        <f t="shared" si="215"/>
        <v>2025</v>
      </c>
      <c r="D987">
        <f t="shared" si="216"/>
        <v>202510</v>
      </c>
      <c r="E987">
        <f t="shared" si="217"/>
        <v>4</v>
      </c>
      <c r="F987">
        <f t="shared" si="218"/>
        <v>202504</v>
      </c>
      <c r="G987" t="s">
        <v>2146</v>
      </c>
      <c r="H987" s="9">
        <v>4</v>
      </c>
      <c r="I987" s="9">
        <v>3.9674</v>
      </c>
      <c r="J987" s="10">
        <v>3.9672190000000001</v>
      </c>
      <c r="K987" s="10">
        <v>3.9454237000000001</v>
      </c>
      <c r="L987" s="10">
        <v>3.9135589</v>
      </c>
      <c r="M987" s="10">
        <v>3.8694093000000001</v>
      </c>
      <c r="N987" s="10">
        <v>3.8190445999999998</v>
      </c>
      <c r="O987" s="10">
        <v>3.7697311</v>
      </c>
      <c r="P987" s="10">
        <v>3.7260279000000001</v>
      </c>
      <c r="Q987" s="10">
        <v>3.6903592000000001</v>
      </c>
      <c r="R987" s="10">
        <v>3.6634606999999999</v>
      </c>
      <c r="S987" s="10">
        <v>3.6448885</v>
      </c>
      <c r="T987" s="10">
        <v>3.6335967999999998</v>
      </c>
      <c r="U987" s="10">
        <v>3.6281675999999998</v>
      </c>
      <c r="V987" s="10">
        <v>3.6261188</v>
      </c>
      <c r="W987" s="10">
        <v>3.6264742000000001</v>
      </c>
      <c r="X987" s="10">
        <v>3.6287365</v>
      </c>
      <c r="Y987" s="10">
        <v>3.6324082999999998</v>
      </c>
      <c r="Z987" s="10">
        <v>3.6369924</v>
      </c>
      <c r="AA987" s="10">
        <v>3.6419912999999999</v>
      </c>
      <c r="AB987" s="10">
        <v>3.6470068000000002</v>
      </c>
      <c r="AC987" s="10">
        <v>3.6520185999999999</v>
      </c>
      <c r="AD987" s="10">
        <v>3.6570958999999998</v>
      </c>
      <c r="AE987" s="10">
        <v>3.6623082</v>
      </c>
      <c r="AF987" s="10">
        <v>3.6677251000000002</v>
      </c>
      <c r="AG987" s="10">
        <v>3.6734155999999998</v>
      </c>
      <c r="AH987" s="10">
        <v>3.6794392999999999</v>
      </c>
      <c r="AI987" s="10">
        <v>3.6858059000000001</v>
      </c>
      <c r="AJ987" s="10">
        <v>3.6925102000000001</v>
      </c>
      <c r="AK987" s="10">
        <v>3.6995469999999999</v>
      </c>
      <c r="AL987" s="10">
        <v>3.7069112999999998</v>
      </c>
      <c r="AM987" s="10">
        <v>3.7145975999999998</v>
      </c>
      <c r="AN987" s="10">
        <v>3.722601</v>
      </c>
      <c r="AO987" s="10">
        <v>3.7309161</v>
      </c>
      <c r="AP987" s="10">
        <v>3.7395377999999999</v>
      </c>
      <c r="AQ987" s="10">
        <v>3.7484608000000001</v>
      </c>
      <c r="AR987" s="10">
        <v>3.7576801999999998</v>
      </c>
      <c r="AS987" s="10">
        <v>3.7671904000000001</v>
      </c>
      <c r="AT987" s="10">
        <v>3.776986</v>
      </c>
      <c r="AU987" s="10">
        <v>3.7870588999999999</v>
      </c>
      <c r="AV987" s="10">
        <v>3.7974001999999998</v>
      </c>
      <c r="AW987" s="10">
        <v>3.8080012999999999</v>
      </c>
      <c r="AX987" s="10">
        <v>3.8188537</v>
      </c>
      <c r="AY987" s="10">
        <v>3.8299484000000001</v>
      </c>
      <c r="AZ987" s="10">
        <v>3.8412768000000002</v>
      </c>
      <c r="BA987" s="10">
        <v>3.8528305</v>
      </c>
      <c r="BB987" s="10">
        <v>3.8646003000000002</v>
      </c>
      <c r="BC987" s="10">
        <v>3.8765778000000002</v>
      </c>
      <c r="BD987" s="10">
        <v>3.8887543999999998</v>
      </c>
      <c r="BE987" s="10">
        <v>3.9011211000000001</v>
      </c>
      <c r="BF987" s="10">
        <v>3.9136698000000001</v>
      </c>
      <c r="BG987" s="10">
        <v>3.9263938999999999</v>
      </c>
      <c r="BH987" s="10">
        <v>3.9392871</v>
      </c>
      <c r="BI987" s="10">
        <v>3.9523432999999999</v>
      </c>
      <c r="BJ987" s="10">
        <v>3.9655564999999999</v>
      </c>
      <c r="BK987" s="10">
        <v>3.9789202000000001</v>
      </c>
      <c r="BL987" s="10">
        <v>3.9924284999999999</v>
      </c>
      <c r="BM987" s="10">
        <v>4.0060754000000003</v>
      </c>
      <c r="BN987" s="10">
        <v>4.0198543999999998</v>
      </c>
      <c r="BO987" s="10">
        <v>4.0337594000000001</v>
      </c>
      <c r="BP987" s="10">
        <v>4.0477846</v>
      </c>
      <c r="BQ987" s="10">
        <v>4.0619234000000004</v>
      </c>
      <c r="BR987" s="10">
        <v>4.1487733000000002</v>
      </c>
      <c r="BS987" s="10">
        <v>4.237997</v>
      </c>
      <c r="BU987" s="9">
        <v>80.260000000000005</v>
      </c>
      <c r="BV987" s="9">
        <v>83.23</v>
      </c>
      <c r="BW987" s="9">
        <v>84.92</v>
      </c>
      <c r="BX987" s="9">
        <v>85.15</v>
      </c>
      <c r="BY987" s="9">
        <v>82.04</v>
      </c>
      <c r="BZ987" s="9">
        <v>78.510000000000005</v>
      </c>
      <c r="CA987" s="9">
        <v>76.290000000000006</v>
      </c>
      <c r="CB987" s="9">
        <v>75.38</v>
      </c>
      <c r="CC987" s="9">
        <v>75.09</v>
      </c>
      <c r="CD987" s="9">
        <v>76.25</v>
      </c>
      <c r="CE987" s="9">
        <v>77.73</v>
      </c>
      <c r="CF987" s="9">
        <v>78.63</v>
      </c>
      <c r="CG987" s="9">
        <v>83.69</v>
      </c>
      <c r="CH987" s="9">
        <v>86.83</v>
      </c>
      <c r="CI987" s="9">
        <v>88.36</v>
      </c>
      <c r="CJ987" s="9">
        <v>88.18</v>
      </c>
      <c r="CK987" s="9">
        <v>82.23</v>
      </c>
      <c r="CL987" s="9">
        <v>74</v>
      </c>
      <c r="CM987" s="9">
        <v>72.099999999999994</v>
      </c>
      <c r="CN987" s="9">
        <v>70.540000000000006</v>
      </c>
      <c r="CO987" s="9">
        <v>69.8</v>
      </c>
      <c r="CP987" s="9">
        <v>70.08</v>
      </c>
      <c r="CQ987" s="9">
        <v>72.23</v>
      </c>
      <c r="CR987" s="9">
        <v>76.97</v>
      </c>
      <c r="CS987" s="9">
        <v>80.05</v>
      </c>
      <c r="CT987" s="9">
        <v>80.489999999999995</v>
      </c>
      <c r="CU987" s="9">
        <v>81.69</v>
      </c>
      <c r="CV987" s="9">
        <v>81.95</v>
      </c>
      <c r="CW987" s="9">
        <v>78.45</v>
      </c>
      <c r="CX987" s="9">
        <v>70.989999999999995</v>
      </c>
      <c r="CY987" s="9">
        <v>67.069999999999993</v>
      </c>
      <c r="CZ987" s="9">
        <v>65.08</v>
      </c>
      <c r="DA987" s="9">
        <v>65.14</v>
      </c>
      <c r="DB987" s="9">
        <v>65.23</v>
      </c>
      <c r="DC987" s="9">
        <v>67.53</v>
      </c>
      <c r="DD987" s="9">
        <v>71.89</v>
      </c>
      <c r="DE987" s="9">
        <v>74.13</v>
      </c>
      <c r="DF987" s="9">
        <v>75.489999999999995</v>
      </c>
      <c r="DG987" s="9">
        <v>77.73</v>
      </c>
      <c r="DH987" s="9">
        <v>77.239999999999995</v>
      </c>
      <c r="DI987" s="9">
        <v>75.44</v>
      </c>
      <c r="DJ987" s="9">
        <v>66.569999999999993</v>
      </c>
      <c r="DK987" s="9">
        <v>64.56</v>
      </c>
      <c r="DL987" s="9">
        <v>64.260000000000005</v>
      </c>
      <c r="DM987" s="9">
        <v>64.44</v>
      </c>
      <c r="DN987" s="9">
        <v>64.25</v>
      </c>
      <c r="DO987" s="9">
        <v>65.53</v>
      </c>
      <c r="DP987" s="9">
        <v>69.08</v>
      </c>
      <c r="DR987" s="9">
        <v>80.53</v>
      </c>
      <c r="DS987" s="9">
        <v>79.98</v>
      </c>
      <c r="DT987" s="9">
        <v>86.32</v>
      </c>
      <c r="DU987" s="9">
        <v>85.24</v>
      </c>
      <c r="DV987" s="9">
        <v>77.819999999999993</v>
      </c>
      <c r="DW987" s="9">
        <v>74.66</v>
      </c>
      <c r="DX987" s="9">
        <v>71.72</v>
      </c>
      <c r="DY987" s="9">
        <v>70.66</v>
      </c>
      <c r="DZ987" s="9">
        <v>70.69</v>
      </c>
      <c r="EA987" s="9">
        <v>70.900000000000006</v>
      </c>
      <c r="EB987" s="9">
        <v>73.08</v>
      </c>
      <c r="EC987" s="9">
        <v>78.3</v>
      </c>
      <c r="ED987" s="9">
        <v>80.28</v>
      </c>
      <c r="EE987" s="9">
        <v>80.53</v>
      </c>
      <c r="EF987" s="9">
        <v>83.8</v>
      </c>
      <c r="EG987" s="9">
        <v>83.25</v>
      </c>
      <c r="EH987" s="9">
        <v>80.03</v>
      </c>
      <c r="EI987" s="9">
        <v>70.33</v>
      </c>
      <c r="EJ987" s="9">
        <v>67.540000000000006</v>
      </c>
      <c r="EK987" s="9">
        <v>67.33</v>
      </c>
      <c r="EL987" s="9">
        <v>67.569999999999993</v>
      </c>
      <c r="EM987" s="9">
        <v>68.040000000000006</v>
      </c>
      <c r="EN987" s="9">
        <v>70.39</v>
      </c>
      <c r="EO987" s="9">
        <v>76.55</v>
      </c>
      <c r="EP987" s="9">
        <v>78.58</v>
      </c>
      <c r="EQ987" s="9">
        <v>78.84</v>
      </c>
      <c r="ER987" s="9">
        <v>78.78</v>
      </c>
      <c r="ES987" s="9">
        <v>78.27</v>
      </c>
      <c r="ET987" s="9">
        <v>75.48</v>
      </c>
      <c r="EU987" s="9">
        <v>68.849999999999994</v>
      </c>
      <c r="EV987" s="9">
        <v>66.42</v>
      </c>
      <c r="EW987" s="9">
        <v>66.22</v>
      </c>
      <c r="EX987" s="9">
        <v>66.400000000000006</v>
      </c>
      <c r="EY987" s="9">
        <v>66.849999999999994</v>
      </c>
      <c r="EZ987" s="9">
        <v>69.12</v>
      </c>
      <c r="FA987" s="9">
        <v>75.78</v>
      </c>
      <c r="FB987" s="9">
        <v>77.78</v>
      </c>
      <c r="FC987" s="9">
        <v>77.959999999999994</v>
      </c>
      <c r="FD987" s="9">
        <v>77.900000000000006</v>
      </c>
      <c r="FE987" s="9">
        <v>77.459999999999994</v>
      </c>
      <c r="FF987" s="9">
        <v>74.930000000000007</v>
      </c>
      <c r="FG987" s="9">
        <v>67.48</v>
      </c>
      <c r="FH987" s="9">
        <v>65.27</v>
      </c>
      <c r="FI987" s="9">
        <v>65.14</v>
      </c>
      <c r="FJ987" s="9">
        <v>65.349999999999994</v>
      </c>
      <c r="FK987" s="9">
        <v>65.75</v>
      </c>
      <c r="FL987" s="9">
        <v>67.849999999999994</v>
      </c>
      <c r="FM987" s="9">
        <v>75.209999999999994</v>
      </c>
      <c r="FO987" s="9">
        <v>84.422600000000003</v>
      </c>
      <c r="FP987" s="7">
        <v>65.44</v>
      </c>
      <c r="FQ987" s="9">
        <v>1.3421000000000001</v>
      </c>
      <c r="FT987" s="7">
        <v>3.97</v>
      </c>
      <c r="FU987" s="7">
        <v>4.7</v>
      </c>
      <c r="FV987" s="9">
        <v>84.552099999999996</v>
      </c>
      <c r="FX987" s="9">
        <v>64.11</v>
      </c>
      <c r="FY987" s="9">
        <v>63.63</v>
      </c>
      <c r="FZ987" s="9">
        <v>63.61</v>
      </c>
      <c r="GA987" s="9">
        <v>63.7</v>
      </c>
      <c r="GB987" s="9">
        <v>64.56</v>
      </c>
      <c r="GD987" s="9">
        <v>64.11</v>
      </c>
      <c r="GE987" s="9">
        <v>63.81</v>
      </c>
      <c r="GF987" s="9">
        <v>63.63</v>
      </c>
      <c r="GG987" s="9">
        <v>63.56</v>
      </c>
      <c r="GH987" s="9">
        <v>63.57</v>
      </c>
      <c r="GI987" s="9">
        <v>63.61</v>
      </c>
      <c r="GJ987" s="9">
        <v>63.65</v>
      </c>
      <c r="GK987" s="9">
        <v>63.66</v>
      </c>
      <c r="GL987" s="9">
        <v>63.67</v>
      </c>
      <c r="GM987" s="9">
        <v>63.67</v>
      </c>
      <c r="GN987" s="9">
        <v>63.67</v>
      </c>
      <c r="GO987" s="9">
        <v>63.7</v>
      </c>
      <c r="GP987" s="9">
        <v>63.73</v>
      </c>
      <c r="GQ987" s="9">
        <v>63.74</v>
      </c>
      <c r="GR987" s="9">
        <v>63.76</v>
      </c>
      <c r="GS987" s="9">
        <v>63.81</v>
      </c>
      <c r="GT987" s="9">
        <v>63.88</v>
      </c>
      <c r="GU987" s="9">
        <v>63.98</v>
      </c>
      <c r="GV987" s="9">
        <v>64.09</v>
      </c>
      <c r="GW987" s="9">
        <v>64.150000000000006</v>
      </c>
      <c r="GX987" s="9">
        <v>64.22</v>
      </c>
      <c r="GY987" s="9">
        <v>64.33</v>
      </c>
      <c r="GZ987" s="9">
        <v>64.430000000000007</v>
      </c>
      <c r="HA987" s="9">
        <v>64.56</v>
      </c>
      <c r="HB987" s="9">
        <v>64.680000000000007</v>
      </c>
      <c r="HC987" s="9">
        <v>64.75</v>
      </c>
      <c r="HD987" s="9">
        <v>64.86</v>
      </c>
      <c r="HE987" s="9">
        <v>65.02</v>
      </c>
      <c r="HF987" s="9">
        <v>65.17</v>
      </c>
      <c r="HG987" s="9">
        <v>65.319999999999993</v>
      </c>
      <c r="HH987" s="9">
        <v>65.459999999999994</v>
      </c>
      <c r="HI987" s="9">
        <v>65.52</v>
      </c>
      <c r="HJ987" s="9">
        <v>65.61</v>
      </c>
      <c r="HK987" s="9">
        <v>65.72</v>
      </c>
      <c r="HL987" s="9">
        <v>65.819999999999993</v>
      </c>
      <c r="HM987" s="9">
        <v>65.95</v>
      </c>
      <c r="HN987" s="9">
        <v>66.069999999999993</v>
      </c>
      <c r="HO987" s="9">
        <v>66.16</v>
      </c>
      <c r="HP987" s="9">
        <v>66.260000000000005</v>
      </c>
      <c r="HQ987" s="9">
        <v>66.42</v>
      </c>
      <c r="HR987" s="9">
        <v>66.56</v>
      </c>
      <c r="HS987" s="9">
        <v>66.69</v>
      </c>
      <c r="HT987" s="9">
        <v>66.81</v>
      </c>
      <c r="HU987" s="9">
        <v>66.900000000000006</v>
      </c>
      <c r="HV987" s="9">
        <v>66.97</v>
      </c>
      <c r="HW987" s="9">
        <v>67.040000000000006</v>
      </c>
      <c r="HX987" s="9">
        <v>67.14</v>
      </c>
      <c r="HY987" s="9">
        <v>67.2</v>
      </c>
      <c r="ID987" s="14">
        <v>84.838099999999997</v>
      </c>
      <c r="IE987" s="14">
        <v>84.747900000000001</v>
      </c>
      <c r="IF987" s="14">
        <v>-0.10641399999999999</v>
      </c>
      <c r="IH987" s="7">
        <v>64.11</v>
      </c>
      <c r="II987" s="9">
        <v>80.260000000000005</v>
      </c>
    </row>
    <row r="988" spans="1:243" x14ac:dyDescent="0.35">
      <c r="A988" s="6">
        <f t="shared" si="219"/>
        <v>45933</v>
      </c>
      <c r="B988" s="13">
        <f t="shared" si="214"/>
        <v>10</v>
      </c>
      <c r="C988" s="13">
        <f t="shared" si="215"/>
        <v>2025</v>
      </c>
      <c r="D988">
        <f t="shared" si="216"/>
        <v>202510</v>
      </c>
      <c r="E988">
        <f t="shared" si="217"/>
        <v>4</v>
      </c>
      <c r="F988">
        <f t="shared" si="218"/>
        <v>202504</v>
      </c>
      <c r="G988" t="s">
        <v>2147</v>
      </c>
      <c r="H988" s="9">
        <v>4</v>
      </c>
      <c r="I988" s="9">
        <v>3.9672000000000001</v>
      </c>
      <c r="J988" s="10">
        <v>3.9675636000000001</v>
      </c>
      <c r="K988" s="10">
        <v>3.9436694000000001</v>
      </c>
      <c r="L988" s="10">
        <v>3.9085925000000001</v>
      </c>
      <c r="M988" s="10">
        <v>3.8617294000000002</v>
      </c>
      <c r="N988" s="10">
        <v>3.8099750999999999</v>
      </c>
      <c r="O988" s="10">
        <v>3.7601973000000002</v>
      </c>
      <c r="P988" s="10">
        <v>3.7151683000000002</v>
      </c>
      <c r="Q988" s="10">
        <v>3.6760404000000002</v>
      </c>
      <c r="R988" s="10">
        <v>3.6426508000000002</v>
      </c>
      <c r="S988" s="10">
        <v>3.6145725</v>
      </c>
      <c r="T988" s="10">
        <v>3.5916616000000001</v>
      </c>
      <c r="U988" s="10">
        <v>3.5738232999999999</v>
      </c>
      <c r="V988" s="10">
        <v>3.5611926</v>
      </c>
      <c r="W988" s="10">
        <v>3.5533451</v>
      </c>
      <c r="X988" s="10">
        <v>3.549655</v>
      </c>
      <c r="Y988" s="10">
        <v>3.5494960999999998</v>
      </c>
      <c r="Z988" s="10">
        <v>3.5522423999999999</v>
      </c>
      <c r="AA988" s="10">
        <v>3.5572678999999998</v>
      </c>
      <c r="AB988" s="10">
        <v>3.5640014</v>
      </c>
      <c r="AC988" s="10">
        <v>3.5721259999999999</v>
      </c>
      <c r="AD988" s="10">
        <v>3.5813980000000001</v>
      </c>
      <c r="AE988" s="10">
        <v>3.5915743</v>
      </c>
      <c r="AF988" s="10">
        <v>3.6024117000000002</v>
      </c>
      <c r="AG988" s="10">
        <v>3.6136664000000001</v>
      </c>
      <c r="AH988" s="10">
        <v>3.6251302000000001</v>
      </c>
      <c r="AI988" s="10">
        <v>3.6367489000000002</v>
      </c>
      <c r="AJ988" s="10">
        <v>3.6485102999999999</v>
      </c>
      <c r="AK988" s="10">
        <v>3.6604025999999998</v>
      </c>
      <c r="AL988" s="10">
        <v>3.6724142</v>
      </c>
      <c r="AM988" s="10">
        <v>3.6845327999999999</v>
      </c>
      <c r="AN988" s="10">
        <v>3.6967466999999998</v>
      </c>
      <c r="AO988" s="10">
        <v>3.7090442000000001</v>
      </c>
      <c r="AP988" s="10">
        <v>3.7214132000000002</v>
      </c>
      <c r="AQ988" s="10">
        <v>3.7338418</v>
      </c>
      <c r="AR988" s="10">
        <v>3.7463183999999998</v>
      </c>
      <c r="AS988" s="10">
        <v>3.7588308000000001</v>
      </c>
      <c r="AT988" s="10">
        <v>3.7713698999999998</v>
      </c>
      <c r="AU988" s="10">
        <v>3.7839382000000001</v>
      </c>
      <c r="AV988" s="10">
        <v>3.7965412000000001</v>
      </c>
      <c r="AW988" s="10">
        <v>3.8091843999999999</v>
      </c>
      <c r="AX988" s="10">
        <v>3.8218738000000001</v>
      </c>
      <c r="AY988" s="10">
        <v>3.8346146000000001</v>
      </c>
      <c r="AZ988" s="10">
        <v>3.8474126000000002</v>
      </c>
      <c r="BA988" s="10">
        <v>3.8602734999999999</v>
      </c>
      <c r="BB988" s="10">
        <v>3.8732028000000001</v>
      </c>
      <c r="BC988" s="10">
        <v>3.886206</v>
      </c>
      <c r="BD988" s="10">
        <v>3.8992890999999998</v>
      </c>
      <c r="BE988" s="10">
        <v>3.9124572999999998</v>
      </c>
      <c r="BF988" s="10">
        <v>3.9257156000000002</v>
      </c>
      <c r="BG988" s="10">
        <v>3.9390653000000002</v>
      </c>
      <c r="BH988" s="10">
        <v>3.9525063</v>
      </c>
      <c r="BI988" s="10">
        <v>3.9660389999999999</v>
      </c>
      <c r="BJ988" s="10">
        <v>3.9796635999999999</v>
      </c>
      <c r="BK988" s="10">
        <v>3.9933801</v>
      </c>
      <c r="BL988" s="10">
        <v>4.0071887999999998</v>
      </c>
      <c r="BM988" s="10">
        <v>4.0210901000000003</v>
      </c>
      <c r="BN988" s="10">
        <v>4.0350837999999998</v>
      </c>
      <c r="BO988" s="10">
        <v>4.0491703000000001</v>
      </c>
      <c r="BP988" s="10">
        <v>4.0633499999999998</v>
      </c>
      <c r="BQ988" s="10">
        <v>4.0776225999999998</v>
      </c>
      <c r="BR988" s="10">
        <v>4.1650307</v>
      </c>
      <c r="BS988" s="10">
        <v>4.2546568000000002</v>
      </c>
      <c r="BU988" s="9">
        <v>80.58</v>
      </c>
      <c r="BV988" s="9">
        <v>83.1</v>
      </c>
      <c r="BW988" s="9">
        <v>84.81</v>
      </c>
      <c r="BX988" s="9">
        <v>84.96</v>
      </c>
      <c r="BY988" s="9">
        <v>81.89</v>
      </c>
      <c r="BZ988" s="9">
        <v>78.260000000000005</v>
      </c>
      <c r="CA988" s="9">
        <v>75.989999999999995</v>
      </c>
      <c r="CB988" s="9">
        <v>75.08</v>
      </c>
      <c r="CC988" s="9">
        <v>74.84</v>
      </c>
      <c r="CD988" s="9">
        <v>75.989999999999995</v>
      </c>
      <c r="CE988" s="9">
        <v>77.48</v>
      </c>
      <c r="CF988" s="9">
        <v>78.13</v>
      </c>
      <c r="CG988" s="9">
        <v>83.44</v>
      </c>
      <c r="CH988" s="9">
        <v>86.69</v>
      </c>
      <c r="CI988" s="9">
        <v>88.23</v>
      </c>
      <c r="CJ988" s="9">
        <v>88.06</v>
      </c>
      <c r="CK988" s="9">
        <v>82.13</v>
      </c>
      <c r="CL988" s="9">
        <v>73.91</v>
      </c>
      <c r="CM988" s="9">
        <v>72.03</v>
      </c>
      <c r="CN988" s="9">
        <v>70.489999999999995</v>
      </c>
      <c r="CO988" s="9">
        <v>69.760000000000005</v>
      </c>
      <c r="CP988" s="9">
        <v>70.06</v>
      </c>
      <c r="CQ988" s="9">
        <v>72.23</v>
      </c>
      <c r="CR988" s="9">
        <v>77.06</v>
      </c>
      <c r="CS988" s="9">
        <v>80.150000000000006</v>
      </c>
      <c r="CT988" s="9">
        <v>80.59</v>
      </c>
      <c r="CU988" s="9">
        <v>81.790000000000006</v>
      </c>
      <c r="CV988" s="9">
        <v>82.05</v>
      </c>
      <c r="CW988" s="9">
        <v>78.55</v>
      </c>
      <c r="CX988" s="9">
        <v>71.05</v>
      </c>
      <c r="CY988" s="9">
        <v>67.13</v>
      </c>
      <c r="CZ988" s="9">
        <v>65.14</v>
      </c>
      <c r="DA988" s="9">
        <v>65.2</v>
      </c>
      <c r="DB988" s="9">
        <v>65.290000000000006</v>
      </c>
      <c r="DC988" s="9">
        <v>67.59</v>
      </c>
      <c r="DD988" s="9">
        <v>72.45</v>
      </c>
      <c r="DE988" s="9">
        <v>74.69</v>
      </c>
      <c r="DF988" s="9">
        <v>76.05</v>
      </c>
      <c r="DG988" s="9">
        <v>78.290000000000006</v>
      </c>
      <c r="DH988" s="9">
        <v>77.8</v>
      </c>
      <c r="DI988" s="9">
        <v>76</v>
      </c>
      <c r="DJ988" s="9">
        <v>66.52</v>
      </c>
      <c r="DK988" s="9">
        <v>64.510000000000005</v>
      </c>
      <c r="DL988" s="9">
        <v>64.209999999999994</v>
      </c>
      <c r="DM988" s="9">
        <v>64.39</v>
      </c>
      <c r="DN988" s="9">
        <v>64.2</v>
      </c>
      <c r="DO988" s="9">
        <v>65.48</v>
      </c>
      <c r="DP988" s="9">
        <v>69.03</v>
      </c>
      <c r="DR988" s="9">
        <v>81.680000000000007</v>
      </c>
      <c r="DS988" s="9">
        <v>80.56</v>
      </c>
      <c r="DT988" s="9">
        <v>87.07</v>
      </c>
      <c r="DU988" s="9">
        <v>85.76</v>
      </c>
      <c r="DV988" s="9">
        <v>77.55</v>
      </c>
      <c r="DW988" s="9">
        <v>74.91</v>
      </c>
      <c r="DX988" s="9">
        <v>71.97</v>
      </c>
      <c r="DY988" s="9">
        <v>70.91</v>
      </c>
      <c r="DZ988" s="9">
        <v>71.08</v>
      </c>
      <c r="EA988" s="9">
        <v>71.28</v>
      </c>
      <c r="EB988" s="9">
        <v>73.459999999999994</v>
      </c>
      <c r="EC988" s="9">
        <v>78.459999999999994</v>
      </c>
      <c r="ED988" s="9">
        <v>80.44</v>
      </c>
      <c r="EE988" s="9">
        <v>80.69</v>
      </c>
      <c r="EF988" s="9">
        <v>84.5</v>
      </c>
      <c r="EG988" s="9">
        <v>83.95</v>
      </c>
      <c r="EH988" s="9">
        <v>80.7</v>
      </c>
      <c r="EI988" s="9">
        <v>70.69</v>
      </c>
      <c r="EJ988" s="9">
        <v>67.900000000000006</v>
      </c>
      <c r="EK988" s="9">
        <v>67.69</v>
      </c>
      <c r="EL988" s="9">
        <v>67.930000000000007</v>
      </c>
      <c r="EM988" s="9">
        <v>68.400000000000006</v>
      </c>
      <c r="EN988" s="9">
        <v>70.75</v>
      </c>
      <c r="EO988" s="9">
        <v>77.23</v>
      </c>
      <c r="EP988" s="9">
        <v>79.28</v>
      </c>
      <c r="EQ988" s="9">
        <v>79.540000000000006</v>
      </c>
      <c r="ER988" s="9">
        <v>79.48</v>
      </c>
      <c r="ES988" s="9">
        <v>78.959999999999994</v>
      </c>
      <c r="ET988" s="9">
        <v>76.150000000000006</v>
      </c>
      <c r="EU988" s="9">
        <v>69.02</v>
      </c>
      <c r="EV988" s="9">
        <v>66.59</v>
      </c>
      <c r="EW988" s="9">
        <v>66.38</v>
      </c>
      <c r="EX988" s="9">
        <v>66.56</v>
      </c>
      <c r="EY988" s="9">
        <v>67.010000000000005</v>
      </c>
      <c r="EZ988" s="9">
        <v>69.28</v>
      </c>
      <c r="FA988" s="9">
        <v>76.39</v>
      </c>
      <c r="FB988" s="9">
        <v>78.400000000000006</v>
      </c>
      <c r="FC988" s="9">
        <v>78.569999999999993</v>
      </c>
      <c r="FD988" s="9">
        <v>78.510000000000005</v>
      </c>
      <c r="FE988" s="9">
        <v>78.06</v>
      </c>
      <c r="FF988" s="9">
        <v>75.52</v>
      </c>
      <c r="FG988" s="9">
        <v>67.599999999999994</v>
      </c>
      <c r="FH988" s="9">
        <v>65.39</v>
      </c>
      <c r="FI988" s="9">
        <v>65.260000000000005</v>
      </c>
      <c r="FJ988" s="9">
        <v>65.459999999999994</v>
      </c>
      <c r="FK988" s="9">
        <v>65.87</v>
      </c>
      <c r="FL988" s="9">
        <v>67.959999999999994</v>
      </c>
      <c r="FM988" s="9">
        <v>75.59</v>
      </c>
      <c r="FO988" s="9">
        <v>84.614999999999995</v>
      </c>
      <c r="FP988" s="7">
        <v>66.13</v>
      </c>
      <c r="FQ988" s="9">
        <v>1.3472</v>
      </c>
      <c r="FT988" s="7">
        <v>3.98</v>
      </c>
      <c r="FU988" s="7">
        <v>4.7</v>
      </c>
      <c r="FV988" s="9">
        <v>84.751199999999997</v>
      </c>
      <c r="FX988" s="9">
        <v>64.53</v>
      </c>
      <c r="FY988" s="9">
        <v>63.94</v>
      </c>
      <c r="FZ988" s="9">
        <v>63.86</v>
      </c>
      <c r="GA988" s="9">
        <v>63.9</v>
      </c>
      <c r="GB988" s="9">
        <v>64.67</v>
      </c>
      <c r="GD988" s="9">
        <v>64.53</v>
      </c>
      <c r="GE988" s="9">
        <v>64.16</v>
      </c>
      <c r="GF988" s="9">
        <v>63.94</v>
      </c>
      <c r="GG988" s="9">
        <v>63.84</v>
      </c>
      <c r="GH988" s="9">
        <v>63.83</v>
      </c>
      <c r="GI988" s="9">
        <v>63.86</v>
      </c>
      <c r="GJ988" s="9">
        <v>63.88</v>
      </c>
      <c r="GK988" s="9">
        <v>63.88</v>
      </c>
      <c r="GL988" s="9">
        <v>63.88</v>
      </c>
      <c r="GM988" s="9">
        <v>63.88</v>
      </c>
      <c r="GN988" s="9">
        <v>63.87</v>
      </c>
      <c r="GO988" s="9">
        <v>63.9</v>
      </c>
      <c r="GP988" s="9">
        <v>63.94</v>
      </c>
      <c r="GQ988" s="9">
        <v>63.95</v>
      </c>
      <c r="GR988" s="9">
        <v>63.96</v>
      </c>
      <c r="GS988" s="9">
        <v>64</v>
      </c>
      <c r="GT988" s="9">
        <v>64.06</v>
      </c>
      <c r="GU988" s="9">
        <v>64.150000000000006</v>
      </c>
      <c r="GV988" s="9">
        <v>64.25</v>
      </c>
      <c r="GW988" s="9">
        <v>64.3</v>
      </c>
      <c r="GX988" s="9">
        <v>64.37</v>
      </c>
      <c r="GY988" s="9">
        <v>64.47</v>
      </c>
      <c r="GZ988" s="9">
        <v>64.56</v>
      </c>
      <c r="HA988" s="9">
        <v>64.67</v>
      </c>
      <c r="HB988" s="9">
        <v>64.790000000000006</v>
      </c>
      <c r="HC988" s="9">
        <v>64.86</v>
      </c>
      <c r="HD988" s="9">
        <v>64.959999999999994</v>
      </c>
      <c r="HE988" s="9">
        <v>65.11</v>
      </c>
      <c r="HF988" s="9">
        <v>65.260000000000005</v>
      </c>
      <c r="HG988" s="9">
        <v>65.41</v>
      </c>
      <c r="HH988" s="9">
        <v>65.540000000000006</v>
      </c>
      <c r="HI988" s="9">
        <v>65.599999999999994</v>
      </c>
      <c r="HJ988" s="9">
        <v>65.69</v>
      </c>
      <c r="HK988" s="9">
        <v>65.790000000000006</v>
      </c>
      <c r="HL988" s="9">
        <v>65.89</v>
      </c>
      <c r="HM988" s="9">
        <v>66.010000000000005</v>
      </c>
      <c r="HN988" s="9">
        <v>66.12</v>
      </c>
      <c r="HO988" s="9">
        <v>66.209999999999994</v>
      </c>
      <c r="HP988" s="9">
        <v>66.31</v>
      </c>
      <c r="HQ988" s="9">
        <v>66.47</v>
      </c>
      <c r="HR988" s="9">
        <v>66.61</v>
      </c>
      <c r="HS988" s="9">
        <v>66.73</v>
      </c>
      <c r="HT988" s="9">
        <v>66.849999999999994</v>
      </c>
      <c r="HU988" s="9">
        <v>66.94</v>
      </c>
      <c r="HV988" s="9">
        <v>67.010000000000005</v>
      </c>
      <c r="HW988" s="9">
        <v>67.08</v>
      </c>
      <c r="HX988" s="9">
        <v>67.17</v>
      </c>
      <c r="HY988" s="9">
        <v>67.23</v>
      </c>
      <c r="ID988" s="14">
        <v>84.838099999999997</v>
      </c>
      <c r="IE988" s="14">
        <v>84.747900000000001</v>
      </c>
      <c r="IF988" s="14">
        <v>-0.10641399999999999</v>
      </c>
      <c r="IH988" s="7">
        <v>64.53</v>
      </c>
      <c r="II988" s="9">
        <v>80.58</v>
      </c>
    </row>
    <row r="989" spans="1:243" x14ac:dyDescent="0.35">
      <c r="A989" s="6">
        <f t="shared" si="219"/>
        <v>45936</v>
      </c>
      <c r="B989" s="13">
        <f t="shared" si="214"/>
        <v>10</v>
      </c>
      <c r="C989" s="13">
        <f t="shared" si="215"/>
        <v>2025</v>
      </c>
      <c r="D989">
        <f t="shared" si="216"/>
        <v>202510</v>
      </c>
      <c r="E989">
        <f t="shared" si="217"/>
        <v>4</v>
      </c>
      <c r="F989">
        <f t="shared" si="218"/>
        <v>202504</v>
      </c>
      <c r="G989" t="s">
        <v>2148</v>
      </c>
      <c r="H989" s="9">
        <v>4</v>
      </c>
      <c r="I989" s="9">
        <v>3.9674</v>
      </c>
      <c r="J989" s="10">
        <v>3.9650086999999998</v>
      </c>
      <c r="K989" s="10">
        <v>3.9390436000000002</v>
      </c>
      <c r="L989" s="10">
        <v>3.9033579999999999</v>
      </c>
      <c r="M989" s="10">
        <v>3.8578730999999999</v>
      </c>
      <c r="N989" s="10">
        <v>3.8091659</v>
      </c>
      <c r="O989" s="10">
        <v>3.7635035000000001</v>
      </c>
      <c r="P989" s="10">
        <v>3.7238169000000001</v>
      </c>
      <c r="Q989" s="10">
        <v>3.6913052999999998</v>
      </c>
      <c r="R989" s="10">
        <v>3.6663437999999999</v>
      </c>
      <c r="S989" s="10">
        <v>3.6483428</v>
      </c>
      <c r="T989" s="10">
        <v>3.6367205</v>
      </c>
      <c r="U989" s="10">
        <v>3.630484</v>
      </c>
      <c r="V989" s="10">
        <v>3.6280654000000001</v>
      </c>
      <c r="W989" s="10">
        <v>3.6286773999999999</v>
      </c>
      <c r="X989" s="10">
        <v>3.6317805000000001</v>
      </c>
      <c r="Y989" s="10">
        <v>3.6368353999999998</v>
      </c>
      <c r="Z989" s="10">
        <v>3.6433029000000001</v>
      </c>
      <c r="AA989" s="10">
        <v>3.6506435000000002</v>
      </c>
      <c r="AB989" s="10">
        <v>3.6584013999999998</v>
      </c>
      <c r="AC989" s="10">
        <v>3.6664398</v>
      </c>
      <c r="AD989" s="10">
        <v>3.6746968999999998</v>
      </c>
      <c r="AE989" s="10">
        <v>3.6831114</v>
      </c>
      <c r="AF989" s="10">
        <v>3.6916221999999999</v>
      </c>
      <c r="AG989" s="10">
        <v>3.7001675999999999</v>
      </c>
      <c r="AH989" s="10">
        <v>3.7086991</v>
      </c>
      <c r="AI989" s="10">
        <v>3.7172193999999998</v>
      </c>
      <c r="AJ989" s="10">
        <v>3.7257437000000002</v>
      </c>
      <c r="AK989" s="10">
        <v>3.7342876999999999</v>
      </c>
      <c r="AL989" s="10">
        <v>3.7428667</v>
      </c>
      <c r="AM989" s="10">
        <v>3.7514959999999999</v>
      </c>
      <c r="AN989" s="10">
        <v>3.7601912</v>
      </c>
      <c r="AO989" s="10">
        <v>3.7689677000000001</v>
      </c>
      <c r="AP989" s="10">
        <v>3.7778407999999999</v>
      </c>
      <c r="AQ989" s="10">
        <v>3.786826</v>
      </c>
      <c r="AR989" s="10">
        <v>3.7959388000000001</v>
      </c>
      <c r="AS989" s="10">
        <v>3.8051944999999998</v>
      </c>
      <c r="AT989" s="10">
        <v>3.8146073999999999</v>
      </c>
      <c r="AU989" s="10">
        <v>3.8241873000000002</v>
      </c>
      <c r="AV989" s="10">
        <v>3.833942</v>
      </c>
      <c r="AW989" s="10">
        <v>3.84388</v>
      </c>
      <c r="AX989" s="10">
        <v>3.8540095999999999</v>
      </c>
      <c r="AY989" s="10">
        <v>3.8643386999999998</v>
      </c>
      <c r="AZ989" s="10">
        <v>3.8748757</v>
      </c>
      <c r="BA989" s="10">
        <v>3.8856288999999999</v>
      </c>
      <c r="BB989" s="10">
        <v>3.8966063000000002</v>
      </c>
      <c r="BC989" s="10">
        <v>3.9078162999999999</v>
      </c>
      <c r="BD989" s="10">
        <v>3.9192670999999999</v>
      </c>
      <c r="BE989" s="10">
        <v>3.9309666999999999</v>
      </c>
      <c r="BF989" s="10">
        <v>3.9429219</v>
      </c>
      <c r="BG989" s="10">
        <v>3.9551308999999999</v>
      </c>
      <c r="BH989" s="10">
        <v>3.9675883000000001</v>
      </c>
      <c r="BI989" s="10">
        <v>3.9802895</v>
      </c>
      <c r="BJ989" s="10">
        <v>3.9932297000000001</v>
      </c>
      <c r="BK989" s="10">
        <v>4.0064038000000002</v>
      </c>
      <c r="BL989" s="10">
        <v>4.0198067999999996</v>
      </c>
      <c r="BM989" s="10">
        <v>4.0334342999999997</v>
      </c>
      <c r="BN989" s="10">
        <v>4.0472808000000002</v>
      </c>
      <c r="BO989" s="10">
        <v>4.0613416999999998</v>
      </c>
      <c r="BP989" s="10">
        <v>4.0756122000000001</v>
      </c>
      <c r="BQ989" s="10">
        <v>4.0900870999999999</v>
      </c>
      <c r="BR989" s="10">
        <v>4.1807051</v>
      </c>
      <c r="BS989" s="10">
        <v>4.2758988999999996</v>
      </c>
      <c r="BU989" s="9">
        <v>85.17</v>
      </c>
      <c r="BV989" s="9">
        <v>86.97</v>
      </c>
      <c r="BW989" s="9">
        <v>88.51</v>
      </c>
      <c r="BX989" s="9">
        <v>88.6</v>
      </c>
      <c r="BY989" s="9">
        <v>85.14</v>
      </c>
      <c r="BZ989" s="9">
        <v>80.73</v>
      </c>
      <c r="CA989" s="9">
        <v>78.55</v>
      </c>
      <c r="CB989" s="9">
        <v>77.5</v>
      </c>
      <c r="CC989" s="9">
        <v>77.19</v>
      </c>
      <c r="CD989" s="9">
        <v>78.34</v>
      </c>
      <c r="CE989" s="9">
        <v>79.77</v>
      </c>
      <c r="CF989" s="9">
        <v>80.36</v>
      </c>
      <c r="CG989" s="9">
        <v>85.66</v>
      </c>
      <c r="CH989" s="9">
        <v>88.62</v>
      </c>
      <c r="CI989" s="9">
        <v>90.1</v>
      </c>
      <c r="CJ989" s="9">
        <v>89.71</v>
      </c>
      <c r="CK989" s="9">
        <v>83.54</v>
      </c>
      <c r="CL989" s="9">
        <v>75</v>
      </c>
      <c r="CM989" s="9">
        <v>72.900000000000006</v>
      </c>
      <c r="CN989" s="9">
        <v>71.5</v>
      </c>
      <c r="CO989" s="9">
        <v>70.790000000000006</v>
      </c>
      <c r="CP989" s="9">
        <v>71.11</v>
      </c>
      <c r="CQ989" s="9">
        <v>73.28</v>
      </c>
      <c r="CR989" s="9">
        <v>77.760000000000005</v>
      </c>
      <c r="CS989" s="9">
        <v>80.569999999999993</v>
      </c>
      <c r="CT989" s="9">
        <v>81.14</v>
      </c>
      <c r="CU989" s="9">
        <v>82.34</v>
      </c>
      <c r="CV989" s="9">
        <v>82.61</v>
      </c>
      <c r="CW989" s="9">
        <v>79.08</v>
      </c>
      <c r="CX989" s="9">
        <v>71.180000000000007</v>
      </c>
      <c r="CY989" s="9">
        <v>67.25</v>
      </c>
      <c r="CZ989" s="9">
        <v>65.260000000000005</v>
      </c>
      <c r="DA989" s="9">
        <v>65.31</v>
      </c>
      <c r="DB989" s="9">
        <v>65.400000000000006</v>
      </c>
      <c r="DC989" s="9">
        <v>67.7</v>
      </c>
      <c r="DD989" s="9">
        <v>72.47</v>
      </c>
      <c r="DE989" s="9">
        <v>74.709999999999994</v>
      </c>
      <c r="DF989" s="9">
        <v>76.069999999999993</v>
      </c>
      <c r="DG989" s="9">
        <v>78.19</v>
      </c>
      <c r="DH989" s="9">
        <v>77.7</v>
      </c>
      <c r="DI989" s="9">
        <v>75.900000000000006</v>
      </c>
      <c r="DJ989" s="9">
        <v>66.22</v>
      </c>
      <c r="DK989" s="9">
        <v>64.209999999999994</v>
      </c>
      <c r="DL989" s="9">
        <v>63.91</v>
      </c>
      <c r="DM989" s="9">
        <v>64.400000000000006</v>
      </c>
      <c r="DN989" s="9">
        <v>64.22</v>
      </c>
      <c r="DO989" s="9">
        <v>65.5</v>
      </c>
      <c r="DP989" s="9">
        <v>68.92</v>
      </c>
      <c r="DR989" s="9">
        <v>85.2</v>
      </c>
      <c r="DS989" s="9">
        <v>83.16</v>
      </c>
      <c r="DT989" s="9">
        <v>89.82</v>
      </c>
      <c r="DU989" s="9">
        <v>88.68</v>
      </c>
      <c r="DV989" s="9">
        <v>80.52</v>
      </c>
      <c r="DW989" s="9">
        <v>76.36</v>
      </c>
      <c r="DX989" s="9">
        <v>73.42</v>
      </c>
      <c r="DY989" s="9">
        <v>72.36</v>
      </c>
      <c r="DZ989" s="9">
        <v>72.52</v>
      </c>
      <c r="EA989" s="9">
        <v>72.72</v>
      </c>
      <c r="EB989" s="9">
        <v>74.900000000000006</v>
      </c>
      <c r="EC989" s="9">
        <v>79.45</v>
      </c>
      <c r="ED989" s="9">
        <v>81.44</v>
      </c>
      <c r="EE989" s="9">
        <v>81.69</v>
      </c>
      <c r="EF989" s="9">
        <v>85.82</v>
      </c>
      <c r="EG989" s="9">
        <v>85.27</v>
      </c>
      <c r="EH989" s="9">
        <v>81.96</v>
      </c>
      <c r="EI989" s="9">
        <v>71.2</v>
      </c>
      <c r="EJ989" s="9">
        <v>68.41</v>
      </c>
      <c r="EK989" s="9">
        <v>68.2</v>
      </c>
      <c r="EL989" s="9">
        <v>68.44</v>
      </c>
      <c r="EM989" s="9">
        <v>68.91</v>
      </c>
      <c r="EN989" s="9">
        <v>71.260000000000005</v>
      </c>
      <c r="EO989" s="9">
        <v>77.47</v>
      </c>
      <c r="EP989" s="9">
        <v>79.53</v>
      </c>
      <c r="EQ989" s="9">
        <v>79.8</v>
      </c>
      <c r="ER989" s="9">
        <v>79.739999999999995</v>
      </c>
      <c r="ES989" s="9">
        <v>79.209999999999994</v>
      </c>
      <c r="ET989" s="9">
        <v>76.400000000000006</v>
      </c>
      <c r="EU989" s="9">
        <v>69.069999999999993</v>
      </c>
      <c r="EV989" s="9">
        <v>66.650000000000006</v>
      </c>
      <c r="EW989" s="9">
        <v>66.430000000000007</v>
      </c>
      <c r="EX989" s="9">
        <v>66.61</v>
      </c>
      <c r="EY989" s="9">
        <v>67.06</v>
      </c>
      <c r="EZ989" s="9">
        <v>69.319999999999993</v>
      </c>
      <c r="FA989" s="9">
        <v>76.53</v>
      </c>
      <c r="FB989" s="9">
        <v>78.540000000000006</v>
      </c>
      <c r="FC989" s="9">
        <v>78.72</v>
      </c>
      <c r="FD989" s="9">
        <v>78.66</v>
      </c>
      <c r="FE989" s="9">
        <v>78.209999999999994</v>
      </c>
      <c r="FF989" s="9">
        <v>75.66</v>
      </c>
      <c r="FG989" s="9">
        <v>67.66</v>
      </c>
      <c r="FH989" s="9">
        <v>65.45</v>
      </c>
      <c r="FI989" s="9">
        <v>65.319999999999993</v>
      </c>
      <c r="FJ989" s="9">
        <v>65.52</v>
      </c>
      <c r="FK989" s="9">
        <v>65.930000000000007</v>
      </c>
      <c r="FL989" s="9">
        <v>68.02</v>
      </c>
      <c r="FM989" s="9">
        <v>75.67</v>
      </c>
      <c r="FO989" s="9">
        <v>84.792599999999993</v>
      </c>
      <c r="FP989" s="7">
        <v>67.09</v>
      </c>
      <c r="FQ989" s="9">
        <v>1.3480000000000001</v>
      </c>
      <c r="FT989" s="7">
        <v>4</v>
      </c>
      <c r="FU989" s="7">
        <v>4.74</v>
      </c>
      <c r="FV989" s="9">
        <v>84.935900000000004</v>
      </c>
      <c r="FX989" s="9">
        <v>65.47</v>
      </c>
      <c r="FY989" s="9">
        <v>64.819999999999993</v>
      </c>
      <c r="FZ989" s="9">
        <v>64.680000000000007</v>
      </c>
      <c r="GA989" s="9">
        <v>64.64</v>
      </c>
      <c r="GB989" s="9">
        <v>65.23</v>
      </c>
      <c r="GD989" s="9">
        <v>65.47</v>
      </c>
      <c r="GE989" s="9">
        <v>65.069999999999993</v>
      </c>
      <c r="GF989" s="9">
        <v>64.819999999999993</v>
      </c>
      <c r="GG989" s="9">
        <v>64.7</v>
      </c>
      <c r="GH989" s="9">
        <v>64.67</v>
      </c>
      <c r="GI989" s="9">
        <v>64.680000000000007</v>
      </c>
      <c r="GJ989" s="9">
        <v>64.69</v>
      </c>
      <c r="GK989" s="9">
        <v>64.680000000000007</v>
      </c>
      <c r="GL989" s="9">
        <v>64.66</v>
      </c>
      <c r="GM989" s="9">
        <v>64.64</v>
      </c>
      <c r="GN989" s="9">
        <v>64.62</v>
      </c>
      <c r="GO989" s="9">
        <v>64.64</v>
      </c>
      <c r="GP989" s="9">
        <v>64.66</v>
      </c>
      <c r="GQ989" s="9">
        <v>64.650000000000006</v>
      </c>
      <c r="GR989" s="9">
        <v>64.64</v>
      </c>
      <c r="GS989" s="9">
        <v>64.67</v>
      </c>
      <c r="GT989" s="9">
        <v>64.72</v>
      </c>
      <c r="GU989" s="9">
        <v>64.81</v>
      </c>
      <c r="GV989" s="9">
        <v>64.89</v>
      </c>
      <c r="GW989" s="9">
        <v>64.930000000000007</v>
      </c>
      <c r="GX989" s="9">
        <v>64.98</v>
      </c>
      <c r="GY989" s="9">
        <v>65.06</v>
      </c>
      <c r="GZ989" s="9">
        <v>65.13</v>
      </c>
      <c r="HA989" s="9">
        <v>65.23</v>
      </c>
      <c r="HB989" s="9">
        <v>65.33</v>
      </c>
      <c r="HC989" s="9">
        <v>65.38</v>
      </c>
      <c r="HD989" s="9">
        <v>65.47</v>
      </c>
      <c r="HE989" s="9">
        <v>65.599999999999994</v>
      </c>
      <c r="HF989" s="9">
        <v>65.73</v>
      </c>
      <c r="HG989" s="9">
        <v>65.86</v>
      </c>
      <c r="HH989" s="9">
        <v>65.97</v>
      </c>
      <c r="HI989" s="9">
        <v>66.02</v>
      </c>
      <c r="HJ989" s="9">
        <v>66.099999999999994</v>
      </c>
      <c r="HK989" s="9">
        <v>66.19</v>
      </c>
      <c r="HL989" s="9">
        <v>66.27</v>
      </c>
      <c r="HM989" s="9">
        <v>66.37</v>
      </c>
      <c r="HN989" s="9">
        <v>66.459999999999994</v>
      </c>
      <c r="HO989" s="9">
        <v>66.540000000000006</v>
      </c>
      <c r="HP989" s="9">
        <v>66.63</v>
      </c>
      <c r="HQ989" s="9">
        <v>66.78</v>
      </c>
      <c r="HR989" s="9">
        <v>66.91</v>
      </c>
      <c r="HS989" s="9">
        <v>67.02</v>
      </c>
      <c r="HT989" s="9">
        <v>67.12</v>
      </c>
      <c r="HU989" s="9">
        <v>67.2</v>
      </c>
      <c r="HV989" s="9">
        <v>67.260000000000005</v>
      </c>
      <c r="HW989" s="9">
        <v>67.319999999999993</v>
      </c>
      <c r="HX989" s="9">
        <v>67.400000000000006</v>
      </c>
      <c r="HY989" s="9">
        <v>67.44</v>
      </c>
      <c r="ID989" s="14">
        <v>84.838099999999997</v>
      </c>
      <c r="IE989" s="14">
        <v>84.747900000000001</v>
      </c>
      <c r="IF989" s="14">
        <v>-0.10641399999999999</v>
      </c>
      <c r="IH989" s="7">
        <v>65.47</v>
      </c>
      <c r="II989" s="9">
        <v>85.17</v>
      </c>
    </row>
    <row r="990" spans="1:243" x14ac:dyDescent="0.35">
      <c r="A990" s="6">
        <f t="shared" si="219"/>
        <v>45937</v>
      </c>
      <c r="B990" s="13">
        <f t="shared" si="214"/>
        <v>10</v>
      </c>
      <c r="C990" s="13">
        <f t="shared" si="215"/>
        <v>2025</v>
      </c>
      <c r="D990">
        <f t="shared" si="216"/>
        <v>202510</v>
      </c>
      <c r="E990">
        <f t="shared" si="217"/>
        <v>4</v>
      </c>
      <c r="F990">
        <f t="shared" si="218"/>
        <v>202504</v>
      </c>
      <c r="G990" t="s">
        <v>2149</v>
      </c>
      <c r="H990" s="9">
        <v>4</v>
      </c>
      <c r="I990" s="9">
        <v>3.9676</v>
      </c>
      <c r="J990" s="10">
        <v>3.9636418999999998</v>
      </c>
      <c r="K990" s="10">
        <v>3.9393267000000001</v>
      </c>
      <c r="L990" s="10">
        <v>3.9048585</v>
      </c>
      <c r="M990" s="10">
        <v>3.8602275000000001</v>
      </c>
      <c r="N990" s="10">
        <v>3.8116227999999999</v>
      </c>
      <c r="O990" s="10">
        <v>3.7652768000000001</v>
      </c>
      <c r="P990" s="10">
        <v>3.7249686</v>
      </c>
      <c r="Q990" s="10">
        <v>3.6925439999999998</v>
      </c>
      <c r="R990" s="10">
        <v>3.6686844000000001</v>
      </c>
      <c r="S990" s="10">
        <v>3.6528119999999999</v>
      </c>
      <c r="T990" s="10">
        <v>3.6440003999999999</v>
      </c>
      <c r="U990" s="10">
        <v>3.6407848</v>
      </c>
      <c r="V990" s="10">
        <v>3.6407832</v>
      </c>
      <c r="W990" s="10">
        <v>3.6430741000000002</v>
      </c>
      <c r="X990" s="10">
        <v>3.6471863999999998</v>
      </c>
      <c r="Y990" s="10">
        <v>3.6526491999999999</v>
      </c>
      <c r="Z990" s="10">
        <v>3.6589914000000001</v>
      </c>
      <c r="AA990" s="10">
        <v>3.6657419</v>
      </c>
      <c r="AB990" s="10">
        <v>3.6725127999999998</v>
      </c>
      <c r="AC990" s="10">
        <v>3.6792327</v>
      </c>
      <c r="AD990" s="10">
        <v>3.6859054000000002</v>
      </c>
      <c r="AE990" s="10">
        <v>3.6925346999999999</v>
      </c>
      <c r="AF990" s="10">
        <v>3.6991244999999999</v>
      </c>
      <c r="AG990" s="10">
        <v>3.7056786000000002</v>
      </c>
      <c r="AH990" s="10">
        <v>3.7122049000000001</v>
      </c>
      <c r="AI990" s="10">
        <v>3.7187277000000001</v>
      </c>
      <c r="AJ990" s="10">
        <v>3.7252749999999999</v>
      </c>
      <c r="AK990" s="10">
        <v>3.7318752000000002</v>
      </c>
      <c r="AL990" s="10">
        <v>3.7385565999999999</v>
      </c>
      <c r="AM990" s="10">
        <v>3.7453471999999999</v>
      </c>
      <c r="AN990" s="10">
        <v>3.7522753999999998</v>
      </c>
      <c r="AO990" s="10">
        <v>3.7593694000000002</v>
      </c>
      <c r="AP990" s="10">
        <v>3.7666575</v>
      </c>
      <c r="AQ990" s="10">
        <v>3.7741677999999999</v>
      </c>
      <c r="AR990" s="10">
        <v>3.7819286999999999</v>
      </c>
      <c r="AS990" s="10">
        <v>3.7899682000000001</v>
      </c>
      <c r="AT990" s="10">
        <v>3.7983115000000001</v>
      </c>
      <c r="AU990" s="10">
        <v>3.8069662000000002</v>
      </c>
      <c r="AV990" s="10">
        <v>3.8159334999999999</v>
      </c>
      <c r="AW990" s="10">
        <v>3.8252153</v>
      </c>
      <c r="AX990" s="10">
        <v>3.8348133</v>
      </c>
      <c r="AY990" s="10">
        <v>3.8447287999999999</v>
      </c>
      <c r="AZ990" s="10">
        <v>3.8549636</v>
      </c>
      <c r="BA990" s="10">
        <v>3.8655195</v>
      </c>
      <c r="BB990" s="10">
        <v>3.8763977000000001</v>
      </c>
      <c r="BC990" s="10">
        <v>3.8876000999999998</v>
      </c>
      <c r="BD990" s="10">
        <v>3.8991283999999999</v>
      </c>
      <c r="BE990" s="10">
        <v>3.9109837999999999</v>
      </c>
      <c r="BF990" s="10">
        <v>3.9231660000000002</v>
      </c>
      <c r="BG990" s="10">
        <v>3.9356637000000001</v>
      </c>
      <c r="BH990" s="10">
        <v>3.9484618</v>
      </c>
      <c r="BI990" s="10">
        <v>3.9615456999999998</v>
      </c>
      <c r="BJ990" s="10">
        <v>3.9749009000000002</v>
      </c>
      <c r="BK990" s="10">
        <v>3.9885123</v>
      </c>
      <c r="BL990" s="10">
        <v>4.0023653000000001</v>
      </c>
      <c r="BM990" s="10">
        <v>4.0164454000000003</v>
      </c>
      <c r="BN990" s="10">
        <v>4.0307373999999996</v>
      </c>
      <c r="BO990" s="10">
        <v>4.0452268</v>
      </c>
      <c r="BP990" s="10">
        <v>4.0598991</v>
      </c>
      <c r="BQ990" s="10">
        <v>4.0747391999999998</v>
      </c>
      <c r="BR990" s="10">
        <v>4.1665504000000002</v>
      </c>
      <c r="BS990" s="10">
        <v>4.2611135000000004</v>
      </c>
      <c r="BU990" s="9">
        <v>85.55</v>
      </c>
      <c r="BV990" s="9">
        <v>87.16</v>
      </c>
      <c r="BW990" s="9">
        <v>88.5</v>
      </c>
      <c r="BX990" s="9">
        <v>88.54</v>
      </c>
      <c r="BY990" s="9">
        <v>85.14</v>
      </c>
      <c r="BZ990" s="9">
        <v>80.69</v>
      </c>
      <c r="CA990" s="9">
        <v>78.28</v>
      </c>
      <c r="CB990" s="9">
        <v>77.45</v>
      </c>
      <c r="CC990" s="9">
        <v>77.17</v>
      </c>
      <c r="CD990" s="9">
        <v>78.33</v>
      </c>
      <c r="CE990" s="9">
        <v>79.739999999999995</v>
      </c>
      <c r="CF990" s="9">
        <v>80.349999999999994</v>
      </c>
      <c r="CG990" s="9">
        <v>85.68</v>
      </c>
      <c r="CH990" s="9">
        <v>88.65</v>
      </c>
      <c r="CI990" s="9">
        <v>90.13</v>
      </c>
      <c r="CJ990" s="9">
        <v>89.76</v>
      </c>
      <c r="CK990" s="9">
        <v>83.57</v>
      </c>
      <c r="CL990" s="9">
        <v>75.040000000000006</v>
      </c>
      <c r="CM990" s="9">
        <v>72.94</v>
      </c>
      <c r="CN990" s="9">
        <v>71.61</v>
      </c>
      <c r="CO990" s="9">
        <v>70.89</v>
      </c>
      <c r="CP990" s="9">
        <v>71.209999999999994</v>
      </c>
      <c r="CQ990" s="9">
        <v>73.39</v>
      </c>
      <c r="CR990" s="9">
        <v>77.849999999999994</v>
      </c>
      <c r="CS990" s="9">
        <v>80.73</v>
      </c>
      <c r="CT990" s="9">
        <v>81.31</v>
      </c>
      <c r="CU990" s="9">
        <v>82.48</v>
      </c>
      <c r="CV990" s="9">
        <v>82.74</v>
      </c>
      <c r="CW990" s="9">
        <v>79.209999999999994</v>
      </c>
      <c r="CX990" s="9">
        <v>71.33</v>
      </c>
      <c r="CY990" s="9">
        <v>67.400000000000006</v>
      </c>
      <c r="CZ990" s="9">
        <v>65.41</v>
      </c>
      <c r="DA990" s="9">
        <v>65.45</v>
      </c>
      <c r="DB990" s="9">
        <v>65.55</v>
      </c>
      <c r="DC990" s="9">
        <v>67.849999999999994</v>
      </c>
      <c r="DD990" s="9">
        <v>72.69</v>
      </c>
      <c r="DE990" s="9">
        <v>74.94</v>
      </c>
      <c r="DF990" s="9">
        <v>76.3</v>
      </c>
      <c r="DG990" s="9">
        <v>78.42</v>
      </c>
      <c r="DH990" s="9">
        <v>77.94</v>
      </c>
      <c r="DI990" s="9">
        <v>76.14</v>
      </c>
      <c r="DJ990" s="9">
        <v>66.459999999999994</v>
      </c>
      <c r="DK990" s="9">
        <v>64.45</v>
      </c>
      <c r="DL990" s="9">
        <v>64.150000000000006</v>
      </c>
      <c r="DM990" s="9">
        <v>64.64</v>
      </c>
      <c r="DN990" s="9">
        <v>64.459999999999994</v>
      </c>
      <c r="DO990" s="9">
        <v>65.75</v>
      </c>
      <c r="DP990" s="9">
        <v>69.17</v>
      </c>
      <c r="DR990" s="9">
        <v>85.7</v>
      </c>
      <c r="DS990" s="9">
        <v>83.22</v>
      </c>
      <c r="DT990" s="9">
        <v>89.5</v>
      </c>
      <c r="DU990" s="9">
        <v>88.52</v>
      </c>
      <c r="DV990" s="9">
        <v>80.319999999999993</v>
      </c>
      <c r="DW990" s="9">
        <v>75.900000000000006</v>
      </c>
      <c r="DX990" s="9">
        <v>72.959999999999994</v>
      </c>
      <c r="DY990" s="9">
        <v>71.900000000000006</v>
      </c>
      <c r="DZ990" s="9">
        <v>72.03</v>
      </c>
      <c r="EA990" s="9">
        <v>72.239999999999995</v>
      </c>
      <c r="EB990" s="9">
        <v>74.42</v>
      </c>
      <c r="EC990" s="9">
        <v>79</v>
      </c>
      <c r="ED990" s="9">
        <v>81</v>
      </c>
      <c r="EE990" s="9">
        <v>81.239999999999995</v>
      </c>
      <c r="EF990" s="9">
        <v>85.54</v>
      </c>
      <c r="EG990" s="9">
        <v>85</v>
      </c>
      <c r="EH990" s="9">
        <v>81.7</v>
      </c>
      <c r="EI990" s="9">
        <v>70.92</v>
      </c>
      <c r="EJ990" s="9">
        <v>68.13</v>
      </c>
      <c r="EK990" s="9">
        <v>67.92</v>
      </c>
      <c r="EL990" s="9">
        <v>68.16</v>
      </c>
      <c r="EM990" s="9">
        <v>68.63</v>
      </c>
      <c r="EN990" s="9">
        <v>70.98</v>
      </c>
      <c r="EO990" s="9">
        <v>77.56</v>
      </c>
      <c r="EP990" s="9">
        <v>79.62</v>
      </c>
      <c r="EQ990" s="9">
        <v>79.89</v>
      </c>
      <c r="ER990" s="9">
        <v>79.83</v>
      </c>
      <c r="ES990" s="9">
        <v>79.3</v>
      </c>
      <c r="ET990" s="9">
        <v>76.489999999999995</v>
      </c>
      <c r="EU990" s="9">
        <v>68.95</v>
      </c>
      <c r="EV990" s="9">
        <v>66.53</v>
      </c>
      <c r="EW990" s="9">
        <v>66.31</v>
      </c>
      <c r="EX990" s="9">
        <v>66.489999999999995</v>
      </c>
      <c r="EY990" s="9">
        <v>66.95</v>
      </c>
      <c r="EZ990" s="9">
        <v>69.2</v>
      </c>
      <c r="FA990" s="9">
        <v>76.44</v>
      </c>
      <c r="FB990" s="9">
        <v>78.44</v>
      </c>
      <c r="FC990" s="9">
        <v>78.62</v>
      </c>
      <c r="FD990" s="9">
        <v>78.56</v>
      </c>
      <c r="FE990" s="9">
        <v>78.12</v>
      </c>
      <c r="FF990" s="9">
        <v>75.58</v>
      </c>
      <c r="FG990" s="9">
        <v>67.569999999999993</v>
      </c>
      <c r="FH990" s="9">
        <v>65.36</v>
      </c>
      <c r="FI990" s="9">
        <v>65.239999999999995</v>
      </c>
      <c r="FJ990" s="9">
        <v>65.44</v>
      </c>
      <c r="FK990" s="9">
        <v>65.84</v>
      </c>
      <c r="FL990" s="9">
        <v>67.94</v>
      </c>
      <c r="FM990" s="9">
        <v>75.62</v>
      </c>
      <c r="FO990" s="9">
        <v>84.713099999999997</v>
      </c>
      <c r="FP990" s="7">
        <v>67.099999999999994</v>
      </c>
      <c r="FQ990" s="9">
        <v>1.3431</v>
      </c>
      <c r="FT990" s="7">
        <v>3.99</v>
      </c>
      <c r="FU990" s="7">
        <v>4.72</v>
      </c>
      <c r="FV990" s="9">
        <v>84.851200000000006</v>
      </c>
      <c r="FX990" s="9">
        <v>65.45</v>
      </c>
      <c r="FY990" s="9">
        <v>64.62</v>
      </c>
      <c r="FZ990" s="9">
        <v>64.45</v>
      </c>
      <c r="GA990" s="9">
        <v>64.42</v>
      </c>
      <c r="GB990" s="9">
        <v>65.099999999999994</v>
      </c>
      <c r="GD990" s="9">
        <v>65.45</v>
      </c>
      <c r="GE990" s="9">
        <v>64.94</v>
      </c>
      <c r="GF990" s="9">
        <v>64.62</v>
      </c>
      <c r="GG990" s="9">
        <v>64.48</v>
      </c>
      <c r="GH990" s="9">
        <v>64.44</v>
      </c>
      <c r="GI990" s="9">
        <v>64.45</v>
      </c>
      <c r="GJ990" s="9">
        <v>64.459999999999994</v>
      </c>
      <c r="GK990" s="9">
        <v>64.45</v>
      </c>
      <c r="GL990" s="9">
        <v>64.430000000000007</v>
      </c>
      <c r="GM990" s="9">
        <v>64.41</v>
      </c>
      <c r="GN990" s="9">
        <v>64.400000000000006</v>
      </c>
      <c r="GO990" s="9">
        <v>64.42</v>
      </c>
      <c r="GP990" s="9">
        <v>64.45</v>
      </c>
      <c r="GQ990" s="9">
        <v>64.45</v>
      </c>
      <c r="GR990" s="9">
        <v>64.45</v>
      </c>
      <c r="GS990" s="9">
        <v>64.489999999999995</v>
      </c>
      <c r="GT990" s="9">
        <v>64.55</v>
      </c>
      <c r="GU990" s="9">
        <v>64.64</v>
      </c>
      <c r="GV990" s="9">
        <v>64.73</v>
      </c>
      <c r="GW990" s="9">
        <v>64.78</v>
      </c>
      <c r="GX990" s="9">
        <v>64.84</v>
      </c>
      <c r="GY990" s="9">
        <v>64.92</v>
      </c>
      <c r="GZ990" s="9">
        <v>65</v>
      </c>
      <c r="HA990" s="9">
        <v>65.099999999999994</v>
      </c>
      <c r="HB990" s="9">
        <v>65.209999999999994</v>
      </c>
      <c r="HC990" s="9">
        <v>65.27</v>
      </c>
      <c r="HD990" s="9">
        <v>65.36</v>
      </c>
      <c r="HE990" s="9">
        <v>65.5</v>
      </c>
      <c r="HF990" s="9">
        <v>65.64</v>
      </c>
      <c r="HG990" s="9">
        <v>65.78</v>
      </c>
      <c r="HH990" s="9">
        <v>65.89</v>
      </c>
      <c r="HI990" s="9">
        <v>65.95</v>
      </c>
      <c r="HJ990" s="9">
        <v>66.040000000000006</v>
      </c>
      <c r="HK990" s="9">
        <v>66.12</v>
      </c>
      <c r="HL990" s="9">
        <v>66.209999999999994</v>
      </c>
      <c r="HM990" s="9">
        <v>66.31</v>
      </c>
      <c r="HN990" s="9">
        <v>66.41</v>
      </c>
      <c r="HO990" s="9">
        <v>66.489999999999995</v>
      </c>
      <c r="HP990" s="9">
        <v>66.58</v>
      </c>
      <c r="HQ990" s="9">
        <v>66.739999999999995</v>
      </c>
      <c r="HR990" s="9">
        <v>66.87</v>
      </c>
      <c r="HS990" s="9">
        <v>66.989999999999995</v>
      </c>
      <c r="HT990" s="9">
        <v>67.09</v>
      </c>
      <c r="HU990" s="9">
        <v>67.17</v>
      </c>
      <c r="HV990" s="9">
        <v>67.23</v>
      </c>
      <c r="HW990" s="9">
        <v>67.290000000000006</v>
      </c>
      <c r="HX990" s="9">
        <v>67.38</v>
      </c>
      <c r="HY990" s="9">
        <v>67.430000000000007</v>
      </c>
      <c r="ID990" s="14">
        <v>84.838099999999997</v>
      </c>
      <c r="IE990" s="14">
        <v>84.747900000000001</v>
      </c>
      <c r="IF990" s="14">
        <v>-0.10641399999999999</v>
      </c>
      <c r="IH990" s="7">
        <v>65.45</v>
      </c>
      <c r="II990" s="9">
        <v>85.55</v>
      </c>
    </row>
    <row r="991" spans="1:243" x14ac:dyDescent="0.35">
      <c r="A991" s="6">
        <f t="shared" si="219"/>
        <v>45938</v>
      </c>
      <c r="B991" s="13">
        <f t="shared" si="214"/>
        <v>10</v>
      </c>
      <c r="C991" s="13">
        <f t="shared" si="215"/>
        <v>2025</v>
      </c>
      <c r="D991">
        <f t="shared" si="216"/>
        <v>202510</v>
      </c>
      <c r="E991">
        <f t="shared" si="217"/>
        <v>4</v>
      </c>
      <c r="F991">
        <f t="shared" si="218"/>
        <v>202504</v>
      </c>
      <c r="G991" t="s">
        <v>2150</v>
      </c>
      <c r="H991" s="9">
        <v>4</v>
      </c>
      <c r="I991" s="9">
        <v>3.9676999999999998</v>
      </c>
      <c r="J991" s="10">
        <v>3.9631546000000002</v>
      </c>
      <c r="K991" s="10">
        <v>3.9389533999999999</v>
      </c>
      <c r="L991" s="10">
        <v>3.9042697</v>
      </c>
      <c r="M991" s="10">
        <v>3.8592509000000002</v>
      </c>
      <c r="N991" s="10">
        <v>3.8102604000000002</v>
      </c>
      <c r="O991" s="10">
        <v>3.7637127000000001</v>
      </c>
      <c r="P991" s="10">
        <v>3.7234721999999998</v>
      </c>
      <c r="Q991" s="10">
        <v>3.6915214000000001</v>
      </c>
      <c r="R991" s="10">
        <v>3.6683868999999998</v>
      </c>
      <c r="S991" s="10">
        <v>3.6535047999999999</v>
      </c>
      <c r="T991" s="10">
        <v>3.6456013999999999</v>
      </c>
      <c r="U991" s="10">
        <v>3.6432685</v>
      </c>
      <c r="V991" s="10">
        <v>3.644015</v>
      </c>
      <c r="W991" s="10">
        <v>3.646884</v>
      </c>
      <c r="X991" s="10">
        <v>3.6514136000000001</v>
      </c>
      <c r="Y991" s="10">
        <v>3.6571416000000001</v>
      </c>
      <c r="Z991" s="10">
        <v>3.6636061999999998</v>
      </c>
      <c r="AA991" s="10">
        <v>3.6703451</v>
      </c>
      <c r="AB991" s="10">
        <v>3.6769805</v>
      </c>
      <c r="AC991" s="10">
        <v>3.6834547</v>
      </c>
      <c r="AD991" s="10">
        <v>3.6897861000000001</v>
      </c>
      <c r="AE991" s="10">
        <v>3.6959932000000002</v>
      </c>
      <c r="AF991" s="10">
        <v>3.7020947</v>
      </c>
      <c r="AG991" s="10">
        <v>3.7081089</v>
      </c>
      <c r="AH991" s="10">
        <v>3.7140577000000001</v>
      </c>
      <c r="AI991" s="10">
        <v>3.7199759999999999</v>
      </c>
      <c r="AJ991" s="10">
        <v>3.725902</v>
      </c>
      <c r="AK991" s="10">
        <v>3.7318737999999998</v>
      </c>
      <c r="AL991" s="10">
        <v>3.7379297999999999</v>
      </c>
      <c r="AM991" s="10">
        <v>3.7441080000000002</v>
      </c>
      <c r="AN991" s="10">
        <v>3.7504468000000002</v>
      </c>
      <c r="AO991" s="10">
        <v>3.7569843000000001</v>
      </c>
      <c r="AP991" s="10">
        <v>3.7637586999999999</v>
      </c>
      <c r="AQ991" s="10">
        <v>3.7708081</v>
      </c>
      <c r="AR991" s="10">
        <v>3.7781709999999999</v>
      </c>
      <c r="AS991" s="10">
        <v>3.7858852999999999</v>
      </c>
      <c r="AT991" s="10">
        <v>3.7939832</v>
      </c>
      <c r="AU991" s="10">
        <v>3.8024667000000001</v>
      </c>
      <c r="AV991" s="10">
        <v>3.8113283999999998</v>
      </c>
      <c r="AW991" s="10">
        <v>3.8205613</v>
      </c>
      <c r="AX991" s="10">
        <v>3.8301582000000001</v>
      </c>
      <c r="AY991" s="10">
        <v>3.8401117999999999</v>
      </c>
      <c r="AZ991" s="10">
        <v>3.8504149000000001</v>
      </c>
      <c r="BA991" s="10">
        <v>3.8610606000000001</v>
      </c>
      <c r="BB991" s="10">
        <v>3.8720412999999998</v>
      </c>
      <c r="BC991" s="10">
        <v>3.8833500000000001</v>
      </c>
      <c r="BD991" s="10">
        <v>3.8949796000000001</v>
      </c>
      <c r="BE991" s="10">
        <v>3.9069227999999998</v>
      </c>
      <c r="BF991" s="10">
        <v>3.919171</v>
      </c>
      <c r="BG991" s="10">
        <v>3.9317098000000001</v>
      </c>
      <c r="BH991" s="10">
        <v>3.9445226999999998</v>
      </c>
      <c r="BI991" s="10">
        <v>3.9575936</v>
      </c>
      <c r="BJ991" s="10">
        <v>3.9709064999999999</v>
      </c>
      <c r="BK991" s="10">
        <v>3.9844447999999999</v>
      </c>
      <c r="BL991" s="10">
        <v>3.9981924000000002</v>
      </c>
      <c r="BM991" s="10">
        <v>4.0121332000000001</v>
      </c>
      <c r="BN991" s="10">
        <v>4.0262507999999997</v>
      </c>
      <c r="BO991" s="10">
        <v>4.0405289</v>
      </c>
      <c r="BP991" s="10">
        <v>4.0549517000000002</v>
      </c>
      <c r="BQ991" s="10">
        <v>4.0695024000000002</v>
      </c>
      <c r="BR991" s="10">
        <v>4.1588343999999999</v>
      </c>
      <c r="BS991" s="10">
        <v>4.2501778999999997</v>
      </c>
      <c r="BU991" s="9">
        <v>83.64</v>
      </c>
      <c r="BV991" s="9">
        <v>85.43</v>
      </c>
      <c r="BW991" s="9">
        <v>87.06</v>
      </c>
      <c r="BX991" s="9">
        <v>87.28</v>
      </c>
      <c r="BY991" s="9">
        <v>83.97</v>
      </c>
      <c r="BZ991" s="9">
        <v>79.930000000000007</v>
      </c>
      <c r="CA991" s="9">
        <v>76.930000000000007</v>
      </c>
      <c r="CB991" s="9">
        <v>76.760000000000005</v>
      </c>
      <c r="CC991" s="9">
        <v>76.27</v>
      </c>
      <c r="CD991" s="9">
        <v>77.430000000000007</v>
      </c>
      <c r="CE991" s="9">
        <v>78.83</v>
      </c>
      <c r="CF991" s="9">
        <v>79.48</v>
      </c>
      <c r="CG991" s="9">
        <v>84.92</v>
      </c>
      <c r="CH991" s="9">
        <v>87.92</v>
      </c>
      <c r="CI991" s="9">
        <v>89.38</v>
      </c>
      <c r="CJ991" s="9">
        <v>89</v>
      </c>
      <c r="CK991" s="9">
        <v>82.81</v>
      </c>
      <c r="CL991" s="9">
        <v>74.680000000000007</v>
      </c>
      <c r="CM991" s="9">
        <v>72.58</v>
      </c>
      <c r="CN991" s="9">
        <v>71.23</v>
      </c>
      <c r="CO991" s="9">
        <v>70.599999999999994</v>
      </c>
      <c r="CP991" s="9">
        <v>70.930000000000007</v>
      </c>
      <c r="CQ991" s="9">
        <v>73.17</v>
      </c>
      <c r="CR991" s="9">
        <v>77.510000000000005</v>
      </c>
      <c r="CS991" s="9">
        <v>80.39</v>
      </c>
      <c r="CT991" s="9">
        <v>80.98</v>
      </c>
      <c r="CU991" s="9">
        <v>82.15</v>
      </c>
      <c r="CV991" s="9">
        <v>82.4</v>
      </c>
      <c r="CW991" s="9">
        <v>78.87</v>
      </c>
      <c r="CX991" s="9">
        <v>71.03</v>
      </c>
      <c r="CY991" s="9">
        <v>67.099999999999994</v>
      </c>
      <c r="CZ991" s="9">
        <v>65.11</v>
      </c>
      <c r="DA991" s="9">
        <v>65.150000000000006</v>
      </c>
      <c r="DB991" s="9">
        <v>65.25</v>
      </c>
      <c r="DC991" s="9">
        <v>67.55</v>
      </c>
      <c r="DD991" s="9">
        <v>72.41</v>
      </c>
      <c r="DE991" s="9">
        <v>74.66</v>
      </c>
      <c r="DF991" s="9">
        <v>76.02</v>
      </c>
      <c r="DG991" s="9">
        <v>78.11</v>
      </c>
      <c r="DH991" s="9">
        <v>77.63</v>
      </c>
      <c r="DI991" s="9">
        <v>75.83</v>
      </c>
      <c r="DJ991" s="9">
        <v>66.16</v>
      </c>
      <c r="DK991" s="9">
        <v>64.150000000000006</v>
      </c>
      <c r="DL991" s="9">
        <v>63.85</v>
      </c>
      <c r="DM991" s="9">
        <v>64.34</v>
      </c>
      <c r="DN991" s="9">
        <v>64.16</v>
      </c>
      <c r="DO991" s="9">
        <v>65.45</v>
      </c>
      <c r="DP991" s="9">
        <v>68.87</v>
      </c>
      <c r="DR991" s="9">
        <v>83.8</v>
      </c>
      <c r="DS991" s="9">
        <v>81.88</v>
      </c>
      <c r="DT991" s="9">
        <v>88.35</v>
      </c>
      <c r="DU991" s="9">
        <v>87.23</v>
      </c>
      <c r="DV991" s="9">
        <v>79.03</v>
      </c>
      <c r="DW991" s="9">
        <v>75.25</v>
      </c>
      <c r="DX991" s="9">
        <v>72.31</v>
      </c>
      <c r="DY991" s="9">
        <v>71.25</v>
      </c>
      <c r="DZ991" s="9">
        <v>71.36</v>
      </c>
      <c r="EA991" s="9">
        <v>71.56</v>
      </c>
      <c r="EB991" s="9">
        <v>73.739999999999995</v>
      </c>
      <c r="EC991" s="9">
        <v>78.3</v>
      </c>
      <c r="ED991" s="9">
        <v>80.290000000000006</v>
      </c>
      <c r="EE991" s="9">
        <v>80.53</v>
      </c>
      <c r="EF991" s="9">
        <v>84.84</v>
      </c>
      <c r="EG991" s="9">
        <v>84.3</v>
      </c>
      <c r="EH991" s="9">
        <v>81.03</v>
      </c>
      <c r="EI991" s="9">
        <v>70.739999999999995</v>
      </c>
      <c r="EJ991" s="9">
        <v>67.959999999999994</v>
      </c>
      <c r="EK991" s="9">
        <v>67.739999999999995</v>
      </c>
      <c r="EL991" s="9">
        <v>67.989999999999995</v>
      </c>
      <c r="EM991" s="9">
        <v>68.459999999999994</v>
      </c>
      <c r="EN991" s="9">
        <v>70.81</v>
      </c>
      <c r="EO991" s="9">
        <v>77.19</v>
      </c>
      <c r="EP991" s="9">
        <v>79.239999999999995</v>
      </c>
      <c r="EQ991" s="9">
        <v>79.5</v>
      </c>
      <c r="ER991" s="9">
        <v>79.45</v>
      </c>
      <c r="ES991" s="9">
        <v>78.92</v>
      </c>
      <c r="ET991" s="9">
        <v>76.12</v>
      </c>
      <c r="EU991" s="9">
        <v>68.739999999999995</v>
      </c>
      <c r="EV991" s="9">
        <v>66.319999999999993</v>
      </c>
      <c r="EW991" s="9">
        <v>66.099999999999994</v>
      </c>
      <c r="EX991" s="9">
        <v>66.28</v>
      </c>
      <c r="EY991" s="9">
        <v>66.739999999999995</v>
      </c>
      <c r="EZ991" s="9">
        <v>68.989999999999995</v>
      </c>
      <c r="FA991" s="9">
        <v>76.16</v>
      </c>
      <c r="FB991" s="9">
        <v>78.16</v>
      </c>
      <c r="FC991" s="9">
        <v>78.34</v>
      </c>
      <c r="FD991" s="9">
        <v>78.28</v>
      </c>
      <c r="FE991" s="9">
        <v>77.84</v>
      </c>
      <c r="FF991" s="9">
        <v>75.319999999999993</v>
      </c>
      <c r="FG991" s="9">
        <v>67.59</v>
      </c>
      <c r="FH991" s="9">
        <v>65.38</v>
      </c>
      <c r="FI991" s="9">
        <v>65.260000000000005</v>
      </c>
      <c r="FJ991" s="9">
        <v>65.459999999999994</v>
      </c>
      <c r="FK991" s="9">
        <v>65.86</v>
      </c>
      <c r="FL991" s="9">
        <v>67.959999999999994</v>
      </c>
      <c r="FM991" s="9">
        <v>75.42</v>
      </c>
      <c r="FO991" s="9">
        <v>84.831199999999995</v>
      </c>
      <c r="FP991" s="7">
        <v>67.42</v>
      </c>
      <c r="FQ991" s="9">
        <v>1.3421000000000001</v>
      </c>
      <c r="FT991" s="7">
        <v>4</v>
      </c>
      <c r="FU991" s="7">
        <v>4.7</v>
      </c>
      <c r="FV991" s="9">
        <v>84.976600000000005</v>
      </c>
      <c r="FX991" s="9">
        <v>66.25</v>
      </c>
      <c r="FY991" s="9">
        <v>65.33</v>
      </c>
      <c r="FZ991" s="9">
        <v>65.099999999999994</v>
      </c>
      <c r="GA991" s="9">
        <v>64.92</v>
      </c>
      <c r="GB991" s="9">
        <v>65.42</v>
      </c>
      <c r="GD991" s="9">
        <v>66.25</v>
      </c>
      <c r="GE991" s="9">
        <v>65.680000000000007</v>
      </c>
      <c r="GF991" s="9">
        <v>65.33</v>
      </c>
      <c r="GG991" s="9">
        <v>65.17</v>
      </c>
      <c r="GH991" s="9">
        <v>65.12</v>
      </c>
      <c r="GI991" s="9">
        <v>65.099999999999994</v>
      </c>
      <c r="GJ991" s="9">
        <v>65.08</v>
      </c>
      <c r="GK991" s="9">
        <v>65.040000000000006</v>
      </c>
      <c r="GL991" s="9">
        <v>65</v>
      </c>
      <c r="GM991" s="9">
        <v>64.959999999999994</v>
      </c>
      <c r="GN991" s="9">
        <v>64.92</v>
      </c>
      <c r="GO991" s="9">
        <v>64.92</v>
      </c>
      <c r="GP991" s="9">
        <v>64.930000000000007</v>
      </c>
      <c r="GQ991" s="9">
        <v>64.91</v>
      </c>
      <c r="GR991" s="9">
        <v>64.900000000000006</v>
      </c>
      <c r="GS991" s="9">
        <v>64.92</v>
      </c>
      <c r="GT991" s="9">
        <v>64.959999999999994</v>
      </c>
      <c r="GU991" s="9">
        <v>65.03</v>
      </c>
      <c r="GV991" s="9">
        <v>65.099999999999994</v>
      </c>
      <c r="GW991" s="9">
        <v>65.13</v>
      </c>
      <c r="GX991" s="9">
        <v>65.180000000000007</v>
      </c>
      <c r="GY991" s="9">
        <v>65.25</v>
      </c>
      <c r="GZ991" s="9">
        <v>65.319999999999993</v>
      </c>
      <c r="HA991" s="9">
        <v>65.42</v>
      </c>
      <c r="HB991" s="9">
        <v>65.510000000000005</v>
      </c>
      <c r="HC991" s="9">
        <v>65.55</v>
      </c>
      <c r="HD991" s="9">
        <v>65.63</v>
      </c>
      <c r="HE991" s="9">
        <v>65.75</v>
      </c>
      <c r="HF991" s="9">
        <v>65.88</v>
      </c>
      <c r="HG991" s="9">
        <v>66</v>
      </c>
      <c r="HH991" s="9">
        <v>66.099999999999994</v>
      </c>
      <c r="HI991" s="9">
        <v>66.14</v>
      </c>
      <c r="HJ991" s="9">
        <v>66.22</v>
      </c>
      <c r="HK991" s="9">
        <v>66.290000000000006</v>
      </c>
      <c r="HL991" s="9">
        <v>66.38</v>
      </c>
      <c r="HM991" s="9">
        <v>66.47</v>
      </c>
      <c r="HN991" s="9">
        <v>66.56</v>
      </c>
      <c r="HO991" s="9">
        <v>66.63</v>
      </c>
      <c r="HP991" s="9">
        <v>66.72</v>
      </c>
      <c r="HQ991" s="9">
        <v>66.87</v>
      </c>
      <c r="HR991" s="9">
        <v>66.989999999999995</v>
      </c>
      <c r="HS991" s="9">
        <v>67.099999999999994</v>
      </c>
      <c r="HT991" s="9">
        <v>67.19</v>
      </c>
      <c r="HU991" s="9">
        <v>67.27</v>
      </c>
      <c r="HV991" s="9">
        <v>67.319999999999993</v>
      </c>
      <c r="HW991" s="9">
        <v>67.37</v>
      </c>
      <c r="HX991" s="9">
        <v>67.45</v>
      </c>
      <c r="HY991" s="9">
        <v>67.489999999999995</v>
      </c>
      <c r="ID991" s="14">
        <v>84.838099999999997</v>
      </c>
      <c r="IE991" s="14">
        <v>84.747900000000001</v>
      </c>
      <c r="IF991" s="14">
        <v>-0.10641399999999999</v>
      </c>
      <c r="IH991" s="7">
        <v>66.25</v>
      </c>
      <c r="II991" s="9">
        <v>83.64</v>
      </c>
    </row>
    <row r="992" spans="1:243" x14ac:dyDescent="0.35">
      <c r="A992" s="6">
        <f t="shared" si="219"/>
        <v>45939</v>
      </c>
      <c r="B992" s="13">
        <f t="shared" si="214"/>
        <v>10</v>
      </c>
      <c r="C992" s="13">
        <f t="shared" si="215"/>
        <v>2025</v>
      </c>
      <c r="D992">
        <f t="shared" si="216"/>
        <v>202510</v>
      </c>
      <c r="E992">
        <f t="shared" si="217"/>
        <v>4</v>
      </c>
      <c r="F992">
        <f t="shared" si="218"/>
        <v>202504</v>
      </c>
      <c r="G992" t="s">
        <v>2151</v>
      </c>
      <c r="H992" s="9">
        <v>4</v>
      </c>
      <c r="I992" s="9">
        <v>3.9678</v>
      </c>
      <c r="J992" s="10">
        <v>3.9632564000000001</v>
      </c>
      <c r="K992" s="10">
        <v>3.9397728000000001</v>
      </c>
      <c r="L992" s="10">
        <v>3.9061302000000002</v>
      </c>
      <c r="M992" s="10">
        <v>3.8624402999999998</v>
      </c>
      <c r="N992" s="10">
        <v>3.8151739</v>
      </c>
      <c r="O992" s="10">
        <v>3.7707223000000001</v>
      </c>
      <c r="P992" s="10">
        <v>3.7327081999999998</v>
      </c>
      <c r="Q992" s="10">
        <v>3.7029168000000001</v>
      </c>
      <c r="R992" s="10">
        <v>3.6816100999999999</v>
      </c>
      <c r="S992" s="10">
        <v>3.6681069000000002</v>
      </c>
      <c r="T992" s="10">
        <v>3.6612167000000002</v>
      </c>
      <c r="U992" s="10">
        <v>3.6594579999999999</v>
      </c>
      <c r="V992" s="10">
        <v>3.6603918000000002</v>
      </c>
      <c r="W992" s="10">
        <v>3.6631366000000001</v>
      </c>
      <c r="X992" s="10">
        <v>3.6672975999999999</v>
      </c>
      <c r="Y992" s="10">
        <v>3.6724798999999999</v>
      </c>
      <c r="Z992" s="10">
        <v>3.6782886000000001</v>
      </c>
      <c r="AA992" s="10">
        <v>3.6843286000000002</v>
      </c>
      <c r="AB992" s="10">
        <v>3.6902887</v>
      </c>
      <c r="AC992" s="10">
        <v>3.6961761000000002</v>
      </c>
      <c r="AD992" s="10">
        <v>3.7020734000000002</v>
      </c>
      <c r="AE992" s="10">
        <v>3.7080633999999999</v>
      </c>
      <c r="AF992" s="10">
        <v>3.7142290999999998</v>
      </c>
      <c r="AG992" s="10">
        <v>3.7206529000000002</v>
      </c>
      <c r="AH992" s="10">
        <v>3.7274060000000002</v>
      </c>
      <c r="AI992" s="10">
        <v>3.7345008000000002</v>
      </c>
      <c r="AJ992" s="10">
        <v>3.7419321000000001</v>
      </c>
      <c r="AK992" s="10">
        <v>3.7496949000000002</v>
      </c>
      <c r="AL992" s="10">
        <v>3.7577840999999998</v>
      </c>
      <c r="AM992" s="10">
        <v>3.7661943</v>
      </c>
      <c r="AN992" s="10">
        <v>3.7749206000000002</v>
      </c>
      <c r="AO992" s="10">
        <v>3.7839577000000002</v>
      </c>
      <c r="AP992" s="10">
        <v>3.7933005</v>
      </c>
      <c r="AQ992" s="10">
        <v>3.8029438</v>
      </c>
      <c r="AR992" s="10">
        <v>3.8128826</v>
      </c>
      <c r="AS992" s="10">
        <v>3.8231115999999998</v>
      </c>
      <c r="AT992" s="10">
        <v>3.8336247000000001</v>
      </c>
      <c r="AU992" s="10">
        <v>3.8444121</v>
      </c>
      <c r="AV992" s="10">
        <v>3.8554621</v>
      </c>
      <c r="AW992" s="10">
        <v>3.8667639</v>
      </c>
      <c r="AX992" s="10">
        <v>3.8783061999999999</v>
      </c>
      <c r="AY992" s="10">
        <v>3.8900774999999999</v>
      </c>
      <c r="AZ992" s="10">
        <v>3.9020668999999999</v>
      </c>
      <c r="BA992" s="10">
        <v>3.9142632000000002</v>
      </c>
      <c r="BB992" s="10">
        <v>3.9266548999999999</v>
      </c>
      <c r="BC992" s="10">
        <v>3.9392309999999999</v>
      </c>
      <c r="BD992" s="10">
        <v>3.9519802999999998</v>
      </c>
      <c r="BE992" s="10">
        <v>3.9648914</v>
      </c>
      <c r="BF992" s="10">
        <v>3.977954</v>
      </c>
      <c r="BG992" s="10">
        <v>3.9911610999999998</v>
      </c>
      <c r="BH992" s="10">
        <v>4.0045063000000001</v>
      </c>
      <c r="BI992" s="10">
        <v>4.0179836</v>
      </c>
      <c r="BJ992" s="10">
        <v>4.031587</v>
      </c>
      <c r="BK992" s="10">
        <v>4.0453099999999997</v>
      </c>
      <c r="BL992" s="10">
        <v>4.0591466</v>
      </c>
      <c r="BM992" s="10">
        <v>4.0730909000000004</v>
      </c>
      <c r="BN992" s="10">
        <v>4.0871363000000001</v>
      </c>
      <c r="BO992" s="10">
        <v>4.1012769999999996</v>
      </c>
      <c r="BP992" s="10">
        <v>4.1155068000000004</v>
      </c>
      <c r="BQ992" s="10">
        <v>4.1298193999999997</v>
      </c>
      <c r="BR992" s="10">
        <v>4.2171177000000002</v>
      </c>
      <c r="BS992" s="10">
        <v>4.3060099000000003</v>
      </c>
      <c r="BU992" s="9">
        <v>82.97</v>
      </c>
      <c r="BV992" s="9">
        <v>84.79</v>
      </c>
      <c r="BW992" s="9">
        <v>86.41</v>
      </c>
      <c r="BX992" s="9">
        <v>86.68</v>
      </c>
      <c r="BY992" s="9">
        <v>83.38</v>
      </c>
      <c r="BZ992" s="9">
        <v>79.42</v>
      </c>
      <c r="CA992" s="9">
        <v>76.930000000000007</v>
      </c>
      <c r="CB992" s="9">
        <v>76.42</v>
      </c>
      <c r="CC992" s="9">
        <v>75.87</v>
      </c>
      <c r="CD992" s="9">
        <v>77.05</v>
      </c>
      <c r="CE992" s="9">
        <v>78.45</v>
      </c>
      <c r="CF992" s="9">
        <v>79.09</v>
      </c>
      <c r="CG992" s="9">
        <v>84.53</v>
      </c>
      <c r="CH992" s="9">
        <v>87.55</v>
      </c>
      <c r="CI992" s="9">
        <v>89</v>
      </c>
      <c r="CJ992" s="9">
        <v>88.6</v>
      </c>
      <c r="CK992" s="9">
        <v>82.46</v>
      </c>
      <c r="CL992" s="9">
        <v>74.400000000000006</v>
      </c>
      <c r="CM992" s="9">
        <v>72.3</v>
      </c>
      <c r="CN992" s="9">
        <v>70.95</v>
      </c>
      <c r="CO992" s="9">
        <v>70.319999999999993</v>
      </c>
      <c r="CP992" s="9">
        <v>70.650000000000006</v>
      </c>
      <c r="CQ992" s="9">
        <v>72.88</v>
      </c>
      <c r="CR992" s="9">
        <v>77.31</v>
      </c>
      <c r="CS992" s="9">
        <v>80.23</v>
      </c>
      <c r="CT992" s="9">
        <v>80.8</v>
      </c>
      <c r="CU992" s="9">
        <v>82.14</v>
      </c>
      <c r="CV992" s="9">
        <v>82.13</v>
      </c>
      <c r="CW992" s="9">
        <v>78.58</v>
      </c>
      <c r="CX992" s="9">
        <v>70.989999999999995</v>
      </c>
      <c r="CY992" s="9">
        <v>67.06</v>
      </c>
      <c r="CZ992" s="9">
        <v>65.069999999999993</v>
      </c>
      <c r="DA992" s="9">
        <v>65.11</v>
      </c>
      <c r="DB992" s="9">
        <v>65.209999999999994</v>
      </c>
      <c r="DC992" s="9">
        <v>67.5</v>
      </c>
      <c r="DD992" s="9">
        <v>72.39</v>
      </c>
      <c r="DE992" s="9">
        <v>74.64</v>
      </c>
      <c r="DF992" s="9">
        <v>75.97</v>
      </c>
      <c r="DG992" s="9">
        <v>78.08</v>
      </c>
      <c r="DH992" s="9">
        <v>77.599999999999994</v>
      </c>
      <c r="DI992" s="9">
        <v>75.790000000000006</v>
      </c>
      <c r="DJ992" s="9">
        <v>66</v>
      </c>
      <c r="DK992" s="9">
        <v>64</v>
      </c>
      <c r="DL992" s="9">
        <v>63.69</v>
      </c>
      <c r="DM992" s="9">
        <v>64.180000000000007</v>
      </c>
      <c r="DN992" s="9">
        <v>64</v>
      </c>
      <c r="DO992" s="9">
        <v>65.290000000000006</v>
      </c>
      <c r="DP992" s="9">
        <v>68.59</v>
      </c>
      <c r="DR992" s="9">
        <v>83.31</v>
      </c>
      <c r="DS992" s="9">
        <v>81.3</v>
      </c>
      <c r="DT992" s="9">
        <v>88.04</v>
      </c>
      <c r="DU992" s="9">
        <v>86.84</v>
      </c>
      <c r="DV992" s="9">
        <v>78.959999999999994</v>
      </c>
      <c r="DW992" s="9">
        <v>74.98</v>
      </c>
      <c r="DX992" s="9">
        <v>72.040000000000006</v>
      </c>
      <c r="DY992" s="9">
        <v>70.98</v>
      </c>
      <c r="DZ992" s="9">
        <v>71.099999999999994</v>
      </c>
      <c r="EA992" s="9">
        <v>71.3</v>
      </c>
      <c r="EB992" s="9">
        <v>73.47</v>
      </c>
      <c r="EC992" s="9">
        <v>78.02</v>
      </c>
      <c r="ED992" s="9">
        <v>80.010000000000005</v>
      </c>
      <c r="EE992" s="9">
        <v>80.239999999999995</v>
      </c>
      <c r="EF992" s="9">
        <v>84.58</v>
      </c>
      <c r="EG992" s="9">
        <v>84.04</v>
      </c>
      <c r="EH992" s="9">
        <v>80.78</v>
      </c>
      <c r="EI992" s="9">
        <v>70.42</v>
      </c>
      <c r="EJ992" s="9">
        <v>67.64</v>
      </c>
      <c r="EK992" s="9">
        <v>67.42</v>
      </c>
      <c r="EL992" s="9">
        <v>67.67</v>
      </c>
      <c r="EM992" s="9">
        <v>68.14</v>
      </c>
      <c r="EN992" s="9">
        <v>70.489999999999995</v>
      </c>
      <c r="EO992" s="9">
        <v>77.010000000000005</v>
      </c>
      <c r="EP992" s="9">
        <v>79.05</v>
      </c>
      <c r="EQ992" s="9">
        <v>79.31</v>
      </c>
      <c r="ER992" s="9">
        <v>79.260000000000005</v>
      </c>
      <c r="ES992" s="9">
        <v>78.73</v>
      </c>
      <c r="ET992" s="9">
        <v>75.94</v>
      </c>
      <c r="EU992" s="9">
        <v>68.52</v>
      </c>
      <c r="EV992" s="9">
        <v>66.099999999999994</v>
      </c>
      <c r="EW992" s="9">
        <v>65.88</v>
      </c>
      <c r="EX992" s="9">
        <v>66.06</v>
      </c>
      <c r="EY992" s="9">
        <v>66.52</v>
      </c>
      <c r="EZ992" s="9">
        <v>68.77</v>
      </c>
      <c r="FA992" s="9">
        <v>76.010000000000005</v>
      </c>
      <c r="FB992" s="9">
        <v>78.010000000000005</v>
      </c>
      <c r="FC992" s="9">
        <v>78.19</v>
      </c>
      <c r="FD992" s="9">
        <v>78.13</v>
      </c>
      <c r="FE992" s="9">
        <v>77.69</v>
      </c>
      <c r="FF992" s="9">
        <v>75.180000000000007</v>
      </c>
      <c r="FG992" s="9">
        <v>67.44</v>
      </c>
      <c r="FH992" s="9">
        <v>65.239999999999995</v>
      </c>
      <c r="FI992" s="9">
        <v>65.12</v>
      </c>
      <c r="FJ992" s="9">
        <v>65.319999999999993</v>
      </c>
      <c r="FK992" s="9">
        <v>65.72</v>
      </c>
      <c r="FL992" s="9">
        <v>67.83</v>
      </c>
      <c r="FM992" s="9">
        <v>75.319999999999993</v>
      </c>
      <c r="FO992" s="9">
        <v>84.452799999999996</v>
      </c>
      <c r="FP992" s="7">
        <v>67.23</v>
      </c>
      <c r="FQ992" s="9">
        <v>1.3332999999999999</v>
      </c>
      <c r="FT992" s="7">
        <v>4.01</v>
      </c>
      <c r="FU992" s="7">
        <v>4.75</v>
      </c>
      <c r="FV992" s="9">
        <v>84.597499999999997</v>
      </c>
      <c r="FX992" s="9">
        <v>65.22</v>
      </c>
      <c r="FY992" s="9">
        <v>64.45</v>
      </c>
      <c r="FZ992" s="9">
        <v>64.31</v>
      </c>
      <c r="GA992" s="9">
        <v>64.290000000000006</v>
      </c>
      <c r="GB992" s="9">
        <v>64.91</v>
      </c>
      <c r="GD992" s="9">
        <v>65.22</v>
      </c>
      <c r="GE992" s="9">
        <v>64.739999999999995</v>
      </c>
      <c r="GF992" s="9">
        <v>64.45</v>
      </c>
      <c r="GG992" s="9">
        <v>64.319999999999993</v>
      </c>
      <c r="GH992" s="9">
        <v>64.290000000000006</v>
      </c>
      <c r="GI992" s="9">
        <v>64.31</v>
      </c>
      <c r="GJ992" s="9">
        <v>64.319999999999993</v>
      </c>
      <c r="GK992" s="9">
        <v>64.319999999999993</v>
      </c>
      <c r="GL992" s="9">
        <v>64.31</v>
      </c>
      <c r="GM992" s="9">
        <v>64.290000000000006</v>
      </c>
      <c r="GN992" s="9">
        <v>64.28</v>
      </c>
      <c r="GO992" s="9">
        <v>64.290000000000006</v>
      </c>
      <c r="GP992" s="9">
        <v>64.31</v>
      </c>
      <c r="GQ992" s="9">
        <v>64.3</v>
      </c>
      <c r="GR992" s="9">
        <v>64.3</v>
      </c>
      <c r="GS992" s="9">
        <v>64.34</v>
      </c>
      <c r="GT992" s="9">
        <v>64.400000000000006</v>
      </c>
      <c r="GU992" s="9">
        <v>64.48</v>
      </c>
      <c r="GV992" s="9">
        <v>64.56</v>
      </c>
      <c r="GW992" s="9">
        <v>64.599999999999994</v>
      </c>
      <c r="GX992" s="9">
        <v>64.66</v>
      </c>
      <c r="GY992" s="9">
        <v>64.739999999999995</v>
      </c>
      <c r="GZ992" s="9">
        <v>64.81</v>
      </c>
      <c r="HA992" s="9">
        <v>64.91</v>
      </c>
      <c r="HB992" s="9">
        <v>65.010000000000005</v>
      </c>
      <c r="HC992" s="9">
        <v>65.06</v>
      </c>
      <c r="HD992" s="9">
        <v>65.14</v>
      </c>
      <c r="HE992" s="9">
        <v>65.27</v>
      </c>
      <c r="HF992" s="9">
        <v>65.400000000000006</v>
      </c>
      <c r="HG992" s="9">
        <v>65.53</v>
      </c>
      <c r="HH992" s="9">
        <v>65.64</v>
      </c>
      <c r="HI992" s="9">
        <v>65.69</v>
      </c>
      <c r="HJ992" s="9">
        <v>65.78</v>
      </c>
      <c r="HK992" s="9">
        <v>65.86</v>
      </c>
      <c r="HL992" s="9">
        <v>65.95</v>
      </c>
      <c r="HM992" s="9">
        <v>66.040000000000006</v>
      </c>
      <c r="HN992" s="9">
        <v>66.13</v>
      </c>
      <c r="HO992" s="9">
        <v>66.2</v>
      </c>
      <c r="HP992" s="9">
        <v>66.290000000000006</v>
      </c>
      <c r="HQ992" s="9">
        <v>66.44</v>
      </c>
      <c r="HR992" s="9">
        <v>66.569999999999993</v>
      </c>
      <c r="HS992" s="9">
        <v>66.69</v>
      </c>
      <c r="HT992" s="9">
        <v>66.78</v>
      </c>
      <c r="HU992" s="9">
        <v>66.86</v>
      </c>
      <c r="HV992" s="9">
        <v>66.91</v>
      </c>
      <c r="HW992" s="9">
        <v>66.97</v>
      </c>
      <c r="HX992" s="9">
        <v>67.06</v>
      </c>
      <c r="HY992" s="9">
        <v>67.099999999999994</v>
      </c>
      <c r="ID992" s="14">
        <v>84.838099999999997</v>
      </c>
      <c r="IE992" s="14">
        <v>84.747900000000001</v>
      </c>
      <c r="IF992" s="14">
        <v>-0.10641399999999999</v>
      </c>
      <c r="IH992" s="7">
        <v>65.22</v>
      </c>
      <c r="II992" s="9">
        <v>82.97</v>
      </c>
    </row>
    <row r="993" spans="1:243" x14ac:dyDescent="0.35">
      <c r="A993" s="6">
        <f t="shared" si="219"/>
        <v>45940</v>
      </c>
      <c r="B993" s="13">
        <f t="shared" si="214"/>
        <v>10</v>
      </c>
      <c r="C993" s="13">
        <f t="shared" si="215"/>
        <v>2025</v>
      </c>
      <c r="D993">
        <f t="shared" si="216"/>
        <v>202510</v>
      </c>
      <c r="E993">
        <f t="shared" si="217"/>
        <v>4</v>
      </c>
      <c r="F993">
        <f t="shared" si="218"/>
        <v>202504</v>
      </c>
      <c r="G993" t="s">
        <v>2152</v>
      </c>
      <c r="H993" s="9">
        <v>4</v>
      </c>
      <c r="I993" s="9">
        <v>3.9678</v>
      </c>
      <c r="J993" s="10">
        <v>3.9626736999999999</v>
      </c>
      <c r="K993" s="10">
        <v>3.9350980999999998</v>
      </c>
      <c r="L993" s="10">
        <v>3.8969776</v>
      </c>
      <c r="M993" s="10">
        <v>3.8491336</v>
      </c>
      <c r="N993" s="10">
        <v>3.7977360999999998</v>
      </c>
      <c r="O993" s="10">
        <v>3.7489458999999998</v>
      </c>
      <c r="P993" s="10">
        <v>3.7065332999999998</v>
      </c>
      <c r="Q993" s="10">
        <v>3.6724505000000001</v>
      </c>
      <c r="R993" s="10">
        <v>3.6471068</v>
      </c>
      <c r="S993" s="10">
        <v>3.6298544000000001</v>
      </c>
      <c r="T993" s="10">
        <v>3.6195162000000001</v>
      </c>
      <c r="U993" s="10">
        <v>3.6144305999999999</v>
      </c>
      <c r="V993" s="10">
        <v>3.6118769999999998</v>
      </c>
      <c r="W993" s="10">
        <v>3.6109388999999998</v>
      </c>
      <c r="X993" s="10">
        <v>3.6113672999999999</v>
      </c>
      <c r="Y993" s="10">
        <v>3.6129137</v>
      </c>
      <c r="Z993" s="10">
        <v>3.6153292000000001</v>
      </c>
      <c r="AA993" s="10">
        <v>3.6183651000000001</v>
      </c>
      <c r="AB993" s="10">
        <v>3.6218142000000002</v>
      </c>
      <c r="AC993" s="10">
        <v>3.6256615999999999</v>
      </c>
      <c r="AD993" s="10">
        <v>3.6299478999999999</v>
      </c>
      <c r="AE993" s="10">
        <v>3.6347139999999998</v>
      </c>
      <c r="AF993" s="10">
        <v>3.6400008000000001</v>
      </c>
      <c r="AG993" s="10">
        <v>3.6458490000000001</v>
      </c>
      <c r="AH993" s="10">
        <v>3.6522876000000002</v>
      </c>
      <c r="AI993" s="10">
        <v>3.6592935999999998</v>
      </c>
      <c r="AJ993" s="10">
        <v>3.6668292</v>
      </c>
      <c r="AK993" s="10">
        <v>3.6748571999999999</v>
      </c>
      <c r="AL993" s="10">
        <v>3.6833401000000001</v>
      </c>
      <c r="AM993" s="10">
        <v>3.6922400999999998</v>
      </c>
      <c r="AN993" s="10">
        <v>3.7015199999999999</v>
      </c>
      <c r="AO993" s="10">
        <v>3.7111421999999998</v>
      </c>
      <c r="AP993" s="10">
        <v>3.7210692000000001</v>
      </c>
      <c r="AQ993" s="10">
        <v>3.7312634</v>
      </c>
      <c r="AR993" s="10">
        <v>3.7416876000000001</v>
      </c>
      <c r="AS993" s="10">
        <v>3.7523038999999998</v>
      </c>
      <c r="AT993" s="10">
        <v>3.7630804000000002</v>
      </c>
      <c r="AU993" s="10">
        <v>3.7740086000000002</v>
      </c>
      <c r="AV993" s="10">
        <v>3.7850861</v>
      </c>
      <c r="AW993" s="10">
        <v>3.7963111999999999</v>
      </c>
      <c r="AX993" s="10">
        <v>3.8076818000000001</v>
      </c>
      <c r="AY993" s="10">
        <v>3.8191956999999999</v>
      </c>
      <c r="AZ993" s="10">
        <v>3.8308509000000002</v>
      </c>
      <c r="BA993" s="10">
        <v>3.8426456</v>
      </c>
      <c r="BB993" s="10">
        <v>3.8545772999999999</v>
      </c>
      <c r="BC993" s="10">
        <v>3.8666442999999999</v>
      </c>
      <c r="BD993" s="10">
        <v>3.8788445</v>
      </c>
      <c r="BE993" s="10">
        <v>3.8911756999999998</v>
      </c>
      <c r="BF993" s="10">
        <v>3.9036358999999998</v>
      </c>
      <c r="BG993" s="10">
        <v>3.9162232000000001</v>
      </c>
      <c r="BH993" s="10">
        <v>3.9289353999999999</v>
      </c>
      <c r="BI993" s="10">
        <v>3.9417705000000001</v>
      </c>
      <c r="BJ993" s="10">
        <v>3.9547265999999999</v>
      </c>
      <c r="BK993" s="10">
        <v>3.9678013999999999</v>
      </c>
      <c r="BL993" s="10">
        <v>3.9809929999999998</v>
      </c>
      <c r="BM993" s="10">
        <v>3.9942994999999999</v>
      </c>
      <c r="BN993" s="10">
        <v>4.0077185999999996</v>
      </c>
      <c r="BO993" s="10">
        <v>4.0212482999999999</v>
      </c>
      <c r="BP993" s="10">
        <v>4.0348867999999998</v>
      </c>
      <c r="BQ993" s="10">
        <v>4.0486316999999996</v>
      </c>
      <c r="BR993" s="10">
        <v>4.1330865000000001</v>
      </c>
      <c r="BS993" s="10">
        <v>4.2200220000000002</v>
      </c>
      <c r="BU993" s="9">
        <v>82.23</v>
      </c>
      <c r="BV993" s="9">
        <v>84.22</v>
      </c>
      <c r="BW993" s="9">
        <v>86</v>
      </c>
      <c r="BX993" s="9">
        <v>86.23</v>
      </c>
      <c r="BY993" s="9">
        <v>82.8</v>
      </c>
      <c r="BZ993" s="9">
        <v>78.790000000000006</v>
      </c>
      <c r="CA993" s="9">
        <v>76.34</v>
      </c>
      <c r="CB993" s="9">
        <v>75.86</v>
      </c>
      <c r="CC993" s="9">
        <v>75.39</v>
      </c>
      <c r="CD993" s="9">
        <v>76.56</v>
      </c>
      <c r="CE993" s="9">
        <v>77.959999999999994</v>
      </c>
      <c r="CF993" s="9">
        <v>78.27</v>
      </c>
      <c r="CG993" s="9">
        <v>83.68</v>
      </c>
      <c r="CH993" s="9">
        <v>86.74</v>
      </c>
      <c r="CI993" s="9">
        <v>88.24</v>
      </c>
      <c r="CJ993" s="9">
        <v>87.9</v>
      </c>
      <c r="CK993" s="9">
        <v>81.77</v>
      </c>
      <c r="CL993" s="9">
        <v>73.77</v>
      </c>
      <c r="CM993" s="9">
        <v>71.680000000000007</v>
      </c>
      <c r="CN993" s="9">
        <v>70.34</v>
      </c>
      <c r="CO993" s="9">
        <v>69.72</v>
      </c>
      <c r="CP993" s="9">
        <v>70.05</v>
      </c>
      <c r="CQ993" s="9">
        <v>72.290000000000006</v>
      </c>
      <c r="CR993" s="9">
        <v>76.73</v>
      </c>
      <c r="CS993" s="9">
        <v>79.66</v>
      </c>
      <c r="CT993" s="9">
        <v>80.239999999999995</v>
      </c>
      <c r="CU993" s="9">
        <v>81.59</v>
      </c>
      <c r="CV993" s="9">
        <v>81.59</v>
      </c>
      <c r="CW993" s="9">
        <v>78.05</v>
      </c>
      <c r="CX993" s="9">
        <v>70.64</v>
      </c>
      <c r="CY993" s="9">
        <v>66.72</v>
      </c>
      <c r="CZ993" s="9">
        <v>64.75</v>
      </c>
      <c r="DA993" s="9">
        <v>64.8</v>
      </c>
      <c r="DB993" s="9">
        <v>64.91</v>
      </c>
      <c r="DC993" s="9">
        <v>67.209999999999994</v>
      </c>
      <c r="DD993" s="9">
        <v>71.59</v>
      </c>
      <c r="DE993" s="9">
        <v>73.86</v>
      </c>
      <c r="DF993" s="9">
        <v>75.2</v>
      </c>
      <c r="DG993" s="9">
        <v>77.319999999999993</v>
      </c>
      <c r="DH993" s="9">
        <v>76.84</v>
      </c>
      <c r="DI993" s="9">
        <v>75.040000000000006</v>
      </c>
      <c r="DJ993" s="9">
        <v>65.7</v>
      </c>
      <c r="DK993" s="9">
        <v>63.7</v>
      </c>
      <c r="DL993" s="9">
        <v>63.4</v>
      </c>
      <c r="DM993" s="9">
        <v>63.89</v>
      </c>
      <c r="DN993" s="9">
        <v>63.71</v>
      </c>
      <c r="DO993" s="9">
        <v>65</v>
      </c>
      <c r="DP993" s="9">
        <v>68.290000000000006</v>
      </c>
      <c r="DR993" s="9">
        <v>82.84</v>
      </c>
      <c r="DS993" s="9">
        <v>81.430000000000007</v>
      </c>
      <c r="DT993" s="9">
        <v>88.03</v>
      </c>
      <c r="DU993" s="9">
        <v>86.57</v>
      </c>
      <c r="DV993" s="9">
        <v>78.55</v>
      </c>
      <c r="DW993" s="9">
        <v>74.760000000000005</v>
      </c>
      <c r="DX993" s="9">
        <v>71.819999999999993</v>
      </c>
      <c r="DY993" s="9">
        <v>70.760000000000005</v>
      </c>
      <c r="DZ993" s="9">
        <v>70.95</v>
      </c>
      <c r="EA993" s="9">
        <v>71.14</v>
      </c>
      <c r="EB993" s="9">
        <v>73.319999999999993</v>
      </c>
      <c r="EC993" s="9">
        <v>77.53</v>
      </c>
      <c r="ED993" s="9">
        <v>79.510000000000005</v>
      </c>
      <c r="EE993" s="9">
        <v>79.739999999999995</v>
      </c>
      <c r="EF993" s="9">
        <v>84.08</v>
      </c>
      <c r="EG993" s="9">
        <v>83.54</v>
      </c>
      <c r="EH993" s="9">
        <v>80.31</v>
      </c>
      <c r="EI993" s="9">
        <v>70.3</v>
      </c>
      <c r="EJ993" s="9">
        <v>67.52</v>
      </c>
      <c r="EK993" s="9">
        <v>67.3</v>
      </c>
      <c r="EL993" s="9">
        <v>67.540000000000006</v>
      </c>
      <c r="EM993" s="9">
        <v>68.02</v>
      </c>
      <c r="EN993" s="9">
        <v>70.37</v>
      </c>
      <c r="EO993" s="9">
        <v>76.84</v>
      </c>
      <c r="EP993" s="9">
        <v>78.87</v>
      </c>
      <c r="EQ993" s="9">
        <v>79.13</v>
      </c>
      <c r="ER993" s="9">
        <v>79.08</v>
      </c>
      <c r="ES993" s="9">
        <v>78.55</v>
      </c>
      <c r="ET993" s="9">
        <v>75.760000000000005</v>
      </c>
      <c r="EU993" s="9">
        <v>68.41</v>
      </c>
      <c r="EV993" s="9">
        <v>65.989999999999995</v>
      </c>
      <c r="EW993" s="9">
        <v>65.77</v>
      </c>
      <c r="EX993" s="9">
        <v>65.95</v>
      </c>
      <c r="EY993" s="9">
        <v>66.41</v>
      </c>
      <c r="EZ993" s="9">
        <v>68.66</v>
      </c>
      <c r="FA993" s="9">
        <v>75.78</v>
      </c>
      <c r="FB993" s="9">
        <v>77.78</v>
      </c>
      <c r="FC993" s="9">
        <v>77.959999999999994</v>
      </c>
      <c r="FD993" s="9">
        <v>77.900000000000006</v>
      </c>
      <c r="FE993" s="9">
        <v>77.459999999999994</v>
      </c>
      <c r="FF993" s="9">
        <v>74.900000000000006</v>
      </c>
      <c r="FG993" s="9">
        <v>67.3</v>
      </c>
      <c r="FH993" s="9">
        <v>65.069999999999993</v>
      </c>
      <c r="FI993" s="9">
        <v>64.95</v>
      </c>
      <c r="FJ993" s="9">
        <v>65.150000000000006</v>
      </c>
      <c r="FK993" s="9">
        <v>65.55</v>
      </c>
      <c r="FL993" s="9">
        <v>67.66</v>
      </c>
      <c r="FM993" s="9">
        <v>75.2</v>
      </c>
      <c r="FO993" s="9">
        <v>84.290499999999994</v>
      </c>
      <c r="FP993" s="7">
        <v>64.41</v>
      </c>
      <c r="FQ993" s="9">
        <v>1.3302</v>
      </c>
      <c r="FT993" s="7">
        <v>3.96</v>
      </c>
      <c r="FU993" s="7">
        <v>4.67</v>
      </c>
      <c r="FV993" s="9">
        <v>84.414100000000005</v>
      </c>
      <c r="FX993" s="9">
        <v>62.73</v>
      </c>
      <c r="FY993" s="9">
        <v>62.06</v>
      </c>
      <c r="FZ993" s="9">
        <v>62.09</v>
      </c>
      <c r="GA993" s="9">
        <v>62.43</v>
      </c>
      <c r="GB993" s="9">
        <v>63.59</v>
      </c>
      <c r="GD993" s="9">
        <v>62.73</v>
      </c>
      <c r="GE993" s="9">
        <v>62.28</v>
      </c>
      <c r="GF993" s="9">
        <v>62.06</v>
      </c>
      <c r="GG993" s="9">
        <v>61.99</v>
      </c>
      <c r="GH993" s="9">
        <v>62.02</v>
      </c>
      <c r="GI993" s="9">
        <v>62.09</v>
      </c>
      <c r="GJ993" s="9">
        <v>62.16</v>
      </c>
      <c r="GK993" s="9">
        <v>62.21</v>
      </c>
      <c r="GL993" s="9">
        <v>62.26</v>
      </c>
      <c r="GM993" s="9">
        <v>62.31</v>
      </c>
      <c r="GN993" s="9">
        <v>62.36</v>
      </c>
      <c r="GO993" s="9">
        <v>62.43</v>
      </c>
      <c r="GP993" s="9">
        <v>62.5</v>
      </c>
      <c r="GQ993" s="9">
        <v>62.54</v>
      </c>
      <c r="GR993" s="9">
        <v>62.59</v>
      </c>
      <c r="GS993" s="9">
        <v>62.68</v>
      </c>
      <c r="GT993" s="9">
        <v>62.79</v>
      </c>
      <c r="GU993" s="9">
        <v>62.92</v>
      </c>
      <c r="GV993" s="9">
        <v>63.04</v>
      </c>
      <c r="GW993" s="9">
        <v>63.12</v>
      </c>
      <c r="GX993" s="9">
        <v>63.22</v>
      </c>
      <c r="GY993" s="9">
        <v>63.34</v>
      </c>
      <c r="GZ993" s="9">
        <v>63.45</v>
      </c>
      <c r="HA993" s="9">
        <v>63.59</v>
      </c>
      <c r="HB993" s="9">
        <v>63.72</v>
      </c>
      <c r="HC993" s="9">
        <v>63.8</v>
      </c>
      <c r="HD993" s="9">
        <v>63.91</v>
      </c>
      <c r="HE993" s="9">
        <v>64.069999999999993</v>
      </c>
      <c r="HF993" s="9">
        <v>64.23</v>
      </c>
      <c r="HG993" s="9">
        <v>64.400000000000006</v>
      </c>
      <c r="HH993" s="9">
        <v>64.55</v>
      </c>
      <c r="HI993" s="9">
        <v>64.62</v>
      </c>
      <c r="HJ993" s="9">
        <v>64.709999999999994</v>
      </c>
      <c r="HK993" s="9">
        <v>64.819999999999993</v>
      </c>
      <c r="HL993" s="9">
        <v>64.94</v>
      </c>
      <c r="HM993" s="9">
        <v>65.069999999999993</v>
      </c>
      <c r="HN993" s="9">
        <v>65.180000000000007</v>
      </c>
      <c r="HO993" s="9">
        <v>65.27</v>
      </c>
      <c r="HP993" s="9">
        <v>65.38</v>
      </c>
      <c r="HQ993" s="9">
        <v>65.55</v>
      </c>
      <c r="HR993" s="9">
        <v>65.7</v>
      </c>
      <c r="HS993" s="9">
        <v>65.83</v>
      </c>
      <c r="HT993" s="9">
        <v>65.930000000000007</v>
      </c>
      <c r="HU993" s="9">
        <v>66.02</v>
      </c>
      <c r="HV993" s="9">
        <v>66.09</v>
      </c>
      <c r="HW993" s="9">
        <v>66.17</v>
      </c>
      <c r="HX993" s="9">
        <v>66.28</v>
      </c>
      <c r="HY993" s="9">
        <v>66.33</v>
      </c>
      <c r="ID993" s="14">
        <v>84.838099999999997</v>
      </c>
      <c r="IE993" s="14">
        <v>84.747900000000001</v>
      </c>
      <c r="IF993" s="14">
        <v>-0.10641399999999999</v>
      </c>
      <c r="IH993" s="7">
        <v>62.73</v>
      </c>
      <c r="II993" s="9">
        <v>82.23</v>
      </c>
    </row>
    <row r="994" spans="1:243" x14ac:dyDescent="0.35">
      <c r="A994" s="6">
        <f t="shared" si="219"/>
        <v>45943</v>
      </c>
      <c r="B994" s="13">
        <f t="shared" si="214"/>
        <v>10</v>
      </c>
      <c r="C994" s="13">
        <f t="shared" si="215"/>
        <v>2025</v>
      </c>
      <c r="D994">
        <f t="shared" si="216"/>
        <v>202510</v>
      </c>
      <c r="E994">
        <f t="shared" si="217"/>
        <v>4</v>
      </c>
      <c r="F994">
        <f t="shared" si="218"/>
        <v>202504</v>
      </c>
      <c r="G994" t="s">
        <v>2153</v>
      </c>
      <c r="H994" s="9">
        <v>4</v>
      </c>
      <c r="I994" s="9">
        <v>3.9672000000000001</v>
      </c>
      <c r="J994" s="10">
        <v>3.9601421000000001</v>
      </c>
      <c r="K994" s="10">
        <v>3.9283432</v>
      </c>
      <c r="L994" s="10">
        <v>3.8858733000000001</v>
      </c>
      <c r="M994" s="10">
        <v>3.8344833999999999</v>
      </c>
      <c r="N994" s="10">
        <v>3.7805895999999999</v>
      </c>
      <c r="O994" s="10">
        <v>3.7298382999999999</v>
      </c>
      <c r="P994" s="10">
        <v>3.6856122999999998</v>
      </c>
      <c r="Q994" s="10">
        <v>3.6496634999999999</v>
      </c>
      <c r="R994" s="10">
        <v>3.6227523000000001</v>
      </c>
      <c r="S994" s="10">
        <v>3.6042554</v>
      </c>
      <c r="T994" s="10">
        <v>3.5932312999999998</v>
      </c>
      <c r="U994" s="10">
        <v>3.5881020000000001</v>
      </c>
      <c r="V994" s="10">
        <v>3.5863507999999999</v>
      </c>
      <c r="W994" s="10">
        <v>3.5870310000000001</v>
      </c>
      <c r="X994" s="10">
        <v>3.5896840999999999</v>
      </c>
      <c r="Y994" s="10">
        <v>3.5938514000000001</v>
      </c>
      <c r="Z994" s="10">
        <v>3.5990745999999998</v>
      </c>
      <c r="AA994" s="10">
        <v>3.604895</v>
      </c>
      <c r="AB994" s="10">
        <v>3.6109353999999998</v>
      </c>
      <c r="AC994" s="10">
        <v>3.6171289999999998</v>
      </c>
      <c r="AD994" s="10">
        <v>3.6234823</v>
      </c>
      <c r="AE994" s="10">
        <v>3.6300020000000002</v>
      </c>
      <c r="AF994" s="10">
        <v>3.636695</v>
      </c>
      <c r="AG994" s="10">
        <v>3.6435677000000002</v>
      </c>
      <c r="AH994" s="10">
        <v>3.6506254999999999</v>
      </c>
      <c r="AI994" s="10">
        <v>3.6578683999999999</v>
      </c>
      <c r="AJ994" s="10">
        <v>3.6652944999999999</v>
      </c>
      <c r="AK994" s="10">
        <v>3.6729023000000001</v>
      </c>
      <c r="AL994" s="10">
        <v>3.6806901999999999</v>
      </c>
      <c r="AM994" s="10">
        <v>3.6886565</v>
      </c>
      <c r="AN994" s="10">
        <v>3.6967995999999999</v>
      </c>
      <c r="AO994" s="10">
        <v>3.7051180000000001</v>
      </c>
      <c r="AP994" s="10">
        <v>3.7136100000000001</v>
      </c>
      <c r="AQ994" s="10">
        <v>3.7222738</v>
      </c>
      <c r="AR994" s="10">
        <v>3.7311082</v>
      </c>
      <c r="AS994" s="10">
        <v>3.7401111</v>
      </c>
      <c r="AT994" s="10">
        <v>3.7492823</v>
      </c>
      <c r="AU994" s="10">
        <v>3.7586265000000001</v>
      </c>
      <c r="AV994" s="10">
        <v>3.7681496000000001</v>
      </c>
      <c r="AW994" s="10">
        <v>3.7778575999999999</v>
      </c>
      <c r="AX994" s="10">
        <v>3.7877567999999999</v>
      </c>
      <c r="AY994" s="10">
        <v>3.7978529000000001</v>
      </c>
      <c r="AZ994" s="10">
        <v>3.8081521</v>
      </c>
      <c r="BA994" s="10">
        <v>3.8186607000000001</v>
      </c>
      <c r="BB994" s="10">
        <v>3.8293843000000001</v>
      </c>
      <c r="BC994" s="10">
        <v>3.8403292000000002</v>
      </c>
      <c r="BD994" s="10">
        <v>3.8515014999999999</v>
      </c>
      <c r="BE994" s="10">
        <v>3.8629069999999999</v>
      </c>
      <c r="BF994" s="10">
        <v>3.8745506999999999</v>
      </c>
      <c r="BG994" s="10">
        <v>3.8864307999999999</v>
      </c>
      <c r="BH994" s="10">
        <v>3.8985428</v>
      </c>
      <c r="BI994" s="10">
        <v>3.9108827000000002</v>
      </c>
      <c r="BJ994" s="10">
        <v>3.9234466000000001</v>
      </c>
      <c r="BK994" s="10">
        <v>3.9362300000000001</v>
      </c>
      <c r="BL994" s="10">
        <v>3.9492289999999999</v>
      </c>
      <c r="BM994" s="10">
        <v>3.9624394000000001</v>
      </c>
      <c r="BN994" s="10">
        <v>3.9758569000000001</v>
      </c>
      <c r="BO994" s="10">
        <v>3.9894775</v>
      </c>
      <c r="BP994" s="10">
        <v>4.0032971999999996</v>
      </c>
      <c r="BQ994" s="10">
        <v>4.0173113999999996</v>
      </c>
      <c r="BR994" s="10">
        <v>4.1050206999999999</v>
      </c>
      <c r="BS994" s="10">
        <v>4.1972572000000001</v>
      </c>
      <c r="BU994" s="9">
        <v>80.209999999999994</v>
      </c>
      <c r="BV994" s="9">
        <v>82.18</v>
      </c>
      <c r="BW994" s="9">
        <v>84.01</v>
      </c>
      <c r="BX994" s="9">
        <v>84.28</v>
      </c>
      <c r="BY994" s="9">
        <v>81</v>
      </c>
      <c r="BZ994" s="9">
        <v>77.3</v>
      </c>
      <c r="CA994" s="9">
        <v>74.930000000000007</v>
      </c>
      <c r="CB994" s="9">
        <v>74.44</v>
      </c>
      <c r="CC994" s="9">
        <v>73.959999999999994</v>
      </c>
      <c r="CD994" s="9">
        <v>75.14</v>
      </c>
      <c r="CE994" s="9">
        <v>76.540000000000006</v>
      </c>
      <c r="CF994" s="9">
        <v>76.849999999999994</v>
      </c>
      <c r="CG994" s="9">
        <v>82.22</v>
      </c>
      <c r="CH994" s="9">
        <v>85.27</v>
      </c>
      <c r="CI994" s="9">
        <v>86.78</v>
      </c>
      <c r="CJ994" s="9">
        <v>86.47</v>
      </c>
      <c r="CK994" s="9">
        <v>80.349999999999994</v>
      </c>
      <c r="CL994" s="9">
        <v>72.819999999999993</v>
      </c>
      <c r="CM994" s="9">
        <v>70.739999999999995</v>
      </c>
      <c r="CN994" s="9">
        <v>69.45</v>
      </c>
      <c r="CO994" s="9">
        <v>68.89</v>
      </c>
      <c r="CP994" s="9">
        <v>69.209999999999994</v>
      </c>
      <c r="CQ994" s="9">
        <v>71.45</v>
      </c>
      <c r="CR994" s="9">
        <v>75.92</v>
      </c>
      <c r="CS994" s="9">
        <v>78.84</v>
      </c>
      <c r="CT994" s="9">
        <v>79.41</v>
      </c>
      <c r="CU994" s="9">
        <v>80.64</v>
      </c>
      <c r="CV994" s="9">
        <v>80.650000000000006</v>
      </c>
      <c r="CW994" s="9">
        <v>77.099999999999994</v>
      </c>
      <c r="CX994" s="9">
        <v>69.91</v>
      </c>
      <c r="CY994" s="9">
        <v>65.989999999999995</v>
      </c>
      <c r="CZ994" s="9">
        <v>64.03</v>
      </c>
      <c r="DA994" s="9">
        <v>64.099999999999994</v>
      </c>
      <c r="DB994" s="9">
        <v>64.209999999999994</v>
      </c>
      <c r="DC994" s="9">
        <v>66.489999999999995</v>
      </c>
      <c r="DD994" s="9">
        <v>70.8</v>
      </c>
      <c r="DE994" s="9">
        <v>73.08</v>
      </c>
      <c r="DF994" s="9">
        <v>74.39</v>
      </c>
      <c r="DG994" s="9">
        <v>76.56</v>
      </c>
      <c r="DH994" s="9">
        <v>76.08</v>
      </c>
      <c r="DI994" s="9">
        <v>74.28</v>
      </c>
      <c r="DJ994" s="9">
        <v>65.47</v>
      </c>
      <c r="DK994" s="9">
        <v>63.59</v>
      </c>
      <c r="DL994" s="9">
        <v>63.28</v>
      </c>
      <c r="DM994" s="9">
        <v>63.77</v>
      </c>
      <c r="DN994" s="9">
        <v>63.59</v>
      </c>
      <c r="DO994" s="9">
        <v>64.88</v>
      </c>
      <c r="DP994" s="9">
        <v>67.97</v>
      </c>
      <c r="DR994" s="9">
        <v>80.849999999999994</v>
      </c>
      <c r="DS994" s="9">
        <v>79.72</v>
      </c>
      <c r="DT994" s="9">
        <v>86.74</v>
      </c>
      <c r="DU994" s="9">
        <v>85.54</v>
      </c>
      <c r="DV994" s="9">
        <v>77.03</v>
      </c>
      <c r="DW994" s="9">
        <v>73.72</v>
      </c>
      <c r="DX994" s="9">
        <v>70.78</v>
      </c>
      <c r="DY994" s="9">
        <v>69.72</v>
      </c>
      <c r="DZ994" s="9">
        <v>69.94</v>
      </c>
      <c r="EA994" s="9">
        <v>70.13</v>
      </c>
      <c r="EB994" s="9">
        <v>72.31</v>
      </c>
      <c r="EC994" s="9">
        <v>76.53</v>
      </c>
      <c r="ED994" s="9">
        <v>78.5</v>
      </c>
      <c r="EE994" s="9">
        <v>78.73</v>
      </c>
      <c r="EF994" s="9">
        <v>83.04</v>
      </c>
      <c r="EG994" s="9">
        <v>82.5</v>
      </c>
      <c r="EH994" s="9">
        <v>79.319999999999993</v>
      </c>
      <c r="EI994" s="9">
        <v>69.7</v>
      </c>
      <c r="EJ994" s="9">
        <v>66.92</v>
      </c>
      <c r="EK994" s="9">
        <v>66.7</v>
      </c>
      <c r="EL994" s="9">
        <v>66.94</v>
      </c>
      <c r="EM994" s="9">
        <v>67.42</v>
      </c>
      <c r="EN994" s="9">
        <v>69.77</v>
      </c>
      <c r="EO994" s="9">
        <v>76.349999999999994</v>
      </c>
      <c r="EP994" s="9">
        <v>78.37</v>
      </c>
      <c r="EQ994" s="9">
        <v>78.62</v>
      </c>
      <c r="ER994" s="9">
        <v>78.569999999999993</v>
      </c>
      <c r="ES994" s="9">
        <v>78.05</v>
      </c>
      <c r="ET994" s="9">
        <v>75.28</v>
      </c>
      <c r="EU994" s="9">
        <v>67.819999999999993</v>
      </c>
      <c r="EV994" s="9">
        <v>65.400000000000006</v>
      </c>
      <c r="EW994" s="9">
        <v>65.180000000000007</v>
      </c>
      <c r="EX994" s="9">
        <v>65.37</v>
      </c>
      <c r="EY994" s="9">
        <v>65.83</v>
      </c>
      <c r="EZ994" s="9">
        <v>68.08</v>
      </c>
      <c r="FA994" s="9">
        <v>75.12</v>
      </c>
      <c r="FB994" s="9">
        <v>77.12</v>
      </c>
      <c r="FC994" s="9">
        <v>77.3</v>
      </c>
      <c r="FD994" s="9">
        <v>77.239999999999995</v>
      </c>
      <c r="FE994" s="9">
        <v>76.81</v>
      </c>
      <c r="FF994" s="9">
        <v>74.260000000000005</v>
      </c>
      <c r="FG994" s="9">
        <v>66.86</v>
      </c>
      <c r="FH994" s="9">
        <v>64.63</v>
      </c>
      <c r="FI994" s="9">
        <v>64.510000000000005</v>
      </c>
      <c r="FJ994" s="9">
        <v>64.709999999999994</v>
      </c>
      <c r="FK994" s="9">
        <v>65.11</v>
      </c>
      <c r="FL994" s="9">
        <v>67.22</v>
      </c>
      <c r="FM994" s="9">
        <v>74.8</v>
      </c>
      <c r="FO994" s="9">
        <v>84.507599999999996</v>
      </c>
      <c r="FP994" s="7">
        <v>64.150000000000006</v>
      </c>
      <c r="FQ994" s="9">
        <v>1.3327</v>
      </c>
      <c r="FT994" s="7">
        <v>3.95</v>
      </c>
      <c r="FU994" s="7">
        <v>4.6500000000000004</v>
      </c>
      <c r="FV994" s="9">
        <v>84.634200000000007</v>
      </c>
      <c r="FX994" s="9">
        <v>63.32</v>
      </c>
      <c r="FY994" s="9">
        <v>62.75</v>
      </c>
      <c r="FZ994" s="9">
        <v>62.83</v>
      </c>
      <c r="GA994" s="9">
        <v>63.16</v>
      </c>
      <c r="GB994" s="9">
        <v>64.260000000000005</v>
      </c>
      <c r="GD994" s="9">
        <v>63.32</v>
      </c>
      <c r="GE994" s="9">
        <v>62.94</v>
      </c>
      <c r="GF994" s="9">
        <v>62.75</v>
      </c>
      <c r="GG994" s="9">
        <v>62.7</v>
      </c>
      <c r="GH994" s="9">
        <v>62.75</v>
      </c>
      <c r="GI994" s="9">
        <v>62.83</v>
      </c>
      <c r="GJ994" s="9">
        <v>62.9</v>
      </c>
      <c r="GK994" s="9">
        <v>62.95</v>
      </c>
      <c r="GL994" s="9">
        <v>63</v>
      </c>
      <c r="GM994" s="9">
        <v>63.05</v>
      </c>
      <c r="GN994" s="9">
        <v>63.09</v>
      </c>
      <c r="GO994" s="9">
        <v>63.16</v>
      </c>
      <c r="GP994" s="9">
        <v>63.23</v>
      </c>
      <c r="GQ994" s="9">
        <v>63.27</v>
      </c>
      <c r="GR994" s="9">
        <v>63.31</v>
      </c>
      <c r="GS994" s="9">
        <v>63.39</v>
      </c>
      <c r="GT994" s="9">
        <v>63.49</v>
      </c>
      <c r="GU994" s="9">
        <v>63.62</v>
      </c>
      <c r="GV994" s="9">
        <v>63.74</v>
      </c>
      <c r="GW994" s="9">
        <v>63.81</v>
      </c>
      <c r="GX994" s="9">
        <v>63.91</v>
      </c>
      <c r="GY994" s="9">
        <v>64.02</v>
      </c>
      <c r="GZ994" s="9">
        <v>64.13</v>
      </c>
      <c r="HA994" s="9">
        <v>64.260000000000005</v>
      </c>
      <c r="HB994" s="9">
        <v>64.39</v>
      </c>
      <c r="HC994" s="9">
        <v>64.47</v>
      </c>
      <c r="HD994" s="9">
        <v>64.58</v>
      </c>
      <c r="HE994" s="9">
        <v>64.739999999999995</v>
      </c>
      <c r="HF994" s="9">
        <v>64.89</v>
      </c>
      <c r="HG994" s="9">
        <v>65.05</v>
      </c>
      <c r="HH994" s="9">
        <v>65.2</v>
      </c>
      <c r="HI994" s="9">
        <v>65.27</v>
      </c>
      <c r="HJ994" s="9">
        <v>65.36</v>
      </c>
      <c r="HK994" s="9">
        <v>65.47</v>
      </c>
      <c r="HL994" s="9">
        <v>65.58</v>
      </c>
      <c r="HM994" s="9">
        <v>65.709999999999994</v>
      </c>
      <c r="HN994" s="9">
        <v>65.81</v>
      </c>
      <c r="HO994" s="9">
        <v>65.900000000000006</v>
      </c>
      <c r="HP994" s="9">
        <v>66.010000000000005</v>
      </c>
      <c r="HQ994" s="9">
        <v>66.180000000000007</v>
      </c>
      <c r="HR994" s="9">
        <v>66.319999999999993</v>
      </c>
      <c r="HS994" s="9">
        <v>66.44</v>
      </c>
      <c r="HT994" s="9">
        <v>66.540000000000006</v>
      </c>
      <c r="HU994" s="9">
        <v>66.63</v>
      </c>
      <c r="HV994" s="9">
        <v>66.709999999999994</v>
      </c>
      <c r="HW994" s="9">
        <v>66.790000000000006</v>
      </c>
      <c r="HX994" s="9">
        <v>66.89</v>
      </c>
      <c r="HY994" s="9">
        <v>66.930000000000007</v>
      </c>
      <c r="ID994" s="14">
        <v>84.838099999999997</v>
      </c>
      <c r="IE994" s="14">
        <v>84.747900000000001</v>
      </c>
      <c r="IF994" s="14">
        <v>-0.10641399999999999</v>
      </c>
      <c r="IH994" s="7">
        <v>63.32</v>
      </c>
      <c r="II994" s="9">
        <v>80.209999999999994</v>
      </c>
    </row>
    <row r="995" spans="1:243" x14ac:dyDescent="0.35">
      <c r="A995" s="6">
        <f t="shared" si="219"/>
        <v>45944</v>
      </c>
      <c r="B995" s="13">
        <f t="shared" si="214"/>
        <v>10</v>
      </c>
      <c r="C995" s="13">
        <f t="shared" si="215"/>
        <v>2025</v>
      </c>
      <c r="D995">
        <f t="shared" si="216"/>
        <v>202510</v>
      </c>
      <c r="E995">
        <f t="shared" si="217"/>
        <v>4</v>
      </c>
      <c r="F995">
        <f t="shared" si="218"/>
        <v>202504</v>
      </c>
      <c r="G995" t="s">
        <v>2154</v>
      </c>
      <c r="H995" s="9">
        <v>4</v>
      </c>
      <c r="I995" s="9">
        <v>3.9674</v>
      </c>
      <c r="J995" s="10">
        <v>3.9506095999999999</v>
      </c>
      <c r="K995" s="10">
        <v>3.9078884999999999</v>
      </c>
      <c r="L995" s="10">
        <v>3.8550868</v>
      </c>
      <c r="M995" s="10">
        <v>3.7945308</v>
      </c>
      <c r="N995" s="10">
        <v>3.7325854000000001</v>
      </c>
      <c r="O995" s="10">
        <v>3.674919</v>
      </c>
      <c r="P995" s="10">
        <v>3.6254183000000002</v>
      </c>
      <c r="Q995" s="10">
        <v>3.5858938</v>
      </c>
      <c r="R995" s="10">
        <v>3.5567565999999999</v>
      </c>
      <c r="S995" s="10">
        <v>3.537029</v>
      </c>
      <c r="T995" s="10">
        <v>3.5254257999999998</v>
      </c>
      <c r="U995" s="10">
        <v>3.5201685</v>
      </c>
      <c r="V995" s="10">
        <v>3.5186332</v>
      </c>
      <c r="W995" s="10">
        <v>3.5197854999999998</v>
      </c>
      <c r="X995" s="10">
        <v>3.5230709</v>
      </c>
      <c r="Y995" s="10">
        <v>3.5279353000000002</v>
      </c>
      <c r="Z995" s="10">
        <v>3.5338245000000001</v>
      </c>
      <c r="AA995" s="10">
        <v>3.540184</v>
      </c>
      <c r="AB995" s="10">
        <v>3.5465528000000002</v>
      </c>
      <c r="AC995" s="10">
        <v>3.5528238000000001</v>
      </c>
      <c r="AD995" s="10">
        <v>3.5589743</v>
      </c>
      <c r="AE995" s="10">
        <v>3.5649815999999999</v>
      </c>
      <c r="AF995" s="10">
        <v>3.5708229999999999</v>
      </c>
      <c r="AG995" s="10">
        <v>3.5764757999999999</v>
      </c>
      <c r="AH995" s="10">
        <v>3.5819304000000001</v>
      </c>
      <c r="AI995" s="10">
        <v>3.5872301000000002</v>
      </c>
      <c r="AJ995" s="10">
        <v>3.5924309999999999</v>
      </c>
      <c r="AK995" s="10">
        <v>3.5975896000000001</v>
      </c>
      <c r="AL995" s="10">
        <v>3.6027623000000002</v>
      </c>
      <c r="AM995" s="10">
        <v>3.6080052</v>
      </c>
      <c r="AN995" s="10">
        <v>3.6133747000000001</v>
      </c>
      <c r="AO995" s="10">
        <v>3.6189273000000002</v>
      </c>
      <c r="AP995" s="10">
        <v>3.6247189999999998</v>
      </c>
      <c r="AQ995" s="10">
        <v>3.6308064</v>
      </c>
      <c r="AR995" s="10">
        <v>3.6372458000000001</v>
      </c>
      <c r="AS995" s="10">
        <v>3.6440934</v>
      </c>
      <c r="AT995" s="10">
        <v>3.6513979999999999</v>
      </c>
      <c r="AU995" s="10">
        <v>3.6591670000000001</v>
      </c>
      <c r="AV995" s="10">
        <v>3.6673939</v>
      </c>
      <c r="AW995" s="10">
        <v>3.6760725000000001</v>
      </c>
      <c r="AX995" s="10">
        <v>3.6851965</v>
      </c>
      <c r="AY995" s="10">
        <v>3.6947592999999999</v>
      </c>
      <c r="AZ995" s="10">
        <v>3.7047547000000001</v>
      </c>
      <c r="BA995" s="10">
        <v>3.7151763</v>
      </c>
      <c r="BB995" s="10">
        <v>3.7260176</v>
      </c>
      <c r="BC995" s="10">
        <v>3.7372722999999999</v>
      </c>
      <c r="BD995" s="10">
        <v>3.7489341999999999</v>
      </c>
      <c r="BE995" s="10">
        <v>3.7609965999999999</v>
      </c>
      <c r="BF995" s="10">
        <v>3.7734511999999998</v>
      </c>
      <c r="BG995" s="10">
        <v>3.7862794000000002</v>
      </c>
      <c r="BH995" s="10">
        <v>3.7994588999999999</v>
      </c>
      <c r="BI995" s="10">
        <v>3.8129678999999999</v>
      </c>
      <c r="BJ995" s="10">
        <v>3.8267848</v>
      </c>
      <c r="BK995" s="10">
        <v>3.8408872999999999</v>
      </c>
      <c r="BL995" s="10">
        <v>3.8552537</v>
      </c>
      <c r="BM995" s="10">
        <v>3.8698621000000002</v>
      </c>
      <c r="BN995" s="10">
        <v>3.8846904000000002</v>
      </c>
      <c r="BO995" s="10">
        <v>3.8997168000000002</v>
      </c>
      <c r="BP995" s="10">
        <v>3.9149194999999999</v>
      </c>
      <c r="BQ995" s="10">
        <v>3.9302763000000001</v>
      </c>
      <c r="BR995" s="10">
        <v>4.0247967999999998</v>
      </c>
      <c r="BS995" s="10">
        <v>4.1215722000000001</v>
      </c>
      <c r="BU995" s="9">
        <v>81.290000000000006</v>
      </c>
      <c r="BV995" s="9">
        <v>83.08</v>
      </c>
      <c r="BW995" s="9">
        <v>84.81</v>
      </c>
      <c r="BX995" s="9">
        <v>85.02</v>
      </c>
      <c r="BY995" s="9">
        <v>81.72</v>
      </c>
      <c r="BZ995" s="9">
        <v>78.02</v>
      </c>
      <c r="CA995" s="9">
        <v>75.64</v>
      </c>
      <c r="CB995" s="9">
        <v>75.08</v>
      </c>
      <c r="CC995" s="9">
        <v>74.59</v>
      </c>
      <c r="CD995" s="9">
        <v>75.760000000000005</v>
      </c>
      <c r="CE995" s="9">
        <v>76.95</v>
      </c>
      <c r="CF995" s="9">
        <v>77.3</v>
      </c>
      <c r="CG995" s="9">
        <v>82.42</v>
      </c>
      <c r="CH995" s="9">
        <v>85.47</v>
      </c>
      <c r="CI995" s="9">
        <v>87.06</v>
      </c>
      <c r="CJ995" s="9">
        <v>86.75</v>
      </c>
      <c r="CK995" s="9">
        <v>80.63</v>
      </c>
      <c r="CL995" s="9">
        <v>73.23</v>
      </c>
      <c r="CM995" s="9">
        <v>70.95</v>
      </c>
      <c r="CN995" s="9">
        <v>69.66</v>
      </c>
      <c r="CO995" s="9">
        <v>69.099999999999994</v>
      </c>
      <c r="CP995" s="9">
        <v>69.42</v>
      </c>
      <c r="CQ995" s="9">
        <v>71.66</v>
      </c>
      <c r="CR995" s="9">
        <v>76.13</v>
      </c>
      <c r="CS995" s="9">
        <v>79.05</v>
      </c>
      <c r="CT995" s="9">
        <v>79.62</v>
      </c>
      <c r="CU995" s="9">
        <v>80.849999999999994</v>
      </c>
      <c r="CV995" s="9">
        <v>80.86</v>
      </c>
      <c r="CW995" s="9">
        <v>77.31</v>
      </c>
      <c r="CX995" s="9">
        <v>70.12</v>
      </c>
      <c r="CY995" s="9">
        <v>66.2</v>
      </c>
      <c r="CZ995" s="9">
        <v>64.239999999999995</v>
      </c>
      <c r="DA995" s="9">
        <v>64.31</v>
      </c>
      <c r="DB995" s="9">
        <v>64.42</v>
      </c>
      <c r="DC995" s="9">
        <v>66.7</v>
      </c>
      <c r="DD995" s="9">
        <v>70.91</v>
      </c>
      <c r="DE995" s="9">
        <v>73.19</v>
      </c>
      <c r="DF995" s="9">
        <v>74.5</v>
      </c>
      <c r="DG995" s="9">
        <v>76.67</v>
      </c>
      <c r="DH995" s="9">
        <v>76.19</v>
      </c>
      <c r="DI995" s="9">
        <v>74.39</v>
      </c>
      <c r="DJ995" s="9">
        <v>65.38</v>
      </c>
      <c r="DK995" s="9">
        <v>63.5</v>
      </c>
      <c r="DL995" s="9">
        <v>63.19</v>
      </c>
      <c r="DM995" s="9">
        <v>63.68</v>
      </c>
      <c r="DN995" s="9">
        <v>63.5</v>
      </c>
      <c r="DO995" s="9">
        <v>64.790000000000006</v>
      </c>
      <c r="DP995" s="9">
        <v>67.58</v>
      </c>
      <c r="DR995" s="9">
        <v>81.38</v>
      </c>
      <c r="DS995" s="9">
        <v>79.84</v>
      </c>
      <c r="DT995" s="9">
        <v>87.04</v>
      </c>
      <c r="DU995" s="9">
        <v>85.92</v>
      </c>
      <c r="DV995" s="9">
        <v>77.040000000000006</v>
      </c>
      <c r="DW995" s="9">
        <v>73.56</v>
      </c>
      <c r="DX995" s="9">
        <v>70.63</v>
      </c>
      <c r="DY995" s="9">
        <v>69.58</v>
      </c>
      <c r="DZ995" s="9">
        <v>69.88</v>
      </c>
      <c r="EA995" s="9">
        <v>70.069999999999993</v>
      </c>
      <c r="EB995" s="9">
        <v>72.25</v>
      </c>
      <c r="EC995" s="9">
        <v>76.31</v>
      </c>
      <c r="ED995" s="9">
        <v>78.28</v>
      </c>
      <c r="EE995" s="9">
        <v>78.5</v>
      </c>
      <c r="EF995" s="9">
        <v>82.8</v>
      </c>
      <c r="EG995" s="9">
        <v>82.26</v>
      </c>
      <c r="EH995" s="9">
        <v>79.09</v>
      </c>
      <c r="EI995" s="9">
        <v>69.3</v>
      </c>
      <c r="EJ995" s="9">
        <v>66.52</v>
      </c>
      <c r="EK995" s="9">
        <v>66.3</v>
      </c>
      <c r="EL995" s="9">
        <v>66.540000000000006</v>
      </c>
      <c r="EM995" s="9">
        <v>67.02</v>
      </c>
      <c r="EN995" s="9">
        <v>69.37</v>
      </c>
      <c r="EO995" s="9">
        <v>76.16</v>
      </c>
      <c r="EP995" s="9">
        <v>78.180000000000007</v>
      </c>
      <c r="EQ995" s="9">
        <v>78.430000000000007</v>
      </c>
      <c r="ER995" s="9">
        <v>78.38</v>
      </c>
      <c r="ES995" s="9">
        <v>77.86</v>
      </c>
      <c r="ET995" s="9">
        <v>75.099999999999994</v>
      </c>
      <c r="EU995" s="9">
        <v>67.34</v>
      </c>
      <c r="EV995" s="9">
        <v>64.92</v>
      </c>
      <c r="EW995" s="9">
        <v>64.709999999999994</v>
      </c>
      <c r="EX995" s="9">
        <v>64.900000000000006</v>
      </c>
      <c r="EY995" s="9">
        <v>65.37</v>
      </c>
      <c r="EZ995" s="9">
        <v>67.62</v>
      </c>
      <c r="FA995" s="9">
        <v>74.97</v>
      </c>
      <c r="FB995" s="9">
        <v>76.97</v>
      </c>
      <c r="FC995" s="9">
        <v>77.150000000000006</v>
      </c>
      <c r="FD995" s="9">
        <v>77.09</v>
      </c>
      <c r="FE995" s="9">
        <v>76.66</v>
      </c>
      <c r="FF995" s="9">
        <v>74.12</v>
      </c>
      <c r="FG995" s="9">
        <v>66.56</v>
      </c>
      <c r="FH995" s="9">
        <v>64.319999999999993</v>
      </c>
      <c r="FI995" s="9">
        <v>64.22</v>
      </c>
      <c r="FJ995" s="9">
        <v>64.42</v>
      </c>
      <c r="FK995" s="9">
        <v>64.819999999999993</v>
      </c>
      <c r="FL995" s="9">
        <v>66.94</v>
      </c>
      <c r="FM995" s="9">
        <v>74.709999999999994</v>
      </c>
      <c r="FO995" s="9">
        <v>84.250600000000006</v>
      </c>
      <c r="FP995" s="7">
        <v>63</v>
      </c>
      <c r="FQ995" s="9">
        <v>1.3297000000000001</v>
      </c>
      <c r="FT995" s="7">
        <v>3.9</v>
      </c>
      <c r="FU995" s="7">
        <v>4.57</v>
      </c>
      <c r="FV995" s="9">
        <v>84.359700000000004</v>
      </c>
      <c r="FX995" s="9">
        <v>62.39</v>
      </c>
      <c r="FY995" s="9">
        <v>61.86</v>
      </c>
      <c r="FZ995" s="9">
        <v>62.04</v>
      </c>
      <c r="GA995" s="9">
        <v>62.48</v>
      </c>
      <c r="GB995" s="9">
        <v>63.65</v>
      </c>
      <c r="GD995" s="9">
        <v>62.39</v>
      </c>
      <c r="GE995" s="9">
        <v>62.02</v>
      </c>
      <c r="GF995" s="9">
        <v>61.86</v>
      </c>
      <c r="GG995" s="9">
        <v>61.85</v>
      </c>
      <c r="GH995" s="9">
        <v>61.93</v>
      </c>
      <c r="GI995" s="9">
        <v>62.04</v>
      </c>
      <c r="GJ995" s="9">
        <v>62.14</v>
      </c>
      <c r="GK995" s="9">
        <v>62.21</v>
      </c>
      <c r="GL995" s="9">
        <v>62.27</v>
      </c>
      <c r="GM995" s="9">
        <v>62.34</v>
      </c>
      <c r="GN995" s="9">
        <v>62.4</v>
      </c>
      <c r="GO995" s="9">
        <v>62.48</v>
      </c>
      <c r="GP995" s="9">
        <v>62.56</v>
      </c>
      <c r="GQ995" s="9">
        <v>62.61</v>
      </c>
      <c r="GR995" s="9">
        <v>62.67</v>
      </c>
      <c r="GS995" s="9">
        <v>62.76</v>
      </c>
      <c r="GT995" s="9">
        <v>62.87</v>
      </c>
      <c r="GU995" s="9">
        <v>63</v>
      </c>
      <c r="GV995" s="9">
        <v>63.12</v>
      </c>
      <c r="GW995" s="9">
        <v>63.19</v>
      </c>
      <c r="GX995" s="9">
        <v>63.29</v>
      </c>
      <c r="GY995" s="9">
        <v>63.41</v>
      </c>
      <c r="GZ995" s="9">
        <v>63.52</v>
      </c>
      <c r="HA995" s="9">
        <v>63.65</v>
      </c>
      <c r="HB995" s="9">
        <v>63.78</v>
      </c>
      <c r="HC995" s="9">
        <v>63.86</v>
      </c>
      <c r="HD995" s="9">
        <v>63.97</v>
      </c>
      <c r="HE995" s="9">
        <v>64.13</v>
      </c>
      <c r="HF995" s="9">
        <v>64.28</v>
      </c>
      <c r="HG995" s="9">
        <v>64.44</v>
      </c>
      <c r="HH995" s="9">
        <v>64.59</v>
      </c>
      <c r="HI995" s="9">
        <v>64.66</v>
      </c>
      <c r="HJ995" s="9">
        <v>64.75</v>
      </c>
      <c r="HK995" s="9">
        <v>64.86</v>
      </c>
      <c r="HL995" s="9">
        <v>64.97</v>
      </c>
      <c r="HM995" s="9">
        <v>65.099999999999994</v>
      </c>
      <c r="HN995" s="9">
        <v>65.2</v>
      </c>
      <c r="HO995" s="9">
        <v>65.290000000000006</v>
      </c>
      <c r="HP995" s="9">
        <v>65.41</v>
      </c>
      <c r="HQ995" s="9">
        <v>65.55</v>
      </c>
      <c r="HR995" s="9">
        <v>65.7</v>
      </c>
      <c r="HS995" s="9">
        <v>65.83</v>
      </c>
      <c r="HT995" s="9">
        <v>65.94</v>
      </c>
      <c r="HU995" s="9">
        <v>66.040000000000006</v>
      </c>
      <c r="HV995" s="9">
        <v>66.12</v>
      </c>
      <c r="HW995" s="9">
        <v>66.2</v>
      </c>
      <c r="HX995" s="9">
        <v>66.3</v>
      </c>
      <c r="HY995" s="9">
        <v>66.34</v>
      </c>
      <c r="ID995" s="14">
        <v>84.838099999999997</v>
      </c>
      <c r="IE995" s="14">
        <v>84.747900000000001</v>
      </c>
      <c r="IF995" s="14">
        <v>-0.10641399999999999</v>
      </c>
      <c r="IH995" s="7">
        <v>62.39</v>
      </c>
      <c r="II995" s="9">
        <v>81.290000000000006</v>
      </c>
    </row>
    <row r="996" spans="1:243" x14ac:dyDescent="0.35">
      <c r="A996" s="6">
        <f t="shared" si="219"/>
        <v>45945</v>
      </c>
      <c r="B996" s="13">
        <f t="shared" si="214"/>
        <v>10</v>
      </c>
      <c r="C996" s="13">
        <f t="shared" si="215"/>
        <v>2025</v>
      </c>
      <c r="D996">
        <f t="shared" si="216"/>
        <v>202510</v>
      </c>
      <c r="E996">
        <f t="shared" si="217"/>
        <v>4</v>
      </c>
      <c r="F996">
        <f t="shared" si="218"/>
        <v>202504</v>
      </c>
      <c r="G996" t="s">
        <v>2155</v>
      </c>
      <c r="H996" s="9">
        <v>4</v>
      </c>
      <c r="I996" s="9">
        <v>3.9670999999999998</v>
      </c>
      <c r="J996" s="10">
        <v>3.9496277000000002</v>
      </c>
      <c r="K996" s="10">
        <v>3.9060701999999998</v>
      </c>
      <c r="L996" s="10">
        <v>3.8503509999999999</v>
      </c>
      <c r="M996" s="10">
        <v>3.7864488999999999</v>
      </c>
      <c r="N996" s="10">
        <v>3.7224482000000001</v>
      </c>
      <c r="O996" s="10">
        <v>3.6645099000000001</v>
      </c>
      <c r="P996" s="10">
        <v>3.6157651999999998</v>
      </c>
      <c r="Q996" s="10">
        <v>3.5771578000000002</v>
      </c>
      <c r="R996" s="10">
        <v>3.5484365000000002</v>
      </c>
      <c r="S996" s="10">
        <v>3.5286350999999998</v>
      </c>
      <c r="T996" s="10">
        <v>3.5162832000000002</v>
      </c>
      <c r="U996" s="10">
        <v>3.5099349000000002</v>
      </c>
      <c r="V996" s="10">
        <v>3.5071482999999999</v>
      </c>
      <c r="W996" s="10">
        <v>3.5069745000000001</v>
      </c>
      <c r="X996" s="10">
        <v>3.5089440000000001</v>
      </c>
      <c r="Y996" s="10">
        <v>3.5125874000000001</v>
      </c>
      <c r="Z996" s="10">
        <v>3.5174357000000001</v>
      </c>
      <c r="AA996" s="10">
        <v>3.5230193000000001</v>
      </c>
      <c r="AB996" s="10">
        <v>3.5289385000000002</v>
      </c>
      <c r="AC996" s="10">
        <v>3.5350590999999998</v>
      </c>
      <c r="AD996" s="10">
        <v>3.5413095999999999</v>
      </c>
      <c r="AE996" s="10">
        <v>3.5476185</v>
      </c>
      <c r="AF996" s="10">
        <v>3.5539147</v>
      </c>
      <c r="AG996" s="10">
        <v>3.5601267000000001</v>
      </c>
      <c r="AH996" s="10">
        <v>3.5662036000000001</v>
      </c>
      <c r="AI996" s="10">
        <v>3.5721763000000002</v>
      </c>
      <c r="AJ996" s="10">
        <v>3.5780959000000001</v>
      </c>
      <c r="AK996" s="10">
        <v>3.5840136999999999</v>
      </c>
      <c r="AL996" s="10">
        <v>3.5899809</v>
      </c>
      <c r="AM996" s="10">
        <v>3.5960488000000002</v>
      </c>
      <c r="AN996" s="10">
        <v>3.6022685000000001</v>
      </c>
      <c r="AO996" s="10">
        <v>3.6086914000000001</v>
      </c>
      <c r="AP996" s="10">
        <v>3.6153686</v>
      </c>
      <c r="AQ996" s="10">
        <v>3.6223515000000002</v>
      </c>
      <c r="AR996" s="10">
        <v>3.6296911999999999</v>
      </c>
      <c r="AS996" s="10">
        <v>3.6374388999999998</v>
      </c>
      <c r="AT996" s="10">
        <v>3.6456377</v>
      </c>
      <c r="AU996" s="10">
        <v>3.6542908999999999</v>
      </c>
      <c r="AV996" s="10">
        <v>3.6633890999999998</v>
      </c>
      <c r="AW996" s="10">
        <v>3.6729235</v>
      </c>
      <c r="AX996" s="10">
        <v>3.6828851999999999</v>
      </c>
      <c r="AY996" s="10">
        <v>3.6932648000000001</v>
      </c>
      <c r="AZ996" s="10">
        <v>3.7040533999999998</v>
      </c>
      <c r="BA996" s="10">
        <v>3.7152422000000001</v>
      </c>
      <c r="BB996" s="10">
        <v>3.7268219</v>
      </c>
      <c r="BC996" s="10">
        <v>3.7387834999999998</v>
      </c>
      <c r="BD996" s="10">
        <v>3.7511180999999998</v>
      </c>
      <c r="BE996" s="10">
        <v>3.7638164999999999</v>
      </c>
      <c r="BF996" s="10">
        <v>3.7768676000000001</v>
      </c>
      <c r="BG996" s="10">
        <v>3.7902507999999999</v>
      </c>
      <c r="BH996" s="10">
        <v>3.8039423999999999</v>
      </c>
      <c r="BI996" s="10">
        <v>3.8179194000000001</v>
      </c>
      <c r="BJ996" s="10">
        <v>3.8321586000000001</v>
      </c>
      <c r="BK996" s="10">
        <v>3.8466361999999998</v>
      </c>
      <c r="BL996" s="10">
        <v>3.8613292000000001</v>
      </c>
      <c r="BM996" s="10">
        <v>3.8762143</v>
      </c>
      <c r="BN996" s="10">
        <v>3.8912678999999999</v>
      </c>
      <c r="BO996" s="10">
        <v>3.9064668</v>
      </c>
      <c r="BP996" s="10">
        <v>3.9217879</v>
      </c>
      <c r="BQ996" s="10">
        <v>3.9372075</v>
      </c>
      <c r="BR996" s="10">
        <v>4.0309699999999999</v>
      </c>
      <c r="BS996" s="10">
        <v>4.1253121999999998</v>
      </c>
      <c r="BU996" s="9">
        <v>80.959999999999994</v>
      </c>
      <c r="BV996" s="9">
        <v>82.65</v>
      </c>
      <c r="BW996" s="9">
        <v>84.26</v>
      </c>
      <c r="BX996" s="9">
        <v>84.54</v>
      </c>
      <c r="BY996" s="9">
        <v>81.209999999999994</v>
      </c>
      <c r="BZ996" s="9">
        <v>77.540000000000006</v>
      </c>
      <c r="CA996" s="9">
        <v>75.28</v>
      </c>
      <c r="CB996" s="9">
        <v>74.790000000000006</v>
      </c>
      <c r="CC996" s="9">
        <v>74.48</v>
      </c>
      <c r="CD996" s="9">
        <v>75.650000000000006</v>
      </c>
      <c r="CE996" s="9">
        <v>76.739999999999995</v>
      </c>
      <c r="CF996" s="9">
        <v>77.02</v>
      </c>
      <c r="CG996" s="9">
        <v>82.08</v>
      </c>
      <c r="CH996" s="9">
        <v>85.13</v>
      </c>
      <c r="CI996" s="9">
        <v>86.72</v>
      </c>
      <c r="CJ996" s="9">
        <v>86.41</v>
      </c>
      <c r="CK996" s="9">
        <v>80.28</v>
      </c>
      <c r="CL996" s="9">
        <v>72.95</v>
      </c>
      <c r="CM996" s="9">
        <v>70.66</v>
      </c>
      <c r="CN996" s="9">
        <v>69.37</v>
      </c>
      <c r="CO996" s="9">
        <v>68.81</v>
      </c>
      <c r="CP996" s="9">
        <v>69.13</v>
      </c>
      <c r="CQ996" s="9">
        <v>71.37</v>
      </c>
      <c r="CR996" s="9">
        <v>75.84</v>
      </c>
      <c r="CS996" s="9">
        <v>78.760000000000005</v>
      </c>
      <c r="CT996" s="9">
        <v>79.33</v>
      </c>
      <c r="CU996" s="9">
        <v>80.56</v>
      </c>
      <c r="CV996" s="9">
        <v>80.569999999999993</v>
      </c>
      <c r="CW996" s="9">
        <v>77.02</v>
      </c>
      <c r="CX996" s="9">
        <v>69.77</v>
      </c>
      <c r="CY996" s="9">
        <v>65.849999999999994</v>
      </c>
      <c r="CZ996" s="9">
        <v>63.89</v>
      </c>
      <c r="DA996" s="9">
        <v>63.96</v>
      </c>
      <c r="DB996" s="9">
        <v>64.06</v>
      </c>
      <c r="DC996" s="9">
        <v>66.34</v>
      </c>
      <c r="DD996" s="9">
        <v>70.33</v>
      </c>
      <c r="DE996" s="9">
        <v>72.599999999999994</v>
      </c>
      <c r="DF996" s="9">
        <v>73.89</v>
      </c>
      <c r="DG996" s="9">
        <v>76.040000000000006</v>
      </c>
      <c r="DH996" s="9">
        <v>75.55</v>
      </c>
      <c r="DI996" s="9">
        <v>73.73</v>
      </c>
      <c r="DJ996" s="9">
        <v>65.28</v>
      </c>
      <c r="DK996" s="9">
        <v>63.4</v>
      </c>
      <c r="DL996" s="9">
        <v>63.09</v>
      </c>
      <c r="DM996" s="9">
        <v>63.58</v>
      </c>
      <c r="DN996" s="9">
        <v>63.4</v>
      </c>
      <c r="DO996" s="9">
        <v>64.69</v>
      </c>
      <c r="DP996" s="9">
        <v>67.48</v>
      </c>
      <c r="DR996" s="9">
        <v>82.4</v>
      </c>
      <c r="DS996" s="9">
        <v>80.489999999999995</v>
      </c>
      <c r="DT996" s="9">
        <v>87.8</v>
      </c>
      <c r="DU996" s="9">
        <v>86.38</v>
      </c>
      <c r="DV996" s="9">
        <v>77.38</v>
      </c>
      <c r="DW996" s="9">
        <v>73.760000000000005</v>
      </c>
      <c r="DX996" s="9">
        <v>70.84</v>
      </c>
      <c r="DY996" s="9">
        <v>69.78</v>
      </c>
      <c r="DZ996" s="9">
        <v>70.180000000000007</v>
      </c>
      <c r="EA996" s="9">
        <v>70.37</v>
      </c>
      <c r="EB996" s="9">
        <v>72.56</v>
      </c>
      <c r="EC996" s="9">
        <v>76.489999999999995</v>
      </c>
      <c r="ED996" s="9">
        <v>78.459999999999994</v>
      </c>
      <c r="EE996" s="9">
        <v>78.680000000000007</v>
      </c>
      <c r="EF996" s="9">
        <v>83</v>
      </c>
      <c r="EG996" s="9">
        <v>82.46</v>
      </c>
      <c r="EH996" s="9">
        <v>79.28</v>
      </c>
      <c r="EI996" s="9">
        <v>69.489999999999995</v>
      </c>
      <c r="EJ996" s="9">
        <v>66.709999999999994</v>
      </c>
      <c r="EK996" s="9">
        <v>66.489999999999995</v>
      </c>
      <c r="EL996" s="9">
        <v>66.73</v>
      </c>
      <c r="EM996" s="9">
        <v>67.209999999999994</v>
      </c>
      <c r="EN996" s="9">
        <v>69.56</v>
      </c>
      <c r="EO996" s="9">
        <v>76.27</v>
      </c>
      <c r="EP996" s="9">
        <v>78.3</v>
      </c>
      <c r="EQ996" s="9">
        <v>78.540000000000006</v>
      </c>
      <c r="ER996" s="9">
        <v>78.5</v>
      </c>
      <c r="ES996" s="9">
        <v>77.97</v>
      </c>
      <c r="ET996" s="9">
        <v>75.209999999999994</v>
      </c>
      <c r="EU996" s="9">
        <v>67.150000000000006</v>
      </c>
      <c r="EV996" s="9">
        <v>64.73</v>
      </c>
      <c r="EW996" s="9">
        <v>64.52</v>
      </c>
      <c r="EX996" s="9">
        <v>64.709999999999994</v>
      </c>
      <c r="EY996" s="9">
        <v>65.180000000000007</v>
      </c>
      <c r="EZ996" s="9">
        <v>67.430000000000007</v>
      </c>
      <c r="FA996" s="9">
        <v>75.069999999999993</v>
      </c>
      <c r="FB996" s="9">
        <v>77.069999999999993</v>
      </c>
      <c r="FC996" s="9">
        <v>77.25</v>
      </c>
      <c r="FD996" s="9">
        <v>77.19</v>
      </c>
      <c r="FE996" s="9">
        <v>76.760000000000005</v>
      </c>
      <c r="FF996" s="9">
        <v>74.22</v>
      </c>
      <c r="FG996" s="9">
        <v>66.790000000000006</v>
      </c>
      <c r="FH996" s="9">
        <v>64.55</v>
      </c>
      <c r="FI996" s="9">
        <v>64.45</v>
      </c>
      <c r="FJ996" s="9">
        <v>64.650000000000006</v>
      </c>
      <c r="FK996" s="9">
        <v>65.05</v>
      </c>
      <c r="FL996" s="9">
        <v>67.17</v>
      </c>
      <c r="FM996" s="9">
        <v>74.86</v>
      </c>
      <c r="FO996" s="9">
        <v>84.465199999999996</v>
      </c>
      <c r="FP996" s="7">
        <v>62.33</v>
      </c>
      <c r="FQ996" s="9">
        <v>1.3365</v>
      </c>
      <c r="FT996" s="7">
        <v>3.9</v>
      </c>
      <c r="FU996" s="7">
        <v>4.55</v>
      </c>
      <c r="FV996" s="9">
        <v>84.589699999999993</v>
      </c>
      <c r="FX996" s="9">
        <v>61.91</v>
      </c>
      <c r="FY996" s="9">
        <v>61.51</v>
      </c>
      <c r="FZ996" s="9">
        <v>61.75</v>
      </c>
      <c r="GA996" s="9">
        <v>62.23</v>
      </c>
      <c r="GB996" s="9">
        <v>63.47</v>
      </c>
      <c r="GD996" s="9">
        <v>61.91</v>
      </c>
      <c r="GE996" s="9">
        <v>61.63</v>
      </c>
      <c r="GF996" s="9">
        <v>61.51</v>
      </c>
      <c r="GG996" s="9">
        <v>61.52</v>
      </c>
      <c r="GH996" s="9">
        <v>61.62</v>
      </c>
      <c r="GI996" s="9">
        <v>61.75</v>
      </c>
      <c r="GJ996" s="9">
        <v>61.86</v>
      </c>
      <c r="GK996" s="9">
        <v>61.94</v>
      </c>
      <c r="GL996" s="9">
        <v>62.01</v>
      </c>
      <c r="GM996" s="9">
        <v>62.08</v>
      </c>
      <c r="GN996" s="9">
        <v>62.14</v>
      </c>
      <c r="GO996" s="9">
        <v>62.23</v>
      </c>
      <c r="GP996" s="9">
        <v>62.32</v>
      </c>
      <c r="GQ996" s="9">
        <v>62.37</v>
      </c>
      <c r="GR996" s="9">
        <v>62.43</v>
      </c>
      <c r="GS996" s="9">
        <v>62.53</v>
      </c>
      <c r="GT996" s="9">
        <v>62.65</v>
      </c>
      <c r="GU996" s="9">
        <v>62.78</v>
      </c>
      <c r="GV996" s="9">
        <v>62.91</v>
      </c>
      <c r="GW996" s="9">
        <v>62.99</v>
      </c>
      <c r="GX996" s="9">
        <v>63.09</v>
      </c>
      <c r="GY996" s="9">
        <v>63.21</v>
      </c>
      <c r="GZ996" s="9">
        <v>63.32</v>
      </c>
      <c r="HA996" s="9">
        <v>63.47</v>
      </c>
      <c r="HB996" s="9">
        <v>63.61</v>
      </c>
      <c r="HC996" s="9">
        <v>63.7</v>
      </c>
      <c r="HD996" s="9">
        <v>63.82</v>
      </c>
      <c r="HE996" s="9">
        <v>63.98</v>
      </c>
      <c r="HF996" s="9">
        <v>64.13</v>
      </c>
      <c r="HG996" s="9">
        <v>64.290000000000006</v>
      </c>
      <c r="HH996" s="9">
        <v>64.45</v>
      </c>
      <c r="HI996" s="9">
        <v>64.53</v>
      </c>
      <c r="HJ996" s="9">
        <v>64.62</v>
      </c>
      <c r="HK996" s="9">
        <v>64.73</v>
      </c>
      <c r="HL996" s="9">
        <v>64.84</v>
      </c>
      <c r="HM996" s="9">
        <v>64.97</v>
      </c>
      <c r="HN996" s="9">
        <v>65.08</v>
      </c>
      <c r="HO996" s="9">
        <v>65.17</v>
      </c>
      <c r="HP996" s="9">
        <v>65.290000000000006</v>
      </c>
      <c r="HQ996" s="9">
        <v>65.44</v>
      </c>
      <c r="HR996" s="9">
        <v>65.59</v>
      </c>
      <c r="HS996" s="9">
        <v>65.72</v>
      </c>
      <c r="HT996" s="9">
        <v>65.83</v>
      </c>
      <c r="HU996" s="9">
        <v>65.930000000000007</v>
      </c>
      <c r="HV996" s="9">
        <v>66.010000000000005</v>
      </c>
      <c r="HW996" s="9">
        <v>66.099999999999994</v>
      </c>
      <c r="HX996" s="9">
        <v>66.2</v>
      </c>
      <c r="HY996" s="9">
        <v>66.239999999999995</v>
      </c>
      <c r="ID996" s="14">
        <v>84.838099999999997</v>
      </c>
      <c r="IE996" s="14">
        <v>84.747900000000001</v>
      </c>
      <c r="IF996" s="14">
        <v>-0.10641399999999999</v>
      </c>
      <c r="IH996" s="7">
        <v>61.91</v>
      </c>
      <c r="II996" s="9">
        <v>80.959999999999994</v>
      </c>
    </row>
    <row r="997" spans="1:243" x14ac:dyDescent="0.35">
      <c r="A997" s="6">
        <f t="shared" si="219"/>
        <v>45946</v>
      </c>
      <c r="B997" s="13">
        <f t="shared" si="214"/>
        <v>10</v>
      </c>
      <c r="C997" s="13">
        <f t="shared" si="215"/>
        <v>2025</v>
      </c>
      <c r="D997">
        <f t="shared" si="216"/>
        <v>202510</v>
      </c>
      <c r="E997">
        <f t="shared" si="217"/>
        <v>4</v>
      </c>
      <c r="F997">
        <f t="shared" si="218"/>
        <v>202504</v>
      </c>
      <c r="G997" t="s">
        <v>2156</v>
      </c>
      <c r="H997" s="9">
        <v>4</v>
      </c>
      <c r="I997" s="9">
        <v>3.9676</v>
      </c>
      <c r="J997" s="10">
        <v>3.9457559</v>
      </c>
      <c r="K997" s="10">
        <v>3.8950168999999999</v>
      </c>
      <c r="L997" s="10">
        <v>3.8314493999999999</v>
      </c>
      <c r="M997" s="10">
        <v>3.7604305</v>
      </c>
      <c r="N997" s="10">
        <v>3.6904672999999999</v>
      </c>
      <c r="O997" s="10">
        <v>3.6281319999999999</v>
      </c>
      <c r="P997" s="10">
        <v>3.5767058999999999</v>
      </c>
      <c r="Q997" s="10">
        <v>3.5369524000000001</v>
      </c>
      <c r="R997" s="10">
        <v>3.5079145999999999</v>
      </c>
      <c r="S997" s="10">
        <v>3.4879764</v>
      </c>
      <c r="T997" s="10">
        <v>3.4752857000000001</v>
      </c>
      <c r="U997" s="10">
        <v>3.4679848</v>
      </c>
      <c r="V997" s="10">
        <v>3.4634706</v>
      </c>
      <c r="W997" s="10">
        <v>3.4608729</v>
      </c>
      <c r="X997" s="10">
        <v>3.4598445</v>
      </c>
      <c r="Y997" s="10">
        <v>3.4600380999999998</v>
      </c>
      <c r="Z997" s="10">
        <v>3.4611063999999998</v>
      </c>
      <c r="AA997" s="10">
        <v>3.4627021999999998</v>
      </c>
      <c r="AB997" s="10">
        <v>3.4645516999999999</v>
      </c>
      <c r="AC997" s="10">
        <v>3.4666611000000001</v>
      </c>
      <c r="AD997" s="10">
        <v>3.4691033</v>
      </c>
      <c r="AE997" s="10">
        <v>3.4719509999999998</v>
      </c>
      <c r="AF997" s="10">
        <v>3.4752771999999998</v>
      </c>
      <c r="AG997" s="10">
        <v>3.4791546000000002</v>
      </c>
      <c r="AH997" s="10">
        <v>3.4836433000000002</v>
      </c>
      <c r="AI997" s="10">
        <v>3.4887407000000001</v>
      </c>
      <c r="AJ997" s="10">
        <v>3.4944253000000001</v>
      </c>
      <c r="AK997" s="10">
        <v>3.5006756000000001</v>
      </c>
      <c r="AL997" s="10">
        <v>3.5074702000000002</v>
      </c>
      <c r="AM997" s="10">
        <v>3.5147873999999999</v>
      </c>
      <c r="AN997" s="10">
        <v>3.5226057000000002</v>
      </c>
      <c r="AO997" s="10">
        <v>3.5309037000000001</v>
      </c>
      <c r="AP997" s="10">
        <v>3.5396597999999999</v>
      </c>
      <c r="AQ997" s="10">
        <v>3.5488525000000002</v>
      </c>
      <c r="AR997" s="10">
        <v>3.5584603000000001</v>
      </c>
      <c r="AS997" s="10">
        <v>3.5684616</v>
      </c>
      <c r="AT997" s="10">
        <v>3.5788354999999998</v>
      </c>
      <c r="AU997" s="10">
        <v>3.5895638999999999</v>
      </c>
      <c r="AV997" s="10">
        <v>3.6006290000000001</v>
      </c>
      <c r="AW997" s="10">
        <v>3.6120135000000002</v>
      </c>
      <c r="AX997" s="10">
        <v>3.6236999000000001</v>
      </c>
      <c r="AY997" s="10">
        <v>3.6356703000000001</v>
      </c>
      <c r="AZ997" s="10">
        <v>3.6479075999999999</v>
      </c>
      <c r="BA997" s="10">
        <v>3.6603941</v>
      </c>
      <c r="BB997" s="10">
        <v>3.6731121999999998</v>
      </c>
      <c r="BC997" s="10">
        <v>3.6860444000000001</v>
      </c>
      <c r="BD997" s="10">
        <v>3.6991733999999998</v>
      </c>
      <c r="BE997" s="10">
        <v>3.7124812999999999</v>
      </c>
      <c r="BF997" s="10">
        <v>3.7259522</v>
      </c>
      <c r="BG997" s="10">
        <v>3.7395757999999999</v>
      </c>
      <c r="BH997" s="10">
        <v>3.7533433999999999</v>
      </c>
      <c r="BI997" s="10">
        <v>3.7672463999999999</v>
      </c>
      <c r="BJ997" s="10">
        <v>3.7812765000000002</v>
      </c>
      <c r="BK997" s="10">
        <v>3.7954246999999999</v>
      </c>
      <c r="BL997" s="10">
        <v>3.8096825999999999</v>
      </c>
      <c r="BM997" s="10">
        <v>3.8240417999999998</v>
      </c>
      <c r="BN997" s="10">
        <v>3.8384933000000001</v>
      </c>
      <c r="BO997" s="10">
        <v>3.8530286999999999</v>
      </c>
      <c r="BP997" s="10">
        <v>3.8676396</v>
      </c>
      <c r="BQ997" s="10">
        <v>3.8823170999999999</v>
      </c>
      <c r="BR997" s="10">
        <v>3.9714176999999999</v>
      </c>
      <c r="BS997" s="10">
        <v>4.0614553000000004</v>
      </c>
      <c r="BU997" s="9">
        <v>82.37</v>
      </c>
      <c r="BV997" s="9">
        <v>83.97</v>
      </c>
      <c r="BW997" s="9">
        <v>85.39</v>
      </c>
      <c r="BX997" s="9">
        <v>85.51</v>
      </c>
      <c r="BY997" s="9">
        <v>82.09</v>
      </c>
      <c r="BZ997" s="9">
        <v>78.25</v>
      </c>
      <c r="CA997" s="9">
        <v>75.88</v>
      </c>
      <c r="CB997" s="9">
        <v>75.33</v>
      </c>
      <c r="CC997" s="9">
        <v>75.02</v>
      </c>
      <c r="CD997" s="9">
        <v>76.180000000000007</v>
      </c>
      <c r="CE997" s="9">
        <v>77.260000000000005</v>
      </c>
      <c r="CF997" s="9">
        <v>77.58</v>
      </c>
      <c r="CG997" s="9">
        <v>82.64</v>
      </c>
      <c r="CH997" s="9">
        <v>85.68</v>
      </c>
      <c r="CI997" s="9">
        <v>87.27</v>
      </c>
      <c r="CJ997" s="9">
        <v>86.96</v>
      </c>
      <c r="CK997" s="9">
        <v>80.83</v>
      </c>
      <c r="CL997" s="9">
        <v>73.17</v>
      </c>
      <c r="CM997" s="9">
        <v>70.87</v>
      </c>
      <c r="CN997" s="9">
        <v>69.569999999999993</v>
      </c>
      <c r="CO997" s="9">
        <v>69.06</v>
      </c>
      <c r="CP997" s="9">
        <v>69.38</v>
      </c>
      <c r="CQ997" s="9">
        <v>71.61</v>
      </c>
      <c r="CR997" s="9">
        <v>75.78</v>
      </c>
      <c r="CS997" s="9">
        <v>78.7</v>
      </c>
      <c r="CT997" s="9">
        <v>79.27</v>
      </c>
      <c r="CU997" s="9">
        <v>80.5</v>
      </c>
      <c r="CV997" s="9">
        <v>80.510000000000005</v>
      </c>
      <c r="CW997" s="9">
        <v>76.959999999999994</v>
      </c>
      <c r="CX997" s="9">
        <v>70.06</v>
      </c>
      <c r="CY997" s="9">
        <v>66.14</v>
      </c>
      <c r="CZ997" s="9">
        <v>64.17</v>
      </c>
      <c r="DA997" s="9">
        <v>64.239999999999995</v>
      </c>
      <c r="DB997" s="9">
        <v>64.34</v>
      </c>
      <c r="DC997" s="9">
        <v>66.62</v>
      </c>
      <c r="DD997" s="9">
        <v>70.61</v>
      </c>
      <c r="DE997" s="9">
        <v>72.88</v>
      </c>
      <c r="DF997" s="9">
        <v>74.17</v>
      </c>
      <c r="DG997" s="9">
        <v>76.33</v>
      </c>
      <c r="DH997" s="9">
        <v>75.84</v>
      </c>
      <c r="DI997" s="9">
        <v>74.02</v>
      </c>
      <c r="DJ997" s="9">
        <v>65.77</v>
      </c>
      <c r="DK997" s="9">
        <v>63.89</v>
      </c>
      <c r="DL997" s="9">
        <v>63.58</v>
      </c>
      <c r="DM997" s="9">
        <v>64.069999999999993</v>
      </c>
      <c r="DN997" s="9">
        <v>63.89</v>
      </c>
      <c r="DO997" s="9">
        <v>65.180000000000007</v>
      </c>
      <c r="DP997" s="9">
        <v>67.97</v>
      </c>
      <c r="DR997" s="9">
        <v>83.91</v>
      </c>
      <c r="DS997" s="9">
        <v>81.98</v>
      </c>
      <c r="DT997" s="9">
        <v>89.19</v>
      </c>
      <c r="DU997" s="9">
        <v>87.42</v>
      </c>
      <c r="DV997" s="9">
        <v>78.62</v>
      </c>
      <c r="DW997" s="9">
        <v>74.72</v>
      </c>
      <c r="DX997" s="9">
        <v>71.8</v>
      </c>
      <c r="DY997" s="9">
        <v>70.739999999999995</v>
      </c>
      <c r="DZ997" s="9">
        <v>71.11</v>
      </c>
      <c r="EA997" s="9">
        <v>71.3</v>
      </c>
      <c r="EB997" s="9">
        <v>73.489999999999995</v>
      </c>
      <c r="EC997" s="9">
        <v>77.290000000000006</v>
      </c>
      <c r="ED997" s="9">
        <v>79.27</v>
      </c>
      <c r="EE997" s="9">
        <v>79.489999999999995</v>
      </c>
      <c r="EF997" s="9">
        <v>83.8</v>
      </c>
      <c r="EG997" s="9">
        <v>83.26</v>
      </c>
      <c r="EH997" s="9">
        <v>80.040000000000006</v>
      </c>
      <c r="EI997" s="9">
        <v>70.150000000000006</v>
      </c>
      <c r="EJ997" s="9">
        <v>67.37</v>
      </c>
      <c r="EK997" s="9">
        <v>67.150000000000006</v>
      </c>
      <c r="EL997" s="9">
        <v>67.39</v>
      </c>
      <c r="EM997" s="9">
        <v>67.87</v>
      </c>
      <c r="EN997" s="9">
        <v>70.22</v>
      </c>
      <c r="EO997" s="9">
        <v>76.64</v>
      </c>
      <c r="EP997" s="9">
        <v>78.680000000000007</v>
      </c>
      <c r="EQ997" s="9">
        <v>78.92</v>
      </c>
      <c r="ER997" s="9">
        <v>78.88</v>
      </c>
      <c r="ES997" s="9">
        <v>78.349999999999994</v>
      </c>
      <c r="ET997" s="9">
        <v>75.58</v>
      </c>
      <c r="EU997" s="9">
        <v>67.540000000000006</v>
      </c>
      <c r="EV997" s="9">
        <v>65.12</v>
      </c>
      <c r="EW997" s="9">
        <v>64.900000000000006</v>
      </c>
      <c r="EX997" s="9">
        <v>65.09</v>
      </c>
      <c r="EY997" s="9">
        <v>65.56</v>
      </c>
      <c r="EZ997" s="9">
        <v>67.8</v>
      </c>
      <c r="FA997" s="9">
        <v>75.06</v>
      </c>
      <c r="FB997" s="9">
        <v>77.06</v>
      </c>
      <c r="FC997" s="9">
        <v>77.239999999999995</v>
      </c>
      <c r="FD997" s="9">
        <v>77.180000000000007</v>
      </c>
      <c r="FE997" s="9">
        <v>76.75</v>
      </c>
      <c r="FF997" s="9">
        <v>74.2</v>
      </c>
      <c r="FG997" s="9">
        <v>67.08</v>
      </c>
      <c r="FH997" s="9">
        <v>64.819999999999993</v>
      </c>
      <c r="FI997" s="9">
        <v>64.72</v>
      </c>
      <c r="FJ997" s="9">
        <v>64.92</v>
      </c>
      <c r="FK997" s="9">
        <v>65.31</v>
      </c>
      <c r="FL997" s="9">
        <v>67.430000000000007</v>
      </c>
      <c r="FM997" s="9">
        <v>74.849999999999994</v>
      </c>
      <c r="FO997" s="9">
        <v>84.666600000000003</v>
      </c>
      <c r="FP997" s="7">
        <v>61.08</v>
      </c>
      <c r="FQ997" s="9">
        <v>1.3433999999999999</v>
      </c>
      <c r="FT997" s="7">
        <v>3.85</v>
      </c>
      <c r="FU997" s="7">
        <v>4.4800000000000004</v>
      </c>
      <c r="FV997" s="9">
        <v>84.794600000000003</v>
      </c>
      <c r="FX997" s="9">
        <v>61.06</v>
      </c>
      <c r="FY997" s="9">
        <v>60.67</v>
      </c>
      <c r="FZ997" s="9">
        <v>60.94</v>
      </c>
      <c r="GA997" s="9">
        <v>61.45</v>
      </c>
      <c r="GB997" s="9">
        <v>62.79</v>
      </c>
      <c r="GD997" s="9">
        <v>61.06</v>
      </c>
      <c r="GE997" s="9">
        <v>60.79</v>
      </c>
      <c r="GF997" s="9">
        <v>60.67</v>
      </c>
      <c r="GG997" s="9">
        <v>60.68</v>
      </c>
      <c r="GH997" s="9">
        <v>60.8</v>
      </c>
      <c r="GI997" s="9">
        <v>60.94</v>
      </c>
      <c r="GJ997" s="9">
        <v>61.07</v>
      </c>
      <c r="GK997" s="9">
        <v>61.15</v>
      </c>
      <c r="GL997" s="9">
        <v>61.23</v>
      </c>
      <c r="GM997" s="9">
        <v>61.31</v>
      </c>
      <c r="GN997" s="9">
        <v>61.37</v>
      </c>
      <c r="GO997" s="9">
        <v>61.45</v>
      </c>
      <c r="GP997" s="9">
        <v>61.54</v>
      </c>
      <c r="GQ997" s="9">
        <v>61.6</v>
      </c>
      <c r="GR997" s="9">
        <v>61.66</v>
      </c>
      <c r="GS997" s="9">
        <v>61.76</v>
      </c>
      <c r="GT997" s="9">
        <v>61.89</v>
      </c>
      <c r="GU997" s="9">
        <v>62.04</v>
      </c>
      <c r="GV997" s="9">
        <v>62.18</v>
      </c>
      <c r="GW997" s="9">
        <v>62.27</v>
      </c>
      <c r="GX997" s="9">
        <v>62.39</v>
      </c>
      <c r="GY997" s="9">
        <v>62.52</v>
      </c>
      <c r="GZ997" s="9">
        <v>62.64</v>
      </c>
      <c r="HA997" s="9">
        <v>62.79</v>
      </c>
      <c r="HB997" s="9">
        <v>62.94</v>
      </c>
      <c r="HC997" s="9">
        <v>63.03</v>
      </c>
      <c r="HD997" s="9">
        <v>63.15</v>
      </c>
      <c r="HE997" s="9">
        <v>63.33</v>
      </c>
      <c r="HF997" s="9">
        <v>63.49</v>
      </c>
      <c r="HG997" s="9">
        <v>63.68</v>
      </c>
      <c r="HH997" s="9">
        <v>63.85</v>
      </c>
      <c r="HI997" s="9">
        <v>63.94</v>
      </c>
      <c r="HJ997" s="9">
        <v>64.040000000000006</v>
      </c>
      <c r="HK997" s="9">
        <v>64.16</v>
      </c>
      <c r="HL997" s="9">
        <v>64.290000000000006</v>
      </c>
      <c r="HM997" s="9">
        <v>64.44</v>
      </c>
      <c r="HN997" s="9">
        <v>64.55</v>
      </c>
      <c r="HO997" s="9">
        <v>64.650000000000006</v>
      </c>
      <c r="HP997" s="9">
        <v>64.78</v>
      </c>
      <c r="HQ997" s="9">
        <v>64.94</v>
      </c>
      <c r="HR997" s="9">
        <v>65.11</v>
      </c>
      <c r="HS997" s="9">
        <v>65.260000000000005</v>
      </c>
      <c r="HT997" s="9">
        <v>65.38</v>
      </c>
      <c r="HU997" s="9">
        <v>65.489999999999995</v>
      </c>
      <c r="HV997" s="9">
        <v>65.58</v>
      </c>
      <c r="HW997" s="9">
        <v>65.680000000000007</v>
      </c>
      <c r="HX997" s="9">
        <v>65.790000000000006</v>
      </c>
      <c r="HY997" s="9">
        <v>65.849999999999994</v>
      </c>
      <c r="ID997" s="14">
        <v>84.838099999999997</v>
      </c>
      <c r="IE997" s="14">
        <v>84.747900000000001</v>
      </c>
      <c r="IF997" s="14">
        <v>-0.10641399999999999</v>
      </c>
      <c r="IH997" s="7">
        <v>61.06</v>
      </c>
      <c r="II997" s="9">
        <v>82.37</v>
      </c>
    </row>
    <row r="998" spans="1:243" x14ac:dyDescent="0.35">
      <c r="A998" s="6">
        <f t="shared" si="219"/>
        <v>45947</v>
      </c>
      <c r="B998" s="13">
        <f t="shared" si="214"/>
        <v>10</v>
      </c>
      <c r="C998" s="13">
        <f t="shared" si="215"/>
        <v>2025</v>
      </c>
      <c r="D998">
        <f t="shared" si="216"/>
        <v>202510</v>
      </c>
      <c r="E998">
        <f t="shared" si="217"/>
        <v>4</v>
      </c>
      <c r="F998">
        <f t="shared" si="218"/>
        <v>202504</v>
      </c>
      <c r="G998" t="s">
        <v>2157</v>
      </c>
      <c r="H998" s="9">
        <v>4</v>
      </c>
      <c r="I998" s="9">
        <v>3.9681999999999999</v>
      </c>
      <c r="J998" s="10">
        <v>3.9482276999999999</v>
      </c>
      <c r="K998" s="10">
        <v>3.9017781999999999</v>
      </c>
      <c r="L998" s="10">
        <v>3.8414294</v>
      </c>
      <c r="M998" s="10">
        <v>3.7737571999999999</v>
      </c>
      <c r="N998" s="10">
        <v>3.7072101000000002</v>
      </c>
      <c r="O998" s="10">
        <v>3.6478885999999999</v>
      </c>
      <c r="P998" s="10">
        <v>3.5989626000000001</v>
      </c>
      <c r="Q998" s="10">
        <v>3.5611695000000001</v>
      </c>
      <c r="R998" s="10">
        <v>3.5335668</v>
      </c>
      <c r="S998" s="10">
        <v>3.5145168</v>
      </c>
      <c r="T998" s="10">
        <v>3.5022319</v>
      </c>
      <c r="U998" s="10">
        <v>3.4947816</v>
      </c>
      <c r="V998" s="10">
        <v>3.4893546999999998</v>
      </c>
      <c r="W998" s="10">
        <v>3.4851253999999998</v>
      </c>
      <c r="X998" s="10">
        <v>3.4819848000000002</v>
      </c>
      <c r="Y998" s="10">
        <v>3.4798236999999999</v>
      </c>
      <c r="Z998" s="10">
        <v>3.4785332000000002</v>
      </c>
      <c r="AA998" s="10">
        <v>3.4780044999999999</v>
      </c>
      <c r="AB998" s="10">
        <v>3.4781526</v>
      </c>
      <c r="AC998" s="10">
        <v>3.4790049999999999</v>
      </c>
      <c r="AD998" s="10">
        <v>3.4806216000000001</v>
      </c>
      <c r="AE998" s="10">
        <v>3.4830622999999998</v>
      </c>
      <c r="AF998" s="10">
        <v>3.4863870000000001</v>
      </c>
      <c r="AG998" s="10">
        <v>3.4906557</v>
      </c>
      <c r="AH998" s="10">
        <v>3.4959090000000002</v>
      </c>
      <c r="AI998" s="10">
        <v>3.5021024999999999</v>
      </c>
      <c r="AJ998" s="10">
        <v>3.5091682999999998</v>
      </c>
      <c r="AK998" s="10">
        <v>3.5170384000000001</v>
      </c>
      <c r="AL998" s="10">
        <v>3.5256451000000002</v>
      </c>
      <c r="AM998" s="10">
        <v>3.5349203999999999</v>
      </c>
      <c r="AN998" s="10">
        <v>3.5447964000000001</v>
      </c>
      <c r="AO998" s="10">
        <v>3.5552052999999999</v>
      </c>
      <c r="AP998" s="10">
        <v>3.5660790000000002</v>
      </c>
      <c r="AQ998" s="10">
        <v>3.5773497999999999</v>
      </c>
      <c r="AR998" s="10">
        <v>3.5889498999999998</v>
      </c>
      <c r="AS998" s="10">
        <v>3.6008111</v>
      </c>
      <c r="AT998" s="10">
        <v>3.6128746999999999</v>
      </c>
      <c r="AU998" s="10">
        <v>3.6251221</v>
      </c>
      <c r="AV998" s="10">
        <v>3.6375449</v>
      </c>
      <c r="AW998" s="10">
        <v>3.6501355000000002</v>
      </c>
      <c r="AX998" s="10">
        <v>3.6628861000000001</v>
      </c>
      <c r="AY998" s="10">
        <v>3.6757886000000002</v>
      </c>
      <c r="AZ998" s="10">
        <v>3.6888353</v>
      </c>
      <c r="BA998" s="10">
        <v>3.7020184</v>
      </c>
      <c r="BB998" s="10">
        <v>3.7153296999999998</v>
      </c>
      <c r="BC998" s="10">
        <v>3.7287615999999999</v>
      </c>
      <c r="BD998" s="10">
        <v>3.7423063000000001</v>
      </c>
      <c r="BE998" s="10">
        <v>3.7559554999999998</v>
      </c>
      <c r="BF998" s="10">
        <v>3.7697026999999999</v>
      </c>
      <c r="BG998" s="10">
        <v>3.7835451999999998</v>
      </c>
      <c r="BH998" s="10">
        <v>3.7974814000000001</v>
      </c>
      <c r="BI998" s="10">
        <v>3.8115100000000002</v>
      </c>
      <c r="BJ998" s="10">
        <v>3.8256296999999999</v>
      </c>
      <c r="BK998" s="10">
        <v>3.8398386000000002</v>
      </c>
      <c r="BL998" s="10">
        <v>3.8541357000000001</v>
      </c>
      <c r="BM998" s="10">
        <v>3.8685195000000001</v>
      </c>
      <c r="BN998" s="10">
        <v>3.8829883999999999</v>
      </c>
      <c r="BO998" s="10">
        <v>3.8975409000000001</v>
      </c>
      <c r="BP998" s="10">
        <v>3.9121760000000001</v>
      </c>
      <c r="BQ998" s="10">
        <v>3.9268917999999999</v>
      </c>
      <c r="BR998" s="10">
        <v>4.0166347</v>
      </c>
      <c r="BS998" s="10">
        <v>4.1078979000000002</v>
      </c>
      <c r="BU998" s="9">
        <v>80.69</v>
      </c>
      <c r="BV998" s="9">
        <v>82.68</v>
      </c>
      <c r="BW998" s="9">
        <v>84.25</v>
      </c>
      <c r="BX998" s="9">
        <v>84.34</v>
      </c>
      <c r="BY998" s="9">
        <v>80.97</v>
      </c>
      <c r="BZ998" s="9">
        <v>77.31</v>
      </c>
      <c r="CA998" s="9">
        <v>75.010000000000005</v>
      </c>
      <c r="CB998" s="9">
        <v>74.540000000000006</v>
      </c>
      <c r="CC998" s="9">
        <v>74.239999999999995</v>
      </c>
      <c r="CD998" s="9">
        <v>75.319999999999993</v>
      </c>
      <c r="CE998" s="9">
        <v>76.33</v>
      </c>
      <c r="CF998" s="9">
        <v>76.599999999999994</v>
      </c>
      <c r="CG998" s="9">
        <v>81.67</v>
      </c>
      <c r="CH998" s="9">
        <v>84.71</v>
      </c>
      <c r="CI998" s="9">
        <v>86.3</v>
      </c>
      <c r="CJ998" s="9">
        <v>85.99</v>
      </c>
      <c r="CK998" s="9">
        <v>79.87</v>
      </c>
      <c r="CL998" s="9">
        <v>72.53</v>
      </c>
      <c r="CM998" s="9">
        <v>70.180000000000007</v>
      </c>
      <c r="CN998" s="9">
        <v>68.88</v>
      </c>
      <c r="CO998" s="9">
        <v>68.37</v>
      </c>
      <c r="CP998" s="9">
        <v>68.69</v>
      </c>
      <c r="CQ998" s="9">
        <v>70.92</v>
      </c>
      <c r="CR998" s="9">
        <v>75.430000000000007</v>
      </c>
      <c r="CS998" s="9">
        <v>78.349999999999994</v>
      </c>
      <c r="CT998" s="9">
        <v>78.92</v>
      </c>
      <c r="CU998" s="9">
        <v>80.150000000000006</v>
      </c>
      <c r="CV998" s="9">
        <v>80.16</v>
      </c>
      <c r="CW998" s="9">
        <v>76.61</v>
      </c>
      <c r="CX998" s="9">
        <v>69.39</v>
      </c>
      <c r="CY998" s="9">
        <v>65.47</v>
      </c>
      <c r="CZ998" s="9">
        <v>63.5</v>
      </c>
      <c r="DA998" s="9">
        <v>63.57</v>
      </c>
      <c r="DB998" s="9">
        <v>63.67</v>
      </c>
      <c r="DC998" s="9">
        <v>65.95</v>
      </c>
      <c r="DD998" s="9">
        <v>69.94</v>
      </c>
      <c r="DE998" s="9">
        <v>72.209999999999994</v>
      </c>
      <c r="DF998" s="9">
        <v>73.5</v>
      </c>
      <c r="DG998" s="9">
        <v>75.66</v>
      </c>
      <c r="DH998" s="9">
        <v>75.17</v>
      </c>
      <c r="DI998" s="9">
        <v>73.349999999999994</v>
      </c>
      <c r="DJ998" s="9">
        <v>65.599999999999994</v>
      </c>
      <c r="DK998" s="9">
        <v>63.72</v>
      </c>
      <c r="DL998" s="9">
        <v>63.41</v>
      </c>
      <c r="DM998" s="9">
        <v>63.9</v>
      </c>
      <c r="DN998" s="9">
        <v>63.72</v>
      </c>
      <c r="DO998" s="9">
        <v>65.010000000000005</v>
      </c>
      <c r="DP998" s="9">
        <v>67.8</v>
      </c>
      <c r="DR998" s="9">
        <v>82.99</v>
      </c>
      <c r="DS998" s="9">
        <v>81.650000000000006</v>
      </c>
      <c r="DT998" s="9">
        <v>88.83</v>
      </c>
      <c r="DU998" s="9">
        <v>87.15</v>
      </c>
      <c r="DV998" s="9">
        <v>78.34</v>
      </c>
      <c r="DW998" s="9">
        <v>74.08</v>
      </c>
      <c r="DX998" s="9">
        <v>71.16</v>
      </c>
      <c r="DY998" s="9">
        <v>70.099999999999994</v>
      </c>
      <c r="DZ998" s="9">
        <v>70.45</v>
      </c>
      <c r="EA998" s="9">
        <v>70.64</v>
      </c>
      <c r="EB998" s="9">
        <v>72.83</v>
      </c>
      <c r="EC998" s="9">
        <v>76.680000000000007</v>
      </c>
      <c r="ED998" s="9">
        <v>78.66</v>
      </c>
      <c r="EE998" s="9">
        <v>78.87</v>
      </c>
      <c r="EF998" s="9">
        <v>83.16</v>
      </c>
      <c r="EG998" s="9">
        <v>82.63</v>
      </c>
      <c r="EH998" s="9">
        <v>79.44</v>
      </c>
      <c r="EI998" s="9">
        <v>69.8</v>
      </c>
      <c r="EJ998" s="9">
        <v>67.02</v>
      </c>
      <c r="EK998" s="9">
        <v>66.790000000000006</v>
      </c>
      <c r="EL998" s="9">
        <v>67.03</v>
      </c>
      <c r="EM998" s="9">
        <v>67.52</v>
      </c>
      <c r="EN998" s="9">
        <v>69.87</v>
      </c>
      <c r="EO998" s="9">
        <v>76.319999999999993</v>
      </c>
      <c r="EP998" s="9">
        <v>78.34</v>
      </c>
      <c r="EQ998" s="9">
        <v>78.59</v>
      </c>
      <c r="ER998" s="9">
        <v>78.540000000000006</v>
      </c>
      <c r="ES998" s="9">
        <v>78.02</v>
      </c>
      <c r="ET998" s="9">
        <v>75.260000000000005</v>
      </c>
      <c r="EU998" s="9">
        <v>67.48</v>
      </c>
      <c r="EV998" s="9">
        <v>65.069999999999993</v>
      </c>
      <c r="EW998" s="9">
        <v>64.849999999999994</v>
      </c>
      <c r="EX998" s="9">
        <v>65.040000000000006</v>
      </c>
      <c r="EY998" s="9">
        <v>65.52</v>
      </c>
      <c r="EZ998" s="9">
        <v>67.75</v>
      </c>
      <c r="FA998" s="9">
        <v>74.88</v>
      </c>
      <c r="FB998" s="9">
        <v>76.87</v>
      </c>
      <c r="FC998" s="9">
        <v>77.06</v>
      </c>
      <c r="FD998" s="9">
        <v>77</v>
      </c>
      <c r="FE998" s="9">
        <v>76.56</v>
      </c>
      <c r="FF998" s="9">
        <v>74.02</v>
      </c>
      <c r="FG998" s="9">
        <v>67.010000000000005</v>
      </c>
      <c r="FH998" s="9">
        <v>64.75</v>
      </c>
      <c r="FI998" s="9">
        <v>64.66</v>
      </c>
      <c r="FJ998" s="9">
        <v>64.86</v>
      </c>
      <c r="FK998" s="9">
        <v>65.25</v>
      </c>
      <c r="FL998" s="9">
        <v>67.37</v>
      </c>
      <c r="FM998" s="9">
        <v>74.739999999999995</v>
      </c>
      <c r="FO998" s="9">
        <v>84.463499999999996</v>
      </c>
      <c r="FP998" s="7">
        <v>61.23</v>
      </c>
      <c r="FQ998" s="9">
        <v>1.3391999999999999</v>
      </c>
      <c r="FT998" s="7">
        <v>3.89</v>
      </c>
      <c r="FU998" s="7">
        <v>4.54</v>
      </c>
      <c r="FV998" s="9">
        <v>84.579300000000003</v>
      </c>
      <c r="FX998" s="9">
        <v>61.29</v>
      </c>
      <c r="FY998" s="9">
        <v>61.04</v>
      </c>
      <c r="FZ998" s="9">
        <v>61.38</v>
      </c>
      <c r="GA998" s="9">
        <v>62.01</v>
      </c>
      <c r="GB998" s="9">
        <v>63.36</v>
      </c>
      <c r="GD998" s="9">
        <v>61.29</v>
      </c>
      <c r="GE998" s="9">
        <v>61.1</v>
      </c>
      <c r="GF998" s="9">
        <v>61.04</v>
      </c>
      <c r="GG998" s="9">
        <v>61.09</v>
      </c>
      <c r="GH998" s="9">
        <v>61.22</v>
      </c>
      <c r="GI998" s="9">
        <v>61.38</v>
      </c>
      <c r="GJ998" s="9">
        <v>61.53</v>
      </c>
      <c r="GK998" s="9">
        <v>61.65</v>
      </c>
      <c r="GL998" s="9">
        <v>61.75</v>
      </c>
      <c r="GM998" s="9">
        <v>61.84</v>
      </c>
      <c r="GN998" s="9">
        <v>61.92</v>
      </c>
      <c r="GO998" s="9">
        <v>62.01</v>
      </c>
      <c r="GP998" s="9">
        <v>62.11</v>
      </c>
      <c r="GQ998" s="9">
        <v>62.17</v>
      </c>
      <c r="GR998" s="9">
        <v>62.24</v>
      </c>
      <c r="GS998" s="9">
        <v>62.34</v>
      </c>
      <c r="GT998" s="9">
        <v>62.47</v>
      </c>
      <c r="GU998" s="9">
        <v>62.61</v>
      </c>
      <c r="GV998" s="9">
        <v>62.75</v>
      </c>
      <c r="GW998" s="9">
        <v>62.84</v>
      </c>
      <c r="GX998" s="9">
        <v>62.95</v>
      </c>
      <c r="GY998" s="9">
        <v>63.09</v>
      </c>
      <c r="GZ998" s="9">
        <v>63.22</v>
      </c>
      <c r="HA998" s="9">
        <v>63.36</v>
      </c>
      <c r="HB998" s="9">
        <v>63.51</v>
      </c>
      <c r="HC998" s="9">
        <v>63.6</v>
      </c>
      <c r="HD998" s="9">
        <v>63.73</v>
      </c>
      <c r="HE998" s="9">
        <v>63.91</v>
      </c>
      <c r="HF998" s="9">
        <v>64.06</v>
      </c>
      <c r="HG998" s="9">
        <v>64.239999999999995</v>
      </c>
      <c r="HH998" s="9">
        <v>64.41</v>
      </c>
      <c r="HI998" s="9">
        <v>64.5</v>
      </c>
      <c r="HJ998" s="9">
        <v>64.599999999999994</v>
      </c>
      <c r="HK998" s="9">
        <v>64.709999999999994</v>
      </c>
      <c r="HL998" s="9">
        <v>64.84</v>
      </c>
      <c r="HM998" s="9">
        <v>64.98</v>
      </c>
      <c r="HN998" s="9">
        <v>65.09</v>
      </c>
      <c r="HO998" s="9">
        <v>65.19</v>
      </c>
      <c r="HP998" s="9">
        <v>65.319999999999993</v>
      </c>
      <c r="HQ998" s="9">
        <v>65.48</v>
      </c>
      <c r="HR998" s="9">
        <v>65.64</v>
      </c>
      <c r="HS998" s="9">
        <v>65.78</v>
      </c>
      <c r="HT998" s="9">
        <v>65.900000000000006</v>
      </c>
      <c r="HU998" s="9">
        <v>66.010000000000005</v>
      </c>
      <c r="HV998" s="9">
        <v>66.099999999999994</v>
      </c>
      <c r="HW998" s="9">
        <v>66.2</v>
      </c>
      <c r="HX998" s="9">
        <v>66.3</v>
      </c>
      <c r="HY998" s="9">
        <v>66.349999999999994</v>
      </c>
      <c r="ID998" s="14">
        <v>84.838099999999997</v>
      </c>
      <c r="IE998" s="14">
        <v>84.747900000000001</v>
      </c>
      <c r="IF998" s="14">
        <v>-0.10641399999999999</v>
      </c>
      <c r="IH998" s="7">
        <v>61.29</v>
      </c>
      <c r="II998" s="9">
        <v>80.69</v>
      </c>
    </row>
    <row r="999" spans="1:243" x14ac:dyDescent="0.35">
      <c r="A999" s="6">
        <f t="shared" si="219"/>
        <v>45950</v>
      </c>
      <c r="B999" s="13">
        <f t="shared" si="214"/>
        <v>10</v>
      </c>
      <c r="C999" s="13">
        <f t="shared" si="215"/>
        <v>2025</v>
      </c>
      <c r="D999">
        <f t="shared" si="216"/>
        <v>202510</v>
      </c>
      <c r="E999">
        <f t="shared" si="217"/>
        <v>4</v>
      </c>
      <c r="F999">
        <f t="shared" si="218"/>
        <v>202504</v>
      </c>
      <c r="G999" t="s">
        <v>2158</v>
      </c>
      <c r="H999" s="9">
        <v>4</v>
      </c>
      <c r="I999" s="9">
        <v>3.9681999999999999</v>
      </c>
      <c r="J999" s="10">
        <v>3.9385678999999998</v>
      </c>
      <c r="K999" s="10">
        <v>3.8925654000000001</v>
      </c>
      <c r="L999" s="10">
        <v>3.8317459</v>
      </c>
      <c r="M999" s="10">
        <v>3.7629689000000002</v>
      </c>
      <c r="N999" s="10">
        <v>3.6953497999999998</v>
      </c>
      <c r="O999" s="10">
        <v>3.6348473000000001</v>
      </c>
      <c r="P999" s="10">
        <v>3.5846344000000001</v>
      </c>
      <c r="Q999" s="10">
        <v>3.5454368999999999</v>
      </c>
      <c r="R999" s="10">
        <v>3.5166712000000002</v>
      </c>
      <c r="S999" s="10">
        <v>3.4967090999999999</v>
      </c>
      <c r="T999" s="10">
        <v>3.4840694999999999</v>
      </c>
      <c r="U999" s="10">
        <v>3.4769535</v>
      </c>
      <c r="V999" s="10">
        <v>3.4729763999999999</v>
      </c>
      <c r="W999" s="10">
        <v>3.4712893999999999</v>
      </c>
      <c r="X999" s="10">
        <v>3.4714977999999999</v>
      </c>
      <c r="Y999" s="10">
        <v>3.4732075</v>
      </c>
      <c r="Z999" s="10">
        <v>3.4760238000000001</v>
      </c>
      <c r="AA999" s="10">
        <v>3.4795524000000002</v>
      </c>
      <c r="AB999" s="10">
        <v>3.4834684</v>
      </c>
      <c r="AC999" s="10">
        <v>3.4877117000000002</v>
      </c>
      <c r="AD999" s="10">
        <v>3.4922848000000002</v>
      </c>
      <c r="AE999" s="10">
        <v>3.4971907</v>
      </c>
      <c r="AF999" s="10">
        <v>3.5024321</v>
      </c>
      <c r="AG999" s="10">
        <v>3.5080117</v>
      </c>
      <c r="AH999" s="10">
        <v>3.5139300000000002</v>
      </c>
      <c r="AI999" s="10">
        <v>3.5201775999999998</v>
      </c>
      <c r="AJ999" s="10">
        <v>3.5267428000000001</v>
      </c>
      <c r="AK999" s="10">
        <v>3.533614</v>
      </c>
      <c r="AL999" s="10">
        <v>3.5407795000000002</v>
      </c>
      <c r="AM999" s="10">
        <v>3.5482274999999999</v>
      </c>
      <c r="AN999" s="10">
        <v>3.5559463999999998</v>
      </c>
      <c r="AO999" s="10">
        <v>3.5639246</v>
      </c>
      <c r="AP999" s="10">
        <v>3.5721501999999998</v>
      </c>
      <c r="AQ999" s="10">
        <v>3.5806116000000001</v>
      </c>
      <c r="AR999" s="10">
        <v>3.5892973000000001</v>
      </c>
      <c r="AS999" s="10">
        <v>3.5981952000000001</v>
      </c>
      <c r="AT999" s="10">
        <v>3.6072962999999998</v>
      </c>
      <c r="AU999" s="10">
        <v>3.6166022</v>
      </c>
      <c r="AV999" s="10">
        <v>3.6261171000000001</v>
      </c>
      <c r="AW999" s="10">
        <v>3.6358454999999998</v>
      </c>
      <c r="AX999" s="10">
        <v>3.6457920000000001</v>
      </c>
      <c r="AY999" s="10">
        <v>3.6559609000000002</v>
      </c>
      <c r="AZ999" s="10">
        <v>3.6663565</v>
      </c>
      <c r="BA999" s="10">
        <v>3.6769837000000001</v>
      </c>
      <c r="BB999" s="10">
        <v>3.6878464000000002</v>
      </c>
      <c r="BC999" s="10">
        <v>3.6989494000000001</v>
      </c>
      <c r="BD999" s="10">
        <v>3.7102971</v>
      </c>
      <c r="BE999" s="10">
        <v>3.7218938000000001</v>
      </c>
      <c r="BF999" s="10">
        <v>3.733743</v>
      </c>
      <c r="BG999" s="10">
        <v>3.7458426</v>
      </c>
      <c r="BH999" s="10">
        <v>3.7581882000000002</v>
      </c>
      <c r="BI999" s="10">
        <v>3.7707757000000002</v>
      </c>
      <c r="BJ999" s="10">
        <v>3.7836013999999998</v>
      </c>
      <c r="BK999" s="10">
        <v>3.7966606000000001</v>
      </c>
      <c r="BL999" s="10">
        <v>3.8099495000000001</v>
      </c>
      <c r="BM999" s="10">
        <v>3.823464</v>
      </c>
      <c r="BN999" s="10">
        <v>3.8371998</v>
      </c>
      <c r="BO999" s="10">
        <v>3.8511529000000002</v>
      </c>
      <c r="BP999" s="10">
        <v>3.8653192999999999</v>
      </c>
      <c r="BQ999" s="10">
        <v>3.8796946000000001</v>
      </c>
      <c r="BR999" s="10">
        <v>3.9698186</v>
      </c>
      <c r="BS999" s="10">
        <v>4.0646699000000002</v>
      </c>
      <c r="BU999" s="9">
        <v>80.3</v>
      </c>
      <c r="BV999" s="9">
        <v>82.11</v>
      </c>
      <c r="BW999" s="9">
        <v>83.59</v>
      </c>
      <c r="BX999" s="9">
        <v>83.75</v>
      </c>
      <c r="BY999" s="9">
        <v>80.36</v>
      </c>
      <c r="BZ999" s="9">
        <v>76.67</v>
      </c>
      <c r="CA999" s="9">
        <v>74.39</v>
      </c>
      <c r="CB999" s="9">
        <v>73.92</v>
      </c>
      <c r="CC999" s="9">
        <v>73.62</v>
      </c>
      <c r="CD999" s="9">
        <v>74.7</v>
      </c>
      <c r="CE999" s="9">
        <v>75.680000000000007</v>
      </c>
      <c r="CF999" s="9">
        <v>76</v>
      </c>
      <c r="CG999" s="9">
        <v>81.06</v>
      </c>
      <c r="CH999" s="9">
        <v>84.09</v>
      </c>
      <c r="CI999" s="9">
        <v>85.71</v>
      </c>
      <c r="CJ999" s="9">
        <v>85.51</v>
      </c>
      <c r="CK999" s="9">
        <v>79.37</v>
      </c>
      <c r="CL999" s="9">
        <v>72.39</v>
      </c>
      <c r="CM999" s="9">
        <v>70.040000000000006</v>
      </c>
      <c r="CN999" s="9">
        <v>68.739999999999995</v>
      </c>
      <c r="CO999" s="9">
        <v>68.23</v>
      </c>
      <c r="CP999" s="9">
        <v>68.55</v>
      </c>
      <c r="CQ999" s="9">
        <v>70.78</v>
      </c>
      <c r="CR999" s="9">
        <v>75.27</v>
      </c>
      <c r="CS999" s="9">
        <v>78.14</v>
      </c>
      <c r="CT999" s="9">
        <v>78.69</v>
      </c>
      <c r="CU999" s="9">
        <v>79.92</v>
      </c>
      <c r="CV999" s="9">
        <v>79.930000000000007</v>
      </c>
      <c r="CW999" s="9">
        <v>76.38</v>
      </c>
      <c r="CX999" s="9">
        <v>69.13</v>
      </c>
      <c r="CY999" s="9">
        <v>65.209999999999994</v>
      </c>
      <c r="CZ999" s="9">
        <v>63.24</v>
      </c>
      <c r="DA999" s="9">
        <v>63.31</v>
      </c>
      <c r="DB999" s="9">
        <v>63.41</v>
      </c>
      <c r="DC999" s="9">
        <v>65.69</v>
      </c>
      <c r="DD999" s="9">
        <v>69.680000000000007</v>
      </c>
      <c r="DE999" s="9">
        <v>71.95</v>
      </c>
      <c r="DF999" s="9">
        <v>73.239999999999995</v>
      </c>
      <c r="DG999" s="9">
        <v>75.400000000000006</v>
      </c>
      <c r="DH999" s="9">
        <v>74.91</v>
      </c>
      <c r="DI999" s="9">
        <v>73.09</v>
      </c>
      <c r="DJ999" s="9">
        <v>65.34</v>
      </c>
      <c r="DK999" s="9">
        <v>63.46</v>
      </c>
      <c r="DL999" s="9">
        <v>63.15</v>
      </c>
      <c r="DM999" s="9">
        <v>63.64</v>
      </c>
      <c r="DN999" s="9">
        <v>63.46</v>
      </c>
      <c r="DO999" s="9">
        <v>64.75</v>
      </c>
      <c r="DP999" s="9">
        <v>67.540000000000006</v>
      </c>
      <c r="DR999" s="9">
        <v>82.26</v>
      </c>
      <c r="DS999" s="9">
        <v>81.33</v>
      </c>
      <c r="DT999" s="9">
        <v>88.28</v>
      </c>
      <c r="DU999" s="9">
        <v>86.71</v>
      </c>
      <c r="DV999" s="9">
        <v>77.98</v>
      </c>
      <c r="DW999" s="9">
        <v>73.819999999999993</v>
      </c>
      <c r="DX999" s="9">
        <v>70.900000000000006</v>
      </c>
      <c r="DY999" s="9">
        <v>69.84</v>
      </c>
      <c r="DZ999" s="9">
        <v>70.180000000000007</v>
      </c>
      <c r="EA999" s="9">
        <v>70.37</v>
      </c>
      <c r="EB999" s="9">
        <v>72.56</v>
      </c>
      <c r="EC999" s="9">
        <v>76.44</v>
      </c>
      <c r="ED999" s="9">
        <v>78.41</v>
      </c>
      <c r="EE999" s="9">
        <v>78.62</v>
      </c>
      <c r="EF999" s="9">
        <v>82.81</v>
      </c>
      <c r="EG999" s="9">
        <v>82.28</v>
      </c>
      <c r="EH999" s="9">
        <v>79.099999999999994</v>
      </c>
      <c r="EI999" s="9">
        <v>69.760000000000005</v>
      </c>
      <c r="EJ999" s="9">
        <v>66.98</v>
      </c>
      <c r="EK999" s="9">
        <v>66.75</v>
      </c>
      <c r="EL999" s="9">
        <v>66.989999999999995</v>
      </c>
      <c r="EM999" s="9">
        <v>67.48</v>
      </c>
      <c r="EN999" s="9">
        <v>69.83</v>
      </c>
      <c r="EO999" s="9">
        <v>76.25</v>
      </c>
      <c r="EP999" s="9">
        <v>78.28</v>
      </c>
      <c r="EQ999" s="9">
        <v>78.52</v>
      </c>
      <c r="ER999" s="9">
        <v>78.47</v>
      </c>
      <c r="ES999" s="9">
        <v>77.959999999999994</v>
      </c>
      <c r="ET999" s="9">
        <v>75.2</v>
      </c>
      <c r="EU999" s="9">
        <v>67.59</v>
      </c>
      <c r="EV999" s="9">
        <v>65.180000000000007</v>
      </c>
      <c r="EW999" s="9">
        <v>64.959999999999994</v>
      </c>
      <c r="EX999" s="9">
        <v>65.150000000000006</v>
      </c>
      <c r="EY999" s="9">
        <v>65.63</v>
      </c>
      <c r="EZ999" s="9">
        <v>67.86</v>
      </c>
      <c r="FA999" s="9">
        <v>74.67</v>
      </c>
      <c r="FB999" s="9">
        <v>76.650000000000006</v>
      </c>
      <c r="FC999" s="9">
        <v>76.84</v>
      </c>
      <c r="FD999" s="9">
        <v>76.78</v>
      </c>
      <c r="FE999" s="9">
        <v>76.34</v>
      </c>
      <c r="FF999" s="9">
        <v>73.81</v>
      </c>
      <c r="FG999" s="9">
        <v>67.11</v>
      </c>
      <c r="FH999" s="9">
        <v>64.849999999999994</v>
      </c>
      <c r="FI999" s="9">
        <v>64.760000000000005</v>
      </c>
      <c r="FJ999" s="9">
        <v>64.959999999999994</v>
      </c>
      <c r="FK999" s="9">
        <v>65.349999999999994</v>
      </c>
      <c r="FL999" s="9">
        <v>67.47</v>
      </c>
      <c r="FM999" s="9">
        <v>74.63</v>
      </c>
      <c r="FO999" s="9">
        <v>84.604200000000006</v>
      </c>
      <c r="FP999" s="7">
        <v>60.71</v>
      </c>
      <c r="FQ999" s="9">
        <v>1.3415999999999999</v>
      </c>
      <c r="FT999" s="7">
        <v>3.85</v>
      </c>
      <c r="FU999" s="7">
        <v>4.53</v>
      </c>
      <c r="FV999" s="9">
        <v>84.738</v>
      </c>
      <c r="FX999" s="9">
        <v>61.01</v>
      </c>
      <c r="FY999" s="9">
        <v>60.86</v>
      </c>
      <c r="FZ999" s="9">
        <v>61.26</v>
      </c>
      <c r="GA999" s="9">
        <v>61.94</v>
      </c>
      <c r="GB999" s="9">
        <v>63.35</v>
      </c>
      <c r="GD999" s="9">
        <v>61.01</v>
      </c>
      <c r="GE999" s="9">
        <v>60.88</v>
      </c>
      <c r="GF999" s="9">
        <v>60.86</v>
      </c>
      <c r="GG999" s="9">
        <v>60.93</v>
      </c>
      <c r="GH999" s="9">
        <v>61.08</v>
      </c>
      <c r="GI999" s="9">
        <v>61.26</v>
      </c>
      <c r="GJ999" s="9">
        <v>61.43</v>
      </c>
      <c r="GK999" s="9">
        <v>61.56</v>
      </c>
      <c r="GL999" s="9">
        <v>61.67</v>
      </c>
      <c r="GM999" s="9">
        <v>61.77</v>
      </c>
      <c r="GN999" s="9">
        <v>61.85</v>
      </c>
      <c r="GO999" s="9">
        <v>61.94</v>
      </c>
      <c r="GP999" s="9">
        <v>62.04</v>
      </c>
      <c r="GQ999" s="9">
        <v>62.11</v>
      </c>
      <c r="GR999" s="9">
        <v>62.18</v>
      </c>
      <c r="GS999" s="9">
        <v>62.29</v>
      </c>
      <c r="GT999" s="9">
        <v>62.43</v>
      </c>
      <c r="GU999" s="9">
        <v>62.58</v>
      </c>
      <c r="GV999" s="9">
        <v>62.73</v>
      </c>
      <c r="GW999" s="9">
        <v>62.83</v>
      </c>
      <c r="GX999" s="9">
        <v>62.94</v>
      </c>
      <c r="GY999" s="9">
        <v>63.07</v>
      </c>
      <c r="GZ999" s="9">
        <v>63.2</v>
      </c>
      <c r="HA999" s="9">
        <v>63.35</v>
      </c>
      <c r="HB999" s="9">
        <v>63.49</v>
      </c>
      <c r="HC999" s="9">
        <v>63.57</v>
      </c>
      <c r="HD999" s="9">
        <v>63.69</v>
      </c>
      <c r="HE999" s="9">
        <v>63.87</v>
      </c>
      <c r="HF999" s="9">
        <v>64.03</v>
      </c>
      <c r="HG999" s="9">
        <v>64.209999999999994</v>
      </c>
      <c r="HH999" s="9">
        <v>64.37</v>
      </c>
      <c r="HI999" s="9">
        <v>64.459999999999994</v>
      </c>
      <c r="HJ999" s="9">
        <v>64.56</v>
      </c>
      <c r="HK999" s="9">
        <v>64.67</v>
      </c>
      <c r="HL999" s="9">
        <v>64.790000000000006</v>
      </c>
      <c r="HM999" s="9">
        <v>64.92</v>
      </c>
      <c r="HN999" s="9">
        <v>65.03</v>
      </c>
      <c r="HO999" s="9">
        <v>65.13</v>
      </c>
      <c r="HP999" s="9">
        <v>65.260000000000005</v>
      </c>
      <c r="HQ999" s="9">
        <v>65.42</v>
      </c>
      <c r="HR999" s="9">
        <v>65.58</v>
      </c>
      <c r="HS999" s="9">
        <v>65.709999999999994</v>
      </c>
      <c r="HT999" s="9">
        <v>65.819999999999993</v>
      </c>
      <c r="HU999" s="9">
        <v>65.930000000000007</v>
      </c>
      <c r="HV999" s="9">
        <v>66.02</v>
      </c>
      <c r="HW999" s="9">
        <v>66.12</v>
      </c>
      <c r="HX999" s="9">
        <v>66.22</v>
      </c>
      <c r="HY999" s="9">
        <v>66.260000000000005</v>
      </c>
      <c r="ID999" s="14">
        <v>84.838099999999997</v>
      </c>
      <c r="IE999" s="14">
        <v>84.747900000000001</v>
      </c>
      <c r="IF999" s="14">
        <v>-0.10641399999999999</v>
      </c>
      <c r="IH999" s="7">
        <v>61.01</v>
      </c>
      <c r="II999" s="9">
        <v>80.3</v>
      </c>
    </row>
    <row r="1000" spans="1:243" x14ac:dyDescent="0.35">
      <c r="A1000" s="6">
        <f t="shared" si="219"/>
        <v>45951</v>
      </c>
      <c r="B1000" s="13">
        <f t="shared" si="214"/>
        <v>10</v>
      </c>
      <c r="C1000" s="13">
        <f t="shared" si="215"/>
        <v>2025</v>
      </c>
      <c r="D1000">
        <f t="shared" si="216"/>
        <v>202510</v>
      </c>
      <c r="E1000">
        <f t="shared" si="217"/>
        <v>4</v>
      </c>
      <c r="F1000">
        <f t="shared" si="218"/>
        <v>202504</v>
      </c>
      <c r="G1000" t="s">
        <v>2159</v>
      </c>
      <c r="H1000" s="9">
        <v>4</v>
      </c>
      <c r="I1000" s="9">
        <v>3.9687999999999999</v>
      </c>
      <c r="J1000" s="10">
        <v>3.9416981999999998</v>
      </c>
      <c r="K1000" s="10">
        <v>3.8950366000000001</v>
      </c>
      <c r="L1000" s="10">
        <v>3.8340290000000001</v>
      </c>
      <c r="M1000" s="10">
        <v>3.7670192</v>
      </c>
      <c r="N1000" s="10">
        <v>3.7027557999999998</v>
      </c>
      <c r="O1000" s="10">
        <v>3.6455278999999998</v>
      </c>
      <c r="P1000" s="10">
        <v>3.5976994000000002</v>
      </c>
      <c r="Q1000" s="10">
        <v>3.5597845000000001</v>
      </c>
      <c r="R1000" s="10">
        <v>3.5313769000000002</v>
      </c>
      <c r="S1000" s="10">
        <v>3.5112570000000001</v>
      </c>
      <c r="T1000" s="10">
        <v>3.4981574000000002</v>
      </c>
      <c r="U1000" s="10">
        <v>3.4904766</v>
      </c>
      <c r="V1000" s="10">
        <v>3.4858948999999999</v>
      </c>
      <c r="W1000" s="10">
        <v>3.4835688</v>
      </c>
      <c r="X1000" s="10">
        <v>3.4830972999999998</v>
      </c>
      <c r="Y1000" s="10">
        <v>3.4840797000000001</v>
      </c>
      <c r="Z1000" s="10">
        <v>3.4861152999999998</v>
      </c>
      <c r="AA1000" s="10">
        <v>3.4888031000000002</v>
      </c>
      <c r="AB1000" s="10">
        <v>3.4918106</v>
      </c>
      <c r="AC1000" s="10">
        <v>3.4950648000000002</v>
      </c>
      <c r="AD1000" s="10">
        <v>3.4985545999999998</v>
      </c>
      <c r="AE1000" s="10">
        <v>3.5022688</v>
      </c>
      <c r="AF1000" s="10">
        <v>3.5061962000000002</v>
      </c>
      <c r="AG1000" s="10">
        <v>3.5103257999999999</v>
      </c>
      <c r="AH1000" s="10">
        <v>3.5146499000000002</v>
      </c>
      <c r="AI1000" s="10">
        <v>3.5191758000000002</v>
      </c>
      <c r="AJ1000" s="10">
        <v>3.5239142000000001</v>
      </c>
      <c r="AK1000" s="10">
        <v>3.5288757999999998</v>
      </c>
      <c r="AL1000" s="10">
        <v>3.5340715999999999</v>
      </c>
      <c r="AM1000" s="10">
        <v>3.5395121</v>
      </c>
      <c r="AN1000" s="10">
        <v>3.5452081999999998</v>
      </c>
      <c r="AO1000" s="10">
        <v>3.5511708</v>
      </c>
      <c r="AP1000" s="10">
        <v>3.5574105</v>
      </c>
      <c r="AQ1000" s="10">
        <v>3.5639381000000001</v>
      </c>
      <c r="AR1000" s="10">
        <v>3.5707645000000001</v>
      </c>
      <c r="AS1000" s="10">
        <v>3.5779003</v>
      </c>
      <c r="AT1000" s="10">
        <v>3.5853552</v>
      </c>
      <c r="AU1000" s="10">
        <v>3.5931332</v>
      </c>
      <c r="AV1000" s="10">
        <v>3.6012355999999999</v>
      </c>
      <c r="AW1000" s="10">
        <v>3.6096644000000002</v>
      </c>
      <c r="AX1000" s="10">
        <v>3.6184211999999998</v>
      </c>
      <c r="AY1000" s="10">
        <v>3.6275076999999998</v>
      </c>
      <c r="AZ1000" s="10">
        <v>3.6369256000000001</v>
      </c>
      <c r="BA1000" s="10">
        <v>3.6466767999999998</v>
      </c>
      <c r="BB1000" s="10">
        <v>3.6567626999999998</v>
      </c>
      <c r="BC1000" s="10">
        <v>3.6671852</v>
      </c>
      <c r="BD1000" s="10">
        <v>3.6779461000000002</v>
      </c>
      <c r="BE1000" s="10">
        <v>3.6890467999999998</v>
      </c>
      <c r="BF1000" s="10">
        <v>3.7004872999999998</v>
      </c>
      <c r="BG1000" s="10">
        <v>3.7122576999999999</v>
      </c>
      <c r="BH1000" s="10">
        <v>3.7243445999999998</v>
      </c>
      <c r="BI1000" s="10">
        <v>3.7367352999999999</v>
      </c>
      <c r="BJ1000" s="10">
        <v>3.7494170000000002</v>
      </c>
      <c r="BK1000" s="10">
        <v>3.7623764</v>
      </c>
      <c r="BL1000" s="10">
        <v>3.7756006000000002</v>
      </c>
      <c r="BM1000" s="10">
        <v>3.7890769</v>
      </c>
      <c r="BN1000" s="10">
        <v>3.8027921</v>
      </c>
      <c r="BO1000" s="10">
        <v>3.8167331999999998</v>
      </c>
      <c r="BP1000" s="10">
        <v>3.8308873999999999</v>
      </c>
      <c r="BQ1000" s="10">
        <v>3.8452416</v>
      </c>
      <c r="BR1000" s="10">
        <v>3.9348220999999999</v>
      </c>
      <c r="BS1000" s="10">
        <v>4.0282169000000003</v>
      </c>
      <c r="BU1000" s="9">
        <v>81.23</v>
      </c>
      <c r="BV1000" s="9">
        <v>83.25</v>
      </c>
      <c r="BW1000" s="9">
        <v>84.68</v>
      </c>
      <c r="BX1000" s="9">
        <v>84.71</v>
      </c>
      <c r="BY1000" s="9">
        <v>81.33</v>
      </c>
      <c r="BZ1000" s="9">
        <v>77.73</v>
      </c>
      <c r="CA1000" s="9">
        <v>75.349999999999994</v>
      </c>
      <c r="CB1000" s="9">
        <v>74.83</v>
      </c>
      <c r="CC1000" s="9">
        <v>74.53</v>
      </c>
      <c r="CD1000" s="9">
        <v>75.61</v>
      </c>
      <c r="CE1000" s="9">
        <v>76.599999999999994</v>
      </c>
      <c r="CF1000" s="9">
        <v>77.58</v>
      </c>
      <c r="CG1000" s="9">
        <v>82.63</v>
      </c>
      <c r="CH1000" s="9">
        <v>84.2</v>
      </c>
      <c r="CI1000" s="9">
        <v>86.2</v>
      </c>
      <c r="CJ1000" s="9">
        <v>86.54</v>
      </c>
      <c r="CK1000" s="9">
        <v>80.400000000000006</v>
      </c>
      <c r="CL1000" s="9">
        <v>73</v>
      </c>
      <c r="CM1000" s="9">
        <v>70.599999999999994</v>
      </c>
      <c r="CN1000" s="9">
        <v>69.34</v>
      </c>
      <c r="CO1000" s="9">
        <v>68.83</v>
      </c>
      <c r="CP1000" s="9">
        <v>69.150000000000006</v>
      </c>
      <c r="CQ1000" s="9">
        <v>71.38</v>
      </c>
      <c r="CR1000" s="9">
        <v>75.650000000000006</v>
      </c>
      <c r="CS1000" s="9">
        <v>78.52</v>
      </c>
      <c r="CT1000" s="9">
        <v>79.08</v>
      </c>
      <c r="CU1000" s="9">
        <v>80.31</v>
      </c>
      <c r="CV1000" s="9">
        <v>80.319999999999993</v>
      </c>
      <c r="CW1000" s="9">
        <v>76.78</v>
      </c>
      <c r="CX1000" s="9">
        <v>69.260000000000005</v>
      </c>
      <c r="CY1000" s="9">
        <v>65.34</v>
      </c>
      <c r="CZ1000" s="9">
        <v>63.37</v>
      </c>
      <c r="DA1000" s="9">
        <v>63.44</v>
      </c>
      <c r="DB1000" s="9">
        <v>63.54</v>
      </c>
      <c r="DC1000" s="9">
        <v>65.819999999999993</v>
      </c>
      <c r="DD1000" s="9">
        <v>69.81</v>
      </c>
      <c r="DE1000" s="9">
        <v>72.08</v>
      </c>
      <c r="DF1000" s="9">
        <v>73.37</v>
      </c>
      <c r="DG1000" s="9">
        <v>75.53</v>
      </c>
      <c r="DH1000" s="9">
        <v>75.040000000000006</v>
      </c>
      <c r="DI1000" s="9">
        <v>73.22</v>
      </c>
      <c r="DJ1000" s="9">
        <v>65.290000000000006</v>
      </c>
      <c r="DK1000" s="9">
        <v>63.41</v>
      </c>
      <c r="DL1000" s="9">
        <v>63.1</v>
      </c>
      <c r="DM1000" s="9">
        <v>63.59</v>
      </c>
      <c r="DN1000" s="9">
        <v>63.41</v>
      </c>
      <c r="DO1000" s="9">
        <v>64.7</v>
      </c>
      <c r="DP1000" s="9">
        <v>67.489999999999995</v>
      </c>
      <c r="DR1000" s="9">
        <v>82.3</v>
      </c>
      <c r="DS1000" s="9">
        <v>81.66</v>
      </c>
      <c r="DT1000" s="9">
        <v>88.92</v>
      </c>
      <c r="DU1000" s="9">
        <v>87.3</v>
      </c>
      <c r="DV1000" s="9">
        <v>78.680000000000007</v>
      </c>
      <c r="DW1000" s="9">
        <v>73.959999999999994</v>
      </c>
      <c r="DX1000" s="9">
        <v>71.03</v>
      </c>
      <c r="DY1000" s="9">
        <v>69.97</v>
      </c>
      <c r="DZ1000" s="9">
        <v>70.44</v>
      </c>
      <c r="EA1000" s="9">
        <v>70.63</v>
      </c>
      <c r="EB1000" s="9">
        <v>72.819999999999993</v>
      </c>
      <c r="EC1000" s="9">
        <v>76.88</v>
      </c>
      <c r="ED1000" s="9">
        <v>78.86</v>
      </c>
      <c r="EE1000" s="9">
        <v>79.069999999999993</v>
      </c>
      <c r="EF1000" s="9">
        <v>83.34</v>
      </c>
      <c r="EG1000" s="9">
        <v>82.8</v>
      </c>
      <c r="EH1000" s="9">
        <v>79.599999999999994</v>
      </c>
      <c r="EI1000" s="9">
        <v>69.8</v>
      </c>
      <c r="EJ1000" s="9">
        <v>67.02</v>
      </c>
      <c r="EK1000" s="9">
        <v>66.78</v>
      </c>
      <c r="EL1000" s="9">
        <v>67.02</v>
      </c>
      <c r="EM1000" s="9">
        <v>67.52</v>
      </c>
      <c r="EN1000" s="9">
        <v>69.87</v>
      </c>
      <c r="EO1000" s="9">
        <v>75.94</v>
      </c>
      <c r="EP1000" s="9">
        <v>77.959999999999994</v>
      </c>
      <c r="EQ1000" s="9">
        <v>78.2</v>
      </c>
      <c r="ER1000" s="9">
        <v>78.150000000000006</v>
      </c>
      <c r="ES1000" s="9">
        <v>77.64</v>
      </c>
      <c r="ET1000" s="9">
        <v>74.89</v>
      </c>
      <c r="EU1000" s="9">
        <v>67.48</v>
      </c>
      <c r="EV1000" s="9">
        <v>65.069999999999993</v>
      </c>
      <c r="EW1000" s="9">
        <v>64.849999999999994</v>
      </c>
      <c r="EX1000" s="9">
        <v>65.040000000000006</v>
      </c>
      <c r="EY1000" s="9">
        <v>65.52</v>
      </c>
      <c r="EZ1000" s="9">
        <v>67.75</v>
      </c>
      <c r="FA1000" s="9">
        <v>74.58</v>
      </c>
      <c r="FB1000" s="9">
        <v>76.56</v>
      </c>
      <c r="FC1000" s="9">
        <v>76.75</v>
      </c>
      <c r="FD1000" s="9">
        <v>76.7</v>
      </c>
      <c r="FE1000" s="9">
        <v>76.25</v>
      </c>
      <c r="FF1000" s="9">
        <v>73.73</v>
      </c>
      <c r="FG1000" s="9">
        <v>67.05</v>
      </c>
      <c r="FH1000" s="9">
        <v>64.790000000000006</v>
      </c>
      <c r="FI1000" s="9">
        <v>64.7</v>
      </c>
      <c r="FJ1000" s="9">
        <v>64.900000000000006</v>
      </c>
      <c r="FK1000" s="9">
        <v>65.290000000000006</v>
      </c>
      <c r="FL1000" s="9">
        <v>67.41</v>
      </c>
      <c r="FM1000" s="9">
        <v>74.56</v>
      </c>
      <c r="FO1000" s="9">
        <v>84.565799999999996</v>
      </c>
      <c r="FP1000" s="7">
        <v>61</v>
      </c>
      <c r="FQ1000" s="9">
        <v>1.3372999999999999</v>
      </c>
      <c r="FT1000" s="7">
        <v>3.86</v>
      </c>
      <c r="FU1000" s="7">
        <v>4.4800000000000004</v>
      </c>
      <c r="FV1000" s="9">
        <v>84.690299999999993</v>
      </c>
      <c r="FX1000" s="9">
        <v>61.32</v>
      </c>
      <c r="FY1000" s="9">
        <v>60.94</v>
      </c>
      <c r="FZ1000" s="9">
        <v>61.22</v>
      </c>
      <c r="GA1000" s="9">
        <v>61.76</v>
      </c>
      <c r="GB1000" s="9">
        <v>63.11</v>
      </c>
      <c r="GD1000" s="9">
        <v>61.32</v>
      </c>
      <c r="GE1000" s="9">
        <v>61.03</v>
      </c>
      <c r="GF1000" s="9">
        <v>60.94</v>
      </c>
      <c r="GG1000" s="9">
        <v>60.96</v>
      </c>
      <c r="GH1000" s="9">
        <v>61.07</v>
      </c>
      <c r="GI1000" s="9">
        <v>61.22</v>
      </c>
      <c r="GJ1000" s="9">
        <v>61.36</v>
      </c>
      <c r="GK1000" s="9">
        <v>61.46</v>
      </c>
      <c r="GL1000" s="9">
        <v>61.55</v>
      </c>
      <c r="GM1000" s="9">
        <v>61.62</v>
      </c>
      <c r="GN1000" s="9">
        <v>61.68</v>
      </c>
      <c r="GO1000" s="9">
        <v>61.76</v>
      </c>
      <c r="GP1000" s="9">
        <v>61.85</v>
      </c>
      <c r="GQ1000" s="9">
        <v>61.91</v>
      </c>
      <c r="GR1000" s="9">
        <v>61.98</v>
      </c>
      <c r="GS1000" s="9">
        <v>62.08</v>
      </c>
      <c r="GT1000" s="9">
        <v>62.22</v>
      </c>
      <c r="GU1000" s="9">
        <v>62.36</v>
      </c>
      <c r="GV1000" s="9">
        <v>62.5</v>
      </c>
      <c r="GW1000" s="9">
        <v>62.6</v>
      </c>
      <c r="GX1000" s="9">
        <v>62.7</v>
      </c>
      <c r="GY1000" s="9">
        <v>62.83</v>
      </c>
      <c r="GZ1000" s="9">
        <v>62.96</v>
      </c>
      <c r="HA1000" s="9">
        <v>63.11</v>
      </c>
      <c r="HB1000" s="9">
        <v>63.25</v>
      </c>
      <c r="HC1000" s="9">
        <v>63.33</v>
      </c>
      <c r="HD1000" s="9">
        <v>63.45</v>
      </c>
      <c r="HE1000" s="9">
        <v>63.62</v>
      </c>
      <c r="HF1000" s="9">
        <v>63.78</v>
      </c>
      <c r="HG1000" s="9">
        <v>63.96</v>
      </c>
      <c r="HH1000" s="9">
        <v>64.12</v>
      </c>
      <c r="HI1000" s="9">
        <v>64.209999999999994</v>
      </c>
      <c r="HJ1000" s="9">
        <v>64.31</v>
      </c>
      <c r="HK1000" s="9">
        <v>64.42</v>
      </c>
      <c r="HL1000" s="9">
        <v>64.540000000000006</v>
      </c>
      <c r="HM1000" s="9">
        <v>64.67</v>
      </c>
      <c r="HN1000" s="9">
        <v>64.78</v>
      </c>
      <c r="HO1000" s="9">
        <v>64.88</v>
      </c>
      <c r="HP1000" s="9">
        <v>65.010000000000005</v>
      </c>
      <c r="HQ1000" s="9">
        <v>65.17</v>
      </c>
      <c r="HR1000" s="9">
        <v>65.33</v>
      </c>
      <c r="HS1000" s="9">
        <v>65.459999999999994</v>
      </c>
      <c r="HT1000" s="9">
        <v>65.56</v>
      </c>
      <c r="HU1000" s="9">
        <v>65.66</v>
      </c>
      <c r="HV1000" s="9">
        <v>65.75</v>
      </c>
      <c r="HW1000" s="9">
        <v>65.849999999999994</v>
      </c>
      <c r="HX1000" s="9">
        <v>65.95</v>
      </c>
      <c r="HY1000" s="9">
        <v>65.989999999999995</v>
      </c>
      <c r="ID1000" s="14">
        <v>84.838099999999997</v>
      </c>
      <c r="IE1000" s="14">
        <v>84.747900000000001</v>
      </c>
      <c r="IF1000" s="14">
        <v>-0.10641399999999999</v>
      </c>
      <c r="IH1000" s="7">
        <v>61.32</v>
      </c>
      <c r="II1000" s="9">
        <v>81.23</v>
      </c>
    </row>
    <row r="1001" spans="1:243" x14ac:dyDescent="0.35">
      <c r="A1001" s="6">
        <f t="shared" si="219"/>
        <v>45952</v>
      </c>
      <c r="B1001" s="13">
        <f t="shared" si="214"/>
        <v>10</v>
      </c>
      <c r="C1001" s="13">
        <f t="shared" si="215"/>
        <v>2025</v>
      </c>
      <c r="D1001">
        <f t="shared" si="216"/>
        <v>202510</v>
      </c>
      <c r="E1001">
        <f t="shared" si="217"/>
        <v>4</v>
      </c>
      <c r="F1001">
        <f t="shared" si="218"/>
        <v>202504</v>
      </c>
      <c r="G1001" t="s">
        <v>2160</v>
      </c>
      <c r="H1001" s="9">
        <v>4</v>
      </c>
      <c r="I1001" s="9">
        <v>3.9687000000000001</v>
      </c>
      <c r="J1001" s="10">
        <v>3.8817111</v>
      </c>
      <c r="K1001" s="10">
        <v>3.8250820999999999</v>
      </c>
      <c r="L1001" s="10">
        <v>3.7534374000000001</v>
      </c>
      <c r="M1001" s="10">
        <v>3.6766968000000002</v>
      </c>
      <c r="N1001" s="10">
        <v>3.6042041999999999</v>
      </c>
      <c r="O1001" s="10">
        <v>3.5406751000000001</v>
      </c>
      <c r="P1001" s="10">
        <v>3.4885088999999998</v>
      </c>
      <c r="Q1001" s="10">
        <v>3.4480415999999998</v>
      </c>
      <c r="R1001" s="10">
        <v>3.4183587000000002</v>
      </c>
      <c r="S1001" s="10">
        <v>3.3980611999999999</v>
      </c>
      <c r="T1001" s="10">
        <v>3.3854397000000001</v>
      </c>
      <c r="U1001" s="10">
        <v>3.3789294999999999</v>
      </c>
      <c r="V1001" s="10">
        <v>3.3760946000000001</v>
      </c>
      <c r="W1001" s="10">
        <v>3.3759706</v>
      </c>
      <c r="X1001" s="10">
        <v>3.3780600000000001</v>
      </c>
      <c r="Y1001" s="10">
        <v>3.3818647999999998</v>
      </c>
      <c r="Z1001" s="10">
        <v>3.3868876000000001</v>
      </c>
      <c r="AA1001" s="10">
        <v>3.3926303999999998</v>
      </c>
      <c r="AB1001" s="10">
        <v>3.3986806000000001</v>
      </c>
      <c r="AC1001" s="10">
        <v>3.4049483999999999</v>
      </c>
      <c r="AD1001" s="10">
        <v>3.4114209999999998</v>
      </c>
      <c r="AE1001" s="10">
        <v>3.4180855999999999</v>
      </c>
      <c r="AF1001" s="10">
        <v>3.4249295000000002</v>
      </c>
      <c r="AG1001" s="10">
        <v>3.4319397999999999</v>
      </c>
      <c r="AH1001" s="10">
        <v>3.4391077000000001</v>
      </c>
      <c r="AI1001" s="10">
        <v>3.4464405</v>
      </c>
      <c r="AJ1001" s="10">
        <v>3.4539493000000001</v>
      </c>
      <c r="AK1001" s="10">
        <v>3.4616452</v>
      </c>
      <c r="AL1001" s="10">
        <v>3.4695395000000002</v>
      </c>
      <c r="AM1001" s="10">
        <v>3.4776433</v>
      </c>
      <c r="AN1001" s="10">
        <v>3.4859678000000001</v>
      </c>
      <c r="AO1001" s="10">
        <v>3.4945243000000001</v>
      </c>
      <c r="AP1001" s="10">
        <v>3.5033238</v>
      </c>
      <c r="AQ1001" s="10">
        <v>3.5123774999999999</v>
      </c>
      <c r="AR1001" s="10">
        <v>3.5216968</v>
      </c>
      <c r="AS1001" s="10">
        <v>3.5312925000000002</v>
      </c>
      <c r="AT1001" s="10">
        <v>3.5411738000000001</v>
      </c>
      <c r="AU1001" s="10">
        <v>3.5513385999999998</v>
      </c>
      <c r="AV1001" s="10">
        <v>3.5617809999999999</v>
      </c>
      <c r="AW1001" s="10">
        <v>3.5724957000000002</v>
      </c>
      <c r="AX1001" s="10">
        <v>3.5834771999999999</v>
      </c>
      <c r="AY1001" s="10">
        <v>3.5947197000000002</v>
      </c>
      <c r="AZ1001" s="10">
        <v>3.6062178</v>
      </c>
      <c r="BA1001" s="10">
        <v>3.6179662000000001</v>
      </c>
      <c r="BB1001" s="10">
        <v>3.6299589000000001</v>
      </c>
      <c r="BC1001" s="10">
        <v>3.6421907</v>
      </c>
      <c r="BD1001" s="10">
        <v>3.6546560000000001</v>
      </c>
      <c r="BE1001" s="10">
        <v>3.6673490000000002</v>
      </c>
      <c r="BF1001" s="10">
        <v>3.6802636999999998</v>
      </c>
      <c r="BG1001" s="10">
        <v>3.6933908</v>
      </c>
      <c r="BH1001" s="10">
        <v>3.7067199</v>
      </c>
      <c r="BI1001" s="10">
        <v>3.7202408</v>
      </c>
      <c r="BJ1001" s="10">
        <v>3.7339435999999999</v>
      </c>
      <c r="BK1001" s="10">
        <v>3.7478178</v>
      </c>
      <c r="BL1001" s="10">
        <v>3.7618532</v>
      </c>
      <c r="BM1001" s="10">
        <v>3.7760397999999999</v>
      </c>
      <c r="BN1001" s="10">
        <v>3.7903671999999999</v>
      </c>
      <c r="BO1001" s="10">
        <v>3.8048251999999998</v>
      </c>
      <c r="BP1001" s="10">
        <v>3.8194039000000002</v>
      </c>
      <c r="BQ1001" s="10">
        <v>3.8340926999999998</v>
      </c>
      <c r="BR1001" s="10">
        <v>3.9240412999999998</v>
      </c>
      <c r="BS1001" s="10">
        <v>4.0158205000000002</v>
      </c>
      <c r="BU1001" s="9">
        <v>79.53</v>
      </c>
      <c r="BV1001" s="9">
        <v>82.27</v>
      </c>
      <c r="BW1001" s="9">
        <v>83.79</v>
      </c>
      <c r="BX1001" s="9">
        <v>83.93</v>
      </c>
      <c r="BY1001" s="9">
        <v>80.63</v>
      </c>
      <c r="BZ1001" s="9">
        <v>77.47</v>
      </c>
      <c r="CA1001" s="9">
        <v>75.12</v>
      </c>
      <c r="CB1001" s="9">
        <v>74.67</v>
      </c>
      <c r="CC1001" s="9">
        <v>74.489999999999995</v>
      </c>
      <c r="CD1001" s="9">
        <v>75.569999999999993</v>
      </c>
      <c r="CE1001" s="9">
        <v>76.55</v>
      </c>
      <c r="CF1001" s="9">
        <v>77.8</v>
      </c>
      <c r="CG1001" s="9">
        <v>82.87</v>
      </c>
      <c r="CH1001" s="9">
        <v>84.49</v>
      </c>
      <c r="CI1001" s="9">
        <v>86.09</v>
      </c>
      <c r="CJ1001" s="9">
        <v>86.51</v>
      </c>
      <c r="CK1001" s="9">
        <v>80.3</v>
      </c>
      <c r="CL1001" s="9">
        <v>72.849999999999994</v>
      </c>
      <c r="CM1001" s="9">
        <v>70.42</v>
      </c>
      <c r="CN1001" s="9">
        <v>69.16</v>
      </c>
      <c r="CO1001" s="9">
        <v>68.63</v>
      </c>
      <c r="CP1001" s="9">
        <v>68.97</v>
      </c>
      <c r="CQ1001" s="9">
        <v>71.209999999999994</v>
      </c>
      <c r="CR1001" s="9">
        <v>75.599999999999994</v>
      </c>
      <c r="CS1001" s="9">
        <v>78.430000000000007</v>
      </c>
      <c r="CT1001" s="9">
        <v>78.989999999999995</v>
      </c>
      <c r="CU1001" s="9">
        <v>80.260000000000005</v>
      </c>
      <c r="CV1001" s="9">
        <v>80.17</v>
      </c>
      <c r="CW1001" s="9">
        <v>76.63</v>
      </c>
      <c r="CX1001" s="9">
        <v>69.06</v>
      </c>
      <c r="CY1001" s="9">
        <v>65.14</v>
      </c>
      <c r="CZ1001" s="9">
        <v>63.17</v>
      </c>
      <c r="DA1001" s="9">
        <v>63.24</v>
      </c>
      <c r="DB1001" s="9">
        <v>63.34</v>
      </c>
      <c r="DC1001" s="9">
        <v>65.62</v>
      </c>
      <c r="DD1001" s="9">
        <v>69.89</v>
      </c>
      <c r="DE1001" s="9">
        <v>72.33</v>
      </c>
      <c r="DF1001" s="9">
        <v>73.680000000000007</v>
      </c>
      <c r="DG1001" s="9">
        <v>75.81</v>
      </c>
      <c r="DH1001" s="9">
        <v>75.319999999999993</v>
      </c>
      <c r="DI1001" s="9">
        <v>73.47</v>
      </c>
      <c r="DJ1001" s="9">
        <v>65.540000000000006</v>
      </c>
      <c r="DK1001" s="9">
        <v>63.66</v>
      </c>
      <c r="DL1001" s="9">
        <v>63.35</v>
      </c>
      <c r="DM1001" s="9">
        <v>63.87</v>
      </c>
      <c r="DN1001" s="9">
        <v>63.7</v>
      </c>
      <c r="DO1001" s="9">
        <v>64.989999999999995</v>
      </c>
      <c r="DP1001" s="9">
        <v>67.78</v>
      </c>
      <c r="DR1001" s="9">
        <v>80.42</v>
      </c>
      <c r="DS1001" s="9">
        <v>80.849999999999994</v>
      </c>
      <c r="DT1001" s="9">
        <v>88.04</v>
      </c>
      <c r="DU1001" s="9">
        <v>86.36</v>
      </c>
      <c r="DV1001" s="9">
        <v>77.650000000000006</v>
      </c>
      <c r="DW1001" s="9">
        <v>73.63</v>
      </c>
      <c r="DX1001" s="9">
        <v>70.7</v>
      </c>
      <c r="DY1001" s="9">
        <v>69.64</v>
      </c>
      <c r="DZ1001" s="9">
        <v>70.150000000000006</v>
      </c>
      <c r="EA1001" s="9">
        <v>70.34</v>
      </c>
      <c r="EB1001" s="9">
        <v>72.53</v>
      </c>
      <c r="EC1001" s="9">
        <v>76.69</v>
      </c>
      <c r="ED1001" s="9">
        <v>78.67</v>
      </c>
      <c r="EE1001" s="9">
        <v>78.88</v>
      </c>
      <c r="EF1001" s="9">
        <v>83.22</v>
      </c>
      <c r="EG1001" s="9">
        <v>82.68</v>
      </c>
      <c r="EH1001" s="9">
        <v>79.489999999999995</v>
      </c>
      <c r="EI1001" s="9">
        <v>69.680000000000007</v>
      </c>
      <c r="EJ1001" s="9">
        <v>66.900000000000006</v>
      </c>
      <c r="EK1001" s="9">
        <v>66.66</v>
      </c>
      <c r="EL1001" s="9">
        <v>66.900000000000006</v>
      </c>
      <c r="EM1001" s="9">
        <v>67.400000000000006</v>
      </c>
      <c r="EN1001" s="9">
        <v>69.739999999999995</v>
      </c>
      <c r="EO1001" s="9">
        <v>75.739999999999995</v>
      </c>
      <c r="EP1001" s="9">
        <v>77.75</v>
      </c>
      <c r="EQ1001" s="9">
        <v>78</v>
      </c>
      <c r="ER1001" s="9">
        <v>77.94</v>
      </c>
      <c r="ES1001" s="9">
        <v>77.44</v>
      </c>
      <c r="ET1001" s="9">
        <v>74.69</v>
      </c>
      <c r="EU1001" s="9">
        <v>67.040000000000006</v>
      </c>
      <c r="EV1001" s="9">
        <v>64.63</v>
      </c>
      <c r="EW1001" s="9">
        <v>64.41</v>
      </c>
      <c r="EX1001" s="9">
        <v>64.599999999999994</v>
      </c>
      <c r="EY1001" s="9">
        <v>65.08</v>
      </c>
      <c r="EZ1001" s="9">
        <v>67.31</v>
      </c>
      <c r="FA1001" s="9">
        <v>74.69</v>
      </c>
      <c r="FB1001" s="9">
        <v>76.680000000000007</v>
      </c>
      <c r="FC1001" s="9">
        <v>76.87</v>
      </c>
      <c r="FD1001" s="9">
        <v>76.819999999999993</v>
      </c>
      <c r="FE1001" s="9">
        <v>76.37</v>
      </c>
      <c r="FF1001" s="9">
        <v>73.84</v>
      </c>
      <c r="FG1001" s="9">
        <v>66.8</v>
      </c>
      <c r="FH1001" s="9">
        <v>64.540000000000006</v>
      </c>
      <c r="FI1001" s="9">
        <v>64.459999999999994</v>
      </c>
      <c r="FJ1001" s="9">
        <v>64.66</v>
      </c>
      <c r="FK1001" s="9">
        <v>65.06</v>
      </c>
      <c r="FL1001" s="9">
        <v>67.180000000000007</v>
      </c>
      <c r="FM1001" s="9">
        <v>74.62</v>
      </c>
      <c r="FO1001" s="9">
        <v>84.404399999999995</v>
      </c>
      <c r="FP1001" s="7">
        <v>62.28</v>
      </c>
      <c r="FQ1001" s="9">
        <v>1.3354999999999999</v>
      </c>
      <c r="FT1001" s="7">
        <v>3.77</v>
      </c>
      <c r="FU1001" s="7">
        <v>4.43</v>
      </c>
      <c r="FV1001" s="9">
        <v>84.527100000000004</v>
      </c>
      <c r="FX1001" s="9">
        <v>62.59</v>
      </c>
      <c r="FY1001" s="9">
        <v>62.07</v>
      </c>
      <c r="FZ1001" s="9">
        <v>62.2</v>
      </c>
      <c r="GA1001" s="9">
        <v>62.59</v>
      </c>
      <c r="GB1001" s="9">
        <v>63.72</v>
      </c>
      <c r="GD1001" s="9">
        <v>62.59</v>
      </c>
      <c r="GE1001" s="9">
        <v>62.23</v>
      </c>
      <c r="GF1001" s="9">
        <v>62.07</v>
      </c>
      <c r="GG1001" s="9">
        <v>62.03</v>
      </c>
      <c r="GH1001" s="9">
        <v>62.09</v>
      </c>
      <c r="GI1001" s="9">
        <v>62.2</v>
      </c>
      <c r="GJ1001" s="9">
        <v>62.31</v>
      </c>
      <c r="GK1001" s="9">
        <v>62.39</v>
      </c>
      <c r="GL1001" s="9">
        <v>62.45</v>
      </c>
      <c r="GM1001" s="9">
        <v>62.5</v>
      </c>
      <c r="GN1001" s="9">
        <v>62.54</v>
      </c>
      <c r="GO1001" s="9">
        <v>62.59</v>
      </c>
      <c r="GP1001" s="9">
        <v>62.66</v>
      </c>
      <c r="GQ1001" s="9">
        <v>62.7</v>
      </c>
      <c r="GR1001" s="9">
        <v>62.74</v>
      </c>
      <c r="GS1001" s="9">
        <v>62.82</v>
      </c>
      <c r="GT1001" s="9">
        <v>62.94</v>
      </c>
      <c r="GU1001" s="9">
        <v>63.07</v>
      </c>
      <c r="GV1001" s="9">
        <v>63.19</v>
      </c>
      <c r="GW1001" s="9">
        <v>63.27</v>
      </c>
      <c r="GX1001" s="9">
        <v>63.36</v>
      </c>
      <c r="GY1001" s="9">
        <v>63.47</v>
      </c>
      <c r="GZ1001" s="9">
        <v>63.58</v>
      </c>
      <c r="HA1001" s="9">
        <v>63.72</v>
      </c>
      <c r="HB1001" s="9">
        <v>63.84</v>
      </c>
      <c r="HC1001" s="9">
        <v>63.91</v>
      </c>
      <c r="HD1001" s="9">
        <v>64.02</v>
      </c>
      <c r="HE1001" s="9">
        <v>64.180000000000007</v>
      </c>
      <c r="HF1001" s="9">
        <v>64.319999999999993</v>
      </c>
      <c r="HG1001" s="9">
        <v>64.48</v>
      </c>
      <c r="HH1001" s="9">
        <v>64.62</v>
      </c>
      <c r="HI1001" s="9">
        <v>64.7</v>
      </c>
      <c r="HJ1001" s="9">
        <v>64.790000000000006</v>
      </c>
      <c r="HK1001" s="9">
        <v>64.88</v>
      </c>
      <c r="HL1001" s="9">
        <v>64.989999999999995</v>
      </c>
      <c r="HM1001" s="9">
        <v>65.099999999999994</v>
      </c>
      <c r="HN1001" s="9">
        <v>65.19</v>
      </c>
      <c r="HO1001" s="9">
        <v>65.290000000000006</v>
      </c>
      <c r="HP1001" s="9">
        <v>65.42</v>
      </c>
      <c r="HQ1001" s="9">
        <v>65.56</v>
      </c>
      <c r="HR1001" s="9">
        <v>65.72</v>
      </c>
      <c r="HS1001" s="9">
        <v>65.84</v>
      </c>
      <c r="HT1001" s="9">
        <v>65.930000000000007</v>
      </c>
      <c r="HU1001" s="9">
        <v>66.02</v>
      </c>
      <c r="HV1001" s="9">
        <v>66.099999999999994</v>
      </c>
      <c r="HW1001" s="9">
        <v>66.19</v>
      </c>
      <c r="HX1001" s="9">
        <v>66.28</v>
      </c>
      <c r="HY1001" s="9">
        <v>66.3</v>
      </c>
      <c r="ID1001" s="14">
        <v>84.838099999999997</v>
      </c>
      <c r="IE1001" s="14">
        <v>84.747900000000001</v>
      </c>
      <c r="IF1001" s="14">
        <v>-0.10641399999999999</v>
      </c>
      <c r="IH1001" s="7">
        <v>62.59</v>
      </c>
      <c r="II1001" s="9">
        <v>79.53</v>
      </c>
    </row>
    <row r="1002" spans="1:243" x14ac:dyDescent="0.35">
      <c r="A1002" s="6">
        <f t="shared" si="219"/>
        <v>45953</v>
      </c>
      <c r="B1002" s="13">
        <f t="shared" si="214"/>
        <v>10</v>
      </c>
      <c r="C1002" s="13">
        <f t="shared" si="215"/>
        <v>2025</v>
      </c>
      <c r="D1002">
        <f t="shared" si="216"/>
        <v>202510</v>
      </c>
      <c r="E1002">
        <f t="shared" si="217"/>
        <v>4</v>
      </c>
      <c r="F1002">
        <f t="shared" si="218"/>
        <v>202504</v>
      </c>
      <c r="G1002" t="s">
        <v>2161</v>
      </c>
      <c r="H1002" s="9">
        <v>4</v>
      </c>
      <c r="I1002" s="9">
        <v>3.9691000000000001</v>
      </c>
      <c r="J1002" s="10">
        <v>3.8824816000000002</v>
      </c>
      <c r="K1002" s="10">
        <v>3.8278683999999998</v>
      </c>
      <c r="L1002" s="10">
        <v>3.7551766999999998</v>
      </c>
      <c r="M1002" s="10">
        <v>3.6755646</v>
      </c>
      <c r="N1002" s="10">
        <v>3.5999074000000002</v>
      </c>
      <c r="O1002" s="10">
        <v>3.5340492000000001</v>
      </c>
      <c r="P1002" s="10">
        <v>3.4807860000000002</v>
      </c>
      <c r="Q1002" s="10">
        <v>3.4406188000000002</v>
      </c>
      <c r="R1002" s="10">
        <v>3.4123727000000001</v>
      </c>
      <c r="S1002" s="10">
        <v>3.3943004999999999</v>
      </c>
      <c r="T1002" s="10">
        <v>3.3844322</v>
      </c>
      <c r="U1002" s="10">
        <v>3.3807098</v>
      </c>
      <c r="V1002" s="10">
        <v>3.3802096000000001</v>
      </c>
      <c r="W1002" s="10">
        <v>3.3819021999999999</v>
      </c>
      <c r="X1002" s="10">
        <v>3.3853314999999999</v>
      </c>
      <c r="Y1002" s="10">
        <v>3.3900415000000002</v>
      </c>
      <c r="Z1002" s="10">
        <v>3.3955763000000001</v>
      </c>
      <c r="AA1002" s="10">
        <v>3.4014796999999999</v>
      </c>
      <c r="AB1002" s="10">
        <v>3.4073891000000001</v>
      </c>
      <c r="AC1002" s="10">
        <v>3.4132978</v>
      </c>
      <c r="AD1002" s="10">
        <v>3.4192833</v>
      </c>
      <c r="AE1002" s="10">
        <v>3.4254234000000001</v>
      </c>
      <c r="AF1002" s="10">
        <v>3.4317959</v>
      </c>
      <c r="AG1002" s="10">
        <v>3.4384785</v>
      </c>
      <c r="AH1002" s="10">
        <v>3.4455366000000001</v>
      </c>
      <c r="AI1002" s="10">
        <v>3.4529760999999999</v>
      </c>
      <c r="AJ1002" s="10">
        <v>3.4607842</v>
      </c>
      <c r="AK1002" s="10">
        <v>3.4689483999999999</v>
      </c>
      <c r="AL1002" s="10">
        <v>3.4774563999999999</v>
      </c>
      <c r="AM1002" s="10">
        <v>3.4862953999999999</v>
      </c>
      <c r="AN1002" s="10">
        <v>3.4954529999999999</v>
      </c>
      <c r="AO1002" s="10">
        <v>3.5049166999999999</v>
      </c>
      <c r="AP1002" s="10">
        <v>3.5146739</v>
      </c>
      <c r="AQ1002" s="10">
        <v>3.5247120000000001</v>
      </c>
      <c r="AR1002" s="10">
        <v>3.5350187000000002</v>
      </c>
      <c r="AS1002" s="10">
        <v>3.5455812</v>
      </c>
      <c r="AT1002" s="10">
        <v>3.5563875</v>
      </c>
      <c r="AU1002" s="10">
        <v>3.5674275999999998</v>
      </c>
      <c r="AV1002" s="10">
        <v>3.5786915000000001</v>
      </c>
      <c r="AW1002" s="10">
        <v>3.5901697000000001</v>
      </c>
      <c r="AX1002" s="10">
        <v>3.6018528000000001</v>
      </c>
      <c r="AY1002" s="10">
        <v>3.6137307999999999</v>
      </c>
      <c r="AZ1002" s="10">
        <v>3.6257940999999998</v>
      </c>
      <c r="BA1002" s="10">
        <v>3.6380333</v>
      </c>
      <c r="BB1002" s="10">
        <v>3.6504384000000001</v>
      </c>
      <c r="BC1002" s="10">
        <v>3.6629999999999998</v>
      </c>
      <c r="BD1002" s="10">
        <v>3.6757084</v>
      </c>
      <c r="BE1002" s="10">
        <v>3.6885538000000002</v>
      </c>
      <c r="BF1002" s="10">
        <v>3.7015275000000001</v>
      </c>
      <c r="BG1002" s="10">
        <v>3.7146241</v>
      </c>
      <c r="BH1002" s="10">
        <v>3.7278386999999999</v>
      </c>
      <c r="BI1002" s="10">
        <v>3.7411671000000002</v>
      </c>
      <c r="BJ1002" s="10">
        <v>3.7546046999999998</v>
      </c>
      <c r="BK1002" s="10">
        <v>3.7681467999999998</v>
      </c>
      <c r="BL1002" s="10">
        <v>3.7817891000000001</v>
      </c>
      <c r="BM1002" s="10">
        <v>3.7955269999999999</v>
      </c>
      <c r="BN1002" s="10">
        <v>3.8093558999999999</v>
      </c>
      <c r="BO1002" s="10">
        <v>3.8232712000000002</v>
      </c>
      <c r="BP1002" s="10">
        <v>3.8372685999999998</v>
      </c>
      <c r="BQ1002" s="10">
        <v>3.8513434000000002</v>
      </c>
      <c r="BR1002" s="10">
        <v>3.9371508999999998</v>
      </c>
      <c r="BS1002" s="10">
        <v>4.0245224000000004</v>
      </c>
      <c r="BU1002" s="9">
        <v>81.739999999999995</v>
      </c>
      <c r="BV1002" s="9">
        <v>84.3</v>
      </c>
      <c r="BW1002" s="9">
        <v>85.84</v>
      </c>
      <c r="BX1002" s="9">
        <v>85.95</v>
      </c>
      <c r="BY1002" s="9">
        <v>82.52</v>
      </c>
      <c r="BZ1002" s="9">
        <v>79.12</v>
      </c>
      <c r="CA1002" s="9">
        <v>76.62</v>
      </c>
      <c r="CB1002" s="9">
        <v>76.17</v>
      </c>
      <c r="CC1002" s="9">
        <v>75.989999999999995</v>
      </c>
      <c r="CD1002" s="9">
        <v>77.069999999999993</v>
      </c>
      <c r="CE1002" s="9">
        <v>78.05</v>
      </c>
      <c r="CF1002" s="9">
        <v>79.3</v>
      </c>
      <c r="CG1002" s="9">
        <v>84.09</v>
      </c>
      <c r="CH1002" s="9">
        <v>85.71</v>
      </c>
      <c r="CI1002" s="9">
        <v>87.41</v>
      </c>
      <c r="CJ1002" s="9">
        <v>87.83</v>
      </c>
      <c r="CK1002" s="9">
        <v>81.55</v>
      </c>
      <c r="CL1002" s="9">
        <v>73.989999999999995</v>
      </c>
      <c r="CM1002" s="9">
        <v>71.56</v>
      </c>
      <c r="CN1002" s="9">
        <v>70.319999999999993</v>
      </c>
      <c r="CO1002" s="9">
        <v>70.010000000000005</v>
      </c>
      <c r="CP1002" s="9">
        <v>70.2</v>
      </c>
      <c r="CQ1002" s="9">
        <v>72.430000000000007</v>
      </c>
      <c r="CR1002" s="9">
        <v>76.819999999999993</v>
      </c>
      <c r="CS1002" s="9">
        <v>79.650000000000006</v>
      </c>
      <c r="CT1002" s="9">
        <v>80.209999999999994</v>
      </c>
      <c r="CU1002" s="9">
        <v>81.48</v>
      </c>
      <c r="CV1002" s="9">
        <v>81.39</v>
      </c>
      <c r="CW1002" s="9">
        <v>77.849999999999994</v>
      </c>
      <c r="CX1002" s="9">
        <v>70.12</v>
      </c>
      <c r="CY1002" s="9">
        <v>66.2</v>
      </c>
      <c r="CZ1002" s="9">
        <v>64.23</v>
      </c>
      <c r="DA1002" s="9">
        <v>64.290000000000006</v>
      </c>
      <c r="DB1002" s="9">
        <v>64.39</v>
      </c>
      <c r="DC1002" s="9">
        <v>66.67</v>
      </c>
      <c r="DD1002" s="9">
        <v>70.94</v>
      </c>
      <c r="DE1002" s="9">
        <v>73.38</v>
      </c>
      <c r="DF1002" s="9">
        <v>74.73</v>
      </c>
      <c r="DG1002" s="9">
        <v>76.86</v>
      </c>
      <c r="DH1002" s="9">
        <v>76.37</v>
      </c>
      <c r="DI1002" s="9">
        <v>74.52</v>
      </c>
      <c r="DJ1002" s="9">
        <v>65.930000000000007</v>
      </c>
      <c r="DK1002" s="9">
        <v>63.6</v>
      </c>
      <c r="DL1002" s="9">
        <v>62.86</v>
      </c>
      <c r="DM1002" s="9">
        <v>63.11</v>
      </c>
      <c r="DN1002" s="9">
        <v>62.71</v>
      </c>
      <c r="DO1002" s="9">
        <v>64</v>
      </c>
      <c r="DP1002" s="9">
        <v>67.48</v>
      </c>
      <c r="DR1002" s="9">
        <v>81.44</v>
      </c>
      <c r="DS1002" s="9">
        <v>81.510000000000005</v>
      </c>
      <c r="DT1002" s="9">
        <v>89.21</v>
      </c>
      <c r="DU1002" s="9">
        <v>87.43</v>
      </c>
      <c r="DV1002" s="9">
        <v>78.09</v>
      </c>
      <c r="DW1002" s="9">
        <v>74.47</v>
      </c>
      <c r="DX1002" s="9">
        <v>71.540000000000006</v>
      </c>
      <c r="DY1002" s="9">
        <v>70.48</v>
      </c>
      <c r="DZ1002" s="9">
        <v>70.92</v>
      </c>
      <c r="EA1002" s="9">
        <v>71.099999999999994</v>
      </c>
      <c r="EB1002" s="9">
        <v>73.3</v>
      </c>
      <c r="EC1002" s="9">
        <v>77</v>
      </c>
      <c r="ED1002" s="9">
        <v>78.98</v>
      </c>
      <c r="EE1002" s="9">
        <v>79.19</v>
      </c>
      <c r="EF1002" s="9">
        <v>83.51</v>
      </c>
      <c r="EG1002" s="9">
        <v>82.97</v>
      </c>
      <c r="EH1002" s="9">
        <v>79.77</v>
      </c>
      <c r="EI1002" s="9">
        <v>69.930000000000007</v>
      </c>
      <c r="EJ1002" s="9">
        <v>67.150000000000006</v>
      </c>
      <c r="EK1002" s="9">
        <v>66.900000000000006</v>
      </c>
      <c r="EL1002" s="9">
        <v>67.150000000000006</v>
      </c>
      <c r="EM1002" s="9">
        <v>67.650000000000006</v>
      </c>
      <c r="EN1002" s="9">
        <v>69.989999999999995</v>
      </c>
      <c r="EO1002" s="9">
        <v>75.97</v>
      </c>
      <c r="EP1002" s="9">
        <v>77.989999999999995</v>
      </c>
      <c r="EQ1002" s="9">
        <v>78.239999999999995</v>
      </c>
      <c r="ER1002" s="9">
        <v>78.180000000000007</v>
      </c>
      <c r="ES1002" s="9">
        <v>77.680000000000007</v>
      </c>
      <c r="ET1002" s="9">
        <v>74.92</v>
      </c>
      <c r="EU1002" s="9">
        <v>66.64</v>
      </c>
      <c r="EV1002" s="9">
        <v>64.239999999999995</v>
      </c>
      <c r="EW1002" s="9">
        <v>64.02</v>
      </c>
      <c r="EX1002" s="9">
        <v>64.22</v>
      </c>
      <c r="EY1002" s="9">
        <v>64.69</v>
      </c>
      <c r="EZ1002" s="9">
        <v>66.930000000000007</v>
      </c>
      <c r="FA1002" s="9">
        <v>75.2</v>
      </c>
      <c r="FB1002" s="9">
        <v>77.180000000000007</v>
      </c>
      <c r="FC1002" s="9">
        <v>77.37</v>
      </c>
      <c r="FD1002" s="9">
        <v>77.31</v>
      </c>
      <c r="FE1002" s="9">
        <v>76.849999999999994</v>
      </c>
      <c r="FF1002" s="9">
        <v>74.31</v>
      </c>
      <c r="FG1002" s="9">
        <v>66.52</v>
      </c>
      <c r="FH1002" s="9">
        <v>64.260000000000005</v>
      </c>
      <c r="FI1002" s="9">
        <v>64.180000000000007</v>
      </c>
      <c r="FJ1002" s="9">
        <v>64.38</v>
      </c>
      <c r="FK1002" s="9">
        <v>64.78</v>
      </c>
      <c r="FL1002" s="9">
        <v>66.900000000000006</v>
      </c>
      <c r="FM1002" s="9">
        <v>75.510000000000005</v>
      </c>
      <c r="FO1002" s="9">
        <v>84.195599999999999</v>
      </c>
      <c r="FP1002" s="7">
        <v>66.319999999999993</v>
      </c>
      <c r="FQ1002" s="9">
        <v>1.3322000000000001</v>
      </c>
      <c r="FT1002" s="7">
        <v>3.78</v>
      </c>
      <c r="FU1002" s="7">
        <v>4.42</v>
      </c>
      <c r="FV1002" s="9">
        <v>84.321899999999999</v>
      </c>
      <c r="FX1002" s="9">
        <v>65.989999999999995</v>
      </c>
      <c r="FY1002" s="9">
        <v>64.67</v>
      </c>
      <c r="FZ1002" s="9">
        <v>63.95</v>
      </c>
      <c r="GA1002" s="9">
        <v>63.56</v>
      </c>
      <c r="GB1002" s="9">
        <v>64.209999999999994</v>
      </c>
      <c r="GD1002" s="9">
        <v>65.989999999999995</v>
      </c>
      <c r="GE1002" s="9">
        <v>65.290000000000006</v>
      </c>
      <c r="GF1002" s="9">
        <v>64.67</v>
      </c>
      <c r="GG1002" s="9">
        <v>64.28</v>
      </c>
      <c r="GH1002" s="9">
        <v>64.06</v>
      </c>
      <c r="GI1002" s="9">
        <v>63.95</v>
      </c>
      <c r="GJ1002" s="9">
        <v>63.87</v>
      </c>
      <c r="GK1002" s="9">
        <v>63.79</v>
      </c>
      <c r="GL1002" s="9">
        <v>63.71</v>
      </c>
      <c r="GM1002" s="9">
        <v>63.64</v>
      </c>
      <c r="GN1002" s="9">
        <v>63.58</v>
      </c>
      <c r="GO1002" s="9">
        <v>63.56</v>
      </c>
      <c r="GP1002" s="9">
        <v>63.56</v>
      </c>
      <c r="GQ1002" s="9">
        <v>63.54</v>
      </c>
      <c r="GR1002" s="9">
        <v>63.54</v>
      </c>
      <c r="GS1002" s="9">
        <v>63.57</v>
      </c>
      <c r="GT1002" s="9">
        <v>63.64</v>
      </c>
      <c r="GU1002" s="9">
        <v>63.73</v>
      </c>
      <c r="GV1002" s="9">
        <v>63.81</v>
      </c>
      <c r="GW1002" s="9">
        <v>63.85</v>
      </c>
      <c r="GX1002" s="9">
        <v>63.92</v>
      </c>
      <c r="GY1002" s="9">
        <v>64.010000000000005</v>
      </c>
      <c r="GZ1002" s="9">
        <v>64.09</v>
      </c>
      <c r="HA1002" s="9">
        <v>64.209999999999994</v>
      </c>
      <c r="HB1002" s="9">
        <v>64.31</v>
      </c>
      <c r="HC1002" s="9">
        <v>64.36</v>
      </c>
      <c r="HD1002" s="9">
        <v>64.45</v>
      </c>
      <c r="HE1002" s="9">
        <v>64.59</v>
      </c>
      <c r="HF1002" s="9">
        <v>64.72</v>
      </c>
      <c r="HG1002" s="9">
        <v>64.87</v>
      </c>
      <c r="HH1002" s="9">
        <v>64.98</v>
      </c>
      <c r="HI1002" s="9">
        <v>65.040000000000006</v>
      </c>
      <c r="HJ1002" s="9">
        <v>65.12</v>
      </c>
      <c r="HK1002" s="9">
        <v>65.19</v>
      </c>
      <c r="HL1002" s="9">
        <v>65.290000000000006</v>
      </c>
      <c r="HM1002" s="9">
        <v>65.39</v>
      </c>
      <c r="HN1002" s="9">
        <v>65.47</v>
      </c>
      <c r="HO1002" s="9">
        <v>65.56</v>
      </c>
      <c r="HP1002" s="9">
        <v>65.680000000000007</v>
      </c>
      <c r="HQ1002" s="9">
        <v>65.819999999999993</v>
      </c>
      <c r="HR1002" s="9">
        <v>65.98</v>
      </c>
      <c r="HS1002" s="9">
        <v>66.09</v>
      </c>
      <c r="HT1002" s="9">
        <v>66.17</v>
      </c>
      <c r="HU1002" s="9">
        <v>66.25</v>
      </c>
      <c r="HV1002" s="9">
        <v>66.319999999999993</v>
      </c>
      <c r="HW1002" s="9">
        <v>66.41</v>
      </c>
      <c r="HX1002" s="9">
        <v>66.5</v>
      </c>
      <c r="HY1002" s="9">
        <v>66.52</v>
      </c>
      <c r="ID1002" s="14">
        <v>84.838099999999997</v>
      </c>
      <c r="IE1002" s="14">
        <v>84.747900000000001</v>
      </c>
      <c r="IF1002" s="14">
        <v>-0.10641399999999999</v>
      </c>
      <c r="IH1002" s="7">
        <v>65.989999999999995</v>
      </c>
      <c r="II1002" s="9">
        <v>81.739999999999995</v>
      </c>
    </row>
    <row r="1003" spans="1:243" x14ac:dyDescent="0.35">
      <c r="A1003" s="6">
        <f t="shared" si="219"/>
        <v>45954</v>
      </c>
      <c r="B1003" s="13">
        <f t="shared" si="214"/>
        <v>10</v>
      </c>
      <c r="C1003" s="13">
        <f t="shared" si="215"/>
        <v>2025</v>
      </c>
      <c r="D1003">
        <f t="shared" si="216"/>
        <v>202510</v>
      </c>
      <c r="E1003">
        <f t="shared" si="217"/>
        <v>4</v>
      </c>
      <c r="F1003">
        <f t="shared" si="218"/>
        <v>202504</v>
      </c>
      <c r="G1003" t="s">
        <v>2162</v>
      </c>
      <c r="H1003" s="9">
        <v>4</v>
      </c>
      <c r="I1003" s="9">
        <v>3.9691000000000001</v>
      </c>
      <c r="J1003" s="10">
        <v>3.9073500000000001</v>
      </c>
      <c r="K1003" s="10">
        <v>3.8451567999999998</v>
      </c>
      <c r="L1003" s="10">
        <v>3.7668088000000002</v>
      </c>
      <c r="M1003" s="10">
        <v>3.6846212</v>
      </c>
      <c r="N1003" s="10">
        <v>3.6095229999999998</v>
      </c>
      <c r="O1003" s="10">
        <v>3.5460036000000001</v>
      </c>
      <c r="P1003" s="10">
        <v>3.4955390999999998</v>
      </c>
      <c r="Q1003" s="10">
        <v>3.4578688</v>
      </c>
      <c r="R1003" s="10">
        <v>3.4313994999999999</v>
      </c>
      <c r="S1003" s="10">
        <v>3.4142038000000001</v>
      </c>
      <c r="T1003" s="10">
        <v>3.4043687999999999</v>
      </c>
      <c r="U1003" s="10">
        <v>3.3998434</v>
      </c>
      <c r="V1003" s="10">
        <v>3.3977808999999999</v>
      </c>
      <c r="W1003" s="10">
        <v>3.3972775999999998</v>
      </c>
      <c r="X1003" s="10">
        <v>3.3981249</v>
      </c>
      <c r="Y1003" s="10">
        <v>3.4001144000000001</v>
      </c>
      <c r="Z1003" s="10">
        <v>3.4030374999999999</v>
      </c>
      <c r="AA1003" s="10">
        <v>3.4066858</v>
      </c>
      <c r="AB1003" s="10">
        <v>3.4108844</v>
      </c>
      <c r="AC1003" s="10">
        <v>3.4156152999999998</v>
      </c>
      <c r="AD1003" s="10">
        <v>3.4209054999999999</v>
      </c>
      <c r="AE1003" s="10">
        <v>3.4267821999999999</v>
      </c>
      <c r="AF1003" s="10">
        <v>3.4332726</v>
      </c>
      <c r="AG1003" s="10">
        <v>3.4404037999999999</v>
      </c>
      <c r="AH1003" s="10">
        <v>3.4481915000000001</v>
      </c>
      <c r="AI1003" s="10">
        <v>3.4566010999999999</v>
      </c>
      <c r="AJ1003" s="10">
        <v>3.4655838000000001</v>
      </c>
      <c r="AK1003" s="10">
        <v>3.4750911000000002</v>
      </c>
      <c r="AL1003" s="10">
        <v>3.4850745000000001</v>
      </c>
      <c r="AM1003" s="10">
        <v>3.495485</v>
      </c>
      <c r="AN1003" s="10">
        <v>3.5062742999999998</v>
      </c>
      <c r="AO1003" s="10">
        <v>3.5173937</v>
      </c>
      <c r="AP1003" s="10">
        <v>3.5287944000000002</v>
      </c>
      <c r="AQ1003" s="10">
        <v>3.5404279000000001</v>
      </c>
      <c r="AR1003" s="10">
        <v>3.5522456999999998</v>
      </c>
      <c r="AS1003" s="10">
        <v>3.5641989000000001</v>
      </c>
      <c r="AT1003" s="10">
        <v>3.5762461000000001</v>
      </c>
      <c r="AU1003" s="10">
        <v>3.5883767999999998</v>
      </c>
      <c r="AV1003" s="10">
        <v>3.6005889</v>
      </c>
      <c r="AW1003" s="10">
        <v>3.6128803999999999</v>
      </c>
      <c r="AX1003" s="10">
        <v>3.6252496999999999</v>
      </c>
      <c r="AY1003" s="10">
        <v>3.6376944</v>
      </c>
      <c r="AZ1003" s="10">
        <v>3.6502127999999998</v>
      </c>
      <c r="BA1003" s="10">
        <v>3.6628029999999998</v>
      </c>
      <c r="BB1003" s="10">
        <v>3.6754627000000002</v>
      </c>
      <c r="BC1003" s="10">
        <v>3.6881903</v>
      </c>
      <c r="BD1003" s="10">
        <v>3.7009837999999999</v>
      </c>
      <c r="BE1003" s="10">
        <v>3.7138409999999999</v>
      </c>
      <c r="BF1003" s="10">
        <v>3.7267605000000001</v>
      </c>
      <c r="BG1003" s="10">
        <v>3.7397429</v>
      </c>
      <c r="BH1003" s="10">
        <v>3.7527887999999998</v>
      </c>
      <c r="BI1003" s="10">
        <v>3.7658990999999999</v>
      </c>
      <c r="BJ1003" s="10">
        <v>3.7790751</v>
      </c>
      <c r="BK1003" s="10">
        <v>3.7923171</v>
      </c>
      <c r="BL1003" s="10">
        <v>3.8056263000000001</v>
      </c>
      <c r="BM1003" s="10">
        <v>3.8190037999999999</v>
      </c>
      <c r="BN1003" s="10">
        <v>3.8324501</v>
      </c>
      <c r="BO1003" s="10">
        <v>3.8459663000000002</v>
      </c>
      <c r="BP1003" s="10">
        <v>3.8595533999999998</v>
      </c>
      <c r="BQ1003" s="10">
        <v>3.8732120000000001</v>
      </c>
      <c r="BR1003" s="10">
        <v>3.9565641999999999</v>
      </c>
      <c r="BS1003" s="10">
        <v>4.0417814999999999</v>
      </c>
      <c r="BU1003" s="9">
        <v>80.510000000000005</v>
      </c>
      <c r="BV1003" s="9">
        <v>83.29</v>
      </c>
      <c r="BW1003" s="9">
        <v>84.83</v>
      </c>
      <c r="BX1003" s="9">
        <v>84.97</v>
      </c>
      <c r="BY1003" s="9">
        <v>81.62</v>
      </c>
      <c r="BZ1003" s="9">
        <v>78.39</v>
      </c>
      <c r="CA1003" s="9">
        <v>76.260000000000005</v>
      </c>
      <c r="CB1003" s="9">
        <v>75.489999999999995</v>
      </c>
      <c r="CC1003" s="9">
        <v>75.34</v>
      </c>
      <c r="CD1003" s="9">
        <v>76.42</v>
      </c>
      <c r="CE1003" s="9">
        <v>77.400000000000006</v>
      </c>
      <c r="CF1003" s="9">
        <v>78.680000000000007</v>
      </c>
      <c r="CG1003" s="9">
        <v>83.44</v>
      </c>
      <c r="CH1003" s="9">
        <v>85.07</v>
      </c>
      <c r="CI1003" s="9">
        <v>86.88</v>
      </c>
      <c r="CJ1003" s="9">
        <v>87.31</v>
      </c>
      <c r="CK1003" s="9">
        <v>81.02</v>
      </c>
      <c r="CL1003" s="9">
        <v>73.39</v>
      </c>
      <c r="CM1003" s="9">
        <v>70.959999999999994</v>
      </c>
      <c r="CN1003" s="9">
        <v>69.7</v>
      </c>
      <c r="CO1003" s="9">
        <v>69.41</v>
      </c>
      <c r="CP1003" s="9">
        <v>69.569999999999993</v>
      </c>
      <c r="CQ1003" s="9">
        <v>71.8</v>
      </c>
      <c r="CR1003" s="9">
        <v>76.180000000000007</v>
      </c>
      <c r="CS1003" s="9">
        <v>79.010000000000005</v>
      </c>
      <c r="CT1003" s="9">
        <v>79.569999999999993</v>
      </c>
      <c r="CU1003" s="9">
        <v>80.849999999999994</v>
      </c>
      <c r="CV1003" s="9">
        <v>80.709999999999994</v>
      </c>
      <c r="CW1003" s="9">
        <v>77.209999999999994</v>
      </c>
      <c r="CX1003" s="9">
        <v>69.42</v>
      </c>
      <c r="CY1003" s="9">
        <v>65.599999999999994</v>
      </c>
      <c r="CZ1003" s="9">
        <v>63.64</v>
      </c>
      <c r="DA1003" s="9">
        <v>63.69</v>
      </c>
      <c r="DB1003" s="9">
        <v>63.79</v>
      </c>
      <c r="DC1003" s="9">
        <v>66.069999999999993</v>
      </c>
      <c r="DD1003" s="9">
        <v>70.34</v>
      </c>
      <c r="DE1003" s="9">
        <v>72.790000000000006</v>
      </c>
      <c r="DF1003" s="9">
        <v>74.069999999999993</v>
      </c>
      <c r="DG1003" s="9">
        <v>76.28</v>
      </c>
      <c r="DH1003" s="9">
        <v>75.78</v>
      </c>
      <c r="DI1003" s="9">
        <v>73.930000000000007</v>
      </c>
      <c r="DJ1003" s="9">
        <v>65.290000000000006</v>
      </c>
      <c r="DK1003" s="9">
        <v>62.96</v>
      </c>
      <c r="DL1003" s="9">
        <v>62.22</v>
      </c>
      <c r="DM1003" s="9">
        <v>62.47</v>
      </c>
      <c r="DN1003" s="9">
        <v>62.07</v>
      </c>
      <c r="DO1003" s="9">
        <v>63.36</v>
      </c>
      <c r="DP1003" s="9">
        <v>66.84</v>
      </c>
      <c r="DR1003" s="9">
        <v>79.23</v>
      </c>
      <c r="DS1003" s="9">
        <v>80.41</v>
      </c>
      <c r="DT1003" s="9">
        <v>88.46</v>
      </c>
      <c r="DU1003" s="9">
        <v>86.7</v>
      </c>
      <c r="DV1003" s="9">
        <v>77.17</v>
      </c>
      <c r="DW1003" s="9">
        <v>73.83</v>
      </c>
      <c r="DX1003" s="9">
        <v>70.900000000000006</v>
      </c>
      <c r="DY1003" s="9">
        <v>69.84</v>
      </c>
      <c r="DZ1003" s="9">
        <v>70.25</v>
      </c>
      <c r="EA1003" s="9">
        <v>70.430000000000007</v>
      </c>
      <c r="EB1003" s="9">
        <v>72.63</v>
      </c>
      <c r="EC1003" s="9">
        <v>76.400000000000006</v>
      </c>
      <c r="ED1003" s="9">
        <v>78.37</v>
      </c>
      <c r="EE1003" s="9">
        <v>78.58</v>
      </c>
      <c r="EF1003" s="9">
        <v>82.85</v>
      </c>
      <c r="EG1003" s="9">
        <v>82.31</v>
      </c>
      <c r="EH1003" s="9">
        <v>79.14</v>
      </c>
      <c r="EI1003" s="9">
        <v>69.3</v>
      </c>
      <c r="EJ1003" s="9">
        <v>66.52</v>
      </c>
      <c r="EK1003" s="9">
        <v>66.27</v>
      </c>
      <c r="EL1003" s="9">
        <v>66.52</v>
      </c>
      <c r="EM1003" s="9">
        <v>67.02</v>
      </c>
      <c r="EN1003" s="9">
        <v>69.36</v>
      </c>
      <c r="EO1003" s="9">
        <v>75.42</v>
      </c>
      <c r="EP1003" s="9">
        <v>77.42</v>
      </c>
      <c r="EQ1003" s="9">
        <v>77.67</v>
      </c>
      <c r="ER1003" s="9">
        <v>77.61</v>
      </c>
      <c r="ES1003" s="9">
        <v>77.12</v>
      </c>
      <c r="ET1003" s="9">
        <v>74.38</v>
      </c>
      <c r="EU1003" s="9">
        <v>66.209999999999994</v>
      </c>
      <c r="EV1003" s="9">
        <v>63.82</v>
      </c>
      <c r="EW1003" s="9">
        <v>63.6</v>
      </c>
      <c r="EX1003" s="9">
        <v>63.8</v>
      </c>
      <c r="EY1003" s="9">
        <v>64.28</v>
      </c>
      <c r="EZ1003" s="9">
        <v>66.52</v>
      </c>
      <c r="FA1003" s="9">
        <v>74.2</v>
      </c>
      <c r="FB1003" s="9">
        <v>76.180000000000007</v>
      </c>
      <c r="FC1003" s="9">
        <v>76.37</v>
      </c>
      <c r="FD1003" s="9">
        <v>76.319999999999993</v>
      </c>
      <c r="FE1003" s="9">
        <v>75.86</v>
      </c>
      <c r="FF1003" s="9">
        <v>73.349999999999994</v>
      </c>
      <c r="FG1003" s="9">
        <v>66.22</v>
      </c>
      <c r="FH1003" s="9">
        <v>63.96</v>
      </c>
      <c r="FI1003" s="9">
        <v>63.89</v>
      </c>
      <c r="FJ1003" s="9">
        <v>64.099999999999994</v>
      </c>
      <c r="FK1003" s="9">
        <v>64.5</v>
      </c>
      <c r="FL1003" s="9">
        <v>66.62</v>
      </c>
      <c r="FM1003" s="9">
        <v>74.36</v>
      </c>
      <c r="FO1003" s="9">
        <v>84.043099999999995</v>
      </c>
      <c r="FP1003" s="7">
        <v>65.8</v>
      </c>
      <c r="FQ1003" s="9">
        <v>1.3301000000000001</v>
      </c>
      <c r="FT1003" s="7">
        <v>3.8</v>
      </c>
      <c r="FU1003" s="7">
        <v>4.4400000000000004</v>
      </c>
      <c r="FV1003" s="9">
        <v>84.171999999999997</v>
      </c>
      <c r="FX1003" s="9">
        <v>65.94</v>
      </c>
      <c r="FY1003" s="9">
        <v>64.569999999999993</v>
      </c>
      <c r="FZ1003" s="9">
        <v>63.86</v>
      </c>
      <c r="GA1003" s="9">
        <v>63.59</v>
      </c>
      <c r="GB1003" s="9">
        <v>64.39</v>
      </c>
      <c r="GD1003" s="9">
        <v>65.94</v>
      </c>
      <c r="GE1003" s="9">
        <v>65.2</v>
      </c>
      <c r="GF1003" s="9">
        <v>64.569999999999993</v>
      </c>
      <c r="GG1003" s="9">
        <v>64.180000000000007</v>
      </c>
      <c r="GH1003" s="9">
        <v>63.96</v>
      </c>
      <c r="GI1003" s="9">
        <v>63.86</v>
      </c>
      <c r="GJ1003" s="9">
        <v>63.8</v>
      </c>
      <c r="GK1003" s="9">
        <v>63.74</v>
      </c>
      <c r="GL1003" s="9">
        <v>63.69</v>
      </c>
      <c r="GM1003" s="9">
        <v>63.63</v>
      </c>
      <c r="GN1003" s="9">
        <v>63.59</v>
      </c>
      <c r="GO1003" s="9">
        <v>63.59</v>
      </c>
      <c r="GP1003" s="9">
        <v>63.61</v>
      </c>
      <c r="GQ1003" s="9">
        <v>63.61</v>
      </c>
      <c r="GR1003" s="9">
        <v>63.62</v>
      </c>
      <c r="GS1003" s="9">
        <v>63.66</v>
      </c>
      <c r="GT1003" s="9">
        <v>63.74</v>
      </c>
      <c r="GU1003" s="9">
        <v>63.84</v>
      </c>
      <c r="GV1003" s="9">
        <v>63.94</v>
      </c>
      <c r="GW1003" s="9">
        <v>64</v>
      </c>
      <c r="GX1003" s="9">
        <v>64.08</v>
      </c>
      <c r="GY1003" s="9">
        <v>64.180000000000007</v>
      </c>
      <c r="GZ1003" s="9">
        <v>64.27</v>
      </c>
      <c r="HA1003" s="9">
        <v>64.39</v>
      </c>
      <c r="HB1003" s="9">
        <v>64.510000000000005</v>
      </c>
      <c r="HC1003" s="9">
        <v>64.58</v>
      </c>
      <c r="HD1003" s="9">
        <v>64.67</v>
      </c>
      <c r="HE1003" s="9">
        <v>64.819999999999993</v>
      </c>
      <c r="HF1003" s="9">
        <v>64.959999999999994</v>
      </c>
      <c r="HG1003" s="9">
        <v>65.11</v>
      </c>
      <c r="HH1003" s="9">
        <v>65.23</v>
      </c>
      <c r="HI1003" s="9">
        <v>65.31</v>
      </c>
      <c r="HJ1003" s="9">
        <v>65.39</v>
      </c>
      <c r="HK1003" s="9">
        <v>65.459999999999994</v>
      </c>
      <c r="HL1003" s="9">
        <v>65.58</v>
      </c>
      <c r="HM1003" s="9">
        <v>65.7</v>
      </c>
      <c r="HN1003" s="9">
        <v>65.790000000000006</v>
      </c>
      <c r="HO1003" s="9">
        <v>65.88</v>
      </c>
      <c r="HP1003" s="9">
        <v>66</v>
      </c>
      <c r="HQ1003" s="9">
        <v>66.14</v>
      </c>
      <c r="HR1003" s="9">
        <v>66.3</v>
      </c>
      <c r="HS1003" s="9">
        <v>66.41</v>
      </c>
      <c r="HT1003" s="9">
        <v>66.48</v>
      </c>
      <c r="HU1003" s="9">
        <v>66.569999999999993</v>
      </c>
      <c r="HV1003" s="9">
        <v>66.64</v>
      </c>
      <c r="HW1003" s="9">
        <v>66.72</v>
      </c>
      <c r="HX1003" s="9">
        <v>66.81</v>
      </c>
      <c r="HY1003" s="9">
        <v>66.84</v>
      </c>
      <c r="ID1003" s="14">
        <v>84.838099999999997</v>
      </c>
      <c r="IE1003" s="14">
        <v>84.747900000000001</v>
      </c>
      <c r="IF1003" s="14">
        <v>-0.10641399999999999</v>
      </c>
      <c r="IH1003" s="7">
        <v>65.94</v>
      </c>
      <c r="II1003" s="9">
        <v>80.510000000000005</v>
      </c>
    </row>
    <row r="1004" spans="1:243" x14ac:dyDescent="0.35">
      <c r="A1004" s="6">
        <f t="shared" si="219"/>
        <v>45957</v>
      </c>
      <c r="B1004" s="13">
        <f t="shared" ref="B1004:B1006" si="220">MONTH(A1004)</f>
        <v>10</v>
      </c>
      <c r="C1004" s="13">
        <f t="shared" ref="C1004:C1006" si="221">YEAR(A1004)</f>
        <v>2025</v>
      </c>
      <c r="D1004">
        <f t="shared" ref="D1004:D1006" si="222">C1004*100+B1004</f>
        <v>202510</v>
      </c>
      <c r="E1004">
        <f t="shared" ref="E1004:E1006" si="223">IF(B1004&lt;4,1,IF(B1004&lt;7,2,IF(B1004&lt;10,3,4)))</f>
        <v>4</v>
      </c>
      <c r="F1004">
        <f t="shared" ref="F1004:F1006" si="224">C1004*100+E1004</f>
        <v>202504</v>
      </c>
      <c r="G1004" t="s">
        <v>2186</v>
      </c>
      <c r="H1004" s="9">
        <v>4</v>
      </c>
      <c r="I1004" s="9">
        <v>3.9693000000000001</v>
      </c>
      <c r="J1004" s="10">
        <v>3.8975616</v>
      </c>
      <c r="K1004" s="10">
        <v>3.8387449999999999</v>
      </c>
      <c r="L1004" s="10">
        <v>3.7661345000000002</v>
      </c>
      <c r="M1004" s="10">
        <v>3.6888876000000002</v>
      </c>
      <c r="N1004" s="10">
        <v>3.6170290999999999</v>
      </c>
      <c r="O1004" s="10">
        <v>3.5550133000000002</v>
      </c>
      <c r="P1004" s="10">
        <v>3.5048168</v>
      </c>
      <c r="Q1004" s="10">
        <v>3.4664947000000002</v>
      </c>
      <c r="R1004" s="10">
        <v>3.4390974000000001</v>
      </c>
      <c r="S1004" s="10">
        <v>3.4208614000000002</v>
      </c>
      <c r="T1004" s="10">
        <v>3.4102624000000001</v>
      </c>
      <c r="U1004" s="10">
        <v>3.4054766000000001</v>
      </c>
      <c r="V1004" s="10">
        <v>3.4041891</v>
      </c>
      <c r="W1004" s="10">
        <v>3.4054912000000002</v>
      </c>
      <c r="X1004" s="10">
        <v>3.4088861000000001</v>
      </c>
      <c r="Y1004" s="10">
        <v>3.4138768000000002</v>
      </c>
      <c r="Z1004" s="10">
        <v>3.4199665000000001</v>
      </c>
      <c r="AA1004" s="10">
        <v>3.4266583000000002</v>
      </c>
      <c r="AB1004" s="10">
        <v>3.4335396</v>
      </c>
      <c r="AC1004" s="10">
        <v>3.4405190000000001</v>
      </c>
      <c r="AD1004" s="10">
        <v>3.447581</v>
      </c>
      <c r="AE1004" s="10">
        <v>3.4547104000000002</v>
      </c>
      <c r="AF1004" s="10">
        <v>3.4618921</v>
      </c>
      <c r="AG1004" s="10">
        <v>3.4691106</v>
      </c>
      <c r="AH1004" s="10">
        <v>3.4763552999999998</v>
      </c>
      <c r="AI1004" s="10">
        <v>3.4836326</v>
      </c>
      <c r="AJ1004" s="10">
        <v>3.4909534999999998</v>
      </c>
      <c r="AK1004" s="10">
        <v>3.4983289000000002</v>
      </c>
      <c r="AL1004" s="10">
        <v>3.5057699000000002</v>
      </c>
      <c r="AM1004" s="10">
        <v>3.5132872000000002</v>
      </c>
      <c r="AN1004" s="10">
        <v>3.5208919000000001</v>
      </c>
      <c r="AO1004" s="10">
        <v>3.5285948999999999</v>
      </c>
      <c r="AP1004" s="10">
        <v>3.5364072000000002</v>
      </c>
      <c r="AQ1004" s="10">
        <v>3.5443397000000001</v>
      </c>
      <c r="AR1004" s="10">
        <v>3.5524034000000002</v>
      </c>
      <c r="AS1004" s="10">
        <v>3.5606091000000002</v>
      </c>
      <c r="AT1004" s="10">
        <v>3.5689674999999998</v>
      </c>
      <c r="AU1004" s="10">
        <v>3.5774873</v>
      </c>
      <c r="AV1004" s="10">
        <v>3.5861765000000001</v>
      </c>
      <c r="AW1004" s="10">
        <v>3.5950435999999999</v>
      </c>
      <c r="AX1004" s="10">
        <v>3.6040968000000002</v>
      </c>
      <c r="AY1004" s="10">
        <v>3.6133441999999998</v>
      </c>
      <c r="AZ1004" s="10">
        <v>3.6227939999999998</v>
      </c>
      <c r="BA1004" s="10">
        <v>3.6324546999999998</v>
      </c>
      <c r="BB1004" s="10">
        <v>3.6423342000000001</v>
      </c>
      <c r="BC1004" s="10">
        <v>3.6524407999999999</v>
      </c>
      <c r="BD1004" s="10">
        <v>3.6627828999999998</v>
      </c>
      <c r="BE1004" s="10">
        <v>3.6733685</v>
      </c>
      <c r="BF1004" s="10">
        <v>3.6842041999999999</v>
      </c>
      <c r="BG1004" s="10">
        <v>3.6952880000000001</v>
      </c>
      <c r="BH1004" s="10">
        <v>3.7066143999999999</v>
      </c>
      <c r="BI1004" s="10">
        <v>3.7181780999999998</v>
      </c>
      <c r="BJ1004" s="10">
        <v>3.7299742</v>
      </c>
      <c r="BK1004" s="10">
        <v>3.7419970999999999</v>
      </c>
      <c r="BL1004" s="10">
        <v>3.7542417000000001</v>
      </c>
      <c r="BM1004" s="10">
        <v>3.7667028999999999</v>
      </c>
      <c r="BN1004" s="10">
        <v>3.7793752</v>
      </c>
      <c r="BO1004" s="10">
        <v>3.7922533999999999</v>
      </c>
      <c r="BP1004" s="10">
        <v>3.8053325</v>
      </c>
      <c r="BQ1004" s="10">
        <v>3.8186070000000001</v>
      </c>
      <c r="BR1004" s="10">
        <v>3.9018717999999999</v>
      </c>
      <c r="BS1004" s="10">
        <v>3.9896615999999998</v>
      </c>
      <c r="BU1004" s="9">
        <v>78.760000000000005</v>
      </c>
      <c r="BV1004" s="9">
        <v>81.569999999999993</v>
      </c>
      <c r="BW1004" s="9">
        <v>82.96</v>
      </c>
      <c r="BX1004" s="9">
        <v>83.08</v>
      </c>
      <c r="BY1004" s="9">
        <v>79.88</v>
      </c>
      <c r="BZ1004" s="9">
        <v>76.64</v>
      </c>
      <c r="CA1004" s="9">
        <v>74.510000000000005</v>
      </c>
      <c r="CB1004" s="9">
        <v>73.739999999999995</v>
      </c>
      <c r="CC1004" s="9">
        <v>73.64</v>
      </c>
      <c r="CD1004" s="9">
        <v>74.709999999999994</v>
      </c>
      <c r="CE1004" s="9">
        <v>75.69</v>
      </c>
      <c r="CF1004" s="9">
        <v>77.14</v>
      </c>
      <c r="CG1004" s="9">
        <v>82.1</v>
      </c>
      <c r="CH1004" s="9">
        <v>83.73</v>
      </c>
      <c r="CI1004" s="9">
        <v>85.54</v>
      </c>
      <c r="CJ1004" s="9">
        <v>85.97</v>
      </c>
      <c r="CK1004" s="9">
        <v>79.680000000000007</v>
      </c>
      <c r="CL1004" s="9">
        <v>72.17</v>
      </c>
      <c r="CM1004" s="9">
        <v>69.760000000000005</v>
      </c>
      <c r="CN1004" s="9">
        <v>68.510000000000005</v>
      </c>
      <c r="CO1004" s="9">
        <v>68.22</v>
      </c>
      <c r="CP1004" s="9">
        <v>68.38</v>
      </c>
      <c r="CQ1004" s="9">
        <v>70.61</v>
      </c>
      <c r="CR1004" s="9">
        <v>75.150000000000006</v>
      </c>
      <c r="CS1004" s="9">
        <v>77.98</v>
      </c>
      <c r="CT1004" s="9">
        <v>78.540000000000006</v>
      </c>
      <c r="CU1004" s="9">
        <v>79.819999999999993</v>
      </c>
      <c r="CV1004" s="9">
        <v>79.680000000000007</v>
      </c>
      <c r="CW1004" s="9">
        <v>76.180000000000007</v>
      </c>
      <c r="CX1004" s="9">
        <v>68.400000000000006</v>
      </c>
      <c r="CY1004" s="9">
        <v>64.58</v>
      </c>
      <c r="CZ1004" s="9">
        <v>62.62</v>
      </c>
      <c r="DA1004" s="9">
        <v>62.67</v>
      </c>
      <c r="DB1004" s="9">
        <v>62.77</v>
      </c>
      <c r="DC1004" s="9">
        <v>65.05</v>
      </c>
      <c r="DD1004" s="9">
        <v>69.7</v>
      </c>
      <c r="DE1004" s="9">
        <v>72.150000000000006</v>
      </c>
      <c r="DF1004" s="9">
        <v>73.430000000000007</v>
      </c>
      <c r="DG1004" s="9">
        <v>75.64</v>
      </c>
      <c r="DH1004" s="9">
        <v>75.14</v>
      </c>
      <c r="DI1004" s="9">
        <v>73.290000000000006</v>
      </c>
      <c r="DJ1004" s="9">
        <v>65.180000000000007</v>
      </c>
      <c r="DK1004" s="9">
        <v>62.85</v>
      </c>
      <c r="DL1004" s="9">
        <v>62.11</v>
      </c>
      <c r="DM1004" s="9">
        <v>62.36</v>
      </c>
      <c r="DN1004" s="9">
        <v>61.96</v>
      </c>
      <c r="DO1004" s="9">
        <v>63.25</v>
      </c>
      <c r="DP1004" s="9">
        <v>66.73</v>
      </c>
      <c r="DR1004" s="9">
        <v>76.959999999999994</v>
      </c>
      <c r="DS1004" s="9">
        <v>79.540000000000006</v>
      </c>
      <c r="DT1004" s="9">
        <v>87.04</v>
      </c>
      <c r="DU1004" s="9">
        <v>85.37</v>
      </c>
      <c r="DV1004" s="9">
        <v>75.89</v>
      </c>
      <c r="DW1004" s="9">
        <v>72.72</v>
      </c>
      <c r="DX1004" s="9">
        <v>69.8</v>
      </c>
      <c r="DY1004" s="9">
        <v>68.739999999999995</v>
      </c>
      <c r="DZ1004" s="9">
        <v>69.180000000000007</v>
      </c>
      <c r="EA1004" s="9">
        <v>69.37</v>
      </c>
      <c r="EB1004" s="9">
        <v>71.56</v>
      </c>
      <c r="EC1004" s="9">
        <v>75.260000000000005</v>
      </c>
      <c r="ED1004" s="9">
        <v>77.22</v>
      </c>
      <c r="EE1004" s="9">
        <v>77.430000000000007</v>
      </c>
      <c r="EF1004" s="9">
        <v>81.66</v>
      </c>
      <c r="EG1004" s="9">
        <v>81.12</v>
      </c>
      <c r="EH1004" s="9">
        <v>78</v>
      </c>
      <c r="EI1004" s="9">
        <v>68.400000000000006</v>
      </c>
      <c r="EJ1004" s="9">
        <v>65.62</v>
      </c>
      <c r="EK1004" s="9">
        <v>65.37</v>
      </c>
      <c r="EL1004" s="9">
        <v>65.62</v>
      </c>
      <c r="EM1004" s="9">
        <v>66.12</v>
      </c>
      <c r="EN1004" s="9">
        <v>68.459999999999994</v>
      </c>
      <c r="EO1004" s="9">
        <v>74.75</v>
      </c>
      <c r="EP1004" s="9">
        <v>76.739999999999995</v>
      </c>
      <c r="EQ1004" s="9">
        <v>76.989999999999995</v>
      </c>
      <c r="ER1004" s="9">
        <v>76.930000000000007</v>
      </c>
      <c r="ES1004" s="9">
        <v>76.44</v>
      </c>
      <c r="ET1004" s="9">
        <v>73.72</v>
      </c>
      <c r="EU1004" s="9">
        <v>65.47</v>
      </c>
      <c r="EV1004" s="9">
        <v>63.09</v>
      </c>
      <c r="EW1004" s="9">
        <v>62.88</v>
      </c>
      <c r="EX1004" s="9">
        <v>63.08</v>
      </c>
      <c r="EY1004" s="9">
        <v>63.57</v>
      </c>
      <c r="EZ1004" s="9">
        <v>65.819999999999993</v>
      </c>
      <c r="FA1004" s="9">
        <v>73.88</v>
      </c>
      <c r="FB1004" s="9">
        <v>75.84</v>
      </c>
      <c r="FC1004" s="9">
        <v>76.03</v>
      </c>
      <c r="FD1004" s="9">
        <v>75.989999999999995</v>
      </c>
      <c r="FE1004" s="9">
        <v>75.53</v>
      </c>
      <c r="FF1004" s="9">
        <v>73.03</v>
      </c>
      <c r="FG1004" s="9">
        <v>65.430000000000007</v>
      </c>
      <c r="FH1004" s="9">
        <v>63.19</v>
      </c>
      <c r="FI1004" s="9">
        <v>63.13</v>
      </c>
      <c r="FJ1004" s="9">
        <v>63.36</v>
      </c>
      <c r="FK1004" s="9">
        <v>63.77</v>
      </c>
      <c r="FL1004" s="9">
        <v>65.900000000000006</v>
      </c>
      <c r="FM1004" s="9">
        <v>74.13</v>
      </c>
      <c r="FO1004" s="9">
        <v>84.159300000000002</v>
      </c>
      <c r="FP1004" s="7">
        <v>65.52</v>
      </c>
      <c r="FQ1004" s="9">
        <v>1.3329</v>
      </c>
      <c r="FT1004" s="7">
        <v>3.79</v>
      </c>
      <c r="FU1004" s="7">
        <v>4.4000000000000004</v>
      </c>
      <c r="FV1004" s="9">
        <v>84.292400000000001</v>
      </c>
      <c r="FX1004" s="9">
        <v>65.62</v>
      </c>
      <c r="FY1004" s="9">
        <v>64.319999999999993</v>
      </c>
      <c r="FZ1004" s="9">
        <v>63.74</v>
      </c>
      <c r="GA1004" s="9">
        <v>63.6</v>
      </c>
      <c r="GB1004" s="9">
        <v>64.42</v>
      </c>
      <c r="GD1004" s="9">
        <v>65.62</v>
      </c>
      <c r="GE1004" s="9">
        <v>64.900000000000006</v>
      </c>
      <c r="GF1004" s="9">
        <v>64.319999999999993</v>
      </c>
      <c r="GG1004" s="9">
        <v>63.97</v>
      </c>
      <c r="GH1004" s="9">
        <v>63.8</v>
      </c>
      <c r="GI1004" s="9">
        <v>63.74</v>
      </c>
      <c r="GJ1004" s="9">
        <v>63.72</v>
      </c>
      <c r="GK1004" s="9">
        <v>63.69</v>
      </c>
      <c r="GL1004" s="9">
        <v>63.66</v>
      </c>
      <c r="GM1004" s="9">
        <v>63.62</v>
      </c>
      <c r="GN1004" s="9">
        <v>63.59</v>
      </c>
      <c r="GO1004" s="9">
        <v>63.6</v>
      </c>
      <c r="GP1004" s="9">
        <v>63.64</v>
      </c>
      <c r="GQ1004" s="9">
        <v>63.65</v>
      </c>
      <c r="GR1004" s="9">
        <v>63.66</v>
      </c>
      <c r="GS1004" s="9">
        <v>63.7</v>
      </c>
      <c r="GT1004" s="9">
        <v>63.78</v>
      </c>
      <c r="GU1004" s="9">
        <v>63.88</v>
      </c>
      <c r="GV1004" s="9">
        <v>63.98</v>
      </c>
      <c r="GW1004" s="9">
        <v>64.040000000000006</v>
      </c>
      <c r="GX1004" s="9">
        <v>64.12</v>
      </c>
      <c r="GY1004" s="9">
        <v>64.209999999999994</v>
      </c>
      <c r="GZ1004" s="9">
        <v>64.3</v>
      </c>
      <c r="HA1004" s="9">
        <v>64.42</v>
      </c>
      <c r="HB1004" s="9">
        <v>64.53</v>
      </c>
      <c r="HC1004" s="9">
        <v>64.59</v>
      </c>
      <c r="HD1004" s="9">
        <v>64.680000000000007</v>
      </c>
      <c r="HE1004" s="9">
        <v>64.819999999999993</v>
      </c>
      <c r="HF1004" s="9">
        <v>64.95</v>
      </c>
      <c r="HG1004" s="9">
        <v>65.09</v>
      </c>
      <c r="HH1004" s="9">
        <v>65.209999999999994</v>
      </c>
      <c r="HI1004" s="9">
        <v>65.28</v>
      </c>
      <c r="HJ1004" s="9">
        <v>65.349999999999994</v>
      </c>
      <c r="HK1004" s="9">
        <v>65.41</v>
      </c>
      <c r="HL1004" s="9">
        <v>65.52</v>
      </c>
      <c r="HM1004" s="9">
        <v>65.62</v>
      </c>
      <c r="HN1004" s="9">
        <v>65.69</v>
      </c>
      <c r="HO1004" s="9">
        <v>65.77</v>
      </c>
      <c r="HP1004" s="9">
        <v>65.88</v>
      </c>
      <c r="HQ1004" s="9">
        <v>66.010000000000005</v>
      </c>
      <c r="HR1004" s="9">
        <v>66.16</v>
      </c>
      <c r="HS1004" s="9">
        <v>66.260000000000005</v>
      </c>
      <c r="HT1004" s="9">
        <v>66.319999999999993</v>
      </c>
      <c r="HU1004" s="9">
        <v>66.39</v>
      </c>
      <c r="HV1004" s="9">
        <v>66.45</v>
      </c>
      <c r="HW1004" s="9">
        <v>66.52</v>
      </c>
      <c r="HX1004" s="9">
        <v>66.599999999999994</v>
      </c>
      <c r="HY1004" s="9">
        <v>66.62</v>
      </c>
      <c r="ID1004" s="14">
        <v>84.838099999999997</v>
      </c>
      <c r="IE1004" s="14">
        <v>84.747900000000001</v>
      </c>
      <c r="IF1004" s="14">
        <v>-0.10641399999999999</v>
      </c>
      <c r="IH1004" s="7">
        <v>65.62</v>
      </c>
      <c r="II1004" s="9">
        <v>78.760000000000005</v>
      </c>
    </row>
    <row r="1005" spans="1:243" x14ac:dyDescent="0.35">
      <c r="A1005" s="6">
        <f t="shared" si="219"/>
        <v>45958</v>
      </c>
      <c r="B1005" s="13">
        <f t="shared" si="220"/>
        <v>10</v>
      </c>
      <c r="C1005" s="13">
        <f t="shared" si="221"/>
        <v>2025</v>
      </c>
      <c r="D1005">
        <f t="shared" si="222"/>
        <v>202510</v>
      </c>
      <c r="E1005">
        <f t="shared" si="223"/>
        <v>4</v>
      </c>
      <c r="F1005">
        <f t="shared" si="224"/>
        <v>202504</v>
      </c>
      <c r="G1005" t="s">
        <v>2187</v>
      </c>
      <c r="H1005" s="9">
        <v>4</v>
      </c>
      <c r="I1005" s="9">
        <v>3.9693999999999998</v>
      </c>
      <c r="J1005" s="10">
        <v>3.8857908000000001</v>
      </c>
      <c r="K1005" s="10">
        <v>3.8244338</v>
      </c>
      <c r="L1005" s="10">
        <v>3.7493175000000001</v>
      </c>
      <c r="M1005" s="10">
        <v>3.6688771</v>
      </c>
      <c r="N1005" s="10">
        <v>3.5939432</v>
      </c>
      <c r="O1005" s="10">
        <v>3.5292821000000001</v>
      </c>
      <c r="P1005" s="10">
        <v>3.4768862</v>
      </c>
      <c r="Q1005" s="10">
        <v>3.436442</v>
      </c>
      <c r="R1005" s="10">
        <v>3.4068980999999998</v>
      </c>
      <c r="S1005" s="10">
        <v>3.3867181</v>
      </c>
      <c r="T1005" s="10">
        <v>3.3745438999999999</v>
      </c>
      <c r="U1005" s="10">
        <v>3.3686847000000002</v>
      </c>
      <c r="V1005" s="10">
        <v>3.3667296000000002</v>
      </c>
      <c r="W1005" s="10">
        <v>3.3677003000000001</v>
      </c>
      <c r="X1005" s="10">
        <v>3.3710491</v>
      </c>
      <c r="Y1005" s="10">
        <v>3.3762281999999999</v>
      </c>
      <c r="Z1005" s="10">
        <v>3.3826901</v>
      </c>
      <c r="AA1005" s="10">
        <v>3.3898868000000002</v>
      </c>
      <c r="AB1005" s="10">
        <v>3.3973610999999999</v>
      </c>
      <c r="AC1005" s="10">
        <v>3.4049988</v>
      </c>
      <c r="AD1005" s="10">
        <v>3.4127673000000001</v>
      </c>
      <c r="AE1005" s="10">
        <v>3.4206344</v>
      </c>
      <c r="AF1005" s="10">
        <v>3.4285676</v>
      </c>
      <c r="AG1005" s="10">
        <v>3.4365342999999999</v>
      </c>
      <c r="AH1005" s="10">
        <v>3.4445104999999998</v>
      </c>
      <c r="AI1005" s="10">
        <v>3.4525044999999999</v>
      </c>
      <c r="AJ1005" s="10">
        <v>3.4605328000000002</v>
      </c>
      <c r="AK1005" s="10">
        <v>3.4686121000000001</v>
      </c>
      <c r="AL1005" s="10">
        <v>3.4767589999999999</v>
      </c>
      <c r="AM1005" s="10">
        <v>3.4849898000000001</v>
      </c>
      <c r="AN1005" s="10">
        <v>3.4933212999999999</v>
      </c>
      <c r="AO1005" s="10">
        <v>3.5017700999999999</v>
      </c>
      <c r="AP1005" s="10">
        <v>3.5103526</v>
      </c>
      <c r="AQ1005" s="10">
        <v>3.5190853999999998</v>
      </c>
      <c r="AR1005" s="10">
        <v>3.5279853000000001</v>
      </c>
      <c r="AS1005" s="10">
        <v>3.5370686</v>
      </c>
      <c r="AT1005" s="10">
        <v>3.5463504000000001</v>
      </c>
      <c r="AU1005" s="10">
        <v>3.5558374000000001</v>
      </c>
      <c r="AV1005" s="10">
        <v>3.5655332</v>
      </c>
      <c r="AW1005" s="10">
        <v>3.5754416999999998</v>
      </c>
      <c r="AX1005" s="10">
        <v>3.5855668999999999</v>
      </c>
      <c r="AY1005" s="10">
        <v>3.5959123000000002</v>
      </c>
      <c r="AZ1005" s="10">
        <v>3.6064816999999998</v>
      </c>
      <c r="BA1005" s="10">
        <v>3.6172792999999999</v>
      </c>
      <c r="BB1005" s="10">
        <v>3.6283083999999999</v>
      </c>
      <c r="BC1005" s="10">
        <v>3.6395729999999999</v>
      </c>
      <c r="BD1005" s="10">
        <v>3.6510771000000002</v>
      </c>
      <c r="BE1005" s="10">
        <v>3.6628240999999999</v>
      </c>
      <c r="BF1005" s="10">
        <v>3.6748162</v>
      </c>
      <c r="BG1005" s="10">
        <v>3.6870468999999999</v>
      </c>
      <c r="BH1005" s="10">
        <v>3.6995065</v>
      </c>
      <c r="BI1005" s="10">
        <v>3.7121857999999999</v>
      </c>
      <c r="BJ1005" s="10">
        <v>3.7250755999999998</v>
      </c>
      <c r="BK1005" s="10">
        <v>3.7381660999999999</v>
      </c>
      <c r="BL1005" s="10">
        <v>3.7514482</v>
      </c>
      <c r="BM1005" s="10">
        <v>3.7649127999999998</v>
      </c>
      <c r="BN1005" s="10">
        <v>3.7785500000000001</v>
      </c>
      <c r="BO1005" s="10">
        <v>3.7923507000000001</v>
      </c>
      <c r="BP1005" s="10">
        <v>3.8063056999999998</v>
      </c>
      <c r="BQ1005" s="10">
        <v>3.8204053</v>
      </c>
      <c r="BR1005" s="10">
        <v>3.9074803999999999</v>
      </c>
      <c r="BS1005" s="10">
        <v>3.9971727000000001</v>
      </c>
      <c r="BU1005" s="9">
        <v>79.61</v>
      </c>
      <c r="BV1005" s="9">
        <v>82.38</v>
      </c>
      <c r="BW1005" s="9">
        <v>83.86</v>
      </c>
      <c r="BX1005" s="9">
        <v>83.94</v>
      </c>
      <c r="BY1005" s="9">
        <v>80.569999999999993</v>
      </c>
      <c r="BZ1005" s="9">
        <v>77.260000000000005</v>
      </c>
      <c r="CA1005" s="9">
        <v>75.12</v>
      </c>
      <c r="CB1005" s="9">
        <v>74.349999999999994</v>
      </c>
      <c r="CC1005" s="9">
        <v>74.260000000000005</v>
      </c>
      <c r="CD1005" s="9">
        <v>75.33</v>
      </c>
      <c r="CE1005" s="9">
        <v>76.31</v>
      </c>
      <c r="CF1005" s="9">
        <v>77.86</v>
      </c>
      <c r="CG1005" s="9">
        <v>82.81</v>
      </c>
      <c r="CH1005" s="9">
        <v>84.44</v>
      </c>
      <c r="CI1005" s="9">
        <v>86.24</v>
      </c>
      <c r="CJ1005" s="9">
        <v>86.66</v>
      </c>
      <c r="CK1005" s="9">
        <v>80.290000000000006</v>
      </c>
      <c r="CL1005" s="9">
        <v>72.56</v>
      </c>
      <c r="CM1005" s="9">
        <v>70.150000000000006</v>
      </c>
      <c r="CN1005" s="9">
        <v>68.91</v>
      </c>
      <c r="CO1005" s="9">
        <v>68.48</v>
      </c>
      <c r="CP1005" s="9">
        <v>68.650000000000006</v>
      </c>
      <c r="CQ1005" s="9">
        <v>70.88</v>
      </c>
      <c r="CR1005" s="9">
        <v>75.599999999999994</v>
      </c>
      <c r="CS1005" s="9">
        <v>78.47</v>
      </c>
      <c r="CT1005" s="9">
        <v>79.03</v>
      </c>
      <c r="CU1005" s="9">
        <v>80.31</v>
      </c>
      <c r="CV1005" s="9">
        <v>80.17</v>
      </c>
      <c r="CW1005" s="9">
        <v>76.58</v>
      </c>
      <c r="CX1005" s="9">
        <v>68.8</v>
      </c>
      <c r="CY1005" s="9">
        <v>64.98</v>
      </c>
      <c r="CZ1005" s="9">
        <v>63.02</v>
      </c>
      <c r="DA1005" s="9">
        <v>63.07</v>
      </c>
      <c r="DB1005" s="9">
        <v>63.17</v>
      </c>
      <c r="DC1005" s="9">
        <v>65.459999999999994</v>
      </c>
      <c r="DD1005" s="9">
        <v>70.11</v>
      </c>
      <c r="DE1005" s="9">
        <v>72.56</v>
      </c>
      <c r="DF1005" s="9">
        <v>73.84</v>
      </c>
      <c r="DG1005" s="9">
        <v>76.05</v>
      </c>
      <c r="DH1005" s="9">
        <v>75.55</v>
      </c>
      <c r="DI1005" s="9">
        <v>73.7</v>
      </c>
      <c r="DJ1005" s="9">
        <v>65.59</v>
      </c>
      <c r="DK1005" s="9">
        <v>63.26</v>
      </c>
      <c r="DL1005" s="9">
        <v>62.52</v>
      </c>
      <c r="DM1005" s="9">
        <v>62.77</v>
      </c>
      <c r="DN1005" s="9">
        <v>62.37</v>
      </c>
      <c r="DO1005" s="9">
        <v>63.66</v>
      </c>
      <c r="DP1005" s="9">
        <v>67.14</v>
      </c>
      <c r="DR1005" s="9">
        <v>78.53</v>
      </c>
      <c r="DS1005" s="9">
        <v>80.459999999999994</v>
      </c>
      <c r="DT1005" s="9">
        <v>87.76</v>
      </c>
      <c r="DU1005" s="9">
        <v>86.24</v>
      </c>
      <c r="DV1005" s="9">
        <v>76.69</v>
      </c>
      <c r="DW1005" s="9">
        <v>73.06</v>
      </c>
      <c r="DX1005" s="9">
        <v>70.150000000000006</v>
      </c>
      <c r="DY1005" s="9">
        <v>69.09</v>
      </c>
      <c r="DZ1005" s="9">
        <v>69.5</v>
      </c>
      <c r="EA1005" s="9">
        <v>69.680000000000007</v>
      </c>
      <c r="EB1005" s="9">
        <v>71.88</v>
      </c>
      <c r="EC1005" s="9">
        <v>76.040000000000006</v>
      </c>
      <c r="ED1005" s="9">
        <v>78.010000000000005</v>
      </c>
      <c r="EE1005" s="9">
        <v>78.22</v>
      </c>
      <c r="EF1005" s="9">
        <v>82.49</v>
      </c>
      <c r="EG1005" s="9">
        <v>81.95</v>
      </c>
      <c r="EH1005" s="9">
        <v>78.8</v>
      </c>
      <c r="EI1005" s="9">
        <v>68.680000000000007</v>
      </c>
      <c r="EJ1005" s="9">
        <v>65.900000000000006</v>
      </c>
      <c r="EK1005" s="9">
        <v>65.650000000000006</v>
      </c>
      <c r="EL1005" s="9">
        <v>65.900000000000006</v>
      </c>
      <c r="EM1005" s="9">
        <v>66.400000000000006</v>
      </c>
      <c r="EN1005" s="9">
        <v>68.739999999999995</v>
      </c>
      <c r="EO1005" s="9">
        <v>75.44</v>
      </c>
      <c r="EP1005" s="9">
        <v>77.45</v>
      </c>
      <c r="EQ1005" s="9">
        <v>77.7</v>
      </c>
      <c r="ER1005" s="9">
        <v>77.64</v>
      </c>
      <c r="ES1005" s="9">
        <v>77.150000000000006</v>
      </c>
      <c r="ET1005" s="9">
        <v>74.400000000000006</v>
      </c>
      <c r="EU1005" s="9">
        <v>65.650000000000006</v>
      </c>
      <c r="EV1005" s="9">
        <v>63.26</v>
      </c>
      <c r="EW1005" s="9">
        <v>63.05</v>
      </c>
      <c r="EX1005" s="9">
        <v>63.25</v>
      </c>
      <c r="EY1005" s="9">
        <v>63.74</v>
      </c>
      <c r="EZ1005" s="9">
        <v>65.98</v>
      </c>
      <c r="FA1005" s="9">
        <v>73.84</v>
      </c>
      <c r="FB1005" s="9">
        <v>75.81</v>
      </c>
      <c r="FC1005" s="9">
        <v>76</v>
      </c>
      <c r="FD1005" s="9">
        <v>75.959999999999994</v>
      </c>
      <c r="FE1005" s="9">
        <v>75.5</v>
      </c>
      <c r="FF1005" s="9">
        <v>73</v>
      </c>
      <c r="FG1005" s="9">
        <v>65.56</v>
      </c>
      <c r="FH1005" s="9">
        <v>63.31</v>
      </c>
      <c r="FI1005" s="9">
        <v>63.24</v>
      </c>
      <c r="FJ1005" s="9">
        <v>63.48</v>
      </c>
      <c r="FK1005" s="9">
        <v>63.88</v>
      </c>
      <c r="FL1005" s="9">
        <v>66.010000000000005</v>
      </c>
      <c r="FM1005" s="9">
        <v>74.12</v>
      </c>
      <c r="FO1005" s="9">
        <v>83.683300000000003</v>
      </c>
      <c r="FP1005" s="7">
        <v>64.03</v>
      </c>
      <c r="FQ1005" s="9">
        <v>1.3278000000000001</v>
      </c>
      <c r="FT1005" s="7">
        <v>3.85</v>
      </c>
      <c r="FU1005" s="7">
        <v>4.4000000000000004</v>
      </c>
      <c r="FV1005" s="9">
        <v>83.823499999999996</v>
      </c>
      <c r="FX1005" s="9">
        <v>64.400000000000006</v>
      </c>
      <c r="FY1005" s="9">
        <v>63.45</v>
      </c>
      <c r="FZ1005" s="9">
        <v>63.23</v>
      </c>
      <c r="GA1005" s="9">
        <v>63.36</v>
      </c>
      <c r="GB1005" s="9">
        <v>64.36</v>
      </c>
      <c r="GD1005" s="9">
        <v>64.400000000000006</v>
      </c>
      <c r="GE1005" s="9">
        <v>63.83</v>
      </c>
      <c r="GF1005" s="9">
        <v>63.45</v>
      </c>
      <c r="GG1005" s="9">
        <v>63.27</v>
      </c>
      <c r="GH1005" s="9">
        <v>63.21</v>
      </c>
      <c r="GI1005" s="9">
        <v>63.23</v>
      </c>
      <c r="GJ1005" s="9">
        <v>63.28</v>
      </c>
      <c r="GK1005" s="9">
        <v>63.31</v>
      </c>
      <c r="GL1005" s="9">
        <v>63.33</v>
      </c>
      <c r="GM1005" s="9">
        <v>63.33</v>
      </c>
      <c r="GN1005" s="9">
        <v>63.33</v>
      </c>
      <c r="GO1005" s="9">
        <v>63.36</v>
      </c>
      <c r="GP1005" s="9">
        <v>63.41</v>
      </c>
      <c r="GQ1005" s="9">
        <v>63.44</v>
      </c>
      <c r="GR1005" s="9">
        <v>63.47</v>
      </c>
      <c r="GS1005" s="9">
        <v>63.53</v>
      </c>
      <c r="GT1005" s="9">
        <v>63.62</v>
      </c>
      <c r="GU1005" s="9">
        <v>63.74</v>
      </c>
      <c r="GV1005" s="9">
        <v>63.86</v>
      </c>
      <c r="GW1005" s="9">
        <v>63.93</v>
      </c>
      <c r="GX1005" s="9">
        <v>64.02</v>
      </c>
      <c r="GY1005" s="9">
        <v>64.13</v>
      </c>
      <c r="GZ1005" s="9">
        <v>64.23</v>
      </c>
      <c r="HA1005" s="9">
        <v>64.36</v>
      </c>
      <c r="HB1005" s="9">
        <v>64.48</v>
      </c>
      <c r="HC1005" s="9">
        <v>64.540000000000006</v>
      </c>
      <c r="HD1005" s="9">
        <v>64.64</v>
      </c>
      <c r="HE1005" s="9">
        <v>64.790000000000006</v>
      </c>
      <c r="HF1005" s="9">
        <v>64.92</v>
      </c>
      <c r="HG1005" s="9">
        <v>65.08</v>
      </c>
      <c r="HH1005" s="9">
        <v>65.209999999999994</v>
      </c>
      <c r="HI1005" s="9">
        <v>65.28</v>
      </c>
      <c r="HJ1005" s="9">
        <v>65.36</v>
      </c>
      <c r="HK1005" s="9">
        <v>65.430000000000007</v>
      </c>
      <c r="HL1005" s="9">
        <v>65.55</v>
      </c>
      <c r="HM1005" s="9">
        <v>65.66</v>
      </c>
      <c r="HN1005" s="9">
        <v>65.739999999999995</v>
      </c>
      <c r="HO1005" s="9">
        <v>65.819999999999993</v>
      </c>
      <c r="HP1005" s="9">
        <v>65.94</v>
      </c>
      <c r="HQ1005" s="9">
        <v>66.08</v>
      </c>
      <c r="HR1005" s="9">
        <v>66.25</v>
      </c>
      <c r="HS1005" s="9">
        <v>66.349999999999994</v>
      </c>
      <c r="HT1005" s="9">
        <v>66.41</v>
      </c>
      <c r="HU1005" s="9">
        <v>66.489999999999995</v>
      </c>
      <c r="HV1005" s="9">
        <v>66.56</v>
      </c>
      <c r="HW1005" s="9">
        <v>66.63</v>
      </c>
      <c r="HX1005" s="9">
        <v>66.709999999999994</v>
      </c>
      <c r="HY1005" s="9">
        <v>66.73</v>
      </c>
      <c r="ID1005" s="14">
        <v>84.838099999999997</v>
      </c>
      <c r="IE1005" s="14">
        <v>84.747900000000001</v>
      </c>
      <c r="IF1005" s="14">
        <v>-0.10641399999999999</v>
      </c>
      <c r="IH1005" s="7">
        <v>64.400000000000006</v>
      </c>
      <c r="II1005" s="9">
        <v>79.61</v>
      </c>
    </row>
    <row r="1006" spans="1:243" x14ac:dyDescent="0.35">
      <c r="A1006" s="6">
        <f t="shared" si="219"/>
        <v>45959</v>
      </c>
      <c r="B1006" s="13">
        <f t="shared" si="220"/>
        <v>10</v>
      </c>
      <c r="C1006" s="13">
        <f t="shared" si="221"/>
        <v>2025</v>
      </c>
      <c r="D1006">
        <f t="shared" si="222"/>
        <v>202510</v>
      </c>
      <c r="E1006">
        <f t="shared" si="223"/>
        <v>4</v>
      </c>
      <c r="F1006">
        <f t="shared" si="224"/>
        <v>202504</v>
      </c>
      <c r="G1006" t="s">
        <v>2188</v>
      </c>
      <c r="H1006" s="9">
        <v>4</v>
      </c>
      <c r="I1006" s="9">
        <v>3.9693000000000001</v>
      </c>
      <c r="J1006" s="10">
        <v>3.8977134000000002</v>
      </c>
      <c r="K1006" s="10">
        <v>3.8305392</v>
      </c>
      <c r="L1006" s="10">
        <v>3.7513027000000001</v>
      </c>
      <c r="M1006" s="10">
        <v>3.6679529999999998</v>
      </c>
      <c r="N1006" s="10">
        <v>3.5909073999999999</v>
      </c>
      <c r="O1006" s="10">
        <v>3.5250354000000002</v>
      </c>
      <c r="P1006" s="10">
        <v>3.4722982999999998</v>
      </c>
      <c r="Q1006" s="10">
        <v>3.4323375999999999</v>
      </c>
      <c r="R1006" s="10">
        <v>3.4035416999999999</v>
      </c>
      <c r="S1006" s="10">
        <v>3.3842688000000001</v>
      </c>
      <c r="T1006" s="10">
        <v>3.3728166000000002</v>
      </c>
      <c r="U1006" s="10">
        <v>3.3678143</v>
      </c>
      <c r="V1006" s="10">
        <v>3.3668328000000001</v>
      </c>
      <c r="W1006" s="10">
        <v>3.3688370000000001</v>
      </c>
      <c r="X1006" s="10">
        <v>3.3732571999999998</v>
      </c>
      <c r="Y1006" s="10">
        <v>3.3795236000000002</v>
      </c>
      <c r="Z1006" s="10">
        <v>3.3870665</v>
      </c>
      <c r="AA1006" s="10">
        <v>3.3953161000000001</v>
      </c>
      <c r="AB1006" s="10">
        <v>3.4037939000000001</v>
      </c>
      <c r="AC1006" s="10">
        <v>3.4123686000000002</v>
      </c>
      <c r="AD1006" s="10">
        <v>3.4209912</v>
      </c>
      <c r="AE1006" s="10">
        <v>3.4296131000000001</v>
      </c>
      <c r="AF1006" s="10">
        <v>3.4381856000000002</v>
      </c>
      <c r="AG1006" s="10">
        <v>3.4466597999999999</v>
      </c>
      <c r="AH1006" s="10">
        <v>3.4550010000000002</v>
      </c>
      <c r="AI1006" s="10">
        <v>3.4632315</v>
      </c>
      <c r="AJ1006" s="10">
        <v>3.4713870999999998</v>
      </c>
      <c r="AK1006" s="10">
        <v>3.4795041000000002</v>
      </c>
      <c r="AL1006" s="10">
        <v>3.4876187999999999</v>
      </c>
      <c r="AM1006" s="10">
        <v>3.4957669999999998</v>
      </c>
      <c r="AN1006" s="10">
        <v>3.5039848999999998</v>
      </c>
      <c r="AO1006" s="10">
        <v>3.5123088999999998</v>
      </c>
      <c r="AP1006" s="10">
        <v>3.5207749000000002</v>
      </c>
      <c r="AQ1006" s="10">
        <v>3.5294189999999999</v>
      </c>
      <c r="AR1006" s="10">
        <v>3.5382775999999998</v>
      </c>
      <c r="AS1006" s="10">
        <v>3.5473865</v>
      </c>
      <c r="AT1006" s="10">
        <v>3.5567763999999999</v>
      </c>
      <c r="AU1006" s="10">
        <v>3.5664509999999998</v>
      </c>
      <c r="AV1006" s="10">
        <v>3.5764049999999998</v>
      </c>
      <c r="AW1006" s="10">
        <v>3.5866338999999998</v>
      </c>
      <c r="AX1006" s="10">
        <v>3.5971329000000001</v>
      </c>
      <c r="AY1006" s="10">
        <v>3.6078969999999999</v>
      </c>
      <c r="AZ1006" s="10">
        <v>3.6189214999999999</v>
      </c>
      <c r="BA1006" s="10">
        <v>3.6302015999999999</v>
      </c>
      <c r="BB1006" s="10">
        <v>3.6417324</v>
      </c>
      <c r="BC1006" s="10">
        <v>3.6535090000000001</v>
      </c>
      <c r="BD1006" s="10">
        <v>3.6655269000000001</v>
      </c>
      <c r="BE1006" s="10">
        <v>3.6777809000000001</v>
      </c>
      <c r="BF1006" s="10">
        <v>3.6902651</v>
      </c>
      <c r="BG1006" s="10">
        <v>3.7029676999999999</v>
      </c>
      <c r="BH1006" s="10">
        <v>3.715875</v>
      </c>
      <c r="BI1006" s="10">
        <v>3.7289736000000002</v>
      </c>
      <c r="BJ1006" s="10">
        <v>3.7422502999999998</v>
      </c>
      <c r="BK1006" s="10">
        <v>3.7556913000000001</v>
      </c>
      <c r="BL1006" s="10">
        <v>3.7692833000000001</v>
      </c>
      <c r="BM1006" s="10">
        <v>3.783013</v>
      </c>
      <c r="BN1006" s="10">
        <v>3.7968666</v>
      </c>
      <c r="BO1006" s="10">
        <v>3.8108308000000002</v>
      </c>
      <c r="BP1006" s="10">
        <v>3.8248924</v>
      </c>
      <c r="BQ1006" s="10">
        <v>3.8390374</v>
      </c>
      <c r="BR1006" s="10">
        <v>3.9251545000000001</v>
      </c>
      <c r="BS1006" s="10">
        <v>4.0123631</v>
      </c>
      <c r="BU1006" s="9">
        <v>80.56</v>
      </c>
      <c r="BV1006" s="9">
        <v>83.61</v>
      </c>
      <c r="BW1006" s="9">
        <v>85.01</v>
      </c>
      <c r="BX1006" s="9">
        <v>85.07</v>
      </c>
      <c r="BY1006" s="9">
        <v>81.69</v>
      </c>
      <c r="BZ1006" s="9">
        <v>78.19</v>
      </c>
      <c r="CA1006" s="9">
        <v>75.790000000000006</v>
      </c>
      <c r="CB1006" s="9">
        <v>75.239999999999995</v>
      </c>
      <c r="CC1006" s="9">
        <v>74.98</v>
      </c>
      <c r="CD1006" s="9">
        <v>76.040000000000006</v>
      </c>
      <c r="CE1006" s="9">
        <v>77.02</v>
      </c>
      <c r="CF1006" s="9">
        <v>78.819999999999993</v>
      </c>
      <c r="CG1006" s="9">
        <v>83.72</v>
      </c>
      <c r="CH1006" s="9">
        <v>85.34</v>
      </c>
      <c r="CI1006" s="9">
        <v>87.12</v>
      </c>
      <c r="CJ1006" s="9">
        <v>87.5</v>
      </c>
      <c r="CK1006" s="9">
        <v>81.14</v>
      </c>
      <c r="CL1006" s="9">
        <v>73.25</v>
      </c>
      <c r="CM1006" s="9">
        <v>70.84</v>
      </c>
      <c r="CN1006" s="9">
        <v>69.599999999999994</v>
      </c>
      <c r="CO1006" s="9">
        <v>69.13</v>
      </c>
      <c r="CP1006" s="9">
        <v>69.290000000000006</v>
      </c>
      <c r="CQ1006" s="9">
        <v>71.5</v>
      </c>
      <c r="CR1006" s="9">
        <v>76.09</v>
      </c>
      <c r="CS1006" s="9">
        <v>79</v>
      </c>
      <c r="CT1006" s="9">
        <v>79.56</v>
      </c>
      <c r="CU1006" s="9">
        <v>80.89</v>
      </c>
      <c r="CV1006" s="9">
        <v>80.75</v>
      </c>
      <c r="CW1006" s="9">
        <v>77.13</v>
      </c>
      <c r="CX1006" s="9">
        <v>69.22</v>
      </c>
      <c r="CY1006" s="9">
        <v>65.349999999999994</v>
      </c>
      <c r="CZ1006" s="9">
        <v>63.38</v>
      </c>
      <c r="DA1006" s="9">
        <v>63.45</v>
      </c>
      <c r="DB1006" s="9">
        <v>63.55</v>
      </c>
      <c r="DC1006" s="9">
        <v>65.86</v>
      </c>
      <c r="DD1006" s="9">
        <v>70.42</v>
      </c>
      <c r="DE1006" s="9">
        <v>72.87</v>
      </c>
      <c r="DF1006" s="9">
        <v>74.150000000000006</v>
      </c>
      <c r="DG1006" s="9">
        <v>76.36</v>
      </c>
      <c r="DH1006" s="9">
        <v>75.86</v>
      </c>
      <c r="DI1006" s="9">
        <v>74.010000000000005</v>
      </c>
      <c r="DJ1006" s="9">
        <v>65.900000000000006</v>
      </c>
      <c r="DK1006" s="9">
        <v>63.57</v>
      </c>
      <c r="DL1006" s="9">
        <v>62.83</v>
      </c>
      <c r="DM1006" s="9">
        <v>63.08</v>
      </c>
      <c r="DN1006" s="9">
        <v>62.68</v>
      </c>
      <c r="DO1006" s="9">
        <v>63.97</v>
      </c>
      <c r="DP1006" s="9">
        <v>67.45</v>
      </c>
      <c r="DR1006" s="9">
        <v>79.58</v>
      </c>
      <c r="DS1006" s="9">
        <v>81.36</v>
      </c>
      <c r="DT1006" s="9">
        <v>88.86</v>
      </c>
      <c r="DU1006" s="9">
        <v>87.49</v>
      </c>
      <c r="DV1006" s="9">
        <v>77.3</v>
      </c>
      <c r="DW1006" s="9">
        <v>73.47</v>
      </c>
      <c r="DX1006" s="9">
        <v>70.56</v>
      </c>
      <c r="DY1006" s="9">
        <v>69.5</v>
      </c>
      <c r="DZ1006" s="9">
        <v>69.87</v>
      </c>
      <c r="EA1006" s="9">
        <v>70.040000000000006</v>
      </c>
      <c r="EB1006" s="9">
        <v>72.239999999999995</v>
      </c>
      <c r="EC1006" s="9">
        <v>76.78</v>
      </c>
      <c r="ED1006" s="9">
        <v>78.75</v>
      </c>
      <c r="EE1006" s="9">
        <v>78.959999999999994</v>
      </c>
      <c r="EF1006" s="9">
        <v>82.76</v>
      </c>
      <c r="EG1006" s="9">
        <v>82.22</v>
      </c>
      <c r="EH1006" s="9">
        <v>79.06</v>
      </c>
      <c r="EI1006" s="9">
        <v>68.97</v>
      </c>
      <c r="EJ1006" s="9">
        <v>66.19</v>
      </c>
      <c r="EK1006" s="9">
        <v>65.94</v>
      </c>
      <c r="EL1006" s="9">
        <v>66.19</v>
      </c>
      <c r="EM1006" s="9">
        <v>66.69</v>
      </c>
      <c r="EN1006" s="9">
        <v>69.03</v>
      </c>
      <c r="EO1006" s="9">
        <v>75.34</v>
      </c>
      <c r="EP1006" s="9">
        <v>77.34</v>
      </c>
      <c r="EQ1006" s="9">
        <v>77.599999999999994</v>
      </c>
      <c r="ER1006" s="9">
        <v>77.53</v>
      </c>
      <c r="ES1006" s="9">
        <v>77.040000000000006</v>
      </c>
      <c r="ET1006" s="9">
        <v>74.3</v>
      </c>
      <c r="EU1006" s="9">
        <v>65.8</v>
      </c>
      <c r="EV1006" s="9">
        <v>63.4</v>
      </c>
      <c r="EW1006" s="9">
        <v>63.2</v>
      </c>
      <c r="EX1006" s="9">
        <v>63.4</v>
      </c>
      <c r="EY1006" s="9">
        <v>63.88</v>
      </c>
      <c r="EZ1006" s="9">
        <v>66.12</v>
      </c>
      <c r="FA1006" s="9">
        <v>73.92</v>
      </c>
      <c r="FB1006" s="9">
        <v>75.89</v>
      </c>
      <c r="FC1006" s="9">
        <v>76.08</v>
      </c>
      <c r="FD1006" s="9">
        <v>76.040000000000006</v>
      </c>
      <c r="FE1006" s="9">
        <v>75.58</v>
      </c>
      <c r="FF1006" s="9">
        <v>73.08</v>
      </c>
      <c r="FG1006" s="9">
        <v>65.709999999999994</v>
      </c>
      <c r="FH1006" s="9">
        <v>63.46</v>
      </c>
      <c r="FI1006" s="9">
        <v>63.39</v>
      </c>
      <c r="FJ1006" s="9">
        <v>63.63</v>
      </c>
      <c r="FK1006" s="9">
        <v>64.03</v>
      </c>
      <c r="FL1006" s="9">
        <v>66.16</v>
      </c>
      <c r="FM1006" s="9">
        <v>74.16</v>
      </c>
      <c r="FO1006" s="9">
        <v>83.422499999999999</v>
      </c>
      <c r="FP1006" s="7">
        <v>65.010000000000005</v>
      </c>
      <c r="FQ1006" s="9">
        <v>1.3241000000000001</v>
      </c>
      <c r="FT1006" s="7">
        <v>3.78</v>
      </c>
      <c r="FU1006" s="7">
        <v>4.4000000000000004</v>
      </c>
      <c r="FV1006" s="9">
        <v>83.5642</v>
      </c>
      <c r="FX1006" s="9">
        <v>64.92</v>
      </c>
      <c r="FY1006" s="9">
        <v>63.89</v>
      </c>
      <c r="FZ1006" s="9">
        <v>63.62</v>
      </c>
      <c r="GA1006" s="9">
        <v>63.69</v>
      </c>
      <c r="GB1006" s="9">
        <v>64.61</v>
      </c>
      <c r="GD1006" s="9">
        <v>64.92</v>
      </c>
      <c r="GE1006" s="9">
        <v>64.319999999999993</v>
      </c>
      <c r="GF1006" s="9">
        <v>63.89</v>
      </c>
      <c r="GG1006" s="9">
        <v>63.67</v>
      </c>
      <c r="GH1006" s="9">
        <v>63.6</v>
      </c>
      <c r="GI1006" s="9">
        <v>63.62</v>
      </c>
      <c r="GJ1006" s="9">
        <v>63.65</v>
      </c>
      <c r="GK1006" s="9">
        <v>63.66</v>
      </c>
      <c r="GL1006" s="9">
        <v>63.67</v>
      </c>
      <c r="GM1006" s="9">
        <v>63.67</v>
      </c>
      <c r="GN1006" s="9">
        <v>63.66</v>
      </c>
      <c r="GO1006" s="9">
        <v>63.69</v>
      </c>
      <c r="GP1006" s="9">
        <v>63.74</v>
      </c>
      <c r="GQ1006" s="9">
        <v>63.76</v>
      </c>
      <c r="GR1006" s="9">
        <v>63.79</v>
      </c>
      <c r="GS1006" s="9">
        <v>63.85</v>
      </c>
      <c r="GT1006" s="9">
        <v>63.94</v>
      </c>
      <c r="GU1006" s="9">
        <v>64.05</v>
      </c>
      <c r="GV1006" s="9">
        <v>64.150000000000006</v>
      </c>
      <c r="GW1006" s="9">
        <v>64.22</v>
      </c>
      <c r="GX1006" s="9">
        <v>64.3</v>
      </c>
      <c r="GY1006" s="9">
        <v>64.400000000000006</v>
      </c>
      <c r="GZ1006" s="9">
        <v>64.489999999999995</v>
      </c>
      <c r="HA1006" s="9">
        <v>64.61</v>
      </c>
      <c r="HB1006" s="9">
        <v>64.72</v>
      </c>
      <c r="HC1006" s="9">
        <v>64.78</v>
      </c>
      <c r="HD1006" s="9">
        <v>64.87</v>
      </c>
      <c r="HE1006" s="9">
        <v>65.010000000000005</v>
      </c>
      <c r="HF1006" s="9">
        <v>65.13</v>
      </c>
      <c r="HG1006" s="9">
        <v>65.28</v>
      </c>
      <c r="HH1006" s="9">
        <v>65.400000000000006</v>
      </c>
      <c r="HI1006" s="9">
        <v>65.45</v>
      </c>
      <c r="HJ1006" s="9">
        <v>65.510000000000005</v>
      </c>
      <c r="HK1006" s="9">
        <v>65.59</v>
      </c>
      <c r="HL1006" s="9">
        <v>65.69</v>
      </c>
      <c r="HM1006" s="9">
        <v>65.790000000000006</v>
      </c>
      <c r="HN1006" s="9">
        <v>65.89</v>
      </c>
      <c r="HO1006" s="9">
        <v>65.97</v>
      </c>
      <c r="HP1006" s="9">
        <v>66.09</v>
      </c>
      <c r="HQ1006" s="9">
        <v>66.22</v>
      </c>
      <c r="HR1006" s="9">
        <v>66.38</v>
      </c>
      <c r="HS1006" s="9">
        <v>66.47</v>
      </c>
      <c r="HT1006" s="9">
        <v>66.52</v>
      </c>
      <c r="HU1006" s="9">
        <v>66.599999999999994</v>
      </c>
      <c r="HV1006" s="9">
        <v>66.67</v>
      </c>
      <c r="HW1006" s="9">
        <v>66.739999999999995</v>
      </c>
      <c r="HX1006" s="9">
        <v>66.819999999999993</v>
      </c>
      <c r="HY1006" s="9">
        <v>66.84</v>
      </c>
      <c r="ID1006" s="14">
        <v>84.838099999999997</v>
      </c>
      <c r="IE1006" s="14">
        <v>84.747900000000001</v>
      </c>
      <c r="IF1006" s="14">
        <v>-0.10641399999999999</v>
      </c>
      <c r="IH1006" s="7">
        <v>64.92</v>
      </c>
      <c r="II1006" s="9">
        <v>80.56</v>
      </c>
    </row>
    <row r="1007" spans="1:243" x14ac:dyDescent="0.35">
      <c r="A1007" s="6">
        <f t="shared" si="219"/>
        <v>45960</v>
      </c>
      <c r="B1007" s="13">
        <f t="shared" ref="B1007:B1068" si="225">MONTH(A1007)</f>
        <v>10</v>
      </c>
      <c r="C1007" s="13">
        <f t="shared" ref="C1007:C1068" si="226">YEAR(A1007)</f>
        <v>2025</v>
      </c>
      <c r="D1007">
        <f t="shared" ref="D1007:D1068" si="227">C1007*100+B1007</f>
        <v>202510</v>
      </c>
      <c r="E1007">
        <f t="shared" ref="E1007:E1068" si="228">IF(B1007&lt;4,1,IF(B1007&lt;7,2,IF(B1007&lt;10,3,4)))</f>
        <v>4</v>
      </c>
      <c r="F1007">
        <f t="shared" ref="F1007:F1068" si="229">C1007*100+E1007</f>
        <v>202504</v>
      </c>
      <c r="G1007" t="s">
        <v>2190</v>
      </c>
      <c r="H1007" s="9">
        <v>4</v>
      </c>
      <c r="I1007" s="9">
        <v>3.9693000000000001</v>
      </c>
      <c r="J1007" s="10">
        <v>3.8973692999999998</v>
      </c>
      <c r="K1007" s="10">
        <v>3.8332665000000001</v>
      </c>
      <c r="L1007" s="10">
        <v>3.7576108000000001</v>
      </c>
      <c r="M1007" s="10">
        <v>3.6781576999999999</v>
      </c>
      <c r="N1007" s="10">
        <v>3.6045912000000002</v>
      </c>
      <c r="O1007" s="10">
        <v>3.5413410000000001</v>
      </c>
      <c r="P1007" s="10">
        <v>3.4901388</v>
      </c>
      <c r="Q1007" s="10">
        <v>3.4513804000000001</v>
      </c>
      <c r="R1007" s="10">
        <v>3.4237801000000001</v>
      </c>
      <c r="S1007" s="10">
        <v>3.4055404</v>
      </c>
      <c r="T1007" s="10">
        <v>3.3946722999999999</v>
      </c>
      <c r="U1007" s="10">
        <v>3.3893707000000002</v>
      </c>
      <c r="V1007" s="10">
        <v>3.3867588999999998</v>
      </c>
      <c r="W1007" s="10">
        <v>3.3860204</v>
      </c>
      <c r="X1007" s="10">
        <v>3.3869799</v>
      </c>
      <c r="Y1007" s="10">
        <v>3.3894617999999999</v>
      </c>
      <c r="Z1007" s="10">
        <v>3.3932907999999999</v>
      </c>
      <c r="AA1007" s="10">
        <v>3.3982912000000001</v>
      </c>
      <c r="AB1007" s="10">
        <v>3.4042962000000001</v>
      </c>
      <c r="AC1007" s="10">
        <v>3.4111715</v>
      </c>
      <c r="AD1007" s="10">
        <v>3.4187903999999998</v>
      </c>
      <c r="AE1007" s="10">
        <v>3.4270263999999999</v>
      </c>
      <c r="AF1007" s="10">
        <v>3.4357530000000001</v>
      </c>
      <c r="AG1007" s="10">
        <v>3.4448435000000002</v>
      </c>
      <c r="AH1007" s="10">
        <v>3.4541857999999999</v>
      </c>
      <c r="AI1007" s="10">
        <v>3.4637389999999999</v>
      </c>
      <c r="AJ1007" s="10">
        <v>3.4734834000000001</v>
      </c>
      <c r="AK1007" s="10">
        <v>3.4833995999999998</v>
      </c>
      <c r="AL1007" s="10">
        <v>3.4934683999999998</v>
      </c>
      <c r="AM1007" s="10">
        <v>3.5036697999999999</v>
      </c>
      <c r="AN1007" s="10">
        <v>3.5139847</v>
      </c>
      <c r="AO1007" s="10">
        <v>3.5243935</v>
      </c>
      <c r="AP1007" s="10">
        <v>3.5348766999999999</v>
      </c>
      <c r="AQ1007" s="10">
        <v>3.5454146999999998</v>
      </c>
      <c r="AR1007" s="10">
        <v>3.5559883999999999</v>
      </c>
      <c r="AS1007" s="10">
        <v>3.5665779</v>
      </c>
      <c r="AT1007" s="10">
        <v>3.5771687000000001</v>
      </c>
      <c r="AU1007" s="10">
        <v>3.5877678999999998</v>
      </c>
      <c r="AV1007" s="10">
        <v>3.5983881000000002</v>
      </c>
      <c r="AW1007" s="10">
        <v>3.6090420999999999</v>
      </c>
      <c r="AX1007" s="10">
        <v>3.6197431</v>
      </c>
      <c r="AY1007" s="10">
        <v>3.6305035999999999</v>
      </c>
      <c r="AZ1007" s="10">
        <v>3.6413365</v>
      </c>
      <c r="BA1007" s="10">
        <v>3.6522548000000001</v>
      </c>
      <c r="BB1007" s="10">
        <v>3.6632709999999999</v>
      </c>
      <c r="BC1007" s="10">
        <v>3.6743983</v>
      </c>
      <c r="BD1007" s="10">
        <v>3.6856494</v>
      </c>
      <c r="BE1007" s="10">
        <v>3.6970371000000002</v>
      </c>
      <c r="BF1007" s="10">
        <v>3.7085716</v>
      </c>
      <c r="BG1007" s="10">
        <v>3.7202516999999999</v>
      </c>
      <c r="BH1007" s="10">
        <v>3.7320726999999998</v>
      </c>
      <c r="BI1007" s="10">
        <v>3.74403</v>
      </c>
      <c r="BJ1007" s="10">
        <v>3.7561192999999999</v>
      </c>
      <c r="BK1007" s="10">
        <v>3.7683358</v>
      </c>
      <c r="BL1007" s="10">
        <v>3.7806750999999998</v>
      </c>
      <c r="BM1007" s="10">
        <v>3.7931327000000001</v>
      </c>
      <c r="BN1007" s="10">
        <v>3.8057039000000001</v>
      </c>
      <c r="BO1007" s="10">
        <v>3.8183840999999998</v>
      </c>
      <c r="BP1007" s="10">
        <v>3.8311690999999999</v>
      </c>
      <c r="BQ1007" s="10">
        <v>3.8440539999999999</v>
      </c>
      <c r="BR1007" s="10">
        <v>3.9231783999999998</v>
      </c>
      <c r="BS1007" s="10">
        <v>4.0045687000000001</v>
      </c>
      <c r="BU1007" s="9">
        <v>77.77</v>
      </c>
      <c r="BV1007" s="9">
        <v>81.489999999999995</v>
      </c>
      <c r="BW1007" s="9">
        <v>83.29</v>
      </c>
      <c r="BX1007" s="9">
        <v>83.44</v>
      </c>
      <c r="BY1007" s="9">
        <v>80.260000000000005</v>
      </c>
      <c r="BZ1007" s="9">
        <v>76.959999999999994</v>
      </c>
      <c r="CA1007" s="9">
        <v>74.75</v>
      </c>
      <c r="CB1007" s="9">
        <v>74.260000000000005</v>
      </c>
      <c r="CC1007" s="9">
        <v>73.98</v>
      </c>
      <c r="CD1007" s="9">
        <v>75.13</v>
      </c>
      <c r="CE1007" s="9">
        <v>76.13</v>
      </c>
      <c r="CF1007" s="9">
        <v>77.97</v>
      </c>
      <c r="CG1007" s="9">
        <v>82.87</v>
      </c>
      <c r="CH1007" s="9">
        <v>84.49</v>
      </c>
      <c r="CI1007" s="9">
        <v>86.27</v>
      </c>
      <c r="CJ1007" s="9">
        <v>86.65</v>
      </c>
      <c r="CK1007" s="9">
        <v>80.290000000000006</v>
      </c>
      <c r="CL1007" s="9">
        <v>72.400000000000006</v>
      </c>
      <c r="CM1007" s="9">
        <v>69.989999999999995</v>
      </c>
      <c r="CN1007" s="9">
        <v>68.75</v>
      </c>
      <c r="CO1007" s="9">
        <v>68.28</v>
      </c>
      <c r="CP1007" s="9">
        <v>68.44</v>
      </c>
      <c r="CQ1007" s="9">
        <v>70.650000000000006</v>
      </c>
      <c r="CR1007" s="9">
        <v>75.650000000000006</v>
      </c>
      <c r="CS1007" s="9">
        <v>78.56</v>
      </c>
      <c r="CT1007" s="9">
        <v>79.12</v>
      </c>
      <c r="CU1007" s="9">
        <v>80.45</v>
      </c>
      <c r="CV1007" s="9">
        <v>80.31</v>
      </c>
      <c r="CW1007" s="9">
        <v>76.69</v>
      </c>
      <c r="CX1007" s="9">
        <v>68.78</v>
      </c>
      <c r="CY1007" s="9">
        <v>64.91</v>
      </c>
      <c r="CZ1007" s="9">
        <v>62.94</v>
      </c>
      <c r="DA1007" s="9">
        <v>63.01</v>
      </c>
      <c r="DB1007" s="9">
        <v>63.11</v>
      </c>
      <c r="DC1007" s="9">
        <v>65.42</v>
      </c>
      <c r="DD1007" s="9">
        <v>69.98</v>
      </c>
      <c r="DE1007" s="9">
        <v>72.430000000000007</v>
      </c>
      <c r="DF1007" s="9">
        <v>73.709999999999994</v>
      </c>
      <c r="DG1007" s="9">
        <v>75.92</v>
      </c>
      <c r="DH1007" s="9">
        <v>75.42</v>
      </c>
      <c r="DI1007" s="9">
        <v>73.569999999999993</v>
      </c>
      <c r="DJ1007" s="9">
        <v>65.7</v>
      </c>
      <c r="DK1007" s="9">
        <v>63.37</v>
      </c>
      <c r="DL1007" s="9">
        <v>62.63</v>
      </c>
      <c r="DM1007" s="9">
        <v>62.88</v>
      </c>
      <c r="DN1007" s="9">
        <v>62.48</v>
      </c>
      <c r="DO1007" s="9">
        <v>63.77</v>
      </c>
      <c r="DP1007" s="9">
        <v>67.25</v>
      </c>
      <c r="DR1007" s="9">
        <v>78.92</v>
      </c>
      <c r="DS1007" s="9">
        <v>80.47</v>
      </c>
      <c r="DT1007" s="9">
        <v>88</v>
      </c>
      <c r="DU1007" s="9">
        <v>86.72</v>
      </c>
      <c r="DV1007" s="9">
        <v>76.62</v>
      </c>
      <c r="DW1007" s="9">
        <v>73.03</v>
      </c>
      <c r="DX1007" s="9">
        <v>70.12</v>
      </c>
      <c r="DY1007" s="9">
        <v>69.06</v>
      </c>
      <c r="DZ1007" s="9">
        <v>69.41</v>
      </c>
      <c r="EA1007" s="9">
        <v>69.58</v>
      </c>
      <c r="EB1007" s="9">
        <v>71.78</v>
      </c>
      <c r="EC1007" s="9">
        <v>76.56</v>
      </c>
      <c r="ED1007" s="9">
        <v>78.52</v>
      </c>
      <c r="EE1007" s="9">
        <v>78.739999999999995</v>
      </c>
      <c r="EF1007" s="9">
        <v>82.84</v>
      </c>
      <c r="EG1007" s="9">
        <v>82.3</v>
      </c>
      <c r="EH1007" s="9">
        <v>79.14</v>
      </c>
      <c r="EI1007" s="9">
        <v>68.56</v>
      </c>
      <c r="EJ1007" s="9">
        <v>65.78</v>
      </c>
      <c r="EK1007" s="9">
        <v>65.53</v>
      </c>
      <c r="EL1007" s="9">
        <v>65.78</v>
      </c>
      <c r="EM1007" s="9">
        <v>66.28</v>
      </c>
      <c r="EN1007" s="9">
        <v>68.62</v>
      </c>
      <c r="EO1007" s="9">
        <v>75.430000000000007</v>
      </c>
      <c r="EP1007" s="9">
        <v>77.44</v>
      </c>
      <c r="EQ1007" s="9">
        <v>77.69</v>
      </c>
      <c r="ER1007" s="9">
        <v>77.62</v>
      </c>
      <c r="ES1007" s="9">
        <v>77.13</v>
      </c>
      <c r="ET1007" s="9">
        <v>74.39</v>
      </c>
      <c r="EU1007" s="9">
        <v>65.930000000000007</v>
      </c>
      <c r="EV1007" s="9">
        <v>63.53</v>
      </c>
      <c r="EW1007" s="9">
        <v>63.33</v>
      </c>
      <c r="EX1007" s="9">
        <v>63.53</v>
      </c>
      <c r="EY1007" s="9">
        <v>64</v>
      </c>
      <c r="EZ1007" s="9">
        <v>66.239999999999995</v>
      </c>
      <c r="FA1007" s="9">
        <v>74.14</v>
      </c>
      <c r="FB1007" s="9">
        <v>76.12</v>
      </c>
      <c r="FC1007" s="9">
        <v>76.3</v>
      </c>
      <c r="FD1007" s="9">
        <v>76.260000000000005</v>
      </c>
      <c r="FE1007" s="9">
        <v>75.8</v>
      </c>
      <c r="FF1007" s="9">
        <v>73.290000000000006</v>
      </c>
      <c r="FG1007" s="9">
        <v>65.91</v>
      </c>
      <c r="FH1007" s="9">
        <v>63.66</v>
      </c>
      <c r="FI1007" s="9">
        <v>63.59</v>
      </c>
      <c r="FJ1007" s="9">
        <v>63.83</v>
      </c>
      <c r="FK1007" s="9">
        <v>64.23</v>
      </c>
      <c r="FL1007" s="9">
        <v>66.36</v>
      </c>
      <c r="FM1007" s="9">
        <v>74.319999999999993</v>
      </c>
      <c r="FO1007" s="9">
        <v>83.306600000000003</v>
      </c>
      <c r="FP1007" s="7">
        <v>65.11</v>
      </c>
      <c r="FQ1007" s="9">
        <v>1.3147</v>
      </c>
      <c r="FT1007" s="7">
        <v>3.86</v>
      </c>
      <c r="FU1007" s="7">
        <v>4.41</v>
      </c>
      <c r="FV1007" s="9">
        <v>83.441599999999994</v>
      </c>
      <c r="FX1007" s="9">
        <v>65</v>
      </c>
      <c r="FY1007" s="9">
        <v>63.89</v>
      </c>
      <c r="FZ1007" s="9">
        <v>63.57</v>
      </c>
      <c r="GA1007" s="9">
        <v>63.7</v>
      </c>
      <c r="GB1007" s="9">
        <v>64.540000000000006</v>
      </c>
      <c r="GD1007" s="9">
        <v>65</v>
      </c>
      <c r="GE1007" s="9">
        <v>64.37</v>
      </c>
      <c r="GF1007" s="9">
        <v>63.89</v>
      </c>
      <c r="GG1007" s="9">
        <v>63.64</v>
      </c>
      <c r="GH1007" s="9">
        <v>63.56</v>
      </c>
      <c r="GI1007" s="9">
        <v>63.57</v>
      </c>
      <c r="GJ1007" s="9">
        <v>63.61</v>
      </c>
      <c r="GK1007" s="9">
        <v>63.64</v>
      </c>
      <c r="GL1007" s="9">
        <v>63.65</v>
      </c>
      <c r="GM1007" s="9">
        <v>63.66</v>
      </c>
      <c r="GN1007" s="9">
        <v>63.67</v>
      </c>
      <c r="GO1007" s="9">
        <v>63.7</v>
      </c>
      <c r="GP1007" s="9">
        <v>63.75</v>
      </c>
      <c r="GQ1007" s="9">
        <v>63.77</v>
      </c>
      <c r="GR1007" s="9">
        <v>63.79</v>
      </c>
      <c r="GS1007" s="9">
        <v>63.85</v>
      </c>
      <c r="GT1007" s="9">
        <v>63.93</v>
      </c>
      <c r="GU1007" s="9">
        <v>64.040000000000006</v>
      </c>
      <c r="GV1007" s="9">
        <v>64.13</v>
      </c>
      <c r="GW1007" s="9">
        <v>64.19</v>
      </c>
      <c r="GX1007" s="9">
        <v>64.260000000000005</v>
      </c>
      <c r="GY1007" s="9">
        <v>64.349999999999994</v>
      </c>
      <c r="GZ1007" s="9">
        <v>64.430000000000007</v>
      </c>
      <c r="HA1007" s="9">
        <v>64.540000000000006</v>
      </c>
      <c r="HB1007" s="9">
        <v>64.650000000000006</v>
      </c>
      <c r="HC1007" s="9">
        <v>64.7</v>
      </c>
      <c r="HD1007" s="9">
        <v>64.790000000000006</v>
      </c>
      <c r="HE1007" s="9">
        <v>64.930000000000007</v>
      </c>
      <c r="HF1007" s="9">
        <v>65.06</v>
      </c>
      <c r="HG1007" s="9">
        <v>65.2</v>
      </c>
      <c r="HH1007" s="9">
        <v>65.31</v>
      </c>
      <c r="HI1007" s="9">
        <v>65.36</v>
      </c>
      <c r="HJ1007" s="9">
        <v>65.42</v>
      </c>
      <c r="HK1007" s="9">
        <v>65.48</v>
      </c>
      <c r="HL1007" s="9">
        <v>65.58</v>
      </c>
      <c r="HM1007" s="9">
        <v>65.67</v>
      </c>
      <c r="HN1007" s="9">
        <v>65.77</v>
      </c>
      <c r="HO1007" s="9">
        <v>65.849999999999994</v>
      </c>
      <c r="HP1007" s="9">
        <v>65.97</v>
      </c>
      <c r="HQ1007" s="9">
        <v>66.099999999999994</v>
      </c>
      <c r="HR1007" s="9">
        <v>66.260000000000005</v>
      </c>
      <c r="HS1007" s="9">
        <v>66.349999999999994</v>
      </c>
      <c r="HT1007" s="9">
        <v>66.39</v>
      </c>
      <c r="HU1007" s="9">
        <v>66.47</v>
      </c>
      <c r="HV1007" s="9">
        <v>66.540000000000006</v>
      </c>
      <c r="HW1007" s="9">
        <v>66.61</v>
      </c>
      <c r="HX1007" s="9">
        <v>66.69</v>
      </c>
      <c r="HY1007" s="9">
        <v>66.7</v>
      </c>
      <c r="ID1007" s="14">
        <v>84.838099999999997</v>
      </c>
      <c r="IE1007" s="14">
        <v>84.747900000000001</v>
      </c>
      <c r="IF1007" s="14">
        <v>-0.10641399999999999</v>
      </c>
      <c r="IH1007" s="7">
        <v>65</v>
      </c>
      <c r="II1007" s="9">
        <v>77.77</v>
      </c>
    </row>
    <row r="1008" spans="1:243" x14ac:dyDescent="0.35">
      <c r="A1008" s="6">
        <f t="shared" si="219"/>
        <v>45961</v>
      </c>
      <c r="B1008" s="13">
        <f t="shared" si="225"/>
        <v>10</v>
      </c>
      <c r="C1008" s="13">
        <f t="shared" si="226"/>
        <v>2025</v>
      </c>
      <c r="D1008">
        <f t="shared" si="227"/>
        <v>202510</v>
      </c>
      <c r="E1008">
        <f t="shared" si="228"/>
        <v>4</v>
      </c>
      <c r="F1008">
        <f t="shared" si="229"/>
        <v>202504</v>
      </c>
      <c r="G1008" t="s">
        <v>2191</v>
      </c>
      <c r="H1008" s="9">
        <v>4</v>
      </c>
      <c r="I1008" s="9">
        <v>3.9689000000000001</v>
      </c>
      <c r="J1008" s="10">
        <v>3.8864676999999999</v>
      </c>
      <c r="K1008" s="10">
        <v>3.8213241</v>
      </c>
      <c r="L1008" s="10">
        <v>3.74498</v>
      </c>
      <c r="M1008" s="10">
        <v>3.6651557000000001</v>
      </c>
      <c r="N1008" s="10">
        <v>3.5920610000000002</v>
      </c>
      <c r="O1008" s="10">
        <v>3.5299171</v>
      </c>
      <c r="P1008" s="10">
        <v>3.4799028999999999</v>
      </c>
      <c r="Q1008" s="10">
        <v>3.4420839999999999</v>
      </c>
      <c r="R1008" s="10">
        <v>3.4148930000000002</v>
      </c>
      <c r="S1008" s="10">
        <v>3.3965714</v>
      </c>
      <c r="T1008" s="10">
        <v>3.3851958999999998</v>
      </c>
      <c r="U1008" s="10">
        <v>3.3789528</v>
      </c>
      <c r="V1008" s="10">
        <v>3.3752867000000002</v>
      </c>
      <c r="W1008" s="10">
        <v>3.3734289</v>
      </c>
      <c r="X1008" s="10">
        <v>3.3732487</v>
      </c>
      <c r="Y1008" s="10">
        <v>3.3746157000000001</v>
      </c>
      <c r="Z1008" s="10">
        <v>3.3773992000000002</v>
      </c>
      <c r="AA1008" s="10">
        <v>3.3814689000000002</v>
      </c>
      <c r="AB1008" s="10">
        <v>3.386692</v>
      </c>
      <c r="AC1008" s="10">
        <v>3.3929280999999998</v>
      </c>
      <c r="AD1008" s="10">
        <v>3.4000349999999999</v>
      </c>
      <c r="AE1008" s="10">
        <v>3.4078705999999999</v>
      </c>
      <c r="AF1008" s="10">
        <v>3.416293</v>
      </c>
      <c r="AG1008" s="10">
        <v>3.4251597999999999</v>
      </c>
      <c r="AH1008" s="10">
        <v>3.4343479000000001</v>
      </c>
      <c r="AI1008" s="10">
        <v>3.4438173000000001</v>
      </c>
      <c r="AJ1008" s="10">
        <v>3.4535505999999998</v>
      </c>
      <c r="AK1008" s="10">
        <v>3.4635308</v>
      </c>
      <c r="AL1008" s="10">
        <v>3.4737407999999999</v>
      </c>
      <c r="AM1008" s="10">
        <v>3.4841633000000001</v>
      </c>
      <c r="AN1008" s="10">
        <v>3.4947811999999998</v>
      </c>
      <c r="AO1008" s="10">
        <v>3.5055774999999998</v>
      </c>
      <c r="AP1008" s="10">
        <v>3.5165348999999999</v>
      </c>
      <c r="AQ1008" s="10">
        <v>3.5276363000000002</v>
      </c>
      <c r="AR1008" s="10">
        <v>3.5388646000000001</v>
      </c>
      <c r="AS1008" s="10">
        <v>3.5502025000000001</v>
      </c>
      <c r="AT1008" s="10">
        <v>3.5616360999999999</v>
      </c>
      <c r="AU1008" s="10">
        <v>3.5731651000000002</v>
      </c>
      <c r="AV1008" s="10">
        <v>3.5847926999999999</v>
      </c>
      <c r="AW1008" s="10">
        <v>3.5965224999999998</v>
      </c>
      <c r="AX1008" s="10">
        <v>3.6083580999999998</v>
      </c>
      <c r="AY1008" s="10">
        <v>3.6203026</v>
      </c>
      <c r="AZ1008" s="10">
        <v>3.6323595000000002</v>
      </c>
      <c r="BA1008" s="10">
        <v>3.6445325999999998</v>
      </c>
      <c r="BB1008" s="10">
        <v>3.6568249000000002</v>
      </c>
      <c r="BC1008" s="10">
        <v>3.6692399999999998</v>
      </c>
      <c r="BD1008" s="10">
        <v>3.6817814000000002</v>
      </c>
      <c r="BE1008" s="10">
        <v>3.6944523999999999</v>
      </c>
      <c r="BF1008" s="10">
        <v>3.7072547999999999</v>
      </c>
      <c r="BG1008" s="10">
        <v>3.7201829000000002</v>
      </c>
      <c r="BH1008" s="10">
        <v>3.7332282999999999</v>
      </c>
      <c r="BI1008" s="10">
        <v>3.7463834</v>
      </c>
      <c r="BJ1008" s="10">
        <v>3.7596402000000002</v>
      </c>
      <c r="BK1008" s="10">
        <v>3.7729905000000001</v>
      </c>
      <c r="BL1008" s="10">
        <v>3.7864265000000001</v>
      </c>
      <c r="BM1008" s="10">
        <v>3.7999404000000001</v>
      </c>
      <c r="BN1008" s="10">
        <v>3.8135238999999999</v>
      </c>
      <c r="BO1008" s="10">
        <v>3.8271692000000002</v>
      </c>
      <c r="BP1008" s="10">
        <v>3.8408685</v>
      </c>
      <c r="BQ1008" s="10">
        <v>3.8546135000000001</v>
      </c>
      <c r="BR1008" s="10">
        <v>3.9377504000000001</v>
      </c>
      <c r="BS1008" s="10">
        <v>4.0214400000000001</v>
      </c>
      <c r="BU1008" s="9">
        <v>80.87</v>
      </c>
      <c r="BV1008" s="9">
        <v>82.53</v>
      </c>
      <c r="BW1008" s="9">
        <v>82.66</v>
      </c>
      <c r="BX1008" s="9">
        <v>79.510000000000005</v>
      </c>
      <c r="BY1008" s="9">
        <v>76.489999999999995</v>
      </c>
      <c r="BZ1008" s="9">
        <v>74.08</v>
      </c>
      <c r="CA1008" s="9">
        <v>73.59</v>
      </c>
      <c r="CB1008" s="9">
        <v>73.37</v>
      </c>
      <c r="CC1008" s="9">
        <v>74.55</v>
      </c>
      <c r="CD1008" s="9">
        <v>75.55</v>
      </c>
      <c r="CE1008" s="9">
        <v>77.39</v>
      </c>
      <c r="CF1008" s="9">
        <v>82.29</v>
      </c>
      <c r="CG1008" s="9">
        <v>83.91</v>
      </c>
      <c r="CH1008" s="9">
        <v>85.69</v>
      </c>
      <c r="CI1008" s="9">
        <v>86.07</v>
      </c>
      <c r="CJ1008" s="9">
        <v>79.709999999999994</v>
      </c>
      <c r="CK1008" s="9">
        <v>71.989999999999995</v>
      </c>
      <c r="CL1008" s="9">
        <v>69.58</v>
      </c>
      <c r="CM1008" s="9">
        <v>68.34</v>
      </c>
      <c r="CN1008" s="9">
        <v>67.87</v>
      </c>
      <c r="CO1008" s="9">
        <v>68.03</v>
      </c>
      <c r="CP1008" s="9">
        <v>70.239999999999995</v>
      </c>
      <c r="CQ1008" s="9">
        <v>75.23</v>
      </c>
      <c r="CR1008" s="9">
        <v>78.13</v>
      </c>
      <c r="CS1008" s="9">
        <v>78.69</v>
      </c>
      <c r="CT1008" s="9">
        <v>80.02</v>
      </c>
      <c r="CU1008" s="9">
        <v>79.88</v>
      </c>
      <c r="CV1008" s="9">
        <v>76.260000000000005</v>
      </c>
      <c r="CW1008" s="9">
        <v>68.349999999999994</v>
      </c>
      <c r="CX1008" s="9">
        <v>64.48</v>
      </c>
      <c r="CY1008" s="9">
        <v>62.51</v>
      </c>
      <c r="CZ1008" s="9">
        <v>62.58</v>
      </c>
      <c r="DA1008" s="9">
        <v>62.68</v>
      </c>
      <c r="DB1008" s="9">
        <v>65</v>
      </c>
      <c r="DC1008" s="9">
        <v>69.56</v>
      </c>
      <c r="DD1008" s="9">
        <v>72.010000000000005</v>
      </c>
      <c r="DE1008" s="9">
        <v>73.290000000000006</v>
      </c>
      <c r="DF1008" s="9">
        <v>75.5</v>
      </c>
      <c r="DG1008" s="9">
        <v>75</v>
      </c>
      <c r="DH1008" s="9">
        <v>73.150000000000006</v>
      </c>
      <c r="DI1008" s="9">
        <v>65.28</v>
      </c>
      <c r="DJ1008" s="9">
        <v>62.95</v>
      </c>
      <c r="DK1008" s="9">
        <v>62.21</v>
      </c>
      <c r="DL1008" s="9">
        <v>62.46</v>
      </c>
      <c r="DM1008" s="9">
        <v>62.06</v>
      </c>
      <c r="DN1008" s="9">
        <v>63.35</v>
      </c>
      <c r="DO1008" s="9">
        <v>66.83</v>
      </c>
      <c r="DP1008" s="9">
        <v>69.39</v>
      </c>
      <c r="DR1008" s="9">
        <v>79.97</v>
      </c>
      <c r="DS1008" s="9">
        <v>87.8</v>
      </c>
      <c r="DT1008" s="9">
        <v>86.56</v>
      </c>
      <c r="DU1008" s="9">
        <v>76.36</v>
      </c>
      <c r="DV1008" s="9">
        <v>73.05</v>
      </c>
      <c r="DW1008" s="9">
        <v>70.14</v>
      </c>
      <c r="DX1008" s="9">
        <v>69.08</v>
      </c>
      <c r="DY1008" s="9">
        <v>69.48</v>
      </c>
      <c r="DZ1008" s="9">
        <v>69.650000000000006</v>
      </c>
      <c r="EA1008" s="9">
        <v>71.849999999999994</v>
      </c>
      <c r="EB1008" s="9">
        <v>76.19</v>
      </c>
      <c r="EC1008" s="9">
        <v>78.150000000000006</v>
      </c>
      <c r="ED1008" s="9">
        <v>78.37</v>
      </c>
      <c r="EE1008" s="9">
        <v>82.57</v>
      </c>
      <c r="EF1008" s="9">
        <v>82.03</v>
      </c>
      <c r="EG1008" s="9">
        <v>78.88</v>
      </c>
      <c r="EH1008" s="9">
        <v>68.47</v>
      </c>
      <c r="EI1008" s="9">
        <v>65.69</v>
      </c>
      <c r="EJ1008" s="9">
        <v>65.44</v>
      </c>
      <c r="EK1008" s="9">
        <v>65.69</v>
      </c>
      <c r="EL1008" s="9">
        <v>66.19</v>
      </c>
      <c r="EM1008" s="9">
        <v>68.53</v>
      </c>
      <c r="EN1008" s="9">
        <v>75.44</v>
      </c>
      <c r="EO1008" s="9">
        <v>77.44</v>
      </c>
      <c r="EP1008" s="9">
        <v>77.69</v>
      </c>
      <c r="EQ1008" s="9">
        <v>77.62</v>
      </c>
      <c r="ER1008" s="9">
        <v>77.14</v>
      </c>
      <c r="ES1008" s="9">
        <v>74.39</v>
      </c>
      <c r="ET1008" s="9">
        <v>66.239999999999995</v>
      </c>
      <c r="EU1008" s="9">
        <v>63.84</v>
      </c>
      <c r="EV1008" s="9">
        <v>63.64</v>
      </c>
      <c r="EW1008" s="9">
        <v>63.84</v>
      </c>
      <c r="EX1008" s="9">
        <v>64.319999999999993</v>
      </c>
      <c r="EY1008" s="9">
        <v>66.56</v>
      </c>
      <c r="EZ1008" s="9">
        <v>74.12</v>
      </c>
      <c r="FA1008" s="9">
        <v>76.099999999999994</v>
      </c>
      <c r="FB1008" s="9">
        <v>76.28</v>
      </c>
      <c r="FC1008" s="9">
        <v>76.239999999999995</v>
      </c>
      <c r="FD1008" s="9">
        <v>75.77</v>
      </c>
      <c r="FE1008" s="9">
        <v>73.260000000000005</v>
      </c>
      <c r="FF1008" s="9">
        <v>66.099999999999994</v>
      </c>
      <c r="FG1008" s="9">
        <v>63.84</v>
      </c>
      <c r="FH1008" s="9">
        <v>63.76</v>
      </c>
      <c r="FI1008" s="9">
        <v>64</v>
      </c>
      <c r="FJ1008" s="9">
        <v>64.400000000000006</v>
      </c>
      <c r="FK1008" s="9">
        <v>66.52</v>
      </c>
      <c r="FL1008" s="9">
        <v>74.349999999999994</v>
      </c>
      <c r="FM1008" s="9">
        <v>76.2</v>
      </c>
      <c r="FO1008" s="9">
        <v>83.373099999999994</v>
      </c>
      <c r="FP1008" s="7">
        <v>65.44</v>
      </c>
      <c r="FQ1008" s="9">
        <v>1.3139000000000001</v>
      </c>
      <c r="FT1008" s="7">
        <v>3.77</v>
      </c>
      <c r="FU1008" s="7">
        <v>4.4000000000000004</v>
      </c>
      <c r="FV1008" s="9">
        <v>83.511799999999994</v>
      </c>
      <c r="FX1008" s="9">
        <v>65.069999999999993</v>
      </c>
      <c r="FY1008" s="9">
        <v>64.2</v>
      </c>
      <c r="FZ1008" s="9">
        <v>63.66</v>
      </c>
      <c r="GA1008" s="9">
        <v>63.67</v>
      </c>
      <c r="GB1008" s="9">
        <v>64.44</v>
      </c>
      <c r="GD1008" s="9">
        <v>65.069999999999993</v>
      </c>
      <c r="GE1008" s="9">
        <v>64.77</v>
      </c>
      <c r="GF1008" s="9">
        <v>64.2</v>
      </c>
      <c r="GG1008" s="9">
        <v>63.86</v>
      </c>
      <c r="GH1008" s="9">
        <v>63.7</v>
      </c>
      <c r="GI1008" s="9">
        <v>63.66</v>
      </c>
      <c r="GJ1008" s="9">
        <v>63.67</v>
      </c>
      <c r="GK1008" s="9">
        <v>63.67</v>
      </c>
      <c r="GL1008" s="9">
        <v>63.67</v>
      </c>
      <c r="GM1008" s="9">
        <v>63.66</v>
      </c>
      <c r="GN1008" s="9">
        <v>63.65</v>
      </c>
      <c r="GO1008" s="9">
        <v>63.67</v>
      </c>
      <c r="GP1008" s="9">
        <v>63.72</v>
      </c>
      <c r="GQ1008" s="9">
        <v>63.74</v>
      </c>
      <c r="GR1008" s="9">
        <v>63.76</v>
      </c>
      <c r="GS1008" s="9">
        <v>63.8</v>
      </c>
      <c r="GT1008" s="9">
        <v>63.87</v>
      </c>
      <c r="GU1008" s="9">
        <v>63.96</v>
      </c>
      <c r="GV1008" s="9">
        <v>64.05</v>
      </c>
      <c r="GW1008" s="9">
        <v>64.11</v>
      </c>
      <c r="GX1008" s="9">
        <v>64.180000000000007</v>
      </c>
      <c r="GY1008" s="9">
        <v>64.260000000000005</v>
      </c>
      <c r="GZ1008" s="9">
        <v>64.34</v>
      </c>
      <c r="HA1008" s="9">
        <v>64.44</v>
      </c>
      <c r="HB1008" s="9">
        <v>64.540000000000006</v>
      </c>
      <c r="HC1008" s="9">
        <v>64.59</v>
      </c>
      <c r="HD1008" s="9">
        <v>64.680000000000007</v>
      </c>
      <c r="HE1008" s="9">
        <v>64.81</v>
      </c>
      <c r="HF1008" s="9">
        <v>64.930000000000007</v>
      </c>
      <c r="HG1008" s="9">
        <v>65.06</v>
      </c>
      <c r="HH1008" s="9">
        <v>65.17</v>
      </c>
      <c r="HI1008" s="9">
        <v>65.22</v>
      </c>
      <c r="HJ1008" s="9">
        <v>65.28</v>
      </c>
      <c r="HK1008" s="9">
        <v>65.34</v>
      </c>
      <c r="HL1008" s="9">
        <v>65.44</v>
      </c>
      <c r="HM1008" s="9">
        <v>65.53</v>
      </c>
      <c r="HN1008" s="9">
        <v>65.63</v>
      </c>
      <c r="HO1008" s="9">
        <v>65.709999999999994</v>
      </c>
      <c r="HP1008" s="9">
        <v>65.83</v>
      </c>
      <c r="HQ1008" s="9">
        <v>65.959999999999994</v>
      </c>
      <c r="HR1008" s="9">
        <v>66.13</v>
      </c>
      <c r="HS1008" s="9">
        <v>66.22</v>
      </c>
      <c r="HT1008" s="9">
        <v>66.260000000000005</v>
      </c>
      <c r="HU1008" s="9">
        <v>66.34</v>
      </c>
      <c r="HV1008" s="9">
        <v>66.41</v>
      </c>
      <c r="HW1008" s="9">
        <v>66.48</v>
      </c>
      <c r="HX1008" s="9">
        <v>66.56</v>
      </c>
      <c r="HY1008" s="9">
        <v>66.569999999999993</v>
      </c>
      <c r="ID1008" s="14">
        <v>84.838099999999997</v>
      </c>
      <c r="IE1008" s="14">
        <v>84.747900000000001</v>
      </c>
      <c r="IF1008" s="14">
        <v>-0.10641399999999999</v>
      </c>
      <c r="IH1008" s="7">
        <v>65.069999999999993</v>
      </c>
      <c r="II1008" s="9">
        <v>80.87</v>
      </c>
    </row>
    <row r="1009" spans="1:243" x14ac:dyDescent="0.35">
      <c r="A1009" s="6">
        <f t="shared" si="219"/>
        <v>45964</v>
      </c>
      <c r="B1009" s="13">
        <f t="shared" si="225"/>
        <v>11</v>
      </c>
      <c r="C1009" s="13">
        <f t="shared" si="226"/>
        <v>2025</v>
      </c>
      <c r="D1009">
        <f t="shared" si="227"/>
        <v>202511</v>
      </c>
      <c r="E1009">
        <f t="shared" si="228"/>
        <v>4</v>
      </c>
      <c r="F1009">
        <f t="shared" si="229"/>
        <v>202504</v>
      </c>
      <c r="G1009" t="s">
        <v>2192</v>
      </c>
      <c r="H1009" s="9">
        <v>4</v>
      </c>
      <c r="I1009" s="9">
        <v>3.9693999999999998</v>
      </c>
      <c r="J1009" s="10">
        <v>3.8813742000000002</v>
      </c>
      <c r="K1009" s="10">
        <v>3.8141077999999999</v>
      </c>
      <c r="L1009" s="10">
        <v>3.7403895</v>
      </c>
      <c r="M1009" s="10">
        <v>3.6664840999999999</v>
      </c>
      <c r="N1009" s="10">
        <v>3.5995127</v>
      </c>
      <c r="O1009" s="10">
        <v>3.5420821</v>
      </c>
      <c r="P1009" s="10">
        <v>3.4948039999999998</v>
      </c>
      <c r="Q1009" s="10">
        <v>3.4572680999999998</v>
      </c>
      <c r="R1009" s="10">
        <v>3.4282043</v>
      </c>
      <c r="S1009" s="10">
        <v>3.4066538999999998</v>
      </c>
      <c r="T1009" s="10">
        <v>3.3917771000000001</v>
      </c>
      <c r="U1009" s="10">
        <v>3.3825856999999999</v>
      </c>
      <c r="V1009" s="10">
        <v>3.3779224000000001</v>
      </c>
      <c r="W1009" s="10">
        <v>3.3770498</v>
      </c>
      <c r="X1009" s="10">
        <v>3.3793546999999999</v>
      </c>
      <c r="Y1009" s="10">
        <v>3.3842238999999998</v>
      </c>
      <c r="Z1009" s="10">
        <v>3.3910445</v>
      </c>
      <c r="AA1009" s="10">
        <v>3.3992030999999998</v>
      </c>
      <c r="AB1009" s="10">
        <v>3.4081695000000001</v>
      </c>
      <c r="AC1009" s="10">
        <v>3.4177297000000002</v>
      </c>
      <c r="AD1009" s="10">
        <v>3.4277441999999998</v>
      </c>
      <c r="AE1009" s="10">
        <v>3.4380738000000002</v>
      </c>
      <c r="AF1009" s="10">
        <v>3.4485796999999998</v>
      </c>
      <c r="AG1009" s="10">
        <v>3.4591221999999999</v>
      </c>
      <c r="AH1009" s="10">
        <v>3.4695874999999998</v>
      </c>
      <c r="AI1009" s="10">
        <v>3.4799612999999998</v>
      </c>
      <c r="AJ1009" s="10">
        <v>3.4902541</v>
      </c>
      <c r="AK1009" s="10">
        <v>3.5004770000000001</v>
      </c>
      <c r="AL1009" s="10">
        <v>3.5106405999999999</v>
      </c>
      <c r="AM1009" s="10">
        <v>3.5207554999999999</v>
      </c>
      <c r="AN1009" s="10">
        <v>3.5308326999999999</v>
      </c>
      <c r="AO1009" s="10">
        <v>3.5408829000000002</v>
      </c>
      <c r="AP1009" s="10">
        <v>3.5509167000000001</v>
      </c>
      <c r="AQ1009" s="10">
        <v>3.5609449999999998</v>
      </c>
      <c r="AR1009" s="10">
        <v>3.5709786000000001</v>
      </c>
      <c r="AS1009" s="10">
        <v>3.5810279999999999</v>
      </c>
      <c r="AT1009" s="10">
        <v>3.5911045000000001</v>
      </c>
      <c r="AU1009" s="10">
        <v>3.6012208999999999</v>
      </c>
      <c r="AV1009" s="10">
        <v>3.6113898999999998</v>
      </c>
      <c r="AW1009" s="10">
        <v>3.6216249</v>
      </c>
      <c r="AX1009" s="10">
        <v>3.631939</v>
      </c>
      <c r="AY1009" s="10">
        <v>3.6423451</v>
      </c>
      <c r="AZ1009" s="10">
        <v>3.6528564000000001</v>
      </c>
      <c r="BA1009" s="10">
        <v>3.6634861999999999</v>
      </c>
      <c r="BB1009" s="10">
        <v>3.6742471999999999</v>
      </c>
      <c r="BC1009" s="10">
        <v>3.6851527000000002</v>
      </c>
      <c r="BD1009" s="10">
        <v>3.6962158999999999</v>
      </c>
      <c r="BE1009" s="10">
        <v>3.7074497000000002</v>
      </c>
      <c r="BF1009" s="10">
        <v>3.7188652000000002</v>
      </c>
      <c r="BG1009" s="10">
        <v>3.7304631000000001</v>
      </c>
      <c r="BH1009" s="10">
        <v>3.7422396999999998</v>
      </c>
      <c r="BI1009" s="10">
        <v>3.7541921</v>
      </c>
      <c r="BJ1009" s="10">
        <v>3.7663171000000002</v>
      </c>
      <c r="BK1009" s="10">
        <v>3.7786111999999998</v>
      </c>
      <c r="BL1009" s="10">
        <v>3.7910713</v>
      </c>
      <c r="BM1009" s="10">
        <v>3.8036943000000001</v>
      </c>
      <c r="BN1009" s="10">
        <v>3.8164767999999998</v>
      </c>
      <c r="BO1009" s="10">
        <v>3.8294157000000002</v>
      </c>
      <c r="BP1009" s="10">
        <v>3.8425077999999999</v>
      </c>
      <c r="BQ1009" s="10">
        <v>3.8557496000000002</v>
      </c>
      <c r="BR1009" s="10">
        <v>3.9379921000000002</v>
      </c>
      <c r="BS1009" s="10">
        <v>4.0237379999999998</v>
      </c>
      <c r="BU1009" s="9">
        <v>82.26</v>
      </c>
      <c r="BV1009" s="9">
        <v>83.86</v>
      </c>
      <c r="BW1009" s="9">
        <v>83.92</v>
      </c>
      <c r="BX1009" s="9">
        <v>80.66</v>
      </c>
      <c r="BY1009" s="9">
        <v>77.38</v>
      </c>
      <c r="BZ1009" s="9">
        <v>75.099999999999994</v>
      </c>
      <c r="CA1009" s="9">
        <v>74.58</v>
      </c>
      <c r="CB1009" s="9">
        <v>74.38</v>
      </c>
      <c r="CC1009" s="9">
        <v>75.540000000000006</v>
      </c>
      <c r="CD1009" s="9">
        <v>76.540000000000006</v>
      </c>
      <c r="CE1009" s="9">
        <v>78.22</v>
      </c>
      <c r="CF1009" s="9">
        <v>83.1</v>
      </c>
      <c r="CG1009" s="9">
        <v>84.71</v>
      </c>
      <c r="CH1009" s="9">
        <v>86.49</v>
      </c>
      <c r="CI1009" s="9">
        <v>86.88</v>
      </c>
      <c r="CJ1009" s="9">
        <v>80.44</v>
      </c>
      <c r="CK1009" s="9">
        <v>72.58</v>
      </c>
      <c r="CL1009" s="9">
        <v>70.17</v>
      </c>
      <c r="CM1009" s="9">
        <v>68.91</v>
      </c>
      <c r="CN1009" s="9">
        <v>68.400000000000006</v>
      </c>
      <c r="CO1009" s="9">
        <v>68.55</v>
      </c>
      <c r="CP1009" s="9">
        <v>70.63</v>
      </c>
      <c r="CQ1009" s="9">
        <v>75.67</v>
      </c>
      <c r="CR1009" s="9">
        <v>78.569999999999993</v>
      </c>
      <c r="CS1009" s="9">
        <v>79.16</v>
      </c>
      <c r="CT1009" s="9">
        <v>80.52</v>
      </c>
      <c r="CU1009" s="9">
        <v>80.400000000000006</v>
      </c>
      <c r="CV1009" s="9">
        <v>76.69</v>
      </c>
      <c r="CW1009" s="9">
        <v>68.78</v>
      </c>
      <c r="CX1009" s="9">
        <v>64.849999999999994</v>
      </c>
      <c r="CY1009" s="9">
        <v>62.89</v>
      </c>
      <c r="CZ1009" s="9">
        <v>62.97</v>
      </c>
      <c r="DA1009" s="9">
        <v>63.07</v>
      </c>
      <c r="DB1009" s="9">
        <v>65.39</v>
      </c>
      <c r="DC1009" s="9">
        <v>69.87</v>
      </c>
      <c r="DD1009" s="9">
        <v>72.3</v>
      </c>
      <c r="DE1009" s="9">
        <v>73.59</v>
      </c>
      <c r="DF1009" s="9">
        <v>75.849999999999994</v>
      </c>
      <c r="DG1009" s="9">
        <v>75.349999999999994</v>
      </c>
      <c r="DH1009" s="9">
        <v>73.5</v>
      </c>
      <c r="DI1009" s="9">
        <v>65.63</v>
      </c>
      <c r="DJ1009" s="9">
        <v>63.3</v>
      </c>
      <c r="DK1009" s="9">
        <v>62.56</v>
      </c>
      <c r="DL1009" s="9">
        <v>62.83</v>
      </c>
      <c r="DM1009" s="9">
        <v>62.44</v>
      </c>
      <c r="DN1009" s="9">
        <v>63.73</v>
      </c>
      <c r="DO1009" s="9">
        <v>67.19</v>
      </c>
      <c r="DP1009" s="9">
        <v>69.75</v>
      </c>
      <c r="DR1009" s="9">
        <v>82.02</v>
      </c>
      <c r="DS1009" s="9">
        <v>89.82</v>
      </c>
      <c r="DT1009" s="9">
        <v>88.32</v>
      </c>
      <c r="DU1009" s="9">
        <v>78.02</v>
      </c>
      <c r="DV1009" s="9">
        <v>73.650000000000006</v>
      </c>
      <c r="DW1009" s="9">
        <v>71.540000000000006</v>
      </c>
      <c r="DX1009" s="9">
        <v>70.47</v>
      </c>
      <c r="DY1009" s="9">
        <v>70.56</v>
      </c>
      <c r="DZ1009" s="9">
        <v>70.73</v>
      </c>
      <c r="EA1009" s="9">
        <v>72.930000000000007</v>
      </c>
      <c r="EB1009" s="9">
        <v>77.41</v>
      </c>
      <c r="EC1009" s="9">
        <v>79.39</v>
      </c>
      <c r="ED1009" s="9">
        <v>79.62</v>
      </c>
      <c r="EE1009" s="9">
        <v>83.9</v>
      </c>
      <c r="EF1009" s="9">
        <v>83.36</v>
      </c>
      <c r="EG1009" s="9">
        <v>80.16</v>
      </c>
      <c r="EH1009" s="9">
        <v>69.31</v>
      </c>
      <c r="EI1009" s="9">
        <v>66.53</v>
      </c>
      <c r="EJ1009" s="9">
        <v>66.28</v>
      </c>
      <c r="EK1009" s="9">
        <v>66.53</v>
      </c>
      <c r="EL1009" s="9">
        <v>67.03</v>
      </c>
      <c r="EM1009" s="9">
        <v>69.37</v>
      </c>
      <c r="EN1009" s="9">
        <v>76.25</v>
      </c>
      <c r="EO1009" s="9">
        <v>78.28</v>
      </c>
      <c r="EP1009" s="9">
        <v>78.52</v>
      </c>
      <c r="EQ1009" s="9">
        <v>78.459999999999994</v>
      </c>
      <c r="ER1009" s="9">
        <v>77.97</v>
      </c>
      <c r="ES1009" s="9">
        <v>75.19</v>
      </c>
      <c r="ET1009" s="9">
        <v>66.760000000000005</v>
      </c>
      <c r="EU1009" s="9">
        <v>64.36</v>
      </c>
      <c r="EV1009" s="9">
        <v>64.16</v>
      </c>
      <c r="EW1009" s="9">
        <v>64.349999999999994</v>
      </c>
      <c r="EX1009" s="9">
        <v>64.819999999999993</v>
      </c>
      <c r="EY1009" s="9">
        <v>67.06</v>
      </c>
      <c r="EZ1009" s="9">
        <v>74.650000000000006</v>
      </c>
      <c r="FA1009" s="9">
        <v>76.650000000000006</v>
      </c>
      <c r="FB1009" s="9">
        <v>76.819999999999993</v>
      </c>
      <c r="FC1009" s="9">
        <v>76.78</v>
      </c>
      <c r="FD1009" s="9">
        <v>76.31</v>
      </c>
      <c r="FE1009" s="9">
        <v>73.78</v>
      </c>
      <c r="FF1009" s="9">
        <v>66.510000000000005</v>
      </c>
      <c r="FG1009" s="9">
        <v>64.239999999999995</v>
      </c>
      <c r="FH1009" s="9">
        <v>64.16</v>
      </c>
      <c r="FI1009" s="9">
        <v>64.39</v>
      </c>
      <c r="FJ1009" s="9">
        <v>64.78</v>
      </c>
      <c r="FK1009" s="9">
        <v>66.900000000000006</v>
      </c>
      <c r="FL1009" s="9">
        <v>74.66</v>
      </c>
      <c r="FM1009" s="9">
        <v>76.5</v>
      </c>
      <c r="FO1009" s="9">
        <v>83.502600000000001</v>
      </c>
      <c r="FP1009" s="7">
        <v>65.790000000000006</v>
      </c>
      <c r="FQ1009" s="9">
        <v>1.3146</v>
      </c>
      <c r="FT1009" s="7">
        <v>3.8</v>
      </c>
      <c r="FU1009" s="7">
        <v>4.43</v>
      </c>
      <c r="FV1009" s="9">
        <v>83.645700000000005</v>
      </c>
      <c r="FX1009" s="9">
        <v>64.89</v>
      </c>
      <c r="FY1009" s="9">
        <v>64.17</v>
      </c>
      <c r="FZ1009" s="9">
        <v>63.99</v>
      </c>
      <c r="GA1009" s="9">
        <v>63.99</v>
      </c>
      <c r="GB1009" s="9">
        <v>64.790000000000006</v>
      </c>
      <c r="GD1009" s="9">
        <v>64.89</v>
      </c>
      <c r="GE1009" s="9">
        <v>64.44</v>
      </c>
      <c r="GF1009" s="9">
        <v>64.17</v>
      </c>
      <c r="GG1009" s="9">
        <v>64.040000000000006</v>
      </c>
      <c r="GH1009" s="9">
        <v>64</v>
      </c>
      <c r="GI1009" s="9">
        <v>63.99</v>
      </c>
      <c r="GJ1009" s="9">
        <v>63.98</v>
      </c>
      <c r="GK1009" s="9">
        <v>63.96</v>
      </c>
      <c r="GL1009" s="9">
        <v>63.94</v>
      </c>
      <c r="GM1009" s="9">
        <v>63.93</v>
      </c>
      <c r="GN1009" s="9">
        <v>63.95</v>
      </c>
      <c r="GO1009" s="9">
        <v>63.99</v>
      </c>
      <c r="GP1009" s="9">
        <v>63.99</v>
      </c>
      <c r="GQ1009" s="9">
        <v>64</v>
      </c>
      <c r="GR1009" s="9">
        <v>64.040000000000006</v>
      </c>
      <c r="GS1009" s="9">
        <v>64.11</v>
      </c>
      <c r="GT1009" s="9">
        <v>64.209999999999994</v>
      </c>
      <c r="GU1009" s="9">
        <v>64.3</v>
      </c>
      <c r="GV1009" s="9">
        <v>64.36</v>
      </c>
      <c r="GW1009" s="9">
        <v>64.430000000000007</v>
      </c>
      <c r="GX1009" s="9">
        <v>64.510000000000005</v>
      </c>
      <c r="GY1009" s="9">
        <v>64.59</v>
      </c>
      <c r="GZ1009" s="9">
        <v>64.69</v>
      </c>
      <c r="HA1009" s="9">
        <v>64.790000000000006</v>
      </c>
      <c r="HB1009" s="9">
        <v>64.84</v>
      </c>
      <c r="HC1009" s="9">
        <v>64.930000000000007</v>
      </c>
      <c r="HD1009" s="9">
        <v>65.06</v>
      </c>
      <c r="HE1009" s="9">
        <v>65.180000000000007</v>
      </c>
      <c r="HF1009" s="9">
        <v>65.31</v>
      </c>
      <c r="HG1009" s="9">
        <v>65.42</v>
      </c>
      <c r="HH1009" s="9">
        <v>65.47</v>
      </c>
      <c r="HI1009" s="9">
        <v>65.53</v>
      </c>
      <c r="HJ1009" s="9">
        <v>65.59</v>
      </c>
      <c r="HK1009" s="9">
        <v>65.69</v>
      </c>
      <c r="HL1009" s="9">
        <v>65.78</v>
      </c>
      <c r="HM1009" s="9">
        <v>65.88</v>
      </c>
      <c r="HN1009" s="9">
        <v>65.959999999999994</v>
      </c>
      <c r="HO1009" s="9">
        <v>66.08</v>
      </c>
      <c r="HP1009" s="9">
        <v>66.209999999999994</v>
      </c>
      <c r="HQ1009" s="9">
        <v>66.38</v>
      </c>
      <c r="HR1009" s="9">
        <v>66.47</v>
      </c>
      <c r="HS1009" s="9">
        <v>66.5</v>
      </c>
      <c r="HT1009" s="9">
        <v>66.58</v>
      </c>
      <c r="HU1009" s="9">
        <v>66.650000000000006</v>
      </c>
      <c r="HV1009" s="9">
        <v>66.72</v>
      </c>
      <c r="HW1009" s="9">
        <v>66.8</v>
      </c>
      <c r="HX1009" s="9">
        <v>66.81</v>
      </c>
      <c r="HY1009" s="9">
        <v>66.84</v>
      </c>
      <c r="ID1009" s="14">
        <v>84.838099999999997</v>
      </c>
      <c r="IE1009" s="14">
        <v>84.747900000000001</v>
      </c>
      <c r="IF1009" s="14">
        <v>-0.10641399999999999</v>
      </c>
      <c r="IH1009" s="7">
        <v>64.89</v>
      </c>
      <c r="II1009" s="9">
        <v>82.26</v>
      </c>
    </row>
    <row r="1010" spans="1:243" x14ac:dyDescent="0.35">
      <c r="A1010" s="6">
        <f t="shared" si="219"/>
        <v>45965</v>
      </c>
      <c r="B1010" s="13">
        <f t="shared" si="225"/>
        <v>11</v>
      </c>
      <c r="C1010" s="13">
        <f t="shared" si="226"/>
        <v>2025</v>
      </c>
      <c r="D1010">
        <f t="shared" si="227"/>
        <v>202511</v>
      </c>
      <c r="E1010">
        <f t="shared" si="228"/>
        <v>4</v>
      </c>
      <c r="F1010">
        <f t="shared" si="229"/>
        <v>202504</v>
      </c>
      <c r="G1010" t="s">
        <v>2193</v>
      </c>
      <c r="H1010" s="9">
        <v>4</v>
      </c>
      <c r="I1010" s="9">
        <v>3.9693999999999998</v>
      </c>
      <c r="J1010" s="10">
        <v>3.8750236999999998</v>
      </c>
      <c r="K1010" s="10">
        <v>3.8060428000000002</v>
      </c>
      <c r="L1010" s="10">
        <v>3.7303183</v>
      </c>
      <c r="M1010" s="10">
        <v>3.6548151</v>
      </c>
      <c r="N1010" s="10">
        <v>3.5868506</v>
      </c>
      <c r="O1010" s="10">
        <v>3.5288388999999998</v>
      </c>
      <c r="P1010" s="10">
        <v>3.4817391</v>
      </c>
      <c r="Q1010" s="10">
        <v>3.4450881999999998</v>
      </c>
      <c r="R1010" s="10">
        <v>3.4178864999999998</v>
      </c>
      <c r="S1010" s="10">
        <v>3.3988242999999998</v>
      </c>
      <c r="T1010" s="10">
        <v>3.3868292000000002</v>
      </c>
      <c r="U1010" s="10">
        <v>3.3805912999999999</v>
      </c>
      <c r="V1010" s="10">
        <v>3.378295</v>
      </c>
      <c r="W1010" s="10">
        <v>3.3791234999999999</v>
      </c>
      <c r="X1010" s="10">
        <v>3.3825596</v>
      </c>
      <c r="Y1010" s="10">
        <v>3.3880862</v>
      </c>
      <c r="Z1010" s="10">
        <v>3.3951863000000002</v>
      </c>
      <c r="AA1010" s="10">
        <v>3.4033424000000001</v>
      </c>
      <c r="AB1010" s="10">
        <v>3.4121136999999999</v>
      </c>
      <c r="AC1010" s="10">
        <v>3.4213212999999998</v>
      </c>
      <c r="AD1010" s="10">
        <v>3.4308426000000001</v>
      </c>
      <c r="AE1010" s="10">
        <v>3.4405554</v>
      </c>
      <c r="AF1010" s="10">
        <v>3.4503373000000002</v>
      </c>
      <c r="AG1010" s="10">
        <v>3.4600659999999999</v>
      </c>
      <c r="AH1010" s="10">
        <v>3.4696435000000001</v>
      </c>
      <c r="AI1010" s="10">
        <v>3.4790705000000002</v>
      </c>
      <c r="AJ1010" s="10">
        <v>3.4883717999999999</v>
      </c>
      <c r="AK1010" s="10">
        <v>3.4975724000000001</v>
      </c>
      <c r="AL1010" s="10">
        <v>3.5066975</v>
      </c>
      <c r="AM1010" s="10">
        <v>3.5157717000000002</v>
      </c>
      <c r="AN1010" s="10">
        <v>3.5248203999999999</v>
      </c>
      <c r="AO1010" s="10">
        <v>3.5338683999999998</v>
      </c>
      <c r="AP1010" s="10">
        <v>3.5429406999999999</v>
      </c>
      <c r="AQ1010" s="10">
        <v>3.5520621999999999</v>
      </c>
      <c r="AR1010" s="10">
        <v>3.5612582000000002</v>
      </c>
      <c r="AS1010" s="10">
        <v>3.5705532999999998</v>
      </c>
      <c r="AT1010" s="10">
        <v>3.5799707000000001</v>
      </c>
      <c r="AU1010" s="10">
        <v>3.5895226</v>
      </c>
      <c r="AV1010" s="10">
        <v>3.5992172</v>
      </c>
      <c r="AW1010" s="10">
        <v>3.6090632</v>
      </c>
      <c r="AX1010" s="10">
        <v>3.6190690000000001</v>
      </c>
      <c r="AY1010" s="10">
        <v>3.6292431000000001</v>
      </c>
      <c r="AZ1010" s="10">
        <v>3.6395938999999999</v>
      </c>
      <c r="BA1010" s="10">
        <v>3.6501299999999999</v>
      </c>
      <c r="BB1010" s="10">
        <v>3.6608597</v>
      </c>
      <c r="BC1010" s="10">
        <v>3.6717916000000002</v>
      </c>
      <c r="BD1010" s="10">
        <v>3.6829342999999999</v>
      </c>
      <c r="BE1010" s="10">
        <v>3.6942959000000002</v>
      </c>
      <c r="BF1010" s="10">
        <v>3.705883</v>
      </c>
      <c r="BG1010" s="10">
        <v>3.7176917</v>
      </c>
      <c r="BH1010" s="10">
        <v>3.7297144000000002</v>
      </c>
      <c r="BI1010" s="10">
        <v>3.7419441</v>
      </c>
      <c r="BJ1010" s="10">
        <v>3.7543738000000002</v>
      </c>
      <c r="BK1010" s="10">
        <v>3.7669959</v>
      </c>
      <c r="BL1010" s="10">
        <v>3.7798034</v>
      </c>
      <c r="BM1010" s="10">
        <v>3.7927892999999999</v>
      </c>
      <c r="BN1010" s="10">
        <v>3.8059460000000001</v>
      </c>
      <c r="BO1010" s="10">
        <v>3.8192664000000001</v>
      </c>
      <c r="BP1010" s="10">
        <v>3.8327436000000001</v>
      </c>
      <c r="BQ1010" s="10">
        <v>3.8463699</v>
      </c>
      <c r="BR1010" s="10">
        <v>3.9308245999999998</v>
      </c>
      <c r="BS1010" s="10">
        <v>4.0186169999999999</v>
      </c>
      <c r="BU1010" s="9">
        <v>85.03</v>
      </c>
      <c r="BV1010" s="9">
        <v>86.31</v>
      </c>
      <c r="BW1010" s="9">
        <v>86.23</v>
      </c>
      <c r="BX1010" s="9">
        <v>82.91</v>
      </c>
      <c r="BY1010" s="9">
        <v>79.17</v>
      </c>
      <c r="BZ1010" s="9">
        <v>76.91</v>
      </c>
      <c r="CA1010" s="9">
        <v>76.23</v>
      </c>
      <c r="CB1010" s="9">
        <v>75.91</v>
      </c>
      <c r="CC1010" s="9">
        <v>77.03</v>
      </c>
      <c r="CD1010" s="9">
        <v>78.040000000000006</v>
      </c>
      <c r="CE1010" s="9">
        <v>79.430000000000007</v>
      </c>
      <c r="CF1010" s="9">
        <v>83.96</v>
      </c>
      <c r="CG1010" s="9">
        <v>85.71</v>
      </c>
      <c r="CH1010" s="9">
        <v>87.49</v>
      </c>
      <c r="CI1010" s="9">
        <v>87.88</v>
      </c>
      <c r="CJ1010" s="9">
        <v>81.44</v>
      </c>
      <c r="CK1010" s="9">
        <v>73.39</v>
      </c>
      <c r="CL1010" s="9">
        <v>70.98</v>
      </c>
      <c r="CM1010" s="9">
        <v>69.72</v>
      </c>
      <c r="CN1010" s="9">
        <v>69.209999999999994</v>
      </c>
      <c r="CO1010" s="9">
        <v>69.36</v>
      </c>
      <c r="CP1010" s="9">
        <v>71.44</v>
      </c>
      <c r="CQ1010" s="9">
        <v>76.48</v>
      </c>
      <c r="CR1010" s="9">
        <v>79.38</v>
      </c>
      <c r="CS1010" s="9">
        <v>79.97</v>
      </c>
      <c r="CT1010" s="9">
        <v>81.33</v>
      </c>
      <c r="CU1010" s="9">
        <v>81.209999999999994</v>
      </c>
      <c r="CV1010" s="9">
        <v>77.5</v>
      </c>
      <c r="CW1010" s="9">
        <v>69.260000000000005</v>
      </c>
      <c r="CX1010" s="9">
        <v>65.33</v>
      </c>
      <c r="CY1010" s="9">
        <v>63.37</v>
      </c>
      <c r="CZ1010" s="9">
        <v>63.45</v>
      </c>
      <c r="DA1010" s="9">
        <v>63.55</v>
      </c>
      <c r="DB1010" s="9">
        <v>65.87</v>
      </c>
      <c r="DC1010" s="9">
        <v>70.349999999999994</v>
      </c>
      <c r="DD1010" s="9">
        <v>72.78</v>
      </c>
      <c r="DE1010" s="9">
        <v>74.069999999999993</v>
      </c>
      <c r="DF1010" s="9">
        <v>76.33</v>
      </c>
      <c r="DG1010" s="9">
        <v>75.83</v>
      </c>
      <c r="DH1010" s="9">
        <v>73.98</v>
      </c>
      <c r="DI1010" s="9">
        <v>65.8</v>
      </c>
      <c r="DJ1010" s="9">
        <v>63.22</v>
      </c>
      <c r="DK1010" s="9">
        <v>62.48</v>
      </c>
      <c r="DL1010" s="9">
        <v>62.75</v>
      </c>
      <c r="DM1010" s="9">
        <v>62.36</v>
      </c>
      <c r="DN1010" s="9">
        <v>63.65</v>
      </c>
      <c r="DO1010" s="9">
        <v>67.11</v>
      </c>
      <c r="DP1010" s="9">
        <v>69.67</v>
      </c>
      <c r="DR1010" s="9">
        <v>85.32</v>
      </c>
      <c r="DS1010" s="9">
        <v>91.94</v>
      </c>
      <c r="DT1010" s="9">
        <v>90.12</v>
      </c>
      <c r="DU1010" s="9">
        <v>79.540000000000006</v>
      </c>
      <c r="DV1010" s="9">
        <v>74.650000000000006</v>
      </c>
      <c r="DW1010" s="9">
        <v>72.900000000000006</v>
      </c>
      <c r="DX1010" s="9">
        <v>71.819999999999993</v>
      </c>
      <c r="DY1010" s="9">
        <v>71.599999999999994</v>
      </c>
      <c r="DZ1010" s="9">
        <v>71.77</v>
      </c>
      <c r="EA1010" s="9">
        <v>73.97</v>
      </c>
      <c r="EB1010" s="9">
        <v>78.16</v>
      </c>
      <c r="EC1010" s="9">
        <v>80.14</v>
      </c>
      <c r="ED1010" s="9">
        <v>80.38</v>
      </c>
      <c r="EE1010" s="9">
        <v>84.59</v>
      </c>
      <c r="EF1010" s="9">
        <v>84.04</v>
      </c>
      <c r="EG1010" s="9">
        <v>80.819999999999993</v>
      </c>
      <c r="EH1010" s="9">
        <v>69.959999999999994</v>
      </c>
      <c r="EI1010" s="9">
        <v>67.180000000000007</v>
      </c>
      <c r="EJ1010" s="9">
        <v>66.930000000000007</v>
      </c>
      <c r="EK1010" s="9">
        <v>67.180000000000007</v>
      </c>
      <c r="EL1010" s="9">
        <v>67.680000000000007</v>
      </c>
      <c r="EM1010" s="9">
        <v>70.02</v>
      </c>
      <c r="EN1010" s="9">
        <v>76.680000000000007</v>
      </c>
      <c r="EO1010" s="9">
        <v>78.72</v>
      </c>
      <c r="EP1010" s="9">
        <v>78.959999999999994</v>
      </c>
      <c r="EQ1010" s="9">
        <v>78.900000000000006</v>
      </c>
      <c r="ER1010" s="9">
        <v>78.41</v>
      </c>
      <c r="ES1010" s="9">
        <v>75.62</v>
      </c>
      <c r="ET1010" s="9">
        <v>67.099999999999994</v>
      </c>
      <c r="EU1010" s="9">
        <v>64.69</v>
      </c>
      <c r="EV1010" s="9">
        <v>64.489999999999995</v>
      </c>
      <c r="EW1010" s="9">
        <v>64.680000000000007</v>
      </c>
      <c r="EX1010" s="9">
        <v>65.150000000000006</v>
      </c>
      <c r="EY1010" s="9">
        <v>67.38</v>
      </c>
      <c r="EZ1010" s="9">
        <v>74.599999999999994</v>
      </c>
      <c r="FA1010" s="9">
        <v>76.599999999999994</v>
      </c>
      <c r="FB1010" s="9">
        <v>76.760000000000005</v>
      </c>
      <c r="FC1010" s="9">
        <v>76.72</v>
      </c>
      <c r="FD1010" s="9">
        <v>76.25</v>
      </c>
      <c r="FE1010" s="9">
        <v>73.72</v>
      </c>
      <c r="FF1010" s="9">
        <v>66.64</v>
      </c>
      <c r="FG1010" s="9">
        <v>64.37</v>
      </c>
      <c r="FH1010" s="9">
        <v>64.290000000000006</v>
      </c>
      <c r="FI1010" s="9">
        <v>64.52</v>
      </c>
      <c r="FJ1010" s="9">
        <v>64.91</v>
      </c>
      <c r="FK1010" s="9">
        <v>67.03</v>
      </c>
      <c r="FL1010" s="9">
        <v>74.650000000000006</v>
      </c>
      <c r="FM1010" s="9">
        <v>76.489999999999995</v>
      </c>
      <c r="FO1010" s="9">
        <v>83.029799999999994</v>
      </c>
      <c r="FP1010" s="7">
        <v>65.040000000000006</v>
      </c>
      <c r="FQ1010" s="9">
        <v>1.3046</v>
      </c>
      <c r="FT1010" s="7">
        <v>3.79</v>
      </c>
      <c r="FU1010" s="7">
        <v>4.42</v>
      </c>
      <c r="FV1010" s="9">
        <v>83.162800000000004</v>
      </c>
      <c r="FX1010" s="9">
        <v>64.44</v>
      </c>
      <c r="FY1010" s="9">
        <v>63.86</v>
      </c>
      <c r="FZ1010" s="9">
        <v>63.77</v>
      </c>
      <c r="GA1010" s="9">
        <v>63.83</v>
      </c>
      <c r="GB1010" s="9">
        <v>64.66</v>
      </c>
      <c r="GD1010" s="9">
        <v>64.44</v>
      </c>
      <c r="GE1010" s="9">
        <v>64.069999999999993</v>
      </c>
      <c r="GF1010" s="9">
        <v>63.86</v>
      </c>
      <c r="GG1010" s="9">
        <v>63.77</v>
      </c>
      <c r="GH1010" s="9">
        <v>63.75</v>
      </c>
      <c r="GI1010" s="9">
        <v>63.77</v>
      </c>
      <c r="GJ1010" s="9">
        <v>63.78</v>
      </c>
      <c r="GK1010" s="9">
        <v>63.78</v>
      </c>
      <c r="GL1010" s="9">
        <v>63.77</v>
      </c>
      <c r="GM1010" s="9">
        <v>63.77</v>
      </c>
      <c r="GN1010" s="9">
        <v>63.79</v>
      </c>
      <c r="GO1010" s="9">
        <v>63.83</v>
      </c>
      <c r="GP1010" s="9">
        <v>63.84</v>
      </c>
      <c r="GQ1010" s="9">
        <v>63.86</v>
      </c>
      <c r="GR1010" s="9">
        <v>63.9</v>
      </c>
      <c r="GS1010" s="9">
        <v>63.97</v>
      </c>
      <c r="GT1010" s="9">
        <v>64.069999999999993</v>
      </c>
      <c r="GU1010" s="9">
        <v>64.16</v>
      </c>
      <c r="GV1010" s="9">
        <v>64.22</v>
      </c>
      <c r="GW1010" s="9">
        <v>64.290000000000006</v>
      </c>
      <c r="GX1010" s="9">
        <v>64.37</v>
      </c>
      <c r="GY1010" s="9">
        <v>64.45</v>
      </c>
      <c r="GZ1010" s="9">
        <v>64.55</v>
      </c>
      <c r="HA1010" s="9">
        <v>64.66</v>
      </c>
      <c r="HB1010" s="9">
        <v>64.709999999999994</v>
      </c>
      <c r="HC1010" s="9">
        <v>64.8</v>
      </c>
      <c r="HD1010" s="9">
        <v>64.930000000000007</v>
      </c>
      <c r="HE1010" s="9">
        <v>65.06</v>
      </c>
      <c r="HF1010" s="9">
        <v>65.2</v>
      </c>
      <c r="HG1010" s="9">
        <v>65.31</v>
      </c>
      <c r="HH1010" s="9">
        <v>65.36</v>
      </c>
      <c r="HI1010" s="9">
        <v>65.42</v>
      </c>
      <c r="HJ1010" s="9">
        <v>65.48</v>
      </c>
      <c r="HK1010" s="9">
        <v>65.59</v>
      </c>
      <c r="HL1010" s="9">
        <v>65.69</v>
      </c>
      <c r="HM1010" s="9">
        <v>65.790000000000006</v>
      </c>
      <c r="HN1010" s="9">
        <v>65.87</v>
      </c>
      <c r="HO1010" s="9">
        <v>65.989999999999995</v>
      </c>
      <c r="HP1010" s="9">
        <v>66.12</v>
      </c>
      <c r="HQ1010" s="9">
        <v>66.290000000000006</v>
      </c>
      <c r="HR1010" s="9">
        <v>66.38</v>
      </c>
      <c r="HS1010" s="9">
        <v>66.41</v>
      </c>
      <c r="HT1010" s="9">
        <v>66.489999999999995</v>
      </c>
      <c r="HU1010" s="9">
        <v>66.56</v>
      </c>
      <c r="HV1010" s="9">
        <v>66.63</v>
      </c>
      <c r="HW1010" s="9">
        <v>66.709999999999994</v>
      </c>
      <c r="HX1010" s="9">
        <v>66.73</v>
      </c>
      <c r="HY1010" s="9">
        <v>66.77</v>
      </c>
      <c r="ID1010" s="14">
        <v>84.838099999999997</v>
      </c>
      <c r="IE1010" s="14">
        <v>84.747900000000001</v>
      </c>
      <c r="IF1010" s="14">
        <v>-0.10641399999999999</v>
      </c>
      <c r="IH1010" s="7">
        <v>64.44</v>
      </c>
      <c r="II1010" s="9">
        <v>85.03</v>
      </c>
    </row>
    <row r="1011" spans="1:243" x14ac:dyDescent="0.35">
      <c r="A1011" s="6">
        <f t="shared" si="219"/>
        <v>45966</v>
      </c>
      <c r="B1011" s="13">
        <f t="shared" si="225"/>
        <v>11</v>
      </c>
      <c r="C1011" s="13">
        <f t="shared" si="226"/>
        <v>2025</v>
      </c>
      <c r="D1011">
        <f t="shared" si="227"/>
        <v>202511</v>
      </c>
      <c r="E1011">
        <f t="shared" si="228"/>
        <v>4</v>
      </c>
      <c r="F1011">
        <f t="shared" si="229"/>
        <v>202504</v>
      </c>
      <c r="G1011" t="s">
        <v>2194</v>
      </c>
      <c r="H1011" s="9">
        <v>4</v>
      </c>
      <c r="I1011" s="9">
        <v>3.9693999999999998</v>
      </c>
      <c r="J1011" s="10">
        <v>3.8883675000000002</v>
      </c>
      <c r="K1011" s="10">
        <v>3.8210229</v>
      </c>
      <c r="L1011" s="10">
        <v>3.7489246999999999</v>
      </c>
      <c r="M1011" s="10">
        <v>3.6777472000000002</v>
      </c>
      <c r="N1011" s="10">
        <v>3.613756</v>
      </c>
      <c r="O1011" s="10">
        <v>3.5589689999999998</v>
      </c>
      <c r="P1011" s="10">
        <v>3.5146506</v>
      </c>
      <c r="Q1011" s="10">
        <v>3.4808815000000002</v>
      </c>
      <c r="R1011" s="10">
        <v>3.4569510999999999</v>
      </c>
      <c r="S1011" s="10">
        <v>3.4417309999999999</v>
      </c>
      <c r="T1011" s="10">
        <v>3.4336391000000002</v>
      </c>
      <c r="U1011" s="10">
        <v>3.4310955000000001</v>
      </c>
      <c r="V1011" s="10">
        <v>3.4315855000000002</v>
      </c>
      <c r="W1011" s="10">
        <v>3.4342331000000001</v>
      </c>
      <c r="X1011" s="10">
        <v>3.4386665999999999</v>
      </c>
      <c r="Y1011" s="10">
        <v>3.4445142999999998</v>
      </c>
      <c r="Z1011" s="10">
        <v>3.4514046</v>
      </c>
      <c r="AA1011" s="10">
        <v>3.4589656999999998</v>
      </c>
      <c r="AB1011" s="10">
        <v>3.4668849000000002</v>
      </c>
      <c r="AC1011" s="10">
        <v>3.4750534000000002</v>
      </c>
      <c r="AD1011" s="10">
        <v>3.4834057999999999</v>
      </c>
      <c r="AE1011" s="10">
        <v>3.4918771999999998</v>
      </c>
      <c r="AF1011" s="10">
        <v>3.5004024</v>
      </c>
      <c r="AG1011" s="10">
        <v>3.5089161999999998</v>
      </c>
      <c r="AH1011" s="10">
        <v>3.5173671999999998</v>
      </c>
      <c r="AI1011" s="10">
        <v>3.5257584</v>
      </c>
      <c r="AJ1011" s="10">
        <v>3.534106</v>
      </c>
      <c r="AK1011" s="10">
        <v>3.5424267999999999</v>
      </c>
      <c r="AL1011" s="10">
        <v>3.5507374</v>
      </c>
      <c r="AM1011" s="10">
        <v>3.5590540000000002</v>
      </c>
      <c r="AN1011" s="10">
        <v>3.5673933</v>
      </c>
      <c r="AO1011" s="10">
        <v>3.5757720000000002</v>
      </c>
      <c r="AP1011" s="10">
        <v>3.5842063</v>
      </c>
      <c r="AQ1011" s="10">
        <v>3.5927129</v>
      </c>
      <c r="AR1011" s="10">
        <v>3.6013084000000002</v>
      </c>
      <c r="AS1011" s="10">
        <v>3.6100091000000001</v>
      </c>
      <c r="AT1011" s="10">
        <v>3.6188311999999998</v>
      </c>
      <c r="AU1011" s="10">
        <v>3.6277878000000001</v>
      </c>
      <c r="AV1011" s="10">
        <v>3.6368911000000002</v>
      </c>
      <c r="AW1011" s="10">
        <v>3.6461537000000002</v>
      </c>
      <c r="AX1011" s="10">
        <v>3.6555879</v>
      </c>
      <c r="AY1011" s="10">
        <v>3.6652059000000001</v>
      </c>
      <c r="AZ1011" s="10">
        <v>3.6750200999999998</v>
      </c>
      <c r="BA1011" s="10">
        <v>3.6850431000000001</v>
      </c>
      <c r="BB1011" s="10">
        <v>3.695287</v>
      </c>
      <c r="BC1011" s="10">
        <v>3.7057642</v>
      </c>
      <c r="BD1011" s="10">
        <v>3.7164872</v>
      </c>
      <c r="BE1011" s="10">
        <v>3.7274680999999998</v>
      </c>
      <c r="BF1011" s="10">
        <v>3.7387161</v>
      </c>
      <c r="BG1011" s="10">
        <v>3.7502263</v>
      </c>
      <c r="BH1011" s="10">
        <v>3.7619891000000001</v>
      </c>
      <c r="BI1011" s="10">
        <v>3.7739954999999998</v>
      </c>
      <c r="BJ1011" s="10">
        <v>3.7862364999999998</v>
      </c>
      <c r="BK1011" s="10">
        <v>3.7987025999999999</v>
      </c>
      <c r="BL1011" s="10">
        <v>3.8113849000000002</v>
      </c>
      <c r="BM1011" s="10">
        <v>3.8242742999999999</v>
      </c>
      <c r="BN1011" s="10">
        <v>3.8373613999999998</v>
      </c>
      <c r="BO1011" s="10">
        <v>3.8506372</v>
      </c>
      <c r="BP1011" s="10">
        <v>3.8640926000000002</v>
      </c>
      <c r="BQ1011" s="10">
        <v>3.8777181999999999</v>
      </c>
      <c r="BR1011" s="10">
        <v>3.9624855000000001</v>
      </c>
      <c r="BS1011" s="10">
        <v>4.0507702999999999</v>
      </c>
      <c r="BU1011" s="9">
        <v>83.01</v>
      </c>
      <c r="BV1011" s="9">
        <v>84.6</v>
      </c>
      <c r="BW1011" s="9">
        <v>84.63</v>
      </c>
      <c r="BX1011" s="9">
        <v>81.489999999999995</v>
      </c>
      <c r="BY1011" s="9">
        <v>77.94</v>
      </c>
      <c r="BZ1011" s="9">
        <v>75.81</v>
      </c>
      <c r="CA1011" s="9">
        <v>75.13</v>
      </c>
      <c r="CB1011" s="9">
        <v>74.92</v>
      </c>
      <c r="CC1011" s="9">
        <v>76.040000000000006</v>
      </c>
      <c r="CD1011" s="9">
        <v>77.05</v>
      </c>
      <c r="CE1011" s="9">
        <v>78.83</v>
      </c>
      <c r="CF1011" s="9">
        <v>83.36</v>
      </c>
      <c r="CG1011" s="9">
        <v>85.11</v>
      </c>
      <c r="CH1011" s="9">
        <v>86.89</v>
      </c>
      <c r="CI1011" s="9">
        <v>87.28</v>
      </c>
      <c r="CJ1011" s="9">
        <v>80.84</v>
      </c>
      <c r="CK1011" s="9">
        <v>72.790000000000006</v>
      </c>
      <c r="CL1011" s="9">
        <v>70.38</v>
      </c>
      <c r="CM1011" s="9">
        <v>69.12</v>
      </c>
      <c r="CN1011" s="9">
        <v>68.61</v>
      </c>
      <c r="CO1011" s="9">
        <v>68.760000000000005</v>
      </c>
      <c r="CP1011" s="9">
        <v>70.84</v>
      </c>
      <c r="CQ1011" s="9">
        <v>75.88</v>
      </c>
      <c r="CR1011" s="9">
        <v>78.78</v>
      </c>
      <c r="CS1011" s="9">
        <v>79.37</v>
      </c>
      <c r="CT1011" s="9">
        <v>80.73</v>
      </c>
      <c r="CU1011" s="9">
        <v>80.61</v>
      </c>
      <c r="CV1011" s="9">
        <v>76.900000000000006</v>
      </c>
      <c r="CW1011" s="9">
        <v>68.709999999999994</v>
      </c>
      <c r="CX1011" s="9">
        <v>64.78</v>
      </c>
      <c r="CY1011" s="9">
        <v>62.82</v>
      </c>
      <c r="CZ1011" s="9">
        <v>62.9</v>
      </c>
      <c r="DA1011" s="9">
        <v>63</v>
      </c>
      <c r="DB1011" s="9">
        <v>65.319999999999993</v>
      </c>
      <c r="DC1011" s="9">
        <v>69.8</v>
      </c>
      <c r="DD1011" s="9">
        <v>72.23</v>
      </c>
      <c r="DE1011" s="9">
        <v>73.52</v>
      </c>
      <c r="DF1011" s="9">
        <v>75.78</v>
      </c>
      <c r="DG1011" s="9">
        <v>75.28</v>
      </c>
      <c r="DH1011" s="9">
        <v>73.430000000000007</v>
      </c>
      <c r="DI1011" s="9">
        <v>65.650000000000006</v>
      </c>
      <c r="DJ1011" s="9">
        <v>63.07</v>
      </c>
      <c r="DK1011" s="9">
        <v>62.33</v>
      </c>
      <c r="DL1011" s="9">
        <v>62.6</v>
      </c>
      <c r="DM1011" s="9">
        <v>62.21</v>
      </c>
      <c r="DN1011" s="9">
        <v>63.5</v>
      </c>
      <c r="DO1011" s="9">
        <v>66.959999999999994</v>
      </c>
      <c r="DP1011" s="9">
        <v>69.52</v>
      </c>
      <c r="DR1011" s="9">
        <v>83.32</v>
      </c>
      <c r="DS1011" s="9">
        <v>90.16</v>
      </c>
      <c r="DT1011" s="9">
        <v>88.51</v>
      </c>
      <c r="DU1011" s="9">
        <v>78.36</v>
      </c>
      <c r="DV1011" s="9">
        <v>73.28</v>
      </c>
      <c r="DW1011" s="9">
        <v>71.73</v>
      </c>
      <c r="DX1011" s="9">
        <v>70.66</v>
      </c>
      <c r="DY1011" s="9">
        <v>70.38</v>
      </c>
      <c r="DZ1011" s="9">
        <v>70.540000000000006</v>
      </c>
      <c r="EA1011" s="9">
        <v>72.739999999999995</v>
      </c>
      <c r="EB1011" s="9">
        <v>77.400000000000006</v>
      </c>
      <c r="EC1011" s="9">
        <v>79.37</v>
      </c>
      <c r="ED1011" s="9">
        <v>79.599999999999994</v>
      </c>
      <c r="EE1011" s="9">
        <v>83.84</v>
      </c>
      <c r="EF1011" s="9">
        <v>83.3</v>
      </c>
      <c r="EG1011" s="9">
        <v>80.099999999999994</v>
      </c>
      <c r="EH1011" s="9">
        <v>69.41</v>
      </c>
      <c r="EI1011" s="9">
        <v>66.63</v>
      </c>
      <c r="EJ1011" s="9">
        <v>66.38</v>
      </c>
      <c r="EK1011" s="9">
        <v>66.63</v>
      </c>
      <c r="EL1011" s="9">
        <v>67.13</v>
      </c>
      <c r="EM1011" s="9">
        <v>69.47</v>
      </c>
      <c r="EN1011" s="9">
        <v>74.790000000000006</v>
      </c>
      <c r="EO1011" s="9">
        <v>76.78</v>
      </c>
      <c r="EP1011" s="9">
        <v>77.02</v>
      </c>
      <c r="EQ1011" s="9">
        <v>76.959999999999994</v>
      </c>
      <c r="ER1011" s="9">
        <v>76.48</v>
      </c>
      <c r="ES1011" s="9">
        <v>73.75</v>
      </c>
      <c r="ET1011" s="9">
        <v>66.86</v>
      </c>
      <c r="EU1011" s="9">
        <v>64.45</v>
      </c>
      <c r="EV1011" s="9">
        <v>64.239999999999995</v>
      </c>
      <c r="EW1011" s="9">
        <v>64.44</v>
      </c>
      <c r="EX1011" s="9">
        <v>64.900000000000006</v>
      </c>
      <c r="EY1011" s="9">
        <v>67.14</v>
      </c>
      <c r="EZ1011" s="9">
        <v>73.38</v>
      </c>
      <c r="FA1011" s="9">
        <v>75.38</v>
      </c>
      <c r="FB1011" s="9">
        <v>75.56</v>
      </c>
      <c r="FC1011" s="9">
        <v>75.53</v>
      </c>
      <c r="FD1011" s="9">
        <v>75.069999999999993</v>
      </c>
      <c r="FE1011" s="9">
        <v>72.56</v>
      </c>
      <c r="FF1011" s="9">
        <v>66.56</v>
      </c>
      <c r="FG1011" s="9">
        <v>64.290000000000006</v>
      </c>
      <c r="FH1011" s="9">
        <v>64.209999999999994</v>
      </c>
      <c r="FI1011" s="9">
        <v>64.44</v>
      </c>
      <c r="FJ1011" s="9">
        <v>64.83</v>
      </c>
      <c r="FK1011" s="9">
        <v>66.95</v>
      </c>
      <c r="FL1011" s="9">
        <v>73.680000000000007</v>
      </c>
      <c r="FM1011" s="9">
        <v>75.53</v>
      </c>
      <c r="FO1011" s="9">
        <v>83.055700000000002</v>
      </c>
      <c r="FP1011" s="7">
        <v>63.54</v>
      </c>
      <c r="FQ1011" s="9">
        <v>1.3042</v>
      </c>
      <c r="FT1011" s="7">
        <v>3.91</v>
      </c>
      <c r="FU1011" s="7">
        <v>4.46</v>
      </c>
      <c r="FV1011" s="9">
        <v>83.197999999999993</v>
      </c>
      <c r="FX1011" s="9">
        <v>63.52</v>
      </c>
      <c r="FY1011" s="9">
        <v>63.09</v>
      </c>
      <c r="FZ1011" s="9">
        <v>63.09</v>
      </c>
      <c r="GA1011" s="9">
        <v>63.22</v>
      </c>
      <c r="GB1011" s="9">
        <v>64.2</v>
      </c>
      <c r="GD1011" s="9">
        <v>63.52</v>
      </c>
      <c r="GE1011" s="9">
        <v>63.24</v>
      </c>
      <c r="GF1011" s="9">
        <v>63.09</v>
      </c>
      <c r="GG1011" s="9">
        <v>63.04</v>
      </c>
      <c r="GH1011" s="9">
        <v>63.06</v>
      </c>
      <c r="GI1011" s="9">
        <v>63.09</v>
      </c>
      <c r="GJ1011" s="9">
        <v>63.11</v>
      </c>
      <c r="GK1011" s="9">
        <v>63.12</v>
      </c>
      <c r="GL1011" s="9">
        <v>63.13</v>
      </c>
      <c r="GM1011" s="9">
        <v>63.14</v>
      </c>
      <c r="GN1011" s="9">
        <v>63.17</v>
      </c>
      <c r="GO1011" s="9">
        <v>63.22</v>
      </c>
      <c r="GP1011" s="9">
        <v>63.24</v>
      </c>
      <c r="GQ1011" s="9">
        <v>63.27</v>
      </c>
      <c r="GR1011" s="9">
        <v>63.32</v>
      </c>
      <c r="GS1011" s="9">
        <v>63.41</v>
      </c>
      <c r="GT1011" s="9">
        <v>63.51</v>
      </c>
      <c r="GU1011" s="9">
        <v>63.61</v>
      </c>
      <c r="GV1011" s="9">
        <v>63.68</v>
      </c>
      <c r="GW1011" s="9">
        <v>63.76</v>
      </c>
      <c r="GX1011" s="9">
        <v>63.86</v>
      </c>
      <c r="GY1011" s="9">
        <v>63.96</v>
      </c>
      <c r="GZ1011" s="9">
        <v>64.08</v>
      </c>
      <c r="HA1011" s="9">
        <v>64.2</v>
      </c>
      <c r="HB1011" s="9">
        <v>64.260000000000005</v>
      </c>
      <c r="HC1011" s="9">
        <v>64.349999999999994</v>
      </c>
      <c r="HD1011" s="9">
        <v>64.5</v>
      </c>
      <c r="HE1011" s="9">
        <v>64.64</v>
      </c>
      <c r="HF1011" s="9">
        <v>64.790000000000006</v>
      </c>
      <c r="HG1011" s="9">
        <v>64.92</v>
      </c>
      <c r="HH1011" s="9">
        <v>64.98</v>
      </c>
      <c r="HI1011" s="9">
        <v>65.040000000000006</v>
      </c>
      <c r="HJ1011" s="9">
        <v>65.13</v>
      </c>
      <c r="HK1011" s="9">
        <v>65.23</v>
      </c>
      <c r="HL1011" s="9">
        <v>65.349999999999994</v>
      </c>
      <c r="HM1011" s="9">
        <v>65.47</v>
      </c>
      <c r="HN1011" s="9">
        <v>65.55</v>
      </c>
      <c r="HO1011" s="9">
        <v>65.67</v>
      </c>
      <c r="HP1011" s="9">
        <v>65.81</v>
      </c>
      <c r="HQ1011" s="9">
        <v>65.989999999999995</v>
      </c>
      <c r="HR1011" s="9">
        <v>66.09</v>
      </c>
      <c r="HS1011" s="9">
        <v>66.13</v>
      </c>
      <c r="HT1011" s="9">
        <v>66.2</v>
      </c>
      <c r="HU1011" s="9">
        <v>66.28</v>
      </c>
      <c r="HV1011" s="9">
        <v>66.36</v>
      </c>
      <c r="HW1011" s="9">
        <v>66.45</v>
      </c>
      <c r="HX1011" s="9">
        <v>66.48</v>
      </c>
      <c r="HY1011" s="9">
        <v>66.53</v>
      </c>
      <c r="ID1011" s="14">
        <v>84.838099999999997</v>
      </c>
      <c r="IE1011" s="14">
        <v>84.747900000000001</v>
      </c>
      <c r="IF1011" s="14">
        <v>-0.10641399999999999</v>
      </c>
      <c r="IH1011" s="7">
        <v>63.52</v>
      </c>
      <c r="II1011" s="9">
        <v>83.01</v>
      </c>
    </row>
    <row r="1012" spans="1:243" x14ac:dyDescent="0.35">
      <c r="A1012" s="6">
        <f t="shared" si="219"/>
        <v>45967</v>
      </c>
      <c r="B1012" s="13">
        <f t="shared" si="225"/>
        <v>11</v>
      </c>
      <c r="C1012" s="13">
        <f t="shared" si="226"/>
        <v>2025</v>
      </c>
      <c r="D1012">
        <f t="shared" si="227"/>
        <v>202511</v>
      </c>
      <c r="E1012">
        <f t="shared" si="228"/>
        <v>4</v>
      </c>
      <c r="F1012">
        <f t="shared" si="229"/>
        <v>202504</v>
      </c>
      <c r="G1012" t="s">
        <v>2195</v>
      </c>
      <c r="H1012" s="9">
        <v>4</v>
      </c>
      <c r="I1012" s="9">
        <v>3.9693000000000001</v>
      </c>
      <c r="J1012" s="10">
        <v>3.9273994999999999</v>
      </c>
      <c r="K1012" s="10">
        <v>3.8247472</v>
      </c>
      <c r="L1012" s="10">
        <v>3.7375980000000002</v>
      </c>
      <c r="M1012" s="10">
        <v>3.6651419999999999</v>
      </c>
      <c r="N1012" s="10">
        <v>3.6034934000000001</v>
      </c>
      <c r="O1012" s="10">
        <v>3.5502188000000001</v>
      </c>
      <c r="P1012" s="10">
        <v>3.5051760000000001</v>
      </c>
      <c r="Q1012" s="10">
        <v>3.4690227</v>
      </c>
      <c r="R1012" s="10">
        <v>3.4417615000000001</v>
      </c>
      <c r="S1012" s="10">
        <v>3.4230499000000001</v>
      </c>
      <c r="T1012" s="10">
        <v>3.4117665000000001</v>
      </c>
      <c r="U1012" s="10">
        <v>3.4063835999999998</v>
      </c>
      <c r="V1012" s="10">
        <v>3.4044051999999998</v>
      </c>
      <c r="W1012" s="10">
        <v>3.4049038999999999</v>
      </c>
      <c r="X1012" s="10">
        <v>3.4074331</v>
      </c>
      <c r="Y1012" s="10">
        <v>3.4115457999999999</v>
      </c>
      <c r="Z1012" s="10">
        <v>3.4167955000000001</v>
      </c>
      <c r="AA1012" s="10">
        <v>3.4227351000000001</v>
      </c>
      <c r="AB1012" s="10">
        <v>3.4290020000000001</v>
      </c>
      <c r="AC1012" s="10">
        <v>3.4355228000000002</v>
      </c>
      <c r="AD1012" s="10">
        <v>3.4422864</v>
      </c>
      <c r="AE1012" s="10">
        <v>3.4492821</v>
      </c>
      <c r="AF1012" s="10">
        <v>3.4564987999999999</v>
      </c>
      <c r="AG1012" s="10">
        <v>3.4639256</v>
      </c>
      <c r="AH1012" s="10">
        <v>3.4715528999999998</v>
      </c>
      <c r="AI1012" s="10">
        <v>3.4793780999999999</v>
      </c>
      <c r="AJ1012" s="10">
        <v>3.4874003</v>
      </c>
      <c r="AK1012" s="10">
        <v>3.4956187000000001</v>
      </c>
      <c r="AL1012" s="10">
        <v>3.5040328000000001</v>
      </c>
      <c r="AM1012" s="10">
        <v>3.5126415999999998</v>
      </c>
      <c r="AN1012" s="10">
        <v>3.5214444</v>
      </c>
      <c r="AO1012" s="10">
        <v>3.5304408</v>
      </c>
      <c r="AP1012" s="10">
        <v>3.5396296</v>
      </c>
      <c r="AQ1012" s="10">
        <v>3.5490103999999998</v>
      </c>
      <c r="AR1012" s="10">
        <v>3.5585824000000001</v>
      </c>
      <c r="AS1012" s="10">
        <v>3.5683446999999999</v>
      </c>
      <c r="AT1012" s="10">
        <v>3.5782968999999998</v>
      </c>
      <c r="AU1012" s="10">
        <v>3.5884398000000002</v>
      </c>
      <c r="AV1012" s="10">
        <v>3.5987741999999998</v>
      </c>
      <c r="AW1012" s="10">
        <v>3.6093011000000002</v>
      </c>
      <c r="AX1012" s="10">
        <v>3.6200215999999998</v>
      </c>
      <c r="AY1012" s="10">
        <v>3.6309364999999998</v>
      </c>
      <c r="AZ1012" s="10">
        <v>3.6420469</v>
      </c>
      <c r="BA1012" s="10">
        <v>3.6533538000000001</v>
      </c>
      <c r="BB1012" s="10">
        <v>3.6648580000000002</v>
      </c>
      <c r="BC1012" s="10">
        <v>3.6765604999999999</v>
      </c>
      <c r="BD1012" s="10">
        <v>3.6884625999999998</v>
      </c>
      <c r="BE1012" s="10">
        <v>3.7005648</v>
      </c>
      <c r="BF1012" s="10">
        <v>3.7128670000000001</v>
      </c>
      <c r="BG1012" s="10">
        <v>3.7253631999999999</v>
      </c>
      <c r="BH1012" s="10">
        <v>3.7380453999999999</v>
      </c>
      <c r="BI1012" s="10">
        <v>3.7509058999999998</v>
      </c>
      <c r="BJ1012" s="10">
        <v>3.7639372999999998</v>
      </c>
      <c r="BK1012" s="10">
        <v>3.7771314</v>
      </c>
      <c r="BL1012" s="10">
        <v>3.7904808000000001</v>
      </c>
      <c r="BM1012" s="10">
        <v>3.8039776999999999</v>
      </c>
      <c r="BN1012" s="10">
        <v>3.8176142</v>
      </c>
      <c r="BO1012" s="10">
        <v>3.8313828000000001</v>
      </c>
      <c r="BP1012" s="10">
        <v>3.8452757000000002</v>
      </c>
      <c r="BQ1012" s="10">
        <v>3.8592849999999999</v>
      </c>
      <c r="BR1012" s="10">
        <v>3.9453482000000002</v>
      </c>
      <c r="BS1012" s="10">
        <v>4.0336128000000002</v>
      </c>
      <c r="BU1012" s="9">
        <v>82.09</v>
      </c>
      <c r="BV1012" s="9">
        <v>83.72</v>
      </c>
      <c r="BW1012" s="9">
        <v>83.78</v>
      </c>
      <c r="BX1012" s="9">
        <v>80.78</v>
      </c>
      <c r="BY1012" s="9">
        <v>77.37</v>
      </c>
      <c r="BZ1012" s="9">
        <v>75.28</v>
      </c>
      <c r="CA1012" s="9">
        <v>74.680000000000007</v>
      </c>
      <c r="CB1012" s="9">
        <v>74.45</v>
      </c>
      <c r="CC1012" s="9">
        <v>75.53</v>
      </c>
      <c r="CD1012" s="9">
        <v>76.53</v>
      </c>
      <c r="CE1012" s="9">
        <v>78.010000000000005</v>
      </c>
      <c r="CF1012" s="9">
        <v>82.81</v>
      </c>
      <c r="CG1012" s="9">
        <v>84.8</v>
      </c>
      <c r="CH1012" s="9">
        <v>86.58</v>
      </c>
      <c r="CI1012" s="9">
        <v>86.97</v>
      </c>
      <c r="CJ1012" s="9">
        <v>80.540000000000006</v>
      </c>
      <c r="CK1012" s="9">
        <v>72.489999999999995</v>
      </c>
      <c r="CL1012" s="9">
        <v>70.08</v>
      </c>
      <c r="CM1012" s="9">
        <v>68.819999999999993</v>
      </c>
      <c r="CN1012" s="9">
        <v>68.31</v>
      </c>
      <c r="CO1012" s="9">
        <v>68.459999999999994</v>
      </c>
      <c r="CP1012" s="9">
        <v>70.540000000000006</v>
      </c>
      <c r="CQ1012" s="9">
        <v>75.58</v>
      </c>
      <c r="CR1012" s="9">
        <v>78.48</v>
      </c>
      <c r="CS1012" s="9">
        <v>79.069999999999993</v>
      </c>
      <c r="CT1012" s="9">
        <v>80.430000000000007</v>
      </c>
      <c r="CU1012" s="9">
        <v>80.31</v>
      </c>
      <c r="CV1012" s="9">
        <v>76.599999999999994</v>
      </c>
      <c r="CW1012" s="9">
        <v>68.41</v>
      </c>
      <c r="CX1012" s="9">
        <v>64.48</v>
      </c>
      <c r="CY1012" s="9">
        <v>62.52</v>
      </c>
      <c r="CZ1012" s="9">
        <v>62.61</v>
      </c>
      <c r="DA1012" s="9">
        <v>62.71</v>
      </c>
      <c r="DB1012" s="9">
        <v>65.03</v>
      </c>
      <c r="DC1012" s="9">
        <v>69.510000000000005</v>
      </c>
      <c r="DD1012" s="9">
        <v>71.94</v>
      </c>
      <c r="DE1012" s="9">
        <v>73.23</v>
      </c>
      <c r="DF1012" s="9">
        <v>75.489999999999995</v>
      </c>
      <c r="DG1012" s="9">
        <v>74.989999999999995</v>
      </c>
      <c r="DH1012" s="9">
        <v>73.14</v>
      </c>
      <c r="DI1012" s="9">
        <v>65.38</v>
      </c>
      <c r="DJ1012" s="9">
        <v>62.8</v>
      </c>
      <c r="DK1012" s="9">
        <v>62.06</v>
      </c>
      <c r="DL1012" s="9">
        <v>62.33</v>
      </c>
      <c r="DM1012" s="9">
        <v>61.94</v>
      </c>
      <c r="DN1012" s="9">
        <v>63.23</v>
      </c>
      <c r="DO1012" s="9">
        <v>66.69</v>
      </c>
      <c r="DP1012" s="9">
        <v>69.25</v>
      </c>
      <c r="DR1012" s="9">
        <v>82.2</v>
      </c>
      <c r="DS1012" s="9">
        <v>89.38</v>
      </c>
      <c r="DT1012" s="9">
        <v>87.68</v>
      </c>
      <c r="DU1012" s="9">
        <v>77.64</v>
      </c>
      <c r="DV1012" s="9">
        <v>72.8</v>
      </c>
      <c r="DW1012" s="9">
        <v>71.38</v>
      </c>
      <c r="DX1012" s="9">
        <v>70.31</v>
      </c>
      <c r="DY1012" s="9">
        <v>70.06</v>
      </c>
      <c r="DZ1012" s="9">
        <v>70.22</v>
      </c>
      <c r="EA1012" s="9">
        <v>72.41</v>
      </c>
      <c r="EB1012" s="9">
        <v>76.92</v>
      </c>
      <c r="EC1012" s="9">
        <v>78.88</v>
      </c>
      <c r="ED1012" s="9">
        <v>79.12</v>
      </c>
      <c r="EE1012" s="9">
        <v>83.38</v>
      </c>
      <c r="EF1012" s="9">
        <v>82.84</v>
      </c>
      <c r="EG1012" s="9">
        <v>79.66</v>
      </c>
      <c r="EH1012" s="9">
        <v>68.52</v>
      </c>
      <c r="EI1012" s="9">
        <v>65.739999999999995</v>
      </c>
      <c r="EJ1012" s="9">
        <v>65.489999999999995</v>
      </c>
      <c r="EK1012" s="9">
        <v>65.739999999999995</v>
      </c>
      <c r="EL1012" s="9">
        <v>66.239999999999995</v>
      </c>
      <c r="EM1012" s="9">
        <v>68.58</v>
      </c>
      <c r="EN1012" s="9">
        <v>75.319999999999993</v>
      </c>
      <c r="EO1012" s="9">
        <v>77.319999999999993</v>
      </c>
      <c r="EP1012" s="9">
        <v>77.56</v>
      </c>
      <c r="EQ1012" s="9">
        <v>77.5</v>
      </c>
      <c r="ER1012" s="9">
        <v>77.02</v>
      </c>
      <c r="ES1012" s="9">
        <v>74.27</v>
      </c>
      <c r="ET1012" s="9">
        <v>66.13</v>
      </c>
      <c r="EU1012" s="9">
        <v>63.72</v>
      </c>
      <c r="EV1012" s="9">
        <v>63.52</v>
      </c>
      <c r="EW1012" s="9">
        <v>63.72</v>
      </c>
      <c r="EX1012" s="9">
        <v>64.180000000000007</v>
      </c>
      <c r="EY1012" s="9">
        <v>66.430000000000007</v>
      </c>
      <c r="EZ1012" s="9">
        <v>74.040000000000006</v>
      </c>
      <c r="FA1012" s="9">
        <v>76.06</v>
      </c>
      <c r="FB1012" s="9">
        <v>76.239999999999995</v>
      </c>
      <c r="FC1012" s="9">
        <v>76.2</v>
      </c>
      <c r="FD1012" s="9">
        <v>75.739999999999995</v>
      </c>
      <c r="FE1012" s="9">
        <v>73.209999999999994</v>
      </c>
      <c r="FF1012" s="9">
        <v>66.02</v>
      </c>
      <c r="FG1012" s="9">
        <v>63.76</v>
      </c>
      <c r="FH1012" s="9">
        <v>63.69</v>
      </c>
      <c r="FI1012" s="9">
        <v>63.93</v>
      </c>
      <c r="FJ1012" s="9">
        <v>64.319999999999993</v>
      </c>
      <c r="FK1012" s="9">
        <v>66.459999999999994</v>
      </c>
      <c r="FL1012" s="9">
        <v>74.06</v>
      </c>
      <c r="FM1012" s="9">
        <v>75.900000000000006</v>
      </c>
      <c r="FO1012" s="9">
        <v>83.218100000000007</v>
      </c>
      <c r="FP1012" s="7">
        <v>63.41</v>
      </c>
      <c r="FQ1012" s="9">
        <v>1.3102</v>
      </c>
      <c r="FT1012" s="7">
        <v>3.84</v>
      </c>
      <c r="FU1012" s="7">
        <v>4.4400000000000004</v>
      </c>
      <c r="FV1012" s="9">
        <v>83.355199999999996</v>
      </c>
      <c r="FX1012" s="9">
        <v>63.38</v>
      </c>
      <c r="FY1012" s="9">
        <v>62.9</v>
      </c>
      <c r="FZ1012" s="9">
        <v>62.91</v>
      </c>
      <c r="GA1012" s="9">
        <v>63.01</v>
      </c>
      <c r="GB1012" s="9">
        <v>63.96</v>
      </c>
      <c r="GD1012" s="9">
        <v>63.38</v>
      </c>
      <c r="GE1012" s="9">
        <v>63.07</v>
      </c>
      <c r="GF1012" s="9">
        <v>62.9</v>
      </c>
      <c r="GG1012" s="9">
        <v>62.86</v>
      </c>
      <c r="GH1012" s="9">
        <v>62.87</v>
      </c>
      <c r="GI1012" s="9">
        <v>62.91</v>
      </c>
      <c r="GJ1012" s="9">
        <v>62.92</v>
      </c>
      <c r="GK1012" s="9">
        <v>62.93</v>
      </c>
      <c r="GL1012" s="9">
        <v>62.93</v>
      </c>
      <c r="GM1012" s="9">
        <v>62.94</v>
      </c>
      <c r="GN1012" s="9">
        <v>62.97</v>
      </c>
      <c r="GO1012" s="9">
        <v>63.01</v>
      </c>
      <c r="GP1012" s="9">
        <v>63.03</v>
      </c>
      <c r="GQ1012" s="9">
        <v>63.06</v>
      </c>
      <c r="GR1012" s="9">
        <v>63.11</v>
      </c>
      <c r="GS1012" s="9">
        <v>63.19</v>
      </c>
      <c r="GT1012" s="9">
        <v>63.29</v>
      </c>
      <c r="GU1012" s="9">
        <v>63.39</v>
      </c>
      <c r="GV1012" s="9">
        <v>63.46</v>
      </c>
      <c r="GW1012" s="9">
        <v>63.54</v>
      </c>
      <c r="GX1012" s="9">
        <v>63.64</v>
      </c>
      <c r="GY1012" s="9">
        <v>63.74</v>
      </c>
      <c r="GZ1012" s="9">
        <v>63.85</v>
      </c>
      <c r="HA1012" s="9">
        <v>63.96</v>
      </c>
      <c r="HB1012" s="9">
        <v>64.02</v>
      </c>
      <c r="HC1012" s="9">
        <v>64.11</v>
      </c>
      <c r="HD1012" s="9">
        <v>64.260000000000005</v>
      </c>
      <c r="HE1012" s="9">
        <v>64.400000000000006</v>
      </c>
      <c r="HF1012" s="9">
        <v>64.55</v>
      </c>
      <c r="HG1012" s="9">
        <v>64.67</v>
      </c>
      <c r="HH1012" s="9">
        <v>64.72</v>
      </c>
      <c r="HI1012" s="9">
        <v>64.78</v>
      </c>
      <c r="HJ1012" s="9">
        <v>64.87</v>
      </c>
      <c r="HK1012" s="9">
        <v>64.97</v>
      </c>
      <c r="HL1012" s="9">
        <v>65.08</v>
      </c>
      <c r="HM1012" s="9">
        <v>65.2</v>
      </c>
      <c r="HN1012" s="9">
        <v>65.28</v>
      </c>
      <c r="HO1012" s="9">
        <v>65.400000000000006</v>
      </c>
      <c r="HP1012" s="9">
        <v>65.540000000000006</v>
      </c>
      <c r="HQ1012" s="9">
        <v>65.72</v>
      </c>
      <c r="HR1012" s="9">
        <v>65.819999999999993</v>
      </c>
      <c r="HS1012" s="9">
        <v>65.86</v>
      </c>
      <c r="HT1012" s="9">
        <v>65.930000000000007</v>
      </c>
      <c r="HU1012" s="9">
        <v>66.010000000000005</v>
      </c>
      <c r="HV1012" s="9">
        <v>66.09</v>
      </c>
      <c r="HW1012" s="9">
        <v>66.180000000000007</v>
      </c>
      <c r="HX1012" s="9">
        <v>66.209999999999994</v>
      </c>
      <c r="HY1012" s="9">
        <v>66.260000000000005</v>
      </c>
      <c r="ID1012" s="14">
        <v>84.838099999999997</v>
      </c>
      <c r="IE1012" s="14">
        <v>84.747900000000001</v>
      </c>
      <c r="IF1012" s="14">
        <v>-0.10641399999999999</v>
      </c>
      <c r="IH1012" s="7">
        <v>63.38</v>
      </c>
      <c r="II1012" s="9">
        <v>82.09</v>
      </c>
    </row>
    <row r="1013" spans="1:243" x14ac:dyDescent="0.35">
      <c r="A1013" s="6">
        <f t="shared" si="219"/>
        <v>45968</v>
      </c>
      <c r="B1013" s="13">
        <f t="shared" si="225"/>
        <v>11</v>
      </c>
      <c r="C1013" s="13">
        <f t="shared" si="226"/>
        <v>2025</v>
      </c>
      <c r="D1013">
        <f t="shared" si="227"/>
        <v>202511</v>
      </c>
      <c r="E1013">
        <f t="shared" si="228"/>
        <v>4</v>
      </c>
      <c r="F1013">
        <f t="shared" si="229"/>
        <v>202504</v>
      </c>
      <c r="G1013" t="s">
        <v>2196</v>
      </c>
      <c r="H1013" s="9">
        <v>4</v>
      </c>
      <c r="I1013" s="9">
        <v>3.9697</v>
      </c>
      <c r="J1013" s="10">
        <v>3.9246927</v>
      </c>
      <c r="K1013" s="10">
        <v>3.8211826000000002</v>
      </c>
      <c r="L1013" s="10">
        <v>3.7376694000000001</v>
      </c>
      <c r="M1013" s="10">
        <v>3.6686014</v>
      </c>
      <c r="N1013" s="10">
        <v>3.6083291000000002</v>
      </c>
      <c r="O1013" s="10">
        <v>3.5553097</v>
      </c>
      <c r="P1013" s="10">
        <v>3.5105708999999998</v>
      </c>
      <c r="Q1013" s="10">
        <v>3.4753074000000002</v>
      </c>
      <c r="R1013" s="10">
        <v>3.4493246000000002</v>
      </c>
      <c r="S1013" s="10">
        <v>3.4318050000000002</v>
      </c>
      <c r="T1013" s="10">
        <v>3.4213513999999998</v>
      </c>
      <c r="U1013" s="10">
        <v>3.4162026000000001</v>
      </c>
      <c r="V1013" s="10">
        <v>3.41357</v>
      </c>
      <c r="W1013" s="10">
        <v>3.4126173999999998</v>
      </c>
      <c r="X1013" s="10">
        <v>3.4132142000000001</v>
      </c>
      <c r="Y1013" s="10">
        <v>3.4152296</v>
      </c>
      <c r="Z1013" s="10">
        <v>3.4185332000000002</v>
      </c>
      <c r="AA1013" s="10">
        <v>3.4229943</v>
      </c>
      <c r="AB1013" s="10">
        <v>3.4284843999999999</v>
      </c>
      <c r="AC1013" s="10">
        <v>3.434882</v>
      </c>
      <c r="AD1013" s="10">
        <v>3.4420670000000002</v>
      </c>
      <c r="AE1013" s="10">
        <v>3.4499194000000002</v>
      </c>
      <c r="AF1013" s="10">
        <v>3.4583195</v>
      </c>
      <c r="AG1013" s="10">
        <v>3.4671470000000002</v>
      </c>
      <c r="AH1013" s="10">
        <v>3.4762966</v>
      </c>
      <c r="AI1013" s="10">
        <v>3.4857277</v>
      </c>
      <c r="AJ1013" s="10">
        <v>3.4954174</v>
      </c>
      <c r="AK1013" s="10">
        <v>3.5053428000000002</v>
      </c>
      <c r="AL1013" s="10">
        <v>3.5154811000000001</v>
      </c>
      <c r="AM1013" s="10">
        <v>3.5258094</v>
      </c>
      <c r="AN1013" s="10">
        <v>3.5363047999999999</v>
      </c>
      <c r="AO1013" s="10">
        <v>3.5469445999999998</v>
      </c>
      <c r="AP1013" s="10">
        <v>3.5577057000000001</v>
      </c>
      <c r="AQ1013" s="10">
        <v>3.5685652999999999</v>
      </c>
      <c r="AR1013" s="10">
        <v>3.5795007999999999</v>
      </c>
      <c r="AS1013" s="10">
        <v>3.5904889</v>
      </c>
      <c r="AT1013" s="10">
        <v>3.6015123999999998</v>
      </c>
      <c r="AU1013" s="10">
        <v>3.6125774000000002</v>
      </c>
      <c r="AV1013" s="10">
        <v>3.6236963000000002</v>
      </c>
      <c r="AW1013" s="10">
        <v>3.6348817000000002</v>
      </c>
      <c r="AX1013" s="10">
        <v>3.6461464000000001</v>
      </c>
      <c r="AY1013" s="10">
        <v>3.6575025999999999</v>
      </c>
      <c r="AZ1013" s="10">
        <v>3.6689633000000001</v>
      </c>
      <c r="BA1013" s="10">
        <v>3.6805409</v>
      </c>
      <c r="BB1013" s="10">
        <v>3.6922480000000002</v>
      </c>
      <c r="BC1013" s="10">
        <v>3.7040970999999998</v>
      </c>
      <c r="BD1013" s="10">
        <v>3.7161010999999999</v>
      </c>
      <c r="BE1013" s="10">
        <v>3.7282720999999999</v>
      </c>
      <c r="BF1013" s="10">
        <v>3.7406201000000001</v>
      </c>
      <c r="BG1013" s="10">
        <v>3.7531417999999999</v>
      </c>
      <c r="BH1013" s="10">
        <v>3.7658299</v>
      </c>
      <c r="BI1013" s="10">
        <v>3.7786776</v>
      </c>
      <c r="BJ1013" s="10">
        <v>3.7916780999999999</v>
      </c>
      <c r="BK1013" s="10">
        <v>3.8048242000000001</v>
      </c>
      <c r="BL1013" s="10">
        <v>3.8181090000000002</v>
      </c>
      <c r="BM1013" s="10">
        <v>3.8315256999999998</v>
      </c>
      <c r="BN1013" s="10">
        <v>3.8450671999999999</v>
      </c>
      <c r="BO1013" s="10">
        <v>3.8587264999999999</v>
      </c>
      <c r="BP1013" s="10">
        <v>3.8724968999999998</v>
      </c>
      <c r="BQ1013" s="10">
        <v>3.886371</v>
      </c>
      <c r="BR1013" s="10">
        <v>3.9714041999999998</v>
      </c>
      <c r="BS1013" s="10">
        <v>4.0583932000000003</v>
      </c>
      <c r="BU1013" s="9">
        <v>81.150000000000006</v>
      </c>
      <c r="BV1013" s="9">
        <v>82.83</v>
      </c>
      <c r="BW1013" s="9">
        <v>82.98</v>
      </c>
      <c r="BX1013" s="9">
        <v>80.11</v>
      </c>
      <c r="BY1013" s="9">
        <v>76.78</v>
      </c>
      <c r="BZ1013" s="9">
        <v>74.680000000000007</v>
      </c>
      <c r="CA1013" s="9">
        <v>74.08</v>
      </c>
      <c r="CB1013" s="9">
        <v>73.94</v>
      </c>
      <c r="CC1013" s="9">
        <v>75.02</v>
      </c>
      <c r="CD1013" s="9">
        <v>76</v>
      </c>
      <c r="CE1013" s="9">
        <v>77.55</v>
      </c>
      <c r="CF1013" s="9">
        <v>82.36</v>
      </c>
      <c r="CG1013" s="9">
        <v>84.27</v>
      </c>
      <c r="CH1013" s="9">
        <v>85.98</v>
      </c>
      <c r="CI1013" s="9">
        <v>86.32</v>
      </c>
      <c r="CJ1013" s="9">
        <v>79.89</v>
      </c>
      <c r="CK1013" s="9">
        <v>72.06</v>
      </c>
      <c r="CL1013" s="9">
        <v>69.650000000000006</v>
      </c>
      <c r="CM1013" s="9">
        <v>68.39</v>
      </c>
      <c r="CN1013" s="9">
        <v>67.88</v>
      </c>
      <c r="CO1013" s="9">
        <v>68.03</v>
      </c>
      <c r="CP1013" s="9">
        <v>70.11</v>
      </c>
      <c r="CQ1013" s="9">
        <v>75.23</v>
      </c>
      <c r="CR1013" s="9">
        <v>78.13</v>
      </c>
      <c r="CS1013" s="9">
        <v>78.72</v>
      </c>
      <c r="CT1013" s="9">
        <v>80.08</v>
      </c>
      <c r="CU1013" s="9">
        <v>79.959999999999994</v>
      </c>
      <c r="CV1013" s="9">
        <v>76.25</v>
      </c>
      <c r="CW1013" s="9">
        <v>68.25</v>
      </c>
      <c r="CX1013" s="9">
        <v>64.349999999999994</v>
      </c>
      <c r="CY1013" s="9">
        <v>62.39</v>
      </c>
      <c r="CZ1013" s="9">
        <v>62.48</v>
      </c>
      <c r="DA1013" s="9">
        <v>62.63</v>
      </c>
      <c r="DB1013" s="9">
        <v>64.94</v>
      </c>
      <c r="DC1013" s="9">
        <v>69.42</v>
      </c>
      <c r="DD1013" s="9">
        <v>71.849999999999994</v>
      </c>
      <c r="DE1013" s="9">
        <v>73.14</v>
      </c>
      <c r="DF1013" s="9">
        <v>75.400000000000006</v>
      </c>
      <c r="DG1013" s="9">
        <v>74.900000000000006</v>
      </c>
      <c r="DH1013" s="9">
        <v>73.05</v>
      </c>
      <c r="DI1013" s="9">
        <v>65.290000000000006</v>
      </c>
      <c r="DJ1013" s="9">
        <v>62.71</v>
      </c>
      <c r="DK1013" s="9">
        <v>61.97</v>
      </c>
      <c r="DL1013" s="9">
        <v>62.24</v>
      </c>
      <c r="DM1013" s="9">
        <v>61.85</v>
      </c>
      <c r="DN1013" s="9">
        <v>63.14</v>
      </c>
      <c r="DO1013" s="9">
        <v>66.599999999999994</v>
      </c>
      <c r="DP1013" s="9">
        <v>69.16</v>
      </c>
      <c r="DR1013" s="9">
        <v>80.75</v>
      </c>
      <c r="DS1013" s="9">
        <v>87.98</v>
      </c>
      <c r="DT1013" s="9">
        <v>86.72</v>
      </c>
      <c r="DU1013" s="9">
        <v>76.86</v>
      </c>
      <c r="DV1013" s="9">
        <v>71.989999999999995</v>
      </c>
      <c r="DW1013" s="9">
        <v>70.599999999999994</v>
      </c>
      <c r="DX1013" s="9">
        <v>69.540000000000006</v>
      </c>
      <c r="DY1013" s="9">
        <v>69.37</v>
      </c>
      <c r="DZ1013" s="9">
        <v>69.53</v>
      </c>
      <c r="EA1013" s="9">
        <v>71.72</v>
      </c>
      <c r="EB1013" s="9">
        <v>75.97</v>
      </c>
      <c r="EC1013" s="9">
        <v>77.930000000000007</v>
      </c>
      <c r="ED1013" s="9">
        <v>78.16</v>
      </c>
      <c r="EE1013" s="9">
        <v>82.41</v>
      </c>
      <c r="EF1013" s="9">
        <v>81.88</v>
      </c>
      <c r="EG1013" s="9">
        <v>78.739999999999995</v>
      </c>
      <c r="EH1013" s="9">
        <v>68.099999999999994</v>
      </c>
      <c r="EI1013" s="9">
        <v>65.319999999999993</v>
      </c>
      <c r="EJ1013" s="9">
        <v>65.069999999999993</v>
      </c>
      <c r="EK1013" s="9">
        <v>65.319999999999993</v>
      </c>
      <c r="EL1013" s="9">
        <v>65.819999999999993</v>
      </c>
      <c r="EM1013" s="9">
        <v>68.16</v>
      </c>
      <c r="EN1013" s="9">
        <v>74.72</v>
      </c>
      <c r="EO1013" s="9">
        <v>76.69</v>
      </c>
      <c r="EP1013" s="9">
        <v>76.94</v>
      </c>
      <c r="EQ1013" s="9">
        <v>76.88</v>
      </c>
      <c r="ER1013" s="9">
        <v>76.400000000000006</v>
      </c>
      <c r="ES1013" s="9">
        <v>73.67</v>
      </c>
      <c r="ET1013" s="9">
        <v>66.13</v>
      </c>
      <c r="EU1013" s="9">
        <v>63.72</v>
      </c>
      <c r="EV1013" s="9">
        <v>63.52</v>
      </c>
      <c r="EW1013" s="9">
        <v>63.72</v>
      </c>
      <c r="EX1013" s="9">
        <v>64.180000000000007</v>
      </c>
      <c r="EY1013" s="9">
        <v>66.42</v>
      </c>
      <c r="EZ1013" s="9">
        <v>73.22</v>
      </c>
      <c r="FA1013" s="9">
        <v>75.22</v>
      </c>
      <c r="FB1013" s="9">
        <v>75.400000000000006</v>
      </c>
      <c r="FC1013" s="9">
        <v>75.36</v>
      </c>
      <c r="FD1013" s="9">
        <v>74.91</v>
      </c>
      <c r="FE1013" s="9">
        <v>72.400000000000006</v>
      </c>
      <c r="FF1013" s="9">
        <v>65.599999999999994</v>
      </c>
      <c r="FG1013" s="9">
        <v>63.34</v>
      </c>
      <c r="FH1013" s="9">
        <v>63.27</v>
      </c>
      <c r="FI1013" s="9">
        <v>63.51</v>
      </c>
      <c r="FJ1013" s="9">
        <v>63.9</v>
      </c>
      <c r="FK1013" s="9">
        <v>66.040000000000006</v>
      </c>
      <c r="FL1013" s="9">
        <v>73.59</v>
      </c>
      <c r="FM1013" s="9">
        <v>75.430000000000007</v>
      </c>
      <c r="FO1013" s="9">
        <v>83.408799999999999</v>
      </c>
      <c r="FP1013" s="7">
        <v>63.72</v>
      </c>
      <c r="FQ1013" s="9">
        <v>1.3151999999999999</v>
      </c>
      <c r="FT1013" s="7">
        <v>3.81</v>
      </c>
      <c r="FU1013" s="7">
        <v>4.4800000000000004</v>
      </c>
      <c r="FV1013" s="9">
        <v>83.5535</v>
      </c>
      <c r="FX1013" s="9">
        <v>63.63</v>
      </c>
      <c r="FY1013" s="9">
        <v>63.25</v>
      </c>
      <c r="FZ1013" s="9">
        <v>63.24</v>
      </c>
      <c r="GA1013" s="9">
        <v>63.3</v>
      </c>
      <c r="GB1013" s="9">
        <v>64.150000000000006</v>
      </c>
      <c r="GD1013" s="9">
        <v>63.63</v>
      </c>
      <c r="GE1013" s="9">
        <v>63.39</v>
      </c>
      <c r="GF1013" s="9">
        <v>63.25</v>
      </c>
      <c r="GG1013" s="9">
        <v>63.21</v>
      </c>
      <c r="GH1013" s="9">
        <v>63.22</v>
      </c>
      <c r="GI1013" s="9">
        <v>63.24</v>
      </c>
      <c r="GJ1013" s="9">
        <v>63.24</v>
      </c>
      <c r="GK1013" s="9">
        <v>63.24</v>
      </c>
      <c r="GL1013" s="9">
        <v>63.24</v>
      </c>
      <c r="GM1013" s="9">
        <v>63.24</v>
      </c>
      <c r="GN1013" s="9">
        <v>63.26</v>
      </c>
      <c r="GO1013" s="9">
        <v>63.3</v>
      </c>
      <c r="GP1013" s="9">
        <v>63.31</v>
      </c>
      <c r="GQ1013" s="9">
        <v>63.33</v>
      </c>
      <c r="GR1013" s="9">
        <v>63.37</v>
      </c>
      <c r="GS1013" s="9">
        <v>63.45</v>
      </c>
      <c r="GT1013" s="9">
        <v>63.54</v>
      </c>
      <c r="GU1013" s="9">
        <v>63.63</v>
      </c>
      <c r="GV1013" s="9">
        <v>63.68</v>
      </c>
      <c r="GW1013" s="9">
        <v>63.76</v>
      </c>
      <c r="GX1013" s="9">
        <v>63.85</v>
      </c>
      <c r="GY1013" s="9">
        <v>63.94</v>
      </c>
      <c r="GZ1013" s="9">
        <v>64.05</v>
      </c>
      <c r="HA1013" s="9">
        <v>64.150000000000006</v>
      </c>
      <c r="HB1013" s="9">
        <v>64.209999999999994</v>
      </c>
      <c r="HC1013" s="9">
        <v>64.290000000000006</v>
      </c>
      <c r="HD1013" s="9">
        <v>64.430000000000007</v>
      </c>
      <c r="HE1013" s="9">
        <v>64.56</v>
      </c>
      <c r="HF1013" s="9">
        <v>64.7</v>
      </c>
      <c r="HG1013" s="9">
        <v>64.81</v>
      </c>
      <c r="HH1013" s="9">
        <v>64.86</v>
      </c>
      <c r="HI1013" s="9">
        <v>64.92</v>
      </c>
      <c r="HJ1013" s="9">
        <v>65</v>
      </c>
      <c r="HK1013" s="9">
        <v>65.09</v>
      </c>
      <c r="HL1013" s="9">
        <v>65.19</v>
      </c>
      <c r="HM1013" s="9">
        <v>65.31</v>
      </c>
      <c r="HN1013" s="9">
        <v>65.39</v>
      </c>
      <c r="HO1013" s="9">
        <v>65.510000000000005</v>
      </c>
      <c r="HP1013" s="9">
        <v>65.650000000000006</v>
      </c>
      <c r="HQ1013" s="9">
        <v>65.83</v>
      </c>
      <c r="HR1013" s="9">
        <v>65.92</v>
      </c>
      <c r="HS1013" s="9">
        <v>65.959999999999994</v>
      </c>
      <c r="HT1013" s="9">
        <v>66.03</v>
      </c>
      <c r="HU1013" s="9">
        <v>66.11</v>
      </c>
      <c r="HV1013" s="9">
        <v>66.19</v>
      </c>
      <c r="HW1013" s="9">
        <v>66.27</v>
      </c>
      <c r="HX1013" s="9">
        <v>66.290000000000006</v>
      </c>
      <c r="HY1013" s="9">
        <v>66.33</v>
      </c>
      <c r="ID1013" s="14">
        <v>84.838099999999997</v>
      </c>
      <c r="IE1013" s="14">
        <v>84.747900000000001</v>
      </c>
      <c r="IF1013" s="14">
        <v>-0.10641399999999999</v>
      </c>
      <c r="IH1013" s="7">
        <v>63.63</v>
      </c>
      <c r="II1013" s="9">
        <v>81.150000000000006</v>
      </c>
    </row>
    <row r="1014" spans="1:243" x14ac:dyDescent="0.35">
      <c r="A1014" s="6">
        <f t="shared" si="219"/>
        <v>45971</v>
      </c>
      <c r="B1014" s="13">
        <f t="shared" si="225"/>
        <v>11</v>
      </c>
      <c r="C1014" s="13">
        <f t="shared" si="226"/>
        <v>2025</v>
      </c>
      <c r="D1014">
        <f t="shared" si="227"/>
        <v>202511</v>
      </c>
      <c r="E1014">
        <f t="shared" si="228"/>
        <v>4</v>
      </c>
      <c r="F1014">
        <f t="shared" si="229"/>
        <v>202504</v>
      </c>
      <c r="G1014" t="s">
        <v>2197</v>
      </c>
      <c r="H1014" s="9">
        <v>4</v>
      </c>
      <c r="I1014" s="9">
        <v>3.9693999999999998</v>
      </c>
      <c r="J1014" s="10">
        <v>3.9160591999999999</v>
      </c>
      <c r="K1014" s="10">
        <v>3.8117950999999999</v>
      </c>
      <c r="L1014" s="10">
        <v>3.7328177</v>
      </c>
      <c r="M1014" s="10">
        <v>3.6690263999999999</v>
      </c>
      <c r="N1014" s="10">
        <v>3.6122467</v>
      </c>
      <c r="O1014" s="10">
        <v>3.5609267</v>
      </c>
      <c r="P1014" s="10">
        <v>3.5164868999999999</v>
      </c>
      <c r="Q1014" s="10">
        <v>3.4804602</v>
      </c>
      <c r="R1014" s="10">
        <v>3.4530758000000001</v>
      </c>
      <c r="S1014" s="10">
        <v>3.4338772999999998</v>
      </c>
      <c r="T1014" s="10">
        <v>3.4219206999999998</v>
      </c>
      <c r="U1014" s="10">
        <v>3.4158743999999999</v>
      </c>
      <c r="V1014" s="10">
        <v>3.4139099000000002</v>
      </c>
      <c r="W1014" s="10">
        <v>3.4151723</v>
      </c>
      <c r="X1014" s="10">
        <v>3.4191047000000001</v>
      </c>
      <c r="Y1014" s="10">
        <v>3.4251505999999998</v>
      </c>
      <c r="Z1014" s="10">
        <v>3.4327530999999998</v>
      </c>
      <c r="AA1014" s="10">
        <v>3.4413556000000001</v>
      </c>
      <c r="AB1014" s="10">
        <v>3.4504861999999998</v>
      </c>
      <c r="AC1014" s="10">
        <v>3.4599663999999999</v>
      </c>
      <c r="AD1014" s="10">
        <v>3.4696807999999999</v>
      </c>
      <c r="AE1014" s="10">
        <v>3.479514</v>
      </c>
      <c r="AF1014" s="10">
        <v>3.4893508</v>
      </c>
      <c r="AG1014" s="10">
        <v>3.4990755</v>
      </c>
      <c r="AH1014" s="10">
        <v>3.5085962999999998</v>
      </c>
      <c r="AI1014" s="10">
        <v>3.5179152</v>
      </c>
      <c r="AJ1014" s="10">
        <v>3.5270570000000001</v>
      </c>
      <c r="AK1014" s="10">
        <v>3.5360469999999999</v>
      </c>
      <c r="AL1014" s="10">
        <v>3.5449106000000001</v>
      </c>
      <c r="AM1014" s="10">
        <v>3.5536726999999999</v>
      </c>
      <c r="AN1014" s="10">
        <v>3.5623585000000002</v>
      </c>
      <c r="AO1014" s="10">
        <v>3.5709933999999999</v>
      </c>
      <c r="AP1014" s="10">
        <v>3.5796022999999999</v>
      </c>
      <c r="AQ1014" s="10">
        <v>3.5882105000000002</v>
      </c>
      <c r="AR1014" s="10">
        <v>3.5968434</v>
      </c>
      <c r="AS1014" s="10">
        <v>3.6055258000000001</v>
      </c>
      <c r="AT1014" s="10">
        <v>3.6142815000000001</v>
      </c>
      <c r="AU1014" s="10">
        <v>3.6231274999999998</v>
      </c>
      <c r="AV1014" s="10">
        <v>3.6320787999999999</v>
      </c>
      <c r="AW1014" s="10">
        <v>3.6411503000000001</v>
      </c>
      <c r="AX1014" s="10">
        <v>3.6503573</v>
      </c>
      <c r="AY1014" s="10">
        <v>3.6597146999999999</v>
      </c>
      <c r="AZ1014" s="10">
        <v>3.6692374000000001</v>
      </c>
      <c r="BA1014" s="10">
        <v>3.6789409000000002</v>
      </c>
      <c r="BB1014" s="10">
        <v>3.6888396999999999</v>
      </c>
      <c r="BC1014" s="10">
        <v>3.6989491999999999</v>
      </c>
      <c r="BD1014" s="10">
        <v>3.7092844</v>
      </c>
      <c r="BE1014" s="10">
        <v>3.7198601999999998</v>
      </c>
      <c r="BF1014" s="10">
        <v>3.7306889999999999</v>
      </c>
      <c r="BG1014" s="10">
        <v>3.7417687000000002</v>
      </c>
      <c r="BH1014" s="10">
        <v>3.7530918</v>
      </c>
      <c r="BI1014" s="10">
        <v>3.7646513000000001</v>
      </c>
      <c r="BJ1014" s="10">
        <v>3.7764400999999999</v>
      </c>
      <c r="BK1014" s="10">
        <v>3.7884508000000001</v>
      </c>
      <c r="BL1014" s="10">
        <v>3.8006761999999998</v>
      </c>
      <c r="BM1014" s="10">
        <v>3.8131094999999999</v>
      </c>
      <c r="BN1014" s="10">
        <v>3.8257430000000001</v>
      </c>
      <c r="BO1014" s="10">
        <v>3.8385696999999999</v>
      </c>
      <c r="BP1014" s="10">
        <v>3.8515826999999998</v>
      </c>
      <c r="BQ1014" s="10">
        <v>3.8647743999999999</v>
      </c>
      <c r="BR1014" s="10">
        <v>3.9471856000000001</v>
      </c>
      <c r="BS1014" s="10">
        <v>4.0336546999999996</v>
      </c>
      <c r="BU1014" s="9">
        <v>80.78</v>
      </c>
      <c r="BV1014" s="9">
        <v>82.28</v>
      </c>
      <c r="BW1014" s="9">
        <v>82.52</v>
      </c>
      <c r="BX1014" s="9">
        <v>79.5</v>
      </c>
      <c r="BY1014" s="9">
        <v>76.23</v>
      </c>
      <c r="BZ1014" s="9">
        <v>74.16</v>
      </c>
      <c r="CA1014" s="9">
        <v>73.58</v>
      </c>
      <c r="CB1014" s="9">
        <v>73.349999999999994</v>
      </c>
      <c r="CC1014" s="9">
        <v>74.400000000000006</v>
      </c>
      <c r="CD1014" s="9">
        <v>75.38</v>
      </c>
      <c r="CE1014" s="9">
        <v>76.989999999999995</v>
      </c>
      <c r="CF1014" s="9">
        <v>81.8</v>
      </c>
      <c r="CG1014" s="9">
        <v>83.71</v>
      </c>
      <c r="CH1014" s="9">
        <v>85.42</v>
      </c>
      <c r="CI1014" s="9">
        <v>85.76</v>
      </c>
      <c r="CJ1014" s="9">
        <v>79.33</v>
      </c>
      <c r="CK1014" s="9">
        <v>71.61</v>
      </c>
      <c r="CL1014" s="9">
        <v>69.2</v>
      </c>
      <c r="CM1014" s="9">
        <v>67.94</v>
      </c>
      <c r="CN1014" s="9">
        <v>67.44</v>
      </c>
      <c r="CO1014" s="9">
        <v>67.59</v>
      </c>
      <c r="CP1014" s="9">
        <v>69.680000000000007</v>
      </c>
      <c r="CQ1014" s="9">
        <v>74.81</v>
      </c>
      <c r="CR1014" s="9">
        <v>77.72</v>
      </c>
      <c r="CS1014" s="9">
        <v>78.31</v>
      </c>
      <c r="CT1014" s="9">
        <v>79.680000000000007</v>
      </c>
      <c r="CU1014" s="9">
        <v>79.569999999999993</v>
      </c>
      <c r="CV1014" s="9">
        <v>75.89</v>
      </c>
      <c r="CW1014" s="9">
        <v>68</v>
      </c>
      <c r="CX1014" s="9">
        <v>64.099999999999994</v>
      </c>
      <c r="CY1014" s="9">
        <v>62.14</v>
      </c>
      <c r="CZ1014" s="9">
        <v>62.23</v>
      </c>
      <c r="DA1014" s="9">
        <v>62.38</v>
      </c>
      <c r="DB1014" s="9">
        <v>64.69</v>
      </c>
      <c r="DC1014" s="9">
        <v>69.260000000000005</v>
      </c>
      <c r="DD1014" s="9">
        <v>71.69</v>
      </c>
      <c r="DE1014" s="9">
        <v>72.98</v>
      </c>
      <c r="DF1014" s="9">
        <v>75.239999999999995</v>
      </c>
      <c r="DG1014" s="9">
        <v>74.739999999999995</v>
      </c>
      <c r="DH1014" s="9">
        <v>72.89</v>
      </c>
      <c r="DI1014" s="9">
        <v>65.14</v>
      </c>
      <c r="DJ1014" s="9">
        <v>62.56</v>
      </c>
      <c r="DK1014" s="9">
        <v>61.82</v>
      </c>
      <c r="DL1014" s="9">
        <v>62.09</v>
      </c>
      <c r="DM1014" s="9">
        <v>61.7</v>
      </c>
      <c r="DN1014" s="9">
        <v>62.99</v>
      </c>
      <c r="DO1014" s="9">
        <v>66.45</v>
      </c>
      <c r="DP1014" s="9">
        <v>69.010000000000005</v>
      </c>
      <c r="DR1014" s="9">
        <v>80.88</v>
      </c>
      <c r="DS1014" s="9">
        <v>87.74</v>
      </c>
      <c r="DT1014" s="9">
        <v>86.52</v>
      </c>
      <c r="DU1014" s="9">
        <v>76.84</v>
      </c>
      <c r="DV1014" s="9">
        <v>71.84</v>
      </c>
      <c r="DW1014" s="9">
        <v>70.569999999999993</v>
      </c>
      <c r="DX1014" s="9">
        <v>69.510000000000005</v>
      </c>
      <c r="DY1014" s="9">
        <v>69.3</v>
      </c>
      <c r="DZ1014" s="9">
        <v>69.459999999999994</v>
      </c>
      <c r="EA1014" s="9">
        <v>71.650000000000006</v>
      </c>
      <c r="EB1014" s="9">
        <v>75.849999999999994</v>
      </c>
      <c r="EC1014" s="9">
        <v>77.81</v>
      </c>
      <c r="ED1014" s="9">
        <v>78.03</v>
      </c>
      <c r="EE1014" s="9">
        <v>82.34</v>
      </c>
      <c r="EF1014" s="9">
        <v>81.819999999999993</v>
      </c>
      <c r="EG1014" s="9">
        <v>78.680000000000007</v>
      </c>
      <c r="EH1014" s="9">
        <v>68.11</v>
      </c>
      <c r="EI1014" s="9">
        <v>65.33</v>
      </c>
      <c r="EJ1014" s="9">
        <v>65.08</v>
      </c>
      <c r="EK1014" s="9">
        <v>65.33</v>
      </c>
      <c r="EL1014" s="9">
        <v>65.83</v>
      </c>
      <c r="EM1014" s="9">
        <v>68.17</v>
      </c>
      <c r="EN1014" s="9">
        <v>75.180000000000007</v>
      </c>
      <c r="EO1014" s="9">
        <v>77.16</v>
      </c>
      <c r="EP1014" s="9">
        <v>77.400000000000006</v>
      </c>
      <c r="EQ1014" s="9">
        <v>77.34</v>
      </c>
      <c r="ER1014" s="9">
        <v>76.86</v>
      </c>
      <c r="ES1014" s="9">
        <v>74.12</v>
      </c>
      <c r="ET1014" s="9">
        <v>65.87</v>
      </c>
      <c r="EU1014" s="9">
        <v>63.46</v>
      </c>
      <c r="EV1014" s="9">
        <v>63.26</v>
      </c>
      <c r="EW1014" s="9">
        <v>63.46</v>
      </c>
      <c r="EX1014" s="9">
        <v>63.92</v>
      </c>
      <c r="EY1014" s="9">
        <v>66.16</v>
      </c>
      <c r="EZ1014" s="9">
        <v>73.56</v>
      </c>
      <c r="FA1014" s="9">
        <v>75.56</v>
      </c>
      <c r="FB1014" s="9">
        <v>75.739999999999995</v>
      </c>
      <c r="FC1014" s="9">
        <v>75.69</v>
      </c>
      <c r="FD1014" s="9">
        <v>75.239999999999995</v>
      </c>
      <c r="FE1014" s="9">
        <v>72.72</v>
      </c>
      <c r="FF1014" s="9">
        <v>65.44</v>
      </c>
      <c r="FG1014" s="9">
        <v>63.18</v>
      </c>
      <c r="FH1014" s="9">
        <v>63.12</v>
      </c>
      <c r="FI1014" s="9">
        <v>63.36</v>
      </c>
      <c r="FJ1014" s="9">
        <v>63.75</v>
      </c>
      <c r="FK1014" s="9">
        <v>65.89</v>
      </c>
      <c r="FL1014" s="9">
        <v>73.739999999999995</v>
      </c>
      <c r="FM1014" s="9">
        <v>75.59</v>
      </c>
      <c r="FO1014" s="9">
        <v>83.4422</v>
      </c>
      <c r="FP1014" s="7">
        <v>63.01</v>
      </c>
      <c r="FQ1014" s="9">
        <v>1.3148</v>
      </c>
      <c r="FT1014" s="7">
        <v>3.85</v>
      </c>
      <c r="FU1014" s="7">
        <v>4.46</v>
      </c>
      <c r="FV1014" s="9">
        <v>83.605199999999996</v>
      </c>
      <c r="FX1014" s="9">
        <v>64.06</v>
      </c>
      <c r="FY1014" s="9">
        <v>63.69</v>
      </c>
      <c r="FZ1014" s="9">
        <v>63.65</v>
      </c>
      <c r="GA1014" s="9">
        <v>63.55</v>
      </c>
      <c r="GB1014" s="9">
        <v>64.260000000000005</v>
      </c>
      <c r="GD1014" s="9">
        <v>64.06</v>
      </c>
      <c r="GE1014" s="9">
        <v>63.82</v>
      </c>
      <c r="GF1014" s="9">
        <v>63.69</v>
      </c>
      <c r="GG1014" s="9">
        <v>63.64</v>
      </c>
      <c r="GH1014" s="9">
        <v>63.64</v>
      </c>
      <c r="GI1014" s="9">
        <v>63.65</v>
      </c>
      <c r="GJ1014" s="9">
        <v>63.63</v>
      </c>
      <c r="GK1014" s="9">
        <v>63.6</v>
      </c>
      <c r="GL1014" s="9">
        <v>63.57</v>
      </c>
      <c r="GM1014" s="9">
        <v>63.54</v>
      </c>
      <c r="GN1014" s="9">
        <v>63.53</v>
      </c>
      <c r="GO1014" s="9">
        <v>63.55</v>
      </c>
      <c r="GP1014" s="9">
        <v>63.54</v>
      </c>
      <c r="GQ1014" s="9">
        <v>63.54</v>
      </c>
      <c r="GR1014" s="9">
        <v>63.56</v>
      </c>
      <c r="GS1014" s="9">
        <v>63.62</v>
      </c>
      <c r="GT1014" s="9">
        <v>63.7</v>
      </c>
      <c r="GU1014" s="9">
        <v>63.78</v>
      </c>
      <c r="GV1014" s="9">
        <v>63.83</v>
      </c>
      <c r="GW1014" s="9">
        <v>63.9</v>
      </c>
      <c r="GX1014" s="9">
        <v>63.98</v>
      </c>
      <c r="GY1014" s="9">
        <v>64.06</v>
      </c>
      <c r="GZ1014" s="9">
        <v>64.17</v>
      </c>
      <c r="HA1014" s="9">
        <v>64.260000000000005</v>
      </c>
      <c r="HB1014" s="9">
        <v>64.31</v>
      </c>
      <c r="HC1014" s="9">
        <v>64.39</v>
      </c>
      <c r="HD1014" s="9">
        <v>64.52</v>
      </c>
      <c r="HE1014" s="9">
        <v>64.66</v>
      </c>
      <c r="HF1014" s="9">
        <v>64.790000000000006</v>
      </c>
      <c r="HG1014" s="9">
        <v>64.89</v>
      </c>
      <c r="HH1014" s="9">
        <v>64.94</v>
      </c>
      <c r="HI1014" s="9">
        <v>65</v>
      </c>
      <c r="HJ1014" s="9">
        <v>65.08</v>
      </c>
      <c r="HK1014" s="9">
        <v>65.17</v>
      </c>
      <c r="HL1014" s="9">
        <v>65.27</v>
      </c>
      <c r="HM1014" s="9">
        <v>65.38</v>
      </c>
      <c r="HN1014" s="9">
        <v>65.47</v>
      </c>
      <c r="HO1014" s="9">
        <v>65.59</v>
      </c>
      <c r="HP1014" s="9">
        <v>65.73</v>
      </c>
      <c r="HQ1014" s="9">
        <v>65.91</v>
      </c>
      <c r="HR1014" s="9">
        <v>66</v>
      </c>
      <c r="HS1014" s="9">
        <v>66.040000000000006</v>
      </c>
      <c r="HT1014" s="9">
        <v>66.12</v>
      </c>
      <c r="HU1014" s="9">
        <v>66.2</v>
      </c>
      <c r="HV1014" s="9">
        <v>66.28</v>
      </c>
      <c r="HW1014" s="9">
        <v>66.36</v>
      </c>
      <c r="HX1014" s="9">
        <v>66.38</v>
      </c>
      <c r="HY1014" s="9">
        <v>66.42</v>
      </c>
      <c r="ID1014" s="14">
        <v>84.838099999999997</v>
      </c>
      <c r="IE1014" s="14">
        <v>84.747900000000001</v>
      </c>
      <c r="IF1014" s="14">
        <v>-0.10641399999999999</v>
      </c>
      <c r="IH1014" s="7">
        <v>64.06</v>
      </c>
      <c r="II1014" s="9">
        <v>80.78</v>
      </c>
    </row>
    <row r="1015" spans="1:243" x14ac:dyDescent="0.35">
      <c r="A1015" s="6">
        <f t="shared" si="219"/>
        <v>45972</v>
      </c>
      <c r="B1015" s="13">
        <f t="shared" si="225"/>
        <v>11</v>
      </c>
      <c r="C1015" s="13">
        <f t="shared" si="226"/>
        <v>2025</v>
      </c>
      <c r="D1015">
        <f t="shared" si="227"/>
        <v>202511</v>
      </c>
      <c r="E1015">
        <f t="shared" si="228"/>
        <v>4</v>
      </c>
      <c r="F1015">
        <f t="shared" si="229"/>
        <v>202504</v>
      </c>
      <c r="G1015" t="s">
        <v>2198</v>
      </c>
      <c r="H1015" s="9">
        <v>4</v>
      </c>
      <c r="I1015" s="9">
        <v>3.9693999999999998</v>
      </c>
      <c r="J1015" s="10">
        <v>3.9020256999999998</v>
      </c>
      <c r="K1015" s="10">
        <v>3.7729821000000001</v>
      </c>
      <c r="L1015" s="10">
        <v>3.6773177000000001</v>
      </c>
      <c r="M1015" s="10">
        <v>3.6016037000000001</v>
      </c>
      <c r="N1015" s="10">
        <v>3.5358236999999999</v>
      </c>
      <c r="O1015" s="10">
        <v>3.4777100999999999</v>
      </c>
      <c r="P1015" s="10">
        <v>3.4287217999999999</v>
      </c>
      <c r="Q1015" s="10">
        <v>3.3901422999999999</v>
      </c>
      <c r="R1015" s="10">
        <v>3.3622687999999998</v>
      </c>
      <c r="S1015" s="10">
        <v>3.3440333999999998</v>
      </c>
      <c r="T1015" s="10">
        <v>3.3340095999999999</v>
      </c>
      <c r="U1015" s="10">
        <v>3.3302876000000001</v>
      </c>
      <c r="V1015" s="10">
        <v>3.3301002</v>
      </c>
      <c r="W1015" s="10">
        <v>3.3324587999999999</v>
      </c>
      <c r="X1015" s="10">
        <v>3.3369073</v>
      </c>
      <c r="Y1015" s="10">
        <v>3.3429896000000001</v>
      </c>
      <c r="Z1015" s="10">
        <v>3.3502497</v>
      </c>
      <c r="AA1015" s="10">
        <v>3.3582315</v>
      </c>
      <c r="AB1015" s="10">
        <v>3.3665566999999998</v>
      </c>
      <c r="AC1015" s="10">
        <v>3.3751158999999999</v>
      </c>
      <c r="AD1015" s="10">
        <v>3.3838572</v>
      </c>
      <c r="AE1015" s="10">
        <v>3.3927290000000001</v>
      </c>
      <c r="AF1015" s="10">
        <v>3.4016796</v>
      </c>
      <c r="AG1015" s="10">
        <v>3.4106573</v>
      </c>
      <c r="AH1015" s="10">
        <v>3.4196211999999999</v>
      </c>
      <c r="AI1015" s="10">
        <v>3.4285743000000002</v>
      </c>
      <c r="AJ1015" s="10">
        <v>3.4375298000000001</v>
      </c>
      <c r="AK1015" s="10">
        <v>3.4465013999999998</v>
      </c>
      <c r="AL1015" s="10">
        <v>3.4555028000000001</v>
      </c>
      <c r="AM1015" s="10">
        <v>3.4645473999999998</v>
      </c>
      <c r="AN1015" s="10">
        <v>3.4736489000000002</v>
      </c>
      <c r="AO1015" s="10">
        <v>3.4828209000000001</v>
      </c>
      <c r="AP1015" s="10">
        <v>3.4920768</v>
      </c>
      <c r="AQ1015" s="10">
        <v>3.5014303</v>
      </c>
      <c r="AR1015" s="10">
        <v>3.5108950999999999</v>
      </c>
      <c r="AS1015" s="10">
        <v>3.5204844999999998</v>
      </c>
      <c r="AT1015" s="10">
        <v>3.5302112999999999</v>
      </c>
      <c r="AU1015" s="10">
        <v>3.5400839</v>
      </c>
      <c r="AV1015" s="10">
        <v>3.5501086000000002</v>
      </c>
      <c r="AW1015" s="10">
        <v>3.5602922000000001</v>
      </c>
      <c r="AX1015" s="10">
        <v>3.5706414999999998</v>
      </c>
      <c r="AY1015" s="10">
        <v>3.5811627000000001</v>
      </c>
      <c r="AZ1015" s="10">
        <v>3.5918627000000001</v>
      </c>
      <c r="BA1015" s="10">
        <v>3.6027483</v>
      </c>
      <c r="BB1015" s="10">
        <v>3.6138257</v>
      </c>
      <c r="BC1015" s="10">
        <v>3.6251017999999999</v>
      </c>
      <c r="BD1015" s="10">
        <v>3.6365832999999999</v>
      </c>
      <c r="BE1015" s="10">
        <v>3.6482766</v>
      </c>
      <c r="BF1015" s="10">
        <v>3.6601865</v>
      </c>
      <c r="BG1015" s="10">
        <v>3.6723088000000002</v>
      </c>
      <c r="BH1015" s="10">
        <v>3.6846358000000001</v>
      </c>
      <c r="BI1015" s="10">
        <v>3.6971604</v>
      </c>
      <c r="BJ1015" s="10">
        <v>3.7098754</v>
      </c>
      <c r="BK1015" s="10">
        <v>3.7227733999999999</v>
      </c>
      <c r="BL1015" s="10">
        <v>3.7358470000000001</v>
      </c>
      <c r="BM1015" s="10">
        <v>3.7490893000000001</v>
      </c>
      <c r="BN1015" s="10">
        <v>3.7624925999999999</v>
      </c>
      <c r="BO1015" s="10">
        <v>3.7760497000000002</v>
      </c>
      <c r="BP1015" s="10">
        <v>3.7897536000000001</v>
      </c>
      <c r="BQ1015" s="10">
        <v>3.8035966000000001</v>
      </c>
      <c r="BR1015" s="10">
        <v>3.8891393999999999</v>
      </c>
      <c r="BS1015" s="10">
        <v>3.9776617000000001</v>
      </c>
      <c r="BU1015" s="9">
        <v>81.06</v>
      </c>
      <c r="BV1015" s="9">
        <v>82.62</v>
      </c>
      <c r="BW1015" s="9">
        <v>82.8</v>
      </c>
      <c r="BX1015" s="9">
        <v>79.83</v>
      </c>
      <c r="BY1015" s="9">
        <v>76.58</v>
      </c>
      <c r="BZ1015" s="9">
        <v>74.290000000000006</v>
      </c>
      <c r="CA1015" s="9">
        <v>73.709999999999994</v>
      </c>
      <c r="CB1015" s="9">
        <v>73.52</v>
      </c>
      <c r="CC1015" s="9">
        <v>74.569999999999993</v>
      </c>
      <c r="CD1015" s="9">
        <v>75.55</v>
      </c>
      <c r="CE1015" s="9">
        <v>76.73</v>
      </c>
      <c r="CF1015" s="9">
        <v>81.540000000000006</v>
      </c>
      <c r="CG1015" s="9">
        <v>83.42</v>
      </c>
      <c r="CH1015" s="9">
        <v>85.34</v>
      </c>
      <c r="CI1015" s="9">
        <v>85.68</v>
      </c>
      <c r="CJ1015" s="9">
        <v>79.25</v>
      </c>
      <c r="CK1015" s="9">
        <v>71.510000000000005</v>
      </c>
      <c r="CL1015" s="9">
        <v>69.099999999999994</v>
      </c>
      <c r="CM1015" s="9">
        <v>67.83</v>
      </c>
      <c r="CN1015" s="9">
        <v>67.33</v>
      </c>
      <c r="CO1015" s="9">
        <v>67.47</v>
      </c>
      <c r="CP1015" s="9">
        <v>69.56</v>
      </c>
      <c r="CQ1015" s="9">
        <v>74.540000000000006</v>
      </c>
      <c r="CR1015" s="9">
        <v>77.44</v>
      </c>
      <c r="CS1015" s="9">
        <v>78.03</v>
      </c>
      <c r="CT1015" s="9">
        <v>79.400000000000006</v>
      </c>
      <c r="CU1015" s="9">
        <v>79.290000000000006</v>
      </c>
      <c r="CV1015" s="9">
        <v>75.61</v>
      </c>
      <c r="CW1015" s="9">
        <v>67.67</v>
      </c>
      <c r="CX1015" s="9">
        <v>63.77</v>
      </c>
      <c r="CY1015" s="9">
        <v>61.81</v>
      </c>
      <c r="CZ1015" s="9">
        <v>61.9</v>
      </c>
      <c r="DA1015" s="9">
        <v>62.05</v>
      </c>
      <c r="DB1015" s="9">
        <v>64.36</v>
      </c>
      <c r="DC1015" s="9">
        <v>69.11</v>
      </c>
      <c r="DD1015" s="9">
        <v>71.56</v>
      </c>
      <c r="DE1015" s="9">
        <v>72.849999999999994</v>
      </c>
      <c r="DF1015" s="9">
        <v>75.11</v>
      </c>
      <c r="DG1015" s="9">
        <v>74.61</v>
      </c>
      <c r="DH1015" s="9">
        <v>72.760000000000005</v>
      </c>
      <c r="DI1015" s="9">
        <v>65.010000000000005</v>
      </c>
      <c r="DJ1015" s="9">
        <v>62.43</v>
      </c>
      <c r="DK1015" s="9">
        <v>61.69</v>
      </c>
      <c r="DL1015" s="9">
        <v>61.96</v>
      </c>
      <c r="DM1015" s="9">
        <v>61.57</v>
      </c>
      <c r="DN1015" s="9">
        <v>62.86</v>
      </c>
      <c r="DO1015" s="9">
        <v>66.319999999999993</v>
      </c>
      <c r="DP1015" s="9">
        <v>68.88</v>
      </c>
      <c r="DR1015" s="9">
        <v>81.06</v>
      </c>
      <c r="DS1015" s="9">
        <v>87.81</v>
      </c>
      <c r="DT1015" s="9">
        <v>86.34</v>
      </c>
      <c r="DU1015" s="9">
        <v>77.099999999999994</v>
      </c>
      <c r="DV1015" s="9">
        <v>72.16</v>
      </c>
      <c r="DW1015" s="9">
        <v>70.75</v>
      </c>
      <c r="DX1015" s="9">
        <v>69.69</v>
      </c>
      <c r="DY1015" s="9">
        <v>69.52</v>
      </c>
      <c r="DZ1015" s="9">
        <v>69.680000000000007</v>
      </c>
      <c r="EA1015" s="9">
        <v>71.88</v>
      </c>
      <c r="EB1015" s="9">
        <v>75.92</v>
      </c>
      <c r="EC1015" s="9">
        <v>77.88</v>
      </c>
      <c r="ED1015" s="9">
        <v>78.099999999999994</v>
      </c>
      <c r="EE1015" s="9">
        <v>82.46</v>
      </c>
      <c r="EF1015" s="9">
        <v>81.94</v>
      </c>
      <c r="EG1015" s="9">
        <v>78.81</v>
      </c>
      <c r="EH1015" s="9">
        <v>68.03</v>
      </c>
      <c r="EI1015" s="9">
        <v>65.25</v>
      </c>
      <c r="EJ1015" s="9">
        <v>65</v>
      </c>
      <c r="EK1015" s="9">
        <v>65.25</v>
      </c>
      <c r="EL1015" s="9">
        <v>65.75</v>
      </c>
      <c r="EM1015" s="9">
        <v>68.09</v>
      </c>
      <c r="EN1015" s="9">
        <v>74.599999999999994</v>
      </c>
      <c r="EO1015" s="9">
        <v>76.569999999999993</v>
      </c>
      <c r="EP1015" s="9">
        <v>76.81</v>
      </c>
      <c r="EQ1015" s="9">
        <v>76.739999999999995</v>
      </c>
      <c r="ER1015" s="9">
        <v>76.27</v>
      </c>
      <c r="ES1015" s="9">
        <v>73.55</v>
      </c>
      <c r="ET1015" s="9">
        <v>65.78</v>
      </c>
      <c r="EU1015" s="9">
        <v>63.36</v>
      </c>
      <c r="EV1015" s="9">
        <v>63.16</v>
      </c>
      <c r="EW1015" s="9">
        <v>63.36</v>
      </c>
      <c r="EX1015" s="9">
        <v>63.82</v>
      </c>
      <c r="EY1015" s="9">
        <v>66.06</v>
      </c>
      <c r="EZ1015" s="9">
        <v>73.599999999999994</v>
      </c>
      <c r="FA1015" s="9">
        <v>75.599999999999994</v>
      </c>
      <c r="FB1015" s="9">
        <v>75.78</v>
      </c>
      <c r="FC1015" s="9">
        <v>75.72</v>
      </c>
      <c r="FD1015" s="9">
        <v>75.28</v>
      </c>
      <c r="FE1015" s="9">
        <v>72.75</v>
      </c>
      <c r="FF1015" s="9">
        <v>65.38</v>
      </c>
      <c r="FG1015" s="9">
        <v>63.12</v>
      </c>
      <c r="FH1015" s="9">
        <v>63.06</v>
      </c>
      <c r="FI1015" s="9">
        <v>63.3</v>
      </c>
      <c r="FJ1015" s="9">
        <v>63.69</v>
      </c>
      <c r="FK1015" s="9">
        <v>65.83</v>
      </c>
      <c r="FL1015" s="9">
        <v>73.75</v>
      </c>
      <c r="FM1015" s="9">
        <v>75.599999999999994</v>
      </c>
      <c r="FO1015" s="9">
        <v>83.380600000000001</v>
      </c>
      <c r="FP1015" s="7">
        <v>63.86</v>
      </c>
      <c r="FQ1015" s="9">
        <v>1.3172999999999999</v>
      </c>
      <c r="FT1015" s="7">
        <v>3.76</v>
      </c>
      <c r="FU1015" s="7">
        <v>4.38</v>
      </c>
      <c r="FV1015" s="9">
        <v>83.538499999999999</v>
      </c>
      <c r="FX1015" s="9">
        <v>65.16</v>
      </c>
      <c r="FY1015" s="9">
        <v>64.7</v>
      </c>
      <c r="FZ1015" s="9">
        <v>64.56</v>
      </c>
      <c r="GA1015" s="9">
        <v>64.260000000000005</v>
      </c>
      <c r="GB1015" s="9">
        <v>64.62</v>
      </c>
      <c r="GD1015" s="9">
        <v>65.16</v>
      </c>
      <c r="GE1015" s="9">
        <v>64.87</v>
      </c>
      <c r="GF1015" s="9">
        <v>64.7</v>
      </c>
      <c r="GG1015" s="9">
        <v>64.62</v>
      </c>
      <c r="GH1015" s="9">
        <v>64.59</v>
      </c>
      <c r="GI1015" s="9">
        <v>64.56</v>
      </c>
      <c r="GJ1015" s="9">
        <v>64.510000000000005</v>
      </c>
      <c r="GK1015" s="9">
        <v>64.45</v>
      </c>
      <c r="GL1015" s="9">
        <v>64.39</v>
      </c>
      <c r="GM1015" s="9">
        <v>64.33</v>
      </c>
      <c r="GN1015" s="9">
        <v>64.28</v>
      </c>
      <c r="GO1015" s="9">
        <v>64.260000000000005</v>
      </c>
      <c r="GP1015" s="9">
        <v>64.22</v>
      </c>
      <c r="GQ1015" s="9">
        <v>64.180000000000007</v>
      </c>
      <c r="GR1015" s="9">
        <v>64.17</v>
      </c>
      <c r="GS1015" s="9">
        <v>64.2</v>
      </c>
      <c r="GT1015" s="9">
        <v>64.239999999999995</v>
      </c>
      <c r="GU1015" s="9">
        <v>64.3</v>
      </c>
      <c r="GV1015" s="9">
        <v>64.31</v>
      </c>
      <c r="GW1015" s="9">
        <v>64.349999999999994</v>
      </c>
      <c r="GX1015" s="9">
        <v>64.41</v>
      </c>
      <c r="GY1015" s="9">
        <v>64.47</v>
      </c>
      <c r="GZ1015" s="9">
        <v>64.55</v>
      </c>
      <c r="HA1015" s="9">
        <v>64.62</v>
      </c>
      <c r="HB1015" s="9">
        <v>64.650000000000006</v>
      </c>
      <c r="HC1015" s="9">
        <v>64.7</v>
      </c>
      <c r="HD1015" s="9">
        <v>64.819999999999993</v>
      </c>
      <c r="HE1015" s="9">
        <v>64.930000000000007</v>
      </c>
      <c r="HF1015" s="9">
        <v>65.05</v>
      </c>
      <c r="HG1015" s="9">
        <v>65.150000000000006</v>
      </c>
      <c r="HH1015" s="9">
        <v>65.2</v>
      </c>
      <c r="HI1015" s="9">
        <v>65.25</v>
      </c>
      <c r="HJ1015" s="9">
        <v>65.31</v>
      </c>
      <c r="HK1015" s="9">
        <v>65.39</v>
      </c>
      <c r="HL1015" s="9">
        <v>65.48</v>
      </c>
      <c r="HM1015" s="9">
        <v>65.58</v>
      </c>
      <c r="HN1015" s="9">
        <v>65.67</v>
      </c>
      <c r="HO1015" s="9">
        <v>65.78</v>
      </c>
      <c r="HP1015" s="9">
        <v>65.91</v>
      </c>
      <c r="HQ1015" s="9">
        <v>66.08</v>
      </c>
      <c r="HR1015" s="9">
        <v>66.16</v>
      </c>
      <c r="HS1015" s="9">
        <v>66.19</v>
      </c>
      <c r="HT1015" s="9">
        <v>66.27</v>
      </c>
      <c r="HU1015" s="9">
        <v>66.34</v>
      </c>
      <c r="HV1015" s="9">
        <v>66.41</v>
      </c>
      <c r="HW1015" s="9">
        <v>66.48</v>
      </c>
      <c r="HX1015" s="9">
        <v>66.489999999999995</v>
      </c>
      <c r="HY1015" s="9">
        <v>66.52</v>
      </c>
      <c r="ID1015" s="14">
        <v>84.838099999999997</v>
      </c>
      <c r="IE1015" s="14">
        <v>84.747900000000001</v>
      </c>
      <c r="IF1015" s="14">
        <v>-0.10641399999999999</v>
      </c>
      <c r="IH1015" s="7">
        <v>65.16</v>
      </c>
      <c r="II1015" s="9">
        <v>81.06</v>
      </c>
    </row>
    <row r="1016" spans="1:243" x14ac:dyDescent="0.35">
      <c r="A1016" s="6">
        <f t="shared" si="219"/>
        <v>45973</v>
      </c>
      <c r="B1016" s="13">
        <f t="shared" si="225"/>
        <v>11</v>
      </c>
      <c r="C1016" s="13">
        <f t="shared" si="226"/>
        <v>2025</v>
      </c>
      <c r="D1016">
        <f t="shared" si="227"/>
        <v>202511</v>
      </c>
      <c r="E1016">
        <f t="shared" si="228"/>
        <v>4</v>
      </c>
      <c r="F1016">
        <f t="shared" si="229"/>
        <v>202504</v>
      </c>
      <c r="G1016" t="s">
        <v>2199</v>
      </c>
      <c r="H1016" s="9">
        <v>4</v>
      </c>
      <c r="I1016" s="9">
        <v>3.9691999999999998</v>
      </c>
      <c r="J1016" s="10">
        <v>3.8997212999999999</v>
      </c>
      <c r="K1016" s="10">
        <v>3.7704323999999998</v>
      </c>
      <c r="L1016" s="10">
        <v>3.6741549999999998</v>
      </c>
      <c r="M1016" s="10">
        <v>3.5973204999999999</v>
      </c>
      <c r="N1016" s="10">
        <v>3.5307491999999998</v>
      </c>
      <c r="O1016" s="10">
        <v>3.4726650000000001</v>
      </c>
      <c r="P1016" s="10">
        <v>3.4243386999999998</v>
      </c>
      <c r="Q1016" s="10">
        <v>3.3869215000000001</v>
      </c>
      <c r="R1016" s="10">
        <v>3.3604834000000001</v>
      </c>
      <c r="S1016" s="10">
        <v>3.3440319000000001</v>
      </c>
      <c r="T1016" s="10">
        <v>3.3357804999999998</v>
      </c>
      <c r="U1016" s="10">
        <v>3.3339077000000001</v>
      </c>
      <c r="V1016" s="10">
        <v>3.3355324</v>
      </c>
      <c r="W1016" s="10">
        <v>3.3396108</v>
      </c>
      <c r="X1016" s="10">
        <v>3.3456649999999999</v>
      </c>
      <c r="Y1016" s="10">
        <v>3.3532174000000001</v>
      </c>
      <c r="Z1016" s="10">
        <v>3.3617903</v>
      </c>
      <c r="AA1016" s="10">
        <v>3.3709058999999999</v>
      </c>
      <c r="AB1016" s="10">
        <v>3.3801722000000001</v>
      </c>
      <c r="AC1016" s="10">
        <v>3.3894921999999998</v>
      </c>
      <c r="AD1016" s="10">
        <v>3.3988326</v>
      </c>
      <c r="AE1016" s="10">
        <v>3.4081600000000001</v>
      </c>
      <c r="AF1016" s="10">
        <v>3.4174414</v>
      </c>
      <c r="AG1016" s="10">
        <v>3.4266432</v>
      </c>
      <c r="AH1016" s="10">
        <v>3.4357413000000001</v>
      </c>
      <c r="AI1016" s="10">
        <v>3.4447481</v>
      </c>
      <c r="AJ1016" s="10">
        <v>3.4536847000000002</v>
      </c>
      <c r="AK1016" s="10">
        <v>3.4625726000000001</v>
      </c>
      <c r="AL1016" s="10">
        <v>3.4714331999999999</v>
      </c>
      <c r="AM1016" s="10">
        <v>3.4802876</v>
      </c>
      <c r="AN1016" s="10">
        <v>3.4891573</v>
      </c>
      <c r="AO1016" s="10">
        <v>3.4980636999999999</v>
      </c>
      <c r="AP1016" s="10">
        <v>3.507028</v>
      </c>
      <c r="AQ1016" s="10">
        <v>3.5160716000000001</v>
      </c>
      <c r="AR1016" s="10">
        <v>3.5252159000000001</v>
      </c>
      <c r="AS1016" s="10">
        <v>3.5344821</v>
      </c>
      <c r="AT1016" s="10">
        <v>3.5438901</v>
      </c>
      <c r="AU1016" s="10">
        <v>3.5534520000000001</v>
      </c>
      <c r="AV1016" s="10">
        <v>3.5631776999999998</v>
      </c>
      <c r="AW1016" s="10">
        <v>3.5730768999999998</v>
      </c>
      <c r="AX1016" s="10">
        <v>3.5831596000000001</v>
      </c>
      <c r="AY1016" s="10">
        <v>3.5934355</v>
      </c>
      <c r="AZ1016" s="10">
        <v>3.6039145000000001</v>
      </c>
      <c r="BA1016" s="10">
        <v>3.6146066000000001</v>
      </c>
      <c r="BB1016" s="10">
        <v>3.6255212999999999</v>
      </c>
      <c r="BC1016" s="10">
        <v>3.6366687</v>
      </c>
      <c r="BD1016" s="10">
        <v>3.6480586000000002</v>
      </c>
      <c r="BE1016" s="10">
        <v>3.6597005999999999</v>
      </c>
      <c r="BF1016" s="10">
        <v>3.6716019000000002</v>
      </c>
      <c r="BG1016" s="10">
        <v>3.6837561999999999</v>
      </c>
      <c r="BH1016" s="10">
        <v>3.6961536000000002</v>
      </c>
      <c r="BI1016" s="10">
        <v>3.7087843</v>
      </c>
      <c r="BJ1016" s="10">
        <v>3.7216385999999999</v>
      </c>
      <c r="BK1016" s="10">
        <v>3.7347066</v>
      </c>
      <c r="BL1016" s="10">
        <v>3.7479784</v>
      </c>
      <c r="BM1016" s="10">
        <v>3.7614445000000001</v>
      </c>
      <c r="BN1016" s="10">
        <v>3.7750946000000001</v>
      </c>
      <c r="BO1016" s="10">
        <v>3.7889192999999999</v>
      </c>
      <c r="BP1016" s="10">
        <v>3.8029088</v>
      </c>
      <c r="BQ1016" s="10">
        <v>3.8170529000000002</v>
      </c>
      <c r="BR1016" s="10">
        <v>3.9045942999999999</v>
      </c>
      <c r="BS1016" s="10">
        <v>3.9950798999999999</v>
      </c>
      <c r="BU1016" s="9">
        <v>81.25</v>
      </c>
      <c r="BV1016" s="9">
        <v>82.51</v>
      </c>
      <c r="BW1016" s="9">
        <v>82.6</v>
      </c>
      <c r="BX1016" s="9">
        <v>79.56</v>
      </c>
      <c r="BY1016" s="9">
        <v>76.31</v>
      </c>
      <c r="BZ1016" s="9">
        <v>74.06</v>
      </c>
      <c r="CA1016" s="9">
        <v>73.47</v>
      </c>
      <c r="CB1016" s="9">
        <v>73.209999999999994</v>
      </c>
      <c r="CC1016" s="9">
        <v>74.25</v>
      </c>
      <c r="CD1016" s="9">
        <v>75.209999999999994</v>
      </c>
      <c r="CE1016" s="9">
        <v>76.42</v>
      </c>
      <c r="CF1016" s="9">
        <v>81.28</v>
      </c>
      <c r="CG1016" s="9">
        <v>83.16</v>
      </c>
      <c r="CH1016" s="9">
        <v>85.08</v>
      </c>
      <c r="CI1016" s="9">
        <v>85.42</v>
      </c>
      <c r="CJ1016" s="9">
        <v>78.989999999999995</v>
      </c>
      <c r="CK1016" s="9">
        <v>71.25</v>
      </c>
      <c r="CL1016" s="9">
        <v>68.8</v>
      </c>
      <c r="CM1016" s="9">
        <v>67.53</v>
      </c>
      <c r="CN1016" s="9">
        <v>67.03</v>
      </c>
      <c r="CO1016" s="9">
        <v>67.17</v>
      </c>
      <c r="CP1016" s="9">
        <v>69.260000000000005</v>
      </c>
      <c r="CQ1016" s="9">
        <v>74.239999999999995</v>
      </c>
      <c r="CR1016" s="9">
        <v>77.14</v>
      </c>
      <c r="CS1016" s="9">
        <v>77.73</v>
      </c>
      <c r="CT1016" s="9">
        <v>79.099999999999994</v>
      </c>
      <c r="CU1016" s="9">
        <v>78.989999999999995</v>
      </c>
      <c r="CV1016" s="9">
        <v>75.31</v>
      </c>
      <c r="CW1016" s="9">
        <v>67.37</v>
      </c>
      <c r="CX1016" s="9">
        <v>63.47</v>
      </c>
      <c r="CY1016" s="9">
        <v>61.51</v>
      </c>
      <c r="CZ1016" s="9">
        <v>61.6</v>
      </c>
      <c r="DA1016" s="9">
        <v>61.75</v>
      </c>
      <c r="DB1016" s="9">
        <v>64.06</v>
      </c>
      <c r="DC1016" s="9">
        <v>68.849999999999994</v>
      </c>
      <c r="DD1016" s="9">
        <v>71.3</v>
      </c>
      <c r="DE1016" s="9">
        <v>72.59</v>
      </c>
      <c r="DF1016" s="9">
        <v>74.849999999999994</v>
      </c>
      <c r="DG1016" s="9">
        <v>74.349999999999994</v>
      </c>
      <c r="DH1016" s="9">
        <v>72.5</v>
      </c>
      <c r="DI1016" s="9">
        <v>64.75</v>
      </c>
      <c r="DJ1016" s="9">
        <v>62.17</v>
      </c>
      <c r="DK1016" s="9">
        <v>61.43</v>
      </c>
      <c r="DL1016" s="9">
        <v>61.7</v>
      </c>
      <c r="DM1016" s="9">
        <v>61.31</v>
      </c>
      <c r="DN1016" s="9">
        <v>62.6</v>
      </c>
      <c r="DO1016" s="9">
        <v>66.06</v>
      </c>
      <c r="DP1016" s="9">
        <v>68.62</v>
      </c>
      <c r="DR1016" s="9">
        <v>81.459999999999994</v>
      </c>
      <c r="DS1016" s="9">
        <v>88.11</v>
      </c>
      <c r="DT1016" s="9">
        <v>86.58</v>
      </c>
      <c r="DU1016" s="9">
        <v>77.319999999999993</v>
      </c>
      <c r="DV1016" s="9">
        <v>72.23</v>
      </c>
      <c r="DW1016" s="9">
        <v>70.86</v>
      </c>
      <c r="DX1016" s="9">
        <v>69.8</v>
      </c>
      <c r="DY1016" s="9">
        <v>69.62</v>
      </c>
      <c r="DZ1016" s="9">
        <v>69.78</v>
      </c>
      <c r="EA1016" s="9">
        <v>71.97</v>
      </c>
      <c r="EB1016" s="9">
        <v>76.22</v>
      </c>
      <c r="EC1016" s="9">
        <v>78.180000000000007</v>
      </c>
      <c r="ED1016" s="9">
        <v>78.400000000000006</v>
      </c>
      <c r="EE1016" s="9">
        <v>82.74</v>
      </c>
      <c r="EF1016" s="9">
        <v>82.22</v>
      </c>
      <c r="EG1016" s="9">
        <v>79.069999999999993</v>
      </c>
      <c r="EH1016" s="9">
        <v>68.099999999999994</v>
      </c>
      <c r="EI1016" s="9">
        <v>65.319999999999993</v>
      </c>
      <c r="EJ1016" s="9">
        <v>65.08</v>
      </c>
      <c r="EK1016" s="9">
        <v>65.319999999999993</v>
      </c>
      <c r="EL1016" s="9">
        <v>65.819999999999993</v>
      </c>
      <c r="EM1016" s="9">
        <v>68.17</v>
      </c>
      <c r="EN1016" s="9">
        <v>74.3</v>
      </c>
      <c r="EO1016" s="9">
        <v>76.25</v>
      </c>
      <c r="EP1016" s="9">
        <v>76.5</v>
      </c>
      <c r="EQ1016" s="9">
        <v>76.42</v>
      </c>
      <c r="ER1016" s="9">
        <v>75.959999999999994</v>
      </c>
      <c r="ES1016" s="9">
        <v>73.239999999999995</v>
      </c>
      <c r="ET1016" s="9">
        <v>65.8</v>
      </c>
      <c r="EU1016" s="9">
        <v>63.38</v>
      </c>
      <c r="EV1016" s="9">
        <v>63.18</v>
      </c>
      <c r="EW1016" s="9">
        <v>63.38</v>
      </c>
      <c r="EX1016" s="9">
        <v>63.84</v>
      </c>
      <c r="EY1016" s="9">
        <v>66.08</v>
      </c>
      <c r="EZ1016" s="9">
        <v>73.44</v>
      </c>
      <c r="FA1016" s="9">
        <v>75.44</v>
      </c>
      <c r="FB1016" s="9">
        <v>75.62</v>
      </c>
      <c r="FC1016" s="9">
        <v>75.56</v>
      </c>
      <c r="FD1016" s="9">
        <v>75.12</v>
      </c>
      <c r="FE1016" s="9">
        <v>72.599999999999994</v>
      </c>
      <c r="FF1016" s="9">
        <v>65.400000000000006</v>
      </c>
      <c r="FG1016" s="9">
        <v>63.14</v>
      </c>
      <c r="FH1016" s="9">
        <v>63.08</v>
      </c>
      <c r="FI1016" s="9">
        <v>63.32</v>
      </c>
      <c r="FJ1016" s="9">
        <v>63.71</v>
      </c>
      <c r="FK1016" s="9">
        <v>65.849999999999994</v>
      </c>
      <c r="FL1016" s="9">
        <v>73.84</v>
      </c>
      <c r="FM1016" s="9">
        <v>75.69</v>
      </c>
      <c r="FO1016" s="9">
        <v>83.114999999999995</v>
      </c>
      <c r="FP1016" s="7">
        <v>61.88</v>
      </c>
      <c r="FQ1016" s="9">
        <v>1.3129999999999999</v>
      </c>
      <c r="FT1016" s="7">
        <v>3.81</v>
      </c>
      <c r="FU1016" s="7">
        <v>4.4000000000000004</v>
      </c>
      <c r="FV1016" s="9">
        <v>83.273499999999999</v>
      </c>
      <c r="FX1016" s="9">
        <v>62.71</v>
      </c>
      <c r="FY1016" s="9">
        <v>62.31</v>
      </c>
      <c r="FZ1016" s="9">
        <v>62.3</v>
      </c>
      <c r="GA1016" s="9">
        <v>62.28</v>
      </c>
      <c r="GB1016" s="9">
        <v>63.12</v>
      </c>
      <c r="GD1016" s="9">
        <v>62.71</v>
      </c>
      <c r="GE1016" s="9">
        <v>62.45</v>
      </c>
      <c r="GF1016" s="9">
        <v>62.31</v>
      </c>
      <c r="GG1016" s="9">
        <v>62.26</v>
      </c>
      <c r="GH1016" s="9">
        <v>62.27</v>
      </c>
      <c r="GI1016" s="9">
        <v>62.3</v>
      </c>
      <c r="GJ1016" s="9">
        <v>62.3</v>
      </c>
      <c r="GK1016" s="9">
        <v>62.3</v>
      </c>
      <c r="GL1016" s="9">
        <v>62.28</v>
      </c>
      <c r="GM1016" s="9">
        <v>62.27</v>
      </c>
      <c r="GN1016" s="9">
        <v>62.27</v>
      </c>
      <c r="GO1016" s="9">
        <v>62.28</v>
      </c>
      <c r="GP1016" s="9">
        <v>62.27</v>
      </c>
      <c r="GQ1016" s="9">
        <v>62.28</v>
      </c>
      <c r="GR1016" s="9">
        <v>62.32</v>
      </c>
      <c r="GS1016" s="9">
        <v>62.39</v>
      </c>
      <c r="GT1016" s="9">
        <v>62.48</v>
      </c>
      <c r="GU1016" s="9">
        <v>62.57</v>
      </c>
      <c r="GV1016" s="9">
        <v>62.62</v>
      </c>
      <c r="GW1016" s="9">
        <v>62.7</v>
      </c>
      <c r="GX1016" s="9">
        <v>62.8</v>
      </c>
      <c r="GY1016" s="9">
        <v>62.9</v>
      </c>
      <c r="GZ1016" s="9">
        <v>63.01</v>
      </c>
      <c r="HA1016" s="9">
        <v>63.12</v>
      </c>
      <c r="HB1016" s="9">
        <v>63.19</v>
      </c>
      <c r="HC1016" s="9">
        <v>63.28</v>
      </c>
      <c r="HD1016" s="9">
        <v>63.43</v>
      </c>
      <c r="HE1016" s="9">
        <v>63.57</v>
      </c>
      <c r="HF1016" s="9">
        <v>63.72</v>
      </c>
      <c r="HG1016" s="9">
        <v>63.85</v>
      </c>
      <c r="HH1016" s="9">
        <v>63.93</v>
      </c>
      <c r="HI1016" s="9">
        <v>64</v>
      </c>
      <c r="HJ1016" s="9">
        <v>64.09</v>
      </c>
      <c r="HK1016" s="9">
        <v>64.2</v>
      </c>
      <c r="HL1016" s="9">
        <v>64.319999999999993</v>
      </c>
      <c r="HM1016" s="9">
        <v>64.45</v>
      </c>
      <c r="HN1016" s="9">
        <v>64.56</v>
      </c>
      <c r="HO1016" s="9">
        <v>64.709999999999994</v>
      </c>
      <c r="HP1016" s="9">
        <v>64.87</v>
      </c>
      <c r="HQ1016" s="9">
        <v>65.069999999999993</v>
      </c>
      <c r="HR1016" s="9">
        <v>65.180000000000007</v>
      </c>
      <c r="HS1016" s="9">
        <v>65.239999999999995</v>
      </c>
      <c r="HT1016" s="9">
        <v>65.349999999999994</v>
      </c>
      <c r="HU1016" s="9">
        <v>65.45</v>
      </c>
      <c r="HV1016" s="9">
        <v>65.55</v>
      </c>
      <c r="HW1016" s="9">
        <v>65.650000000000006</v>
      </c>
      <c r="HX1016" s="9">
        <v>65.69</v>
      </c>
      <c r="HY1016" s="9">
        <v>65.739999999999995</v>
      </c>
      <c r="ID1016" s="14">
        <v>84.838099999999997</v>
      </c>
      <c r="IE1016" s="14">
        <v>84.747900000000001</v>
      </c>
      <c r="IF1016" s="14">
        <v>-0.10641399999999999</v>
      </c>
      <c r="IH1016" s="7">
        <v>62.71</v>
      </c>
      <c r="II1016" s="9">
        <v>81.25</v>
      </c>
    </row>
    <row r="1017" spans="1:243" x14ac:dyDescent="0.35">
      <c r="A1017" s="6">
        <f t="shared" si="219"/>
        <v>45974</v>
      </c>
      <c r="B1017" s="13">
        <f t="shared" si="225"/>
        <v>11</v>
      </c>
      <c r="C1017" s="13">
        <f t="shared" si="226"/>
        <v>2025</v>
      </c>
      <c r="D1017">
        <f t="shared" si="227"/>
        <v>202511</v>
      </c>
      <c r="E1017">
        <f t="shared" si="228"/>
        <v>4</v>
      </c>
      <c r="F1017">
        <f t="shared" si="229"/>
        <v>202504</v>
      </c>
      <c r="G1017" t="s">
        <v>2200</v>
      </c>
      <c r="H1017" s="9">
        <v>4</v>
      </c>
      <c r="I1017" s="9">
        <v>3.9698000000000002</v>
      </c>
      <c r="J1017" s="10">
        <v>3.9002191000000002</v>
      </c>
      <c r="K1017" s="10">
        <v>3.7704312</v>
      </c>
      <c r="L1017" s="10">
        <v>3.6787708000000001</v>
      </c>
      <c r="M1017" s="10">
        <v>3.6078032000000002</v>
      </c>
      <c r="N1017" s="10">
        <v>3.5460112000000001</v>
      </c>
      <c r="O1017" s="10">
        <v>3.4915058000000001</v>
      </c>
      <c r="P1017" s="10">
        <v>3.4457797999999999</v>
      </c>
      <c r="Q1017" s="10">
        <v>3.4104089000000002</v>
      </c>
      <c r="R1017" s="10">
        <v>3.3854202999999998</v>
      </c>
      <c r="S1017" s="10">
        <v>3.3700920999999999</v>
      </c>
      <c r="T1017" s="10">
        <v>3.3628653000000002</v>
      </c>
      <c r="U1017" s="10">
        <v>3.3618977999999999</v>
      </c>
      <c r="V1017" s="10">
        <v>3.3643247000000001</v>
      </c>
      <c r="W1017" s="10">
        <v>3.3690897</v>
      </c>
      <c r="X1017" s="10">
        <v>3.3756875000000002</v>
      </c>
      <c r="Y1017" s="10">
        <v>3.3836129000000001</v>
      </c>
      <c r="Z1017" s="10">
        <v>3.3923608999999999</v>
      </c>
      <c r="AA1017" s="10">
        <v>3.4014259999999998</v>
      </c>
      <c r="AB1017" s="10">
        <v>3.410406</v>
      </c>
      <c r="AC1017" s="10">
        <v>3.4192545000000001</v>
      </c>
      <c r="AD1017" s="10">
        <v>3.4280012000000002</v>
      </c>
      <c r="AE1017" s="10">
        <v>3.4366762</v>
      </c>
      <c r="AF1017" s="10">
        <v>3.4453095999999999</v>
      </c>
      <c r="AG1017" s="10">
        <v>3.4539311000000001</v>
      </c>
      <c r="AH1017" s="10">
        <v>3.4625689999999998</v>
      </c>
      <c r="AI1017" s="10">
        <v>3.4712428000000002</v>
      </c>
      <c r="AJ1017" s="10">
        <v>3.4799688999999998</v>
      </c>
      <c r="AK1017" s="10">
        <v>3.4887641</v>
      </c>
      <c r="AL1017" s="10">
        <v>3.4976451000000002</v>
      </c>
      <c r="AM1017" s="10">
        <v>3.5066283</v>
      </c>
      <c r="AN1017" s="10">
        <v>3.5157305999999999</v>
      </c>
      <c r="AO1017" s="10">
        <v>3.5249687000000001</v>
      </c>
      <c r="AP1017" s="10">
        <v>3.5343589999999998</v>
      </c>
      <c r="AQ1017" s="10">
        <v>3.5439181999999998</v>
      </c>
      <c r="AR1017" s="10">
        <v>3.5536631999999999</v>
      </c>
      <c r="AS1017" s="10">
        <v>3.5636104</v>
      </c>
      <c r="AT1017" s="10">
        <v>3.5737738000000001</v>
      </c>
      <c r="AU1017" s="10">
        <v>3.5841558</v>
      </c>
      <c r="AV1017" s="10">
        <v>3.5947548</v>
      </c>
      <c r="AW1017" s="10">
        <v>3.6055698</v>
      </c>
      <c r="AX1017" s="10">
        <v>3.6165999000000002</v>
      </c>
      <c r="AY1017" s="10">
        <v>3.6278437000000001</v>
      </c>
      <c r="AZ1017" s="10">
        <v>3.6393</v>
      </c>
      <c r="BA1017" s="10">
        <v>3.6509678999999999</v>
      </c>
      <c r="BB1017" s="10">
        <v>3.6628459000000002</v>
      </c>
      <c r="BC1017" s="10">
        <v>3.6749331000000001</v>
      </c>
      <c r="BD1017" s="10">
        <v>3.6872284</v>
      </c>
      <c r="BE1017" s="10">
        <v>3.6997303000000001</v>
      </c>
      <c r="BF1017" s="10">
        <v>3.7124366000000002</v>
      </c>
      <c r="BG1017" s="10">
        <v>3.7253389000000001</v>
      </c>
      <c r="BH1017" s="10">
        <v>3.7384268</v>
      </c>
      <c r="BI1017" s="10">
        <v>3.7516904000000002</v>
      </c>
      <c r="BJ1017" s="10">
        <v>3.7651197000000001</v>
      </c>
      <c r="BK1017" s="10">
        <v>3.7787042999999998</v>
      </c>
      <c r="BL1017" s="10">
        <v>3.7924342000000002</v>
      </c>
      <c r="BM1017" s="10">
        <v>3.8062996</v>
      </c>
      <c r="BN1017" s="10">
        <v>3.8202900999999998</v>
      </c>
      <c r="BO1017" s="10">
        <v>3.8343956000000001</v>
      </c>
      <c r="BP1017" s="10">
        <v>3.8486061999999999</v>
      </c>
      <c r="BQ1017" s="10">
        <v>3.8629115999999999</v>
      </c>
      <c r="BR1017" s="10">
        <v>3.9502671999999999</v>
      </c>
      <c r="BS1017" s="10">
        <v>4.0390762999999996</v>
      </c>
      <c r="BU1017" s="9">
        <v>80.03</v>
      </c>
      <c r="BV1017" s="9">
        <v>81.23</v>
      </c>
      <c r="BW1017" s="9">
        <v>81.42</v>
      </c>
      <c r="BX1017" s="9">
        <v>78.540000000000006</v>
      </c>
      <c r="BY1017" s="9">
        <v>75.489999999999995</v>
      </c>
      <c r="BZ1017" s="9">
        <v>73.23</v>
      </c>
      <c r="CA1017" s="9">
        <v>72.64</v>
      </c>
      <c r="CB1017" s="9">
        <v>72.400000000000006</v>
      </c>
      <c r="CC1017" s="9">
        <v>73.45</v>
      </c>
      <c r="CD1017" s="9">
        <v>74.400000000000006</v>
      </c>
      <c r="CE1017" s="9">
        <v>75.55</v>
      </c>
      <c r="CF1017" s="9">
        <v>80.66</v>
      </c>
      <c r="CG1017" s="9">
        <v>82.54</v>
      </c>
      <c r="CH1017" s="9">
        <v>84.49</v>
      </c>
      <c r="CI1017" s="9">
        <v>84.84</v>
      </c>
      <c r="CJ1017" s="9">
        <v>78.349999999999994</v>
      </c>
      <c r="CK1017" s="9">
        <v>70.66</v>
      </c>
      <c r="CL1017" s="9">
        <v>68.22</v>
      </c>
      <c r="CM1017" s="9">
        <v>67</v>
      </c>
      <c r="CN1017" s="9">
        <v>66.45</v>
      </c>
      <c r="CO1017" s="9">
        <v>66.599999999999994</v>
      </c>
      <c r="CP1017" s="9">
        <v>68.680000000000007</v>
      </c>
      <c r="CQ1017" s="9">
        <v>72.900000000000006</v>
      </c>
      <c r="CR1017" s="9">
        <v>76.040000000000006</v>
      </c>
      <c r="CS1017" s="9">
        <v>77.36</v>
      </c>
      <c r="CT1017" s="9">
        <v>78.66</v>
      </c>
      <c r="CU1017" s="9">
        <v>79.31</v>
      </c>
      <c r="CV1017" s="9">
        <v>76.13</v>
      </c>
      <c r="CW1017" s="9">
        <v>67.33</v>
      </c>
      <c r="CX1017" s="9">
        <v>63.38</v>
      </c>
      <c r="CY1017" s="9">
        <v>61.42</v>
      </c>
      <c r="CZ1017" s="9">
        <v>61.52</v>
      </c>
      <c r="DA1017" s="9">
        <v>61.67</v>
      </c>
      <c r="DB1017" s="9">
        <v>64.02</v>
      </c>
      <c r="DC1017" s="9">
        <v>68.81</v>
      </c>
      <c r="DD1017" s="9">
        <v>71.260000000000005</v>
      </c>
      <c r="DE1017" s="9">
        <v>72.55</v>
      </c>
      <c r="DF1017" s="9">
        <v>74.73</v>
      </c>
      <c r="DG1017" s="9">
        <v>74.23</v>
      </c>
      <c r="DH1017" s="9">
        <v>72.38</v>
      </c>
      <c r="DI1017" s="9">
        <v>64.55</v>
      </c>
      <c r="DJ1017" s="9">
        <v>61.97</v>
      </c>
      <c r="DK1017" s="9">
        <v>61.23</v>
      </c>
      <c r="DL1017" s="9">
        <v>61.5</v>
      </c>
      <c r="DM1017" s="9">
        <v>61.11</v>
      </c>
      <c r="DN1017" s="9">
        <v>62.4</v>
      </c>
      <c r="DO1017" s="9">
        <v>65.88</v>
      </c>
      <c r="DP1017" s="9">
        <v>68.44</v>
      </c>
      <c r="DR1017" s="9">
        <v>80.88</v>
      </c>
      <c r="DS1017" s="9">
        <v>87.42</v>
      </c>
      <c r="DT1017" s="9">
        <v>85.74</v>
      </c>
      <c r="DU1017" s="9">
        <v>76.2</v>
      </c>
      <c r="DV1017" s="9">
        <v>71.849999999999994</v>
      </c>
      <c r="DW1017" s="9">
        <v>70.66</v>
      </c>
      <c r="DX1017" s="9">
        <v>69.599999999999994</v>
      </c>
      <c r="DY1017" s="9">
        <v>69.36</v>
      </c>
      <c r="DZ1017" s="9">
        <v>69.52</v>
      </c>
      <c r="EA1017" s="9">
        <v>71.709999999999994</v>
      </c>
      <c r="EB1017" s="9">
        <v>76.099999999999994</v>
      </c>
      <c r="EC1017" s="9">
        <v>78.06</v>
      </c>
      <c r="ED1017" s="9">
        <v>78.28</v>
      </c>
      <c r="EE1017" s="9">
        <v>82.56</v>
      </c>
      <c r="EF1017" s="9">
        <v>82.04</v>
      </c>
      <c r="EG1017" s="9">
        <v>78.900000000000006</v>
      </c>
      <c r="EH1017" s="9">
        <v>67.930000000000007</v>
      </c>
      <c r="EI1017" s="9">
        <v>65.150000000000006</v>
      </c>
      <c r="EJ1017" s="9">
        <v>64.91</v>
      </c>
      <c r="EK1017" s="9">
        <v>65.150000000000006</v>
      </c>
      <c r="EL1017" s="9">
        <v>65.650000000000006</v>
      </c>
      <c r="EM1017" s="9">
        <v>68</v>
      </c>
      <c r="EN1017" s="9">
        <v>74.239999999999995</v>
      </c>
      <c r="EO1017" s="9">
        <v>76.19</v>
      </c>
      <c r="EP1017" s="9">
        <v>76.44</v>
      </c>
      <c r="EQ1017" s="9">
        <v>76.36</v>
      </c>
      <c r="ER1017" s="9">
        <v>75.900000000000006</v>
      </c>
      <c r="ES1017" s="9">
        <v>73.180000000000007</v>
      </c>
      <c r="ET1017" s="9">
        <v>65.69</v>
      </c>
      <c r="EU1017" s="9">
        <v>63.27</v>
      </c>
      <c r="EV1017" s="9">
        <v>63.07</v>
      </c>
      <c r="EW1017" s="9">
        <v>63.28</v>
      </c>
      <c r="EX1017" s="9">
        <v>63.74</v>
      </c>
      <c r="EY1017" s="9">
        <v>65.97</v>
      </c>
      <c r="EZ1017" s="9">
        <v>73.3</v>
      </c>
      <c r="FA1017" s="9">
        <v>75.3</v>
      </c>
      <c r="FB1017" s="9">
        <v>75.47</v>
      </c>
      <c r="FC1017" s="9">
        <v>75.42</v>
      </c>
      <c r="FD1017" s="9">
        <v>74.98</v>
      </c>
      <c r="FE1017" s="9">
        <v>72.459999999999994</v>
      </c>
      <c r="FF1017" s="9">
        <v>65.319999999999993</v>
      </c>
      <c r="FG1017" s="9">
        <v>63.06</v>
      </c>
      <c r="FH1017" s="9">
        <v>63</v>
      </c>
      <c r="FI1017" s="9">
        <v>63.24</v>
      </c>
      <c r="FJ1017" s="9">
        <v>63.63</v>
      </c>
      <c r="FK1017" s="9">
        <v>65.77</v>
      </c>
      <c r="FL1017" s="9">
        <v>73.739999999999995</v>
      </c>
      <c r="FM1017" s="9">
        <v>75.59</v>
      </c>
      <c r="FO1017" s="9">
        <v>83.330100000000002</v>
      </c>
      <c r="FP1017" s="7">
        <v>62.14</v>
      </c>
      <c r="FQ1017" s="9">
        <v>1.3199000000000001</v>
      </c>
      <c r="FT1017" s="7">
        <v>3.83</v>
      </c>
      <c r="FU1017" s="7">
        <v>4.4400000000000004</v>
      </c>
      <c r="FV1017" s="9">
        <v>83.491900000000001</v>
      </c>
      <c r="FX1017" s="9">
        <v>63.01</v>
      </c>
      <c r="FY1017" s="9">
        <v>62.43</v>
      </c>
      <c r="FZ1017" s="9">
        <v>62.34</v>
      </c>
      <c r="GA1017" s="9">
        <v>62.28</v>
      </c>
      <c r="GB1017" s="9">
        <v>63.13</v>
      </c>
      <c r="GD1017" s="9">
        <v>63.01</v>
      </c>
      <c r="GE1017" s="9">
        <v>62.64</v>
      </c>
      <c r="GF1017" s="9">
        <v>62.43</v>
      </c>
      <c r="GG1017" s="9">
        <v>62.34</v>
      </c>
      <c r="GH1017" s="9">
        <v>62.33</v>
      </c>
      <c r="GI1017" s="9">
        <v>62.34</v>
      </c>
      <c r="GJ1017" s="9">
        <v>62.33</v>
      </c>
      <c r="GK1017" s="9">
        <v>62.31</v>
      </c>
      <c r="GL1017" s="9">
        <v>62.29</v>
      </c>
      <c r="GM1017" s="9">
        <v>62.27</v>
      </c>
      <c r="GN1017" s="9">
        <v>62.26</v>
      </c>
      <c r="GO1017" s="9">
        <v>62.28</v>
      </c>
      <c r="GP1017" s="9">
        <v>62.27</v>
      </c>
      <c r="GQ1017" s="9">
        <v>62.27</v>
      </c>
      <c r="GR1017" s="9">
        <v>62.31</v>
      </c>
      <c r="GS1017" s="9">
        <v>62.38</v>
      </c>
      <c r="GT1017" s="9">
        <v>62.47</v>
      </c>
      <c r="GU1017" s="9">
        <v>62.56</v>
      </c>
      <c r="GV1017" s="9">
        <v>62.61</v>
      </c>
      <c r="GW1017" s="9">
        <v>62.69</v>
      </c>
      <c r="GX1017" s="9">
        <v>62.8</v>
      </c>
      <c r="GY1017" s="9">
        <v>62.9</v>
      </c>
      <c r="GZ1017" s="9">
        <v>63.02</v>
      </c>
      <c r="HA1017" s="9">
        <v>63.13</v>
      </c>
      <c r="HB1017" s="9">
        <v>63.2</v>
      </c>
      <c r="HC1017" s="9">
        <v>63.29</v>
      </c>
      <c r="HD1017" s="9">
        <v>63.45</v>
      </c>
      <c r="HE1017" s="9">
        <v>63.6</v>
      </c>
      <c r="HF1017" s="9">
        <v>63.76</v>
      </c>
      <c r="HG1017" s="9">
        <v>63.89</v>
      </c>
      <c r="HH1017" s="9">
        <v>63.97</v>
      </c>
      <c r="HI1017" s="9">
        <v>64.06</v>
      </c>
      <c r="HJ1017" s="9">
        <v>64.17</v>
      </c>
      <c r="HK1017" s="9">
        <v>64.290000000000006</v>
      </c>
      <c r="HL1017" s="9">
        <v>64.42</v>
      </c>
      <c r="HM1017" s="9">
        <v>64.55</v>
      </c>
      <c r="HN1017" s="9">
        <v>64.66</v>
      </c>
      <c r="HO1017" s="9">
        <v>64.819999999999993</v>
      </c>
      <c r="HP1017" s="9">
        <v>64.989999999999995</v>
      </c>
      <c r="HQ1017" s="9">
        <v>65.2</v>
      </c>
      <c r="HR1017" s="9">
        <v>65.319999999999993</v>
      </c>
      <c r="HS1017" s="9">
        <v>65.39</v>
      </c>
      <c r="HT1017" s="9">
        <v>65.510000000000005</v>
      </c>
      <c r="HU1017" s="9">
        <v>65.62</v>
      </c>
      <c r="HV1017" s="9">
        <v>65.73</v>
      </c>
      <c r="HW1017" s="9">
        <v>65.84</v>
      </c>
      <c r="HX1017" s="9">
        <v>65.89</v>
      </c>
      <c r="HY1017" s="9">
        <v>65.959999999999994</v>
      </c>
      <c r="ID1017" s="14">
        <v>84.838099999999997</v>
      </c>
      <c r="IE1017" s="14">
        <v>84.747900000000001</v>
      </c>
      <c r="IF1017" s="14">
        <v>-0.10641399999999999</v>
      </c>
      <c r="IH1017" s="7">
        <v>63.01</v>
      </c>
      <c r="II1017" s="9">
        <v>80.03</v>
      </c>
    </row>
    <row r="1018" spans="1:243" x14ac:dyDescent="0.35">
      <c r="A1018" s="6">
        <f t="shared" si="219"/>
        <v>45975</v>
      </c>
      <c r="B1018" s="13">
        <f t="shared" si="225"/>
        <v>11</v>
      </c>
      <c r="C1018" s="13">
        <f t="shared" si="226"/>
        <v>2025</v>
      </c>
      <c r="D1018">
        <f t="shared" si="227"/>
        <v>202511</v>
      </c>
      <c r="E1018">
        <f t="shared" si="228"/>
        <v>4</v>
      </c>
      <c r="F1018">
        <f t="shared" si="229"/>
        <v>202504</v>
      </c>
      <c r="G1018" t="s">
        <v>2201</v>
      </c>
      <c r="H1018" s="9">
        <v>4</v>
      </c>
      <c r="I1018" s="9">
        <v>3.9693999999999998</v>
      </c>
      <c r="J1018" s="10">
        <v>3.8990505</v>
      </c>
      <c r="K1018" s="10">
        <v>3.7802742999999999</v>
      </c>
      <c r="L1018" s="10">
        <v>3.7001873999999999</v>
      </c>
      <c r="M1018" s="10">
        <v>3.6413514999999999</v>
      </c>
      <c r="N1018" s="10">
        <v>3.5911889000000001</v>
      </c>
      <c r="O1018" s="10">
        <v>3.5471237000000002</v>
      </c>
      <c r="P1018" s="10">
        <v>3.5104370999999999</v>
      </c>
      <c r="Q1018" s="10">
        <v>3.4826836999999999</v>
      </c>
      <c r="R1018" s="10">
        <v>3.4639855000000002</v>
      </c>
      <c r="S1018" s="10">
        <v>3.4536329000000001</v>
      </c>
      <c r="T1018" s="10">
        <v>3.4502134999999998</v>
      </c>
      <c r="U1018" s="10">
        <v>3.4519559000000002</v>
      </c>
      <c r="V1018" s="10">
        <v>3.4562249</v>
      </c>
      <c r="W1018" s="10">
        <v>3.4621580999999999</v>
      </c>
      <c r="X1018" s="10">
        <v>3.4695274999999999</v>
      </c>
      <c r="Y1018" s="10">
        <v>3.4781054999999999</v>
      </c>
      <c r="Z1018" s="10">
        <v>3.4876643999999999</v>
      </c>
      <c r="AA1018" s="10">
        <v>3.4979764000000002</v>
      </c>
      <c r="AB1018" s="10">
        <v>3.5088384000000001</v>
      </c>
      <c r="AC1018" s="10">
        <v>3.5201318000000001</v>
      </c>
      <c r="AD1018" s="10">
        <v>3.5317558999999998</v>
      </c>
      <c r="AE1018" s="10">
        <v>3.5436105000000002</v>
      </c>
      <c r="AF1018" s="10">
        <v>3.5555952999999998</v>
      </c>
      <c r="AG1018" s="10">
        <v>3.5676095000000001</v>
      </c>
      <c r="AH1018" s="10">
        <v>3.5795686</v>
      </c>
      <c r="AI1018" s="10">
        <v>3.5914579</v>
      </c>
      <c r="AJ1018" s="10">
        <v>3.6032812000000001</v>
      </c>
      <c r="AK1018" s="10">
        <v>3.615043</v>
      </c>
      <c r="AL1018" s="10">
        <v>3.6267477000000001</v>
      </c>
      <c r="AM1018" s="10">
        <v>3.6383993000000001</v>
      </c>
      <c r="AN1018" s="10">
        <v>3.6500021</v>
      </c>
      <c r="AO1018" s="10">
        <v>3.6615605000000002</v>
      </c>
      <c r="AP1018" s="10">
        <v>3.6730786000000002</v>
      </c>
      <c r="AQ1018" s="10">
        <v>3.6845606000000002</v>
      </c>
      <c r="AR1018" s="10">
        <v>3.6960111000000002</v>
      </c>
      <c r="AS1018" s="10">
        <v>3.7074338999999998</v>
      </c>
      <c r="AT1018" s="10">
        <v>3.7188354000000001</v>
      </c>
      <c r="AU1018" s="10">
        <v>3.7302300000000002</v>
      </c>
      <c r="AV1018" s="10">
        <v>3.7416339999999999</v>
      </c>
      <c r="AW1018" s="10">
        <v>3.7530641</v>
      </c>
      <c r="AX1018" s="10">
        <v>3.7645371000000001</v>
      </c>
      <c r="AY1018" s="10">
        <v>3.7760691999999998</v>
      </c>
      <c r="AZ1018" s="10">
        <v>3.7876772999999999</v>
      </c>
      <c r="BA1018" s="10">
        <v>3.7993779999999999</v>
      </c>
      <c r="BB1018" s="10">
        <v>3.8111877000000001</v>
      </c>
      <c r="BC1018" s="10">
        <v>3.8231229999999998</v>
      </c>
      <c r="BD1018" s="10">
        <v>3.8352008</v>
      </c>
      <c r="BE1018" s="10">
        <v>3.8474373000000002</v>
      </c>
      <c r="BF1018" s="10">
        <v>3.8598460000000001</v>
      </c>
      <c r="BG1018" s="10">
        <v>3.8724257999999998</v>
      </c>
      <c r="BH1018" s="10">
        <v>3.8851716000000001</v>
      </c>
      <c r="BI1018" s="10">
        <v>3.8980782</v>
      </c>
      <c r="BJ1018" s="10">
        <v>3.9111408000000001</v>
      </c>
      <c r="BK1018" s="10">
        <v>3.9243538999999998</v>
      </c>
      <c r="BL1018" s="10">
        <v>3.9377127000000001</v>
      </c>
      <c r="BM1018" s="10">
        <v>3.9512120999999998</v>
      </c>
      <c r="BN1018" s="10">
        <v>3.9648469</v>
      </c>
      <c r="BO1018" s="10">
        <v>3.978612</v>
      </c>
      <c r="BP1018" s="10">
        <v>3.9925025000000001</v>
      </c>
      <c r="BQ1018" s="10">
        <v>4.0065131000000003</v>
      </c>
      <c r="BR1018" s="10">
        <v>4.0927284000000004</v>
      </c>
      <c r="BS1018" s="10">
        <v>4.1814596999999996</v>
      </c>
      <c r="BU1018" s="9">
        <v>82.39</v>
      </c>
      <c r="BV1018" s="9">
        <v>83.28</v>
      </c>
      <c r="BW1018" s="9">
        <v>83.45</v>
      </c>
      <c r="BX1018" s="9">
        <v>80.33</v>
      </c>
      <c r="BY1018" s="9">
        <v>76.7</v>
      </c>
      <c r="BZ1018" s="9">
        <v>74.7</v>
      </c>
      <c r="CA1018" s="9">
        <v>73.53</v>
      </c>
      <c r="CB1018" s="9">
        <v>73.58</v>
      </c>
      <c r="CC1018" s="9">
        <v>74.53</v>
      </c>
      <c r="CD1018" s="9">
        <v>75.83</v>
      </c>
      <c r="CE1018" s="9">
        <v>76.45</v>
      </c>
      <c r="CF1018" s="9">
        <v>81.5</v>
      </c>
      <c r="CG1018" s="9">
        <v>83.34</v>
      </c>
      <c r="CH1018" s="9">
        <v>85.34</v>
      </c>
      <c r="CI1018" s="9">
        <v>85.69</v>
      </c>
      <c r="CJ1018" s="9">
        <v>79.180000000000007</v>
      </c>
      <c r="CK1018" s="9">
        <v>71.5</v>
      </c>
      <c r="CL1018" s="9">
        <v>68.84</v>
      </c>
      <c r="CM1018" s="9">
        <v>67.58</v>
      </c>
      <c r="CN1018" s="9">
        <v>67.12</v>
      </c>
      <c r="CO1018" s="9">
        <v>67.27</v>
      </c>
      <c r="CP1018" s="9">
        <v>69.349999999999994</v>
      </c>
      <c r="CQ1018" s="9">
        <v>73.510000000000005</v>
      </c>
      <c r="CR1018" s="9">
        <v>76.7</v>
      </c>
      <c r="CS1018" s="9">
        <v>78.02</v>
      </c>
      <c r="CT1018" s="9">
        <v>79.28</v>
      </c>
      <c r="CU1018" s="9">
        <v>79.94</v>
      </c>
      <c r="CV1018" s="9">
        <v>76.709999999999994</v>
      </c>
      <c r="CW1018" s="9">
        <v>67.39</v>
      </c>
      <c r="CX1018" s="9">
        <v>63.64</v>
      </c>
      <c r="CY1018" s="9">
        <v>61.69</v>
      </c>
      <c r="CZ1018" s="9">
        <v>61.77</v>
      </c>
      <c r="DA1018" s="9">
        <v>61.92</v>
      </c>
      <c r="DB1018" s="9">
        <v>64.260000000000005</v>
      </c>
      <c r="DC1018" s="9">
        <v>68.98</v>
      </c>
      <c r="DD1018" s="9">
        <v>71.7</v>
      </c>
      <c r="DE1018" s="9">
        <v>72.72</v>
      </c>
      <c r="DF1018" s="9">
        <v>75.05</v>
      </c>
      <c r="DG1018" s="9">
        <v>74.55</v>
      </c>
      <c r="DH1018" s="9">
        <v>72.7</v>
      </c>
      <c r="DI1018" s="9">
        <v>64.8</v>
      </c>
      <c r="DJ1018" s="9">
        <v>62.22</v>
      </c>
      <c r="DK1018" s="9">
        <v>61.48</v>
      </c>
      <c r="DL1018" s="9">
        <v>61.75</v>
      </c>
      <c r="DM1018" s="9">
        <v>61.36</v>
      </c>
      <c r="DN1018" s="9">
        <v>62.65</v>
      </c>
      <c r="DO1018" s="9">
        <v>66.13</v>
      </c>
      <c r="DP1018" s="9">
        <v>68.7</v>
      </c>
      <c r="DR1018" s="9">
        <v>82.62</v>
      </c>
      <c r="DS1018" s="9">
        <v>88.43</v>
      </c>
      <c r="DT1018" s="9">
        <v>87.35</v>
      </c>
      <c r="DU1018" s="9">
        <v>77.64</v>
      </c>
      <c r="DV1018" s="9">
        <v>72.180000000000007</v>
      </c>
      <c r="DW1018" s="9">
        <v>70.819999999999993</v>
      </c>
      <c r="DX1018" s="9">
        <v>69.760000000000005</v>
      </c>
      <c r="DY1018" s="9">
        <v>69.58</v>
      </c>
      <c r="DZ1018" s="9">
        <v>69.739999999999995</v>
      </c>
      <c r="EA1018" s="9">
        <v>71.930000000000007</v>
      </c>
      <c r="EB1018" s="9">
        <v>76.319999999999993</v>
      </c>
      <c r="EC1018" s="9">
        <v>78.28</v>
      </c>
      <c r="ED1018" s="9">
        <v>78.5</v>
      </c>
      <c r="EE1018" s="9">
        <v>82.75</v>
      </c>
      <c r="EF1018" s="9">
        <v>82.23</v>
      </c>
      <c r="EG1018" s="9">
        <v>79.09</v>
      </c>
      <c r="EH1018" s="9">
        <v>68.06</v>
      </c>
      <c r="EI1018" s="9">
        <v>65.28</v>
      </c>
      <c r="EJ1018" s="9">
        <v>65.040000000000006</v>
      </c>
      <c r="EK1018" s="9">
        <v>65.28</v>
      </c>
      <c r="EL1018" s="9">
        <v>65.78</v>
      </c>
      <c r="EM1018" s="9">
        <v>68.14</v>
      </c>
      <c r="EN1018" s="9">
        <v>74.44</v>
      </c>
      <c r="EO1018" s="9">
        <v>76.400000000000006</v>
      </c>
      <c r="EP1018" s="9">
        <v>76.650000000000006</v>
      </c>
      <c r="EQ1018" s="9">
        <v>76.56</v>
      </c>
      <c r="ER1018" s="9">
        <v>76.099999999999994</v>
      </c>
      <c r="ES1018" s="9">
        <v>73.38</v>
      </c>
      <c r="ET1018" s="9">
        <v>65.8</v>
      </c>
      <c r="EU1018" s="9">
        <v>63.38</v>
      </c>
      <c r="EV1018" s="9">
        <v>63.18</v>
      </c>
      <c r="EW1018" s="9">
        <v>63.38</v>
      </c>
      <c r="EX1018" s="9">
        <v>63.84</v>
      </c>
      <c r="EY1018" s="9">
        <v>66.08</v>
      </c>
      <c r="EZ1018" s="9">
        <v>73.19</v>
      </c>
      <c r="FA1018" s="9">
        <v>75.19</v>
      </c>
      <c r="FB1018" s="9">
        <v>75.36</v>
      </c>
      <c r="FC1018" s="9">
        <v>75.31</v>
      </c>
      <c r="FD1018" s="9">
        <v>74.88</v>
      </c>
      <c r="FE1018" s="9">
        <v>72.349999999999994</v>
      </c>
      <c r="FF1018" s="9">
        <v>65.42</v>
      </c>
      <c r="FG1018" s="9">
        <v>63.16</v>
      </c>
      <c r="FH1018" s="9">
        <v>63.1</v>
      </c>
      <c r="FI1018" s="9">
        <v>63.34</v>
      </c>
      <c r="FJ1018" s="9">
        <v>63.72</v>
      </c>
      <c r="FK1018" s="9">
        <v>65.86</v>
      </c>
      <c r="FL1018" s="9">
        <v>73.680000000000007</v>
      </c>
      <c r="FM1018" s="9">
        <v>75.53</v>
      </c>
      <c r="FO1018" s="9">
        <v>83.055199999999999</v>
      </c>
      <c r="FP1018" s="7">
        <v>63.45</v>
      </c>
      <c r="FQ1018" s="9">
        <v>1.3140000000000001</v>
      </c>
      <c r="FT1018" s="7">
        <v>3.87</v>
      </c>
      <c r="FU1018" s="7">
        <v>4.59</v>
      </c>
      <c r="FV1018" s="9">
        <v>83.220799999999997</v>
      </c>
      <c r="FX1018" s="9">
        <v>64.39</v>
      </c>
      <c r="FY1018" s="9">
        <v>63.62</v>
      </c>
      <c r="FZ1018" s="9">
        <v>63.34</v>
      </c>
      <c r="GA1018" s="9">
        <v>63.06</v>
      </c>
      <c r="GB1018" s="9">
        <v>63.69</v>
      </c>
      <c r="GD1018" s="9">
        <v>64.39</v>
      </c>
      <c r="GE1018" s="9">
        <v>63.92</v>
      </c>
      <c r="GF1018" s="9">
        <v>63.62</v>
      </c>
      <c r="GG1018" s="9">
        <v>63.44</v>
      </c>
      <c r="GH1018" s="9">
        <v>63.37</v>
      </c>
      <c r="GI1018" s="9">
        <v>63.34</v>
      </c>
      <c r="GJ1018" s="9">
        <v>63.29</v>
      </c>
      <c r="GK1018" s="9">
        <v>63.22</v>
      </c>
      <c r="GL1018" s="9">
        <v>63.16</v>
      </c>
      <c r="GM1018" s="9">
        <v>63.11</v>
      </c>
      <c r="GN1018" s="9">
        <v>63.07</v>
      </c>
      <c r="GO1018" s="9">
        <v>63.06</v>
      </c>
      <c r="GP1018" s="9">
        <v>63.03</v>
      </c>
      <c r="GQ1018" s="9">
        <v>63.01</v>
      </c>
      <c r="GR1018" s="9">
        <v>63.03</v>
      </c>
      <c r="GS1018" s="9">
        <v>63.08</v>
      </c>
      <c r="GT1018" s="9">
        <v>63.15</v>
      </c>
      <c r="GU1018" s="9">
        <v>63.22</v>
      </c>
      <c r="GV1018" s="9">
        <v>63.25</v>
      </c>
      <c r="GW1018" s="9">
        <v>63.32</v>
      </c>
      <c r="GX1018" s="9">
        <v>63.41</v>
      </c>
      <c r="GY1018" s="9">
        <v>63.49</v>
      </c>
      <c r="GZ1018" s="9">
        <v>63.59</v>
      </c>
      <c r="HA1018" s="9">
        <v>63.69</v>
      </c>
      <c r="HB1018" s="9">
        <v>63.74</v>
      </c>
      <c r="HC1018" s="9">
        <v>63.82</v>
      </c>
      <c r="HD1018" s="9">
        <v>63.96</v>
      </c>
      <c r="HE1018" s="9">
        <v>64.09</v>
      </c>
      <c r="HF1018" s="9">
        <v>64.23</v>
      </c>
      <c r="HG1018" s="9">
        <v>64.34</v>
      </c>
      <c r="HH1018" s="9">
        <v>64.41</v>
      </c>
      <c r="HI1018" s="9">
        <v>64.48</v>
      </c>
      <c r="HJ1018" s="9">
        <v>64.56</v>
      </c>
      <c r="HK1018" s="9">
        <v>64.67</v>
      </c>
      <c r="HL1018" s="9">
        <v>64.790000000000006</v>
      </c>
      <c r="HM1018" s="9">
        <v>64.91</v>
      </c>
      <c r="HN1018" s="9">
        <v>65</v>
      </c>
      <c r="HO1018" s="9">
        <v>65.150000000000006</v>
      </c>
      <c r="HP1018" s="9">
        <v>65.31</v>
      </c>
      <c r="HQ1018" s="9">
        <v>65.510000000000005</v>
      </c>
      <c r="HR1018" s="9">
        <v>65.62</v>
      </c>
      <c r="HS1018" s="9">
        <v>65.67</v>
      </c>
      <c r="HT1018" s="9">
        <v>65.78</v>
      </c>
      <c r="HU1018" s="9">
        <v>65.88</v>
      </c>
      <c r="HV1018" s="9">
        <v>65.98</v>
      </c>
      <c r="HW1018" s="9">
        <v>66.069999999999993</v>
      </c>
      <c r="HX1018" s="9">
        <v>66.099999999999994</v>
      </c>
      <c r="HY1018" s="9">
        <v>66.150000000000006</v>
      </c>
      <c r="ID1018" s="14">
        <v>84.838099999999997</v>
      </c>
      <c r="IE1018" s="14">
        <v>84.747900000000001</v>
      </c>
      <c r="IF1018" s="14">
        <v>-0.10641399999999999</v>
      </c>
      <c r="IH1018" s="7">
        <v>64.39</v>
      </c>
      <c r="II1018" s="9">
        <v>82.39</v>
      </c>
    </row>
    <row r="1019" spans="1:243" x14ac:dyDescent="0.35">
      <c r="A1019" s="6">
        <f t="shared" si="219"/>
        <v>45978</v>
      </c>
      <c r="B1019" s="13">
        <f t="shared" si="225"/>
        <v>11</v>
      </c>
      <c r="C1019" s="13">
        <f t="shared" si="226"/>
        <v>2025</v>
      </c>
      <c r="D1019">
        <f t="shared" si="227"/>
        <v>202511</v>
      </c>
      <c r="E1019">
        <f t="shared" si="228"/>
        <v>4</v>
      </c>
      <c r="F1019">
        <f t="shared" si="229"/>
        <v>202504</v>
      </c>
      <c r="G1019" t="s">
        <v>2202</v>
      </c>
      <c r="H1019" s="9">
        <v>4</v>
      </c>
      <c r="I1019" s="9">
        <v>3.9691999999999998</v>
      </c>
      <c r="J1019" s="10">
        <v>3.8928313999999999</v>
      </c>
      <c r="K1019" s="10">
        <v>3.7741495</v>
      </c>
      <c r="L1019" s="10">
        <v>3.6960575000000002</v>
      </c>
      <c r="M1019" s="10">
        <v>3.6381641999999998</v>
      </c>
      <c r="N1019" s="10">
        <v>3.5867580000000001</v>
      </c>
      <c r="O1019" s="10">
        <v>3.5397219</v>
      </c>
      <c r="P1019" s="10">
        <v>3.4987260999999998</v>
      </c>
      <c r="Q1019" s="10">
        <v>3.4656180000000001</v>
      </c>
      <c r="R1019" s="10">
        <v>3.4410173999999998</v>
      </c>
      <c r="S1019" s="10">
        <v>3.4247244999999999</v>
      </c>
      <c r="T1019" s="10">
        <v>3.4159467000000001</v>
      </c>
      <c r="U1019" s="10">
        <v>3.4134052000000001</v>
      </c>
      <c r="V1019" s="10">
        <v>3.4152143000000001</v>
      </c>
      <c r="W1019" s="10">
        <v>3.4204438000000001</v>
      </c>
      <c r="X1019" s="10">
        <v>3.4284639000000001</v>
      </c>
      <c r="Y1019" s="10">
        <v>3.4386448999999999</v>
      </c>
      <c r="Z1019" s="10">
        <v>3.4503572</v>
      </c>
      <c r="AA1019" s="10">
        <v>3.4629707999999999</v>
      </c>
      <c r="AB1019" s="10">
        <v>3.4759562000000002</v>
      </c>
      <c r="AC1019" s="10">
        <v>3.4891293999999999</v>
      </c>
      <c r="AD1019" s="10">
        <v>3.5023803999999998</v>
      </c>
      <c r="AE1019" s="10">
        <v>3.5155999000000002</v>
      </c>
      <c r="AF1019" s="10">
        <v>3.5286781999999999</v>
      </c>
      <c r="AG1019" s="10">
        <v>3.5415054000000001</v>
      </c>
      <c r="AH1019" s="10">
        <v>3.5539950999999999</v>
      </c>
      <c r="AI1019" s="10">
        <v>3.5661524</v>
      </c>
      <c r="AJ1019" s="10">
        <v>3.5780053000000001</v>
      </c>
      <c r="AK1019" s="10">
        <v>3.5895820000000001</v>
      </c>
      <c r="AL1019" s="10">
        <v>3.6009107999999999</v>
      </c>
      <c r="AM1019" s="10">
        <v>3.6120196</v>
      </c>
      <c r="AN1019" s="10">
        <v>3.6229364999999998</v>
      </c>
      <c r="AO1019" s="10">
        <v>3.6336898999999998</v>
      </c>
      <c r="AP1019" s="10">
        <v>3.6443077000000001</v>
      </c>
      <c r="AQ1019" s="10">
        <v>3.6548180000000001</v>
      </c>
      <c r="AR1019" s="10">
        <v>3.6652491999999999</v>
      </c>
      <c r="AS1019" s="10">
        <v>3.6756291999999999</v>
      </c>
      <c r="AT1019" s="10">
        <v>3.6859848</v>
      </c>
      <c r="AU1019" s="10">
        <v>3.6963373000000002</v>
      </c>
      <c r="AV1019" s="10">
        <v>3.7067060999999999</v>
      </c>
      <c r="AW1019" s="10">
        <v>3.7171107000000001</v>
      </c>
      <c r="AX1019" s="10">
        <v>3.7275708999999999</v>
      </c>
      <c r="AY1019" s="10">
        <v>3.7381058999999999</v>
      </c>
      <c r="AZ1019" s="10">
        <v>3.7487354000000002</v>
      </c>
      <c r="BA1019" s="10">
        <v>3.7594791000000001</v>
      </c>
      <c r="BB1019" s="10">
        <v>3.7703560999999999</v>
      </c>
      <c r="BC1019" s="10">
        <v>3.7813862999999999</v>
      </c>
      <c r="BD1019" s="10">
        <v>3.7925892999999999</v>
      </c>
      <c r="BE1019" s="10">
        <v>3.8039844</v>
      </c>
      <c r="BF1019" s="10">
        <v>3.8155882999999999</v>
      </c>
      <c r="BG1019" s="10">
        <v>3.8274028000000002</v>
      </c>
      <c r="BH1019" s="10">
        <v>3.8394241</v>
      </c>
      <c r="BI1019" s="10">
        <v>3.8516487000000001</v>
      </c>
      <c r="BJ1019" s="10">
        <v>3.8640734000000001</v>
      </c>
      <c r="BK1019" s="10">
        <v>3.8766940999999999</v>
      </c>
      <c r="BL1019" s="10">
        <v>3.8895076</v>
      </c>
      <c r="BM1019" s="10">
        <v>3.9025104000000002</v>
      </c>
      <c r="BN1019" s="10">
        <v>3.9156987999999999</v>
      </c>
      <c r="BO1019" s="10">
        <v>3.9290691999999998</v>
      </c>
      <c r="BP1019" s="10">
        <v>3.9426184000000002</v>
      </c>
      <c r="BQ1019" s="10">
        <v>3.9563424</v>
      </c>
      <c r="BR1019" s="10">
        <v>4.0419346999999997</v>
      </c>
      <c r="BS1019" s="10">
        <v>4.1315302000000003</v>
      </c>
      <c r="BU1019" s="9">
        <v>82.36</v>
      </c>
      <c r="BV1019" s="9">
        <v>83.31</v>
      </c>
      <c r="BW1019" s="9">
        <v>83.46</v>
      </c>
      <c r="BX1019" s="9">
        <v>80.180000000000007</v>
      </c>
      <c r="BY1019" s="9">
        <v>76.48</v>
      </c>
      <c r="BZ1019" s="9">
        <v>74.08</v>
      </c>
      <c r="CA1019" s="9">
        <v>73.08</v>
      </c>
      <c r="CB1019" s="9">
        <v>73.069999999999993</v>
      </c>
      <c r="CC1019" s="9">
        <v>74.02</v>
      </c>
      <c r="CD1019" s="9">
        <v>75.319999999999993</v>
      </c>
      <c r="CE1019" s="9">
        <v>75.959999999999994</v>
      </c>
      <c r="CF1019" s="9">
        <v>80.900000000000006</v>
      </c>
      <c r="CG1019" s="9">
        <v>83</v>
      </c>
      <c r="CH1019" s="9">
        <v>85</v>
      </c>
      <c r="CI1019" s="9">
        <v>85.35</v>
      </c>
      <c r="CJ1019" s="9">
        <v>78.84</v>
      </c>
      <c r="CK1019" s="9">
        <v>71.16</v>
      </c>
      <c r="CL1019" s="9">
        <v>68.5</v>
      </c>
      <c r="CM1019" s="9">
        <v>67.239999999999995</v>
      </c>
      <c r="CN1019" s="9">
        <v>66.78</v>
      </c>
      <c r="CO1019" s="9">
        <v>66.930000000000007</v>
      </c>
      <c r="CP1019" s="9">
        <v>69.010000000000005</v>
      </c>
      <c r="CQ1019" s="9">
        <v>73.17</v>
      </c>
      <c r="CR1019" s="9">
        <v>76.36</v>
      </c>
      <c r="CS1019" s="9">
        <v>77.680000000000007</v>
      </c>
      <c r="CT1019" s="9">
        <v>78.94</v>
      </c>
      <c r="CU1019" s="9">
        <v>79.599999999999994</v>
      </c>
      <c r="CV1019" s="9">
        <v>76.37</v>
      </c>
      <c r="CW1019" s="9">
        <v>67.05</v>
      </c>
      <c r="CX1019" s="9">
        <v>63.3</v>
      </c>
      <c r="CY1019" s="9">
        <v>61.35</v>
      </c>
      <c r="CZ1019" s="9">
        <v>61.43</v>
      </c>
      <c r="DA1019" s="9">
        <v>61.58</v>
      </c>
      <c r="DB1019" s="9">
        <v>63.92</v>
      </c>
      <c r="DC1019" s="9">
        <v>68.64</v>
      </c>
      <c r="DD1019" s="9">
        <v>71.36</v>
      </c>
      <c r="DE1019" s="9">
        <v>72.38</v>
      </c>
      <c r="DF1019" s="9">
        <v>74.709999999999994</v>
      </c>
      <c r="DG1019" s="9">
        <v>74.209999999999994</v>
      </c>
      <c r="DH1019" s="9">
        <v>72.349999999999994</v>
      </c>
      <c r="DI1019" s="9">
        <v>64.45</v>
      </c>
      <c r="DJ1019" s="9">
        <v>61.87</v>
      </c>
      <c r="DK1019" s="9">
        <v>61.13</v>
      </c>
      <c r="DL1019" s="9">
        <v>61.4</v>
      </c>
      <c r="DM1019" s="9">
        <v>61.01</v>
      </c>
      <c r="DN1019" s="9">
        <v>62.3</v>
      </c>
      <c r="DO1019" s="9">
        <v>65.78</v>
      </c>
      <c r="DP1019" s="9">
        <v>68.349999999999994</v>
      </c>
      <c r="DR1019" s="9">
        <v>82.97</v>
      </c>
      <c r="DS1019" s="9">
        <v>88.4</v>
      </c>
      <c r="DT1019" s="9">
        <v>86.72</v>
      </c>
      <c r="DU1019" s="9">
        <v>77.22</v>
      </c>
      <c r="DV1019" s="9">
        <v>72.19</v>
      </c>
      <c r="DW1019" s="9">
        <v>70.790000000000006</v>
      </c>
      <c r="DX1019" s="9">
        <v>69.73</v>
      </c>
      <c r="DY1019" s="9">
        <v>69.56</v>
      </c>
      <c r="DZ1019" s="9">
        <v>69.72</v>
      </c>
      <c r="EA1019" s="9">
        <v>71.91</v>
      </c>
      <c r="EB1019" s="9">
        <v>75.8</v>
      </c>
      <c r="EC1019" s="9">
        <v>77.75</v>
      </c>
      <c r="ED1019" s="9">
        <v>77.97</v>
      </c>
      <c r="EE1019" s="9">
        <v>82.19</v>
      </c>
      <c r="EF1019" s="9">
        <v>81.67</v>
      </c>
      <c r="EG1019" s="9">
        <v>78.55</v>
      </c>
      <c r="EH1019" s="9">
        <v>67.599999999999994</v>
      </c>
      <c r="EI1019" s="9">
        <v>64.819999999999993</v>
      </c>
      <c r="EJ1019" s="9">
        <v>64.58</v>
      </c>
      <c r="EK1019" s="9">
        <v>64.819999999999993</v>
      </c>
      <c r="EL1019" s="9">
        <v>65.319999999999993</v>
      </c>
      <c r="EM1019" s="9">
        <v>67.680000000000007</v>
      </c>
      <c r="EN1019" s="9">
        <v>73.98</v>
      </c>
      <c r="EO1019" s="9">
        <v>75.92</v>
      </c>
      <c r="EP1019" s="9">
        <v>76.180000000000007</v>
      </c>
      <c r="EQ1019" s="9">
        <v>76.09</v>
      </c>
      <c r="ER1019" s="9">
        <v>75.62</v>
      </c>
      <c r="ES1019" s="9">
        <v>72.92</v>
      </c>
      <c r="ET1019" s="9">
        <v>65.41</v>
      </c>
      <c r="EU1019" s="9">
        <v>63</v>
      </c>
      <c r="EV1019" s="9">
        <v>62.8</v>
      </c>
      <c r="EW1019" s="9">
        <v>63</v>
      </c>
      <c r="EX1019" s="9">
        <v>63.46</v>
      </c>
      <c r="EY1019" s="9">
        <v>65.7</v>
      </c>
      <c r="EZ1019" s="9">
        <v>72.72</v>
      </c>
      <c r="FA1019" s="9">
        <v>74.72</v>
      </c>
      <c r="FB1019" s="9">
        <v>74.88</v>
      </c>
      <c r="FC1019" s="9">
        <v>74.84</v>
      </c>
      <c r="FD1019" s="9">
        <v>74.41</v>
      </c>
      <c r="FE1019" s="9">
        <v>71.89</v>
      </c>
      <c r="FF1019" s="9">
        <v>65.150000000000006</v>
      </c>
      <c r="FG1019" s="9">
        <v>62.89</v>
      </c>
      <c r="FH1019" s="9">
        <v>62.84</v>
      </c>
      <c r="FI1019" s="9">
        <v>63.08</v>
      </c>
      <c r="FJ1019" s="9">
        <v>63.46</v>
      </c>
      <c r="FK1019" s="9">
        <v>65.61</v>
      </c>
      <c r="FL1019" s="9">
        <v>73.36</v>
      </c>
      <c r="FM1019" s="9">
        <v>75.209999999999994</v>
      </c>
      <c r="FO1019" s="9">
        <v>83.406599999999997</v>
      </c>
      <c r="FP1019" s="7">
        <v>63.16</v>
      </c>
      <c r="FQ1019" s="9">
        <v>1.3177000000000001</v>
      </c>
      <c r="FT1019" s="7">
        <v>3.83</v>
      </c>
      <c r="FU1019" s="7">
        <v>4.54</v>
      </c>
      <c r="FV1019" s="9">
        <v>83.560500000000005</v>
      </c>
      <c r="FX1019" s="9">
        <v>64.2</v>
      </c>
      <c r="FY1019" s="9">
        <v>63.48</v>
      </c>
      <c r="FZ1019" s="9">
        <v>63.23</v>
      </c>
      <c r="GA1019" s="9">
        <v>63.01</v>
      </c>
      <c r="GB1019" s="9">
        <v>63.75</v>
      </c>
      <c r="GD1019" s="9">
        <v>64.2</v>
      </c>
      <c r="GE1019" s="9">
        <v>63.76</v>
      </c>
      <c r="GF1019" s="9">
        <v>63.48</v>
      </c>
      <c r="GG1019" s="9">
        <v>63.32</v>
      </c>
      <c r="GH1019" s="9">
        <v>63.25</v>
      </c>
      <c r="GI1019" s="9">
        <v>63.23</v>
      </c>
      <c r="GJ1019" s="9">
        <v>63.2</v>
      </c>
      <c r="GK1019" s="9">
        <v>63.15</v>
      </c>
      <c r="GL1019" s="9">
        <v>63.09</v>
      </c>
      <c r="GM1019" s="9">
        <v>63.04</v>
      </c>
      <c r="GN1019" s="9">
        <v>63.01</v>
      </c>
      <c r="GO1019" s="9">
        <v>63.01</v>
      </c>
      <c r="GP1019" s="9">
        <v>62.98</v>
      </c>
      <c r="GQ1019" s="9">
        <v>62.97</v>
      </c>
      <c r="GR1019" s="9">
        <v>63</v>
      </c>
      <c r="GS1019" s="9">
        <v>63.06</v>
      </c>
      <c r="GT1019" s="9">
        <v>63.14</v>
      </c>
      <c r="GU1019" s="9">
        <v>63.23</v>
      </c>
      <c r="GV1019" s="9">
        <v>63.28</v>
      </c>
      <c r="GW1019" s="9">
        <v>63.35</v>
      </c>
      <c r="GX1019" s="9">
        <v>63.45</v>
      </c>
      <c r="GY1019" s="9">
        <v>63.54</v>
      </c>
      <c r="GZ1019" s="9">
        <v>63.65</v>
      </c>
      <c r="HA1019" s="9">
        <v>63.75</v>
      </c>
      <c r="HB1019" s="9">
        <v>63.81</v>
      </c>
      <c r="HC1019" s="9">
        <v>63.9</v>
      </c>
      <c r="HD1019" s="9">
        <v>64.05</v>
      </c>
      <c r="HE1019" s="9">
        <v>64.19</v>
      </c>
      <c r="HF1019" s="9">
        <v>64.34</v>
      </c>
      <c r="HG1019" s="9">
        <v>64.45</v>
      </c>
      <c r="HH1019" s="9">
        <v>64.52</v>
      </c>
      <c r="HI1019" s="9">
        <v>64.59</v>
      </c>
      <c r="HJ1019" s="9">
        <v>64.67</v>
      </c>
      <c r="HK1019" s="9">
        <v>64.78</v>
      </c>
      <c r="HL1019" s="9">
        <v>64.91</v>
      </c>
      <c r="HM1019" s="9">
        <v>65.03</v>
      </c>
      <c r="HN1019" s="9">
        <v>65.12</v>
      </c>
      <c r="HO1019" s="9">
        <v>65.27</v>
      </c>
      <c r="HP1019" s="9">
        <v>65.430000000000007</v>
      </c>
      <c r="HQ1019" s="9">
        <v>65.63</v>
      </c>
      <c r="HR1019" s="9">
        <v>65.739999999999995</v>
      </c>
      <c r="HS1019" s="9">
        <v>65.790000000000006</v>
      </c>
      <c r="HT1019" s="9">
        <v>65.900000000000006</v>
      </c>
      <c r="HU1019" s="9">
        <v>66</v>
      </c>
      <c r="HV1019" s="9">
        <v>66.099999999999994</v>
      </c>
      <c r="HW1019" s="9">
        <v>66.19</v>
      </c>
      <c r="HX1019" s="9">
        <v>66.22</v>
      </c>
      <c r="HY1019" s="9">
        <v>66.27</v>
      </c>
      <c r="ID1019" s="14">
        <v>84.838099999999997</v>
      </c>
      <c r="IE1019" s="14">
        <v>84.747900000000001</v>
      </c>
      <c r="IF1019" s="14">
        <v>-0.10641399999999999</v>
      </c>
      <c r="IH1019" s="7">
        <v>64.2</v>
      </c>
      <c r="II1019" s="9">
        <v>82.36</v>
      </c>
    </row>
    <row r="1020" spans="1:243" x14ac:dyDescent="0.35">
      <c r="A1020" s="6">
        <f t="shared" si="219"/>
        <v>45979</v>
      </c>
      <c r="B1020" s="13">
        <f t="shared" si="225"/>
        <v>11</v>
      </c>
      <c r="C1020" s="13">
        <f t="shared" si="226"/>
        <v>2025</v>
      </c>
      <c r="D1020">
        <f t="shared" si="227"/>
        <v>202511</v>
      </c>
      <c r="E1020">
        <f t="shared" si="228"/>
        <v>4</v>
      </c>
      <c r="F1020">
        <f t="shared" si="229"/>
        <v>202504</v>
      </c>
      <c r="G1020" t="s">
        <v>2203</v>
      </c>
      <c r="H1020" s="9">
        <v>4</v>
      </c>
      <c r="I1020" s="9">
        <v>3.9693999999999998</v>
      </c>
      <c r="J1020" s="10">
        <v>3.8871604999999998</v>
      </c>
      <c r="K1020" s="10">
        <v>3.7641610000000001</v>
      </c>
      <c r="L1020" s="10">
        <v>3.6855443000000001</v>
      </c>
      <c r="M1020" s="10">
        <v>3.6272077</v>
      </c>
      <c r="N1020" s="10">
        <v>3.5744357</v>
      </c>
      <c r="O1020" s="10">
        <v>3.5254500000000002</v>
      </c>
      <c r="P1020" s="10">
        <v>3.4827933</v>
      </c>
      <c r="Q1020" s="10">
        <v>3.4487442000000001</v>
      </c>
      <c r="R1020" s="10">
        <v>3.4244240000000001</v>
      </c>
      <c r="S1020" s="10">
        <v>3.4093393000000001</v>
      </c>
      <c r="T1020" s="10">
        <v>3.4024429999999999</v>
      </c>
      <c r="U1020" s="10">
        <v>3.4020907</v>
      </c>
      <c r="V1020" s="10">
        <v>3.4057559999999998</v>
      </c>
      <c r="W1020" s="10">
        <v>3.4124013</v>
      </c>
      <c r="X1020" s="10">
        <v>3.4214435999999999</v>
      </c>
      <c r="Y1020" s="10">
        <v>3.4323001</v>
      </c>
      <c r="Z1020" s="10">
        <v>3.4443880999999998</v>
      </c>
      <c r="AA1020" s="10">
        <v>3.4571242999999998</v>
      </c>
      <c r="AB1020" s="10">
        <v>3.4700261999999999</v>
      </c>
      <c r="AC1020" s="10">
        <v>3.4829564999999998</v>
      </c>
      <c r="AD1020" s="10">
        <v>3.4958521999999999</v>
      </c>
      <c r="AE1020" s="10">
        <v>3.5086503000000002</v>
      </c>
      <c r="AF1020" s="10">
        <v>3.5212883000000001</v>
      </c>
      <c r="AG1020" s="10">
        <v>3.5337027999999999</v>
      </c>
      <c r="AH1020" s="10">
        <v>3.5458468000000001</v>
      </c>
      <c r="AI1020" s="10">
        <v>3.5577348999999998</v>
      </c>
      <c r="AJ1020" s="10">
        <v>3.5693967999999998</v>
      </c>
      <c r="AK1020" s="10">
        <v>3.5808627999999998</v>
      </c>
      <c r="AL1020" s="10">
        <v>3.5921630000000002</v>
      </c>
      <c r="AM1020" s="10">
        <v>3.6033271999999998</v>
      </c>
      <c r="AN1020" s="10">
        <v>3.6143855999999999</v>
      </c>
      <c r="AO1020" s="10">
        <v>3.6253682999999999</v>
      </c>
      <c r="AP1020" s="10">
        <v>3.6363051999999998</v>
      </c>
      <c r="AQ1020" s="10">
        <v>3.6472264000000001</v>
      </c>
      <c r="AR1020" s="10">
        <v>3.6581621000000002</v>
      </c>
      <c r="AS1020" s="10">
        <v>3.6691422</v>
      </c>
      <c r="AT1020" s="10">
        <v>3.6801941999999999</v>
      </c>
      <c r="AU1020" s="10">
        <v>3.6913333000000002</v>
      </c>
      <c r="AV1020" s="10">
        <v>3.7025697000000002</v>
      </c>
      <c r="AW1020" s="10">
        <v>3.7139137999999998</v>
      </c>
      <c r="AX1020" s="10">
        <v>3.7253764999999999</v>
      </c>
      <c r="AY1020" s="10">
        <v>3.7369678999999998</v>
      </c>
      <c r="AZ1020" s="10">
        <v>3.7486986</v>
      </c>
      <c r="BA1020" s="10">
        <v>3.7605792</v>
      </c>
      <c r="BB1020" s="10">
        <v>3.7726199999999999</v>
      </c>
      <c r="BC1020" s="10">
        <v>3.7848316</v>
      </c>
      <c r="BD1020" s="10">
        <v>3.7972245999999998</v>
      </c>
      <c r="BE1020" s="10">
        <v>3.8098092000000001</v>
      </c>
      <c r="BF1020" s="10">
        <v>3.8225937999999999</v>
      </c>
      <c r="BG1020" s="10">
        <v>3.8355755999999999</v>
      </c>
      <c r="BH1020" s="10">
        <v>3.8487480999999999</v>
      </c>
      <c r="BI1020" s="10">
        <v>3.8621051</v>
      </c>
      <c r="BJ1020" s="10">
        <v>3.8756406000000001</v>
      </c>
      <c r="BK1020" s="10">
        <v>3.889348</v>
      </c>
      <c r="BL1020" s="10">
        <v>3.9032211999999999</v>
      </c>
      <c r="BM1020" s="10">
        <v>3.9172539999999998</v>
      </c>
      <c r="BN1020" s="10">
        <v>3.9314399</v>
      </c>
      <c r="BO1020" s="10">
        <v>3.9457727999999999</v>
      </c>
      <c r="BP1020" s="10">
        <v>3.9602466000000001</v>
      </c>
      <c r="BQ1020" s="10">
        <v>3.9748546999999999</v>
      </c>
      <c r="BR1020" s="10">
        <v>4.0648824000000001</v>
      </c>
      <c r="BS1020" s="10">
        <v>4.1576021000000001</v>
      </c>
      <c r="BU1020" s="9">
        <v>83.5</v>
      </c>
      <c r="BV1020" s="9">
        <v>84.22</v>
      </c>
      <c r="BW1020" s="9">
        <v>84.2</v>
      </c>
      <c r="BX1020" s="9">
        <v>80.87</v>
      </c>
      <c r="BY1020" s="9">
        <v>76.97</v>
      </c>
      <c r="BZ1020" s="9">
        <v>74.760000000000005</v>
      </c>
      <c r="CA1020" s="9">
        <v>73.77</v>
      </c>
      <c r="CB1020" s="9">
        <v>73.680000000000007</v>
      </c>
      <c r="CC1020" s="9">
        <v>74.63</v>
      </c>
      <c r="CD1020" s="9">
        <v>75.930000000000007</v>
      </c>
      <c r="CE1020" s="9">
        <v>76.489999999999995</v>
      </c>
      <c r="CF1020" s="9">
        <v>81.28</v>
      </c>
      <c r="CG1020" s="9">
        <v>83.38</v>
      </c>
      <c r="CH1020" s="9">
        <v>85.37</v>
      </c>
      <c r="CI1020" s="9">
        <v>85.72</v>
      </c>
      <c r="CJ1020" s="9">
        <v>79.209999999999994</v>
      </c>
      <c r="CK1020" s="9">
        <v>71.34</v>
      </c>
      <c r="CL1020" s="9">
        <v>68.680000000000007</v>
      </c>
      <c r="CM1020" s="9">
        <v>67.42</v>
      </c>
      <c r="CN1020" s="9">
        <v>66.959999999999994</v>
      </c>
      <c r="CO1020" s="9">
        <v>67.11</v>
      </c>
      <c r="CP1020" s="9">
        <v>69.19</v>
      </c>
      <c r="CQ1020" s="9">
        <v>73.349999999999994</v>
      </c>
      <c r="CR1020" s="9">
        <v>76.540000000000006</v>
      </c>
      <c r="CS1020" s="9">
        <v>77.86</v>
      </c>
      <c r="CT1020" s="9">
        <v>79.12</v>
      </c>
      <c r="CU1020" s="9">
        <v>79.78</v>
      </c>
      <c r="CV1020" s="9">
        <v>76.55</v>
      </c>
      <c r="CW1020" s="9">
        <v>67.2</v>
      </c>
      <c r="CX1020" s="9">
        <v>63.45</v>
      </c>
      <c r="CY1020" s="9">
        <v>61.5</v>
      </c>
      <c r="CZ1020" s="9">
        <v>61.58</v>
      </c>
      <c r="DA1020" s="9">
        <v>61.73</v>
      </c>
      <c r="DB1020" s="9">
        <v>64.069999999999993</v>
      </c>
      <c r="DC1020" s="9">
        <v>68.790000000000006</v>
      </c>
      <c r="DD1020" s="9">
        <v>71.510000000000005</v>
      </c>
      <c r="DE1020" s="9">
        <v>72.53</v>
      </c>
      <c r="DF1020" s="9">
        <v>74.86</v>
      </c>
      <c r="DG1020" s="9">
        <v>74.36</v>
      </c>
      <c r="DH1020" s="9">
        <v>72.5</v>
      </c>
      <c r="DI1020" s="9">
        <v>64.599999999999994</v>
      </c>
      <c r="DJ1020" s="9">
        <v>62.02</v>
      </c>
      <c r="DK1020" s="9">
        <v>61.28</v>
      </c>
      <c r="DL1020" s="9">
        <v>61.55</v>
      </c>
      <c r="DM1020" s="9">
        <v>61.16</v>
      </c>
      <c r="DN1020" s="9">
        <v>62.45</v>
      </c>
      <c r="DO1020" s="9">
        <v>65.930000000000007</v>
      </c>
      <c r="DP1020" s="9">
        <v>68.5</v>
      </c>
      <c r="DR1020" s="9">
        <v>84.95</v>
      </c>
      <c r="DS1020" s="9">
        <v>89.56</v>
      </c>
      <c r="DT1020" s="9">
        <v>87.44</v>
      </c>
      <c r="DU1020" s="9">
        <v>78.11</v>
      </c>
      <c r="DV1020" s="9">
        <v>72.819999999999993</v>
      </c>
      <c r="DW1020" s="9">
        <v>71.42</v>
      </c>
      <c r="DX1020" s="9">
        <v>70.36</v>
      </c>
      <c r="DY1020" s="9">
        <v>69.88</v>
      </c>
      <c r="DZ1020" s="9">
        <v>70.040000000000006</v>
      </c>
      <c r="EA1020" s="9">
        <v>72.239999999999995</v>
      </c>
      <c r="EB1020" s="9">
        <v>76.11</v>
      </c>
      <c r="EC1020" s="9">
        <v>78.06</v>
      </c>
      <c r="ED1020" s="9">
        <v>78.28</v>
      </c>
      <c r="EE1020" s="9">
        <v>82.52</v>
      </c>
      <c r="EF1020" s="9">
        <v>82</v>
      </c>
      <c r="EG1020" s="9">
        <v>78.87</v>
      </c>
      <c r="EH1020" s="9">
        <v>67.739999999999995</v>
      </c>
      <c r="EI1020" s="9">
        <v>64.959999999999994</v>
      </c>
      <c r="EJ1020" s="9">
        <v>64.72</v>
      </c>
      <c r="EK1020" s="9">
        <v>64.959999999999994</v>
      </c>
      <c r="EL1020" s="9">
        <v>65.459999999999994</v>
      </c>
      <c r="EM1020" s="9">
        <v>67.819999999999993</v>
      </c>
      <c r="EN1020" s="9">
        <v>74.239999999999995</v>
      </c>
      <c r="EO1020" s="9">
        <v>76.19</v>
      </c>
      <c r="EP1020" s="9">
        <v>76.45</v>
      </c>
      <c r="EQ1020" s="9">
        <v>76.36</v>
      </c>
      <c r="ER1020" s="9">
        <v>75.89</v>
      </c>
      <c r="ES1020" s="9">
        <v>73.180000000000007</v>
      </c>
      <c r="ET1020" s="9">
        <v>65.400000000000006</v>
      </c>
      <c r="EU1020" s="9">
        <v>62.99</v>
      </c>
      <c r="EV1020" s="9">
        <v>62.79</v>
      </c>
      <c r="EW1020" s="9">
        <v>62.99</v>
      </c>
      <c r="EX1020" s="9">
        <v>63.45</v>
      </c>
      <c r="EY1020" s="9">
        <v>65.69</v>
      </c>
      <c r="EZ1020" s="9">
        <v>72.94</v>
      </c>
      <c r="FA1020" s="9">
        <v>74.95</v>
      </c>
      <c r="FB1020" s="9">
        <v>75.099999999999994</v>
      </c>
      <c r="FC1020" s="9">
        <v>75.06</v>
      </c>
      <c r="FD1020" s="9">
        <v>74.64</v>
      </c>
      <c r="FE1020" s="9">
        <v>72.11</v>
      </c>
      <c r="FF1020" s="9">
        <v>65.2</v>
      </c>
      <c r="FG1020" s="9">
        <v>62.94</v>
      </c>
      <c r="FH1020" s="9">
        <v>62.88</v>
      </c>
      <c r="FI1020" s="9">
        <v>63.12</v>
      </c>
      <c r="FJ1020" s="9">
        <v>63.5</v>
      </c>
      <c r="FK1020" s="9">
        <v>65.650000000000006</v>
      </c>
      <c r="FL1020" s="9">
        <v>73.41</v>
      </c>
      <c r="FM1020" s="9">
        <v>75.260000000000005</v>
      </c>
      <c r="FO1020" s="9">
        <v>83.287800000000004</v>
      </c>
      <c r="FP1020" s="7">
        <v>64.86</v>
      </c>
      <c r="FQ1020" s="9">
        <v>1.3144</v>
      </c>
      <c r="FT1020" s="7">
        <v>3.84</v>
      </c>
      <c r="FU1020" s="7">
        <v>4.5599999999999996</v>
      </c>
      <c r="FV1020" s="9">
        <v>83.436199999999999</v>
      </c>
      <c r="FX1020" s="9">
        <v>64.89</v>
      </c>
      <c r="FY1020" s="9">
        <v>64.11</v>
      </c>
      <c r="FZ1020" s="9">
        <v>63.75</v>
      </c>
      <c r="GA1020" s="9">
        <v>63.38</v>
      </c>
      <c r="GB1020" s="9">
        <v>63.99</v>
      </c>
      <c r="GD1020" s="9">
        <v>64.89</v>
      </c>
      <c r="GE1020" s="9">
        <v>64.430000000000007</v>
      </c>
      <c r="GF1020" s="9">
        <v>64.11</v>
      </c>
      <c r="GG1020" s="9">
        <v>63.9</v>
      </c>
      <c r="GH1020" s="9">
        <v>63.8</v>
      </c>
      <c r="GI1020" s="9">
        <v>63.75</v>
      </c>
      <c r="GJ1020" s="9">
        <v>63.69</v>
      </c>
      <c r="GK1020" s="9">
        <v>63.61</v>
      </c>
      <c r="GL1020" s="9">
        <v>63.53</v>
      </c>
      <c r="GM1020" s="9">
        <v>63.46</v>
      </c>
      <c r="GN1020" s="9">
        <v>63.41</v>
      </c>
      <c r="GO1020" s="9">
        <v>63.38</v>
      </c>
      <c r="GP1020" s="9">
        <v>63.34</v>
      </c>
      <c r="GQ1020" s="9">
        <v>63.32</v>
      </c>
      <c r="GR1020" s="9">
        <v>63.34</v>
      </c>
      <c r="GS1020" s="9">
        <v>63.39</v>
      </c>
      <c r="GT1020" s="9">
        <v>63.46</v>
      </c>
      <c r="GU1020" s="9">
        <v>63.53</v>
      </c>
      <c r="GV1020" s="9">
        <v>63.57</v>
      </c>
      <c r="GW1020" s="9">
        <v>63.63</v>
      </c>
      <c r="GX1020" s="9">
        <v>63.71</v>
      </c>
      <c r="GY1020" s="9">
        <v>63.79</v>
      </c>
      <c r="GZ1020" s="9">
        <v>63.9</v>
      </c>
      <c r="HA1020" s="9">
        <v>63.99</v>
      </c>
      <c r="HB1020" s="9">
        <v>64.040000000000006</v>
      </c>
      <c r="HC1020" s="9">
        <v>64.12</v>
      </c>
      <c r="HD1020" s="9">
        <v>64.260000000000005</v>
      </c>
      <c r="HE1020" s="9">
        <v>64.38</v>
      </c>
      <c r="HF1020" s="9">
        <v>64.52</v>
      </c>
      <c r="HG1020" s="9">
        <v>64.63</v>
      </c>
      <c r="HH1020" s="9">
        <v>64.7</v>
      </c>
      <c r="HI1020" s="9">
        <v>64.760000000000005</v>
      </c>
      <c r="HJ1020" s="9">
        <v>64.84</v>
      </c>
      <c r="HK1020" s="9">
        <v>64.94</v>
      </c>
      <c r="HL1020" s="9">
        <v>65.06</v>
      </c>
      <c r="HM1020" s="9">
        <v>65.17</v>
      </c>
      <c r="HN1020" s="9">
        <v>65.260000000000005</v>
      </c>
      <c r="HO1020" s="9">
        <v>65.400000000000006</v>
      </c>
      <c r="HP1020" s="9">
        <v>65.55</v>
      </c>
      <c r="HQ1020" s="9">
        <v>65.75</v>
      </c>
      <c r="HR1020" s="9">
        <v>65.86</v>
      </c>
      <c r="HS1020" s="9">
        <v>65.900000000000006</v>
      </c>
      <c r="HT1020" s="9">
        <v>66.010000000000005</v>
      </c>
      <c r="HU1020" s="9">
        <v>66.11</v>
      </c>
      <c r="HV1020" s="9">
        <v>66.2</v>
      </c>
      <c r="HW1020" s="9">
        <v>66.28</v>
      </c>
      <c r="HX1020" s="9">
        <v>66.3</v>
      </c>
      <c r="HY1020" s="9">
        <v>66.349999999999994</v>
      </c>
      <c r="ID1020" s="14">
        <v>84.838099999999997</v>
      </c>
      <c r="IE1020" s="14">
        <v>84.747900000000001</v>
      </c>
      <c r="IF1020" s="14">
        <v>-0.10641399999999999</v>
      </c>
      <c r="IH1020" s="7">
        <v>64.89</v>
      </c>
      <c r="II1020" s="9">
        <v>83.5</v>
      </c>
    </row>
    <row r="1021" spans="1:243" x14ac:dyDescent="0.35">
      <c r="A1021" s="6">
        <f t="shared" si="219"/>
        <v>45980</v>
      </c>
      <c r="B1021" s="13">
        <f t="shared" si="225"/>
        <v>11</v>
      </c>
      <c r="C1021" s="13">
        <f t="shared" si="226"/>
        <v>2025</v>
      </c>
      <c r="D1021">
        <f t="shared" si="227"/>
        <v>202511</v>
      </c>
      <c r="E1021">
        <f t="shared" si="228"/>
        <v>4</v>
      </c>
      <c r="F1021">
        <f t="shared" si="229"/>
        <v>202504</v>
      </c>
      <c r="G1021" t="s">
        <v>2204</v>
      </c>
      <c r="H1021" s="9">
        <v>4</v>
      </c>
      <c r="I1021" s="9">
        <v>3.9693000000000001</v>
      </c>
      <c r="J1021" s="10">
        <v>3.8704364999999998</v>
      </c>
      <c r="K1021" s="10">
        <v>3.7482972000000001</v>
      </c>
      <c r="L1021" s="10">
        <v>3.6759811999999998</v>
      </c>
      <c r="M1021" s="10">
        <v>3.6249687000000002</v>
      </c>
      <c r="N1021" s="10">
        <v>3.5781575000000001</v>
      </c>
      <c r="O1021" s="10">
        <v>3.5331513999999999</v>
      </c>
      <c r="P1021" s="10">
        <v>3.4927646000000001</v>
      </c>
      <c r="Q1021" s="10">
        <v>3.4599945999999999</v>
      </c>
      <c r="R1021" s="10">
        <v>3.4365231999999999</v>
      </c>
      <c r="S1021" s="10">
        <v>3.4225158000000002</v>
      </c>
      <c r="T1021" s="10">
        <v>3.4168675999999998</v>
      </c>
      <c r="U1021" s="10">
        <v>3.4181021</v>
      </c>
      <c r="V1021" s="10">
        <v>3.4234570999999998</v>
      </c>
      <c r="W1021" s="10">
        <v>3.4318040999999999</v>
      </c>
      <c r="X1021" s="10">
        <v>3.4425362000000002</v>
      </c>
      <c r="Y1021" s="10">
        <v>3.4550467</v>
      </c>
      <c r="Z1021" s="10">
        <v>3.4687291999999998</v>
      </c>
      <c r="AA1021" s="10">
        <v>3.4829764999999999</v>
      </c>
      <c r="AB1021" s="10">
        <v>3.4972872000000002</v>
      </c>
      <c r="AC1021" s="10">
        <v>3.5115219999999998</v>
      </c>
      <c r="AD1021" s="10">
        <v>3.5256191000000001</v>
      </c>
      <c r="AE1021" s="10">
        <v>3.5395173999999998</v>
      </c>
      <c r="AF1021" s="10">
        <v>3.5531556000000002</v>
      </c>
      <c r="AG1021" s="10">
        <v>3.5664723</v>
      </c>
      <c r="AH1021" s="10">
        <v>3.5794223999999999</v>
      </c>
      <c r="AI1021" s="10">
        <v>3.5920271000000001</v>
      </c>
      <c r="AJ1021" s="10">
        <v>3.6043230999999998</v>
      </c>
      <c r="AK1021" s="10">
        <v>3.6163479000000001</v>
      </c>
      <c r="AL1021" s="10">
        <v>3.6281389000000002</v>
      </c>
      <c r="AM1021" s="10">
        <v>3.6397328</v>
      </c>
      <c r="AN1021" s="10">
        <v>3.6511670999999999</v>
      </c>
      <c r="AO1021" s="10">
        <v>3.6624791999999999</v>
      </c>
      <c r="AP1021" s="10">
        <v>3.6737058999999999</v>
      </c>
      <c r="AQ1021" s="10">
        <v>3.6848846000000002</v>
      </c>
      <c r="AR1021" s="10">
        <v>3.6960527000000001</v>
      </c>
      <c r="AS1021" s="10">
        <v>3.7072470000000002</v>
      </c>
      <c r="AT1021" s="10">
        <v>3.718502</v>
      </c>
      <c r="AU1021" s="10">
        <v>3.7298372999999998</v>
      </c>
      <c r="AV1021" s="10">
        <v>3.7412676999999999</v>
      </c>
      <c r="AW1021" s="10">
        <v>3.7528082999999999</v>
      </c>
      <c r="AX1021" s="10">
        <v>3.7644744999999999</v>
      </c>
      <c r="AY1021" s="10">
        <v>3.7762810999999998</v>
      </c>
      <c r="AZ1021" s="10">
        <v>3.7882430999999999</v>
      </c>
      <c r="BA1021" s="10">
        <v>3.8003759000000001</v>
      </c>
      <c r="BB1021" s="10">
        <v>3.8126943</v>
      </c>
      <c r="BC1021" s="10">
        <v>3.8252134</v>
      </c>
      <c r="BD1021" s="10">
        <v>3.8379485</v>
      </c>
      <c r="BE1021" s="10">
        <v>3.8509142999999999</v>
      </c>
      <c r="BF1021" s="10">
        <v>3.8641223999999998</v>
      </c>
      <c r="BG1021" s="10">
        <v>3.8775677000000002</v>
      </c>
      <c r="BH1021" s="10">
        <v>3.8912401000000001</v>
      </c>
      <c r="BI1021" s="10">
        <v>3.9051298999999999</v>
      </c>
      <c r="BJ1021" s="10">
        <v>3.9192276000000001</v>
      </c>
      <c r="BK1021" s="10">
        <v>3.9335230999999999</v>
      </c>
      <c r="BL1021" s="10">
        <v>3.9480067000000001</v>
      </c>
      <c r="BM1021" s="10">
        <v>3.9626689000000002</v>
      </c>
      <c r="BN1021" s="10">
        <v>3.9774995</v>
      </c>
      <c r="BO1021" s="10">
        <v>3.9924889000000001</v>
      </c>
      <c r="BP1021" s="10">
        <v>4.0076276000000002</v>
      </c>
      <c r="BQ1021" s="10">
        <v>4.0229054</v>
      </c>
      <c r="BR1021" s="10">
        <v>4.1168880000000003</v>
      </c>
      <c r="BS1021" s="10">
        <v>4.2130454000000004</v>
      </c>
      <c r="BU1021" s="9">
        <v>81.28</v>
      </c>
      <c r="BV1021" s="9">
        <v>82.3</v>
      </c>
      <c r="BW1021" s="9">
        <v>82.39</v>
      </c>
      <c r="BX1021" s="9">
        <v>78.92</v>
      </c>
      <c r="BY1021" s="9">
        <v>75.540000000000006</v>
      </c>
      <c r="BZ1021" s="9">
        <v>73.67</v>
      </c>
      <c r="CA1021" s="9">
        <v>72.92</v>
      </c>
      <c r="CB1021" s="9">
        <v>72.599999999999994</v>
      </c>
      <c r="CC1021" s="9">
        <v>73.55</v>
      </c>
      <c r="CD1021" s="9">
        <v>74.849999999999994</v>
      </c>
      <c r="CE1021" s="9">
        <v>75.41</v>
      </c>
      <c r="CF1021" s="9">
        <v>80.2</v>
      </c>
      <c r="CG1021" s="9">
        <v>82.3</v>
      </c>
      <c r="CH1021" s="9">
        <v>84.24</v>
      </c>
      <c r="CI1021" s="9">
        <v>84.59</v>
      </c>
      <c r="CJ1021" s="9">
        <v>78.08</v>
      </c>
      <c r="CK1021" s="9">
        <v>70.33</v>
      </c>
      <c r="CL1021" s="9">
        <v>67.67</v>
      </c>
      <c r="CM1021" s="9">
        <v>66.41</v>
      </c>
      <c r="CN1021" s="9">
        <v>65.95</v>
      </c>
      <c r="CO1021" s="9">
        <v>66.099999999999994</v>
      </c>
      <c r="CP1021" s="9">
        <v>68.180000000000007</v>
      </c>
      <c r="CQ1021" s="9">
        <v>72.34</v>
      </c>
      <c r="CR1021" s="9">
        <v>75.53</v>
      </c>
      <c r="CS1021" s="9">
        <v>76.849999999999994</v>
      </c>
      <c r="CT1021" s="9">
        <v>78.11</v>
      </c>
      <c r="CU1021" s="9">
        <v>78.77</v>
      </c>
      <c r="CV1021" s="9">
        <v>75.540000000000006</v>
      </c>
      <c r="CW1021" s="9">
        <v>66.3</v>
      </c>
      <c r="CX1021" s="9">
        <v>62.7</v>
      </c>
      <c r="CY1021" s="9">
        <v>60.75</v>
      </c>
      <c r="CZ1021" s="9">
        <v>60.83</v>
      </c>
      <c r="DA1021" s="9">
        <v>60.98</v>
      </c>
      <c r="DB1021" s="9">
        <v>63.32</v>
      </c>
      <c r="DC1021" s="9">
        <v>68.33</v>
      </c>
      <c r="DD1021" s="9">
        <v>71.05</v>
      </c>
      <c r="DE1021" s="9">
        <v>72.069999999999993</v>
      </c>
      <c r="DF1021" s="9">
        <v>74.400000000000006</v>
      </c>
      <c r="DG1021" s="9">
        <v>73.900000000000006</v>
      </c>
      <c r="DH1021" s="9">
        <v>72.040000000000006</v>
      </c>
      <c r="DI1021" s="9">
        <v>64.14</v>
      </c>
      <c r="DJ1021" s="9">
        <v>61.56</v>
      </c>
      <c r="DK1021" s="9">
        <v>60.82</v>
      </c>
      <c r="DL1021" s="9">
        <v>61.09</v>
      </c>
      <c r="DM1021" s="9">
        <v>60.7</v>
      </c>
      <c r="DN1021" s="9">
        <v>61.99</v>
      </c>
      <c r="DO1021" s="9">
        <v>65.47</v>
      </c>
      <c r="DP1021" s="9">
        <v>68.040000000000006</v>
      </c>
      <c r="DR1021" s="9">
        <v>82.82</v>
      </c>
      <c r="DS1021" s="9">
        <v>88.38</v>
      </c>
      <c r="DT1021" s="9">
        <v>86.03</v>
      </c>
      <c r="DU1021" s="9">
        <v>76.459999999999994</v>
      </c>
      <c r="DV1021" s="9">
        <v>74.25</v>
      </c>
      <c r="DW1021" s="9">
        <v>70.31</v>
      </c>
      <c r="DX1021" s="9">
        <v>69.260000000000005</v>
      </c>
      <c r="DY1021" s="9">
        <v>69.099999999999994</v>
      </c>
      <c r="DZ1021" s="9">
        <v>69.260000000000005</v>
      </c>
      <c r="EA1021" s="9">
        <v>71.459999999999994</v>
      </c>
      <c r="EB1021" s="9">
        <v>75.459999999999994</v>
      </c>
      <c r="EC1021" s="9">
        <v>77.400000000000006</v>
      </c>
      <c r="ED1021" s="9">
        <v>77.62</v>
      </c>
      <c r="EE1021" s="9">
        <v>81.819999999999993</v>
      </c>
      <c r="EF1021" s="9">
        <v>81.3</v>
      </c>
      <c r="EG1021" s="9">
        <v>78.2</v>
      </c>
      <c r="EH1021" s="9">
        <v>67.25</v>
      </c>
      <c r="EI1021" s="9">
        <v>64.47</v>
      </c>
      <c r="EJ1021" s="9">
        <v>64.23</v>
      </c>
      <c r="EK1021" s="9">
        <v>64.47</v>
      </c>
      <c r="EL1021" s="9">
        <v>64.97</v>
      </c>
      <c r="EM1021" s="9">
        <v>67.33</v>
      </c>
      <c r="EN1021" s="9">
        <v>74.19</v>
      </c>
      <c r="EO1021" s="9">
        <v>76.14</v>
      </c>
      <c r="EP1021" s="9">
        <v>76.400000000000006</v>
      </c>
      <c r="EQ1021" s="9">
        <v>76.31</v>
      </c>
      <c r="ER1021" s="9">
        <v>75.84</v>
      </c>
      <c r="ES1021" s="9">
        <v>73.13</v>
      </c>
      <c r="ET1021" s="9">
        <v>65.599999999999994</v>
      </c>
      <c r="EU1021" s="9">
        <v>63.18</v>
      </c>
      <c r="EV1021" s="9">
        <v>62.98</v>
      </c>
      <c r="EW1021" s="9">
        <v>63.18</v>
      </c>
      <c r="EX1021" s="9">
        <v>63.63</v>
      </c>
      <c r="EY1021" s="9">
        <v>65.87</v>
      </c>
      <c r="EZ1021" s="9">
        <v>72.94</v>
      </c>
      <c r="FA1021" s="9">
        <v>74.94</v>
      </c>
      <c r="FB1021" s="9">
        <v>75.099999999999994</v>
      </c>
      <c r="FC1021" s="9">
        <v>75.06</v>
      </c>
      <c r="FD1021" s="9">
        <v>74.63</v>
      </c>
      <c r="FE1021" s="9">
        <v>72.099999999999994</v>
      </c>
      <c r="FF1021" s="9">
        <v>66.17</v>
      </c>
      <c r="FG1021" s="9">
        <v>63.91</v>
      </c>
      <c r="FH1021" s="9">
        <v>63.85</v>
      </c>
      <c r="FI1021" s="9">
        <v>64.09</v>
      </c>
      <c r="FJ1021" s="9">
        <v>64.47</v>
      </c>
      <c r="FK1021" s="9">
        <v>66.62</v>
      </c>
      <c r="FL1021" s="9">
        <v>73.42</v>
      </c>
      <c r="FM1021" s="9">
        <v>75.27</v>
      </c>
      <c r="FO1021" s="9">
        <v>83.051500000000004</v>
      </c>
      <c r="FP1021" s="7">
        <v>63.78</v>
      </c>
      <c r="FQ1021" s="9">
        <v>1.3080000000000001</v>
      </c>
      <c r="FT1021" s="7">
        <v>3.89</v>
      </c>
      <c r="FU1021" s="7">
        <v>4.6100000000000003</v>
      </c>
      <c r="FV1021" s="9">
        <v>83.209699999999998</v>
      </c>
      <c r="FX1021" s="9">
        <v>63.51</v>
      </c>
      <c r="FY1021" s="9">
        <v>62.65</v>
      </c>
      <c r="FZ1021" s="9">
        <v>62.33</v>
      </c>
      <c r="GA1021" s="9">
        <v>62.07</v>
      </c>
      <c r="GB1021" s="9">
        <v>62.95</v>
      </c>
      <c r="GD1021" s="9">
        <v>63.51</v>
      </c>
      <c r="GE1021" s="9">
        <v>63</v>
      </c>
      <c r="GF1021" s="9">
        <v>62.65</v>
      </c>
      <c r="GG1021" s="9">
        <v>62.45</v>
      </c>
      <c r="GH1021" s="9">
        <v>62.36</v>
      </c>
      <c r="GI1021" s="9">
        <v>62.33</v>
      </c>
      <c r="GJ1021" s="9">
        <v>62.28</v>
      </c>
      <c r="GK1021" s="9">
        <v>62.23</v>
      </c>
      <c r="GL1021" s="9">
        <v>62.16</v>
      </c>
      <c r="GM1021" s="9">
        <v>62.11</v>
      </c>
      <c r="GN1021" s="9">
        <v>62.08</v>
      </c>
      <c r="GO1021" s="9">
        <v>62.07</v>
      </c>
      <c r="GP1021" s="9">
        <v>62.05</v>
      </c>
      <c r="GQ1021" s="9">
        <v>62.05</v>
      </c>
      <c r="GR1021" s="9">
        <v>62.09</v>
      </c>
      <c r="GS1021" s="9">
        <v>62.16</v>
      </c>
      <c r="GT1021" s="9">
        <v>62.26</v>
      </c>
      <c r="GU1021" s="9">
        <v>62.36</v>
      </c>
      <c r="GV1021" s="9">
        <v>62.42</v>
      </c>
      <c r="GW1021" s="9">
        <v>62.5</v>
      </c>
      <c r="GX1021" s="9">
        <v>62.61</v>
      </c>
      <c r="GY1021" s="9">
        <v>62.72</v>
      </c>
      <c r="GZ1021" s="9">
        <v>62.84</v>
      </c>
      <c r="HA1021" s="9">
        <v>62.95</v>
      </c>
      <c r="HB1021" s="9">
        <v>63.02</v>
      </c>
      <c r="HC1021" s="9">
        <v>63.12</v>
      </c>
      <c r="HD1021" s="9">
        <v>63.27</v>
      </c>
      <c r="HE1021" s="9">
        <v>63.42</v>
      </c>
      <c r="HF1021" s="9">
        <v>63.59</v>
      </c>
      <c r="HG1021" s="9">
        <v>63.72</v>
      </c>
      <c r="HH1021" s="9">
        <v>63.81</v>
      </c>
      <c r="HI1021" s="9">
        <v>63.91</v>
      </c>
      <c r="HJ1021" s="9">
        <v>64.010000000000005</v>
      </c>
      <c r="HK1021" s="9">
        <v>64.14</v>
      </c>
      <c r="HL1021" s="9">
        <v>64.28</v>
      </c>
      <c r="HM1021" s="9">
        <v>64.41</v>
      </c>
      <c r="HN1021" s="9">
        <v>64.52</v>
      </c>
      <c r="HO1021" s="9">
        <v>64.680000000000007</v>
      </c>
      <c r="HP1021" s="9">
        <v>64.849999999999994</v>
      </c>
      <c r="HQ1021" s="9">
        <v>65.069999999999993</v>
      </c>
      <c r="HR1021" s="9">
        <v>65.2</v>
      </c>
      <c r="HS1021" s="9">
        <v>65.27</v>
      </c>
      <c r="HT1021" s="9">
        <v>65.400000000000006</v>
      </c>
      <c r="HU1021" s="9">
        <v>65.52</v>
      </c>
      <c r="HV1021" s="9">
        <v>65.63</v>
      </c>
      <c r="HW1021" s="9">
        <v>65.73</v>
      </c>
      <c r="HX1021" s="9">
        <v>65.77</v>
      </c>
      <c r="HY1021" s="9">
        <v>65.84</v>
      </c>
      <c r="ID1021" s="14">
        <v>84.838099999999997</v>
      </c>
      <c r="IE1021" s="14">
        <v>84.747900000000001</v>
      </c>
      <c r="IF1021" s="14">
        <v>-0.10641399999999999</v>
      </c>
      <c r="IH1021" s="7">
        <v>63.51</v>
      </c>
      <c r="II1021" s="9">
        <v>81.28</v>
      </c>
    </row>
    <row r="1022" spans="1:243" x14ac:dyDescent="0.35">
      <c r="A1022" s="6">
        <f t="shared" si="219"/>
        <v>45981</v>
      </c>
      <c r="B1022" s="13">
        <f t="shared" si="225"/>
        <v>11</v>
      </c>
      <c r="C1022" s="13">
        <f t="shared" si="226"/>
        <v>2025</v>
      </c>
      <c r="D1022">
        <f t="shared" si="227"/>
        <v>202511</v>
      </c>
      <c r="E1022">
        <f t="shared" si="228"/>
        <v>4</v>
      </c>
      <c r="F1022">
        <f t="shared" si="229"/>
        <v>202504</v>
      </c>
      <c r="G1022" t="s">
        <v>2205</v>
      </c>
      <c r="H1022" s="9">
        <v>4</v>
      </c>
      <c r="I1022" s="9">
        <v>3.9689999999999999</v>
      </c>
      <c r="J1022" s="10">
        <v>3.8608517999999998</v>
      </c>
      <c r="K1022" s="10">
        <v>3.7488594000000002</v>
      </c>
      <c r="L1022" s="10">
        <v>3.6758335999999998</v>
      </c>
      <c r="M1022" s="10">
        <v>3.618576</v>
      </c>
      <c r="N1022" s="10">
        <v>3.5648206999999998</v>
      </c>
      <c r="O1022" s="10">
        <v>3.5143087999999998</v>
      </c>
      <c r="P1022" s="10">
        <v>3.4702302999999999</v>
      </c>
      <c r="Q1022" s="10">
        <v>3.4354412000000001</v>
      </c>
      <c r="R1022" s="10">
        <v>3.4109845000000001</v>
      </c>
      <c r="S1022" s="10">
        <v>3.3966652000000002</v>
      </c>
      <c r="T1022" s="10">
        <v>3.3910455000000002</v>
      </c>
      <c r="U1022" s="10">
        <v>3.3922208</v>
      </c>
      <c r="V1022" s="10">
        <v>3.3971973000000002</v>
      </c>
      <c r="W1022" s="10">
        <v>3.4048414999999999</v>
      </c>
      <c r="X1022" s="10">
        <v>3.4145865999999998</v>
      </c>
      <c r="Y1022" s="10">
        <v>3.4258663</v>
      </c>
      <c r="Z1022" s="10">
        <v>3.4381141999999998</v>
      </c>
      <c r="AA1022" s="10">
        <v>3.4507634999999999</v>
      </c>
      <c r="AB1022" s="10">
        <v>3.4633598999999999</v>
      </c>
      <c r="AC1022" s="10">
        <v>3.4758363999999999</v>
      </c>
      <c r="AD1022" s="10">
        <v>3.4882086999999999</v>
      </c>
      <c r="AE1022" s="10">
        <v>3.5004932000000002</v>
      </c>
      <c r="AF1022" s="10">
        <v>3.5127060999999999</v>
      </c>
      <c r="AG1022" s="10">
        <v>3.5248634000000001</v>
      </c>
      <c r="AH1022" s="10">
        <v>3.5369807999999998</v>
      </c>
      <c r="AI1022" s="10">
        <v>3.5490723000000002</v>
      </c>
      <c r="AJ1022" s="10">
        <v>3.5611506999999998</v>
      </c>
      <c r="AK1022" s="10">
        <v>3.5732292000000001</v>
      </c>
      <c r="AL1022" s="10">
        <v>3.585321</v>
      </c>
      <c r="AM1022" s="10">
        <v>3.5974390000000001</v>
      </c>
      <c r="AN1022" s="10">
        <v>3.6095964</v>
      </c>
      <c r="AO1022" s="10">
        <v>3.6218064000000001</v>
      </c>
      <c r="AP1022" s="10">
        <v>3.6340819</v>
      </c>
      <c r="AQ1022" s="10">
        <v>3.6464360999999998</v>
      </c>
      <c r="AR1022" s="10">
        <v>3.6588823000000001</v>
      </c>
      <c r="AS1022" s="10">
        <v>3.6714332000000001</v>
      </c>
      <c r="AT1022" s="10">
        <v>3.6841004000000002</v>
      </c>
      <c r="AU1022" s="10">
        <v>3.6968877999999998</v>
      </c>
      <c r="AV1022" s="10">
        <v>3.7097966000000002</v>
      </c>
      <c r="AW1022" s="10">
        <v>3.7228286000000002</v>
      </c>
      <c r="AX1022" s="10">
        <v>3.7359855</v>
      </c>
      <c r="AY1022" s="10">
        <v>3.7492687999999998</v>
      </c>
      <c r="AZ1022" s="10">
        <v>3.76268</v>
      </c>
      <c r="BA1022" s="10">
        <v>3.776221</v>
      </c>
      <c r="BB1022" s="10">
        <v>3.7898931999999999</v>
      </c>
      <c r="BC1022" s="10">
        <v>3.8036981000000001</v>
      </c>
      <c r="BD1022" s="10">
        <v>3.8176377000000001</v>
      </c>
      <c r="BE1022" s="10">
        <v>3.8317131999999998</v>
      </c>
      <c r="BF1022" s="10">
        <v>3.8459251000000001</v>
      </c>
      <c r="BG1022" s="10">
        <v>3.8602688999999999</v>
      </c>
      <c r="BH1022" s="10">
        <v>3.8747378000000001</v>
      </c>
      <c r="BI1022" s="10">
        <v>3.8893257999999999</v>
      </c>
      <c r="BJ1022" s="10">
        <v>3.9040268</v>
      </c>
      <c r="BK1022" s="10">
        <v>3.9188339999999999</v>
      </c>
      <c r="BL1022" s="10">
        <v>3.9337414000000002</v>
      </c>
      <c r="BM1022" s="10">
        <v>3.9487429999999999</v>
      </c>
      <c r="BN1022" s="10">
        <v>3.9638319000000002</v>
      </c>
      <c r="BO1022" s="10">
        <v>3.9790022</v>
      </c>
      <c r="BP1022" s="10">
        <v>3.9942476999999998</v>
      </c>
      <c r="BQ1022" s="10">
        <v>4.0095618000000002</v>
      </c>
      <c r="BR1022" s="10">
        <v>4.1025279000000001</v>
      </c>
      <c r="BS1022" s="10">
        <v>4.1963220999999997</v>
      </c>
      <c r="BU1022" s="9">
        <v>81.510000000000005</v>
      </c>
      <c r="BV1022" s="9">
        <v>82.47</v>
      </c>
      <c r="BW1022" s="9">
        <v>82.39</v>
      </c>
      <c r="BX1022" s="9">
        <v>78.97</v>
      </c>
      <c r="BY1022" s="9">
        <v>75.62</v>
      </c>
      <c r="BZ1022" s="9">
        <v>73.709999999999994</v>
      </c>
      <c r="CA1022" s="9">
        <v>73.11</v>
      </c>
      <c r="CB1022" s="9">
        <v>72.67</v>
      </c>
      <c r="CC1022" s="9">
        <v>73.599999999999994</v>
      </c>
      <c r="CD1022" s="9">
        <v>74.88</v>
      </c>
      <c r="CE1022" s="9">
        <v>75.42</v>
      </c>
      <c r="CF1022" s="9">
        <v>80.209999999999994</v>
      </c>
      <c r="CG1022" s="9">
        <v>82.31</v>
      </c>
      <c r="CH1022" s="9">
        <v>84.25</v>
      </c>
      <c r="CI1022" s="9">
        <v>84.6</v>
      </c>
      <c r="CJ1022" s="9">
        <v>78.09</v>
      </c>
      <c r="CK1022" s="9">
        <v>70.34</v>
      </c>
      <c r="CL1022" s="9">
        <v>67.680000000000007</v>
      </c>
      <c r="CM1022" s="9">
        <v>66.42</v>
      </c>
      <c r="CN1022" s="9">
        <v>65.959999999999994</v>
      </c>
      <c r="CO1022" s="9">
        <v>66.11</v>
      </c>
      <c r="CP1022" s="9">
        <v>68.19</v>
      </c>
      <c r="CQ1022" s="9">
        <v>72.349999999999994</v>
      </c>
      <c r="CR1022" s="9">
        <v>75.540000000000006</v>
      </c>
      <c r="CS1022" s="9">
        <v>76.86</v>
      </c>
      <c r="CT1022" s="9">
        <v>78.12</v>
      </c>
      <c r="CU1022" s="9">
        <v>78.78</v>
      </c>
      <c r="CV1022" s="9">
        <v>75.55</v>
      </c>
      <c r="CW1022" s="9">
        <v>66.31</v>
      </c>
      <c r="CX1022" s="9">
        <v>62.71</v>
      </c>
      <c r="CY1022" s="9">
        <v>60.76</v>
      </c>
      <c r="CZ1022" s="9">
        <v>60.84</v>
      </c>
      <c r="DA1022" s="9">
        <v>60.99</v>
      </c>
      <c r="DB1022" s="9">
        <v>63.33</v>
      </c>
      <c r="DC1022" s="9">
        <v>68.239999999999995</v>
      </c>
      <c r="DD1022" s="9">
        <v>70.959999999999994</v>
      </c>
      <c r="DE1022" s="9">
        <v>71.98</v>
      </c>
      <c r="DF1022" s="9">
        <v>74.31</v>
      </c>
      <c r="DG1022" s="9">
        <v>73.81</v>
      </c>
      <c r="DH1022" s="9">
        <v>71.95</v>
      </c>
      <c r="DI1022" s="9">
        <v>64.05</v>
      </c>
      <c r="DJ1022" s="9">
        <v>61.47</v>
      </c>
      <c r="DK1022" s="9">
        <v>60.73</v>
      </c>
      <c r="DL1022" s="9">
        <v>61</v>
      </c>
      <c r="DM1022" s="9">
        <v>60.62</v>
      </c>
      <c r="DN1022" s="9">
        <v>61.91</v>
      </c>
      <c r="DO1022" s="9">
        <v>65.39</v>
      </c>
      <c r="DP1022" s="9">
        <v>67.959999999999994</v>
      </c>
      <c r="DR1022" s="9">
        <v>83.25</v>
      </c>
      <c r="DS1022" s="9">
        <v>88.84</v>
      </c>
      <c r="DT1022" s="9">
        <v>86.61</v>
      </c>
      <c r="DU1022" s="9">
        <v>76.97</v>
      </c>
      <c r="DV1022" s="9">
        <v>74.25</v>
      </c>
      <c r="DW1022" s="9">
        <v>71.02</v>
      </c>
      <c r="DX1022" s="9">
        <v>69.959999999999994</v>
      </c>
      <c r="DY1022" s="9">
        <v>69.45</v>
      </c>
      <c r="DZ1022" s="9">
        <v>69.599999999999994</v>
      </c>
      <c r="EA1022" s="9">
        <v>71.81</v>
      </c>
      <c r="EB1022" s="9">
        <v>75.87</v>
      </c>
      <c r="EC1022" s="9">
        <v>77.81</v>
      </c>
      <c r="ED1022" s="9">
        <v>78.03</v>
      </c>
      <c r="EE1022" s="9">
        <v>82.26</v>
      </c>
      <c r="EF1022" s="9">
        <v>81.739999999999995</v>
      </c>
      <c r="EG1022" s="9">
        <v>78.62</v>
      </c>
      <c r="EH1022" s="9">
        <v>67.47</v>
      </c>
      <c r="EI1022" s="9">
        <v>64.69</v>
      </c>
      <c r="EJ1022" s="9">
        <v>64.459999999999994</v>
      </c>
      <c r="EK1022" s="9">
        <v>64.69</v>
      </c>
      <c r="EL1022" s="9">
        <v>65.19</v>
      </c>
      <c r="EM1022" s="9">
        <v>67.56</v>
      </c>
      <c r="EN1022" s="9">
        <v>74.12</v>
      </c>
      <c r="EO1022" s="9">
        <v>76.06</v>
      </c>
      <c r="EP1022" s="9">
        <v>76.319999999999993</v>
      </c>
      <c r="EQ1022" s="9">
        <v>76.23</v>
      </c>
      <c r="ER1022" s="9">
        <v>75.760000000000005</v>
      </c>
      <c r="ES1022" s="9">
        <v>73.06</v>
      </c>
      <c r="ET1022" s="9">
        <v>65.72</v>
      </c>
      <c r="EU1022" s="9">
        <v>63.3</v>
      </c>
      <c r="EV1022" s="9">
        <v>63.1</v>
      </c>
      <c r="EW1022" s="9">
        <v>63.3</v>
      </c>
      <c r="EX1022" s="9">
        <v>63.74</v>
      </c>
      <c r="EY1022" s="9">
        <v>65.989999999999995</v>
      </c>
      <c r="EZ1022" s="9">
        <v>72.98</v>
      </c>
      <c r="FA1022" s="9">
        <v>74.98</v>
      </c>
      <c r="FB1022" s="9">
        <v>75.14</v>
      </c>
      <c r="FC1022" s="9">
        <v>75.099999999999994</v>
      </c>
      <c r="FD1022" s="9">
        <v>74.67</v>
      </c>
      <c r="FE1022" s="9">
        <v>72.14</v>
      </c>
      <c r="FF1022" s="9">
        <v>66.239999999999995</v>
      </c>
      <c r="FG1022" s="9">
        <v>63.93</v>
      </c>
      <c r="FH1022" s="9">
        <v>63.87</v>
      </c>
      <c r="FI1022" s="9">
        <v>64.16</v>
      </c>
      <c r="FJ1022" s="9">
        <v>64.540000000000006</v>
      </c>
      <c r="FK1022" s="9">
        <v>66.69</v>
      </c>
      <c r="FL1022" s="9">
        <v>73.540000000000006</v>
      </c>
      <c r="FM1022" s="9">
        <v>75.39</v>
      </c>
      <c r="FO1022" s="9">
        <v>83.244699999999995</v>
      </c>
      <c r="FP1022" s="7">
        <v>63.64</v>
      </c>
      <c r="FQ1022" s="9">
        <v>1.3096000000000001</v>
      </c>
      <c r="FT1022" s="7">
        <v>3.84</v>
      </c>
      <c r="FU1022" s="7">
        <v>4.6399999999999997</v>
      </c>
      <c r="FV1022" s="9">
        <v>83.408799999999999</v>
      </c>
      <c r="FX1022" s="9">
        <v>63.38</v>
      </c>
      <c r="FY1022" s="9">
        <v>62.41</v>
      </c>
      <c r="FZ1022" s="9">
        <v>62.07</v>
      </c>
      <c r="GA1022" s="9">
        <v>61.91</v>
      </c>
      <c r="GB1022" s="9">
        <v>62.9</v>
      </c>
      <c r="GD1022" s="9">
        <v>63.38</v>
      </c>
      <c r="GE1022" s="9">
        <v>62.8</v>
      </c>
      <c r="GF1022" s="9">
        <v>62.41</v>
      </c>
      <c r="GG1022" s="9">
        <v>62.18</v>
      </c>
      <c r="GH1022" s="9">
        <v>62.09</v>
      </c>
      <c r="GI1022" s="9">
        <v>62.07</v>
      </c>
      <c r="GJ1022" s="9">
        <v>62.04</v>
      </c>
      <c r="GK1022" s="9">
        <v>62</v>
      </c>
      <c r="GL1022" s="9">
        <v>61.95</v>
      </c>
      <c r="GM1022" s="9">
        <v>61.92</v>
      </c>
      <c r="GN1022" s="9">
        <v>61.9</v>
      </c>
      <c r="GO1022" s="9">
        <v>61.91</v>
      </c>
      <c r="GP1022" s="9">
        <v>61.9</v>
      </c>
      <c r="GQ1022" s="9">
        <v>61.92</v>
      </c>
      <c r="GR1022" s="9">
        <v>61.98</v>
      </c>
      <c r="GS1022" s="9">
        <v>62.07</v>
      </c>
      <c r="GT1022" s="9">
        <v>62.17</v>
      </c>
      <c r="GU1022" s="9">
        <v>62.27</v>
      </c>
      <c r="GV1022" s="9">
        <v>62.33</v>
      </c>
      <c r="GW1022" s="9">
        <v>62.42</v>
      </c>
      <c r="GX1022" s="9">
        <v>62.54</v>
      </c>
      <c r="GY1022" s="9">
        <v>62.66</v>
      </c>
      <c r="GZ1022" s="9">
        <v>62.78</v>
      </c>
      <c r="HA1022" s="9">
        <v>62.9</v>
      </c>
      <c r="HB1022" s="9">
        <v>62.98</v>
      </c>
      <c r="HC1022" s="9">
        <v>63.08</v>
      </c>
      <c r="HD1022" s="9">
        <v>63.24</v>
      </c>
      <c r="HE1022" s="9">
        <v>63.4</v>
      </c>
      <c r="HF1022" s="9">
        <v>63.57</v>
      </c>
      <c r="HG1022" s="9">
        <v>63.73</v>
      </c>
      <c r="HH1022" s="9">
        <v>63.83</v>
      </c>
      <c r="HI1022" s="9">
        <v>63.94</v>
      </c>
      <c r="HJ1022" s="9">
        <v>64.05</v>
      </c>
      <c r="HK1022" s="9">
        <v>64.180000000000007</v>
      </c>
      <c r="HL1022" s="9">
        <v>64.319999999999993</v>
      </c>
      <c r="HM1022" s="9">
        <v>64.459999999999994</v>
      </c>
      <c r="HN1022" s="9">
        <v>64.569999999999993</v>
      </c>
      <c r="HO1022" s="9">
        <v>64.739999999999995</v>
      </c>
      <c r="HP1022" s="9">
        <v>64.92</v>
      </c>
      <c r="HQ1022" s="9">
        <v>65.14</v>
      </c>
      <c r="HR1022" s="9">
        <v>65.28</v>
      </c>
      <c r="HS1022" s="9">
        <v>65.36</v>
      </c>
      <c r="HT1022" s="9">
        <v>65.5</v>
      </c>
      <c r="HU1022" s="9">
        <v>65.63</v>
      </c>
      <c r="HV1022" s="9">
        <v>65.75</v>
      </c>
      <c r="HW1022" s="9">
        <v>65.86</v>
      </c>
      <c r="HX1022" s="9">
        <v>65.900000000000006</v>
      </c>
      <c r="HY1022" s="9">
        <v>65.97</v>
      </c>
      <c r="ID1022" s="14">
        <v>84.838099999999997</v>
      </c>
      <c r="IE1022" s="14">
        <v>84.747900000000001</v>
      </c>
      <c r="IF1022" s="14">
        <v>-0.10641399999999999</v>
      </c>
      <c r="IH1022" s="7">
        <v>63.38</v>
      </c>
      <c r="II1022" s="9">
        <v>81.510000000000005</v>
      </c>
    </row>
    <row r="1023" spans="1:243" x14ac:dyDescent="0.35">
      <c r="A1023" s="6">
        <f t="shared" si="219"/>
        <v>45982</v>
      </c>
      <c r="B1023" s="13">
        <f t="shared" si="225"/>
        <v>11</v>
      </c>
      <c r="C1023" s="13">
        <f t="shared" si="226"/>
        <v>2025</v>
      </c>
      <c r="D1023">
        <f t="shared" si="227"/>
        <v>202511</v>
      </c>
      <c r="E1023">
        <f t="shared" si="228"/>
        <v>4</v>
      </c>
      <c r="F1023">
        <f t="shared" si="229"/>
        <v>202504</v>
      </c>
      <c r="G1023" t="s">
        <v>2206</v>
      </c>
      <c r="H1023" s="9">
        <v>4</v>
      </c>
      <c r="I1023" s="9">
        <v>3.9689999999999999</v>
      </c>
      <c r="J1023" s="10">
        <v>3.8509069</v>
      </c>
      <c r="K1023" s="10">
        <v>3.7360774000000001</v>
      </c>
      <c r="L1023" s="10">
        <v>3.6620529999999998</v>
      </c>
      <c r="M1023" s="10">
        <v>3.6069589999999998</v>
      </c>
      <c r="N1023" s="10">
        <v>3.5566382000000001</v>
      </c>
      <c r="O1023" s="10">
        <v>3.5086767999999999</v>
      </c>
      <c r="P1023" s="10">
        <v>3.4653318</v>
      </c>
      <c r="Q1023" s="10">
        <v>3.4296424999999999</v>
      </c>
      <c r="R1023" s="10">
        <v>3.4032098</v>
      </c>
      <c r="S1023" s="10">
        <v>3.3861943000000001</v>
      </c>
      <c r="T1023" s="10">
        <v>3.3775558000000001</v>
      </c>
      <c r="U1023" s="10">
        <v>3.3755313</v>
      </c>
      <c r="V1023" s="10">
        <v>3.3773314000000001</v>
      </c>
      <c r="W1023" s="10">
        <v>3.3819064000000001</v>
      </c>
      <c r="X1023" s="10">
        <v>3.3888381999999999</v>
      </c>
      <c r="Y1023" s="10">
        <v>3.3977088000000002</v>
      </c>
      <c r="Z1023" s="10">
        <v>3.4081003000000001</v>
      </c>
      <c r="AA1023" s="10">
        <v>3.4195945999999999</v>
      </c>
      <c r="AB1023" s="10">
        <v>3.4318287000000001</v>
      </c>
      <c r="AC1023" s="10">
        <v>3.4446302000000002</v>
      </c>
      <c r="AD1023" s="10">
        <v>3.4578668000000001</v>
      </c>
      <c r="AE1023" s="10">
        <v>3.4714068999999999</v>
      </c>
      <c r="AF1023" s="10">
        <v>3.4851188999999998</v>
      </c>
      <c r="AG1023" s="10">
        <v>3.4988706000000001</v>
      </c>
      <c r="AH1023" s="10">
        <v>3.5125506</v>
      </c>
      <c r="AI1023" s="10">
        <v>3.5261371000000001</v>
      </c>
      <c r="AJ1023" s="10">
        <v>3.5396323000000001</v>
      </c>
      <c r="AK1023" s="10">
        <v>3.5530390000000001</v>
      </c>
      <c r="AL1023" s="10">
        <v>3.56636</v>
      </c>
      <c r="AM1023" s="10">
        <v>3.5795975000000002</v>
      </c>
      <c r="AN1023" s="10">
        <v>3.5927544999999999</v>
      </c>
      <c r="AO1023" s="10">
        <v>3.6058335000000001</v>
      </c>
      <c r="AP1023" s="10">
        <v>3.6188370000000001</v>
      </c>
      <c r="AQ1023" s="10">
        <v>3.6317677000000002</v>
      </c>
      <c r="AR1023" s="10">
        <v>3.6446284000000002</v>
      </c>
      <c r="AS1023" s="10">
        <v>3.6574214</v>
      </c>
      <c r="AT1023" s="10">
        <v>3.6701514999999998</v>
      </c>
      <c r="AU1023" s="10">
        <v>3.6828325999999998</v>
      </c>
      <c r="AV1023" s="10">
        <v>3.6954805999999998</v>
      </c>
      <c r="AW1023" s="10">
        <v>3.7081119</v>
      </c>
      <c r="AX1023" s="10">
        <v>3.7207428</v>
      </c>
      <c r="AY1023" s="10">
        <v>3.7333892</v>
      </c>
      <c r="AZ1023" s="10">
        <v>3.7460675000000001</v>
      </c>
      <c r="BA1023" s="10">
        <v>3.7587940999999998</v>
      </c>
      <c r="BB1023" s="10">
        <v>3.7715849000000001</v>
      </c>
      <c r="BC1023" s="10">
        <v>3.7844563</v>
      </c>
      <c r="BD1023" s="10">
        <v>3.7974245999999998</v>
      </c>
      <c r="BE1023" s="10">
        <v>3.8105057000000002</v>
      </c>
      <c r="BF1023" s="10">
        <v>3.8237130000000001</v>
      </c>
      <c r="BG1023" s="10">
        <v>3.8370465</v>
      </c>
      <c r="BH1023" s="10">
        <v>3.8505022000000002</v>
      </c>
      <c r="BI1023" s="10">
        <v>3.8640762999999998</v>
      </c>
      <c r="BJ1023" s="10">
        <v>3.8777653999999999</v>
      </c>
      <c r="BK1023" s="10">
        <v>3.8915652000000001</v>
      </c>
      <c r="BL1023" s="10">
        <v>3.9054722000000002</v>
      </c>
      <c r="BM1023" s="10">
        <v>3.9194827999999999</v>
      </c>
      <c r="BN1023" s="10">
        <v>3.9335928</v>
      </c>
      <c r="BO1023" s="10">
        <v>3.9477986</v>
      </c>
      <c r="BP1023" s="10">
        <v>3.9620966000000002</v>
      </c>
      <c r="BQ1023" s="10">
        <v>3.9764827</v>
      </c>
      <c r="BR1023" s="10">
        <v>4.0643516999999996</v>
      </c>
      <c r="BS1023" s="10">
        <v>4.1539020999999998</v>
      </c>
      <c r="BU1023" s="9">
        <v>78.56</v>
      </c>
      <c r="BV1023" s="9">
        <v>79.790000000000006</v>
      </c>
      <c r="BW1023" s="9">
        <v>79.59</v>
      </c>
      <c r="BX1023" s="9">
        <v>76.319999999999993</v>
      </c>
      <c r="BY1023" s="9">
        <v>73.069999999999993</v>
      </c>
      <c r="BZ1023" s="9">
        <v>70.98</v>
      </c>
      <c r="CA1023" s="9">
        <v>70.400000000000006</v>
      </c>
      <c r="CB1023" s="9">
        <v>70</v>
      </c>
      <c r="CC1023" s="9">
        <v>70.92</v>
      </c>
      <c r="CD1023" s="9">
        <v>72.209999999999994</v>
      </c>
      <c r="CE1023" s="9">
        <v>72.900000000000006</v>
      </c>
      <c r="CF1023" s="9">
        <v>77.47</v>
      </c>
      <c r="CG1023" s="9">
        <v>79.569999999999993</v>
      </c>
      <c r="CH1023" s="9">
        <v>81.510000000000005</v>
      </c>
      <c r="CI1023" s="9">
        <v>81.86</v>
      </c>
      <c r="CJ1023" s="9">
        <v>75.349999999999994</v>
      </c>
      <c r="CK1023" s="9">
        <v>68.150000000000006</v>
      </c>
      <c r="CL1023" s="9">
        <v>65.66</v>
      </c>
      <c r="CM1023" s="9">
        <v>64.400000000000006</v>
      </c>
      <c r="CN1023" s="9">
        <v>63.94</v>
      </c>
      <c r="CO1023" s="9">
        <v>64.09</v>
      </c>
      <c r="CP1023" s="9">
        <v>66.17</v>
      </c>
      <c r="CQ1023" s="9">
        <v>70.47</v>
      </c>
      <c r="CR1023" s="9">
        <v>73.66</v>
      </c>
      <c r="CS1023" s="9">
        <v>74.98</v>
      </c>
      <c r="CT1023" s="9">
        <v>76.239999999999995</v>
      </c>
      <c r="CU1023" s="9">
        <v>76.900000000000006</v>
      </c>
      <c r="CV1023" s="9">
        <v>73.67</v>
      </c>
      <c r="CW1023" s="9">
        <v>64.94</v>
      </c>
      <c r="CX1023" s="9">
        <v>61.34</v>
      </c>
      <c r="CY1023" s="9">
        <v>59.39</v>
      </c>
      <c r="CZ1023" s="9">
        <v>59.47</v>
      </c>
      <c r="DA1023" s="9">
        <v>59.59</v>
      </c>
      <c r="DB1023" s="9">
        <v>61.91</v>
      </c>
      <c r="DC1023" s="9">
        <v>66.819999999999993</v>
      </c>
      <c r="DD1023" s="9">
        <v>69.540000000000006</v>
      </c>
      <c r="DE1023" s="9">
        <v>70.56</v>
      </c>
      <c r="DF1023" s="9">
        <v>72.89</v>
      </c>
      <c r="DG1023" s="9">
        <v>72.39</v>
      </c>
      <c r="DH1023" s="9">
        <v>70.53</v>
      </c>
      <c r="DI1023" s="9">
        <v>62.76</v>
      </c>
      <c r="DJ1023" s="9">
        <v>60.18</v>
      </c>
      <c r="DK1023" s="9">
        <v>59.44</v>
      </c>
      <c r="DL1023" s="9">
        <v>59.7</v>
      </c>
      <c r="DM1023" s="9">
        <v>59.32</v>
      </c>
      <c r="DN1023" s="9">
        <v>60.61</v>
      </c>
      <c r="DO1023" s="9">
        <v>64.09</v>
      </c>
      <c r="DP1023" s="9">
        <v>66.66</v>
      </c>
      <c r="DR1023" s="9">
        <v>81.67</v>
      </c>
      <c r="DS1023" s="9">
        <v>87.71</v>
      </c>
      <c r="DT1023" s="9">
        <v>85.14</v>
      </c>
      <c r="DU1023" s="9">
        <v>75.88</v>
      </c>
      <c r="DV1023" s="9">
        <v>74.25</v>
      </c>
      <c r="DW1023" s="9">
        <v>69.88</v>
      </c>
      <c r="DX1023" s="9">
        <v>68.819999999999993</v>
      </c>
      <c r="DY1023" s="9">
        <v>68.069999999999993</v>
      </c>
      <c r="DZ1023" s="9">
        <v>68.22</v>
      </c>
      <c r="EA1023" s="9">
        <v>70.430000000000007</v>
      </c>
      <c r="EB1023" s="9">
        <v>74.3</v>
      </c>
      <c r="EC1023" s="9">
        <v>76.22</v>
      </c>
      <c r="ED1023" s="9">
        <v>76.44</v>
      </c>
      <c r="EE1023" s="9">
        <v>80.63</v>
      </c>
      <c r="EF1023" s="9">
        <v>80.12</v>
      </c>
      <c r="EG1023" s="9">
        <v>77.06</v>
      </c>
      <c r="EH1023" s="9">
        <v>66.180000000000007</v>
      </c>
      <c r="EI1023" s="9">
        <v>63.39</v>
      </c>
      <c r="EJ1023" s="9">
        <v>63.17</v>
      </c>
      <c r="EK1023" s="9">
        <v>63.39</v>
      </c>
      <c r="EL1023" s="9">
        <v>63.89</v>
      </c>
      <c r="EM1023" s="9">
        <v>66.260000000000005</v>
      </c>
      <c r="EN1023" s="9">
        <v>73.31</v>
      </c>
      <c r="EO1023" s="9">
        <v>75.23</v>
      </c>
      <c r="EP1023" s="9">
        <v>75.48</v>
      </c>
      <c r="EQ1023" s="9">
        <v>75.39</v>
      </c>
      <c r="ER1023" s="9">
        <v>74.930000000000007</v>
      </c>
      <c r="ES1023" s="9">
        <v>72.260000000000005</v>
      </c>
      <c r="ET1023" s="9">
        <v>64.459999999999994</v>
      </c>
      <c r="EU1023" s="9">
        <v>62.04</v>
      </c>
      <c r="EV1023" s="9">
        <v>61.84</v>
      </c>
      <c r="EW1023" s="9">
        <v>62.05</v>
      </c>
      <c r="EX1023" s="9">
        <v>62.5</v>
      </c>
      <c r="EY1023" s="9">
        <v>64.75</v>
      </c>
      <c r="EZ1023" s="9">
        <v>71.98</v>
      </c>
      <c r="FA1023" s="9">
        <v>73.959999999999994</v>
      </c>
      <c r="FB1023" s="9">
        <v>74.12</v>
      </c>
      <c r="FC1023" s="9">
        <v>74.09</v>
      </c>
      <c r="FD1023" s="9">
        <v>73.67</v>
      </c>
      <c r="FE1023" s="9">
        <v>71.16</v>
      </c>
      <c r="FF1023" s="9">
        <v>65.34</v>
      </c>
      <c r="FG1023" s="9">
        <v>63.04</v>
      </c>
      <c r="FH1023" s="9">
        <v>63</v>
      </c>
      <c r="FI1023" s="9">
        <v>63.3</v>
      </c>
      <c r="FJ1023" s="9">
        <v>63.7</v>
      </c>
      <c r="FK1023" s="9">
        <v>65.849999999999994</v>
      </c>
      <c r="FL1023" s="9">
        <v>72.900000000000006</v>
      </c>
      <c r="FM1023" s="9">
        <v>74.75</v>
      </c>
      <c r="FO1023" s="9">
        <v>83.343900000000005</v>
      </c>
      <c r="FP1023" s="7">
        <v>62.78</v>
      </c>
      <c r="FQ1023" s="9">
        <v>1.3085</v>
      </c>
      <c r="FT1023" s="7">
        <v>3.78</v>
      </c>
      <c r="FU1023" s="7">
        <v>4.55</v>
      </c>
      <c r="FV1023" s="9">
        <v>83.479500000000002</v>
      </c>
      <c r="FX1023" s="9">
        <v>62.56</v>
      </c>
      <c r="FY1023" s="9">
        <v>61.6</v>
      </c>
      <c r="FZ1023" s="9">
        <v>61.38</v>
      </c>
      <c r="GA1023" s="9">
        <v>61.41</v>
      </c>
      <c r="GB1023" s="9">
        <v>62.65</v>
      </c>
      <c r="GD1023" s="9">
        <v>62.56</v>
      </c>
      <c r="GE1023" s="9">
        <v>61.94</v>
      </c>
      <c r="GF1023" s="9">
        <v>61.6</v>
      </c>
      <c r="GG1023" s="9">
        <v>61.42</v>
      </c>
      <c r="GH1023" s="9">
        <v>61.37</v>
      </c>
      <c r="GI1023" s="9">
        <v>61.38</v>
      </c>
      <c r="GJ1023" s="9">
        <v>61.38</v>
      </c>
      <c r="GK1023" s="9">
        <v>61.38</v>
      </c>
      <c r="GL1023" s="9">
        <v>61.36</v>
      </c>
      <c r="GM1023" s="9">
        <v>61.36</v>
      </c>
      <c r="GN1023" s="9">
        <v>61.37</v>
      </c>
      <c r="GO1023" s="9">
        <v>61.41</v>
      </c>
      <c r="GP1023" s="9">
        <v>61.44</v>
      </c>
      <c r="GQ1023" s="9">
        <v>61.48</v>
      </c>
      <c r="GR1023" s="9">
        <v>61.56</v>
      </c>
      <c r="GS1023" s="9">
        <v>61.66</v>
      </c>
      <c r="GT1023" s="9">
        <v>61.78</v>
      </c>
      <c r="GU1023" s="9">
        <v>61.91</v>
      </c>
      <c r="GV1023" s="9">
        <v>61.99</v>
      </c>
      <c r="GW1023" s="9">
        <v>62.1</v>
      </c>
      <c r="GX1023" s="9">
        <v>62.24</v>
      </c>
      <c r="GY1023" s="9">
        <v>62.37</v>
      </c>
      <c r="GZ1023" s="9">
        <v>62.51</v>
      </c>
      <c r="HA1023" s="9">
        <v>62.65</v>
      </c>
      <c r="HB1023" s="9">
        <v>62.74</v>
      </c>
      <c r="HC1023" s="9">
        <v>62.86</v>
      </c>
      <c r="HD1023" s="9">
        <v>63.04</v>
      </c>
      <c r="HE1023" s="9">
        <v>63.21</v>
      </c>
      <c r="HF1023" s="9">
        <v>63.39</v>
      </c>
      <c r="HG1023" s="9">
        <v>63.56</v>
      </c>
      <c r="HH1023" s="9">
        <v>63.67</v>
      </c>
      <c r="HI1023" s="9">
        <v>63.79</v>
      </c>
      <c r="HJ1023" s="9">
        <v>63.91</v>
      </c>
      <c r="HK1023" s="9">
        <v>64.06</v>
      </c>
      <c r="HL1023" s="9">
        <v>64.22</v>
      </c>
      <c r="HM1023" s="9">
        <v>64.38</v>
      </c>
      <c r="HN1023" s="9">
        <v>64.5</v>
      </c>
      <c r="HO1023" s="9">
        <v>64.680000000000007</v>
      </c>
      <c r="HP1023" s="9">
        <v>64.87</v>
      </c>
      <c r="HQ1023" s="9">
        <v>65.099999999999994</v>
      </c>
      <c r="HR1023" s="9">
        <v>65.25</v>
      </c>
      <c r="HS1023" s="9">
        <v>65.34</v>
      </c>
      <c r="HT1023" s="9">
        <v>65.489999999999995</v>
      </c>
      <c r="HU1023" s="9">
        <v>65.63</v>
      </c>
      <c r="HV1023" s="9">
        <v>65.760000000000005</v>
      </c>
      <c r="HW1023" s="9">
        <v>65.88</v>
      </c>
      <c r="HX1023" s="9">
        <v>65.930000000000007</v>
      </c>
      <c r="HY1023" s="9">
        <v>66.010000000000005</v>
      </c>
      <c r="ID1023" s="14">
        <v>84.838099999999997</v>
      </c>
      <c r="IE1023" s="14">
        <v>84.747900000000001</v>
      </c>
      <c r="IF1023" s="14">
        <v>-0.10641399999999999</v>
      </c>
      <c r="IH1023" s="7">
        <v>62.56</v>
      </c>
      <c r="II1023" s="9">
        <v>78.56</v>
      </c>
    </row>
    <row r="1024" spans="1:243" x14ac:dyDescent="0.35">
      <c r="A1024" s="6">
        <f t="shared" si="219"/>
        <v>45985</v>
      </c>
      <c r="B1024" s="13">
        <f t="shared" si="225"/>
        <v>11</v>
      </c>
      <c r="C1024" s="13">
        <f t="shared" si="226"/>
        <v>2025</v>
      </c>
      <c r="D1024">
        <f t="shared" si="227"/>
        <v>202511</v>
      </c>
      <c r="E1024">
        <f t="shared" si="228"/>
        <v>4</v>
      </c>
      <c r="F1024">
        <f t="shared" si="229"/>
        <v>202504</v>
      </c>
      <c r="G1024" t="s">
        <v>2207</v>
      </c>
      <c r="H1024" s="9">
        <v>4</v>
      </c>
      <c r="I1024" s="9">
        <v>3.9687999999999999</v>
      </c>
      <c r="J1024" s="10">
        <v>3.8350564999999999</v>
      </c>
      <c r="K1024" s="10">
        <v>3.7365881000000001</v>
      </c>
      <c r="L1024" s="10">
        <v>3.6713341000000002</v>
      </c>
      <c r="M1024" s="10">
        <v>3.6175378999999999</v>
      </c>
      <c r="N1024" s="10">
        <v>3.565464</v>
      </c>
      <c r="O1024" s="10">
        <v>3.5165489999999999</v>
      </c>
      <c r="P1024" s="10">
        <v>3.4740253000000001</v>
      </c>
      <c r="Q1024" s="10">
        <v>3.4397897999999998</v>
      </c>
      <c r="R1024" s="10">
        <v>3.4141743</v>
      </c>
      <c r="S1024" s="10">
        <v>3.3968688999999999</v>
      </c>
      <c r="T1024" s="10">
        <v>3.3871666999999999</v>
      </c>
      <c r="U1024" s="10">
        <v>3.3840498999999999</v>
      </c>
      <c r="V1024" s="10">
        <v>3.3863645999999998</v>
      </c>
      <c r="W1024" s="10">
        <v>3.3931865000000001</v>
      </c>
      <c r="X1024" s="10">
        <v>3.4036586</v>
      </c>
      <c r="Y1024" s="10">
        <v>3.4169244999999999</v>
      </c>
      <c r="Z1024" s="10">
        <v>3.4321278999999998</v>
      </c>
      <c r="AA1024" s="10">
        <v>3.4484116999999999</v>
      </c>
      <c r="AB1024" s="10">
        <v>3.4650522000000001</v>
      </c>
      <c r="AC1024" s="10">
        <v>3.4817833</v>
      </c>
      <c r="AD1024" s="10">
        <v>3.498437</v>
      </c>
      <c r="AE1024" s="10">
        <v>3.5148459999999999</v>
      </c>
      <c r="AF1024" s="10">
        <v>3.5308427999999998</v>
      </c>
      <c r="AG1024" s="10">
        <v>3.5462593</v>
      </c>
      <c r="AH1024" s="10">
        <v>3.5609658999999998</v>
      </c>
      <c r="AI1024" s="10">
        <v>3.5749835999999999</v>
      </c>
      <c r="AJ1024" s="10">
        <v>3.5883702</v>
      </c>
      <c r="AK1024" s="10">
        <v>3.6011845999999998</v>
      </c>
      <c r="AL1024" s="10">
        <v>3.6134852</v>
      </c>
      <c r="AM1024" s="10">
        <v>3.6253302000000001</v>
      </c>
      <c r="AN1024" s="10">
        <v>3.6367780999999999</v>
      </c>
      <c r="AO1024" s="10">
        <v>3.6478875999999998</v>
      </c>
      <c r="AP1024" s="10">
        <v>3.6587166999999998</v>
      </c>
      <c r="AQ1024" s="10">
        <v>3.669324</v>
      </c>
      <c r="AR1024" s="10">
        <v>3.6797681</v>
      </c>
      <c r="AS1024" s="10">
        <v>3.6901071000000001</v>
      </c>
      <c r="AT1024" s="10">
        <v>3.7003941999999999</v>
      </c>
      <c r="AU1024" s="10">
        <v>3.7106583</v>
      </c>
      <c r="AV1024" s="10">
        <v>3.7209213000000001</v>
      </c>
      <c r="AW1024" s="10">
        <v>3.7312055000000002</v>
      </c>
      <c r="AX1024" s="10">
        <v>3.7415332000000001</v>
      </c>
      <c r="AY1024" s="10">
        <v>3.7519263</v>
      </c>
      <c r="AZ1024" s="10">
        <v>3.7624072000000002</v>
      </c>
      <c r="BA1024" s="10">
        <v>3.7729979999999999</v>
      </c>
      <c r="BB1024" s="10">
        <v>3.7837208000000002</v>
      </c>
      <c r="BC1024" s="10">
        <v>3.7945978999999999</v>
      </c>
      <c r="BD1024" s="10">
        <v>3.8056513999999999</v>
      </c>
      <c r="BE1024" s="10">
        <v>3.8169034000000002</v>
      </c>
      <c r="BF1024" s="10">
        <v>3.8283729000000002</v>
      </c>
      <c r="BG1024" s="10">
        <v>3.8400614000000002</v>
      </c>
      <c r="BH1024" s="10">
        <v>3.8519641999999998</v>
      </c>
      <c r="BI1024" s="10">
        <v>3.8640767999999999</v>
      </c>
      <c r="BJ1024" s="10">
        <v>3.876395</v>
      </c>
      <c r="BK1024" s="10">
        <v>3.8889140000000002</v>
      </c>
      <c r="BL1024" s="10">
        <v>3.9016294999999999</v>
      </c>
      <c r="BM1024" s="10">
        <v>3.9145370000000002</v>
      </c>
      <c r="BN1024" s="10">
        <v>3.9276317999999999</v>
      </c>
      <c r="BO1024" s="10">
        <v>3.9409095999999999</v>
      </c>
      <c r="BP1024" s="10">
        <v>3.9543659999999998</v>
      </c>
      <c r="BQ1024" s="10">
        <v>3.9679962999999998</v>
      </c>
      <c r="BR1024" s="10">
        <v>4.0530008999999998</v>
      </c>
      <c r="BS1024" s="10">
        <v>4.1420374000000004</v>
      </c>
      <c r="BU1024" s="9">
        <v>77.53</v>
      </c>
      <c r="BV1024" s="9">
        <v>78.790000000000006</v>
      </c>
      <c r="BW1024" s="9">
        <v>78.400000000000006</v>
      </c>
      <c r="BX1024" s="9">
        <v>75.11</v>
      </c>
      <c r="BY1024" s="9">
        <v>72.36</v>
      </c>
      <c r="BZ1024" s="9">
        <v>70.36</v>
      </c>
      <c r="CA1024" s="9">
        <v>69.39</v>
      </c>
      <c r="CB1024" s="9">
        <v>69.290000000000006</v>
      </c>
      <c r="CC1024" s="9">
        <v>70.209999999999994</v>
      </c>
      <c r="CD1024" s="9">
        <v>71.5</v>
      </c>
      <c r="CE1024" s="9">
        <v>72.17</v>
      </c>
      <c r="CF1024" s="9">
        <v>76.75</v>
      </c>
      <c r="CG1024" s="9">
        <v>78.84</v>
      </c>
      <c r="CH1024" s="9">
        <v>80.64</v>
      </c>
      <c r="CI1024" s="9">
        <v>80.989999999999995</v>
      </c>
      <c r="CJ1024" s="9">
        <v>74.44</v>
      </c>
      <c r="CK1024" s="9">
        <v>67.459999999999994</v>
      </c>
      <c r="CL1024" s="9">
        <v>64.98</v>
      </c>
      <c r="CM1024" s="9">
        <v>63.75</v>
      </c>
      <c r="CN1024" s="9">
        <v>63.3</v>
      </c>
      <c r="CO1024" s="9">
        <v>63.4</v>
      </c>
      <c r="CP1024" s="9">
        <v>65.489999999999995</v>
      </c>
      <c r="CQ1024" s="9">
        <v>69.73</v>
      </c>
      <c r="CR1024" s="9">
        <v>72.92</v>
      </c>
      <c r="CS1024" s="9">
        <v>74.239999999999995</v>
      </c>
      <c r="CT1024" s="9">
        <v>75.5</v>
      </c>
      <c r="CU1024" s="9">
        <v>76.180000000000007</v>
      </c>
      <c r="CV1024" s="9">
        <v>72.98</v>
      </c>
      <c r="CW1024" s="9">
        <v>64.38</v>
      </c>
      <c r="CX1024" s="9">
        <v>60.79</v>
      </c>
      <c r="CY1024" s="9">
        <v>58.84</v>
      </c>
      <c r="CZ1024" s="9">
        <v>58.92</v>
      </c>
      <c r="DA1024" s="9">
        <v>59.05</v>
      </c>
      <c r="DB1024" s="9">
        <v>61.19</v>
      </c>
      <c r="DC1024" s="9">
        <v>66.099999999999994</v>
      </c>
      <c r="DD1024" s="9">
        <v>69.069999999999993</v>
      </c>
      <c r="DE1024" s="9">
        <v>69.900000000000006</v>
      </c>
      <c r="DF1024" s="9">
        <v>72.180000000000007</v>
      </c>
      <c r="DG1024" s="9">
        <v>71.680000000000007</v>
      </c>
      <c r="DH1024" s="9">
        <v>69.83</v>
      </c>
      <c r="DI1024" s="9">
        <v>62.08</v>
      </c>
      <c r="DJ1024" s="9">
        <v>59.5</v>
      </c>
      <c r="DK1024" s="9">
        <v>58.76</v>
      </c>
      <c r="DL1024" s="9">
        <v>59.02</v>
      </c>
      <c r="DM1024" s="9">
        <v>58.64</v>
      </c>
      <c r="DN1024" s="9">
        <v>59.93</v>
      </c>
      <c r="DO1024" s="9">
        <v>63.41</v>
      </c>
      <c r="DP1024" s="9">
        <v>65.98</v>
      </c>
      <c r="DR1024" s="9">
        <v>79.02</v>
      </c>
      <c r="DS1024" s="9">
        <v>86.02</v>
      </c>
      <c r="DT1024" s="9">
        <v>84.11</v>
      </c>
      <c r="DU1024" s="9">
        <v>75.06</v>
      </c>
      <c r="DV1024" s="9">
        <v>72.33</v>
      </c>
      <c r="DW1024" s="9">
        <v>69.62</v>
      </c>
      <c r="DX1024" s="9">
        <v>68.56</v>
      </c>
      <c r="DY1024" s="9">
        <v>67.56</v>
      </c>
      <c r="DZ1024" s="9">
        <v>67.709999999999994</v>
      </c>
      <c r="EA1024" s="9">
        <v>69.92</v>
      </c>
      <c r="EB1024" s="9">
        <v>73.760000000000005</v>
      </c>
      <c r="EC1024" s="9">
        <v>75.680000000000007</v>
      </c>
      <c r="ED1024" s="9">
        <v>75.900000000000006</v>
      </c>
      <c r="EE1024" s="9">
        <v>80.040000000000006</v>
      </c>
      <c r="EF1024" s="9">
        <v>79.53</v>
      </c>
      <c r="EG1024" s="9">
        <v>76.5</v>
      </c>
      <c r="EH1024" s="9">
        <v>65.959999999999994</v>
      </c>
      <c r="EI1024" s="9">
        <v>63.18</v>
      </c>
      <c r="EJ1024" s="9">
        <v>62.96</v>
      </c>
      <c r="EK1024" s="9">
        <v>63.18</v>
      </c>
      <c r="EL1024" s="9">
        <v>63.68</v>
      </c>
      <c r="EM1024" s="9">
        <v>66.040000000000006</v>
      </c>
      <c r="EN1024" s="9">
        <v>72.94</v>
      </c>
      <c r="EO1024" s="9">
        <v>74.86</v>
      </c>
      <c r="EP1024" s="9">
        <v>75.099999999999994</v>
      </c>
      <c r="EQ1024" s="9">
        <v>75</v>
      </c>
      <c r="ER1024" s="9">
        <v>74.56</v>
      </c>
      <c r="ES1024" s="9">
        <v>71.900000000000006</v>
      </c>
      <c r="ET1024" s="9">
        <v>64.27</v>
      </c>
      <c r="EU1024" s="9">
        <v>61.86</v>
      </c>
      <c r="EV1024" s="9">
        <v>61.66</v>
      </c>
      <c r="EW1024" s="9">
        <v>61.86</v>
      </c>
      <c r="EX1024" s="9">
        <v>62.32</v>
      </c>
      <c r="EY1024" s="9">
        <v>64.569999999999993</v>
      </c>
      <c r="EZ1024" s="9">
        <v>71.400000000000006</v>
      </c>
      <c r="FA1024" s="9">
        <v>73.38</v>
      </c>
      <c r="FB1024" s="9">
        <v>73.53</v>
      </c>
      <c r="FC1024" s="9">
        <v>73.510000000000005</v>
      </c>
      <c r="FD1024" s="9">
        <v>73.099999999999994</v>
      </c>
      <c r="FE1024" s="9">
        <v>70.599999999999994</v>
      </c>
      <c r="FF1024" s="9">
        <v>65.19</v>
      </c>
      <c r="FG1024" s="9">
        <v>62.9</v>
      </c>
      <c r="FH1024" s="9">
        <v>62.86</v>
      </c>
      <c r="FI1024" s="9">
        <v>63.17</v>
      </c>
      <c r="FJ1024" s="9">
        <v>63.56</v>
      </c>
      <c r="FK1024" s="9">
        <v>65.72</v>
      </c>
      <c r="FL1024" s="9">
        <v>72.510000000000005</v>
      </c>
      <c r="FM1024" s="9">
        <v>74.37</v>
      </c>
      <c r="FO1024" s="9">
        <v>83.287800000000004</v>
      </c>
      <c r="FP1024" s="7">
        <v>64.83</v>
      </c>
      <c r="FQ1024" s="9">
        <v>1.3098000000000001</v>
      </c>
      <c r="FT1024" s="7">
        <v>3.82</v>
      </c>
      <c r="FU1024" s="7">
        <v>4.53</v>
      </c>
      <c r="FV1024" s="9">
        <v>83.429000000000002</v>
      </c>
      <c r="FX1024" s="9">
        <v>63.37</v>
      </c>
      <c r="FY1024" s="9">
        <v>62.36</v>
      </c>
      <c r="FZ1024" s="9">
        <v>62.09</v>
      </c>
      <c r="GA1024" s="9">
        <v>62.03</v>
      </c>
      <c r="GB1024" s="9">
        <v>63.02</v>
      </c>
      <c r="GD1024" s="9">
        <v>63.37</v>
      </c>
      <c r="GE1024" s="9">
        <v>62.72</v>
      </c>
      <c r="GF1024" s="9">
        <v>62.36</v>
      </c>
      <c r="GG1024" s="9">
        <v>62.16</v>
      </c>
      <c r="GH1024" s="9">
        <v>62.09</v>
      </c>
      <c r="GI1024" s="9">
        <v>62.09</v>
      </c>
      <c r="GJ1024" s="9">
        <v>62.08</v>
      </c>
      <c r="GK1024" s="9">
        <v>62.06</v>
      </c>
      <c r="GL1024" s="9">
        <v>62.03</v>
      </c>
      <c r="GM1024" s="9">
        <v>62.01</v>
      </c>
      <c r="GN1024" s="9">
        <v>62.01</v>
      </c>
      <c r="GO1024" s="9">
        <v>62.03</v>
      </c>
      <c r="GP1024" s="9">
        <v>62.04</v>
      </c>
      <c r="GQ1024" s="9">
        <v>62.06</v>
      </c>
      <c r="GR1024" s="9">
        <v>62.11</v>
      </c>
      <c r="GS1024" s="9">
        <v>62.19</v>
      </c>
      <c r="GT1024" s="9">
        <v>62.29</v>
      </c>
      <c r="GU1024" s="9">
        <v>62.39</v>
      </c>
      <c r="GV1024" s="9">
        <v>62.46</v>
      </c>
      <c r="GW1024" s="9">
        <v>62.55</v>
      </c>
      <c r="GX1024" s="9">
        <v>62.66</v>
      </c>
      <c r="GY1024" s="9">
        <v>62.77</v>
      </c>
      <c r="GZ1024" s="9">
        <v>62.9</v>
      </c>
      <c r="HA1024" s="9">
        <v>63.02</v>
      </c>
      <c r="HB1024" s="9">
        <v>63.1</v>
      </c>
      <c r="HC1024" s="9">
        <v>63.2</v>
      </c>
      <c r="HD1024" s="9">
        <v>63.37</v>
      </c>
      <c r="HE1024" s="9">
        <v>63.53</v>
      </c>
      <c r="HF1024" s="9">
        <v>63.69</v>
      </c>
      <c r="HG1024" s="9">
        <v>63.85</v>
      </c>
      <c r="HH1024" s="9">
        <v>63.95</v>
      </c>
      <c r="HI1024" s="9">
        <v>64.06</v>
      </c>
      <c r="HJ1024" s="9">
        <v>64.17</v>
      </c>
      <c r="HK1024" s="9">
        <v>64.3</v>
      </c>
      <c r="HL1024" s="9">
        <v>64.44</v>
      </c>
      <c r="HM1024" s="9">
        <v>64.59</v>
      </c>
      <c r="HN1024" s="9">
        <v>64.7</v>
      </c>
      <c r="HO1024" s="9">
        <v>64.87</v>
      </c>
      <c r="HP1024" s="9">
        <v>65.05</v>
      </c>
      <c r="HQ1024" s="9">
        <v>65.260000000000005</v>
      </c>
      <c r="HR1024" s="9">
        <v>65.400000000000006</v>
      </c>
      <c r="HS1024" s="9">
        <v>65.5</v>
      </c>
      <c r="HT1024" s="9">
        <v>65.64</v>
      </c>
      <c r="HU1024" s="9">
        <v>65.77</v>
      </c>
      <c r="HV1024" s="9">
        <v>65.89</v>
      </c>
      <c r="HW1024" s="9">
        <v>66</v>
      </c>
      <c r="HX1024" s="9">
        <v>66.040000000000006</v>
      </c>
      <c r="HY1024" s="9">
        <v>66.12</v>
      </c>
      <c r="ID1024" s="14">
        <v>84.838099999999997</v>
      </c>
      <c r="IE1024" s="14">
        <v>84.747900000000001</v>
      </c>
      <c r="IF1024" s="14">
        <v>-0.10641399999999999</v>
      </c>
      <c r="IH1024" s="7">
        <v>63.37</v>
      </c>
      <c r="II1024" s="9">
        <v>77.53</v>
      </c>
    </row>
    <row r="1025" spans="1:243" x14ac:dyDescent="0.35">
      <c r="A1025" s="6">
        <f t="shared" si="219"/>
        <v>45986</v>
      </c>
      <c r="B1025" s="13">
        <f t="shared" si="225"/>
        <v>11</v>
      </c>
      <c r="C1025" s="13">
        <f t="shared" si="226"/>
        <v>2025</v>
      </c>
      <c r="D1025">
        <f t="shared" si="227"/>
        <v>202511</v>
      </c>
      <c r="E1025">
        <f t="shared" si="228"/>
        <v>4</v>
      </c>
      <c r="F1025">
        <f t="shared" si="229"/>
        <v>202504</v>
      </c>
      <c r="G1025" t="s">
        <v>2208</v>
      </c>
      <c r="H1025" s="9">
        <v>4</v>
      </c>
      <c r="I1025" s="9">
        <v>3.9687999999999999</v>
      </c>
      <c r="J1025" s="10">
        <v>3.8198854</v>
      </c>
      <c r="K1025" s="10">
        <v>3.7283406000000001</v>
      </c>
      <c r="L1025" s="10">
        <v>3.6632707999999998</v>
      </c>
      <c r="M1025" s="10">
        <v>3.6058278000000001</v>
      </c>
      <c r="N1025" s="10">
        <v>3.5489202</v>
      </c>
      <c r="O1025" s="10">
        <v>3.4949351000000002</v>
      </c>
      <c r="P1025" s="10">
        <v>3.4482024</v>
      </c>
      <c r="Q1025" s="10">
        <v>3.4111669999999998</v>
      </c>
      <c r="R1025" s="10">
        <v>3.3846813</v>
      </c>
      <c r="S1025" s="10">
        <v>3.3679283</v>
      </c>
      <c r="T1025" s="10">
        <v>3.3596081</v>
      </c>
      <c r="U1025" s="10">
        <v>3.3579837000000001</v>
      </c>
      <c r="V1025" s="10">
        <v>3.3606799000000001</v>
      </c>
      <c r="W1025" s="10">
        <v>3.3666794000000002</v>
      </c>
      <c r="X1025" s="10">
        <v>3.3753685</v>
      </c>
      <c r="Y1025" s="10">
        <v>3.3861336999999998</v>
      </c>
      <c r="Z1025" s="10">
        <v>3.3983618999999998</v>
      </c>
      <c r="AA1025" s="10">
        <v>3.4114393000000001</v>
      </c>
      <c r="AB1025" s="10">
        <v>3.4248508000000002</v>
      </c>
      <c r="AC1025" s="10">
        <v>3.4384212000000001</v>
      </c>
      <c r="AD1025" s="10">
        <v>3.4520474999999999</v>
      </c>
      <c r="AE1025" s="10">
        <v>3.4656275999999999</v>
      </c>
      <c r="AF1025" s="10">
        <v>3.4790592</v>
      </c>
      <c r="AG1025" s="10">
        <v>3.4922395000000002</v>
      </c>
      <c r="AH1025" s="10">
        <v>3.5050884999999998</v>
      </c>
      <c r="AI1025" s="10">
        <v>3.5176148999999999</v>
      </c>
      <c r="AJ1025" s="10">
        <v>3.5298490999999999</v>
      </c>
      <c r="AK1025" s="10">
        <v>3.5418221999999999</v>
      </c>
      <c r="AL1025" s="10">
        <v>3.5535651000000001</v>
      </c>
      <c r="AM1025" s="10">
        <v>3.5651082000000001</v>
      </c>
      <c r="AN1025" s="10">
        <v>3.5764825999999998</v>
      </c>
      <c r="AO1025" s="10">
        <v>3.5877189999999999</v>
      </c>
      <c r="AP1025" s="10">
        <v>3.5988481000000001</v>
      </c>
      <c r="AQ1025" s="10">
        <v>3.6099008000000001</v>
      </c>
      <c r="AR1025" s="10">
        <v>3.620908</v>
      </c>
      <c r="AS1025" s="10">
        <v>3.6319002999999999</v>
      </c>
      <c r="AT1025" s="10">
        <v>3.6429065</v>
      </c>
      <c r="AU1025" s="10">
        <v>3.6539457</v>
      </c>
      <c r="AV1025" s="10">
        <v>3.6650326</v>
      </c>
      <c r="AW1025" s="10">
        <v>3.6761827999999999</v>
      </c>
      <c r="AX1025" s="10">
        <v>3.6874115999999999</v>
      </c>
      <c r="AY1025" s="10">
        <v>3.6987339000000001</v>
      </c>
      <c r="AZ1025" s="10">
        <v>3.7101652000000001</v>
      </c>
      <c r="BA1025" s="10">
        <v>3.7217207999999999</v>
      </c>
      <c r="BB1025" s="10">
        <v>3.7334157000000001</v>
      </c>
      <c r="BC1025" s="10">
        <v>3.7452652</v>
      </c>
      <c r="BD1025" s="10">
        <v>3.7572847999999999</v>
      </c>
      <c r="BE1025" s="10">
        <v>3.7694893999999999</v>
      </c>
      <c r="BF1025" s="10">
        <v>3.7818917000000001</v>
      </c>
      <c r="BG1025" s="10">
        <v>3.7944914000000001</v>
      </c>
      <c r="BH1025" s="10">
        <v>3.8072835999999999</v>
      </c>
      <c r="BI1025" s="10">
        <v>3.8202639999999999</v>
      </c>
      <c r="BJ1025" s="10">
        <v>3.8334283</v>
      </c>
      <c r="BK1025" s="10">
        <v>3.8467715999999998</v>
      </c>
      <c r="BL1025" s="10">
        <v>3.8602897</v>
      </c>
      <c r="BM1025" s="10">
        <v>3.8739781999999998</v>
      </c>
      <c r="BN1025" s="10">
        <v>3.8878322000000001</v>
      </c>
      <c r="BO1025" s="10">
        <v>3.9018475000000001</v>
      </c>
      <c r="BP1025" s="10">
        <v>3.9160197999999999</v>
      </c>
      <c r="BQ1025" s="10">
        <v>3.9303441000000001</v>
      </c>
      <c r="BR1025" s="10">
        <v>4.0190637999999996</v>
      </c>
      <c r="BS1025" s="10">
        <v>4.1110867999999998</v>
      </c>
      <c r="BU1025" s="9">
        <v>76.7</v>
      </c>
      <c r="BV1025" s="9">
        <v>77.86</v>
      </c>
      <c r="BW1025" s="9">
        <v>77.34</v>
      </c>
      <c r="BX1025" s="9">
        <v>74.19</v>
      </c>
      <c r="BY1025" s="9">
        <v>71.209999999999994</v>
      </c>
      <c r="BZ1025" s="9">
        <v>69.64</v>
      </c>
      <c r="CA1025" s="9">
        <v>68.67</v>
      </c>
      <c r="CB1025" s="9">
        <v>68.5</v>
      </c>
      <c r="CC1025" s="9">
        <v>69.41</v>
      </c>
      <c r="CD1025" s="9">
        <v>70.7</v>
      </c>
      <c r="CE1025" s="9">
        <v>71.37</v>
      </c>
      <c r="CF1025" s="9">
        <v>75.95</v>
      </c>
      <c r="CG1025" s="9">
        <v>78.040000000000006</v>
      </c>
      <c r="CH1025" s="9">
        <v>79.84</v>
      </c>
      <c r="CI1025" s="9">
        <v>80.2</v>
      </c>
      <c r="CJ1025" s="9">
        <v>73.650000000000006</v>
      </c>
      <c r="CK1025" s="9">
        <v>67.16</v>
      </c>
      <c r="CL1025" s="9">
        <v>64.77</v>
      </c>
      <c r="CM1025" s="9">
        <v>63.54</v>
      </c>
      <c r="CN1025" s="9">
        <v>63.09</v>
      </c>
      <c r="CO1025" s="9">
        <v>63.19</v>
      </c>
      <c r="CP1025" s="9">
        <v>65.28</v>
      </c>
      <c r="CQ1025" s="9">
        <v>68.900000000000006</v>
      </c>
      <c r="CR1025" s="9">
        <v>72.09</v>
      </c>
      <c r="CS1025" s="9">
        <v>73.41</v>
      </c>
      <c r="CT1025" s="9">
        <v>74.66</v>
      </c>
      <c r="CU1025" s="9">
        <v>75.34</v>
      </c>
      <c r="CV1025" s="9">
        <v>72.14</v>
      </c>
      <c r="CW1025" s="9">
        <v>63.7</v>
      </c>
      <c r="CX1025" s="9">
        <v>60.31</v>
      </c>
      <c r="CY1025" s="9">
        <v>58.36</v>
      </c>
      <c r="CZ1025" s="9">
        <v>58.44</v>
      </c>
      <c r="DA1025" s="9">
        <v>58.57</v>
      </c>
      <c r="DB1025" s="9">
        <v>60.71</v>
      </c>
      <c r="DC1025" s="9">
        <v>65.62</v>
      </c>
      <c r="DD1025" s="9">
        <v>68.59</v>
      </c>
      <c r="DE1025" s="9">
        <v>69.42</v>
      </c>
      <c r="DF1025" s="9">
        <v>71.7</v>
      </c>
      <c r="DG1025" s="9">
        <v>71.2</v>
      </c>
      <c r="DH1025" s="9">
        <v>69.349999999999994</v>
      </c>
      <c r="DI1025" s="9">
        <v>61.94</v>
      </c>
      <c r="DJ1025" s="9">
        <v>59.36</v>
      </c>
      <c r="DK1025" s="9">
        <v>58.62</v>
      </c>
      <c r="DL1025" s="9">
        <v>58.88</v>
      </c>
      <c r="DM1025" s="9">
        <v>58.5</v>
      </c>
      <c r="DN1025" s="9">
        <v>59.79</v>
      </c>
      <c r="DO1025" s="9">
        <v>63.54</v>
      </c>
      <c r="DP1025" s="9">
        <v>66.11</v>
      </c>
      <c r="DR1025" s="9">
        <v>79.239999999999995</v>
      </c>
      <c r="DS1025" s="9">
        <v>85.68</v>
      </c>
      <c r="DT1025" s="9">
        <v>83.06</v>
      </c>
      <c r="DU1025" s="9">
        <v>74.12</v>
      </c>
      <c r="DV1025" s="9">
        <v>71.09</v>
      </c>
      <c r="DW1025" s="9">
        <v>69.23</v>
      </c>
      <c r="DX1025" s="9">
        <v>68.17</v>
      </c>
      <c r="DY1025" s="9">
        <v>67.739999999999995</v>
      </c>
      <c r="DZ1025" s="9">
        <v>67.89</v>
      </c>
      <c r="EA1025" s="9">
        <v>70.12</v>
      </c>
      <c r="EB1025" s="9">
        <v>73.599999999999994</v>
      </c>
      <c r="EC1025" s="9">
        <v>75.52</v>
      </c>
      <c r="ED1025" s="9">
        <v>75.739999999999995</v>
      </c>
      <c r="EE1025" s="9">
        <v>79.930000000000007</v>
      </c>
      <c r="EF1025" s="9">
        <v>79.42</v>
      </c>
      <c r="EG1025" s="9">
        <v>76.39</v>
      </c>
      <c r="EH1025" s="9">
        <v>65.94</v>
      </c>
      <c r="EI1025" s="9">
        <v>63.16</v>
      </c>
      <c r="EJ1025" s="9">
        <v>62.94</v>
      </c>
      <c r="EK1025" s="9">
        <v>63.16</v>
      </c>
      <c r="EL1025" s="9">
        <v>63.66</v>
      </c>
      <c r="EM1025" s="9">
        <v>66.02</v>
      </c>
      <c r="EN1025" s="9">
        <v>72.599999999999994</v>
      </c>
      <c r="EO1025" s="9">
        <v>74.5</v>
      </c>
      <c r="EP1025" s="9">
        <v>74.739999999999995</v>
      </c>
      <c r="EQ1025" s="9">
        <v>74.650000000000006</v>
      </c>
      <c r="ER1025" s="9">
        <v>74.209999999999994</v>
      </c>
      <c r="ES1025" s="9">
        <v>71.56</v>
      </c>
      <c r="ET1025" s="9">
        <v>64.19</v>
      </c>
      <c r="EU1025" s="9">
        <v>61.78</v>
      </c>
      <c r="EV1025" s="9">
        <v>61.58</v>
      </c>
      <c r="EW1025" s="9">
        <v>61.78</v>
      </c>
      <c r="EX1025" s="9">
        <v>62.24</v>
      </c>
      <c r="EY1025" s="9">
        <v>64.489999999999995</v>
      </c>
      <c r="EZ1025" s="9">
        <v>71.8</v>
      </c>
      <c r="FA1025" s="9">
        <v>73.78</v>
      </c>
      <c r="FB1025" s="9">
        <v>73.94</v>
      </c>
      <c r="FC1025" s="9">
        <v>73.92</v>
      </c>
      <c r="FD1025" s="9">
        <v>73.5</v>
      </c>
      <c r="FE1025" s="9">
        <v>70.98</v>
      </c>
      <c r="FF1025" s="9">
        <v>65.13</v>
      </c>
      <c r="FG1025" s="9">
        <v>62.84</v>
      </c>
      <c r="FH1025" s="9">
        <v>62.8</v>
      </c>
      <c r="FI1025" s="9">
        <v>63.11</v>
      </c>
      <c r="FJ1025" s="9">
        <v>63.5</v>
      </c>
      <c r="FK1025" s="9">
        <v>65.66</v>
      </c>
      <c r="FL1025" s="9">
        <v>72.739999999999995</v>
      </c>
      <c r="FM1025" s="9">
        <v>74.599999999999994</v>
      </c>
      <c r="FO1025" s="9">
        <v>83.624600000000001</v>
      </c>
      <c r="FP1025" s="7">
        <v>63.99</v>
      </c>
      <c r="FQ1025" s="9">
        <v>1.3177000000000001</v>
      </c>
      <c r="FT1025" s="7">
        <v>3.79</v>
      </c>
      <c r="FU1025" s="7">
        <v>4.53</v>
      </c>
      <c r="FV1025" s="9">
        <v>83.768299999999996</v>
      </c>
      <c r="FX1025" s="9">
        <v>62.48</v>
      </c>
      <c r="FY1025" s="9">
        <v>61.48</v>
      </c>
      <c r="FZ1025" s="9">
        <v>61.37</v>
      </c>
      <c r="GA1025" s="9">
        <v>61.49</v>
      </c>
      <c r="GB1025" s="9">
        <v>62.82</v>
      </c>
      <c r="GD1025" s="9">
        <v>62.48</v>
      </c>
      <c r="GE1025" s="9">
        <v>61.8</v>
      </c>
      <c r="GF1025" s="9">
        <v>61.48</v>
      </c>
      <c r="GG1025" s="9">
        <v>61.34</v>
      </c>
      <c r="GH1025" s="9">
        <v>61.32</v>
      </c>
      <c r="GI1025" s="9">
        <v>61.37</v>
      </c>
      <c r="GJ1025" s="9">
        <v>61.41</v>
      </c>
      <c r="GK1025" s="9">
        <v>61.42</v>
      </c>
      <c r="GL1025" s="9">
        <v>61.42</v>
      </c>
      <c r="GM1025" s="9">
        <v>61.42</v>
      </c>
      <c r="GN1025" s="9">
        <v>61.44</v>
      </c>
      <c r="GO1025" s="9">
        <v>61.49</v>
      </c>
      <c r="GP1025" s="9">
        <v>61.52</v>
      </c>
      <c r="GQ1025" s="9">
        <v>61.57</v>
      </c>
      <c r="GR1025" s="9">
        <v>61.66</v>
      </c>
      <c r="GS1025" s="9">
        <v>61.77</v>
      </c>
      <c r="GT1025" s="9">
        <v>61.9</v>
      </c>
      <c r="GU1025" s="9">
        <v>62.03</v>
      </c>
      <c r="GV1025" s="9">
        <v>62.12</v>
      </c>
      <c r="GW1025" s="9">
        <v>62.24</v>
      </c>
      <c r="GX1025" s="9">
        <v>62.38</v>
      </c>
      <c r="GY1025" s="9">
        <v>62.52</v>
      </c>
      <c r="GZ1025" s="9">
        <v>62.68</v>
      </c>
      <c r="HA1025" s="9">
        <v>62.82</v>
      </c>
      <c r="HB1025" s="9">
        <v>62.92</v>
      </c>
      <c r="HC1025" s="9">
        <v>63.04</v>
      </c>
      <c r="HD1025" s="9">
        <v>63.22</v>
      </c>
      <c r="HE1025" s="9">
        <v>63.4</v>
      </c>
      <c r="HF1025" s="9">
        <v>63.59</v>
      </c>
      <c r="HG1025" s="9">
        <v>63.76</v>
      </c>
      <c r="HH1025" s="9">
        <v>63.88</v>
      </c>
      <c r="HI1025" s="9">
        <v>64.010000000000005</v>
      </c>
      <c r="HJ1025" s="9">
        <v>64.14</v>
      </c>
      <c r="HK1025" s="9">
        <v>64.290000000000006</v>
      </c>
      <c r="HL1025" s="9">
        <v>64.45</v>
      </c>
      <c r="HM1025" s="9">
        <v>64.61</v>
      </c>
      <c r="HN1025" s="9">
        <v>64.739999999999995</v>
      </c>
      <c r="HO1025" s="9">
        <v>64.930000000000007</v>
      </c>
      <c r="HP1025" s="9">
        <v>65.13</v>
      </c>
      <c r="HQ1025" s="9">
        <v>65.349999999999994</v>
      </c>
      <c r="HR1025" s="9">
        <v>65.5</v>
      </c>
      <c r="HS1025" s="9">
        <v>65.61</v>
      </c>
      <c r="HT1025" s="9">
        <v>65.77</v>
      </c>
      <c r="HU1025" s="9">
        <v>65.92</v>
      </c>
      <c r="HV1025" s="9">
        <v>66.06</v>
      </c>
      <c r="HW1025" s="9">
        <v>66.180000000000007</v>
      </c>
      <c r="HX1025" s="9">
        <v>66.23</v>
      </c>
      <c r="HY1025" s="9">
        <v>66.319999999999993</v>
      </c>
      <c r="ID1025" s="14">
        <v>84.838099999999997</v>
      </c>
      <c r="IE1025" s="14">
        <v>84.747900000000001</v>
      </c>
      <c r="IF1025" s="14">
        <v>-0.10641399999999999</v>
      </c>
      <c r="IH1025" s="7">
        <v>62.48</v>
      </c>
      <c r="II1025" s="9">
        <v>76.7</v>
      </c>
    </row>
    <row r="1026" spans="1:243" x14ac:dyDescent="0.35">
      <c r="A1026" s="6">
        <f t="shared" si="219"/>
        <v>45987</v>
      </c>
      <c r="B1026" s="13">
        <f t="shared" si="225"/>
        <v>11</v>
      </c>
      <c r="C1026" s="13">
        <f t="shared" si="226"/>
        <v>2025</v>
      </c>
      <c r="D1026">
        <f t="shared" si="227"/>
        <v>202511</v>
      </c>
      <c r="E1026">
        <f t="shared" si="228"/>
        <v>4</v>
      </c>
      <c r="F1026">
        <f t="shared" si="229"/>
        <v>202504</v>
      </c>
      <c r="G1026" t="s">
        <v>2209</v>
      </c>
      <c r="H1026" s="9">
        <v>4</v>
      </c>
      <c r="I1026" s="9">
        <v>3.9689999999999999</v>
      </c>
      <c r="J1026" s="10">
        <v>3.8075225000000001</v>
      </c>
      <c r="K1026" s="10">
        <v>3.7171756999999999</v>
      </c>
      <c r="L1026" s="10">
        <v>3.6531766000000001</v>
      </c>
      <c r="M1026" s="10">
        <v>3.5953165999999999</v>
      </c>
      <c r="N1026" s="10">
        <v>3.5370704000000002</v>
      </c>
      <c r="O1026" s="10">
        <v>3.4816881</v>
      </c>
      <c r="P1026" s="10">
        <v>3.4340131</v>
      </c>
      <c r="Q1026" s="10">
        <v>3.3966997999999999</v>
      </c>
      <c r="R1026" s="10">
        <v>3.3705337000000002</v>
      </c>
      <c r="S1026" s="10">
        <v>3.3547908999999998</v>
      </c>
      <c r="T1026" s="10">
        <v>3.3476537999999998</v>
      </c>
      <c r="U1026" s="10">
        <v>3.3471994</v>
      </c>
      <c r="V1026" s="10">
        <v>3.3503308000000001</v>
      </c>
      <c r="W1026" s="10">
        <v>3.3559534000000002</v>
      </c>
      <c r="X1026" s="10">
        <v>3.3635901000000001</v>
      </c>
      <c r="Y1026" s="10">
        <v>3.3727638999999998</v>
      </c>
      <c r="Z1026" s="10">
        <v>3.3829980000000002</v>
      </c>
      <c r="AA1026" s="10">
        <v>3.393815</v>
      </c>
      <c r="AB1026" s="10">
        <v>3.4048208999999998</v>
      </c>
      <c r="AC1026" s="10">
        <v>3.4159077</v>
      </c>
      <c r="AD1026" s="10">
        <v>3.4270282999999999</v>
      </c>
      <c r="AE1026" s="10">
        <v>3.4381363</v>
      </c>
      <c r="AF1026" s="10">
        <v>3.4491850999999998</v>
      </c>
      <c r="AG1026" s="10">
        <v>3.4601280000000001</v>
      </c>
      <c r="AH1026" s="10">
        <v>3.4709284</v>
      </c>
      <c r="AI1026" s="10">
        <v>3.4815912999999998</v>
      </c>
      <c r="AJ1026" s="10">
        <v>3.4921312000000002</v>
      </c>
      <c r="AK1026" s="10">
        <v>3.5025629999999999</v>
      </c>
      <c r="AL1026" s="10">
        <v>3.5129016000000002</v>
      </c>
      <c r="AM1026" s="10">
        <v>3.5231617000000002</v>
      </c>
      <c r="AN1026" s="10">
        <v>3.5333581000000001</v>
      </c>
      <c r="AO1026" s="10">
        <v>3.5435059</v>
      </c>
      <c r="AP1026" s="10">
        <v>3.5536196000000002</v>
      </c>
      <c r="AQ1026" s="10">
        <v>3.5637142000000002</v>
      </c>
      <c r="AR1026" s="10">
        <v>3.5738045999999999</v>
      </c>
      <c r="AS1026" s="10">
        <v>3.5839053000000001</v>
      </c>
      <c r="AT1026" s="10">
        <v>3.5940316999999999</v>
      </c>
      <c r="AU1026" s="10">
        <v>3.6042008999999999</v>
      </c>
      <c r="AV1026" s="10">
        <v>3.6144300999999999</v>
      </c>
      <c r="AW1026" s="10">
        <v>3.6247368999999998</v>
      </c>
      <c r="AX1026" s="10">
        <v>3.6351388</v>
      </c>
      <c r="AY1026" s="10">
        <v>3.6456531999999999</v>
      </c>
      <c r="AZ1026" s="10">
        <v>3.6562975</v>
      </c>
      <c r="BA1026" s="10">
        <v>3.6670894999999999</v>
      </c>
      <c r="BB1026" s="10">
        <v>3.6780463000000001</v>
      </c>
      <c r="BC1026" s="10">
        <v>3.6891856000000001</v>
      </c>
      <c r="BD1026" s="10">
        <v>3.7005249</v>
      </c>
      <c r="BE1026" s="10">
        <v>3.7120815</v>
      </c>
      <c r="BF1026" s="10">
        <v>3.7238693</v>
      </c>
      <c r="BG1026" s="10">
        <v>3.7358863000000002</v>
      </c>
      <c r="BH1026" s="10">
        <v>3.7481255999999998</v>
      </c>
      <c r="BI1026" s="10">
        <v>3.7605808000000001</v>
      </c>
      <c r="BJ1026" s="10">
        <v>3.7732453000000001</v>
      </c>
      <c r="BK1026" s="10">
        <v>3.7861123000000001</v>
      </c>
      <c r="BL1026" s="10">
        <v>3.7991754000000002</v>
      </c>
      <c r="BM1026" s="10">
        <v>3.8124278999999999</v>
      </c>
      <c r="BN1026" s="10">
        <v>3.8258632000000001</v>
      </c>
      <c r="BO1026" s="10">
        <v>3.8394746</v>
      </c>
      <c r="BP1026" s="10">
        <v>3.8532557999999999</v>
      </c>
      <c r="BQ1026" s="10">
        <v>3.8671997999999999</v>
      </c>
      <c r="BR1026" s="10">
        <v>3.9537520000000002</v>
      </c>
      <c r="BS1026" s="10">
        <v>4.0435074000000002</v>
      </c>
      <c r="BU1026" s="9">
        <v>76.53</v>
      </c>
      <c r="BV1026" s="9">
        <v>77.400000000000006</v>
      </c>
      <c r="BW1026" s="9">
        <v>77</v>
      </c>
      <c r="BX1026" s="9">
        <v>73.63</v>
      </c>
      <c r="BY1026" s="9">
        <v>70.67</v>
      </c>
      <c r="BZ1026" s="9">
        <v>69.03</v>
      </c>
      <c r="CA1026" s="9">
        <v>68.17</v>
      </c>
      <c r="CB1026" s="9">
        <v>67.989999999999995</v>
      </c>
      <c r="CC1026" s="9">
        <v>68.88</v>
      </c>
      <c r="CD1026" s="9">
        <v>70.17</v>
      </c>
      <c r="CE1026" s="9">
        <v>70.900000000000006</v>
      </c>
      <c r="CF1026" s="9">
        <v>75.47</v>
      </c>
      <c r="CG1026" s="9">
        <v>77.569999999999993</v>
      </c>
      <c r="CH1026" s="9">
        <v>79.55</v>
      </c>
      <c r="CI1026" s="9">
        <v>79.91</v>
      </c>
      <c r="CJ1026" s="9">
        <v>73.37</v>
      </c>
      <c r="CK1026" s="9">
        <v>67.180000000000007</v>
      </c>
      <c r="CL1026" s="9">
        <v>64.78</v>
      </c>
      <c r="CM1026" s="9">
        <v>63.55</v>
      </c>
      <c r="CN1026" s="9">
        <v>63.07</v>
      </c>
      <c r="CO1026" s="9">
        <v>63.17</v>
      </c>
      <c r="CP1026" s="9">
        <v>65.260000000000005</v>
      </c>
      <c r="CQ1026" s="9">
        <v>68.97</v>
      </c>
      <c r="CR1026" s="9">
        <v>72.150000000000006</v>
      </c>
      <c r="CS1026" s="9">
        <v>73.44</v>
      </c>
      <c r="CT1026" s="9">
        <v>74.760000000000005</v>
      </c>
      <c r="CU1026" s="9">
        <v>75.53</v>
      </c>
      <c r="CV1026" s="9">
        <v>72.19</v>
      </c>
      <c r="CW1026" s="9">
        <v>64.05</v>
      </c>
      <c r="CX1026" s="9">
        <v>60.76</v>
      </c>
      <c r="CY1026" s="9">
        <v>58.61</v>
      </c>
      <c r="CZ1026" s="9">
        <v>58.78</v>
      </c>
      <c r="DA1026" s="9">
        <v>58.91</v>
      </c>
      <c r="DB1026" s="9">
        <v>61.05</v>
      </c>
      <c r="DC1026" s="9">
        <v>65.78</v>
      </c>
      <c r="DD1026" s="9">
        <v>68.75</v>
      </c>
      <c r="DE1026" s="9">
        <v>69.58</v>
      </c>
      <c r="DF1026" s="9">
        <v>71.900000000000006</v>
      </c>
      <c r="DG1026" s="9">
        <v>71.42</v>
      </c>
      <c r="DH1026" s="9">
        <v>69.569999999999993</v>
      </c>
      <c r="DI1026" s="9">
        <v>62.15</v>
      </c>
      <c r="DJ1026" s="9">
        <v>59.57</v>
      </c>
      <c r="DK1026" s="9">
        <v>58.83</v>
      </c>
      <c r="DL1026" s="9">
        <v>59.09</v>
      </c>
      <c r="DM1026" s="9">
        <v>58.71</v>
      </c>
      <c r="DN1026" s="9">
        <v>60</v>
      </c>
      <c r="DO1026" s="9">
        <v>63.75</v>
      </c>
      <c r="DP1026" s="9">
        <v>66.33</v>
      </c>
      <c r="DR1026" s="9">
        <v>80.430000000000007</v>
      </c>
      <c r="DS1026" s="9">
        <v>85.12</v>
      </c>
      <c r="DT1026" s="9">
        <v>82.9</v>
      </c>
      <c r="DU1026" s="9">
        <v>73.819999999999993</v>
      </c>
      <c r="DV1026" s="9">
        <v>70.510000000000005</v>
      </c>
      <c r="DW1026" s="9">
        <v>69.13</v>
      </c>
      <c r="DX1026" s="9">
        <v>68.06</v>
      </c>
      <c r="DY1026" s="9">
        <v>67.36</v>
      </c>
      <c r="DZ1026" s="9">
        <v>67.52</v>
      </c>
      <c r="EA1026" s="9">
        <v>69.739999999999995</v>
      </c>
      <c r="EB1026" s="9">
        <v>73.349999999999994</v>
      </c>
      <c r="EC1026" s="9">
        <v>75.260000000000005</v>
      </c>
      <c r="ED1026" s="9">
        <v>75.48</v>
      </c>
      <c r="EE1026" s="9">
        <v>79.52</v>
      </c>
      <c r="EF1026" s="9">
        <v>79.02</v>
      </c>
      <c r="EG1026" s="9">
        <v>76</v>
      </c>
      <c r="EH1026" s="9">
        <v>65.97</v>
      </c>
      <c r="EI1026" s="9">
        <v>63.19</v>
      </c>
      <c r="EJ1026" s="9">
        <v>62.97</v>
      </c>
      <c r="EK1026" s="9">
        <v>63.19</v>
      </c>
      <c r="EL1026" s="9">
        <v>63.69</v>
      </c>
      <c r="EM1026" s="9">
        <v>66.05</v>
      </c>
      <c r="EN1026" s="9">
        <v>72.84</v>
      </c>
      <c r="EO1026" s="9">
        <v>74.739999999999995</v>
      </c>
      <c r="EP1026" s="9">
        <v>74.989999999999995</v>
      </c>
      <c r="EQ1026" s="9">
        <v>74.900000000000006</v>
      </c>
      <c r="ER1026" s="9">
        <v>74.459999999999994</v>
      </c>
      <c r="ES1026" s="9">
        <v>71.8</v>
      </c>
      <c r="ET1026" s="9">
        <v>64.58</v>
      </c>
      <c r="EU1026" s="9">
        <v>62.17</v>
      </c>
      <c r="EV1026" s="9">
        <v>61.97</v>
      </c>
      <c r="EW1026" s="9">
        <v>62.17</v>
      </c>
      <c r="EX1026" s="9">
        <v>62.63</v>
      </c>
      <c r="EY1026" s="9">
        <v>64.88</v>
      </c>
      <c r="EZ1026" s="9">
        <v>71.48</v>
      </c>
      <c r="FA1026" s="9">
        <v>73.45</v>
      </c>
      <c r="FB1026" s="9">
        <v>73.61</v>
      </c>
      <c r="FC1026" s="9">
        <v>73.59</v>
      </c>
      <c r="FD1026" s="9">
        <v>73.17</v>
      </c>
      <c r="FE1026" s="9">
        <v>70.66</v>
      </c>
      <c r="FF1026" s="9">
        <v>65.38</v>
      </c>
      <c r="FG1026" s="9">
        <v>63.08</v>
      </c>
      <c r="FH1026" s="9">
        <v>63.04</v>
      </c>
      <c r="FI1026" s="9">
        <v>63.35</v>
      </c>
      <c r="FJ1026" s="9">
        <v>63.73</v>
      </c>
      <c r="FK1026" s="9">
        <v>65.89</v>
      </c>
      <c r="FL1026" s="9">
        <v>72.53</v>
      </c>
      <c r="FM1026" s="9">
        <v>74.39</v>
      </c>
      <c r="FO1026" s="9">
        <v>83.793599999999998</v>
      </c>
      <c r="FP1026" s="7">
        <v>64.81</v>
      </c>
      <c r="FQ1026" s="9">
        <v>1.3226</v>
      </c>
      <c r="FT1026" s="7">
        <v>3.82</v>
      </c>
      <c r="FU1026" s="7">
        <v>4.42</v>
      </c>
      <c r="FV1026" s="9">
        <v>83.9499</v>
      </c>
      <c r="FX1026" s="9">
        <v>63.13</v>
      </c>
      <c r="FY1026" s="9">
        <v>62.17</v>
      </c>
      <c r="FZ1026" s="9">
        <v>61.95</v>
      </c>
      <c r="GA1026" s="9">
        <v>62.01</v>
      </c>
      <c r="GB1026" s="9">
        <v>63.18</v>
      </c>
      <c r="GD1026" s="9">
        <v>63.13</v>
      </c>
      <c r="GE1026" s="9">
        <v>62.54</v>
      </c>
      <c r="GF1026" s="9">
        <v>62.17</v>
      </c>
      <c r="GG1026" s="9">
        <v>61.98</v>
      </c>
      <c r="GH1026" s="9">
        <v>61.93</v>
      </c>
      <c r="GI1026" s="9">
        <v>61.95</v>
      </c>
      <c r="GJ1026" s="9">
        <v>61.97</v>
      </c>
      <c r="GK1026" s="9">
        <v>61.97</v>
      </c>
      <c r="GL1026" s="9">
        <v>61.96</v>
      </c>
      <c r="GM1026" s="9">
        <v>61.95</v>
      </c>
      <c r="GN1026" s="9">
        <v>61.97</v>
      </c>
      <c r="GO1026" s="9">
        <v>62.01</v>
      </c>
      <c r="GP1026" s="9">
        <v>62.04</v>
      </c>
      <c r="GQ1026" s="9">
        <v>62.08</v>
      </c>
      <c r="GR1026" s="9">
        <v>62.15</v>
      </c>
      <c r="GS1026" s="9">
        <v>62.25</v>
      </c>
      <c r="GT1026" s="9">
        <v>62.36</v>
      </c>
      <c r="GU1026" s="9">
        <v>62.47</v>
      </c>
      <c r="GV1026" s="9">
        <v>62.54</v>
      </c>
      <c r="GW1026" s="9">
        <v>62.65</v>
      </c>
      <c r="GX1026" s="9">
        <v>62.78</v>
      </c>
      <c r="GY1026" s="9">
        <v>62.9</v>
      </c>
      <c r="GZ1026" s="9">
        <v>63.05</v>
      </c>
      <c r="HA1026" s="9">
        <v>63.18</v>
      </c>
      <c r="HB1026" s="9">
        <v>63.27</v>
      </c>
      <c r="HC1026" s="9">
        <v>63.39</v>
      </c>
      <c r="HD1026" s="9">
        <v>63.56</v>
      </c>
      <c r="HE1026" s="9">
        <v>63.73</v>
      </c>
      <c r="HF1026" s="9">
        <v>63.91</v>
      </c>
      <c r="HG1026" s="9">
        <v>64.069999999999993</v>
      </c>
      <c r="HH1026" s="9">
        <v>64.17</v>
      </c>
      <c r="HI1026" s="9">
        <v>64.28</v>
      </c>
      <c r="HJ1026" s="9">
        <v>64.400000000000006</v>
      </c>
      <c r="HK1026" s="9">
        <v>64.55</v>
      </c>
      <c r="HL1026" s="9">
        <v>64.709999999999994</v>
      </c>
      <c r="HM1026" s="9">
        <v>64.87</v>
      </c>
      <c r="HN1026" s="9">
        <v>65</v>
      </c>
      <c r="HO1026" s="9">
        <v>65.19</v>
      </c>
      <c r="HP1026" s="9">
        <v>65.38</v>
      </c>
      <c r="HQ1026" s="9">
        <v>65.59</v>
      </c>
      <c r="HR1026" s="9">
        <v>65.73</v>
      </c>
      <c r="HS1026" s="9">
        <v>65.83</v>
      </c>
      <c r="HT1026" s="9">
        <v>65.989999999999995</v>
      </c>
      <c r="HU1026" s="9">
        <v>66.13</v>
      </c>
      <c r="HV1026" s="9">
        <v>66.260000000000005</v>
      </c>
      <c r="HW1026" s="9">
        <v>66.37</v>
      </c>
      <c r="HX1026" s="9">
        <v>66.41</v>
      </c>
      <c r="HY1026" s="9">
        <v>66.489999999999995</v>
      </c>
      <c r="ID1026" s="14">
        <v>84.838099999999997</v>
      </c>
      <c r="IE1026" s="14">
        <v>84.747900000000001</v>
      </c>
      <c r="IF1026" s="14">
        <v>-0.10641399999999999</v>
      </c>
      <c r="IH1026" s="7">
        <v>63.13</v>
      </c>
      <c r="II1026" s="9">
        <v>76.53</v>
      </c>
    </row>
    <row r="1027" spans="1:243" x14ac:dyDescent="0.35">
      <c r="A1027" s="6">
        <f t="shared" si="219"/>
        <v>45988</v>
      </c>
      <c r="B1027" s="13">
        <f t="shared" si="225"/>
        <v>11</v>
      </c>
      <c r="C1027" s="13">
        <f t="shared" si="226"/>
        <v>2025</v>
      </c>
      <c r="D1027">
        <f t="shared" si="227"/>
        <v>202511</v>
      </c>
      <c r="E1027">
        <f t="shared" si="228"/>
        <v>4</v>
      </c>
      <c r="F1027">
        <f t="shared" si="229"/>
        <v>202504</v>
      </c>
      <c r="G1027" t="s">
        <v>2210</v>
      </c>
      <c r="H1027" s="9">
        <v>4</v>
      </c>
      <c r="I1027" s="9">
        <v>3.9687999999999999</v>
      </c>
      <c r="J1027" s="10">
        <v>3.8012461000000002</v>
      </c>
      <c r="K1027" s="10">
        <v>3.7145090999999999</v>
      </c>
      <c r="L1027" s="10">
        <v>3.6521713999999998</v>
      </c>
      <c r="M1027" s="10">
        <v>3.5953653000000001</v>
      </c>
      <c r="N1027" s="10">
        <v>3.5383925999999999</v>
      </c>
      <c r="O1027" s="10">
        <v>3.4846081999999998</v>
      </c>
      <c r="P1027" s="10">
        <v>3.4386770000000002</v>
      </c>
      <c r="Q1027" s="10">
        <v>3.4033139000000001</v>
      </c>
      <c r="R1027" s="10">
        <v>3.3790016999999999</v>
      </c>
      <c r="S1027" s="10">
        <v>3.3650650999999998</v>
      </c>
      <c r="T1027" s="10">
        <v>3.3597022000000001</v>
      </c>
      <c r="U1027" s="10">
        <v>3.3607990999999999</v>
      </c>
      <c r="V1027" s="10">
        <v>3.3652251</v>
      </c>
      <c r="W1027" s="10">
        <v>3.3718754999999998</v>
      </c>
      <c r="X1027" s="10">
        <v>3.3802541000000002</v>
      </c>
      <c r="Y1027" s="10">
        <v>3.3898646000000001</v>
      </c>
      <c r="Z1027" s="10">
        <v>3.4002113</v>
      </c>
      <c r="AA1027" s="10">
        <v>3.4107976999999998</v>
      </c>
      <c r="AB1027" s="10">
        <v>3.4212311999999998</v>
      </c>
      <c r="AC1027" s="10">
        <v>3.4314754999999999</v>
      </c>
      <c r="AD1027" s="10">
        <v>3.4415705999999999</v>
      </c>
      <c r="AE1027" s="10">
        <v>3.4515571999999999</v>
      </c>
      <c r="AF1027" s="10">
        <v>3.4614756999999998</v>
      </c>
      <c r="AG1027" s="10">
        <v>3.4713664</v>
      </c>
      <c r="AH1027" s="10">
        <v>3.4812656999999998</v>
      </c>
      <c r="AI1027" s="10">
        <v>3.4911905999999999</v>
      </c>
      <c r="AJ1027" s="10">
        <v>3.5011516</v>
      </c>
      <c r="AK1027" s="10">
        <v>3.5111598000000002</v>
      </c>
      <c r="AL1027" s="10">
        <v>3.5212262000000001</v>
      </c>
      <c r="AM1027" s="10">
        <v>3.5313612999999999</v>
      </c>
      <c r="AN1027" s="10">
        <v>3.5415760999999999</v>
      </c>
      <c r="AO1027" s="10">
        <v>3.5518816000000002</v>
      </c>
      <c r="AP1027" s="10">
        <v>3.5622885000000002</v>
      </c>
      <c r="AQ1027" s="10">
        <v>3.5728076</v>
      </c>
      <c r="AR1027" s="10">
        <v>3.5834500999999999</v>
      </c>
      <c r="AS1027" s="10">
        <v>3.5942264000000002</v>
      </c>
      <c r="AT1027" s="10">
        <v>3.6051460999999998</v>
      </c>
      <c r="AU1027" s="10">
        <v>3.6162124000000002</v>
      </c>
      <c r="AV1027" s="10">
        <v>3.6274263000000002</v>
      </c>
      <c r="AW1027" s="10">
        <v>3.6387892000000002</v>
      </c>
      <c r="AX1027" s="10">
        <v>3.6503024000000002</v>
      </c>
      <c r="AY1027" s="10">
        <v>3.6619670000000002</v>
      </c>
      <c r="AZ1027" s="10">
        <v>3.6737842999999999</v>
      </c>
      <c r="BA1027" s="10">
        <v>3.6857557999999999</v>
      </c>
      <c r="BB1027" s="10">
        <v>3.6978822999999998</v>
      </c>
      <c r="BC1027" s="10">
        <v>3.7101655</v>
      </c>
      <c r="BD1027" s="10">
        <v>3.7226064999999999</v>
      </c>
      <c r="BE1027" s="10">
        <v>3.7352064999999999</v>
      </c>
      <c r="BF1027" s="10">
        <v>3.7479654999999998</v>
      </c>
      <c r="BG1027" s="10">
        <v>3.7608785999999998</v>
      </c>
      <c r="BH1027" s="10">
        <v>3.7739387</v>
      </c>
      <c r="BI1027" s="10">
        <v>3.7871391999999999</v>
      </c>
      <c r="BJ1027" s="10">
        <v>3.8004737</v>
      </c>
      <c r="BK1027" s="10">
        <v>3.8139349999999999</v>
      </c>
      <c r="BL1027" s="10">
        <v>3.8275166</v>
      </c>
      <c r="BM1027" s="10">
        <v>3.8412118999999998</v>
      </c>
      <c r="BN1027" s="10">
        <v>3.8550140000000002</v>
      </c>
      <c r="BO1027" s="10">
        <v>3.8689163</v>
      </c>
      <c r="BP1027" s="10">
        <v>3.8829123000000001</v>
      </c>
      <c r="BQ1027" s="10">
        <v>3.8969947999999999</v>
      </c>
      <c r="BR1027" s="10">
        <v>3.9829081999999998</v>
      </c>
      <c r="BS1027" s="10">
        <v>4.0700814999999997</v>
      </c>
      <c r="BU1027" s="9">
        <v>75.67</v>
      </c>
      <c r="BV1027" s="9">
        <v>76.47</v>
      </c>
      <c r="BW1027" s="9">
        <v>76.08</v>
      </c>
      <c r="BX1027" s="9">
        <v>72.78</v>
      </c>
      <c r="BY1027" s="9">
        <v>69.89</v>
      </c>
      <c r="BZ1027" s="9">
        <v>68.34</v>
      </c>
      <c r="CA1027" s="9">
        <v>67.58</v>
      </c>
      <c r="CB1027" s="9">
        <v>67.37</v>
      </c>
      <c r="CC1027" s="9">
        <v>68.31</v>
      </c>
      <c r="CD1027" s="9">
        <v>69.599999999999994</v>
      </c>
      <c r="CE1027" s="9">
        <v>70.33</v>
      </c>
      <c r="CF1027" s="9">
        <v>74.900000000000006</v>
      </c>
      <c r="CG1027" s="9">
        <v>77</v>
      </c>
      <c r="CH1027" s="9">
        <v>78.98</v>
      </c>
      <c r="CI1027" s="9">
        <v>79.34</v>
      </c>
      <c r="CJ1027" s="9">
        <v>72.8</v>
      </c>
      <c r="CK1027" s="9">
        <v>66.61</v>
      </c>
      <c r="CL1027" s="9">
        <v>64.209999999999994</v>
      </c>
      <c r="CM1027" s="9">
        <v>62.98</v>
      </c>
      <c r="CN1027" s="9">
        <v>62.5</v>
      </c>
      <c r="CO1027" s="9">
        <v>62.61</v>
      </c>
      <c r="CP1027" s="9">
        <v>64.7</v>
      </c>
      <c r="CQ1027" s="9">
        <v>68.41</v>
      </c>
      <c r="CR1027" s="9">
        <v>71.59</v>
      </c>
      <c r="CS1027" s="9">
        <v>72.88</v>
      </c>
      <c r="CT1027" s="9">
        <v>74.209999999999994</v>
      </c>
      <c r="CU1027" s="9">
        <v>74.98</v>
      </c>
      <c r="CV1027" s="9">
        <v>71.64</v>
      </c>
      <c r="CW1027" s="9">
        <v>63.5</v>
      </c>
      <c r="CX1027" s="9">
        <v>60.21</v>
      </c>
      <c r="CY1027" s="9">
        <v>58.07</v>
      </c>
      <c r="CZ1027" s="9">
        <v>58.24</v>
      </c>
      <c r="DA1027" s="9">
        <v>58.37</v>
      </c>
      <c r="DB1027" s="9">
        <v>60.52</v>
      </c>
      <c r="DC1027" s="9">
        <v>65.25</v>
      </c>
      <c r="DD1027" s="9">
        <v>68.22</v>
      </c>
      <c r="DE1027" s="9">
        <v>69.06</v>
      </c>
      <c r="DF1027" s="9">
        <v>71.38</v>
      </c>
      <c r="DG1027" s="9">
        <v>70.91</v>
      </c>
      <c r="DH1027" s="9">
        <v>69.06</v>
      </c>
      <c r="DI1027" s="9">
        <v>61.93</v>
      </c>
      <c r="DJ1027" s="9">
        <v>59.37</v>
      </c>
      <c r="DK1027" s="9">
        <v>58.63</v>
      </c>
      <c r="DL1027" s="9">
        <v>58.89</v>
      </c>
      <c r="DM1027" s="9">
        <v>58.51</v>
      </c>
      <c r="DN1027" s="9">
        <v>59.8</v>
      </c>
      <c r="DO1027" s="9">
        <v>63.55</v>
      </c>
      <c r="DP1027" s="9">
        <v>66.13</v>
      </c>
      <c r="DR1027" s="9">
        <v>79.209999999999994</v>
      </c>
      <c r="DS1027" s="9">
        <v>84.38</v>
      </c>
      <c r="DT1027" s="9">
        <v>82.16</v>
      </c>
      <c r="DU1027" s="9">
        <v>73.06</v>
      </c>
      <c r="DV1027" s="9">
        <v>69.760000000000005</v>
      </c>
      <c r="DW1027" s="9">
        <v>68.66</v>
      </c>
      <c r="DX1027" s="9">
        <v>67.59</v>
      </c>
      <c r="DY1027" s="9">
        <v>66.709999999999994</v>
      </c>
      <c r="DZ1027" s="9">
        <v>66.87</v>
      </c>
      <c r="EA1027" s="9">
        <v>69.09</v>
      </c>
      <c r="EB1027" s="9">
        <v>72.959999999999994</v>
      </c>
      <c r="EC1027" s="9">
        <v>74.87</v>
      </c>
      <c r="ED1027" s="9">
        <v>75.09</v>
      </c>
      <c r="EE1027" s="9">
        <v>79.150000000000006</v>
      </c>
      <c r="EF1027" s="9">
        <v>78.650000000000006</v>
      </c>
      <c r="EG1027" s="9">
        <v>75.64</v>
      </c>
      <c r="EH1027" s="9">
        <v>65.69</v>
      </c>
      <c r="EI1027" s="9">
        <v>62.92</v>
      </c>
      <c r="EJ1027" s="9">
        <v>62.7</v>
      </c>
      <c r="EK1027" s="9">
        <v>62.92</v>
      </c>
      <c r="EL1027" s="9">
        <v>63.42</v>
      </c>
      <c r="EM1027" s="9">
        <v>65.78</v>
      </c>
      <c r="EN1027" s="9">
        <v>72.19</v>
      </c>
      <c r="EO1027" s="9">
        <v>74.08</v>
      </c>
      <c r="EP1027" s="9">
        <v>74.33</v>
      </c>
      <c r="EQ1027" s="9">
        <v>74.239999999999995</v>
      </c>
      <c r="ER1027" s="9">
        <v>73.81</v>
      </c>
      <c r="ES1027" s="9">
        <v>71.17</v>
      </c>
      <c r="ET1027" s="9">
        <v>64.28</v>
      </c>
      <c r="EU1027" s="9">
        <v>61.88</v>
      </c>
      <c r="EV1027" s="9">
        <v>61.68</v>
      </c>
      <c r="EW1027" s="9">
        <v>61.88</v>
      </c>
      <c r="EX1027" s="9">
        <v>62.34</v>
      </c>
      <c r="EY1027" s="9">
        <v>64.599999999999994</v>
      </c>
      <c r="EZ1027" s="9">
        <v>71.400000000000006</v>
      </c>
      <c r="FA1027" s="9">
        <v>73.38</v>
      </c>
      <c r="FB1027" s="9">
        <v>73.540000000000006</v>
      </c>
      <c r="FC1027" s="9">
        <v>73.52</v>
      </c>
      <c r="FD1027" s="9">
        <v>73.099999999999994</v>
      </c>
      <c r="FE1027" s="9">
        <v>70.59</v>
      </c>
      <c r="FF1027" s="9">
        <v>65.16</v>
      </c>
      <c r="FG1027" s="9">
        <v>62.86</v>
      </c>
      <c r="FH1027" s="9">
        <v>62.82</v>
      </c>
      <c r="FI1027" s="9">
        <v>63.14</v>
      </c>
      <c r="FJ1027" s="9">
        <v>63.52</v>
      </c>
      <c r="FK1027" s="9">
        <v>65.680000000000007</v>
      </c>
      <c r="FL1027" s="9">
        <v>72.38</v>
      </c>
      <c r="FM1027" s="9">
        <v>74.239999999999995</v>
      </c>
      <c r="FO1027" s="9">
        <v>83.927800000000005</v>
      </c>
      <c r="FP1027" s="7">
        <v>64.180000000000007</v>
      </c>
      <c r="FQ1027" s="9">
        <v>1.3251999999999999</v>
      </c>
      <c r="FT1027" s="7">
        <v>3.75</v>
      </c>
      <c r="FU1027" s="7">
        <v>4.45</v>
      </c>
      <c r="FV1027" s="9">
        <v>84.083399999999997</v>
      </c>
      <c r="FX1027" s="9">
        <v>63.34</v>
      </c>
      <c r="FY1027" s="9">
        <v>62.49</v>
      </c>
      <c r="FZ1027" s="9">
        <v>62.24</v>
      </c>
      <c r="GA1027" s="9">
        <v>62.31</v>
      </c>
      <c r="GB1027" s="9">
        <v>63.45</v>
      </c>
      <c r="GD1027" s="9">
        <v>63.34</v>
      </c>
      <c r="GE1027" s="9">
        <v>62.87</v>
      </c>
      <c r="GF1027" s="9">
        <v>62.49</v>
      </c>
      <c r="GG1027" s="9">
        <v>62.28</v>
      </c>
      <c r="GH1027" s="9">
        <v>62.22</v>
      </c>
      <c r="GI1027" s="9">
        <v>62.24</v>
      </c>
      <c r="GJ1027" s="9">
        <v>62.25</v>
      </c>
      <c r="GK1027" s="9">
        <v>62.26</v>
      </c>
      <c r="GL1027" s="9">
        <v>62.26</v>
      </c>
      <c r="GM1027" s="9">
        <v>62.25</v>
      </c>
      <c r="GN1027" s="9">
        <v>62.27</v>
      </c>
      <c r="GO1027" s="9">
        <v>62.31</v>
      </c>
      <c r="GP1027" s="9">
        <v>62.34</v>
      </c>
      <c r="GQ1027" s="9">
        <v>62.38</v>
      </c>
      <c r="GR1027" s="9">
        <v>62.45</v>
      </c>
      <c r="GS1027" s="9">
        <v>62.55</v>
      </c>
      <c r="GT1027" s="9">
        <v>62.65</v>
      </c>
      <c r="GU1027" s="9">
        <v>62.76</v>
      </c>
      <c r="GV1027" s="9">
        <v>62.83</v>
      </c>
      <c r="GW1027" s="9">
        <v>62.93</v>
      </c>
      <c r="GX1027" s="9">
        <v>63.06</v>
      </c>
      <c r="GY1027" s="9">
        <v>63.18</v>
      </c>
      <c r="GZ1027" s="9">
        <v>63.32</v>
      </c>
      <c r="HA1027" s="9">
        <v>63.45</v>
      </c>
      <c r="HB1027" s="9">
        <v>63.54</v>
      </c>
      <c r="HC1027" s="9">
        <v>63.66</v>
      </c>
      <c r="HD1027" s="9">
        <v>63.82</v>
      </c>
      <c r="HE1027" s="9">
        <v>63.99</v>
      </c>
      <c r="HF1027" s="9">
        <v>64.16</v>
      </c>
      <c r="HG1027" s="9">
        <v>64.319999999999993</v>
      </c>
      <c r="HH1027" s="9">
        <v>64.42</v>
      </c>
      <c r="HI1027" s="9">
        <v>64.53</v>
      </c>
      <c r="HJ1027" s="9">
        <v>64.64</v>
      </c>
      <c r="HK1027" s="9">
        <v>64.790000000000006</v>
      </c>
      <c r="HL1027" s="9">
        <v>64.94</v>
      </c>
      <c r="HM1027" s="9">
        <v>65.099999999999994</v>
      </c>
      <c r="HN1027" s="9">
        <v>65.23</v>
      </c>
      <c r="HO1027" s="9">
        <v>65.39</v>
      </c>
      <c r="HP1027" s="9">
        <v>65.58</v>
      </c>
      <c r="HQ1027" s="9">
        <v>65.790000000000006</v>
      </c>
      <c r="HR1027" s="9">
        <v>65.94</v>
      </c>
      <c r="HS1027" s="9">
        <v>66.040000000000006</v>
      </c>
      <c r="HT1027" s="9">
        <v>66.2</v>
      </c>
      <c r="HU1027" s="9">
        <v>66.34</v>
      </c>
      <c r="HV1027" s="9">
        <v>66.47</v>
      </c>
      <c r="HW1027" s="9">
        <v>66.58</v>
      </c>
      <c r="HX1027" s="9">
        <v>66.61</v>
      </c>
      <c r="HY1027" s="9">
        <v>66.680000000000007</v>
      </c>
      <c r="ID1027" s="14">
        <v>84.838099999999997</v>
      </c>
      <c r="IE1027" s="14">
        <v>84.747900000000001</v>
      </c>
      <c r="IF1027" s="14">
        <v>-0.10641399999999999</v>
      </c>
      <c r="IH1027" s="7">
        <v>63.34</v>
      </c>
      <c r="II1027" s="9">
        <v>75.67</v>
      </c>
    </row>
    <row r="1028" spans="1:243" x14ac:dyDescent="0.35">
      <c r="A1028" s="6">
        <f t="shared" si="219"/>
        <v>45989</v>
      </c>
      <c r="B1028" s="13">
        <f t="shared" si="225"/>
        <v>11</v>
      </c>
      <c r="C1028" s="13">
        <f t="shared" si="226"/>
        <v>2025</v>
      </c>
      <c r="D1028">
        <f t="shared" si="227"/>
        <v>202511</v>
      </c>
      <c r="E1028">
        <f t="shared" si="228"/>
        <v>4</v>
      </c>
      <c r="F1028">
        <f t="shared" si="229"/>
        <v>202504</v>
      </c>
      <c r="G1028" t="s">
        <v>2211</v>
      </c>
      <c r="H1028" s="9">
        <v>4</v>
      </c>
      <c r="I1028" s="9">
        <v>3.9693000000000001</v>
      </c>
      <c r="J1028" s="10">
        <v>3.7888117000000001</v>
      </c>
      <c r="K1028" s="10">
        <v>3.7168852000000001</v>
      </c>
      <c r="L1028" s="10">
        <v>3.6556318999999999</v>
      </c>
      <c r="M1028" s="10">
        <v>3.5943244000000001</v>
      </c>
      <c r="N1028" s="10">
        <v>3.5343431999999999</v>
      </c>
      <c r="O1028" s="10">
        <v>3.4807104999999998</v>
      </c>
      <c r="P1028" s="10">
        <v>3.4369901999999999</v>
      </c>
      <c r="Q1028" s="10">
        <v>3.4044995</v>
      </c>
      <c r="R1028" s="10">
        <v>3.3826972999999998</v>
      </c>
      <c r="S1028" s="10">
        <v>3.3703208999999998</v>
      </c>
      <c r="T1028" s="10">
        <v>3.3654793999999999</v>
      </c>
      <c r="U1028" s="10">
        <v>3.3659837000000001</v>
      </c>
      <c r="V1028" s="10">
        <v>3.3686994000000001</v>
      </c>
      <c r="W1028" s="10">
        <v>3.3727185999999998</v>
      </c>
      <c r="X1028" s="10">
        <v>3.3779213000000001</v>
      </c>
      <c r="Y1028" s="10">
        <v>3.3841877999999999</v>
      </c>
      <c r="Z1028" s="10">
        <v>3.3913985000000002</v>
      </c>
      <c r="AA1028" s="10">
        <v>3.3994333999999999</v>
      </c>
      <c r="AB1028" s="10">
        <v>3.4081777999999998</v>
      </c>
      <c r="AC1028" s="10">
        <v>3.4175336999999999</v>
      </c>
      <c r="AD1028" s="10">
        <v>3.4274064000000002</v>
      </c>
      <c r="AE1028" s="10">
        <v>3.4377016999999999</v>
      </c>
      <c r="AF1028" s="10">
        <v>3.4483250999999999</v>
      </c>
      <c r="AG1028" s="10">
        <v>3.4591820000000002</v>
      </c>
      <c r="AH1028" s="10">
        <v>3.4701903999999999</v>
      </c>
      <c r="AI1028" s="10">
        <v>3.4813227000000002</v>
      </c>
      <c r="AJ1028" s="10">
        <v>3.4925657000000001</v>
      </c>
      <c r="AK1028" s="10">
        <v>3.5039068000000002</v>
      </c>
      <c r="AL1028" s="10">
        <v>3.5153335000000001</v>
      </c>
      <c r="AM1028" s="10">
        <v>3.5268326000000001</v>
      </c>
      <c r="AN1028" s="10">
        <v>3.5383914000000001</v>
      </c>
      <c r="AO1028" s="10">
        <v>3.5499974999999999</v>
      </c>
      <c r="AP1028" s="10">
        <v>3.5616376000000001</v>
      </c>
      <c r="AQ1028" s="10">
        <v>3.5732990999999998</v>
      </c>
      <c r="AR1028" s="10">
        <v>3.5849695000000001</v>
      </c>
      <c r="AS1028" s="10">
        <v>3.5966355999999999</v>
      </c>
      <c r="AT1028" s="10">
        <v>3.6082887000000001</v>
      </c>
      <c r="AU1028" s="10">
        <v>3.6199371</v>
      </c>
      <c r="AV1028" s="10">
        <v>3.6315936</v>
      </c>
      <c r="AW1028" s="10">
        <v>3.6432714000000002</v>
      </c>
      <c r="AX1028" s="10">
        <v>3.6549833999999999</v>
      </c>
      <c r="AY1028" s="10">
        <v>3.6667424999999998</v>
      </c>
      <c r="AZ1028" s="10">
        <v>3.6785616999999999</v>
      </c>
      <c r="BA1028" s="10">
        <v>3.6904541000000002</v>
      </c>
      <c r="BB1028" s="10">
        <v>3.7024325</v>
      </c>
      <c r="BC1028" s="10">
        <v>3.7145100000000002</v>
      </c>
      <c r="BD1028" s="10">
        <v>3.7266997000000002</v>
      </c>
      <c r="BE1028" s="10">
        <v>3.7390143</v>
      </c>
      <c r="BF1028" s="10">
        <v>3.7514642</v>
      </c>
      <c r="BG1028" s="10">
        <v>3.7640471</v>
      </c>
      <c r="BH1028" s="10">
        <v>3.7767571000000002</v>
      </c>
      <c r="BI1028" s="10">
        <v>3.7895888000000002</v>
      </c>
      <c r="BJ1028" s="10">
        <v>3.8025364000000001</v>
      </c>
      <c r="BK1028" s="10">
        <v>3.8155942</v>
      </c>
      <c r="BL1028" s="10">
        <v>3.8287564000000001</v>
      </c>
      <c r="BM1028" s="10">
        <v>3.8420177</v>
      </c>
      <c r="BN1028" s="10">
        <v>3.855372</v>
      </c>
      <c r="BO1028" s="10">
        <v>3.8688137</v>
      </c>
      <c r="BP1028" s="10">
        <v>3.8823373999999999</v>
      </c>
      <c r="BQ1028" s="10">
        <v>3.895937</v>
      </c>
      <c r="BR1028" s="10">
        <v>3.9788182000000001</v>
      </c>
      <c r="BS1028" s="10">
        <v>4.0630258000000001</v>
      </c>
      <c r="BU1028" s="9">
        <v>75.290000000000006</v>
      </c>
      <c r="BV1028" s="9">
        <v>75.14</v>
      </c>
      <c r="BW1028" s="9">
        <v>71.84</v>
      </c>
      <c r="BX1028" s="9">
        <v>69.17</v>
      </c>
      <c r="BY1028" s="9">
        <v>67.7</v>
      </c>
      <c r="BZ1028" s="9">
        <v>66.84</v>
      </c>
      <c r="CA1028" s="9">
        <v>66.63</v>
      </c>
      <c r="CB1028" s="9">
        <v>67.569999999999993</v>
      </c>
      <c r="CC1028" s="9">
        <v>68.86</v>
      </c>
      <c r="CD1028" s="9">
        <v>69.58</v>
      </c>
      <c r="CE1028" s="9">
        <v>74.040000000000006</v>
      </c>
      <c r="CF1028" s="9">
        <v>76.14</v>
      </c>
      <c r="CG1028" s="9">
        <v>78.12</v>
      </c>
      <c r="CH1028" s="9">
        <v>78.48</v>
      </c>
      <c r="CI1028" s="9">
        <v>71.94</v>
      </c>
      <c r="CJ1028" s="9">
        <v>65.75</v>
      </c>
      <c r="CK1028" s="9">
        <v>63.35</v>
      </c>
      <c r="CL1028" s="9">
        <v>62.12</v>
      </c>
      <c r="CM1028" s="9">
        <v>61.64</v>
      </c>
      <c r="CN1028" s="9">
        <v>61.75</v>
      </c>
      <c r="CO1028" s="9">
        <v>63.84</v>
      </c>
      <c r="CP1028" s="9">
        <v>67.7</v>
      </c>
      <c r="CQ1028" s="9">
        <v>70.88</v>
      </c>
      <c r="CR1028" s="9">
        <v>72.17</v>
      </c>
      <c r="CS1028" s="9">
        <v>73.5</v>
      </c>
      <c r="CT1028" s="9">
        <v>74.28</v>
      </c>
      <c r="CU1028" s="9">
        <v>70.94</v>
      </c>
      <c r="CV1028" s="9">
        <v>62.8</v>
      </c>
      <c r="CW1028" s="9">
        <v>59.51</v>
      </c>
      <c r="CX1028" s="9">
        <v>57.37</v>
      </c>
      <c r="CY1028" s="9">
        <v>57.54</v>
      </c>
      <c r="CZ1028" s="9">
        <v>57.67</v>
      </c>
      <c r="DA1028" s="9">
        <v>59.82</v>
      </c>
      <c r="DB1028" s="9">
        <v>64.84</v>
      </c>
      <c r="DC1028" s="9">
        <v>67.81</v>
      </c>
      <c r="DD1028" s="9">
        <v>68.650000000000006</v>
      </c>
      <c r="DE1028" s="9">
        <v>70.97</v>
      </c>
      <c r="DF1028" s="9">
        <v>70.5</v>
      </c>
      <c r="DG1028" s="9">
        <v>68.650000000000006</v>
      </c>
      <c r="DH1028" s="9">
        <v>61.52</v>
      </c>
      <c r="DI1028" s="9">
        <v>58.96</v>
      </c>
      <c r="DJ1028" s="9">
        <v>58.22</v>
      </c>
      <c r="DK1028" s="9">
        <v>58.48</v>
      </c>
      <c r="DL1028" s="9">
        <v>58.1</v>
      </c>
      <c r="DM1028" s="9">
        <v>59.39</v>
      </c>
      <c r="DN1028" s="9">
        <v>63.14</v>
      </c>
      <c r="DO1028" s="9">
        <v>65.72</v>
      </c>
      <c r="DP1028" s="9">
        <v>68.25</v>
      </c>
      <c r="DR1028" s="9">
        <v>84.19</v>
      </c>
      <c r="DS1028" s="9">
        <v>81.96</v>
      </c>
      <c r="DT1028" s="9">
        <v>72.72</v>
      </c>
      <c r="DU1028" s="9">
        <v>69.599999999999994</v>
      </c>
      <c r="DV1028" s="9">
        <v>68.62</v>
      </c>
      <c r="DW1028" s="9">
        <v>67.55</v>
      </c>
      <c r="DX1028" s="9">
        <v>66.59</v>
      </c>
      <c r="DY1028" s="9">
        <v>66.739999999999995</v>
      </c>
      <c r="DZ1028" s="9">
        <v>68.959999999999994</v>
      </c>
      <c r="EA1028" s="9">
        <v>73.58</v>
      </c>
      <c r="EB1028" s="9">
        <v>75.489999999999995</v>
      </c>
      <c r="EC1028" s="9">
        <v>75.709999999999994</v>
      </c>
      <c r="ED1028" s="9">
        <v>78.319999999999993</v>
      </c>
      <c r="EE1028" s="9">
        <v>77.83</v>
      </c>
      <c r="EF1028" s="9">
        <v>74.849999999999994</v>
      </c>
      <c r="EG1028" s="9">
        <v>66.27</v>
      </c>
      <c r="EH1028" s="9">
        <v>63.5</v>
      </c>
      <c r="EI1028" s="9">
        <v>63.28</v>
      </c>
      <c r="EJ1028" s="9">
        <v>63.5</v>
      </c>
      <c r="EK1028" s="9">
        <v>64</v>
      </c>
      <c r="EL1028" s="9">
        <v>66.36</v>
      </c>
      <c r="EM1028" s="9">
        <v>73.44</v>
      </c>
      <c r="EN1028" s="9">
        <v>75.37</v>
      </c>
      <c r="EO1028" s="9">
        <v>75.62</v>
      </c>
      <c r="EP1028" s="9">
        <v>75.53</v>
      </c>
      <c r="EQ1028" s="9">
        <v>75.09</v>
      </c>
      <c r="ER1028" s="9">
        <v>72.400000000000006</v>
      </c>
      <c r="ES1028" s="9">
        <v>63.53</v>
      </c>
      <c r="ET1028" s="9">
        <v>61.14</v>
      </c>
      <c r="EU1028" s="9">
        <v>60.95</v>
      </c>
      <c r="EV1028" s="9">
        <v>61.16</v>
      </c>
      <c r="EW1028" s="9">
        <v>61.63</v>
      </c>
      <c r="EX1028" s="9">
        <v>63.9</v>
      </c>
      <c r="EY1028" s="9">
        <v>71.540000000000006</v>
      </c>
      <c r="EZ1028" s="9">
        <v>73.52</v>
      </c>
      <c r="FA1028" s="9">
        <v>73.680000000000007</v>
      </c>
      <c r="FB1028" s="9">
        <v>73.66</v>
      </c>
      <c r="FC1028" s="9">
        <v>73.239999999999995</v>
      </c>
      <c r="FD1028" s="9">
        <v>70.73</v>
      </c>
      <c r="FE1028" s="9">
        <v>64.040000000000006</v>
      </c>
      <c r="FF1028" s="9">
        <v>61.76</v>
      </c>
      <c r="FG1028" s="9">
        <v>61.73</v>
      </c>
      <c r="FH1028" s="9">
        <v>62.07</v>
      </c>
      <c r="FI1028" s="9">
        <v>62.47</v>
      </c>
      <c r="FJ1028" s="9">
        <v>64.64</v>
      </c>
      <c r="FK1028" s="9">
        <v>72.5</v>
      </c>
      <c r="FL1028" s="9">
        <v>74.36</v>
      </c>
      <c r="FM1028" s="9">
        <v>74.61</v>
      </c>
      <c r="FO1028" s="9">
        <v>83.843199999999996</v>
      </c>
      <c r="FP1028" s="7">
        <v>64.069999999999993</v>
      </c>
      <c r="FQ1028" s="9">
        <v>1.3251999999999999</v>
      </c>
      <c r="FT1028" s="7">
        <v>3.82</v>
      </c>
      <c r="FU1028" s="7">
        <v>4.4400000000000004</v>
      </c>
      <c r="FV1028" s="9">
        <v>83.998400000000004</v>
      </c>
      <c r="FX1028" s="9">
        <v>63.2</v>
      </c>
      <c r="FY1028" s="9">
        <v>61.97</v>
      </c>
      <c r="FZ1028" s="9">
        <v>61.65</v>
      </c>
      <c r="GA1028" s="9">
        <v>61.63</v>
      </c>
      <c r="GB1028" s="9">
        <v>62.77</v>
      </c>
      <c r="GD1028" s="9">
        <v>63.2</v>
      </c>
      <c r="GE1028" s="9">
        <v>62.38</v>
      </c>
      <c r="GF1028" s="9">
        <v>61.97</v>
      </c>
      <c r="GG1028" s="9">
        <v>61.73</v>
      </c>
      <c r="GH1028" s="9">
        <v>61.65</v>
      </c>
      <c r="GI1028" s="9">
        <v>61.65</v>
      </c>
      <c r="GJ1028" s="9">
        <v>61.64</v>
      </c>
      <c r="GK1028" s="9">
        <v>61.63</v>
      </c>
      <c r="GL1028" s="9">
        <v>61.61</v>
      </c>
      <c r="GM1028" s="9">
        <v>61.59</v>
      </c>
      <c r="GN1028" s="9">
        <v>61.6</v>
      </c>
      <c r="GO1028" s="9">
        <v>61.63</v>
      </c>
      <c r="GP1028" s="9">
        <v>61.65</v>
      </c>
      <c r="GQ1028" s="9">
        <v>61.68</v>
      </c>
      <c r="GR1028" s="9">
        <v>61.75</v>
      </c>
      <c r="GS1028" s="9">
        <v>61.84</v>
      </c>
      <c r="GT1028" s="9">
        <v>61.95</v>
      </c>
      <c r="GU1028" s="9">
        <v>62.06</v>
      </c>
      <c r="GV1028" s="9">
        <v>62.14</v>
      </c>
      <c r="GW1028" s="9">
        <v>62.24</v>
      </c>
      <c r="GX1028" s="9">
        <v>62.37</v>
      </c>
      <c r="GY1028" s="9">
        <v>62.5</v>
      </c>
      <c r="GZ1028" s="9">
        <v>62.64</v>
      </c>
      <c r="HA1028" s="9">
        <v>62.77</v>
      </c>
      <c r="HB1028" s="9">
        <v>62.86</v>
      </c>
      <c r="HC1028" s="9">
        <v>62.97</v>
      </c>
      <c r="HD1028" s="9">
        <v>63.13</v>
      </c>
      <c r="HE1028" s="9">
        <v>63.3</v>
      </c>
      <c r="HF1028" s="9">
        <v>63.47</v>
      </c>
      <c r="HG1028" s="9">
        <v>63.64</v>
      </c>
      <c r="HH1028" s="9">
        <v>63.75</v>
      </c>
      <c r="HI1028" s="9">
        <v>63.87</v>
      </c>
      <c r="HJ1028" s="9">
        <v>63.99</v>
      </c>
      <c r="HK1028" s="9">
        <v>64.150000000000006</v>
      </c>
      <c r="HL1028" s="9">
        <v>64.31</v>
      </c>
      <c r="HM1028" s="9">
        <v>64.47</v>
      </c>
      <c r="HN1028" s="9">
        <v>64.599999999999994</v>
      </c>
      <c r="HO1028" s="9">
        <v>64.760000000000005</v>
      </c>
      <c r="HP1028" s="9">
        <v>64.95</v>
      </c>
      <c r="HQ1028" s="9">
        <v>65.17</v>
      </c>
      <c r="HR1028" s="9">
        <v>65.33</v>
      </c>
      <c r="HS1028" s="9">
        <v>65.44</v>
      </c>
      <c r="HT1028" s="9">
        <v>65.599999999999994</v>
      </c>
      <c r="HU1028" s="9">
        <v>65.739999999999995</v>
      </c>
      <c r="HV1028" s="9">
        <v>65.87</v>
      </c>
      <c r="HW1028" s="9">
        <v>65.989999999999995</v>
      </c>
      <c r="HX1028" s="9">
        <v>66.040000000000006</v>
      </c>
      <c r="HY1028" s="9">
        <v>66.12</v>
      </c>
      <c r="ID1028" s="14">
        <v>84.838099999999997</v>
      </c>
      <c r="IE1028" s="14">
        <v>84.747900000000001</v>
      </c>
      <c r="IF1028" s="14">
        <v>-0.10641399999999999</v>
      </c>
      <c r="IH1028" s="7">
        <v>63.2</v>
      </c>
      <c r="II1028" s="9">
        <v>75.290000000000006</v>
      </c>
    </row>
    <row r="1029" spans="1:243" x14ac:dyDescent="0.35">
      <c r="A1029" s="6">
        <f t="shared" si="219"/>
        <v>45992</v>
      </c>
      <c r="B1029" s="13">
        <f t="shared" si="225"/>
        <v>12</v>
      </c>
      <c r="C1029" s="13">
        <f t="shared" si="226"/>
        <v>2025</v>
      </c>
      <c r="D1029">
        <f t="shared" si="227"/>
        <v>202512</v>
      </c>
      <c r="E1029">
        <f t="shared" si="228"/>
        <v>4</v>
      </c>
      <c r="F1029">
        <f t="shared" si="229"/>
        <v>202504</v>
      </c>
      <c r="G1029" t="s">
        <v>2212</v>
      </c>
      <c r="H1029" s="9">
        <v>4</v>
      </c>
      <c r="I1029" s="9">
        <v>3.9702000000000002</v>
      </c>
      <c r="J1029" s="10">
        <v>3.7669098999999999</v>
      </c>
      <c r="K1029" s="10">
        <v>3.7143913999999998</v>
      </c>
      <c r="L1029" s="10">
        <v>3.6595939</v>
      </c>
      <c r="M1029" s="10">
        <v>3.6001397000000002</v>
      </c>
      <c r="N1029" s="10">
        <v>3.5396358000000001</v>
      </c>
      <c r="O1029" s="10">
        <v>3.4843540000000002</v>
      </c>
      <c r="P1029" s="10">
        <v>3.4389460999999999</v>
      </c>
      <c r="Q1029" s="10">
        <v>3.4049081999999999</v>
      </c>
      <c r="R1029" s="10">
        <v>3.3824958000000001</v>
      </c>
      <c r="S1029" s="10">
        <v>3.3701908999999999</v>
      </c>
      <c r="T1029" s="10">
        <v>3.3664415999999999</v>
      </c>
      <c r="U1029" s="10">
        <v>3.3690821999999998</v>
      </c>
      <c r="V1029" s="10">
        <v>3.3752111</v>
      </c>
      <c r="W1029" s="10">
        <v>3.3837537000000002</v>
      </c>
      <c r="X1029" s="10">
        <v>3.394174</v>
      </c>
      <c r="Y1029" s="10">
        <v>3.4059363999999999</v>
      </c>
      <c r="Z1029" s="10">
        <v>3.4185051</v>
      </c>
      <c r="AA1029" s="10">
        <v>3.4313441</v>
      </c>
      <c r="AB1029" s="10">
        <v>3.4440162000000001</v>
      </c>
      <c r="AC1029" s="10">
        <v>3.4564594</v>
      </c>
      <c r="AD1029" s="10">
        <v>3.4687003000000001</v>
      </c>
      <c r="AE1029" s="10">
        <v>3.4807660999999999</v>
      </c>
      <c r="AF1029" s="10">
        <v>3.4926841</v>
      </c>
      <c r="AG1029" s="10">
        <v>3.5044808000000001</v>
      </c>
      <c r="AH1029" s="10">
        <v>3.5161807999999999</v>
      </c>
      <c r="AI1029" s="10">
        <v>3.5277970000000001</v>
      </c>
      <c r="AJ1029" s="10">
        <v>3.5393393999999998</v>
      </c>
      <c r="AK1029" s="10">
        <v>3.5508183</v>
      </c>
      <c r="AL1029" s="10">
        <v>3.5622441</v>
      </c>
      <c r="AM1029" s="10">
        <v>3.5736265</v>
      </c>
      <c r="AN1029" s="10">
        <v>3.5849760000000002</v>
      </c>
      <c r="AO1029" s="10">
        <v>3.5963028000000001</v>
      </c>
      <c r="AP1029" s="10">
        <v>3.6076168000000002</v>
      </c>
      <c r="AQ1029" s="10">
        <v>3.6189282999999999</v>
      </c>
      <c r="AR1029" s="10">
        <v>3.6302477</v>
      </c>
      <c r="AS1029" s="10">
        <v>3.6415848</v>
      </c>
      <c r="AT1029" s="10">
        <v>3.6529501</v>
      </c>
      <c r="AU1029" s="10">
        <v>3.6643547000000001</v>
      </c>
      <c r="AV1029" s="10">
        <v>3.6758093999999999</v>
      </c>
      <c r="AW1029" s="10">
        <v>3.6873255</v>
      </c>
      <c r="AX1029" s="10">
        <v>3.6989143000000002</v>
      </c>
      <c r="AY1029" s="10">
        <v>3.7105864999999998</v>
      </c>
      <c r="AZ1029" s="10">
        <v>3.7223535000000001</v>
      </c>
      <c r="BA1029" s="10">
        <v>3.7342265000000001</v>
      </c>
      <c r="BB1029" s="10">
        <v>3.7462163999999998</v>
      </c>
      <c r="BC1029" s="10">
        <v>3.7583343999999999</v>
      </c>
      <c r="BD1029" s="10">
        <v>3.7705918</v>
      </c>
      <c r="BE1029" s="10">
        <v>3.7829994999999998</v>
      </c>
      <c r="BF1029" s="10">
        <v>3.7955671</v>
      </c>
      <c r="BG1029" s="10">
        <v>3.8082954999999998</v>
      </c>
      <c r="BH1029" s="10">
        <v>3.8211824999999999</v>
      </c>
      <c r="BI1029" s="10">
        <v>3.8342261999999998</v>
      </c>
      <c r="BJ1029" s="10">
        <v>3.8474246000000001</v>
      </c>
      <c r="BK1029" s="10">
        <v>3.8607754000000001</v>
      </c>
      <c r="BL1029" s="10">
        <v>3.8742766999999998</v>
      </c>
      <c r="BM1029" s="10">
        <v>3.8879264999999998</v>
      </c>
      <c r="BN1029" s="10">
        <v>3.9017227000000001</v>
      </c>
      <c r="BO1029" s="10">
        <v>3.9156631000000002</v>
      </c>
      <c r="BP1029" s="10">
        <v>3.9297460000000002</v>
      </c>
      <c r="BQ1029" s="10">
        <v>3.9439690000000001</v>
      </c>
      <c r="BR1029" s="10">
        <v>4.0318627999999999</v>
      </c>
      <c r="BS1029" s="10">
        <v>4.1226058999999999</v>
      </c>
      <c r="BU1029" s="9">
        <v>73.83</v>
      </c>
      <c r="BV1029" s="9">
        <v>73.760000000000005</v>
      </c>
      <c r="BW1029" s="9">
        <v>70.55</v>
      </c>
      <c r="BX1029" s="9">
        <v>67.92</v>
      </c>
      <c r="BY1029" s="9">
        <v>66.55</v>
      </c>
      <c r="BZ1029" s="9">
        <v>65.900000000000006</v>
      </c>
      <c r="CA1029" s="9">
        <v>65.510000000000005</v>
      </c>
      <c r="CB1029" s="9">
        <v>66.45</v>
      </c>
      <c r="CC1029" s="9">
        <v>67.73</v>
      </c>
      <c r="CD1029" s="9">
        <v>68.319999999999993</v>
      </c>
      <c r="CE1029" s="9">
        <v>72.88</v>
      </c>
      <c r="CF1029" s="9">
        <v>74.989999999999995</v>
      </c>
      <c r="CG1029" s="9">
        <v>77</v>
      </c>
      <c r="CH1029" s="9">
        <v>77.34</v>
      </c>
      <c r="CI1029" s="9">
        <v>70.77</v>
      </c>
      <c r="CJ1029" s="9">
        <v>65.23</v>
      </c>
      <c r="CK1029" s="9">
        <v>62.73</v>
      </c>
      <c r="CL1029" s="9">
        <v>61.61</v>
      </c>
      <c r="CM1029" s="9">
        <v>61.15</v>
      </c>
      <c r="CN1029" s="9">
        <v>61.13</v>
      </c>
      <c r="CO1029" s="9">
        <v>63.22</v>
      </c>
      <c r="CP1029" s="9">
        <v>67.430000000000007</v>
      </c>
      <c r="CQ1029" s="9">
        <v>70.709999999999994</v>
      </c>
      <c r="CR1029" s="9">
        <v>72.03</v>
      </c>
      <c r="CS1029" s="9">
        <v>73.41</v>
      </c>
      <c r="CT1029" s="9">
        <v>74.180000000000007</v>
      </c>
      <c r="CU1029" s="9">
        <v>70.84</v>
      </c>
      <c r="CV1029" s="9">
        <v>62.74</v>
      </c>
      <c r="CW1029" s="9">
        <v>59.45</v>
      </c>
      <c r="CX1029" s="9">
        <v>57.31</v>
      </c>
      <c r="CY1029" s="9">
        <v>57.38</v>
      </c>
      <c r="CZ1029" s="9">
        <v>57.5</v>
      </c>
      <c r="DA1029" s="9">
        <v>59.78</v>
      </c>
      <c r="DB1029" s="9">
        <v>64.72</v>
      </c>
      <c r="DC1029" s="9">
        <v>67.67</v>
      </c>
      <c r="DD1029" s="9">
        <v>68.42</v>
      </c>
      <c r="DE1029" s="9">
        <v>70.900000000000006</v>
      </c>
      <c r="DF1029" s="9">
        <v>70.42</v>
      </c>
      <c r="DG1029" s="9">
        <v>68.58</v>
      </c>
      <c r="DH1029" s="9">
        <v>61.28</v>
      </c>
      <c r="DI1029" s="9">
        <v>58.72</v>
      </c>
      <c r="DJ1029" s="9">
        <v>57.98</v>
      </c>
      <c r="DK1029" s="9">
        <v>58.47</v>
      </c>
      <c r="DL1029" s="9">
        <v>58.1</v>
      </c>
      <c r="DM1029" s="9">
        <v>59.39</v>
      </c>
      <c r="DN1029" s="9">
        <v>62.9</v>
      </c>
      <c r="DO1029" s="9">
        <v>65.489999999999995</v>
      </c>
      <c r="DP1029" s="9">
        <v>68.02</v>
      </c>
      <c r="DR1029" s="9">
        <v>82</v>
      </c>
      <c r="DS1029" s="9">
        <v>80.87</v>
      </c>
      <c r="DT1029" s="9">
        <v>71.849999999999994</v>
      </c>
      <c r="DU1029" s="9">
        <v>68.489999999999995</v>
      </c>
      <c r="DV1029" s="9">
        <v>67.569999999999993</v>
      </c>
      <c r="DW1029" s="9">
        <v>66.69</v>
      </c>
      <c r="DX1029" s="9">
        <v>65.599999999999994</v>
      </c>
      <c r="DY1029" s="9">
        <v>65.75</v>
      </c>
      <c r="DZ1029" s="9">
        <v>67.97</v>
      </c>
      <c r="EA1029" s="9">
        <v>71.959999999999994</v>
      </c>
      <c r="EB1029" s="9">
        <v>73.86</v>
      </c>
      <c r="EC1029" s="9">
        <v>74.08</v>
      </c>
      <c r="ED1029" s="9">
        <v>77.37</v>
      </c>
      <c r="EE1029" s="9">
        <v>76.88</v>
      </c>
      <c r="EF1029" s="9">
        <v>73.94</v>
      </c>
      <c r="EG1029" s="9">
        <v>64.98</v>
      </c>
      <c r="EH1029" s="9">
        <v>62.2</v>
      </c>
      <c r="EI1029" s="9">
        <v>61.98</v>
      </c>
      <c r="EJ1029" s="9">
        <v>62.2</v>
      </c>
      <c r="EK1029" s="9">
        <v>62.7</v>
      </c>
      <c r="EL1029" s="9">
        <v>65.069999999999993</v>
      </c>
      <c r="EM1029" s="9">
        <v>72.400000000000006</v>
      </c>
      <c r="EN1029" s="9">
        <v>74.31</v>
      </c>
      <c r="EO1029" s="9">
        <v>74.540000000000006</v>
      </c>
      <c r="EP1029" s="9">
        <v>74.459999999999994</v>
      </c>
      <c r="EQ1029" s="9">
        <v>74.02</v>
      </c>
      <c r="ER1029" s="9">
        <v>71.38</v>
      </c>
      <c r="ES1029" s="9">
        <v>62.87</v>
      </c>
      <c r="ET1029" s="9">
        <v>60.49</v>
      </c>
      <c r="EU1029" s="9">
        <v>60.3</v>
      </c>
      <c r="EV1029" s="9">
        <v>60.52</v>
      </c>
      <c r="EW1029" s="9">
        <v>61</v>
      </c>
      <c r="EX1029" s="9">
        <v>63.28</v>
      </c>
      <c r="EY1029" s="9">
        <v>70.73</v>
      </c>
      <c r="EZ1029" s="9">
        <v>72.7</v>
      </c>
      <c r="FA1029" s="9">
        <v>72.87</v>
      </c>
      <c r="FB1029" s="9">
        <v>72.849999999999994</v>
      </c>
      <c r="FC1029" s="9">
        <v>72.44</v>
      </c>
      <c r="FD1029" s="9">
        <v>69.959999999999994</v>
      </c>
      <c r="FE1029" s="9">
        <v>63.5</v>
      </c>
      <c r="FF1029" s="9">
        <v>61.22</v>
      </c>
      <c r="FG1029" s="9">
        <v>61.2</v>
      </c>
      <c r="FH1029" s="9">
        <v>61.56</v>
      </c>
      <c r="FI1029" s="9">
        <v>61.96</v>
      </c>
      <c r="FJ1029" s="9">
        <v>64.14</v>
      </c>
      <c r="FK1029" s="9">
        <v>71.92</v>
      </c>
      <c r="FL1029" s="9">
        <v>73.78</v>
      </c>
      <c r="FM1029" s="9">
        <v>74.040000000000006</v>
      </c>
      <c r="FO1029" s="9">
        <v>83.763999999999996</v>
      </c>
      <c r="FP1029" s="7">
        <v>64.22</v>
      </c>
      <c r="FQ1029" s="9">
        <v>1.3251999999999999</v>
      </c>
      <c r="FT1029" s="7">
        <v>3.82</v>
      </c>
      <c r="FU1029" s="7">
        <v>4.4800000000000004</v>
      </c>
      <c r="FV1029" s="9">
        <v>83.924199999999999</v>
      </c>
      <c r="FX1029" s="9">
        <v>63.17</v>
      </c>
      <c r="FY1029" s="9">
        <v>62.54</v>
      </c>
      <c r="FZ1029" s="9">
        <v>62.43</v>
      </c>
      <c r="GA1029" s="9">
        <v>62.39</v>
      </c>
      <c r="GB1029" s="9">
        <v>63.46</v>
      </c>
      <c r="GD1029" s="9">
        <v>63.17</v>
      </c>
      <c r="GE1029" s="9">
        <v>62.78</v>
      </c>
      <c r="GF1029" s="9">
        <v>62.54</v>
      </c>
      <c r="GG1029" s="9">
        <v>62.45</v>
      </c>
      <c r="GH1029" s="9">
        <v>62.44</v>
      </c>
      <c r="GI1029" s="9">
        <v>62.43</v>
      </c>
      <c r="GJ1029" s="9">
        <v>62.41</v>
      </c>
      <c r="GK1029" s="9">
        <v>62.38</v>
      </c>
      <c r="GL1029" s="9">
        <v>62.36</v>
      </c>
      <c r="GM1029" s="9">
        <v>62.36</v>
      </c>
      <c r="GN1029" s="9">
        <v>62.38</v>
      </c>
      <c r="GO1029" s="9">
        <v>62.39</v>
      </c>
      <c r="GP1029" s="9">
        <v>62.41</v>
      </c>
      <c r="GQ1029" s="9">
        <v>62.46</v>
      </c>
      <c r="GR1029" s="9">
        <v>62.54</v>
      </c>
      <c r="GS1029" s="9">
        <v>62.64</v>
      </c>
      <c r="GT1029" s="9">
        <v>62.74</v>
      </c>
      <c r="GU1029" s="9">
        <v>62.8</v>
      </c>
      <c r="GV1029" s="9">
        <v>62.89</v>
      </c>
      <c r="GW1029" s="9">
        <v>63.01</v>
      </c>
      <c r="GX1029" s="9">
        <v>63.13</v>
      </c>
      <c r="GY1029" s="9">
        <v>63.26</v>
      </c>
      <c r="GZ1029" s="9">
        <v>63.38</v>
      </c>
      <c r="HA1029" s="9">
        <v>63.46</v>
      </c>
      <c r="HB1029" s="9">
        <v>63.57</v>
      </c>
      <c r="HC1029" s="9">
        <v>63.72</v>
      </c>
      <c r="HD1029" s="9">
        <v>63.88</v>
      </c>
      <c r="HE1029" s="9">
        <v>64.040000000000006</v>
      </c>
      <c r="HF1029" s="9">
        <v>64.2</v>
      </c>
      <c r="HG1029" s="9">
        <v>64.3</v>
      </c>
      <c r="HH1029" s="9">
        <v>64.41</v>
      </c>
      <c r="HI1029" s="9">
        <v>64.52</v>
      </c>
      <c r="HJ1029" s="9">
        <v>64.66</v>
      </c>
      <c r="HK1029" s="9">
        <v>64.81</v>
      </c>
      <c r="HL1029" s="9">
        <v>64.959999999999994</v>
      </c>
      <c r="HM1029" s="9">
        <v>65.08</v>
      </c>
      <c r="HN1029" s="9">
        <v>65.23</v>
      </c>
      <c r="HO1029" s="9">
        <v>65.42</v>
      </c>
      <c r="HP1029" s="9">
        <v>65.63</v>
      </c>
      <c r="HQ1029" s="9">
        <v>65.78</v>
      </c>
      <c r="HR1029" s="9">
        <v>65.88</v>
      </c>
      <c r="HS1029" s="9">
        <v>66.03</v>
      </c>
      <c r="HT1029" s="9">
        <v>66.16</v>
      </c>
      <c r="HU1029" s="9">
        <v>66.28</v>
      </c>
      <c r="HV1029" s="9">
        <v>66.39</v>
      </c>
      <c r="HW1029" s="9">
        <v>66.44</v>
      </c>
      <c r="HX1029" s="9">
        <v>66.52</v>
      </c>
      <c r="HY1029" s="9">
        <v>66.62</v>
      </c>
      <c r="ID1029" s="14">
        <v>84.838099999999997</v>
      </c>
      <c r="IE1029" s="14">
        <v>84.747900000000001</v>
      </c>
      <c r="IF1029" s="14">
        <v>-0.10641399999999999</v>
      </c>
      <c r="IH1029" s="7">
        <v>63.17</v>
      </c>
      <c r="II1029" s="9">
        <v>73.83</v>
      </c>
    </row>
    <row r="1030" spans="1:243" x14ac:dyDescent="0.35">
      <c r="A1030" s="6">
        <f t="shared" si="219"/>
        <v>45993</v>
      </c>
      <c r="B1030" s="13">
        <f t="shared" si="225"/>
        <v>12</v>
      </c>
      <c r="C1030" s="13">
        <f t="shared" si="226"/>
        <v>2025</v>
      </c>
      <c r="D1030">
        <f t="shared" si="227"/>
        <v>202512</v>
      </c>
      <c r="E1030">
        <f t="shared" si="228"/>
        <v>4</v>
      </c>
      <c r="F1030">
        <f t="shared" si="229"/>
        <v>202504</v>
      </c>
      <c r="G1030" t="s">
        <v>2213</v>
      </c>
      <c r="H1030" s="9">
        <v>4</v>
      </c>
      <c r="I1030" s="9">
        <v>3.9712999999999998</v>
      </c>
      <c r="J1030" s="10">
        <v>3.7585440999999999</v>
      </c>
      <c r="K1030" s="10">
        <v>3.7126435999999998</v>
      </c>
      <c r="L1030" s="10">
        <v>3.6586815000000001</v>
      </c>
      <c r="M1030" s="10">
        <v>3.597817</v>
      </c>
      <c r="N1030" s="10">
        <v>3.5356141000000001</v>
      </c>
      <c r="O1030" s="10">
        <v>3.4784339000000002</v>
      </c>
      <c r="P1030" s="10">
        <v>3.4310599000000002</v>
      </c>
      <c r="Q1030" s="10">
        <v>3.3953253000000001</v>
      </c>
      <c r="R1030" s="10">
        <v>3.3716281000000001</v>
      </c>
      <c r="S1030" s="10">
        <v>3.3585698000000002</v>
      </c>
      <c r="T1030" s="10">
        <v>3.3545771000000002</v>
      </c>
      <c r="U1030" s="10">
        <v>3.3574256999999998</v>
      </c>
      <c r="V1030" s="10">
        <v>3.3640488</v>
      </c>
      <c r="W1030" s="10">
        <v>3.3732666999999998</v>
      </c>
      <c r="X1030" s="10">
        <v>3.3844550999999998</v>
      </c>
      <c r="Y1030" s="10">
        <v>3.3969898999999999</v>
      </c>
      <c r="Z1030" s="10">
        <v>3.4102473</v>
      </c>
      <c r="AA1030" s="10">
        <v>3.4236027999999998</v>
      </c>
      <c r="AB1030" s="10">
        <v>3.4365478999999999</v>
      </c>
      <c r="AC1030" s="10">
        <v>3.4490137999999999</v>
      </c>
      <c r="AD1030" s="10">
        <v>3.4610357</v>
      </c>
      <c r="AE1030" s="10">
        <v>3.4726493999999999</v>
      </c>
      <c r="AF1030" s="10">
        <v>3.4838906000000001</v>
      </c>
      <c r="AG1030" s="10">
        <v>3.4947946000000001</v>
      </c>
      <c r="AH1030" s="10">
        <v>3.5053977000000001</v>
      </c>
      <c r="AI1030" s="10">
        <v>3.5157386000000002</v>
      </c>
      <c r="AJ1030" s="10">
        <v>3.5258560000000001</v>
      </c>
      <c r="AK1030" s="10">
        <v>3.5357892999999998</v>
      </c>
      <c r="AL1030" s="10">
        <v>3.5455776000000001</v>
      </c>
      <c r="AM1030" s="10">
        <v>3.5552598</v>
      </c>
      <c r="AN1030" s="10">
        <v>3.5648749999999998</v>
      </c>
      <c r="AO1030" s="10">
        <v>3.5744625999999999</v>
      </c>
      <c r="AP1030" s="10">
        <v>3.5840613000000001</v>
      </c>
      <c r="AQ1030" s="10">
        <v>3.5937104</v>
      </c>
      <c r="AR1030" s="10">
        <v>3.6034489999999999</v>
      </c>
      <c r="AS1030" s="10">
        <v>3.6133161</v>
      </c>
      <c r="AT1030" s="10">
        <v>3.6233469999999999</v>
      </c>
      <c r="AU1030" s="10">
        <v>3.6335559000000002</v>
      </c>
      <c r="AV1030" s="10">
        <v>3.6439499</v>
      </c>
      <c r="AW1030" s="10">
        <v>3.6545361999999999</v>
      </c>
      <c r="AX1030" s="10">
        <v>3.6653221999999999</v>
      </c>
      <c r="AY1030" s="10">
        <v>3.6763148999999999</v>
      </c>
      <c r="AZ1030" s="10">
        <v>3.6875214000000001</v>
      </c>
      <c r="BA1030" s="10">
        <v>3.6989491999999999</v>
      </c>
      <c r="BB1030" s="10">
        <v>3.7106051999999998</v>
      </c>
      <c r="BC1030" s="10">
        <v>3.7224967000000002</v>
      </c>
      <c r="BD1030" s="10">
        <v>3.7346311000000001</v>
      </c>
      <c r="BE1030" s="10">
        <v>3.7470151</v>
      </c>
      <c r="BF1030" s="10">
        <v>3.7596538000000002</v>
      </c>
      <c r="BG1030" s="10">
        <v>3.7725395000000002</v>
      </c>
      <c r="BH1030" s="10">
        <v>3.7856608</v>
      </c>
      <c r="BI1030" s="10">
        <v>3.7990062999999998</v>
      </c>
      <c r="BJ1030" s="10">
        <v>3.8125650000000002</v>
      </c>
      <c r="BK1030" s="10">
        <v>3.8263251999999999</v>
      </c>
      <c r="BL1030" s="10">
        <v>3.8402756999999998</v>
      </c>
      <c r="BM1030" s="10">
        <v>3.8544054000000001</v>
      </c>
      <c r="BN1030" s="10">
        <v>3.8687026000000002</v>
      </c>
      <c r="BO1030" s="10">
        <v>3.8831562000000002</v>
      </c>
      <c r="BP1030" s="10">
        <v>3.8977550000000001</v>
      </c>
      <c r="BQ1030" s="10">
        <v>3.9124873</v>
      </c>
      <c r="BR1030" s="10">
        <v>4.0030444000000003</v>
      </c>
      <c r="BS1030" s="10">
        <v>4.0954971000000002</v>
      </c>
      <c r="BU1030" s="9">
        <v>73.34</v>
      </c>
      <c r="BV1030" s="9">
        <v>73.209999999999994</v>
      </c>
      <c r="BW1030" s="9">
        <v>70.09</v>
      </c>
      <c r="BX1030" s="9">
        <v>67.56</v>
      </c>
      <c r="BY1030" s="9">
        <v>66.45</v>
      </c>
      <c r="BZ1030" s="9">
        <v>65.760000000000005</v>
      </c>
      <c r="CA1030" s="9">
        <v>65.459999999999994</v>
      </c>
      <c r="CB1030" s="9">
        <v>66.38</v>
      </c>
      <c r="CC1030" s="9">
        <v>67.62</v>
      </c>
      <c r="CD1030" s="9">
        <v>68.239999999999995</v>
      </c>
      <c r="CE1030" s="9">
        <v>72.84</v>
      </c>
      <c r="CF1030" s="9">
        <v>74.75</v>
      </c>
      <c r="CG1030" s="9">
        <v>76.790000000000006</v>
      </c>
      <c r="CH1030" s="9">
        <v>77.02</v>
      </c>
      <c r="CI1030" s="9">
        <v>70.64</v>
      </c>
      <c r="CJ1030" s="9">
        <v>65.099999999999994</v>
      </c>
      <c r="CK1030" s="9">
        <v>62.61</v>
      </c>
      <c r="CL1030" s="9">
        <v>61.54</v>
      </c>
      <c r="CM1030" s="9">
        <v>60.99</v>
      </c>
      <c r="CN1030" s="9">
        <v>61.03</v>
      </c>
      <c r="CO1030" s="9">
        <v>63.11</v>
      </c>
      <c r="CP1030" s="9">
        <v>67.400000000000006</v>
      </c>
      <c r="CQ1030" s="9">
        <v>70.680000000000007</v>
      </c>
      <c r="CR1030" s="9">
        <v>72</v>
      </c>
      <c r="CS1030" s="9">
        <v>73.459999999999994</v>
      </c>
      <c r="CT1030" s="9">
        <v>74.319999999999993</v>
      </c>
      <c r="CU1030" s="9">
        <v>70.989999999999995</v>
      </c>
      <c r="CV1030" s="9">
        <v>62.93</v>
      </c>
      <c r="CW1030" s="9">
        <v>59.67</v>
      </c>
      <c r="CX1030" s="9">
        <v>57.61</v>
      </c>
      <c r="CY1030" s="9">
        <v>57.72</v>
      </c>
      <c r="CZ1030" s="9">
        <v>57.84</v>
      </c>
      <c r="DA1030" s="9">
        <v>60.12</v>
      </c>
      <c r="DB1030" s="9">
        <v>64.63</v>
      </c>
      <c r="DC1030" s="9">
        <v>67.5</v>
      </c>
      <c r="DD1030" s="9">
        <v>68.2</v>
      </c>
      <c r="DE1030" s="9">
        <v>70.790000000000006</v>
      </c>
      <c r="DF1030" s="9">
        <v>70.31</v>
      </c>
      <c r="DG1030" s="9">
        <v>68.459999999999994</v>
      </c>
      <c r="DH1030" s="9">
        <v>61.18</v>
      </c>
      <c r="DI1030" s="9">
        <v>58.62</v>
      </c>
      <c r="DJ1030" s="9">
        <v>57.88</v>
      </c>
      <c r="DK1030" s="9">
        <v>58.37</v>
      </c>
      <c r="DL1030" s="9">
        <v>58</v>
      </c>
      <c r="DM1030" s="9">
        <v>59.29</v>
      </c>
      <c r="DN1030" s="9">
        <v>62.84</v>
      </c>
      <c r="DO1030" s="9">
        <v>65.48</v>
      </c>
      <c r="DP1030" s="9">
        <v>68.010000000000005</v>
      </c>
      <c r="DR1030" s="9">
        <v>81.12</v>
      </c>
      <c r="DS1030" s="9">
        <v>79.790000000000006</v>
      </c>
      <c r="DT1030" s="9">
        <v>71.52</v>
      </c>
      <c r="DU1030" s="9">
        <v>68.02</v>
      </c>
      <c r="DV1030" s="9">
        <v>67.150000000000006</v>
      </c>
      <c r="DW1030" s="9">
        <v>66.400000000000006</v>
      </c>
      <c r="DX1030" s="9">
        <v>65.84</v>
      </c>
      <c r="DY1030" s="9">
        <v>65.989999999999995</v>
      </c>
      <c r="DZ1030" s="9">
        <v>68.22</v>
      </c>
      <c r="EA1030" s="9">
        <v>71.56</v>
      </c>
      <c r="EB1030" s="9">
        <v>73.459999999999994</v>
      </c>
      <c r="EC1030" s="9">
        <v>73.680000000000007</v>
      </c>
      <c r="ED1030" s="9">
        <v>77.34</v>
      </c>
      <c r="EE1030" s="9">
        <v>76.86</v>
      </c>
      <c r="EF1030" s="9">
        <v>73.91</v>
      </c>
      <c r="EG1030" s="9">
        <v>65.260000000000005</v>
      </c>
      <c r="EH1030" s="9">
        <v>62.48</v>
      </c>
      <c r="EI1030" s="9">
        <v>62.26</v>
      </c>
      <c r="EJ1030" s="9">
        <v>62.48</v>
      </c>
      <c r="EK1030" s="9">
        <v>62.98</v>
      </c>
      <c r="EL1030" s="9">
        <v>65.34</v>
      </c>
      <c r="EM1030" s="9">
        <v>72.61</v>
      </c>
      <c r="EN1030" s="9">
        <v>74.52</v>
      </c>
      <c r="EO1030" s="9">
        <v>74.75</v>
      </c>
      <c r="EP1030" s="9">
        <v>74.67</v>
      </c>
      <c r="EQ1030" s="9">
        <v>74.23</v>
      </c>
      <c r="ER1030" s="9">
        <v>71.599999999999994</v>
      </c>
      <c r="ES1030" s="9">
        <v>63.85</v>
      </c>
      <c r="ET1030" s="9">
        <v>61.47</v>
      </c>
      <c r="EU1030" s="9">
        <v>61.28</v>
      </c>
      <c r="EV1030" s="9">
        <v>61.5</v>
      </c>
      <c r="EW1030" s="9">
        <v>61.98</v>
      </c>
      <c r="EX1030" s="9">
        <v>64.260000000000005</v>
      </c>
      <c r="EY1030" s="9">
        <v>70.739999999999995</v>
      </c>
      <c r="EZ1030" s="9">
        <v>72.72</v>
      </c>
      <c r="FA1030" s="9">
        <v>72.88</v>
      </c>
      <c r="FB1030" s="9">
        <v>72.87</v>
      </c>
      <c r="FC1030" s="9">
        <v>72.459999999999994</v>
      </c>
      <c r="FD1030" s="9">
        <v>69.97</v>
      </c>
      <c r="FE1030" s="9">
        <v>63.8</v>
      </c>
      <c r="FF1030" s="9">
        <v>61.52</v>
      </c>
      <c r="FG1030" s="9">
        <v>61.5</v>
      </c>
      <c r="FH1030" s="9">
        <v>61.85</v>
      </c>
      <c r="FI1030" s="9">
        <v>62.24</v>
      </c>
      <c r="FJ1030" s="9">
        <v>64.42</v>
      </c>
      <c r="FK1030" s="9">
        <v>71.91</v>
      </c>
      <c r="FL1030" s="9">
        <v>73.760000000000005</v>
      </c>
      <c r="FM1030" s="9">
        <v>74.03</v>
      </c>
      <c r="FO1030" s="9">
        <v>83.552999999999997</v>
      </c>
      <c r="FP1030" s="7">
        <v>63.37</v>
      </c>
      <c r="FQ1030" s="9">
        <v>1.3201000000000001</v>
      </c>
      <c r="FT1030" s="7">
        <v>3.74</v>
      </c>
      <c r="FU1030" s="7">
        <v>4.46</v>
      </c>
      <c r="FV1030" s="9">
        <v>83.712900000000005</v>
      </c>
      <c r="FX1030" s="9">
        <v>62.45</v>
      </c>
      <c r="FY1030" s="9">
        <v>61.82</v>
      </c>
      <c r="FZ1030" s="9">
        <v>61.72</v>
      </c>
      <c r="GA1030" s="9">
        <v>61.73</v>
      </c>
      <c r="GB1030" s="9">
        <v>62.91</v>
      </c>
      <c r="GD1030" s="9">
        <v>62.45</v>
      </c>
      <c r="GE1030" s="9">
        <v>62.05</v>
      </c>
      <c r="GF1030" s="9">
        <v>61.82</v>
      </c>
      <c r="GG1030" s="9">
        <v>61.73</v>
      </c>
      <c r="GH1030" s="9">
        <v>61.72</v>
      </c>
      <c r="GI1030" s="9">
        <v>61.72</v>
      </c>
      <c r="GJ1030" s="9">
        <v>61.7</v>
      </c>
      <c r="GK1030" s="9">
        <v>61.68</v>
      </c>
      <c r="GL1030" s="9">
        <v>61.67</v>
      </c>
      <c r="GM1030" s="9">
        <v>61.68</v>
      </c>
      <c r="GN1030" s="9">
        <v>61.71</v>
      </c>
      <c r="GO1030" s="9">
        <v>61.73</v>
      </c>
      <c r="GP1030" s="9">
        <v>61.76</v>
      </c>
      <c r="GQ1030" s="9">
        <v>61.83</v>
      </c>
      <c r="GR1030" s="9">
        <v>61.92</v>
      </c>
      <c r="GS1030" s="9">
        <v>62.03</v>
      </c>
      <c r="GT1030" s="9">
        <v>62.14</v>
      </c>
      <c r="GU1030" s="9">
        <v>62.21</v>
      </c>
      <c r="GV1030" s="9">
        <v>62.31</v>
      </c>
      <c r="GW1030" s="9">
        <v>62.44</v>
      </c>
      <c r="GX1030" s="9">
        <v>62.57</v>
      </c>
      <c r="GY1030" s="9">
        <v>62.71</v>
      </c>
      <c r="GZ1030" s="9">
        <v>62.83</v>
      </c>
      <c r="HA1030" s="9">
        <v>62.91</v>
      </c>
      <c r="HB1030" s="9">
        <v>63.02</v>
      </c>
      <c r="HC1030" s="9">
        <v>63.19</v>
      </c>
      <c r="HD1030" s="9">
        <v>63.36</v>
      </c>
      <c r="HE1030" s="9">
        <v>63.52</v>
      </c>
      <c r="HF1030" s="9">
        <v>63.68</v>
      </c>
      <c r="HG1030" s="9">
        <v>63.78</v>
      </c>
      <c r="HH1030" s="9">
        <v>63.89</v>
      </c>
      <c r="HI1030" s="9">
        <v>64</v>
      </c>
      <c r="HJ1030" s="9">
        <v>64.13</v>
      </c>
      <c r="HK1030" s="9">
        <v>64.28</v>
      </c>
      <c r="HL1030" s="9">
        <v>64.430000000000007</v>
      </c>
      <c r="HM1030" s="9">
        <v>64.55</v>
      </c>
      <c r="HN1030" s="9">
        <v>64.7</v>
      </c>
      <c r="HO1030" s="9">
        <v>64.89</v>
      </c>
      <c r="HP1030" s="9">
        <v>65.099999999999994</v>
      </c>
      <c r="HQ1030" s="9">
        <v>65.25</v>
      </c>
      <c r="HR1030" s="9">
        <v>65.349999999999994</v>
      </c>
      <c r="HS1030" s="9">
        <v>65.5</v>
      </c>
      <c r="HT1030" s="9">
        <v>65.63</v>
      </c>
      <c r="HU1030" s="9">
        <v>65.75</v>
      </c>
      <c r="HV1030" s="9">
        <v>65.86</v>
      </c>
      <c r="HW1030" s="9">
        <v>65.91</v>
      </c>
      <c r="HX1030" s="9">
        <v>66</v>
      </c>
      <c r="HY1030" s="9">
        <v>66.099999999999994</v>
      </c>
      <c r="ID1030" s="14">
        <v>84.838099999999997</v>
      </c>
      <c r="IE1030" s="14">
        <v>84.747900000000001</v>
      </c>
      <c r="IF1030" s="14">
        <v>-0.10641399999999999</v>
      </c>
      <c r="IH1030" s="7">
        <v>62.45</v>
      </c>
      <c r="II1030" s="9">
        <v>73.34</v>
      </c>
    </row>
    <row r="1031" spans="1:243" x14ac:dyDescent="0.35">
      <c r="A1031" s="6">
        <f t="shared" si="219"/>
        <v>45994</v>
      </c>
      <c r="B1031" s="13">
        <f t="shared" si="225"/>
        <v>12</v>
      </c>
      <c r="C1031" s="13">
        <f t="shared" si="226"/>
        <v>2025</v>
      </c>
      <c r="D1031">
        <f t="shared" si="227"/>
        <v>202512</v>
      </c>
      <c r="E1031">
        <f t="shared" si="228"/>
        <v>4</v>
      </c>
      <c r="F1031">
        <f t="shared" si="229"/>
        <v>202504</v>
      </c>
      <c r="G1031" t="s">
        <v>2214</v>
      </c>
      <c r="H1031" s="9">
        <v>4</v>
      </c>
      <c r="I1031" s="9">
        <v>3.9716</v>
      </c>
      <c r="J1031" s="10">
        <v>3.7520509999999998</v>
      </c>
      <c r="K1031" s="10">
        <v>3.7117285</v>
      </c>
      <c r="L1031" s="10">
        <v>3.6559279999999998</v>
      </c>
      <c r="M1031" s="10">
        <v>3.5913324000000002</v>
      </c>
      <c r="N1031" s="10">
        <v>3.5261078000000001</v>
      </c>
      <c r="O1031" s="10">
        <v>3.4670448999999999</v>
      </c>
      <c r="P1031" s="10">
        <v>3.4187162</v>
      </c>
      <c r="Q1031" s="10">
        <v>3.3825639999999999</v>
      </c>
      <c r="R1031" s="10">
        <v>3.3585517</v>
      </c>
      <c r="S1031" s="10">
        <v>3.3453643</v>
      </c>
      <c r="T1031" s="10">
        <v>3.3411225</v>
      </c>
      <c r="U1031" s="10">
        <v>3.3438123000000002</v>
      </c>
      <c r="V1031" s="10">
        <v>3.350336</v>
      </c>
      <c r="W1031" s="10">
        <v>3.3594764000000001</v>
      </c>
      <c r="X1031" s="10">
        <v>3.3706027000000001</v>
      </c>
      <c r="Y1031" s="10">
        <v>3.3830843000000002</v>
      </c>
      <c r="Z1031" s="10">
        <v>3.3962908000000001</v>
      </c>
      <c r="AA1031" s="10">
        <v>3.4095909999999998</v>
      </c>
      <c r="AB1031" s="10">
        <v>3.4224703999999999</v>
      </c>
      <c r="AC1031" s="10">
        <v>3.4348557999999998</v>
      </c>
      <c r="AD1031" s="10">
        <v>3.4467785000000002</v>
      </c>
      <c r="AE1031" s="10">
        <v>3.4582704</v>
      </c>
      <c r="AF1031" s="10">
        <v>3.4693632000000001</v>
      </c>
      <c r="AG1031" s="10">
        <v>3.4800884000000001</v>
      </c>
      <c r="AH1031" s="10">
        <v>3.4904803000000002</v>
      </c>
      <c r="AI1031" s="10">
        <v>3.5005839000000001</v>
      </c>
      <c r="AJ1031" s="10">
        <v>3.5104465</v>
      </c>
      <c r="AK1031" s="10">
        <v>3.5201156</v>
      </c>
      <c r="AL1031" s="10">
        <v>3.5296387999999999</v>
      </c>
      <c r="AM1031" s="10">
        <v>3.5390633</v>
      </c>
      <c r="AN1031" s="10">
        <v>3.5484366999999999</v>
      </c>
      <c r="AO1031" s="10">
        <v>3.5578064999999999</v>
      </c>
      <c r="AP1031" s="10">
        <v>3.5672201000000001</v>
      </c>
      <c r="AQ1031" s="10">
        <v>3.5767248999999999</v>
      </c>
      <c r="AR1031" s="10">
        <v>3.5863686000000001</v>
      </c>
      <c r="AS1031" s="10">
        <v>3.5961984</v>
      </c>
      <c r="AT1031" s="10">
        <v>3.6062554000000002</v>
      </c>
      <c r="AU1031" s="10">
        <v>3.616549</v>
      </c>
      <c r="AV1031" s="10">
        <v>3.6270787000000002</v>
      </c>
      <c r="AW1031" s="10">
        <v>3.6378446000000002</v>
      </c>
      <c r="AX1031" s="10">
        <v>3.6488464</v>
      </c>
      <c r="AY1031" s="10">
        <v>3.6600834999999998</v>
      </c>
      <c r="AZ1031" s="10">
        <v>3.6715559999999998</v>
      </c>
      <c r="BA1031" s="10">
        <v>3.6832636999999999</v>
      </c>
      <c r="BB1031" s="10">
        <v>3.6952061</v>
      </c>
      <c r="BC1031" s="10">
        <v>3.7073830000000001</v>
      </c>
      <c r="BD1031" s="10">
        <v>3.7197944000000001</v>
      </c>
      <c r="BE1031" s="10">
        <v>3.7324397999999999</v>
      </c>
      <c r="BF1031" s="10">
        <v>3.745317</v>
      </c>
      <c r="BG1031" s="10">
        <v>3.7584157999999999</v>
      </c>
      <c r="BH1031" s="10">
        <v>3.7717231999999998</v>
      </c>
      <c r="BI1031" s="10">
        <v>3.7852263000000002</v>
      </c>
      <c r="BJ1031" s="10">
        <v>3.7989126999999998</v>
      </c>
      <c r="BK1031" s="10">
        <v>3.8127691000000001</v>
      </c>
      <c r="BL1031" s="10">
        <v>3.8267829</v>
      </c>
      <c r="BM1031" s="10">
        <v>3.8409415999999998</v>
      </c>
      <c r="BN1031" s="10">
        <v>3.8552319000000002</v>
      </c>
      <c r="BO1031" s="10">
        <v>3.8696411999999998</v>
      </c>
      <c r="BP1031" s="10">
        <v>3.8841570000000001</v>
      </c>
      <c r="BQ1031" s="10">
        <v>3.8987660000000002</v>
      </c>
      <c r="BR1031" s="10">
        <v>3.9878434</v>
      </c>
      <c r="BS1031" s="10">
        <v>4.0781359000000004</v>
      </c>
      <c r="BU1031" s="9">
        <v>73.34</v>
      </c>
      <c r="BV1031" s="9">
        <v>73.16</v>
      </c>
      <c r="BW1031" s="9">
        <v>70.08</v>
      </c>
      <c r="BX1031" s="9">
        <v>67.75</v>
      </c>
      <c r="BY1031" s="9">
        <v>66.8</v>
      </c>
      <c r="BZ1031" s="9">
        <v>66</v>
      </c>
      <c r="CA1031" s="9">
        <v>65.599999999999994</v>
      </c>
      <c r="CB1031" s="9">
        <v>66.53</v>
      </c>
      <c r="CC1031" s="9">
        <v>67.760000000000005</v>
      </c>
      <c r="CD1031" s="9">
        <v>68.209999999999994</v>
      </c>
      <c r="CE1031" s="9">
        <v>72.81</v>
      </c>
      <c r="CF1031" s="9">
        <v>74.75</v>
      </c>
      <c r="CG1031" s="9">
        <v>76.709999999999994</v>
      </c>
      <c r="CH1031" s="9">
        <v>76.94</v>
      </c>
      <c r="CI1031" s="9">
        <v>70.56</v>
      </c>
      <c r="CJ1031" s="9">
        <v>65.08</v>
      </c>
      <c r="CK1031" s="9">
        <v>62.58</v>
      </c>
      <c r="CL1031" s="9">
        <v>61.53</v>
      </c>
      <c r="CM1031" s="9">
        <v>61</v>
      </c>
      <c r="CN1031" s="9">
        <v>61.04</v>
      </c>
      <c r="CO1031" s="9">
        <v>63.12</v>
      </c>
      <c r="CP1031" s="9">
        <v>67.180000000000007</v>
      </c>
      <c r="CQ1031" s="9">
        <v>70.459999999999994</v>
      </c>
      <c r="CR1031" s="9">
        <v>71.78</v>
      </c>
      <c r="CS1031" s="9">
        <v>73.3</v>
      </c>
      <c r="CT1031" s="9">
        <v>74.09</v>
      </c>
      <c r="CU1031" s="9">
        <v>70.819999999999993</v>
      </c>
      <c r="CV1031" s="9">
        <v>62.76</v>
      </c>
      <c r="CW1031" s="9">
        <v>59.5</v>
      </c>
      <c r="CX1031" s="9">
        <v>57.38</v>
      </c>
      <c r="CY1031" s="9">
        <v>57.45</v>
      </c>
      <c r="CZ1031" s="9">
        <v>57.56</v>
      </c>
      <c r="DA1031" s="9">
        <v>59.85</v>
      </c>
      <c r="DB1031" s="9">
        <v>64.489999999999995</v>
      </c>
      <c r="DC1031" s="9">
        <v>67.36</v>
      </c>
      <c r="DD1031" s="9">
        <v>68.069999999999993</v>
      </c>
      <c r="DE1031" s="9">
        <v>70.66</v>
      </c>
      <c r="DF1031" s="9">
        <v>70.180000000000007</v>
      </c>
      <c r="DG1031" s="9">
        <v>68.33</v>
      </c>
      <c r="DH1031" s="9">
        <v>61.31</v>
      </c>
      <c r="DI1031" s="9">
        <v>58.75</v>
      </c>
      <c r="DJ1031" s="9">
        <v>58.01</v>
      </c>
      <c r="DK1031" s="9">
        <v>58.5</v>
      </c>
      <c r="DL1031" s="9">
        <v>58.13</v>
      </c>
      <c r="DM1031" s="9">
        <v>59.42</v>
      </c>
      <c r="DN1031" s="9">
        <v>62.97</v>
      </c>
      <c r="DO1031" s="9">
        <v>65.61</v>
      </c>
      <c r="DP1031" s="9">
        <v>68.14</v>
      </c>
      <c r="DR1031" s="9">
        <v>81.14</v>
      </c>
      <c r="DS1031" s="9">
        <v>79.930000000000007</v>
      </c>
      <c r="DT1031" s="9">
        <v>71.819999999999993</v>
      </c>
      <c r="DU1031" s="9">
        <v>68.430000000000007</v>
      </c>
      <c r="DV1031" s="9">
        <v>67.64</v>
      </c>
      <c r="DW1031" s="9">
        <v>66.97</v>
      </c>
      <c r="DX1031" s="9">
        <v>66.23</v>
      </c>
      <c r="DY1031" s="9">
        <v>66.38</v>
      </c>
      <c r="DZ1031" s="9">
        <v>68.61</v>
      </c>
      <c r="EA1031" s="9">
        <v>71.89</v>
      </c>
      <c r="EB1031" s="9">
        <v>73.8</v>
      </c>
      <c r="EC1031" s="9">
        <v>74.02</v>
      </c>
      <c r="ED1031" s="9">
        <v>77.86</v>
      </c>
      <c r="EE1031" s="9">
        <v>77.38</v>
      </c>
      <c r="EF1031" s="9">
        <v>74.400000000000006</v>
      </c>
      <c r="EG1031" s="9">
        <v>65.849999999999994</v>
      </c>
      <c r="EH1031" s="9">
        <v>63.07</v>
      </c>
      <c r="EI1031" s="9">
        <v>62.85</v>
      </c>
      <c r="EJ1031" s="9">
        <v>63.07</v>
      </c>
      <c r="EK1031" s="9">
        <v>63.57</v>
      </c>
      <c r="EL1031" s="9">
        <v>65.930000000000007</v>
      </c>
      <c r="EM1031" s="9">
        <v>72.5</v>
      </c>
      <c r="EN1031" s="9">
        <v>74.400000000000006</v>
      </c>
      <c r="EO1031" s="9">
        <v>74.64</v>
      </c>
      <c r="EP1031" s="9">
        <v>74.56</v>
      </c>
      <c r="EQ1031" s="9">
        <v>74.12</v>
      </c>
      <c r="ER1031" s="9">
        <v>71.489999999999995</v>
      </c>
      <c r="ES1031" s="9">
        <v>64.069999999999993</v>
      </c>
      <c r="ET1031" s="9">
        <v>61.68</v>
      </c>
      <c r="EU1031" s="9">
        <v>61.5</v>
      </c>
      <c r="EV1031" s="9">
        <v>61.71</v>
      </c>
      <c r="EW1031" s="9">
        <v>62.19</v>
      </c>
      <c r="EX1031" s="9">
        <v>64.459999999999994</v>
      </c>
      <c r="EY1031" s="9">
        <v>70.47</v>
      </c>
      <c r="EZ1031" s="9">
        <v>72.45</v>
      </c>
      <c r="FA1031" s="9">
        <v>72.62</v>
      </c>
      <c r="FB1031" s="9">
        <v>72.61</v>
      </c>
      <c r="FC1031" s="9">
        <v>72.2</v>
      </c>
      <c r="FD1031" s="9">
        <v>69.72</v>
      </c>
      <c r="FE1031" s="9">
        <v>63.99</v>
      </c>
      <c r="FF1031" s="9">
        <v>61.71</v>
      </c>
      <c r="FG1031" s="9">
        <v>61.68</v>
      </c>
      <c r="FH1031" s="9">
        <v>62.03</v>
      </c>
      <c r="FI1031" s="9">
        <v>62.42</v>
      </c>
      <c r="FJ1031" s="9">
        <v>64.599999999999994</v>
      </c>
      <c r="FK1031" s="9">
        <v>71.69</v>
      </c>
      <c r="FL1031" s="9">
        <v>73.540000000000006</v>
      </c>
      <c r="FM1031" s="9">
        <v>73.819999999999993</v>
      </c>
      <c r="FO1031" s="9">
        <v>84.119</v>
      </c>
      <c r="FP1031" s="7">
        <v>63.75</v>
      </c>
      <c r="FQ1031" s="9">
        <v>1.3331</v>
      </c>
      <c r="FT1031" s="7">
        <v>3.76</v>
      </c>
      <c r="FU1031" s="7">
        <v>4.4400000000000004</v>
      </c>
      <c r="FV1031" s="9">
        <v>84.287700000000001</v>
      </c>
      <c r="FX1031" s="9">
        <v>62.67</v>
      </c>
      <c r="FY1031" s="9">
        <v>62.06</v>
      </c>
      <c r="FZ1031" s="9">
        <v>61.92</v>
      </c>
      <c r="GA1031" s="9">
        <v>61.83</v>
      </c>
      <c r="GB1031" s="9">
        <v>62.85</v>
      </c>
      <c r="GD1031" s="9">
        <v>62.67</v>
      </c>
      <c r="GE1031" s="9">
        <v>62.28</v>
      </c>
      <c r="GF1031" s="9">
        <v>62.06</v>
      </c>
      <c r="GG1031" s="9">
        <v>61.97</v>
      </c>
      <c r="GH1031" s="9">
        <v>61.94</v>
      </c>
      <c r="GI1031" s="9">
        <v>61.92</v>
      </c>
      <c r="GJ1031" s="9">
        <v>61.89</v>
      </c>
      <c r="GK1031" s="9">
        <v>61.85</v>
      </c>
      <c r="GL1031" s="9">
        <v>61.82</v>
      </c>
      <c r="GM1031" s="9">
        <v>61.81</v>
      </c>
      <c r="GN1031" s="9">
        <v>61.83</v>
      </c>
      <c r="GO1031" s="9">
        <v>61.83</v>
      </c>
      <c r="GP1031" s="9">
        <v>61.85</v>
      </c>
      <c r="GQ1031" s="9">
        <v>61.9</v>
      </c>
      <c r="GR1031" s="9">
        <v>61.97</v>
      </c>
      <c r="GS1031" s="9">
        <v>62.06</v>
      </c>
      <c r="GT1031" s="9">
        <v>62.16</v>
      </c>
      <c r="GU1031" s="9">
        <v>62.22</v>
      </c>
      <c r="GV1031" s="9">
        <v>62.3</v>
      </c>
      <c r="GW1031" s="9">
        <v>62.42</v>
      </c>
      <c r="GX1031" s="9">
        <v>62.54</v>
      </c>
      <c r="GY1031" s="9">
        <v>62.67</v>
      </c>
      <c r="GZ1031" s="9">
        <v>62.78</v>
      </c>
      <c r="HA1031" s="9">
        <v>62.85</v>
      </c>
      <c r="HB1031" s="9">
        <v>62.95</v>
      </c>
      <c r="HC1031" s="9">
        <v>63.11</v>
      </c>
      <c r="HD1031" s="9">
        <v>63.27</v>
      </c>
      <c r="HE1031" s="9">
        <v>63.42</v>
      </c>
      <c r="HF1031" s="9">
        <v>63.57</v>
      </c>
      <c r="HG1031" s="9">
        <v>63.66</v>
      </c>
      <c r="HH1031" s="9">
        <v>63.76</v>
      </c>
      <c r="HI1031" s="9">
        <v>63.87</v>
      </c>
      <c r="HJ1031" s="9">
        <v>64</v>
      </c>
      <c r="HK1031" s="9">
        <v>64.13</v>
      </c>
      <c r="HL1031" s="9">
        <v>64.28</v>
      </c>
      <c r="HM1031" s="9">
        <v>64.400000000000006</v>
      </c>
      <c r="HN1031" s="9">
        <v>64.55</v>
      </c>
      <c r="HO1031" s="9">
        <v>64.73</v>
      </c>
      <c r="HP1031" s="9">
        <v>64.930000000000007</v>
      </c>
      <c r="HQ1031" s="9">
        <v>65.069999999999993</v>
      </c>
      <c r="HR1031" s="9">
        <v>65.17</v>
      </c>
      <c r="HS1031" s="9">
        <v>65.319999999999993</v>
      </c>
      <c r="HT1031" s="9">
        <v>65.44</v>
      </c>
      <c r="HU1031" s="9">
        <v>65.56</v>
      </c>
      <c r="HV1031" s="9">
        <v>65.66</v>
      </c>
      <c r="HW1031" s="9">
        <v>65.709999999999994</v>
      </c>
      <c r="HX1031" s="9">
        <v>65.790000000000006</v>
      </c>
      <c r="HY1031" s="9">
        <v>65.900000000000006</v>
      </c>
      <c r="ID1031" s="14">
        <v>84.838099999999997</v>
      </c>
      <c r="IE1031" s="14">
        <v>84.747900000000001</v>
      </c>
      <c r="IF1031" s="14">
        <v>-0.10641399999999999</v>
      </c>
      <c r="IH1031" s="7">
        <v>62.67</v>
      </c>
      <c r="II1031" s="9">
        <v>73.34</v>
      </c>
    </row>
    <row r="1032" spans="1:243" x14ac:dyDescent="0.35">
      <c r="A1032" s="6">
        <f t="shared" si="219"/>
        <v>45995</v>
      </c>
      <c r="B1032" s="13">
        <f t="shared" si="225"/>
        <v>12</v>
      </c>
      <c r="C1032" s="13">
        <f t="shared" si="226"/>
        <v>2025</v>
      </c>
      <c r="D1032">
        <f t="shared" si="227"/>
        <v>202512</v>
      </c>
      <c r="E1032">
        <f t="shared" si="228"/>
        <v>4</v>
      </c>
      <c r="F1032">
        <f t="shared" si="229"/>
        <v>202504</v>
      </c>
      <c r="G1032" t="s">
        <v>2215</v>
      </c>
      <c r="H1032" s="9">
        <v>4</v>
      </c>
      <c r="I1032" s="9">
        <v>3.9731999999999998</v>
      </c>
      <c r="J1032" s="10">
        <v>3.8316328999999998</v>
      </c>
      <c r="K1032" s="10">
        <v>3.6997521999999998</v>
      </c>
      <c r="L1032" s="10">
        <v>3.6248027999999999</v>
      </c>
      <c r="M1032" s="10">
        <v>3.5699073000000001</v>
      </c>
      <c r="N1032" s="10">
        <v>3.5174105</v>
      </c>
      <c r="O1032" s="10">
        <v>3.4663871999999998</v>
      </c>
      <c r="P1032" s="10">
        <v>3.4210204000000002</v>
      </c>
      <c r="Q1032" s="10">
        <v>3.3848517</v>
      </c>
      <c r="R1032" s="10">
        <v>3.3595579</v>
      </c>
      <c r="S1032" s="10">
        <v>3.3447372</v>
      </c>
      <c r="T1032" s="10">
        <v>3.3390089999999999</v>
      </c>
      <c r="U1032" s="10">
        <v>3.3402810000000001</v>
      </c>
      <c r="V1032" s="10">
        <v>3.3453677000000002</v>
      </c>
      <c r="W1032" s="10">
        <v>3.3530452999999998</v>
      </c>
      <c r="X1032" s="10">
        <v>3.3626866</v>
      </c>
      <c r="Y1032" s="10">
        <v>3.3736647999999998</v>
      </c>
      <c r="Z1032" s="10">
        <v>3.3853532</v>
      </c>
      <c r="AA1032" s="10">
        <v>3.3971244999999999</v>
      </c>
      <c r="AB1032" s="10">
        <v>3.4084804000000002</v>
      </c>
      <c r="AC1032" s="10">
        <v>3.4194111999999999</v>
      </c>
      <c r="AD1032" s="10">
        <v>3.4300231000000001</v>
      </c>
      <c r="AE1032" s="10">
        <v>3.4404227999999999</v>
      </c>
      <c r="AF1032" s="10">
        <v>3.4507169000000002</v>
      </c>
      <c r="AG1032" s="10">
        <v>3.4610116</v>
      </c>
      <c r="AH1032" s="10">
        <v>3.4713997000000001</v>
      </c>
      <c r="AI1032" s="10">
        <v>3.4819057999999998</v>
      </c>
      <c r="AJ1032" s="10">
        <v>3.4925335</v>
      </c>
      <c r="AK1032" s="10">
        <v>3.5032866</v>
      </c>
      <c r="AL1032" s="10">
        <v>3.5141692</v>
      </c>
      <c r="AM1032" s="10">
        <v>3.5251847000000001</v>
      </c>
      <c r="AN1032" s="10">
        <v>3.5363372000000002</v>
      </c>
      <c r="AO1032" s="10">
        <v>3.5476304999999999</v>
      </c>
      <c r="AP1032" s="10">
        <v>3.5590681000000002</v>
      </c>
      <c r="AQ1032" s="10">
        <v>3.5706541000000001</v>
      </c>
      <c r="AR1032" s="10">
        <v>3.5823923999999998</v>
      </c>
      <c r="AS1032" s="10">
        <v>3.5942864999999999</v>
      </c>
      <c r="AT1032" s="10">
        <v>3.6063385999999999</v>
      </c>
      <c r="AU1032" s="10">
        <v>3.6185436000000002</v>
      </c>
      <c r="AV1032" s="10">
        <v>3.6308937000000001</v>
      </c>
      <c r="AW1032" s="10">
        <v>3.6433816999999999</v>
      </c>
      <c r="AX1032" s="10">
        <v>3.6560001999999998</v>
      </c>
      <c r="AY1032" s="10">
        <v>3.6687416000000002</v>
      </c>
      <c r="AZ1032" s="10">
        <v>3.6815986000000001</v>
      </c>
      <c r="BA1032" s="10">
        <v>3.6945638000000001</v>
      </c>
      <c r="BB1032" s="10">
        <v>3.7076297</v>
      </c>
      <c r="BC1032" s="10">
        <v>3.7207889000000001</v>
      </c>
      <c r="BD1032" s="10">
        <v>3.7340341000000001</v>
      </c>
      <c r="BE1032" s="10">
        <v>3.7473576</v>
      </c>
      <c r="BF1032" s="10">
        <v>3.7607529</v>
      </c>
      <c r="BG1032" s="10">
        <v>3.7742168</v>
      </c>
      <c r="BH1032" s="10">
        <v>3.7877464999999999</v>
      </c>
      <c r="BI1032" s="10">
        <v>3.8013397000000002</v>
      </c>
      <c r="BJ1032" s="10">
        <v>3.8149940999999998</v>
      </c>
      <c r="BK1032" s="10">
        <v>3.8287068999999998</v>
      </c>
      <c r="BL1032" s="10">
        <v>3.8424757999999999</v>
      </c>
      <c r="BM1032" s="10">
        <v>3.8562984999999999</v>
      </c>
      <c r="BN1032" s="10">
        <v>3.8701723000000001</v>
      </c>
      <c r="BO1032" s="10">
        <v>3.8840946999999999</v>
      </c>
      <c r="BP1032" s="10">
        <v>3.8980636</v>
      </c>
      <c r="BQ1032" s="10">
        <v>3.9120761000000002</v>
      </c>
      <c r="BR1032" s="10">
        <v>3.9968976000000001</v>
      </c>
      <c r="BS1032" s="10">
        <v>4.0824572999999997</v>
      </c>
      <c r="BU1032" s="9">
        <v>70.03</v>
      </c>
      <c r="BV1032" s="9">
        <v>69.92</v>
      </c>
      <c r="BW1032" s="9">
        <v>67.42</v>
      </c>
      <c r="BX1032" s="9">
        <v>65.38</v>
      </c>
      <c r="BY1032" s="9">
        <v>64.64</v>
      </c>
      <c r="BZ1032" s="9">
        <v>63.99</v>
      </c>
      <c r="CA1032" s="9">
        <v>63.44</v>
      </c>
      <c r="CB1032" s="9">
        <v>64.42</v>
      </c>
      <c r="CC1032" s="9">
        <v>65.59</v>
      </c>
      <c r="CD1032" s="9">
        <v>66.2</v>
      </c>
      <c r="CE1032" s="9">
        <v>70.8</v>
      </c>
      <c r="CF1032" s="9">
        <v>71.7</v>
      </c>
      <c r="CG1032" s="9">
        <v>74.31</v>
      </c>
      <c r="CH1032" s="9">
        <v>74.63</v>
      </c>
      <c r="CI1032" s="9">
        <v>68.510000000000005</v>
      </c>
      <c r="CJ1032" s="9">
        <v>63.6</v>
      </c>
      <c r="CK1032" s="9">
        <v>61.18</v>
      </c>
      <c r="CL1032" s="9">
        <v>60.17</v>
      </c>
      <c r="CM1032" s="9">
        <v>59.61</v>
      </c>
      <c r="CN1032" s="9">
        <v>59.67</v>
      </c>
      <c r="CO1032" s="9">
        <v>61.76</v>
      </c>
      <c r="CP1032" s="9">
        <v>65.760000000000005</v>
      </c>
      <c r="CQ1032" s="9">
        <v>69.040000000000006</v>
      </c>
      <c r="CR1032" s="9">
        <v>70.36</v>
      </c>
      <c r="CS1032" s="9">
        <v>71.73</v>
      </c>
      <c r="CT1032" s="9">
        <v>72.64</v>
      </c>
      <c r="CU1032" s="9">
        <v>69.37</v>
      </c>
      <c r="CV1032" s="9">
        <v>61.89</v>
      </c>
      <c r="CW1032" s="9">
        <v>58.63</v>
      </c>
      <c r="CX1032" s="9">
        <v>56.51</v>
      </c>
      <c r="CY1032" s="9">
        <v>56.58</v>
      </c>
      <c r="CZ1032" s="9">
        <v>56.69</v>
      </c>
      <c r="DA1032" s="9">
        <v>58.98</v>
      </c>
      <c r="DB1032" s="9">
        <v>63.46</v>
      </c>
      <c r="DC1032" s="9">
        <v>66.33</v>
      </c>
      <c r="DD1032" s="9">
        <v>67.040000000000006</v>
      </c>
      <c r="DE1032" s="9">
        <v>69.650000000000006</v>
      </c>
      <c r="DF1032" s="9">
        <v>69.17</v>
      </c>
      <c r="DG1032" s="9">
        <v>67.319999999999993</v>
      </c>
      <c r="DH1032" s="9">
        <v>60.31</v>
      </c>
      <c r="DI1032" s="9">
        <v>57.74</v>
      </c>
      <c r="DJ1032" s="9">
        <v>57.01</v>
      </c>
      <c r="DK1032" s="9">
        <v>57.53</v>
      </c>
      <c r="DL1032" s="9">
        <v>57.16</v>
      </c>
      <c r="DM1032" s="9">
        <v>58.45</v>
      </c>
      <c r="DN1032" s="9">
        <v>62.45</v>
      </c>
      <c r="DO1032" s="9">
        <v>65.11</v>
      </c>
      <c r="DP1032" s="9">
        <v>67.650000000000006</v>
      </c>
      <c r="DR1032" s="9">
        <v>78.959999999999994</v>
      </c>
      <c r="DS1032" s="9">
        <v>77.959999999999994</v>
      </c>
      <c r="DT1032" s="9">
        <v>69.06</v>
      </c>
      <c r="DU1032" s="9">
        <v>67.3</v>
      </c>
      <c r="DV1032" s="9">
        <v>66.66</v>
      </c>
      <c r="DW1032" s="9">
        <v>66.010000000000005</v>
      </c>
      <c r="DX1032" s="9">
        <v>65.099999999999994</v>
      </c>
      <c r="DY1032" s="9">
        <v>65.25</v>
      </c>
      <c r="DZ1032" s="9">
        <v>67.48</v>
      </c>
      <c r="EA1032" s="9">
        <v>70.709999999999994</v>
      </c>
      <c r="EB1032" s="9">
        <v>72.599999999999994</v>
      </c>
      <c r="EC1032" s="9">
        <v>72.819999999999993</v>
      </c>
      <c r="ED1032" s="9">
        <v>76.77</v>
      </c>
      <c r="EE1032" s="9">
        <v>76.3</v>
      </c>
      <c r="EF1032" s="9">
        <v>73.36</v>
      </c>
      <c r="EG1032" s="9">
        <v>65.2</v>
      </c>
      <c r="EH1032" s="9">
        <v>62.42</v>
      </c>
      <c r="EI1032" s="9">
        <v>62.2</v>
      </c>
      <c r="EJ1032" s="9">
        <v>62.42</v>
      </c>
      <c r="EK1032" s="9">
        <v>62.92</v>
      </c>
      <c r="EL1032" s="9">
        <v>65.28</v>
      </c>
      <c r="EM1032" s="9">
        <v>72.73</v>
      </c>
      <c r="EN1032" s="9">
        <v>74.63</v>
      </c>
      <c r="EO1032" s="9">
        <v>74.87</v>
      </c>
      <c r="EP1032" s="9">
        <v>74.790000000000006</v>
      </c>
      <c r="EQ1032" s="9">
        <v>74.349999999999994</v>
      </c>
      <c r="ER1032" s="9">
        <v>71.709999999999994</v>
      </c>
      <c r="ES1032" s="9">
        <v>63.84</v>
      </c>
      <c r="ET1032" s="9">
        <v>61.46</v>
      </c>
      <c r="EU1032" s="9">
        <v>61.28</v>
      </c>
      <c r="EV1032" s="9">
        <v>61.49</v>
      </c>
      <c r="EW1032" s="9">
        <v>61.98</v>
      </c>
      <c r="EX1032" s="9">
        <v>64.25</v>
      </c>
      <c r="EY1032" s="9">
        <v>71.180000000000007</v>
      </c>
      <c r="EZ1032" s="9">
        <v>73.180000000000007</v>
      </c>
      <c r="FA1032" s="9">
        <v>73.36</v>
      </c>
      <c r="FB1032" s="9">
        <v>73.34</v>
      </c>
      <c r="FC1032" s="9">
        <v>72.930000000000007</v>
      </c>
      <c r="FD1032" s="9">
        <v>70.430000000000007</v>
      </c>
      <c r="FE1032" s="9">
        <v>63.79</v>
      </c>
      <c r="FF1032" s="9">
        <v>61.52</v>
      </c>
      <c r="FG1032" s="9">
        <v>61.48</v>
      </c>
      <c r="FH1032" s="9">
        <v>61.84</v>
      </c>
      <c r="FI1032" s="9">
        <v>62.23</v>
      </c>
      <c r="FJ1032" s="9">
        <v>64.42</v>
      </c>
      <c r="FK1032" s="9">
        <v>72.13</v>
      </c>
      <c r="FL1032" s="9">
        <v>73.97</v>
      </c>
      <c r="FM1032" s="9">
        <v>74.239999999999995</v>
      </c>
      <c r="FO1032" s="9">
        <v>84.355000000000004</v>
      </c>
      <c r="FP1032" s="7">
        <v>64.150000000000006</v>
      </c>
      <c r="FQ1032" s="9">
        <v>1.3372999999999999</v>
      </c>
      <c r="FT1032" s="7">
        <v>3.74</v>
      </c>
      <c r="FU1032" s="7">
        <v>4.43</v>
      </c>
      <c r="FV1032" s="9">
        <v>84.5214</v>
      </c>
      <c r="FX1032" s="9">
        <v>63.26</v>
      </c>
      <c r="FY1032" s="9">
        <v>62.61</v>
      </c>
      <c r="FZ1032" s="9">
        <v>62.37</v>
      </c>
      <c r="GA1032" s="9">
        <v>62.17</v>
      </c>
      <c r="GB1032" s="9">
        <v>63.01</v>
      </c>
      <c r="GD1032" s="9">
        <v>63.26</v>
      </c>
      <c r="GE1032" s="9">
        <v>62.86</v>
      </c>
      <c r="GF1032" s="9">
        <v>62.61</v>
      </c>
      <c r="GG1032" s="9">
        <v>62.48</v>
      </c>
      <c r="GH1032" s="9">
        <v>62.42</v>
      </c>
      <c r="GI1032" s="9">
        <v>62.37</v>
      </c>
      <c r="GJ1032" s="9">
        <v>62.31</v>
      </c>
      <c r="GK1032" s="9">
        <v>62.26</v>
      </c>
      <c r="GL1032" s="9">
        <v>62.2</v>
      </c>
      <c r="GM1032" s="9">
        <v>62.18</v>
      </c>
      <c r="GN1032" s="9">
        <v>62.18</v>
      </c>
      <c r="GO1032" s="9">
        <v>62.17</v>
      </c>
      <c r="GP1032" s="9">
        <v>62.17</v>
      </c>
      <c r="GQ1032" s="9">
        <v>62.21</v>
      </c>
      <c r="GR1032" s="9">
        <v>62.26</v>
      </c>
      <c r="GS1032" s="9">
        <v>62.33</v>
      </c>
      <c r="GT1032" s="9">
        <v>62.41</v>
      </c>
      <c r="GU1032" s="9">
        <v>62.45</v>
      </c>
      <c r="GV1032" s="9">
        <v>62.51</v>
      </c>
      <c r="GW1032" s="9">
        <v>62.62</v>
      </c>
      <c r="GX1032" s="9">
        <v>62.73</v>
      </c>
      <c r="GY1032" s="9">
        <v>62.84</v>
      </c>
      <c r="GZ1032" s="9">
        <v>62.95</v>
      </c>
      <c r="HA1032" s="9">
        <v>63.01</v>
      </c>
      <c r="HB1032" s="9">
        <v>63.1</v>
      </c>
      <c r="HC1032" s="9">
        <v>63.25</v>
      </c>
      <c r="HD1032" s="9">
        <v>63.4</v>
      </c>
      <c r="HE1032" s="9">
        <v>63.54</v>
      </c>
      <c r="HF1032" s="9">
        <v>63.67</v>
      </c>
      <c r="HG1032" s="9">
        <v>63.75</v>
      </c>
      <c r="HH1032" s="9">
        <v>63.84</v>
      </c>
      <c r="HI1032" s="9">
        <v>63.95</v>
      </c>
      <c r="HJ1032" s="9">
        <v>64.08</v>
      </c>
      <c r="HK1032" s="9">
        <v>64.2</v>
      </c>
      <c r="HL1032" s="9">
        <v>64.34</v>
      </c>
      <c r="HM1032" s="9">
        <v>64.45</v>
      </c>
      <c r="HN1032" s="9">
        <v>64.599999999999994</v>
      </c>
      <c r="HO1032" s="9">
        <v>64.77</v>
      </c>
      <c r="HP1032" s="9">
        <v>64.97</v>
      </c>
      <c r="HQ1032" s="9">
        <v>65.11</v>
      </c>
      <c r="HR1032" s="9">
        <v>65.2</v>
      </c>
      <c r="HS1032" s="9">
        <v>65.349999999999994</v>
      </c>
      <c r="HT1032" s="9">
        <v>65.459999999999994</v>
      </c>
      <c r="HU1032" s="9">
        <v>65.569999999999993</v>
      </c>
      <c r="HV1032" s="9">
        <v>65.67</v>
      </c>
      <c r="HW1032" s="9">
        <v>65.72</v>
      </c>
      <c r="HX1032" s="9">
        <v>65.790000000000006</v>
      </c>
      <c r="HY1032" s="9">
        <v>65.900000000000006</v>
      </c>
      <c r="ID1032" s="14">
        <v>84.838099999999997</v>
      </c>
      <c r="IE1032" s="14">
        <v>84.747900000000001</v>
      </c>
      <c r="IF1032" s="14">
        <v>-0.10641399999999999</v>
      </c>
      <c r="IH1032" s="7">
        <v>63.26</v>
      </c>
      <c r="II1032" s="9">
        <v>70.03</v>
      </c>
    </row>
    <row r="1033" spans="1:243" x14ac:dyDescent="0.35">
      <c r="A1033" s="6">
        <f t="shared" si="219"/>
        <v>45996</v>
      </c>
      <c r="B1033" s="13">
        <f t="shared" si="225"/>
        <v>12</v>
      </c>
      <c r="C1033" s="13">
        <f t="shared" si="226"/>
        <v>2025</v>
      </c>
      <c r="D1033">
        <f t="shared" si="227"/>
        <v>202512</v>
      </c>
      <c r="E1033">
        <f t="shared" si="228"/>
        <v>4</v>
      </c>
      <c r="F1033">
        <f t="shared" si="229"/>
        <v>202504</v>
      </c>
      <c r="G1033" t="s">
        <v>2216</v>
      </c>
      <c r="H1033" s="9">
        <v>4</v>
      </c>
      <c r="I1033" s="9">
        <v>3.9741</v>
      </c>
      <c r="J1033" s="10">
        <v>3.7788528000000001</v>
      </c>
      <c r="K1033" s="10">
        <v>3.7147917000000001</v>
      </c>
      <c r="L1033" s="10">
        <v>3.6550536999999998</v>
      </c>
      <c r="M1033" s="10">
        <v>3.5974704000000002</v>
      </c>
      <c r="N1033" s="10">
        <v>3.5422365999999998</v>
      </c>
      <c r="O1033" s="10">
        <v>3.4924472</v>
      </c>
      <c r="P1033" s="10">
        <v>3.4513052000000002</v>
      </c>
      <c r="Q1033" s="10">
        <v>3.4205928999999999</v>
      </c>
      <c r="R1033" s="10">
        <v>3.4005743000000002</v>
      </c>
      <c r="S1033" s="10">
        <v>3.3904079999999999</v>
      </c>
      <c r="T1033" s="10">
        <v>3.3882362000000001</v>
      </c>
      <c r="U1033" s="10">
        <v>3.3918867000000001</v>
      </c>
      <c r="V1033" s="10">
        <v>3.3981066000000002</v>
      </c>
      <c r="W1033" s="10">
        <v>3.4057993999999998</v>
      </c>
      <c r="X1033" s="10">
        <v>3.4146600999999999</v>
      </c>
      <c r="Y1033" s="10">
        <v>3.4243838000000002</v>
      </c>
      <c r="Z1033" s="10">
        <v>3.434666</v>
      </c>
      <c r="AA1033" s="10">
        <v>3.4452015</v>
      </c>
      <c r="AB1033" s="10">
        <v>3.4557386999999999</v>
      </c>
      <c r="AC1033" s="10">
        <v>3.4662714000000001</v>
      </c>
      <c r="AD1033" s="10">
        <v>3.4768640999999998</v>
      </c>
      <c r="AE1033" s="10">
        <v>3.4875818999999999</v>
      </c>
      <c r="AF1033" s="10">
        <v>3.4984896999999999</v>
      </c>
      <c r="AG1033" s="10">
        <v>3.5096522000000001</v>
      </c>
      <c r="AH1033" s="10">
        <v>3.5211196</v>
      </c>
      <c r="AI1033" s="10">
        <v>3.5328775000000001</v>
      </c>
      <c r="AJ1033" s="10">
        <v>3.5448935000000001</v>
      </c>
      <c r="AK1033" s="10">
        <v>3.5571350000000002</v>
      </c>
      <c r="AL1033" s="10">
        <v>3.5695701</v>
      </c>
      <c r="AM1033" s="10">
        <v>3.582166</v>
      </c>
      <c r="AN1033" s="10">
        <v>3.5948904000000002</v>
      </c>
      <c r="AO1033" s="10">
        <v>3.6077111999999998</v>
      </c>
      <c r="AP1033" s="10">
        <v>3.6205956000000001</v>
      </c>
      <c r="AQ1033" s="10">
        <v>3.6335115</v>
      </c>
      <c r="AR1033" s="10">
        <v>3.6464265999999999</v>
      </c>
      <c r="AS1033" s="10">
        <v>3.6593081999999999</v>
      </c>
      <c r="AT1033" s="10">
        <v>3.6721300000000001</v>
      </c>
      <c r="AU1033" s="10">
        <v>3.6848915999999998</v>
      </c>
      <c r="AV1033" s="10">
        <v>3.6975991000000001</v>
      </c>
      <c r="AW1033" s="10">
        <v>3.7102594</v>
      </c>
      <c r="AX1033" s="10">
        <v>3.7228789999999998</v>
      </c>
      <c r="AY1033" s="10">
        <v>3.7354642</v>
      </c>
      <c r="AZ1033" s="10">
        <v>3.7480218000000001</v>
      </c>
      <c r="BA1033" s="10">
        <v>3.7605583999999999</v>
      </c>
      <c r="BB1033" s="10">
        <v>3.7730801999999999</v>
      </c>
      <c r="BC1033" s="10">
        <v>3.7855940000000001</v>
      </c>
      <c r="BD1033" s="10">
        <v>3.7981064</v>
      </c>
      <c r="BE1033" s="10">
        <v>3.8106238000000001</v>
      </c>
      <c r="BF1033" s="10">
        <v>3.8231525999999998</v>
      </c>
      <c r="BG1033" s="10">
        <v>3.8356984999999999</v>
      </c>
      <c r="BH1033" s="10">
        <v>3.8482666999999999</v>
      </c>
      <c r="BI1033" s="10">
        <v>3.8608627000000002</v>
      </c>
      <c r="BJ1033" s="10">
        <v>3.8734918999999999</v>
      </c>
      <c r="BK1033" s="10">
        <v>3.8861595000000002</v>
      </c>
      <c r="BL1033" s="10">
        <v>3.8988710000000002</v>
      </c>
      <c r="BM1033" s="10">
        <v>3.911632</v>
      </c>
      <c r="BN1033" s="10">
        <v>3.9244474</v>
      </c>
      <c r="BO1033" s="10">
        <v>3.9373228</v>
      </c>
      <c r="BP1033" s="10">
        <v>3.9502638000000001</v>
      </c>
      <c r="BQ1033" s="10">
        <v>3.9632754000000001</v>
      </c>
      <c r="BR1033" s="10">
        <v>4.0428364999999999</v>
      </c>
      <c r="BS1033" s="10">
        <v>4.1245035999999997</v>
      </c>
      <c r="BU1033" s="9">
        <v>70.95</v>
      </c>
      <c r="BV1033" s="9">
        <v>70.63</v>
      </c>
      <c r="BW1033" s="9">
        <v>67.989999999999995</v>
      </c>
      <c r="BX1033" s="9">
        <v>65.66</v>
      </c>
      <c r="BY1033" s="9">
        <v>64.95</v>
      </c>
      <c r="BZ1033" s="9">
        <v>64.349999999999994</v>
      </c>
      <c r="CA1033" s="9">
        <v>64.05</v>
      </c>
      <c r="CB1033" s="9">
        <v>64.41</v>
      </c>
      <c r="CC1033" s="9">
        <v>65.66</v>
      </c>
      <c r="CD1033" s="9">
        <v>66.260000000000005</v>
      </c>
      <c r="CE1033" s="9">
        <v>70.959999999999994</v>
      </c>
      <c r="CF1033" s="9">
        <v>72.66</v>
      </c>
      <c r="CG1033" s="9">
        <v>74.459999999999994</v>
      </c>
      <c r="CH1033" s="9">
        <v>74.650000000000006</v>
      </c>
      <c r="CI1033" s="9">
        <v>69.09</v>
      </c>
      <c r="CJ1033" s="9">
        <v>64.12</v>
      </c>
      <c r="CK1033" s="9">
        <v>61.68</v>
      </c>
      <c r="CL1033" s="9">
        <v>60.66</v>
      </c>
      <c r="CM1033" s="9">
        <v>59.66</v>
      </c>
      <c r="CN1033" s="9">
        <v>59.73</v>
      </c>
      <c r="CO1033" s="9">
        <v>61.81</v>
      </c>
      <c r="CP1033" s="9">
        <v>66.010000000000005</v>
      </c>
      <c r="CQ1033" s="9">
        <v>69.14</v>
      </c>
      <c r="CR1033" s="9">
        <v>70.69</v>
      </c>
      <c r="CS1033" s="9">
        <v>72.14</v>
      </c>
      <c r="CT1033" s="9">
        <v>73.040000000000006</v>
      </c>
      <c r="CU1033" s="9">
        <v>69.760000000000005</v>
      </c>
      <c r="CV1033" s="9">
        <v>62.16</v>
      </c>
      <c r="CW1033" s="9">
        <v>58.9</v>
      </c>
      <c r="CX1033" s="9">
        <v>56.77</v>
      </c>
      <c r="CY1033" s="9">
        <v>56.83</v>
      </c>
      <c r="CZ1033" s="9">
        <v>56.94</v>
      </c>
      <c r="DA1033" s="9">
        <v>59.22</v>
      </c>
      <c r="DB1033" s="9">
        <v>63.78</v>
      </c>
      <c r="DC1033" s="9">
        <v>66.64</v>
      </c>
      <c r="DD1033" s="9">
        <v>67.34</v>
      </c>
      <c r="DE1033" s="9">
        <v>70.06</v>
      </c>
      <c r="DF1033" s="9">
        <v>69.59</v>
      </c>
      <c r="DG1033" s="9">
        <v>67.75</v>
      </c>
      <c r="DH1033" s="9">
        <v>60.67</v>
      </c>
      <c r="DI1033" s="9">
        <v>58.1</v>
      </c>
      <c r="DJ1033" s="9">
        <v>57.37</v>
      </c>
      <c r="DK1033" s="9">
        <v>57.89</v>
      </c>
      <c r="DL1033" s="9">
        <v>57.52</v>
      </c>
      <c r="DM1033" s="9">
        <v>58.81</v>
      </c>
      <c r="DN1033" s="9">
        <v>62.82</v>
      </c>
      <c r="DO1033" s="9">
        <v>65.48</v>
      </c>
      <c r="DP1033" s="9">
        <v>68.02</v>
      </c>
      <c r="DR1033" s="9">
        <v>78.84</v>
      </c>
      <c r="DS1033" s="9">
        <v>77.430000000000007</v>
      </c>
      <c r="DT1033" s="9">
        <v>70.099999999999994</v>
      </c>
      <c r="DU1033" s="9">
        <v>67.31</v>
      </c>
      <c r="DV1033" s="9">
        <v>66.709999999999994</v>
      </c>
      <c r="DW1033" s="9">
        <v>66.180000000000007</v>
      </c>
      <c r="DX1033" s="9">
        <v>65.040000000000006</v>
      </c>
      <c r="DY1033" s="9">
        <v>65.19</v>
      </c>
      <c r="DZ1033" s="9">
        <v>67.42</v>
      </c>
      <c r="EA1033" s="9">
        <v>71.2</v>
      </c>
      <c r="EB1033" s="9">
        <v>73.099999999999994</v>
      </c>
      <c r="EC1033" s="9">
        <v>73.319999999999993</v>
      </c>
      <c r="ED1033" s="9">
        <v>77.31</v>
      </c>
      <c r="EE1033" s="9">
        <v>76.83</v>
      </c>
      <c r="EF1033" s="9">
        <v>73.87</v>
      </c>
      <c r="EG1033" s="9">
        <v>64.88</v>
      </c>
      <c r="EH1033" s="9">
        <v>62.1</v>
      </c>
      <c r="EI1033" s="9">
        <v>61.88</v>
      </c>
      <c r="EJ1033" s="9">
        <v>62.1</v>
      </c>
      <c r="EK1033" s="9">
        <v>62.6</v>
      </c>
      <c r="EL1033" s="9">
        <v>64.959999999999994</v>
      </c>
      <c r="EM1033" s="9">
        <v>72.180000000000007</v>
      </c>
      <c r="EN1033" s="9">
        <v>74.06</v>
      </c>
      <c r="EO1033" s="9">
        <v>74.3</v>
      </c>
      <c r="EP1033" s="9">
        <v>74.22</v>
      </c>
      <c r="EQ1033" s="9">
        <v>73.78</v>
      </c>
      <c r="ER1033" s="9">
        <v>71.16</v>
      </c>
      <c r="ES1033" s="9">
        <v>63.8</v>
      </c>
      <c r="ET1033" s="9">
        <v>61.42</v>
      </c>
      <c r="EU1033" s="9">
        <v>61.24</v>
      </c>
      <c r="EV1033" s="9">
        <v>61.46</v>
      </c>
      <c r="EW1033" s="9">
        <v>61.95</v>
      </c>
      <c r="EX1033" s="9">
        <v>64.22</v>
      </c>
      <c r="EY1033" s="9">
        <v>70.88</v>
      </c>
      <c r="EZ1033" s="9">
        <v>72.900000000000006</v>
      </c>
      <c r="FA1033" s="9">
        <v>73.08</v>
      </c>
      <c r="FB1033" s="9">
        <v>73.06</v>
      </c>
      <c r="FC1033" s="9">
        <v>72.66</v>
      </c>
      <c r="FD1033" s="9">
        <v>70.16</v>
      </c>
      <c r="FE1033" s="9">
        <v>63.72</v>
      </c>
      <c r="FF1033" s="9">
        <v>61.45</v>
      </c>
      <c r="FG1033" s="9">
        <v>61.42</v>
      </c>
      <c r="FH1033" s="9">
        <v>61.77</v>
      </c>
      <c r="FI1033" s="9">
        <v>62.16</v>
      </c>
      <c r="FJ1033" s="9">
        <v>64.36</v>
      </c>
      <c r="FK1033" s="9">
        <v>71.86</v>
      </c>
      <c r="FL1033" s="9">
        <v>73.7</v>
      </c>
      <c r="FM1033" s="9">
        <v>73.97</v>
      </c>
      <c r="FO1033" s="9">
        <v>84.256100000000004</v>
      </c>
      <c r="FP1033" s="7">
        <v>64.42</v>
      </c>
      <c r="FQ1033" s="9">
        <v>1.3343</v>
      </c>
      <c r="FT1033" s="7">
        <v>3.8</v>
      </c>
      <c r="FU1033" s="7">
        <v>4.4800000000000004</v>
      </c>
      <c r="FV1033" s="9">
        <v>84.4238</v>
      </c>
      <c r="FX1033" s="9">
        <v>63.75</v>
      </c>
      <c r="FY1033" s="9">
        <v>63.14</v>
      </c>
      <c r="FZ1033" s="9">
        <v>62.86</v>
      </c>
      <c r="GA1033" s="9">
        <v>62.55</v>
      </c>
      <c r="GB1033" s="9">
        <v>63.29</v>
      </c>
      <c r="GD1033" s="9">
        <v>63.75</v>
      </c>
      <c r="GE1033" s="9">
        <v>63.39</v>
      </c>
      <c r="GF1033" s="9">
        <v>63.14</v>
      </c>
      <c r="GG1033" s="9">
        <v>63</v>
      </c>
      <c r="GH1033" s="9">
        <v>62.92</v>
      </c>
      <c r="GI1033" s="9">
        <v>62.86</v>
      </c>
      <c r="GJ1033" s="9">
        <v>62.78</v>
      </c>
      <c r="GK1033" s="9">
        <v>62.7</v>
      </c>
      <c r="GL1033" s="9">
        <v>62.63</v>
      </c>
      <c r="GM1033" s="9">
        <v>62.59</v>
      </c>
      <c r="GN1033" s="9">
        <v>62.58</v>
      </c>
      <c r="GO1033" s="9">
        <v>62.55</v>
      </c>
      <c r="GP1033" s="9">
        <v>62.54</v>
      </c>
      <c r="GQ1033" s="9">
        <v>62.56</v>
      </c>
      <c r="GR1033" s="9">
        <v>62.6</v>
      </c>
      <c r="GS1033" s="9">
        <v>62.66</v>
      </c>
      <c r="GT1033" s="9">
        <v>62.73</v>
      </c>
      <c r="GU1033" s="9">
        <v>62.76</v>
      </c>
      <c r="GV1033" s="9">
        <v>62.82</v>
      </c>
      <c r="GW1033" s="9">
        <v>62.92</v>
      </c>
      <c r="GX1033" s="9">
        <v>63.02</v>
      </c>
      <c r="GY1033" s="9">
        <v>63.13</v>
      </c>
      <c r="GZ1033" s="9">
        <v>63.23</v>
      </c>
      <c r="HA1033" s="9">
        <v>63.29</v>
      </c>
      <c r="HB1033" s="9">
        <v>63.37</v>
      </c>
      <c r="HC1033" s="9">
        <v>63.51</v>
      </c>
      <c r="HD1033" s="9">
        <v>63.65</v>
      </c>
      <c r="HE1033" s="9">
        <v>63.78</v>
      </c>
      <c r="HF1033" s="9">
        <v>63.91</v>
      </c>
      <c r="HG1033" s="9">
        <v>63.98</v>
      </c>
      <c r="HH1033" s="9">
        <v>64.08</v>
      </c>
      <c r="HI1033" s="9">
        <v>64.180000000000007</v>
      </c>
      <c r="HJ1033" s="9">
        <v>64.3</v>
      </c>
      <c r="HK1033" s="9">
        <v>64.42</v>
      </c>
      <c r="HL1033" s="9">
        <v>64.56</v>
      </c>
      <c r="HM1033" s="9">
        <v>64.67</v>
      </c>
      <c r="HN1033" s="9">
        <v>64.819999999999993</v>
      </c>
      <c r="HO1033" s="9">
        <v>64.989999999999995</v>
      </c>
      <c r="HP1033" s="9">
        <v>65.19</v>
      </c>
      <c r="HQ1033" s="9">
        <v>65.319999999999993</v>
      </c>
      <c r="HR1033" s="9">
        <v>65.41</v>
      </c>
      <c r="HS1033" s="9">
        <v>65.56</v>
      </c>
      <c r="HT1033" s="9">
        <v>65.67</v>
      </c>
      <c r="HU1033" s="9">
        <v>65.78</v>
      </c>
      <c r="HV1033" s="9">
        <v>65.88</v>
      </c>
      <c r="HW1033" s="9">
        <v>65.930000000000007</v>
      </c>
      <c r="HX1033" s="9">
        <v>65.98</v>
      </c>
      <c r="HY1033" s="9">
        <v>66.09</v>
      </c>
      <c r="ID1033" s="14">
        <v>84.838099999999997</v>
      </c>
      <c r="IE1033" s="14">
        <v>84.747900000000001</v>
      </c>
      <c r="IF1033" s="14">
        <v>-0.10641399999999999</v>
      </c>
      <c r="IH1033" s="7">
        <v>63.75</v>
      </c>
      <c r="II1033" s="9">
        <v>70.95</v>
      </c>
    </row>
    <row r="1034" spans="1:243" x14ac:dyDescent="0.35">
      <c r="A1034" s="6">
        <f t="shared" si="219"/>
        <v>45999</v>
      </c>
      <c r="B1034" s="13">
        <f t="shared" si="225"/>
        <v>12</v>
      </c>
      <c r="C1034" s="13">
        <f t="shared" si="226"/>
        <v>2025</v>
      </c>
      <c r="D1034">
        <f t="shared" si="227"/>
        <v>202512</v>
      </c>
      <c r="E1034">
        <f t="shared" si="228"/>
        <v>4</v>
      </c>
      <c r="F1034">
        <f t="shared" si="229"/>
        <v>202504</v>
      </c>
      <c r="G1034" t="s">
        <v>2217</v>
      </c>
      <c r="H1034" s="9">
        <v>4</v>
      </c>
      <c r="I1034" s="9">
        <v>3.9740000000000002</v>
      </c>
      <c r="J1034" s="10">
        <v>3.7521407</v>
      </c>
      <c r="K1034" s="10">
        <v>3.7208904999999999</v>
      </c>
      <c r="L1034" s="10">
        <v>3.6763194000000001</v>
      </c>
      <c r="M1034" s="10">
        <v>3.6245240000000001</v>
      </c>
      <c r="N1034" s="10">
        <v>3.5728032999999999</v>
      </c>
      <c r="O1034" s="10">
        <v>3.5267599000000001</v>
      </c>
      <c r="P1034" s="10">
        <v>3.4899263999999999</v>
      </c>
      <c r="Q1034" s="10">
        <v>3.4637197999999998</v>
      </c>
      <c r="R1034" s="10">
        <v>3.4484545999999998</v>
      </c>
      <c r="S1034" s="10">
        <v>3.4427162999999998</v>
      </c>
      <c r="T1034" s="10">
        <v>3.4450923000000002</v>
      </c>
      <c r="U1034" s="10">
        <v>3.4535361999999998</v>
      </c>
      <c r="V1034" s="10">
        <v>3.4652153000000001</v>
      </c>
      <c r="W1034" s="10">
        <v>3.4790116000000002</v>
      </c>
      <c r="X1034" s="10">
        <v>3.4943184</v>
      </c>
      <c r="Y1034" s="10">
        <v>3.5105295000000001</v>
      </c>
      <c r="Z1034" s="10">
        <v>3.5270388000000001</v>
      </c>
      <c r="AA1034" s="10">
        <v>3.5432394999999999</v>
      </c>
      <c r="AB1034" s="10">
        <v>3.5586432000000001</v>
      </c>
      <c r="AC1034" s="10">
        <v>3.57321</v>
      </c>
      <c r="AD1034" s="10">
        <v>3.5870063000000001</v>
      </c>
      <c r="AE1034" s="10">
        <v>3.6000988</v>
      </c>
      <c r="AF1034" s="10">
        <v>3.6125543000000002</v>
      </c>
      <c r="AG1034" s="10">
        <v>3.6244391999999999</v>
      </c>
      <c r="AH1034" s="10">
        <v>3.6358161999999998</v>
      </c>
      <c r="AI1034" s="10">
        <v>3.6467309999999999</v>
      </c>
      <c r="AJ1034" s="10">
        <v>3.6572249999999999</v>
      </c>
      <c r="AK1034" s="10">
        <v>3.6673399999999998</v>
      </c>
      <c r="AL1034" s="10">
        <v>3.6771175</v>
      </c>
      <c r="AM1034" s="10">
        <v>3.6865988999999999</v>
      </c>
      <c r="AN1034" s="10">
        <v>3.6958259999999998</v>
      </c>
      <c r="AO1034" s="10">
        <v>3.7048404000000001</v>
      </c>
      <c r="AP1034" s="10">
        <v>3.7136833999999999</v>
      </c>
      <c r="AQ1034" s="10">
        <v>3.7223967999999998</v>
      </c>
      <c r="AR1034" s="10">
        <v>3.7310222</v>
      </c>
      <c r="AS1034" s="10">
        <v>3.7396009000000001</v>
      </c>
      <c r="AT1034" s="10">
        <v>3.7481711</v>
      </c>
      <c r="AU1034" s="10">
        <v>3.7567545999999998</v>
      </c>
      <c r="AV1034" s="10">
        <v>3.7653686</v>
      </c>
      <c r="AW1034" s="10">
        <v>3.7740307</v>
      </c>
      <c r="AX1034" s="10">
        <v>3.7827582999999998</v>
      </c>
      <c r="AY1034" s="10">
        <v>3.7915687</v>
      </c>
      <c r="AZ1034" s="10">
        <v>3.8004794</v>
      </c>
      <c r="BA1034" s="10">
        <v>3.8095078</v>
      </c>
      <c r="BB1034" s="10">
        <v>3.8186711</v>
      </c>
      <c r="BC1034" s="10">
        <v>3.8279869</v>
      </c>
      <c r="BD1034" s="10">
        <v>3.8374725999999999</v>
      </c>
      <c r="BE1034" s="10">
        <v>3.8471454999999999</v>
      </c>
      <c r="BF1034" s="10">
        <v>3.8570209000000002</v>
      </c>
      <c r="BG1034" s="10">
        <v>3.8671025999999999</v>
      </c>
      <c r="BH1034" s="10">
        <v>3.8773901</v>
      </c>
      <c r="BI1034" s="10">
        <v>3.8878832999999999</v>
      </c>
      <c r="BJ1034" s="10">
        <v>3.8985821000000001</v>
      </c>
      <c r="BK1034" s="10">
        <v>3.9094861000000001</v>
      </c>
      <c r="BL1034" s="10">
        <v>3.9205952000000002</v>
      </c>
      <c r="BM1034" s="10">
        <v>3.9319092000000002</v>
      </c>
      <c r="BN1034" s="10">
        <v>3.9434277</v>
      </c>
      <c r="BO1034" s="10">
        <v>3.9551506000000001</v>
      </c>
      <c r="BP1034" s="10">
        <v>3.9670778000000002</v>
      </c>
      <c r="BQ1034" s="10">
        <v>3.9792087</v>
      </c>
      <c r="BR1034" s="10">
        <v>4.0559149000000003</v>
      </c>
      <c r="BS1034" s="10">
        <v>4.1377582999999998</v>
      </c>
      <c r="BU1034" s="9">
        <v>70.53</v>
      </c>
      <c r="BV1034" s="9">
        <v>69.59</v>
      </c>
      <c r="BW1034" s="9">
        <v>66.88</v>
      </c>
      <c r="BX1034" s="9">
        <v>64.56</v>
      </c>
      <c r="BY1034" s="9">
        <v>63.7</v>
      </c>
      <c r="BZ1034" s="9">
        <v>63.19</v>
      </c>
      <c r="CA1034" s="9">
        <v>63.06</v>
      </c>
      <c r="CB1034" s="9">
        <v>63.23</v>
      </c>
      <c r="CC1034" s="9">
        <v>64.290000000000006</v>
      </c>
      <c r="CD1034" s="9">
        <v>64.92</v>
      </c>
      <c r="CE1034" s="9">
        <v>69.62</v>
      </c>
      <c r="CF1034" s="9">
        <v>71.39</v>
      </c>
      <c r="CG1034" s="9">
        <v>73.209999999999994</v>
      </c>
      <c r="CH1034" s="9">
        <v>73.430000000000007</v>
      </c>
      <c r="CI1034" s="9">
        <v>67.88</v>
      </c>
      <c r="CJ1034" s="9">
        <v>63.2</v>
      </c>
      <c r="CK1034" s="9">
        <v>60.76</v>
      </c>
      <c r="CL1034" s="9">
        <v>59.74</v>
      </c>
      <c r="CM1034" s="9">
        <v>58.74</v>
      </c>
      <c r="CN1034" s="9">
        <v>58.81</v>
      </c>
      <c r="CO1034" s="9">
        <v>60.89</v>
      </c>
      <c r="CP1034" s="9">
        <v>65.25</v>
      </c>
      <c r="CQ1034" s="9">
        <v>68.38</v>
      </c>
      <c r="CR1034" s="9">
        <v>69.930000000000007</v>
      </c>
      <c r="CS1034" s="9">
        <v>71.680000000000007</v>
      </c>
      <c r="CT1034" s="9">
        <v>72.58</v>
      </c>
      <c r="CU1034" s="9">
        <v>69.3</v>
      </c>
      <c r="CV1034" s="9">
        <v>61.67</v>
      </c>
      <c r="CW1034" s="9">
        <v>58.41</v>
      </c>
      <c r="CX1034" s="9">
        <v>56.28</v>
      </c>
      <c r="CY1034" s="9">
        <v>56.34</v>
      </c>
      <c r="CZ1034" s="9">
        <v>56.45</v>
      </c>
      <c r="DA1034" s="9">
        <v>58.73</v>
      </c>
      <c r="DB1034" s="9">
        <v>63.29</v>
      </c>
      <c r="DC1034" s="9">
        <v>66.150000000000006</v>
      </c>
      <c r="DD1034" s="9">
        <v>66.849999999999994</v>
      </c>
      <c r="DE1034" s="9">
        <v>69.569999999999993</v>
      </c>
      <c r="DF1034" s="9">
        <v>69.099999999999994</v>
      </c>
      <c r="DG1034" s="9">
        <v>67.260000000000005</v>
      </c>
      <c r="DH1034" s="9">
        <v>60.18</v>
      </c>
      <c r="DI1034" s="9">
        <v>57.61</v>
      </c>
      <c r="DJ1034" s="9">
        <v>56.88</v>
      </c>
      <c r="DK1034" s="9">
        <v>57.4</v>
      </c>
      <c r="DL1034" s="9">
        <v>57.03</v>
      </c>
      <c r="DM1034" s="9">
        <v>58.32</v>
      </c>
      <c r="DN1034" s="9">
        <v>62.33</v>
      </c>
      <c r="DO1034" s="9">
        <v>64.989999999999995</v>
      </c>
      <c r="DP1034" s="9">
        <v>67.53</v>
      </c>
      <c r="DR1034" s="9">
        <v>79.400000000000006</v>
      </c>
      <c r="DS1034" s="9">
        <v>77.31</v>
      </c>
      <c r="DT1034" s="9">
        <v>70.599999999999994</v>
      </c>
      <c r="DU1034" s="9">
        <v>66.459999999999994</v>
      </c>
      <c r="DV1034" s="9">
        <v>65.87</v>
      </c>
      <c r="DW1034" s="9">
        <v>65.34</v>
      </c>
      <c r="DX1034" s="9">
        <v>64.17</v>
      </c>
      <c r="DY1034" s="9">
        <v>64.319999999999993</v>
      </c>
      <c r="DZ1034" s="9">
        <v>66.55</v>
      </c>
      <c r="EA1034" s="9">
        <v>70.150000000000006</v>
      </c>
      <c r="EB1034" s="9">
        <v>72.03</v>
      </c>
      <c r="EC1034" s="9">
        <v>72.25</v>
      </c>
      <c r="ED1034" s="9">
        <v>76.19</v>
      </c>
      <c r="EE1034" s="9">
        <v>75.72</v>
      </c>
      <c r="EF1034" s="9">
        <v>72.8</v>
      </c>
      <c r="EG1034" s="9">
        <v>64.489999999999995</v>
      </c>
      <c r="EH1034" s="9">
        <v>61.7</v>
      </c>
      <c r="EI1034" s="9">
        <v>61.48</v>
      </c>
      <c r="EJ1034" s="9">
        <v>61.7</v>
      </c>
      <c r="EK1034" s="9">
        <v>62.2</v>
      </c>
      <c r="EL1034" s="9">
        <v>64.56</v>
      </c>
      <c r="EM1034" s="9">
        <v>72.12</v>
      </c>
      <c r="EN1034" s="9">
        <v>74</v>
      </c>
      <c r="EO1034" s="9">
        <v>74.239999999999995</v>
      </c>
      <c r="EP1034" s="9">
        <v>74.16</v>
      </c>
      <c r="EQ1034" s="9">
        <v>73.72</v>
      </c>
      <c r="ER1034" s="9">
        <v>71.099999999999994</v>
      </c>
      <c r="ES1034" s="9">
        <v>63.68</v>
      </c>
      <c r="ET1034" s="9">
        <v>61.3</v>
      </c>
      <c r="EU1034" s="9">
        <v>61.12</v>
      </c>
      <c r="EV1034" s="9">
        <v>61.34</v>
      </c>
      <c r="EW1034" s="9">
        <v>61.83</v>
      </c>
      <c r="EX1034" s="9">
        <v>64.099999999999994</v>
      </c>
      <c r="EY1034" s="9">
        <v>71.180000000000007</v>
      </c>
      <c r="EZ1034" s="9">
        <v>73.209999999999994</v>
      </c>
      <c r="FA1034" s="9">
        <v>73.38</v>
      </c>
      <c r="FB1034" s="9">
        <v>73.37</v>
      </c>
      <c r="FC1034" s="9">
        <v>72.959999999999994</v>
      </c>
      <c r="FD1034" s="9">
        <v>70.459999999999994</v>
      </c>
      <c r="FE1034" s="9">
        <v>63.61</v>
      </c>
      <c r="FF1034" s="9">
        <v>61.34</v>
      </c>
      <c r="FG1034" s="9">
        <v>61.32</v>
      </c>
      <c r="FH1034" s="9">
        <v>61.67</v>
      </c>
      <c r="FI1034" s="9">
        <v>62.06</v>
      </c>
      <c r="FJ1034" s="9">
        <v>64.260000000000005</v>
      </c>
      <c r="FK1034" s="9">
        <v>72.36</v>
      </c>
      <c r="FL1034" s="9">
        <v>74.209999999999994</v>
      </c>
      <c r="FM1034" s="9">
        <v>74.48</v>
      </c>
      <c r="FO1034" s="9">
        <v>84.2136</v>
      </c>
      <c r="FP1034" s="7">
        <v>63.3</v>
      </c>
      <c r="FQ1034" s="9">
        <v>1.3311999999999999</v>
      </c>
      <c r="FT1034" s="7">
        <v>3.82</v>
      </c>
      <c r="FU1034" s="7">
        <v>4.53</v>
      </c>
      <c r="FV1034" s="9">
        <v>84.366399999999999</v>
      </c>
      <c r="FX1034" s="9">
        <v>62.49</v>
      </c>
      <c r="FY1034" s="9">
        <v>61.93</v>
      </c>
      <c r="FZ1034" s="9">
        <v>61.74</v>
      </c>
      <c r="GA1034" s="9">
        <v>61.63</v>
      </c>
      <c r="GB1034" s="9">
        <v>62.67</v>
      </c>
      <c r="GD1034" s="9">
        <v>62.49</v>
      </c>
      <c r="GE1034" s="9">
        <v>62.15</v>
      </c>
      <c r="GF1034" s="9">
        <v>61.93</v>
      </c>
      <c r="GG1034" s="9">
        <v>61.82</v>
      </c>
      <c r="GH1034" s="9">
        <v>61.77</v>
      </c>
      <c r="GI1034" s="9">
        <v>61.74</v>
      </c>
      <c r="GJ1034" s="9">
        <v>61.69</v>
      </c>
      <c r="GK1034" s="9">
        <v>61.64</v>
      </c>
      <c r="GL1034" s="9">
        <v>61.6</v>
      </c>
      <c r="GM1034" s="9">
        <v>61.6</v>
      </c>
      <c r="GN1034" s="9">
        <v>61.62</v>
      </c>
      <c r="GO1034" s="9">
        <v>61.63</v>
      </c>
      <c r="GP1034" s="9">
        <v>61.65</v>
      </c>
      <c r="GQ1034" s="9">
        <v>61.7</v>
      </c>
      <c r="GR1034" s="9">
        <v>61.78</v>
      </c>
      <c r="GS1034" s="9">
        <v>61.87</v>
      </c>
      <c r="GT1034" s="9">
        <v>61.96</v>
      </c>
      <c r="GU1034" s="9">
        <v>62.01</v>
      </c>
      <c r="GV1034" s="9">
        <v>62.1</v>
      </c>
      <c r="GW1034" s="9">
        <v>62.22</v>
      </c>
      <c r="GX1034" s="9">
        <v>62.34</v>
      </c>
      <c r="GY1034" s="9">
        <v>62.47</v>
      </c>
      <c r="GZ1034" s="9">
        <v>62.59</v>
      </c>
      <c r="HA1034" s="9">
        <v>62.67</v>
      </c>
      <c r="HB1034" s="9">
        <v>62.77</v>
      </c>
      <c r="HC1034" s="9">
        <v>62.92</v>
      </c>
      <c r="HD1034" s="9">
        <v>63.08</v>
      </c>
      <c r="HE1034" s="9">
        <v>63.23</v>
      </c>
      <c r="HF1034" s="9">
        <v>63.39</v>
      </c>
      <c r="HG1034" s="9">
        <v>63.49</v>
      </c>
      <c r="HH1034" s="9">
        <v>63.61</v>
      </c>
      <c r="HI1034" s="9">
        <v>63.72</v>
      </c>
      <c r="HJ1034" s="9">
        <v>63.85</v>
      </c>
      <c r="HK1034" s="9">
        <v>63.99</v>
      </c>
      <c r="HL1034" s="9">
        <v>64.14</v>
      </c>
      <c r="HM1034" s="9">
        <v>64.260000000000005</v>
      </c>
      <c r="HN1034" s="9">
        <v>64.42</v>
      </c>
      <c r="HO1034" s="9">
        <v>64.599999999999994</v>
      </c>
      <c r="HP1034" s="9">
        <v>64.819999999999993</v>
      </c>
      <c r="HQ1034" s="9">
        <v>64.959999999999994</v>
      </c>
      <c r="HR1034" s="9">
        <v>65.06</v>
      </c>
      <c r="HS1034" s="9">
        <v>65.22</v>
      </c>
      <c r="HT1034" s="9">
        <v>65.34</v>
      </c>
      <c r="HU1034" s="9">
        <v>65.459999999999994</v>
      </c>
      <c r="HV1034" s="9">
        <v>65.569999999999993</v>
      </c>
      <c r="HW1034" s="9">
        <v>65.64</v>
      </c>
      <c r="HX1034" s="9">
        <v>65.7</v>
      </c>
      <c r="HY1034" s="9">
        <v>65.81</v>
      </c>
      <c r="ID1034" s="14">
        <v>84.838099999999997</v>
      </c>
      <c r="IE1034" s="14">
        <v>84.747900000000001</v>
      </c>
      <c r="IF1034" s="14">
        <v>-0.10641399999999999</v>
      </c>
      <c r="IH1034" s="7">
        <v>62.49</v>
      </c>
      <c r="II1034" s="9">
        <v>70.53</v>
      </c>
    </row>
    <row r="1035" spans="1:243" x14ac:dyDescent="0.35">
      <c r="A1035" s="6">
        <f t="shared" si="219"/>
        <v>46000</v>
      </c>
      <c r="B1035" s="13">
        <f t="shared" si="225"/>
        <v>12</v>
      </c>
      <c r="C1035" s="13">
        <f t="shared" si="226"/>
        <v>2025</v>
      </c>
      <c r="D1035">
        <f t="shared" si="227"/>
        <v>202512</v>
      </c>
      <c r="E1035">
        <f t="shared" si="228"/>
        <v>4</v>
      </c>
      <c r="F1035">
        <f t="shared" si="229"/>
        <v>202504</v>
      </c>
      <c r="G1035" t="s">
        <v>2218</v>
      </c>
      <c r="H1035" s="9">
        <v>4</v>
      </c>
      <c r="I1035" s="9">
        <v>3.9748999999999999</v>
      </c>
      <c r="J1035" s="10">
        <v>3.7458868999999999</v>
      </c>
      <c r="K1035" s="10">
        <v>3.7124166999999999</v>
      </c>
      <c r="L1035" s="10">
        <v>3.6643859000000001</v>
      </c>
      <c r="M1035" s="10">
        <v>3.6092488</v>
      </c>
      <c r="N1035" s="10">
        <v>3.5554182999999999</v>
      </c>
      <c r="O1035" s="10">
        <v>3.5084297000000002</v>
      </c>
      <c r="P1035" s="10">
        <v>3.471527</v>
      </c>
      <c r="Q1035" s="10">
        <v>3.4455627</v>
      </c>
      <c r="R1035" s="10">
        <v>3.4304627999999999</v>
      </c>
      <c r="S1035" s="10">
        <v>3.4248091999999999</v>
      </c>
      <c r="T1035" s="10">
        <v>3.4271690000000001</v>
      </c>
      <c r="U1035" s="10">
        <v>3.4355422999999998</v>
      </c>
      <c r="V1035" s="10">
        <v>3.4471185000000002</v>
      </c>
      <c r="W1035" s="10">
        <v>3.4607836999999999</v>
      </c>
      <c r="X1035" s="10">
        <v>3.4759267</v>
      </c>
      <c r="Y1035" s="10">
        <v>3.4919370000000001</v>
      </c>
      <c r="Z1035" s="10">
        <v>3.5082038</v>
      </c>
      <c r="AA1035" s="10">
        <v>3.5241161000000001</v>
      </c>
      <c r="AB1035" s="10">
        <v>3.5391818000000002</v>
      </c>
      <c r="AC1035" s="10">
        <v>3.5533608999999999</v>
      </c>
      <c r="AD1035" s="10">
        <v>3.5667203000000001</v>
      </c>
      <c r="AE1035" s="10">
        <v>3.5793275000000002</v>
      </c>
      <c r="AF1035" s="10">
        <v>3.5912497999999999</v>
      </c>
      <c r="AG1035" s="10">
        <v>3.6025542000000002</v>
      </c>
      <c r="AH1035" s="10">
        <v>3.6133060000000001</v>
      </c>
      <c r="AI1035" s="10">
        <v>3.6235618999999999</v>
      </c>
      <c r="AJ1035" s="10">
        <v>3.6333761</v>
      </c>
      <c r="AK1035" s="10">
        <v>3.6428031999999999</v>
      </c>
      <c r="AL1035" s="10">
        <v>3.6518977000000001</v>
      </c>
      <c r="AM1035" s="10">
        <v>3.6607137999999999</v>
      </c>
      <c r="AN1035" s="10">
        <v>3.6693061999999999</v>
      </c>
      <c r="AO1035" s="10">
        <v>3.6777293000000002</v>
      </c>
      <c r="AP1035" s="10">
        <v>3.6860374999999999</v>
      </c>
      <c r="AQ1035" s="10">
        <v>3.6942851999999999</v>
      </c>
      <c r="AR1035" s="10">
        <v>3.7025269999999999</v>
      </c>
      <c r="AS1035" s="10">
        <v>3.7108172000000001</v>
      </c>
      <c r="AT1035" s="10">
        <v>3.7192052000000002</v>
      </c>
      <c r="AU1035" s="10">
        <v>3.7277125999999998</v>
      </c>
      <c r="AV1035" s="10">
        <v>3.7363517000000002</v>
      </c>
      <c r="AW1035" s="10">
        <v>3.7451349</v>
      </c>
      <c r="AX1035" s="10">
        <v>3.7540745000000002</v>
      </c>
      <c r="AY1035" s="10">
        <v>3.7631828000000001</v>
      </c>
      <c r="AZ1035" s="10">
        <v>3.7724720999999999</v>
      </c>
      <c r="BA1035" s="10">
        <v>3.7819549000000001</v>
      </c>
      <c r="BB1035" s="10">
        <v>3.7916433999999999</v>
      </c>
      <c r="BC1035" s="10">
        <v>3.8015498999999999</v>
      </c>
      <c r="BD1035" s="10">
        <v>3.8116867999999999</v>
      </c>
      <c r="BE1035" s="10">
        <v>3.8220664000000002</v>
      </c>
      <c r="BF1035" s="10">
        <v>3.8326981999999998</v>
      </c>
      <c r="BG1035" s="10">
        <v>3.8435785</v>
      </c>
      <c r="BH1035" s="10">
        <v>3.8546988</v>
      </c>
      <c r="BI1035" s="10">
        <v>3.8660511999999998</v>
      </c>
      <c r="BJ1035" s="10">
        <v>3.8776277000000001</v>
      </c>
      <c r="BK1035" s="10">
        <v>3.8894199</v>
      </c>
      <c r="BL1035" s="10">
        <v>3.9014199000000001</v>
      </c>
      <c r="BM1035" s="10">
        <v>3.9136196999999999</v>
      </c>
      <c r="BN1035" s="10">
        <v>3.9260109000000001</v>
      </c>
      <c r="BO1035" s="10">
        <v>3.9385856000000001</v>
      </c>
      <c r="BP1035" s="10">
        <v>3.9513357999999998</v>
      </c>
      <c r="BQ1035" s="10">
        <v>3.9642531000000001</v>
      </c>
      <c r="BR1035" s="10">
        <v>4.0447031999999998</v>
      </c>
      <c r="BS1035" s="10">
        <v>4.1284504999999996</v>
      </c>
      <c r="BU1035" s="9">
        <v>72.290000000000006</v>
      </c>
      <c r="BV1035" s="9">
        <v>71.13</v>
      </c>
      <c r="BW1035" s="9">
        <v>68.2</v>
      </c>
      <c r="BX1035" s="9">
        <v>65.8</v>
      </c>
      <c r="BY1035" s="9">
        <v>64.92</v>
      </c>
      <c r="BZ1035" s="9">
        <v>64.23</v>
      </c>
      <c r="CA1035" s="9">
        <v>64.010000000000005</v>
      </c>
      <c r="CB1035" s="9">
        <v>64.36</v>
      </c>
      <c r="CC1035" s="9">
        <v>65.569999999999993</v>
      </c>
      <c r="CD1035" s="9">
        <v>66.09</v>
      </c>
      <c r="CE1035" s="9">
        <v>70.39</v>
      </c>
      <c r="CF1035" s="9">
        <v>72.2</v>
      </c>
      <c r="CG1035" s="9">
        <v>74.08</v>
      </c>
      <c r="CH1035" s="9">
        <v>74.28</v>
      </c>
      <c r="CI1035" s="9">
        <v>68.73</v>
      </c>
      <c r="CJ1035" s="9">
        <v>63.37</v>
      </c>
      <c r="CK1035" s="9">
        <v>60.93</v>
      </c>
      <c r="CL1035" s="9">
        <v>59.91</v>
      </c>
      <c r="CM1035" s="9">
        <v>59.08</v>
      </c>
      <c r="CN1035" s="9">
        <v>59.15</v>
      </c>
      <c r="CO1035" s="9">
        <v>61.23</v>
      </c>
      <c r="CP1035" s="9">
        <v>65.59</v>
      </c>
      <c r="CQ1035" s="9">
        <v>68.72</v>
      </c>
      <c r="CR1035" s="9">
        <v>70.27</v>
      </c>
      <c r="CS1035" s="9">
        <v>72.02</v>
      </c>
      <c r="CT1035" s="9">
        <v>72.92</v>
      </c>
      <c r="CU1035" s="9">
        <v>69.64</v>
      </c>
      <c r="CV1035" s="9">
        <v>62.12</v>
      </c>
      <c r="CW1035" s="9">
        <v>58.2</v>
      </c>
      <c r="CX1035" s="9">
        <v>55.88</v>
      </c>
      <c r="CY1035" s="9">
        <v>55.73</v>
      </c>
      <c r="CZ1035" s="9">
        <v>55.84</v>
      </c>
      <c r="DA1035" s="9">
        <v>58.12</v>
      </c>
      <c r="DB1035" s="9">
        <v>63.12</v>
      </c>
      <c r="DC1035" s="9">
        <v>65.98</v>
      </c>
      <c r="DD1035" s="9">
        <v>66.680000000000007</v>
      </c>
      <c r="DE1035" s="9">
        <v>69.400000000000006</v>
      </c>
      <c r="DF1035" s="9">
        <v>68.930000000000007</v>
      </c>
      <c r="DG1035" s="9">
        <v>67.09</v>
      </c>
      <c r="DH1035" s="9">
        <v>60.01</v>
      </c>
      <c r="DI1035" s="9">
        <v>57.44</v>
      </c>
      <c r="DJ1035" s="9">
        <v>56.71</v>
      </c>
      <c r="DK1035" s="9">
        <v>57.23</v>
      </c>
      <c r="DL1035" s="9">
        <v>56.86</v>
      </c>
      <c r="DM1035" s="9">
        <v>58.15</v>
      </c>
      <c r="DN1035" s="9">
        <v>62.16</v>
      </c>
      <c r="DO1035" s="9">
        <v>64.819999999999993</v>
      </c>
      <c r="DP1035" s="9">
        <v>67.36</v>
      </c>
      <c r="DR1035" s="9">
        <v>80.959999999999994</v>
      </c>
      <c r="DS1035" s="9">
        <v>78.13</v>
      </c>
      <c r="DT1035" s="9">
        <v>69.16</v>
      </c>
      <c r="DU1035" s="9">
        <v>67.22</v>
      </c>
      <c r="DV1035" s="9">
        <v>66.62</v>
      </c>
      <c r="DW1035" s="9">
        <v>66.09</v>
      </c>
      <c r="DX1035" s="9">
        <v>64.88</v>
      </c>
      <c r="DY1035" s="9">
        <v>65.03</v>
      </c>
      <c r="DZ1035" s="9">
        <v>67.260000000000005</v>
      </c>
      <c r="EA1035" s="9">
        <v>70.12</v>
      </c>
      <c r="EB1035" s="9">
        <v>72</v>
      </c>
      <c r="EC1035" s="9">
        <v>72.22</v>
      </c>
      <c r="ED1035" s="9">
        <v>76.150000000000006</v>
      </c>
      <c r="EE1035" s="9">
        <v>75.680000000000007</v>
      </c>
      <c r="EF1035" s="9">
        <v>72.760000000000005</v>
      </c>
      <c r="EG1035" s="9">
        <v>64.64</v>
      </c>
      <c r="EH1035" s="9">
        <v>61.84</v>
      </c>
      <c r="EI1035" s="9">
        <v>61.62</v>
      </c>
      <c r="EJ1035" s="9">
        <v>61.84</v>
      </c>
      <c r="EK1035" s="9">
        <v>62.34</v>
      </c>
      <c r="EL1035" s="9">
        <v>64.7</v>
      </c>
      <c r="EM1035" s="9">
        <v>71.540000000000006</v>
      </c>
      <c r="EN1035" s="9">
        <v>73.400000000000006</v>
      </c>
      <c r="EO1035" s="9">
        <v>73.64</v>
      </c>
      <c r="EP1035" s="9">
        <v>73.56</v>
      </c>
      <c r="EQ1035" s="9">
        <v>73.12</v>
      </c>
      <c r="ER1035" s="9">
        <v>70.52</v>
      </c>
      <c r="ES1035" s="9">
        <v>63.67</v>
      </c>
      <c r="ET1035" s="9">
        <v>61.28</v>
      </c>
      <c r="EU1035" s="9">
        <v>61.1</v>
      </c>
      <c r="EV1035" s="9">
        <v>61.32</v>
      </c>
      <c r="EW1035" s="9">
        <v>61.82</v>
      </c>
      <c r="EX1035" s="9">
        <v>64.09</v>
      </c>
      <c r="EY1035" s="9">
        <v>70.62</v>
      </c>
      <c r="EZ1035" s="9">
        <v>72.66</v>
      </c>
      <c r="FA1035" s="9">
        <v>72.83</v>
      </c>
      <c r="FB1035" s="9">
        <v>72.83</v>
      </c>
      <c r="FC1035" s="9">
        <v>72.42</v>
      </c>
      <c r="FD1035" s="9">
        <v>69.94</v>
      </c>
      <c r="FE1035" s="9">
        <v>63.6</v>
      </c>
      <c r="FF1035" s="9">
        <v>61.33</v>
      </c>
      <c r="FG1035" s="9">
        <v>61.31</v>
      </c>
      <c r="FH1035" s="9">
        <v>61.66</v>
      </c>
      <c r="FI1035" s="9">
        <v>62.05</v>
      </c>
      <c r="FJ1035" s="9">
        <v>64.25</v>
      </c>
      <c r="FK1035" s="9">
        <v>71.89</v>
      </c>
      <c r="FL1035" s="9">
        <v>73.739999999999995</v>
      </c>
      <c r="FM1035" s="9">
        <v>74.02</v>
      </c>
      <c r="FO1035" s="9">
        <v>84.068399999999997</v>
      </c>
      <c r="FP1035" s="7">
        <v>62.62</v>
      </c>
      <c r="FQ1035" s="9">
        <v>1.3297000000000001</v>
      </c>
      <c r="FT1035" s="7">
        <v>3.79</v>
      </c>
      <c r="FU1035" s="7">
        <v>4.51</v>
      </c>
      <c r="FV1035" s="9">
        <v>84.225700000000003</v>
      </c>
      <c r="FX1035" s="9">
        <v>61.94</v>
      </c>
      <c r="FY1035" s="9">
        <v>61.47</v>
      </c>
      <c r="FZ1035" s="9">
        <v>61.38</v>
      </c>
      <c r="GA1035" s="9">
        <v>61.38</v>
      </c>
      <c r="GB1035" s="9">
        <v>62.52</v>
      </c>
      <c r="GD1035" s="9">
        <v>61.94</v>
      </c>
      <c r="GE1035" s="9">
        <v>61.65</v>
      </c>
      <c r="GF1035" s="9">
        <v>61.47</v>
      </c>
      <c r="GG1035" s="9">
        <v>61.39</v>
      </c>
      <c r="GH1035" s="9">
        <v>61.38</v>
      </c>
      <c r="GI1035" s="9">
        <v>61.38</v>
      </c>
      <c r="GJ1035" s="9">
        <v>61.36</v>
      </c>
      <c r="GK1035" s="9">
        <v>61.33</v>
      </c>
      <c r="GL1035" s="9">
        <v>61.31</v>
      </c>
      <c r="GM1035" s="9">
        <v>61.33</v>
      </c>
      <c r="GN1035" s="9">
        <v>61.36</v>
      </c>
      <c r="GO1035" s="9">
        <v>61.38</v>
      </c>
      <c r="GP1035" s="9">
        <v>61.41</v>
      </c>
      <c r="GQ1035" s="9">
        <v>61.47</v>
      </c>
      <c r="GR1035" s="9">
        <v>61.55</v>
      </c>
      <c r="GS1035" s="9">
        <v>61.65</v>
      </c>
      <c r="GT1035" s="9">
        <v>61.75</v>
      </c>
      <c r="GU1035" s="9">
        <v>61.81</v>
      </c>
      <c r="GV1035" s="9">
        <v>61.91</v>
      </c>
      <c r="GW1035" s="9">
        <v>62.04</v>
      </c>
      <c r="GX1035" s="9">
        <v>62.17</v>
      </c>
      <c r="GY1035" s="9">
        <v>62.32</v>
      </c>
      <c r="GZ1035" s="9">
        <v>62.44</v>
      </c>
      <c r="HA1035" s="9">
        <v>62.52</v>
      </c>
      <c r="HB1035" s="9">
        <v>62.63</v>
      </c>
      <c r="HC1035" s="9">
        <v>62.8</v>
      </c>
      <c r="HD1035" s="9">
        <v>62.97</v>
      </c>
      <c r="HE1035" s="9">
        <v>63.12</v>
      </c>
      <c r="HF1035" s="9">
        <v>63.28</v>
      </c>
      <c r="HG1035" s="9">
        <v>63.38</v>
      </c>
      <c r="HH1035" s="9">
        <v>63.5</v>
      </c>
      <c r="HI1035" s="9">
        <v>63.61</v>
      </c>
      <c r="HJ1035" s="9">
        <v>63.75</v>
      </c>
      <c r="HK1035" s="9">
        <v>63.9</v>
      </c>
      <c r="HL1035" s="9">
        <v>64.05</v>
      </c>
      <c r="HM1035" s="9">
        <v>64.17</v>
      </c>
      <c r="HN1035" s="9">
        <v>64.33</v>
      </c>
      <c r="HO1035" s="9">
        <v>64.52</v>
      </c>
      <c r="HP1035" s="9">
        <v>64.75</v>
      </c>
      <c r="HQ1035" s="9">
        <v>64.89</v>
      </c>
      <c r="HR1035" s="9">
        <v>64.989999999999995</v>
      </c>
      <c r="HS1035" s="9">
        <v>65.150000000000006</v>
      </c>
      <c r="HT1035" s="9">
        <v>65.27</v>
      </c>
      <c r="HU1035" s="9">
        <v>65.400000000000006</v>
      </c>
      <c r="HV1035" s="9">
        <v>65.510000000000005</v>
      </c>
      <c r="HW1035" s="9">
        <v>65.59</v>
      </c>
      <c r="HX1035" s="9">
        <v>65.650000000000006</v>
      </c>
      <c r="HY1035" s="9">
        <v>65.760000000000005</v>
      </c>
      <c r="ID1035" s="14">
        <v>84.838099999999997</v>
      </c>
      <c r="IE1035" s="14">
        <v>84.747900000000001</v>
      </c>
      <c r="IF1035" s="14">
        <v>-0.10641399999999999</v>
      </c>
      <c r="IH1035" s="7">
        <v>61.94</v>
      </c>
      <c r="II1035" s="9">
        <v>72.290000000000006</v>
      </c>
    </row>
    <row r="1036" spans="1:243" x14ac:dyDescent="0.35">
      <c r="A1036" s="6">
        <f t="shared" si="219"/>
        <v>46001</v>
      </c>
      <c r="B1036" s="13">
        <f t="shared" si="225"/>
        <v>12</v>
      </c>
      <c r="C1036" s="13">
        <f t="shared" si="226"/>
        <v>2025</v>
      </c>
      <c r="D1036">
        <f t="shared" si="227"/>
        <v>202512</v>
      </c>
      <c r="E1036">
        <f t="shared" si="228"/>
        <v>4</v>
      </c>
      <c r="F1036">
        <f t="shared" si="229"/>
        <v>202504</v>
      </c>
      <c r="G1036" t="s">
        <v>2219</v>
      </c>
      <c r="H1036" s="9">
        <v>4</v>
      </c>
      <c r="I1036" s="9">
        <v>3.9742999999999999</v>
      </c>
      <c r="J1036" s="10">
        <v>3.7466035999999998</v>
      </c>
      <c r="K1036" s="10">
        <v>3.7135286000000001</v>
      </c>
      <c r="L1036" s="10">
        <v>3.6660480999999998</v>
      </c>
      <c r="M1036" s="10">
        <v>3.6110240999999998</v>
      </c>
      <c r="N1036" s="10">
        <v>3.5574637999999998</v>
      </c>
      <c r="O1036" s="10">
        <v>3.5114230000000002</v>
      </c>
      <c r="P1036" s="10">
        <v>3.4758950999999998</v>
      </c>
      <c r="Q1036" s="10">
        <v>3.4515297999999999</v>
      </c>
      <c r="R1036" s="10">
        <v>3.4379735999999999</v>
      </c>
      <c r="S1036" s="10">
        <v>3.4339217999999998</v>
      </c>
      <c r="T1036" s="10">
        <v>3.4376547</v>
      </c>
      <c r="U1036" s="10">
        <v>3.4473226000000001</v>
      </c>
      <c r="V1036" s="10">
        <v>3.4600344999999999</v>
      </c>
      <c r="W1036" s="10">
        <v>3.4746481</v>
      </c>
      <c r="X1036" s="10">
        <v>3.4905681999999998</v>
      </c>
      <c r="Y1036" s="10">
        <v>3.5072002000000002</v>
      </c>
      <c r="Z1036" s="10">
        <v>3.5239495999999999</v>
      </c>
      <c r="AA1036" s="10">
        <v>3.5402209999999998</v>
      </c>
      <c r="AB1036" s="10">
        <v>3.5555381000000001</v>
      </c>
      <c r="AC1036" s="10">
        <v>3.5698745000000001</v>
      </c>
      <c r="AD1036" s="10">
        <v>3.5833107000000002</v>
      </c>
      <c r="AE1036" s="10">
        <v>3.5959273999999999</v>
      </c>
      <c r="AF1036" s="10">
        <v>3.6078054000000002</v>
      </c>
      <c r="AG1036" s="10">
        <v>3.6190250000000002</v>
      </c>
      <c r="AH1036" s="10">
        <v>3.6296643</v>
      </c>
      <c r="AI1036" s="10">
        <v>3.6397898999999998</v>
      </c>
      <c r="AJ1036" s="10">
        <v>3.6494654</v>
      </c>
      <c r="AK1036" s="10">
        <v>3.6587546</v>
      </c>
      <c r="AL1036" s="10">
        <v>3.6677214</v>
      </c>
      <c r="AM1036" s="10">
        <v>3.6764293000000001</v>
      </c>
      <c r="AN1036" s="10">
        <v>3.6849421000000002</v>
      </c>
      <c r="AO1036" s="10">
        <v>3.6933237999999999</v>
      </c>
      <c r="AP1036" s="10">
        <v>3.7016377999999999</v>
      </c>
      <c r="AQ1036" s="10">
        <v>3.7099481000000001</v>
      </c>
      <c r="AR1036" s="10">
        <v>3.7183183999999998</v>
      </c>
      <c r="AS1036" s="10">
        <v>3.7268123000000002</v>
      </c>
      <c r="AT1036" s="10">
        <v>3.7354854999999998</v>
      </c>
      <c r="AU1036" s="10">
        <v>3.7443529</v>
      </c>
      <c r="AV1036" s="10">
        <v>3.7534173000000002</v>
      </c>
      <c r="AW1036" s="10">
        <v>3.7626814</v>
      </c>
      <c r="AX1036" s="10">
        <v>3.7721480999999999</v>
      </c>
      <c r="AY1036" s="10">
        <v>3.7818198999999999</v>
      </c>
      <c r="AZ1036" s="10">
        <v>3.7916997000000001</v>
      </c>
      <c r="BA1036" s="10">
        <v>3.8017903999999998</v>
      </c>
      <c r="BB1036" s="10">
        <v>3.8120945000000002</v>
      </c>
      <c r="BC1036" s="10">
        <v>3.8226148000000002</v>
      </c>
      <c r="BD1036" s="10">
        <v>3.8333542</v>
      </c>
      <c r="BE1036" s="10">
        <v>3.8443152999999999</v>
      </c>
      <c r="BF1036" s="10">
        <v>3.8554989000000002</v>
      </c>
      <c r="BG1036" s="10">
        <v>3.8668971999999999</v>
      </c>
      <c r="BH1036" s="10">
        <v>3.8784996</v>
      </c>
      <c r="BI1036" s="10">
        <v>3.8902958999999999</v>
      </c>
      <c r="BJ1036" s="10">
        <v>3.9022760000000001</v>
      </c>
      <c r="BK1036" s="10">
        <v>3.9144290000000002</v>
      </c>
      <c r="BL1036" s="10">
        <v>3.9267449999999999</v>
      </c>
      <c r="BM1036" s="10">
        <v>3.9392136</v>
      </c>
      <c r="BN1036" s="10">
        <v>3.9518243000000002</v>
      </c>
      <c r="BO1036" s="10">
        <v>3.9645667000000002</v>
      </c>
      <c r="BP1036" s="10">
        <v>3.9774308</v>
      </c>
      <c r="BQ1036" s="10">
        <v>3.9904060000000001</v>
      </c>
      <c r="BR1036" s="10">
        <v>4.0701003</v>
      </c>
      <c r="BS1036" s="10">
        <v>4.1517273000000001</v>
      </c>
      <c r="BU1036" s="9">
        <v>69.7</v>
      </c>
      <c r="BV1036" s="9">
        <v>68.62</v>
      </c>
      <c r="BW1036" s="9">
        <v>66.010000000000005</v>
      </c>
      <c r="BX1036" s="9">
        <v>63.93</v>
      </c>
      <c r="BY1036" s="9">
        <v>63.03</v>
      </c>
      <c r="BZ1036" s="9">
        <v>62.31</v>
      </c>
      <c r="CA1036" s="9">
        <v>62.25</v>
      </c>
      <c r="CB1036" s="9">
        <v>62.6</v>
      </c>
      <c r="CC1036" s="9">
        <v>63.85</v>
      </c>
      <c r="CD1036" s="9">
        <v>64.099999999999994</v>
      </c>
      <c r="CE1036" s="9">
        <v>68.53</v>
      </c>
      <c r="CF1036" s="9">
        <v>70.31</v>
      </c>
      <c r="CG1036" s="9">
        <v>72.11</v>
      </c>
      <c r="CH1036" s="9">
        <v>72.31</v>
      </c>
      <c r="CI1036" s="9">
        <v>67.3</v>
      </c>
      <c r="CJ1036" s="9">
        <v>62.02</v>
      </c>
      <c r="CK1036" s="9">
        <v>59.79</v>
      </c>
      <c r="CL1036" s="9">
        <v>58.77</v>
      </c>
      <c r="CM1036" s="9">
        <v>57.92</v>
      </c>
      <c r="CN1036" s="9">
        <v>57.99</v>
      </c>
      <c r="CO1036" s="9">
        <v>60.07</v>
      </c>
      <c r="CP1036" s="9">
        <v>64.22</v>
      </c>
      <c r="CQ1036" s="9">
        <v>67.31</v>
      </c>
      <c r="CR1036" s="9">
        <v>68.680000000000007</v>
      </c>
      <c r="CS1036" s="9">
        <v>70.69</v>
      </c>
      <c r="CT1036" s="9">
        <v>71.33</v>
      </c>
      <c r="CU1036" s="9">
        <v>68.19</v>
      </c>
      <c r="CV1036" s="9">
        <v>60.49</v>
      </c>
      <c r="CW1036" s="9">
        <v>57.19</v>
      </c>
      <c r="CX1036" s="9">
        <v>54.87</v>
      </c>
      <c r="CY1036" s="9">
        <v>55.26</v>
      </c>
      <c r="CZ1036" s="9">
        <v>55.36</v>
      </c>
      <c r="DA1036" s="9">
        <v>57.64</v>
      </c>
      <c r="DB1036" s="9">
        <v>62.54</v>
      </c>
      <c r="DC1036" s="9">
        <v>65.459999999999994</v>
      </c>
      <c r="DD1036" s="9">
        <v>66.209999999999994</v>
      </c>
      <c r="DE1036" s="9">
        <v>68.87</v>
      </c>
      <c r="DF1036" s="9">
        <v>68.400000000000006</v>
      </c>
      <c r="DG1036" s="9">
        <v>66.56</v>
      </c>
      <c r="DH1036" s="9">
        <v>59.52</v>
      </c>
      <c r="DI1036" s="9">
        <v>56.95</v>
      </c>
      <c r="DJ1036" s="9">
        <v>56.22</v>
      </c>
      <c r="DK1036" s="9">
        <v>56.74</v>
      </c>
      <c r="DL1036" s="9">
        <v>56.37</v>
      </c>
      <c r="DM1036" s="9">
        <v>57.55</v>
      </c>
      <c r="DN1036" s="9">
        <v>61.24</v>
      </c>
      <c r="DO1036" s="9">
        <v>63.9</v>
      </c>
      <c r="DP1036" s="9">
        <v>66.38</v>
      </c>
      <c r="DR1036" s="9">
        <v>79.45</v>
      </c>
      <c r="DS1036" s="9">
        <v>76.53</v>
      </c>
      <c r="DT1036" s="9">
        <v>68.47</v>
      </c>
      <c r="DU1036" s="9">
        <v>66.41</v>
      </c>
      <c r="DV1036" s="9">
        <v>65.78</v>
      </c>
      <c r="DW1036" s="9">
        <v>65.260000000000005</v>
      </c>
      <c r="DX1036" s="9">
        <v>64.08</v>
      </c>
      <c r="DY1036" s="9">
        <v>64.23</v>
      </c>
      <c r="DZ1036" s="9">
        <v>66.459999999999994</v>
      </c>
      <c r="EA1036" s="9">
        <v>69.02</v>
      </c>
      <c r="EB1036" s="9">
        <v>70.88</v>
      </c>
      <c r="EC1036" s="9">
        <v>71.099999999999994</v>
      </c>
      <c r="ED1036" s="9">
        <v>75.010000000000005</v>
      </c>
      <c r="EE1036" s="9">
        <v>74.55</v>
      </c>
      <c r="EF1036" s="9">
        <v>71.67</v>
      </c>
      <c r="EG1036" s="9">
        <v>63.7</v>
      </c>
      <c r="EH1036" s="9">
        <v>60.9</v>
      </c>
      <c r="EI1036" s="9">
        <v>60.68</v>
      </c>
      <c r="EJ1036" s="9">
        <v>60.9</v>
      </c>
      <c r="EK1036" s="9">
        <v>61.4</v>
      </c>
      <c r="EL1036" s="9">
        <v>63.76</v>
      </c>
      <c r="EM1036" s="9">
        <v>71.59</v>
      </c>
      <c r="EN1036" s="9">
        <v>73.44</v>
      </c>
      <c r="EO1036" s="9">
        <v>73.680000000000007</v>
      </c>
      <c r="EP1036" s="9">
        <v>73.599999999999994</v>
      </c>
      <c r="EQ1036" s="9">
        <v>73.16</v>
      </c>
      <c r="ER1036" s="9">
        <v>70.56</v>
      </c>
      <c r="ES1036" s="9">
        <v>63.57</v>
      </c>
      <c r="ET1036" s="9">
        <v>61.18</v>
      </c>
      <c r="EU1036" s="9">
        <v>61</v>
      </c>
      <c r="EV1036" s="9">
        <v>61.22</v>
      </c>
      <c r="EW1036" s="9">
        <v>61.72</v>
      </c>
      <c r="EX1036" s="9">
        <v>63.99</v>
      </c>
      <c r="EY1036" s="9">
        <v>70.739999999999995</v>
      </c>
      <c r="EZ1036" s="9">
        <v>72.78</v>
      </c>
      <c r="FA1036" s="9">
        <v>72.959999999999994</v>
      </c>
      <c r="FB1036" s="9">
        <v>72.959999999999994</v>
      </c>
      <c r="FC1036" s="9">
        <v>72.540000000000006</v>
      </c>
      <c r="FD1036" s="9">
        <v>70.06</v>
      </c>
      <c r="FE1036" s="9">
        <v>63.53</v>
      </c>
      <c r="FF1036" s="9">
        <v>61.26</v>
      </c>
      <c r="FG1036" s="9">
        <v>61.24</v>
      </c>
      <c r="FH1036" s="9">
        <v>61.6</v>
      </c>
      <c r="FI1036" s="9">
        <v>61.98</v>
      </c>
      <c r="FJ1036" s="9">
        <v>64.19</v>
      </c>
      <c r="FK1036" s="9">
        <v>71.959999999999994</v>
      </c>
      <c r="FL1036" s="9">
        <v>73.81</v>
      </c>
      <c r="FM1036" s="9">
        <v>74.09</v>
      </c>
      <c r="FO1036" s="9">
        <v>84.162300000000002</v>
      </c>
      <c r="FP1036" s="7">
        <v>63.12</v>
      </c>
      <c r="FQ1036" s="9">
        <v>1.3321000000000001</v>
      </c>
      <c r="FT1036" s="7">
        <v>3.79</v>
      </c>
      <c r="FU1036" s="7">
        <v>4.51</v>
      </c>
      <c r="FV1036" s="9">
        <v>84.313400000000001</v>
      </c>
      <c r="FX1036" s="9">
        <v>62.21</v>
      </c>
      <c r="FY1036" s="9">
        <v>61.65</v>
      </c>
      <c r="FZ1036" s="9">
        <v>61.56</v>
      </c>
      <c r="GA1036" s="9">
        <v>61.52</v>
      </c>
      <c r="GB1036" s="9">
        <v>62.59</v>
      </c>
      <c r="GD1036" s="9">
        <v>62.21</v>
      </c>
      <c r="GE1036" s="9">
        <v>61.87</v>
      </c>
      <c r="GF1036" s="9">
        <v>61.65</v>
      </c>
      <c r="GG1036" s="9">
        <v>61.56</v>
      </c>
      <c r="GH1036" s="9">
        <v>61.55</v>
      </c>
      <c r="GI1036" s="9">
        <v>61.56</v>
      </c>
      <c r="GJ1036" s="9">
        <v>61.54</v>
      </c>
      <c r="GK1036" s="9">
        <v>61.51</v>
      </c>
      <c r="GL1036" s="9">
        <v>61.49</v>
      </c>
      <c r="GM1036" s="9">
        <v>61.5</v>
      </c>
      <c r="GN1036" s="9">
        <v>61.52</v>
      </c>
      <c r="GO1036" s="9">
        <v>61.52</v>
      </c>
      <c r="GP1036" s="9">
        <v>61.54</v>
      </c>
      <c r="GQ1036" s="9">
        <v>61.6</v>
      </c>
      <c r="GR1036" s="9">
        <v>61.68</v>
      </c>
      <c r="GS1036" s="9">
        <v>61.77</v>
      </c>
      <c r="GT1036" s="9">
        <v>61.87</v>
      </c>
      <c r="GU1036" s="9">
        <v>61.93</v>
      </c>
      <c r="GV1036" s="9">
        <v>62.01</v>
      </c>
      <c r="GW1036" s="9">
        <v>62.13</v>
      </c>
      <c r="GX1036" s="9">
        <v>62.25</v>
      </c>
      <c r="GY1036" s="9">
        <v>62.39</v>
      </c>
      <c r="GZ1036" s="9">
        <v>62.51</v>
      </c>
      <c r="HA1036" s="9">
        <v>62.59</v>
      </c>
      <c r="HB1036" s="9">
        <v>62.69</v>
      </c>
      <c r="HC1036" s="9">
        <v>62.85</v>
      </c>
      <c r="HD1036" s="9">
        <v>63.02</v>
      </c>
      <c r="HE1036" s="9">
        <v>63.18</v>
      </c>
      <c r="HF1036" s="9">
        <v>63.33</v>
      </c>
      <c r="HG1036" s="9">
        <v>63.43</v>
      </c>
      <c r="HH1036" s="9">
        <v>63.55</v>
      </c>
      <c r="HI1036" s="9">
        <v>63.67</v>
      </c>
      <c r="HJ1036" s="9">
        <v>63.81</v>
      </c>
      <c r="HK1036" s="9">
        <v>63.95</v>
      </c>
      <c r="HL1036" s="9">
        <v>64.11</v>
      </c>
      <c r="HM1036" s="9">
        <v>64.23</v>
      </c>
      <c r="HN1036" s="9">
        <v>64.400000000000006</v>
      </c>
      <c r="HO1036" s="9">
        <v>64.59</v>
      </c>
      <c r="HP1036" s="9">
        <v>64.83</v>
      </c>
      <c r="HQ1036" s="9">
        <v>64.97</v>
      </c>
      <c r="HR1036" s="9">
        <v>65.069999999999993</v>
      </c>
      <c r="HS1036" s="9">
        <v>65.239999999999995</v>
      </c>
      <c r="HT1036" s="9">
        <v>65.37</v>
      </c>
      <c r="HU1036" s="9">
        <v>65.5</v>
      </c>
      <c r="HV1036" s="9">
        <v>65.61</v>
      </c>
      <c r="HW1036" s="9">
        <v>65.69</v>
      </c>
      <c r="HX1036" s="9">
        <v>65.760000000000005</v>
      </c>
      <c r="HY1036" s="9">
        <v>65.87</v>
      </c>
      <c r="ID1036" s="14">
        <v>84.838099999999997</v>
      </c>
      <c r="IE1036" s="14">
        <v>84.747900000000001</v>
      </c>
      <c r="IF1036" s="14">
        <v>-0.10641399999999999</v>
      </c>
      <c r="IH1036" s="7">
        <v>62.21</v>
      </c>
      <c r="II1036" s="9">
        <v>69.7</v>
      </c>
    </row>
    <row r="1037" spans="1:243" x14ac:dyDescent="0.35">
      <c r="A1037" s="6">
        <f t="shared" si="219"/>
        <v>46002</v>
      </c>
      <c r="B1037" s="13">
        <f t="shared" si="225"/>
        <v>12</v>
      </c>
      <c r="C1037" s="13">
        <f t="shared" si="226"/>
        <v>2025</v>
      </c>
      <c r="D1037">
        <f t="shared" si="227"/>
        <v>202512</v>
      </c>
      <c r="E1037">
        <f t="shared" si="228"/>
        <v>4</v>
      </c>
      <c r="F1037">
        <f t="shared" si="229"/>
        <v>202504</v>
      </c>
      <c r="G1037" t="s">
        <v>2220</v>
      </c>
      <c r="H1037" s="9">
        <v>4</v>
      </c>
      <c r="I1037" s="9">
        <v>3.9750000000000001</v>
      </c>
      <c r="J1037" s="10">
        <v>3.7526356000000001</v>
      </c>
      <c r="K1037" s="10">
        <v>3.7110536000000001</v>
      </c>
      <c r="L1037" s="10">
        <v>3.6593810000000002</v>
      </c>
      <c r="M1037" s="10">
        <v>3.6019313999999998</v>
      </c>
      <c r="N1037" s="10">
        <v>3.5459440999999998</v>
      </c>
      <c r="O1037" s="10">
        <v>3.4970862</v>
      </c>
      <c r="P1037" s="10">
        <v>3.458523</v>
      </c>
      <c r="Q1037" s="10">
        <v>3.4313463</v>
      </c>
      <c r="R1037" s="10">
        <v>3.4152572000000001</v>
      </c>
      <c r="S1037" s="10">
        <v>3.4088558</v>
      </c>
      <c r="T1037" s="10">
        <v>3.4104466000000002</v>
      </c>
      <c r="U1037" s="10">
        <v>3.4179713</v>
      </c>
      <c r="V1037" s="10">
        <v>3.4284811999999998</v>
      </c>
      <c r="W1037" s="10">
        <v>3.4408614000000002</v>
      </c>
      <c r="X1037" s="10">
        <v>3.4545485</v>
      </c>
      <c r="Y1037" s="10">
        <v>3.4689801999999998</v>
      </c>
      <c r="Z1037" s="10">
        <v>3.4835935999999998</v>
      </c>
      <c r="AA1037" s="10">
        <v>3.4978256000000001</v>
      </c>
      <c r="AB1037" s="10">
        <v>3.5112350000000001</v>
      </c>
      <c r="AC1037" s="10">
        <v>3.5238426</v>
      </c>
      <c r="AD1037" s="10">
        <v>3.5357783999999999</v>
      </c>
      <c r="AE1037" s="10">
        <v>3.5471734000000001</v>
      </c>
      <c r="AF1037" s="10">
        <v>3.5581581</v>
      </c>
      <c r="AG1037" s="10">
        <v>3.5688627999999998</v>
      </c>
      <c r="AH1037" s="10">
        <v>3.5794030999999999</v>
      </c>
      <c r="AI1037" s="10">
        <v>3.58982</v>
      </c>
      <c r="AJ1037" s="10">
        <v>3.6001318000000002</v>
      </c>
      <c r="AK1037" s="10">
        <v>3.6103572000000002</v>
      </c>
      <c r="AL1037" s="10">
        <v>3.6205145999999999</v>
      </c>
      <c r="AM1037" s="10">
        <v>3.6306224</v>
      </c>
      <c r="AN1037" s="10">
        <v>3.6406991</v>
      </c>
      <c r="AO1037" s="10">
        <v>3.6507632999999999</v>
      </c>
      <c r="AP1037" s="10">
        <v>3.6608331999999999</v>
      </c>
      <c r="AQ1037" s="10">
        <v>3.6709274999999999</v>
      </c>
      <c r="AR1037" s="10">
        <v>3.6810646999999999</v>
      </c>
      <c r="AS1037" s="10">
        <v>3.6912630000000002</v>
      </c>
      <c r="AT1037" s="10">
        <v>3.7015381999999999</v>
      </c>
      <c r="AU1037" s="10">
        <v>3.7118937999999999</v>
      </c>
      <c r="AV1037" s="10">
        <v>3.7223291000000001</v>
      </c>
      <c r="AW1037" s="10">
        <v>3.7328442000000002</v>
      </c>
      <c r="AX1037" s="10">
        <v>3.743439</v>
      </c>
      <c r="AY1037" s="10">
        <v>3.7541131000000001</v>
      </c>
      <c r="AZ1037" s="10">
        <v>3.7648662000000002</v>
      </c>
      <c r="BA1037" s="10">
        <v>3.7756984999999998</v>
      </c>
      <c r="BB1037" s="10">
        <v>3.7866094000000001</v>
      </c>
      <c r="BC1037" s="10">
        <v>3.7975987999999998</v>
      </c>
      <c r="BD1037" s="10">
        <v>3.8086666999999998</v>
      </c>
      <c r="BE1037" s="10">
        <v>3.8198126999999999</v>
      </c>
      <c r="BF1037" s="10">
        <v>3.8310366999999999</v>
      </c>
      <c r="BG1037" s="10">
        <v>3.8423389999999999</v>
      </c>
      <c r="BH1037" s="10">
        <v>3.8537195999999998</v>
      </c>
      <c r="BI1037" s="10">
        <v>3.8651789999999999</v>
      </c>
      <c r="BJ1037" s="10">
        <v>3.8767176000000001</v>
      </c>
      <c r="BK1037" s="10">
        <v>3.8883353</v>
      </c>
      <c r="BL1037" s="10">
        <v>3.9000325</v>
      </c>
      <c r="BM1037" s="10">
        <v>3.9118096000000002</v>
      </c>
      <c r="BN1037" s="10">
        <v>3.9236667000000001</v>
      </c>
      <c r="BO1037" s="10">
        <v>3.9356040999999999</v>
      </c>
      <c r="BP1037" s="10">
        <v>3.9476222999999999</v>
      </c>
      <c r="BQ1037" s="10">
        <v>3.9597212000000002</v>
      </c>
      <c r="BR1037" s="10">
        <v>4.0338905</v>
      </c>
      <c r="BS1037" s="10">
        <v>4.1102049000000003</v>
      </c>
      <c r="BU1037" s="9">
        <v>70.459999999999994</v>
      </c>
      <c r="BV1037" s="9">
        <v>69.17</v>
      </c>
      <c r="BW1037" s="9">
        <v>66.42</v>
      </c>
      <c r="BX1037" s="9">
        <v>64.180000000000007</v>
      </c>
      <c r="BY1037" s="9">
        <v>63.34</v>
      </c>
      <c r="BZ1037" s="9">
        <v>62.66</v>
      </c>
      <c r="CA1037" s="9">
        <v>62.5</v>
      </c>
      <c r="CB1037" s="9">
        <v>62.84</v>
      </c>
      <c r="CC1037" s="9">
        <v>64.08</v>
      </c>
      <c r="CD1037" s="9">
        <v>64.430000000000007</v>
      </c>
      <c r="CE1037" s="9">
        <v>68.88</v>
      </c>
      <c r="CF1037" s="9">
        <v>70.680000000000007</v>
      </c>
      <c r="CG1037" s="9">
        <v>72.180000000000007</v>
      </c>
      <c r="CH1037" s="9">
        <v>72.86</v>
      </c>
      <c r="CI1037" s="9">
        <v>67.84</v>
      </c>
      <c r="CJ1037" s="9">
        <v>62.35</v>
      </c>
      <c r="CK1037" s="9">
        <v>60.04</v>
      </c>
      <c r="CL1037" s="9">
        <v>58.92</v>
      </c>
      <c r="CM1037" s="9">
        <v>58.11</v>
      </c>
      <c r="CN1037" s="9">
        <v>58.18</v>
      </c>
      <c r="CO1037" s="9">
        <v>60.26</v>
      </c>
      <c r="CP1037" s="9">
        <v>64.290000000000006</v>
      </c>
      <c r="CQ1037" s="9">
        <v>67.37</v>
      </c>
      <c r="CR1037" s="9">
        <v>68.739999999999995</v>
      </c>
      <c r="CS1037" s="9">
        <v>70.760000000000005</v>
      </c>
      <c r="CT1037" s="9">
        <v>70.95</v>
      </c>
      <c r="CU1037" s="9">
        <v>67.81</v>
      </c>
      <c r="CV1037" s="9">
        <v>60.28</v>
      </c>
      <c r="CW1037" s="9">
        <v>57.08</v>
      </c>
      <c r="CX1037" s="9">
        <v>54.88</v>
      </c>
      <c r="CY1037" s="9">
        <v>55.16</v>
      </c>
      <c r="CZ1037" s="9">
        <v>55.26</v>
      </c>
      <c r="DA1037" s="9">
        <v>57.54</v>
      </c>
      <c r="DB1037" s="9">
        <v>62.53</v>
      </c>
      <c r="DC1037" s="9">
        <v>65.44</v>
      </c>
      <c r="DD1037" s="9">
        <v>66.2</v>
      </c>
      <c r="DE1037" s="9">
        <v>68.86</v>
      </c>
      <c r="DF1037" s="9">
        <v>68.39</v>
      </c>
      <c r="DG1037" s="9">
        <v>66.55</v>
      </c>
      <c r="DH1037" s="9">
        <v>59.46</v>
      </c>
      <c r="DI1037" s="9">
        <v>56.89</v>
      </c>
      <c r="DJ1037" s="9">
        <v>56.16</v>
      </c>
      <c r="DK1037" s="9">
        <v>56.68</v>
      </c>
      <c r="DL1037" s="9">
        <v>56.31</v>
      </c>
      <c r="DM1037" s="9">
        <v>57.49</v>
      </c>
      <c r="DN1037" s="9">
        <v>61.23</v>
      </c>
      <c r="DO1037" s="9">
        <v>63.89</v>
      </c>
      <c r="DP1037" s="9">
        <v>66.37</v>
      </c>
      <c r="DR1037" s="9">
        <v>80.599999999999994</v>
      </c>
      <c r="DS1037" s="9">
        <v>77.180000000000007</v>
      </c>
      <c r="DT1037" s="9">
        <v>68.58</v>
      </c>
      <c r="DU1037" s="9">
        <v>66.81</v>
      </c>
      <c r="DV1037" s="9">
        <v>66.19</v>
      </c>
      <c r="DW1037" s="9">
        <v>65.680000000000007</v>
      </c>
      <c r="DX1037" s="9">
        <v>64.47</v>
      </c>
      <c r="DY1037" s="9">
        <v>64.62</v>
      </c>
      <c r="DZ1037" s="9">
        <v>66.86</v>
      </c>
      <c r="EA1037" s="9">
        <v>69.45</v>
      </c>
      <c r="EB1037" s="9">
        <v>71.31</v>
      </c>
      <c r="EC1037" s="9">
        <v>71.53</v>
      </c>
      <c r="ED1037" s="9">
        <v>75.47</v>
      </c>
      <c r="EE1037" s="9">
        <v>75</v>
      </c>
      <c r="EF1037" s="9">
        <v>72.11</v>
      </c>
      <c r="EG1037" s="9">
        <v>64.56</v>
      </c>
      <c r="EH1037" s="9">
        <v>61.76</v>
      </c>
      <c r="EI1037" s="9">
        <v>61.54</v>
      </c>
      <c r="EJ1037" s="9">
        <v>61.76</v>
      </c>
      <c r="EK1037" s="9">
        <v>62.26</v>
      </c>
      <c r="EL1037" s="9">
        <v>64.62</v>
      </c>
      <c r="EM1037" s="9">
        <v>71.8</v>
      </c>
      <c r="EN1037" s="9">
        <v>73.66</v>
      </c>
      <c r="EO1037" s="9">
        <v>73.900000000000006</v>
      </c>
      <c r="EP1037" s="9">
        <v>73.819999999999993</v>
      </c>
      <c r="EQ1037" s="9">
        <v>73.38</v>
      </c>
      <c r="ER1037" s="9">
        <v>70.77</v>
      </c>
      <c r="ES1037" s="9">
        <v>63.98</v>
      </c>
      <c r="ET1037" s="9">
        <v>61.59</v>
      </c>
      <c r="EU1037" s="9">
        <v>61.4</v>
      </c>
      <c r="EV1037" s="9">
        <v>61.62</v>
      </c>
      <c r="EW1037" s="9">
        <v>62.12</v>
      </c>
      <c r="EX1037" s="9">
        <v>64.38</v>
      </c>
      <c r="EY1037" s="9">
        <v>71.010000000000005</v>
      </c>
      <c r="EZ1037" s="9">
        <v>73.05</v>
      </c>
      <c r="FA1037" s="9">
        <v>73.23</v>
      </c>
      <c r="FB1037" s="9">
        <v>73.23</v>
      </c>
      <c r="FC1037" s="9">
        <v>72.81</v>
      </c>
      <c r="FD1037" s="9">
        <v>70.319999999999993</v>
      </c>
      <c r="FE1037" s="9">
        <v>64.48</v>
      </c>
      <c r="FF1037" s="9">
        <v>62.21</v>
      </c>
      <c r="FG1037" s="9">
        <v>62.19</v>
      </c>
      <c r="FH1037" s="9">
        <v>62.55</v>
      </c>
      <c r="FI1037" s="9">
        <v>62.93</v>
      </c>
      <c r="FJ1037" s="9">
        <v>65.14</v>
      </c>
      <c r="FK1037" s="9">
        <v>72.150000000000006</v>
      </c>
      <c r="FL1037" s="9">
        <v>74</v>
      </c>
      <c r="FM1037" s="9">
        <v>74.27</v>
      </c>
      <c r="FO1037" s="9">
        <v>84.389799999999994</v>
      </c>
      <c r="FP1037" s="7">
        <v>61.87</v>
      </c>
      <c r="FQ1037" s="9">
        <v>1.3434999999999999</v>
      </c>
      <c r="FT1037" s="7">
        <v>3.77</v>
      </c>
      <c r="FU1037" s="7">
        <v>4.51</v>
      </c>
      <c r="FV1037" s="9">
        <v>84.553600000000003</v>
      </c>
      <c r="FX1037" s="9">
        <v>61.28</v>
      </c>
      <c r="FY1037" s="9">
        <v>60.9</v>
      </c>
      <c r="FZ1037" s="9">
        <v>60.9</v>
      </c>
      <c r="GA1037" s="9">
        <v>60.97</v>
      </c>
      <c r="GB1037" s="9">
        <v>62.29</v>
      </c>
      <c r="GD1037" s="9">
        <v>61.28</v>
      </c>
      <c r="GE1037" s="9">
        <v>61.06</v>
      </c>
      <c r="GF1037" s="9">
        <v>60.9</v>
      </c>
      <c r="GG1037" s="9">
        <v>60.85</v>
      </c>
      <c r="GH1037" s="9">
        <v>60.87</v>
      </c>
      <c r="GI1037" s="9">
        <v>60.9</v>
      </c>
      <c r="GJ1037" s="9">
        <v>60.9</v>
      </c>
      <c r="GK1037" s="9">
        <v>60.89</v>
      </c>
      <c r="GL1037" s="9">
        <v>60.89</v>
      </c>
      <c r="GM1037" s="9">
        <v>60.91</v>
      </c>
      <c r="GN1037" s="9">
        <v>60.95</v>
      </c>
      <c r="GO1037" s="9">
        <v>60.97</v>
      </c>
      <c r="GP1037" s="9">
        <v>61.01</v>
      </c>
      <c r="GQ1037" s="9">
        <v>61.09</v>
      </c>
      <c r="GR1037" s="9">
        <v>61.19</v>
      </c>
      <c r="GS1037" s="9">
        <v>61.31</v>
      </c>
      <c r="GT1037" s="9">
        <v>61.43</v>
      </c>
      <c r="GU1037" s="9">
        <v>61.51</v>
      </c>
      <c r="GV1037" s="9">
        <v>61.61</v>
      </c>
      <c r="GW1037" s="9">
        <v>61.75</v>
      </c>
      <c r="GX1037" s="9">
        <v>61.89</v>
      </c>
      <c r="GY1037" s="9">
        <v>62.05</v>
      </c>
      <c r="GZ1037" s="9">
        <v>62.19</v>
      </c>
      <c r="HA1037" s="9">
        <v>62.29</v>
      </c>
      <c r="HB1037" s="9">
        <v>62.41</v>
      </c>
      <c r="HC1037" s="9">
        <v>62.58</v>
      </c>
      <c r="HD1037" s="9">
        <v>62.77</v>
      </c>
      <c r="HE1037" s="9">
        <v>62.94</v>
      </c>
      <c r="HF1037" s="9">
        <v>63.11</v>
      </c>
      <c r="HG1037" s="9">
        <v>63.23</v>
      </c>
      <c r="HH1037" s="9">
        <v>63.37</v>
      </c>
      <c r="HI1037" s="9">
        <v>63.5</v>
      </c>
      <c r="HJ1037" s="9">
        <v>63.65</v>
      </c>
      <c r="HK1037" s="9">
        <v>63.8</v>
      </c>
      <c r="HL1037" s="9">
        <v>63.97</v>
      </c>
      <c r="HM1037" s="9">
        <v>64.11</v>
      </c>
      <c r="HN1037" s="9">
        <v>64.290000000000006</v>
      </c>
      <c r="HO1037" s="9">
        <v>64.489999999999995</v>
      </c>
      <c r="HP1037" s="9">
        <v>64.739999999999995</v>
      </c>
      <c r="HQ1037" s="9">
        <v>64.88</v>
      </c>
      <c r="HR1037" s="9">
        <v>64.989999999999995</v>
      </c>
      <c r="HS1037" s="9">
        <v>65.17</v>
      </c>
      <c r="HT1037" s="9">
        <v>65.3</v>
      </c>
      <c r="HU1037" s="9">
        <v>65.430000000000007</v>
      </c>
      <c r="HV1037" s="9">
        <v>65.540000000000006</v>
      </c>
      <c r="HW1037" s="9">
        <v>65.63</v>
      </c>
      <c r="HX1037" s="9">
        <v>65.709999999999994</v>
      </c>
      <c r="HY1037" s="9">
        <v>65.83</v>
      </c>
      <c r="ID1037" s="14">
        <v>84.838099999999997</v>
      </c>
      <c r="IE1037" s="14">
        <v>84.747900000000001</v>
      </c>
      <c r="IF1037" s="14">
        <v>-0.10641399999999999</v>
      </c>
      <c r="IH1037" s="7">
        <v>61.28</v>
      </c>
      <c r="II1037" s="9">
        <v>70.459999999999994</v>
      </c>
    </row>
    <row r="1038" spans="1:243" x14ac:dyDescent="0.35">
      <c r="A1038" s="6">
        <f t="shared" si="219"/>
        <v>46003</v>
      </c>
      <c r="B1038" s="13">
        <f t="shared" si="225"/>
        <v>12</v>
      </c>
      <c r="C1038" s="13">
        <f t="shared" si="226"/>
        <v>2025</v>
      </c>
      <c r="D1038">
        <f t="shared" si="227"/>
        <v>202512</v>
      </c>
      <c r="E1038">
        <f t="shared" si="228"/>
        <v>4</v>
      </c>
      <c r="F1038">
        <f t="shared" si="229"/>
        <v>202504</v>
      </c>
      <c r="G1038" t="s">
        <v>2221</v>
      </c>
      <c r="H1038" s="9">
        <v>4</v>
      </c>
      <c r="I1038" s="9">
        <v>3.9742999999999999</v>
      </c>
      <c r="J1038" s="10">
        <v>3.7530375</v>
      </c>
      <c r="K1038" s="10">
        <v>3.7061860000000002</v>
      </c>
      <c r="L1038" s="10">
        <v>3.6474331000000002</v>
      </c>
      <c r="M1038" s="10">
        <v>3.5828517999999998</v>
      </c>
      <c r="N1038" s="10">
        <v>3.5212636000000002</v>
      </c>
      <c r="O1038" s="10">
        <v>3.4687074</v>
      </c>
      <c r="P1038" s="10">
        <v>3.4280366999999998</v>
      </c>
      <c r="Q1038" s="10">
        <v>3.3998346000000002</v>
      </c>
      <c r="R1038" s="10">
        <v>3.3831416000000001</v>
      </c>
      <c r="S1038" s="10">
        <v>3.3763823999999998</v>
      </c>
      <c r="T1038" s="10">
        <v>3.3774407000000002</v>
      </c>
      <c r="U1038" s="10">
        <v>3.3841483999999999</v>
      </c>
      <c r="V1038" s="10">
        <v>3.3934527999999999</v>
      </c>
      <c r="W1038" s="10">
        <v>3.4042846</v>
      </c>
      <c r="X1038" s="10">
        <v>3.4162957</v>
      </c>
      <c r="Y1038" s="10">
        <v>3.4291385000000001</v>
      </c>
      <c r="Z1038" s="10">
        <v>3.4424652999999998</v>
      </c>
      <c r="AA1038" s="10">
        <v>3.4559281999999998</v>
      </c>
      <c r="AB1038" s="10">
        <v>3.4692386000000002</v>
      </c>
      <c r="AC1038" s="10">
        <v>3.4823808999999999</v>
      </c>
      <c r="AD1038" s="10">
        <v>3.4954185</v>
      </c>
      <c r="AE1038" s="10">
        <v>3.5084151000000001</v>
      </c>
      <c r="AF1038" s="10">
        <v>3.5214344</v>
      </c>
      <c r="AG1038" s="10">
        <v>3.5345396999999998</v>
      </c>
      <c r="AH1038" s="10">
        <v>3.5477820000000002</v>
      </c>
      <c r="AI1038" s="10">
        <v>3.5611560999999998</v>
      </c>
      <c r="AJ1038" s="10">
        <v>3.5746405000000001</v>
      </c>
      <c r="AK1038" s="10">
        <v>3.5882144999999999</v>
      </c>
      <c r="AL1038" s="10">
        <v>3.6018571000000001</v>
      </c>
      <c r="AM1038" s="10">
        <v>3.6155471000000001</v>
      </c>
      <c r="AN1038" s="10">
        <v>3.6292635999999998</v>
      </c>
      <c r="AO1038" s="10">
        <v>3.6429857999999999</v>
      </c>
      <c r="AP1038" s="10">
        <v>3.6566923</v>
      </c>
      <c r="AQ1038" s="10">
        <v>3.6703622999999999</v>
      </c>
      <c r="AR1038" s="10">
        <v>3.6839748999999999</v>
      </c>
      <c r="AS1038" s="10">
        <v>3.6975088999999999</v>
      </c>
      <c r="AT1038" s="10">
        <v>3.7109478999999999</v>
      </c>
      <c r="AU1038" s="10">
        <v>3.7242959</v>
      </c>
      <c r="AV1038" s="10">
        <v>3.7375617000000001</v>
      </c>
      <c r="AW1038" s="10">
        <v>3.7507548000000002</v>
      </c>
      <c r="AX1038" s="10">
        <v>3.7638845999999999</v>
      </c>
      <c r="AY1038" s="10">
        <v>3.7769602</v>
      </c>
      <c r="AZ1038" s="10">
        <v>3.7899908999999998</v>
      </c>
      <c r="BA1038" s="10">
        <v>3.8029861</v>
      </c>
      <c r="BB1038" s="10">
        <v>3.8159548999999999</v>
      </c>
      <c r="BC1038" s="10">
        <v>3.8289065999999998</v>
      </c>
      <c r="BD1038" s="10">
        <v>3.8418507000000002</v>
      </c>
      <c r="BE1038" s="10">
        <v>3.8547962</v>
      </c>
      <c r="BF1038" s="10">
        <v>3.8677516999999999</v>
      </c>
      <c r="BG1038" s="10">
        <v>3.8807228</v>
      </c>
      <c r="BH1038" s="10">
        <v>3.8937135</v>
      </c>
      <c r="BI1038" s="10">
        <v>3.9067284999999998</v>
      </c>
      <c r="BJ1038" s="10">
        <v>3.9197723</v>
      </c>
      <c r="BK1038" s="10">
        <v>3.9328492000000002</v>
      </c>
      <c r="BL1038" s="10">
        <v>3.9459637000000001</v>
      </c>
      <c r="BM1038" s="10">
        <v>3.9591202999999999</v>
      </c>
      <c r="BN1038" s="10">
        <v>3.9723232999999998</v>
      </c>
      <c r="BO1038" s="10">
        <v>3.9855771999999998</v>
      </c>
      <c r="BP1038" s="10">
        <v>3.9988866999999999</v>
      </c>
      <c r="BQ1038" s="10">
        <v>4.0122558000000001</v>
      </c>
      <c r="BR1038" s="10">
        <v>4.0936745999999999</v>
      </c>
      <c r="BS1038" s="10">
        <v>4.1765391999999997</v>
      </c>
      <c r="BU1038" s="9">
        <v>73.239999999999995</v>
      </c>
      <c r="BV1038" s="9">
        <v>71.599999999999994</v>
      </c>
      <c r="BW1038" s="9">
        <v>68.75</v>
      </c>
      <c r="BX1038" s="9">
        <v>66.319999999999993</v>
      </c>
      <c r="BY1038" s="9">
        <v>65.33</v>
      </c>
      <c r="BZ1038" s="9">
        <v>64.489999999999995</v>
      </c>
      <c r="CA1038" s="9">
        <v>64.44</v>
      </c>
      <c r="CB1038" s="9">
        <v>64.78</v>
      </c>
      <c r="CC1038" s="9">
        <v>65.98</v>
      </c>
      <c r="CD1038" s="9">
        <v>66.23</v>
      </c>
      <c r="CE1038" s="9">
        <v>70.48</v>
      </c>
      <c r="CF1038" s="9">
        <v>72.28</v>
      </c>
      <c r="CG1038" s="9">
        <v>73.88</v>
      </c>
      <c r="CH1038" s="9">
        <v>73.98</v>
      </c>
      <c r="CI1038" s="9">
        <v>69.489999999999995</v>
      </c>
      <c r="CJ1038" s="9">
        <v>63.27</v>
      </c>
      <c r="CK1038" s="9">
        <v>60.96</v>
      </c>
      <c r="CL1038" s="9">
        <v>59.84</v>
      </c>
      <c r="CM1038" s="9">
        <v>58.91</v>
      </c>
      <c r="CN1038" s="9">
        <v>58.98</v>
      </c>
      <c r="CO1038" s="9">
        <v>61.06</v>
      </c>
      <c r="CP1038" s="9">
        <v>65.09</v>
      </c>
      <c r="CQ1038" s="9">
        <v>68.180000000000007</v>
      </c>
      <c r="CR1038" s="9">
        <v>69.55</v>
      </c>
      <c r="CS1038" s="9">
        <v>71.569999999999993</v>
      </c>
      <c r="CT1038" s="9">
        <v>71.760000000000005</v>
      </c>
      <c r="CU1038" s="9">
        <v>68.62</v>
      </c>
      <c r="CV1038" s="9">
        <v>60.59</v>
      </c>
      <c r="CW1038" s="9">
        <v>57.39</v>
      </c>
      <c r="CX1038" s="9">
        <v>55.19</v>
      </c>
      <c r="CY1038" s="9">
        <v>55.47</v>
      </c>
      <c r="CZ1038" s="9">
        <v>55.57</v>
      </c>
      <c r="DA1038" s="9">
        <v>57.85</v>
      </c>
      <c r="DB1038" s="9">
        <v>62.84</v>
      </c>
      <c r="DC1038" s="9">
        <v>65.75</v>
      </c>
      <c r="DD1038" s="9">
        <v>66.510000000000005</v>
      </c>
      <c r="DE1038" s="9">
        <v>69.17</v>
      </c>
      <c r="DF1038" s="9">
        <v>68.7</v>
      </c>
      <c r="DG1038" s="9">
        <v>66.86</v>
      </c>
      <c r="DH1038" s="9">
        <v>59.25</v>
      </c>
      <c r="DI1038" s="9">
        <v>56.17</v>
      </c>
      <c r="DJ1038" s="9">
        <v>54.67</v>
      </c>
      <c r="DK1038" s="9">
        <v>55.19</v>
      </c>
      <c r="DL1038" s="9">
        <v>54.82</v>
      </c>
      <c r="DM1038" s="9">
        <v>56</v>
      </c>
      <c r="DN1038" s="9">
        <v>59.74</v>
      </c>
      <c r="DO1038" s="9">
        <v>62.4</v>
      </c>
      <c r="DP1038" s="9">
        <v>64.88</v>
      </c>
      <c r="DR1038" s="9">
        <v>82</v>
      </c>
      <c r="DS1038" s="9">
        <v>78.28</v>
      </c>
      <c r="DT1038" s="9">
        <v>70.459999999999994</v>
      </c>
      <c r="DU1038" s="9">
        <v>68.040000000000006</v>
      </c>
      <c r="DV1038" s="9">
        <v>67.38</v>
      </c>
      <c r="DW1038" s="9">
        <v>66.849999999999994</v>
      </c>
      <c r="DX1038" s="9">
        <v>65.64</v>
      </c>
      <c r="DY1038" s="9">
        <v>65.790000000000006</v>
      </c>
      <c r="DZ1038" s="9">
        <v>68.03</v>
      </c>
      <c r="EA1038" s="9">
        <v>70.55</v>
      </c>
      <c r="EB1038" s="9">
        <v>72.430000000000007</v>
      </c>
      <c r="EC1038" s="9">
        <v>72.650000000000006</v>
      </c>
      <c r="ED1038" s="9">
        <v>76.62</v>
      </c>
      <c r="EE1038" s="9">
        <v>76.150000000000006</v>
      </c>
      <c r="EF1038" s="9">
        <v>73.22</v>
      </c>
      <c r="EG1038" s="9">
        <v>65.06</v>
      </c>
      <c r="EH1038" s="9">
        <v>62.26</v>
      </c>
      <c r="EI1038" s="9">
        <v>62.04</v>
      </c>
      <c r="EJ1038" s="9">
        <v>62.26</v>
      </c>
      <c r="EK1038" s="9">
        <v>62.76</v>
      </c>
      <c r="EL1038" s="9">
        <v>65.12</v>
      </c>
      <c r="EM1038" s="9">
        <v>72.37</v>
      </c>
      <c r="EN1038" s="9">
        <v>74.239999999999995</v>
      </c>
      <c r="EO1038" s="9">
        <v>74.48</v>
      </c>
      <c r="EP1038" s="9">
        <v>74.400000000000006</v>
      </c>
      <c r="EQ1038" s="9">
        <v>73.959999999999994</v>
      </c>
      <c r="ER1038" s="9">
        <v>71.319999999999993</v>
      </c>
      <c r="ES1038" s="9">
        <v>64.33</v>
      </c>
      <c r="ET1038" s="9">
        <v>61.94</v>
      </c>
      <c r="EU1038" s="9">
        <v>61.74</v>
      </c>
      <c r="EV1038" s="9">
        <v>61.96</v>
      </c>
      <c r="EW1038" s="9">
        <v>62.46</v>
      </c>
      <c r="EX1038" s="9">
        <v>64.72</v>
      </c>
      <c r="EY1038" s="9">
        <v>71.260000000000005</v>
      </c>
      <c r="EZ1038" s="9">
        <v>73.31</v>
      </c>
      <c r="FA1038" s="9">
        <v>73.48</v>
      </c>
      <c r="FB1038" s="9">
        <v>73.48</v>
      </c>
      <c r="FC1038" s="9">
        <v>73.06</v>
      </c>
      <c r="FD1038" s="9">
        <v>70.56</v>
      </c>
      <c r="FE1038" s="9">
        <v>64.75</v>
      </c>
      <c r="FF1038" s="9">
        <v>62.48</v>
      </c>
      <c r="FG1038" s="9">
        <v>62.45</v>
      </c>
      <c r="FH1038" s="9">
        <v>62.81</v>
      </c>
      <c r="FI1038" s="9">
        <v>63.18</v>
      </c>
      <c r="FJ1038" s="9">
        <v>65.39</v>
      </c>
      <c r="FK1038" s="9">
        <v>72.34</v>
      </c>
      <c r="FL1038" s="9">
        <v>74.180000000000007</v>
      </c>
      <c r="FM1038" s="9">
        <v>74.45</v>
      </c>
      <c r="FO1038" s="9">
        <v>84.024299999999997</v>
      </c>
      <c r="FP1038" s="7">
        <v>62.11</v>
      </c>
      <c r="FQ1038" s="9">
        <v>1.3354999999999999</v>
      </c>
      <c r="FT1038" s="7">
        <v>3.75</v>
      </c>
      <c r="FU1038" s="7">
        <v>4.5199999999999996</v>
      </c>
      <c r="FV1038" s="9">
        <v>84.183099999999996</v>
      </c>
      <c r="FX1038" s="9">
        <v>61.12</v>
      </c>
      <c r="FY1038" s="9">
        <v>60.65</v>
      </c>
      <c r="FZ1038" s="9">
        <v>60.59</v>
      </c>
      <c r="GA1038" s="9">
        <v>60.68</v>
      </c>
      <c r="GB1038" s="9">
        <v>62.04</v>
      </c>
      <c r="GD1038" s="9">
        <v>61.12</v>
      </c>
      <c r="GE1038" s="9">
        <v>60.84</v>
      </c>
      <c r="GF1038" s="9">
        <v>60.65</v>
      </c>
      <c r="GG1038" s="9">
        <v>60.57</v>
      </c>
      <c r="GH1038" s="9">
        <v>60.57</v>
      </c>
      <c r="GI1038" s="9">
        <v>60.59</v>
      </c>
      <c r="GJ1038" s="9">
        <v>60.6</v>
      </c>
      <c r="GK1038" s="9">
        <v>60.59</v>
      </c>
      <c r="GL1038" s="9">
        <v>60.59</v>
      </c>
      <c r="GM1038" s="9">
        <v>60.61</v>
      </c>
      <c r="GN1038" s="9">
        <v>60.66</v>
      </c>
      <c r="GO1038" s="9">
        <v>60.68</v>
      </c>
      <c r="GP1038" s="9">
        <v>60.73</v>
      </c>
      <c r="GQ1038" s="9">
        <v>60.82</v>
      </c>
      <c r="GR1038" s="9">
        <v>60.93</v>
      </c>
      <c r="GS1038" s="9">
        <v>61.05</v>
      </c>
      <c r="GT1038" s="9">
        <v>61.17</v>
      </c>
      <c r="GU1038" s="9">
        <v>61.25</v>
      </c>
      <c r="GV1038" s="9">
        <v>61.35</v>
      </c>
      <c r="GW1038" s="9">
        <v>61.5</v>
      </c>
      <c r="GX1038" s="9">
        <v>61.65</v>
      </c>
      <c r="GY1038" s="9">
        <v>61.81</v>
      </c>
      <c r="GZ1038" s="9">
        <v>61.95</v>
      </c>
      <c r="HA1038" s="9">
        <v>62.04</v>
      </c>
      <c r="HB1038" s="9">
        <v>62.16</v>
      </c>
      <c r="HC1038" s="9">
        <v>62.34</v>
      </c>
      <c r="HD1038" s="9">
        <v>62.51</v>
      </c>
      <c r="HE1038" s="9">
        <v>62.69</v>
      </c>
      <c r="HF1038" s="9">
        <v>62.88</v>
      </c>
      <c r="HG1038" s="9">
        <v>63.02</v>
      </c>
      <c r="HH1038" s="9">
        <v>63.16</v>
      </c>
      <c r="HI1038" s="9">
        <v>63.28</v>
      </c>
      <c r="HJ1038" s="9">
        <v>63.43</v>
      </c>
      <c r="HK1038" s="9">
        <v>63.59</v>
      </c>
      <c r="HL1038" s="9">
        <v>63.76</v>
      </c>
      <c r="HM1038" s="9">
        <v>63.9</v>
      </c>
      <c r="HN1038" s="9">
        <v>64.08</v>
      </c>
      <c r="HO1038" s="9">
        <v>64.28</v>
      </c>
      <c r="HP1038" s="9">
        <v>64.53</v>
      </c>
      <c r="HQ1038" s="9">
        <v>64.67</v>
      </c>
      <c r="HR1038" s="9">
        <v>64.78</v>
      </c>
      <c r="HS1038" s="9">
        <v>64.959999999999994</v>
      </c>
      <c r="HT1038" s="9">
        <v>65.09</v>
      </c>
      <c r="HU1038" s="9">
        <v>65.22</v>
      </c>
      <c r="HV1038" s="9">
        <v>65.33</v>
      </c>
      <c r="HW1038" s="9">
        <v>65.42</v>
      </c>
      <c r="HX1038" s="9">
        <v>65.510000000000005</v>
      </c>
      <c r="HY1038" s="9">
        <v>65.63</v>
      </c>
      <c r="ID1038" s="14">
        <v>84.838099999999997</v>
      </c>
      <c r="IE1038" s="14">
        <v>84.747900000000001</v>
      </c>
      <c r="IF1038" s="14">
        <v>-0.10641399999999999</v>
      </c>
      <c r="IH1038" s="7">
        <v>61.12</v>
      </c>
      <c r="II1038" s="9">
        <v>73.239999999999995</v>
      </c>
    </row>
    <row r="1039" spans="1:243" x14ac:dyDescent="0.35">
      <c r="A1039" s="6">
        <f t="shared" ref="A1039:A1102" si="230">+A1034+7</f>
        <v>46006</v>
      </c>
      <c r="B1039" s="13">
        <f t="shared" si="225"/>
        <v>12</v>
      </c>
      <c r="C1039" s="13">
        <f t="shared" si="226"/>
        <v>2025</v>
      </c>
      <c r="D1039">
        <f t="shared" si="227"/>
        <v>202512</v>
      </c>
      <c r="E1039">
        <f t="shared" si="228"/>
        <v>4</v>
      </c>
      <c r="F1039">
        <f t="shared" si="229"/>
        <v>202504</v>
      </c>
      <c r="G1039" t="s">
        <v>2222</v>
      </c>
      <c r="H1039" s="9">
        <v>4</v>
      </c>
      <c r="I1039" s="9">
        <v>3.9746000000000001</v>
      </c>
      <c r="J1039" s="10">
        <v>3.7470419000000001</v>
      </c>
      <c r="K1039" s="10">
        <v>3.7013071000000002</v>
      </c>
      <c r="L1039" s="10">
        <v>3.6416107000000002</v>
      </c>
      <c r="M1039" s="10">
        <v>3.5753838</v>
      </c>
      <c r="N1039" s="10">
        <v>3.5126501999999999</v>
      </c>
      <c r="O1039" s="10">
        <v>3.4592425000000002</v>
      </c>
      <c r="P1039" s="10">
        <v>3.4176120000000001</v>
      </c>
      <c r="Q1039" s="10">
        <v>3.3882135</v>
      </c>
      <c r="R1039" s="10">
        <v>3.3706475</v>
      </c>
      <c r="S1039" s="10">
        <v>3.3630182999999998</v>
      </c>
      <c r="T1039" s="10">
        <v>3.3636794000000001</v>
      </c>
      <c r="U1039" s="10">
        <v>3.3704890000000001</v>
      </c>
      <c r="V1039" s="10">
        <v>3.3806169000000001</v>
      </c>
      <c r="W1039" s="10">
        <v>3.3930003000000002</v>
      </c>
      <c r="X1039" s="10">
        <v>3.4070966</v>
      </c>
      <c r="Y1039" s="10">
        <v>3.4223634000000001</v>
      </c>
      <c r="Z1039" s="10">
        <v>3.4382583000000002</v>
      </c>
      <c r="AA1039" s="10">
        <v>3.4542386</v>
      </c>
      <c r="AB1039" s="10">
        <v>3.4698609999999999</v>
      </c>
      <c r="AC1039" s="10">
        <v>3.4850599999999998</v>
      </c>
      <c r="AD1039" s="10">
        <v>3.4998592999999998</v>
      </c>
      <c r="AE1039" s="10">
        <v>3.5142831000000001</v>
      </c>
      <c r="AF1039" s="10">
        <v>3.5283555999999998</v>
      </c>
      <c r="AG1039" s="10">
        <v>3.5421007000000002</v>
      </c>
      <c r="AH1039" s="10">
        <v>3.5555414999999999</v>
      </c>
      <c r="AI1039" s="10">
        <v>3.5686973000000002</v>
      </c>
      <c r="AJ1039" s="10">
        <v>3.5815858</v>
      </c>
      <c r="AK1039" s="10">
        <v>3.5942251999999999</v>
      </c>
      <c r="AL1039" s="10">
        <v>3.6066335999999999</v>
      </c>
      <c r="AM1039" s="10">
        <v>3.6188289999999999</v>
      </c>
      <c r="AN1039" s="10">
        <v>3.6308294999999999</v>
      </c>
      <c r="AO1039" s="10">
        <v>3.6426531999999998</v>
      </c>
      <c r="AP1039" s="10">
        <v>3.654318</v>
      </c>
      <c r="AQ1039" s="10">
        <v>3.665842</v>
      </c>
      <c r="AR1039" s="10">
        <v>3.6772434000000001</v>
      </c>
      <c r="AS1039" s="10">
        <v>3.6885401</v>
      </c>
      <c r="AT1039" s="10">
        <v>3.6997501000000002</v>
      </c>
      <c r="AU1039" s="10">
        <v>3.7108911999999998</v>
      </c>
      <c r="AV1039" s="10">
        <v>3.7219807</v>
      </c>
      <c r="AW1039" s="10">
        <v>3.7330364</v>
      </c>
      <c r="AX1039" s="10">
        <v>3.7440758000000001</v>
      </c>
      <c r="AY1039" s="10">
        <v>3.7551163000000001</v>
      </c>
      <c r="AZ1039" s="10">
        <v>3.7661755000000001</v>
      </c>
      <c r="BA1039" s="10">
        <v>3.7772711999999999</v>
      </c>
      <c r="BB1039" s="10">
        <v>3.7884207000000001</v>
      </c>
      <c r="BC1039" s="10">
        <v>3.7996416000000002</v>
      </c>
      <c r="BD1039" s="10">
        <v>3.8109516999999999</v>
      </c>
      <c r="BE1039" s="10">
        <v>3.8223680999999998</v>
      </c>
      <c r="BF1039" s="10">
        <v>3.8339069000000001</v>
      </c>
      <c r="BG1039" s="10">
        <v>3.8455739000000002</v>
      </c>
      <c r="BH1039" s="10">
        <v>3.8573715000000002</v>
      </c>
      <c r="BI1039" s="10">
        <v>3.8693023000000002</v>
      </c>
      <c r="BJ1039" s="10">
        <v>3.8813691000000001</v>
      </c>
      <c r="BK1039" s="10">
        <v>3.8935740999999999</v>
      </c>
      <c r="BL1039" s="10">
        <v>3.9059200000000001</v>
      </c>
      <c r="BM1039" s="10">
        <v>3.9184095000000001</v>
      </c>
      <c r="BN1039" s="10">
        <v>3.9310448999999998</v>
      </c>
      <c r="BO1039" s="10">
        <v>3.9438287999999999</v>
      </c>
      <c r="BP1039" s="10">
        <v>3.9567641</v>
      </c>
      <c r="BQ1039" s="10">
        <v>3.9698528</v>
      </c>
      <c r="BR1039" s="10">
        <v>4.0513574999999999</v>
      </c>
      <c r="BS1039" s="10">
        <v>4.1365949000000004</v>
      </c>
      <c r="BU1039" s="9">
        <v>72.92</v>
      </c>
      <c r="BV1039" s="9">
        <v>70.77</v>
      </c>
      <c r="BW1039" s="9">
        <v>68.02</v>
      </c>
      <c r="BX1039" s="9">
        <v>65.69</v>
      </c>
      <c r="BY1039" s="9">
        <v>64.59</v>
      </c>
      <c r="BZ1039" s="9">
        <v>63.69</v>
      </c>
      <c r="CA1039" s="9">
        <v>63.59</v>
      </c>
      <c r="CB1039" s="9">
        <v>64.12</v>
      </c>
      <c r="CC1039" s="9">
        <v>65.239999999999995</v>
      </c>
      <c r="CD1039" s="9">
        <v>65.64</v>
      </c>
      <c r="CE1039" s="9">
        <v>69.84</v>
      </c>
      <c r="CF1039" s="9">
        <v>71.64</v>
      </c>
      <c r="CG1039" s="9">
        <v>73.239999999999995</v>
      </c>
      <c r="CH1039" s="9">
        <v>73.14</v>
      </c>
      <c r="CI1039" s="9">
        <v>69.239999999999995</v>
      </c>
      <c r="CJ1039" s="9">
        <v>62.53</v>
      </c>
      <c r="CK1039" s="9">
        <v>60.21</v>
      </c>
      <c r="CL1039" s="9">
        <v>59.3</v>
      </c>
      <c r="CM1039" s="9">
        <v>58.26</v>
      </c>
      <c r="CN1039" s="9">
        <v>58.23</v>
      </c>
      <c r="CO1039" s="9">
        <v>60.33</v>
      </c>
      <c r="CP1039" s="9">
        <v>64.8</v>
      </c>
      <c r="CQ1039" s="9">
        <v>67.86</v>
      </c>
      <c r="CR1039" s="9">
        <v>69.2</v>
      </c>
      <c r="CS1039" s="9">
        <v>71.22</v>
      </c>
      <c r="CT1039" s="9">
        <v>71.42</v>
      </c>
      <c r="CU1039" s="9">
        <v>68.290000000000006</v>
      </c>
      <c r="CV1039" s="9">
        <v>60.31</v>
      </c>
      <c r="CW1039" s="9">
        <v>57.11</v>
      </c>
      <c r="CX1039" s="9">
        <v>54.86</v>
      </c>
      <c r="CY1039" s="9">
        <v>55.17</v>
      </c>
      <c r="CZ1039" s="9">
        <v>55.25</v>
      </c>
      <c r="DA1039" s="9">
        <v>57.53</v>
      </c>
      <c r="DB1039" s="9">
        <v>62.47</v>
      </c>
      <c r="DC1039" s="9">
        <v>65.39</v>
      </c>
      <c r="DD1039" s="9">
        <v>66.150000000000006</v>
      </c>
      <c r="DE1039" s="9">
        <v>68.87</v>
      </c>
      <c r="DF1039" s="9">
        <v>68.38</v>
      </c>
      <c r="DG1039" s="9">
        <v>66.56</v>
      </c>
      <c r="DH1039" s="9">
        <v>59.24</v>
      </c>
      <c r="DI1039" s="9">
        <v>56.14</v>
      </c>
      <c r="DJ1039" s="9">
        <v>54.66</v>
      </c>
      <c r="DK1039" s="9">
        <v>55.18</v>
      </c>
      <c r="DL1039" s="9">
        <v>54.81</v>
      </c>
      <c r="DM1039" s="9">
        <v>56.01</v>
      </c>
      <c r="DN1039" s="9">
        <v>59.78</v>
      </c>
      <c r="DO1039" s="9">
        <v>62.44</v>
      </c>
      <c r="DP1039" s="9">
        <v>64.92</v>
      </c>
      <c r="DR1039" s="9">
        <v>81.52</v>
      </c>
      <c r="DS1039" s="9">
        <v>78.16</v>
      </c>
      <c r="DT1039" s="9">
        <v>70.84</v>
      </c>
      <c r="DU1039" s="9">
        <v>67.930000000000007</v>
      </c>
      <c r="DV1039" s="9">
        <v>67.16</v>
      </c>
      <c r="DW1039" s="9">
        <v>66.67</v>
      </c>
      <c r="DX1039" s="9">
        <v>65.7</v>
      </c>
      <c r="DY1039" s="9">
        <v>65.86</v>
      </c>
      <c r="DZ1039" s="9">
        <v>68.099999999999994</v>
      </c>
      <c r="EA1039" s="9">
        <v>70.44</v>
      </c>
      <c r="EB1039" s="9">
        <v>72.31</v>
      </c>
      <c r="EC1039" s="9">
        <v>72.53</v>
      </c>
      <c r="ED1039" s="9">
        <v>76.52</v>
      </c>
      <c r="EE1039" s="9">
        <v>76.06</v>
      </c>
      <c r="EF1039" s="9">
        <v>73.12</v>
      </c>
      <c r="EG1039" s="9">
        <v>64.56</v>
      </c>
      <c r="EH1039" s="9">
        <v>61.76</v>
      </c>
      <c r="EI1039" s="9">
        <v>61.54</v>
      </c>
      <c r="EJ1039" s="9">
        <v>61.76</v>
      </c>
      <c r="EK1039" s="9">
        <v>62.26</v>
      </c>
      <c r="EL1039" s="9">
        <v>64.62</v>
      </c>
      <c r="EM1039" s="9">
        <v>72.06</v>
      </c>
      <c r="EN1039" s="9">
        <v>73.930000000000007</v>
      </c>
      <c r="EO1039" s="9">
        <v>74.16</v>
      </c>
      <c r="EP1039" s="9">
        <v>74.09</v>
      </c>
      <c r="EQ1039" s="9">
        <v>73.650000000000006</v>
      </c>
      <c r="ER1039" s="9">
        <v>71.02</v>
      </c>
      <c r="ES1039" s="9">
        <v>63.9</v>
      </c>
      <c r="ET1039" s="9">
        <v>61.52</v>
      </c>
      <c r="EU1039" s="9">
        <v>61.32</v>
      </c>
      <c r="EV1039" s="9">
        <v>61.54</v>
      </c>
      <c r="EW1039" s="9">
        <v>62.05</v>
      </c>
      <c r="EX1039" s="9">
        <v>64.31</v>
      </c>
      <c r="EY1039" s="9">
        <v>71.16</v>
      </c>
      <c r="EZ1039" s="9">
        <v>73.209999999999994</v>
      </c>
      <c r="FA1039" s="9">
        <v>73.38</v>
      </c>
      <c r="FB1039" s="9">
        <v>73.38</v>
      </c>
      <c r="FC1039" s="9">
        <v>72.97</v>
      </c>
      <c r="FD1039" s="9">
        <v>70.47</v>
      </c>
      <c r="FE1039" s="9">
        <v>64.42</v>
      </c>
      <c r="FF1039" s="9">
        <v>62.16</v>
      </c>
      <c r="FG1039" s="9">
        <v>62.13</v>
      </c>
      <c r="FH1039" s="9">
        <v>62.5</v>
      </c>
      <c r="FI1039" s="9">
        <v>62.87</v>
      </c>
      <c r="FJ1039" s="9">
        <v>65.09</v>
      </c>
      <c r="FK1039" s="9">
        <v>72.239999999999995</v>
      </c>
      <c r="FL1039" s="9">
        <v>74.09</v>
      </c>
      <c r="FM1039" s="9">
        <v>74.349999999999994</v>
      </c>
      <c r="FO1039" s="9">
        <v>84.138300000000001</v>
      </c>
      <c r="FP1039" s="7">
        <v>61.55</v>
      </c>
      <c r="FQ1039" s="9">
        <v>1.3393999999999999</v>
      </c>
      <c r="FT1039" s="7">
        <v>3.76</v>
      </c>
      <c r="FU1039" s="7">
        <v>4.5</v>
      </c>
      <c r="FV1039" s="9">
        <v>84.304000000000002</v>
      </c>
      <c r="FX1039" s="9">
        <v>60.56</v>
      </c>
      <c r="FY1039" s="9">
        <v>60.17</v>
      </c>
      <c r="FZ1039" s="9">
        <v>60.29</v>
      </c>
      <c r="GA1039" s="9">
        <v>60.64</v>
      </c>
      <c r="GB1039" s="9">
        <v>62.29</v>
      </c>
      <c r="GD1039" s="9">
        <v>60.56</v>
      </c>
      <c r="GE1039" s="9">
        <v>60.3</v>
      </c>
      <c r="GF1039" s="9">
        <v>60.17</v>
      </c>
      <c r="GG1039" s="9">
        <v>60.16</v>
      </c>
      <c r="GH1039" s="9">
        <v>60.22</v>
      </c>
      <c r="GI1039" s="9">
        <v>60.29</v>
      </c>
      <c r="GJ1039" s="9">
        <v>60.35</v>
      </c>
      <c r="GK1039" s="9">
        <v>60.39</v>
      </c>
      <c r="GL1039" s="9">
        <v>60.44</v>
      </c>
      <c r="GM1039" s="9">
        <v>60.5</v>
      </c>
      <c r="GN1039" s="9">
        <v>60.58</v>
      </c>
      <c r="GO1039" s="9">
        <v>60.64</v>
      </c>
      <c r="GP1039" s="9">
        <v>60.72</v>
      </c>
      <c r="GQ1039" s="9">
        <v>60.84</v>
      </c>
      <c r="GR1039" s="9">
        <v>60.97</v>
      </c>
      <c r="GS1039" s="9">
        <v>61.12</v>
      </c>
      <c r="GT1039" s="9">
        <v>61.27</v>
      </c>
      <c r="GU1039" s="9">
        <v>61.38</v>
      </c>
      <c r="GV1039" s="9">
        <v>61.51</v>
      </c>
      <c r="GW1039" s="9">
        <v>61.68</v>
      </c>
      <c r="GX1039" s="9">
        <v>61.85</v>
      </c>
      <c r="GY1039" s="9">
        <v>62.02</v>
      </c>
      <c r="GZ1039" s="9">
        <v>62.18</v>
      </c>
      <c r="HA1039" s="9">
        <v>62.29</v>
      </c>
      <c r="HB1039" s="9">
        <v>62.42</v>
      </c>
      <c r="HC1039" s="9">
        <v>62.6</v>
      </c>
      <c r="HD1039" s="9">
        <v>62.79</v>
      </c>
      <c r="HE1039" s="9">
        <v>62.97</v>
      </c>
      <c r="HF1039" s="9">
        <v>63.17</v>
      </c>
      <c r="HG1039" s="9">
        <v>63.31</v>
      </c>
      <c r="HH1039" s="9">
        <v>63.45</v>
      </c>
      <c r="HI1039" s="9">
        <v>63.57</v>
      </c>
      <c r="HJ1039" s="9">
        <v>63.72</v>
      </c>
      <c r="HK1039" s="9">
        <v>63.88</v>
      </c>
      <c r="HL1039" s="9">
        <v>64.05</v>
      </c>
      <c r="HM1039" s="9">
        <v>64.19</v>
      </c>
      <c r="HN1039" s="9">
        <v>64.37</v>
      </c>
      <c r="HO1039" s="9">
        <v>64.569999999999993</v>
      </c>
      <c r="HP1039" s="9">
        <v>64.819999999999993</v>
      </c>
      <c r="HQ1039" s="9">
        <v>64.959999999999994</v>
      </c>
      <c r="HR1039" s="9">
        <v>65.069999999999993</v>
      </c>
      <c r="HS1039" s="9">
        <v>65.239999999999995</v>
      </c>
      <c r="HT1039" s="9">
        <v>65.37</v>
      </c>
      <c r="HU1039" s="9">
        <v>65.5</v>
      </c>
      <c r="HV1039" s="9">
        <v>65.61</v>
      </c>
      <c r="HW1039" s="9">
        <v>65.7</v>
      </c>
      <c r="HX1039" s="9">
        <v>65.78</v>
      </c>
      <c r="HY1039" s="9">
        <v>65.900000000000006</v>
      </c>
      <c r="ID1039" s="14">
        <v>84.838099999999997</v>
      </c>
      <c r="IE1039" s="14">
        <v>84.747900000000001</v>
      </c>
      <c r="IF1039" s="14">
        <v>-0.10641399999999999</v>
      </c>
      <c r="IH1039" s="7">
        <v>60.56</v>
      </c>
      <c r="II1039" s="9">
        <v>72.92</v>
      </c>
    </row>
    <row r="1040" spans="1:243" x14ac:dyDescent="0.35">
      <c r="A1040" s="6">
        <f t="shared" si="230"/>
        <v>46007</v>
      </c>
      <c r="B1040" s="13">
        <f t="shared" si="225"/>
        <v>12</v>
      </c>
      <c r="C1040" s="13">
        <f t="shared" si="226"/>
        <v>2025</v>
      </c>
      <c r="D1040">
        <f t="shared" si="227"/>
        <v>202512</v>
      </c>
      <c r="E1040">
        <f t="shared" si="228"/>
        <v>4</v>
      </c>
      <c r="F1040">
        <f t="shared" si="229"/>
        <v>202504</v>
      </c>
      <c r="G1040" t="s">
        <v>2223</v>
      </c>
      <c r="H1040" s="9">
        <v>4</v>
      </c>
      <c r="I1040" s="9">
        <v>3.9748000000000001</v>
      </c>
      <c r="J1040" s="10">
        <v>3.7455493999999998</v>
      </c>
      <c r="K1040" s="10">
        <v>3.7100183000000002</v>
      </c>
      <c r="L1040" s="10">
        <v>3.6611495000000001</v>
      </c>
      <c r="M1040" s="10">
        <v>3.6045379</v>
      </c>
      <c r="N1040" s="10">
        <v>3.5491283</v>
      </c>
      <c r="O1040" s="10">
        <v>3.5002472999999998</v>
      </c>
      <c r="P1040" s="10">
        <v>3.4607165000000002</v>
      </c>
      <c r="Q1040" s="10">
        <v>3.4315031</v>
      </c>
      <c r="R1040" s="10">
        <v>3.4127632999999999</v>
      </c>
      <c r="S1040" s="10">
        <v>3.4033140999999998</v>
      </c>
      <c r="T1040" s="10">
        <v>3.4019294000000002</v>
      </c>
      <c r="U1040" s="10">
        <v>3.4067840999999999</v>
      </c>
      <c r="V1040" s="10">
        <v>3.4152979999999999</v>
      </c>
      <c r="W1040" s="10">
        <v>3.4264152000000001</v>
      </c>
      <c r="X1040" s="10">
        <v>3.4395315000000002</v>
      </c>
      <c r="Y1040" s="10">
        <v>3.4540432999999999</v>
      </c>
      <c r="Z1040" s="10">
        <v>3.469347</v>
      </c>
      <c r="AA1040" s="10">
        <v>3.4848384000000001</v>
      </c>
      <c r="AB1040" s="10">
        <v>3.5000201</v>
      </c>
      <c r="AC1040" s="10">
        <v>3.5147987000000001</v>
      </c>
      <c r="AD1040" s="10">
        <v>3.5291766</v>
      </c>
      <c r="AE1040" s="10">
        <v>3.5431566000000001</v>
      </c>
      <c r="AF1040" s="10">
        <v>3.5567414999999998</v>
      </c>
      <c r="AG1040" s="10">
        <v>3.5699337999999998</v>
      </c>
      <c r="AH1040" s="10">
        <v>3.5827414000000002</v>
      </c>
      <c r="AI1040" s="10">
        <v>3.5951936</v>
      </c>
      <c r="AJ1040" s="10">
        <v>3.6073241999999999</v>
      </c>
      <c r="AK1040" s="10">
        <v>3.6191677000000002</v>
      </c>
      <c r="AL1040" s="10">
        <v>3.6307583000000001</v>
      </c>
      <c r="AM1040" s="10">
        <v>3.6421302</v>
      </c>
      <c r="AN1040" s="10">
        <v>3.6533175</v>
      </c>
      <c r="AO1040" s="10">
        <v>3.6643547999999999</v>
      </c>
      <c r="AP1040" s="10">
        <v>3.6752760000000002</v>
      </c>
      <c r="AQ1040" s="10">
        <v>3.6861153</v>
      </c>
      <c r="AR1040" s="10">
        <v>3.6969072999999999</v>
      </c>
      <c r="AS1040" s="10">
        <v>3.7076859</v>
      </c>
      <c r="AT1040" s="10">
        <v>3.7184827999999999</v>
      </c>
      <c r="AU1040" s="10">
        <v>3.7293159999999999</v>
      </c>
      <c r="AV1040" s="10">
        <v>3.7401982</v>
      </c>
      <c r="AW1040" s="10">
        <v>3.7511426999999999</v>
      </c>
      <c r="AX1040" s="10">
        <v>3.7621625999999999</v>
      </c>
      <c r="AY1040" s="10">
        <v>3.7732708000000001</v>
      </c>
      <c r="AZ1040" s="10">
        <v>3.7844806000000002</v>
      </c>
      <c r="BA1040" s="10">
        <v>3.7958050000000001</v>
      </c>
      <c r="BB1040" s="10">
        <v>3.8072569000000001</v>
      </c>
      <c r="BC1040" s="10">
        <v>3.8188496000000001</v>
      </c>
      <c r="BD1040" s="10">
        <v>3.8305962999999998</v>
      </c>
      <c r="BE1040" s="10">
        <v>3.8425096000000001</v>
      </c>
      <c r="BF1040" s="10">
        <v>3.8546003999999998</v>
      </c>
      <c r="BG1040" s="10">
        <v>3.8668672000000002</v>
      </c>
      <c r="BH1040" s="10">
        <v>3.8793041000000001</v>
      </c>
      <c r="BI1040" s="10">
        <v>3.8919058999999998</v>
      </c>
      <c r="BJ1040" s="10">
        <v>3.9046674000000001</v>
      </c>
      <c r="BK1040" s="10">
        <v>3.9175827999999999</v>
      </c>
      <c r="BL1040" s="10">
        <v>3.9306467999999999</v>
      </c>
      <c r="BM1040" s="10">
        <v>3.9438542000000001</v>
      </c>
      <c r="BN1040" s="10">
        <v>3.9571993000000001</v>
      </c>
      <c r="BO1040" s="10">
        <v>3.9706768000000001</v>
      </c>
      <c r="BP1040" s="10">
        <v>3.9842814</v>
      </c>
      <c r="BQ1040" s="10">
        <v>3.9980072999999998</v>
      </c>
      <c r="BR1040" s="10">
        <v>4.0824634</v>
      </c>
      <c r="BS1040" s="10">
        <v>4.1690268000000001</v>
      </c>
      <c r="BU1040" s="9">
        <v>70.72</v>
      </c>
      <c r="BV1040" s="9">
        <v>68.88</v>
      </c>
      <c r="BW1040" s="9">
        <v>66.05</v>
      </c>
      <c r="BX1040" s="9">
        <v>63.91</v>
      </c>
      <c r="BY1040" s="9">
        <v>63</v>
      </c>
      <c r="BZ1040" s="9">
        <v>62.1</v>
      </c>
      <c r="CA1040" s="9">
        <v>61.96</v>
      </c>
      <c r="CB1040" s="9">
        <v>62.49</v>
      </c>
      <c r="CC1040" s="9">
        <v>63.61</v>
      </c>
      <c r="CD1040" s="9">
        <v>64.16</v>
      </c>
      <c r="CE1040" s="9">
        <v>67.94</v>
      </c>
      <c r="CF1040" s="9">
        <v>69.84</v>
      </c>
      <c r="CG1040" s="9">
        <v>71.44</v>
      </c>
      <c r="CH1040" s="9">
        <v>71.42</v>
      </c>
      <c r="CI1040" s="9">
        <v>67.59</v>
      </c>
      <c r="CJ1040" s="9">
        <v>61.32</v>
      </c>
      <c r="CK1040" s="9">
        <v>59</v>
      </c>
      <c r="CL1040" s="9">
        <v>58.1</v>
      </c>
      <c r="CM1040" s="9">
        <v>57.07</v>
      </c>
      <c r="CN1040" s="9">
        <v>57.04</v>
      </c>
      <c r="CO1040" s="9">
        <v>59.15</v>
      </c>
      <c r="CP1040" s="9">
        <v>63.62</v>
      </c>
      <c r="CQ1040" s="9">
        <v>66.680000000000007</v>
      </c>
      <c r="CR1040" s="9">
        <v>68.02</v>
      </c>
      <c r="CS1040" s="9">
        <v>70.040000000000006</v>
      </c>
      <c r="CT1040" s="9">
        <v>70.239999999999995</v>
      </c>
      <c r="CU1040" s="9">
        <v>67.11</v>
      </c>
      <c r="CV1040" s="9">
        <v>59.76</v>
      </c>
      <c r="CW1040" s="9">
        <v>56.66</v>
      </c>
      <c r="CX1040" s="9">
        <v>54.41</v>
      </c>
      <c r="CY1040" s="9">
        <v>54.72</v>
      </c>
      <c r="CZ1040" s="9">
        <v>54.8</v>
      </c>
      <c r="DA1040" s="9">
        <v>57.08</v>
      </c>
      <c r="DB1040" s="9">
        <v>62.02</v>
      </c>
      <c r="DC1040" s="9">
        <v>64.94</v>
      </c>
      <c r="DD1040" s="9">
        <v>65.7</v>
      </c>
      <c r="DE1040" s="9">
        <v>68.42</v>
      </c>
      <c r="DF1040" s="9">
        <v>67.930000000000007</v>
      </c>
      <c r="DG1040" s="9">
        <v>66.11</v>
      </c>
      <c r="DH1040" s="9">
        <v>58.79</v>
      </c>
      <c r="DI1040" s="9">
        <v>55.69</v>
      </c>
      <c r="DJ1040" s="9">
        <v>54.21</v>
      </c>
      <c r="DK1040" s="9">
        <v>54.73</v>
      </c>
      <c r="DL1040" s="9">
        <v>54.36</v>
      </c>
      <c r="DM1040" s="9">
        <v>55.56</v>
      </c>
      <c r="DN1040" s="9">
        <v>59.33</v>
      </c>
      <c r="DO1040" s="9">
        <v>61.99</v>
      </c>
      <c r="DP1040" s="9">
        <v>64.47</v>
      </c>
      <c r="DR1040" s="9">
        <v>80.59</v>
      </c>
      <c r="DS1040" s="9">
        <v>77.22</v>
      </c>
      <c r="DT1040" s="9">
        <v>69.09</v>
      </c>
      <c r="DU1040" s="9">
        <v>66.709999999999994</v>
      </c>
      <c r="DV1040" s="9">
        <v>65.98</v>
      </c>
      <c r="DW1040" s="9">
        <v>65.489999999999995</v>
      </c>
      <c r="DX1040" s="9">
        <v>64.989999999999995</v>
      </c>
      <c r="DY1040" s="9">
        <v>65.150000000000006</v>
      </c>
      <c r="DZ1040" s="9">
        <v>67.400000000000006</v>
      </c>
      <c r="EA1040" s="9">
        <v>69.319999999999993</v>
      </c>
      <c r="EB1040" s="9">
        <v>71.17</v>
      </c>
      <c r="EC1040" s="9">
        <v>71.39</v>
      </c>
      <c r="ED1040" s="9">
        <v>75.459999999999994</v>
      </c>
      <c r="EE1040" s="9">
        <v>75.02</v>
      </c>
      <c r="EF1040" s="9">
        <v>72.12</v>
      </c>
      <c r="EG1040" s="9">
        <v>63.97</v>
      </c>
      <c r="EH1040" s="9">
        <v>61.17</v>
      </c>
      <c r="EI1040" s="9">
        <v>60.95</v>
      </c>
      <c r="EJ1040" s="9">
        <v>61.17</v>
      </c>
      <c r="EK1040" s="9">
        <v>61.67</v>
      </c>
      <c r="EL1040" s="9">
        <v>64.03</v>
      </c>
      <c r="EM1040" s="9">
        <v>71.709999999999994</v>
      </c>
      <c r="EN1040" s="9">
        <v>73.569999999999993</v>
      </c>
      <c r="EO1040" s="9">
        <v>73.8</v>
      </c>
      <c r="EP1040" s="9">
        <v>73.73</v>
      </c>
      <c r="EQ1040" s="9">
        <v>73.290000000000006</v>
      </c>
      <c r="ER1040" s="9">
        <v>70.680000000000007</v>
      </c>
      <c r="ES1040" s="9">
        <v>63.88</v>
      </c>
      <c r="ET1040" s="9">
        <v>61.5</v>
      </c>
      <c r="EU1040" s="9">
        <v>61.3</v>
      </c>
      <c r="EV1040" s="9">
        <v>61.52</v>
      </c>
      <c r="EW1040" s="9">
        <v>62.04</v>
      </c>
      <c r="EX1040" s="9">
        <v>64.31</v>
      </c>
      <c r="EY1040" s="9">
        <v>71.28</v>
      </c>
      <c r="EZ1040" s="9">
        <v>73.33</v>
      </c>
      <c r="FA1040" s="9">
        <v>73.5</v>
      </c>
      <c r="FB1040" s="9">
        <v>73.5</v>
      </c>
      <c r="FC1040" s="9">
        <v>73.09</v>
      </c>
      <c r="FD1040" s="9">
        <v>70.59</v>
      </c>
      <c r="FE1040" s="9">
        <v>64.34</v>
      </c>
      <c r="FF1040" s="9">
        <v>62.08</v>
      </c>
      <c r="FG1040" s="9">
        <v>62.04</v>
      </c>
      <c r="FH1040" s="9">
        <v>62.42</v>
      </c>
      <c r="FI1040" s="9">
        <v>62.78</v>
      </c>
      <c r="FJ1040" s="9">
        <v>65.010000000000005</v>
      </c>
      <c r="FK1040" s="9">
        <v>72.31</v>
      </c>
      <c r="FL1040" s="9">
        <v>74.16</v>
      </c>
      <c r="FM1040" s="9">
        <v>74.41</v>
      </c>
      <c r="FO1040" s="9">
        <v>84.262500000000003</v>
      </c>
      <c r="FP1040" s="7">
        <v>59.93</v>
      </c>
      <c r="FQ1040" s="9">
        <v>1.3416999999999999</v>
      </c>
      <c r="FT1040" s="7">
        <v>3.78</v>
      </c>
      <c r="FU1040" s="7">
        <v>4.5199999999999996</v>
      </c>
      <c r="FV1040" s="9">
        <v>84.419600000000003</v>
      </c>
      <c r="FX1040" s="9">
        <v>58.92</v>
      </c>
      <c r="FY1040" s="9">
        <v>58.57</v>
      </c>
      <c r="FZ1040" s="9">
        <v>58.79</v>
      </c>
      <c r="GA1040" s="9">
        <v>59.29</v>
      </c>
      <c r="GB1040" s="9">
        <v>61.13</v>
      </c>
      <c r="GD1040" s="9">
        <v>58.92</v>
      </c>
      <c r="GE1040" s="9">
        <v>58.67</v>
      </c>
      <c r="GF1040" s="9">
        <v>58.57</v>
      </c>
      <c r="GG1040" s="9">
        <v>58.59</v>
      </c>
      <c r="GH1040" s="9">
        <v>58.68</v>
      </c>
      <c r="GI1040" s="9">
        <v>58.79</v>
      </c>
      <c r="GJ1040" s="9">
        <v>58.88</v>
      </c>
      <c r="GK1040" s="9">
        <v>58.95</v>
      </c>
      <c r="GL1040" s="9">
        <v>59.02</v>
      </c>
      <c r="GM1040" s="9">
        <v>59.1</v>
      </c>
      <c r="GN1040" s="9">
        <v>59.2</v>
      </c>
      <c r="GO1040" s="9">
        <v>59.29</v>
      </c>
      <c r="GP1040" s="9">
        <v>59.39</v>
      </c>
      <c r="GQ1040" s="9">
        <v>59.53</v>
      </c>
      <c r="GR1040" s="9">
        <v>59.69</v>
      </c>
      <c r="GS1040" s="9">
        <v>59.86</v>
      </c>
      <c r="GT1040" s="9">
        <v>60.02</v>
      </c>
      <c r="GU1040" s="9">
        <v>60.14</v>
      </c>
      <c r="GV1040" s="9">
        <v>60.29</v>
      </c>
      <c r="GW1040" s="9">
        <v>60.47</v>
      </c>
      <c r="GX1040" s="9">
        <v>60.66</v>
      </c>
      <c r="GY1040" s="9">
        <v>60.85</v>
      </c>
      <c r="GZ1040" s="9">
        <v>61.01</v>
      </c>
      <c r="HA1040" s="9">
        <v>61.13</v>
      </c>
      <c r="HB1040" s="9">
        <v>61.27</v>
      </c>
      <c r="HC1040" s="9">
        <v>61.47</v>
      </c>
      <c r="HD1040" s="9">
        <v>61.66</v>
      </c>
      <c r="HE1040" s="9">
        <v>61.86</v>
      </c>
      <c r="HF1040" s="9">
        <v>62.05</v>
      </c>
      <c r="HG1040" s="9">
        <v>62.19</v>
      </c>
      <c r="HH1040" s="9">
        <v>62.34</v>
      </c>
      <c r="HI1040" s="9">
        <v>62.46</v>
      </c>
      <c r="HJ1040" s="9">
        <v>62.61</v>
      </c>
      <c r="HK1040" s="9">
        <v>62.77</v>
      </c>
      <c r="HL1040" s="9">
        <v>62.93</v>
      </c>
      <c r="HM1040" s="9">
        <v>63.07</v>
      </c>
      <c r="HN1040" s="9">
        <v>63.25</v>
      </c>
      <c r="HO1040" s="9">
        <v>63.45</v>
      </c>
      <c r="HP1040" s="9">
        <v>63.69</v>
      </c>
      <c r="HQ1040" s="9">
        <v>63.82</v>
      </c>
      <c r="HR1040" s="9">
        <v>63.94</v>
      </c>
      <c r="HS1040" s="9">
        <v>64.11</v>
      </c>
      <c r="HT1040" s="9">
        <v>64.239999999999995</v>
      </c>
      <c r="HU1040" s="9">
        <v>64.36</v>
      </c>
      <c r="HV1040" s="9">
        <v>64.459999999999994</v>
      </c>
      <c r="HW1040" s="9">
        <v>64.55</v>
      </c>
      <c r="HX1040" s="9">
        <v>64.63</v>
      </c>
      <c r="HY1040" s="9">
        <v>64.75</v>
      </c>
      <c r="ID1040" s="14">
        <v>84.838099999999997</v>
      </c>
      <c r="IE1040" s="14">
        <v>84.747900000000001</v>
      </c>
      <c r="IF1040" s="14">
        <v>-0.10641399999999999</v>
      </c>
      <c r="IH1040" s="7">
        <v>58.92</v>
      </c>
      <c r="II1040" s="9">
        <v>70.72</v>
      </c>
    </row>
    <row r="1041" spans="1:243" x14ac:dyDescent="0.35">
      <c r="A1041" s="6">
        <f t="shared" si="230"/>
        <v>46008</v>
      </c>
      <c r="B1041" s="13">
        <f t="shared" si="225"/>
        <v>12</v>
      </c>
      <c r="C1041" s="13">
        <f t="shared" si="226"/>
        <v>2025</v>
      </c>
      <c r="D1041">
        <f t="shared" si="227"/>
        <v>202512</v>
      </c>
      <c r="E1041">
        <f t="shared" si="228"/>
        <v>4</v>
      </c>
      <c r="F1041">
        <f t="shared" si="229"/>
        <v>202504</v>
      </c>
      <c r="G1041" t="s">
        <v>2224</v>
      </c>
      <c r="H1041" s="9">
        <v>4</v>
      </c>
      <c r="I1041" s="9">
        <v>3.9748999999999999</v>
      </c>
      <c r="J1041" s="10">
        <v>3.7258540999999998</v>
      </c>
      <c r="K1041" s="10">
        <v>3.6752991000000002</v>
      </c>
      <c r="L1041" s="10">
        <v>3.6117197000000001</v>
      </c>
      <c r="M1041" s="10">
        <v>3.5425452000000002</v>
      </c>
      <c r="N1041" s="10">
        <v>3.4776015</v>
      </c>
      <c r="O1041" s="10">
        <v>3.4223344</v>
      </c>
      <c r="P1041" s="10">
        <v>3.3791112999999999</v>
      </c>
      <c r="Q1041" s="10">
        <v>3.3484623999999998</v>
      </c>
      <c r="R1041" s="10">
        <v>3.3298505999999999</v>
      </c>
      <c r="S1041" s="10">
        <v>3.3217970999999999</v>
      </c>
      <c r="T1041" s="10">
        <v>3.3225197</v>
      </c>
      <c r="U1041" s="10">
        <v>3.3301482999999998</v>
      </c>
      <c r="V1041" s="10">
        <v>3.3417473000000002</v>
      </c>
      <c r="W1041" s="10">
        <v>3.3560753000000001</v>
      </c>
      <c r="X1041" s="10">
        <v>3.3724257</v>
      </c>
      <c r="Y1041" s="10">
        <v>3.3900921999999998</v>
      </c>
      <c r="Z1041" s="10">
        <v>3.4083686000000002</v>
      </c>
      <c r="AA1041" s="10">
        <v>3.4265481000000002</v>
      </c>
      <c r="AB1041" s="10">
        <v>3.4440539999999999</v>
      </c>
      <c r="AC1041" s="10">
        <v>3.4608026000000001</v>
      </c>
      <c r="AD1041" s="10">
        <v>3.4768270999999999</v>
      </c>
      <c r="AE1041" s="10">
        <v>3.4921612</v>
      </c>
      <c r="AF1041" s="10">
        <v>3.5068386999999999</v>
      </c>
      <c r="AG1041" s="10">
        <v>3.5208925999999998</v>
      </c>
      <c r="AH1041" s="10">
        <v>3.5343615000000002</v>
      </c>
      <c r="AI1041" s="10">
        <v>3.5473021999999998</v>
      </c>
      <c r="AJ1041" s="10">
        <v>3.5597761000000001</v>
      </c>
      <c r="AK1041" s="10">
        <v>3.5718447000000002</v>
      </c>
      <c r="AL1041" s="10">
        <v>3.5835697999999998</v>
      </c>
      <c r="AM1041" s="10">
        <v>3.5950126999999998</v>
      </c>
      <c r="AN1041" s="10">
        <v>3.6062349</v>
      </c>
      <c r="AO1041" s="10">
        <v>3.6172981000000002</v>
      </c>
      <c r="AP1041" s="10">
        <v>3.6282637000000002</v>
      </c>
      <c r="AQ1041" s="10">
        <v>3.6391931999999998</v>
      </c>
      <c r="AR1041" s="10">
        <v>3.6501483000000001</v>
      </c>
      <c r="AS1041" s="10">
        <v>3.6611902999999999</v>
      </c>
      <c r="AT1041" s="10">
        <v>3.6723729000000001</v>
      </c>
      <c r="AU1041" s="10">
        <v>3.6837108999999999</v>
      </c>
      <c r="AV1041" s="10">
        <v>3.6952067999999998</v>
      </c>
      <c r="AW1041" s="10">
        <v>3.7068636000000001</v>
      </c>
      <c r="AX1041" s="10">
        <v>3.7186843000000001</v>
      </c>
      <c r="AY1041" s="10">
        <v>3.7306713999999999</v>
      </c>
      <c r="AZ1041" s="10">
        <v>3.7428279</v>
      </c>
      <c r="BA1041" s="10">
        <v>3.7551568999999998</v>
      </c>
      <c r="BB1041" s="10">
        <v>3.7676607999999998</v>
      </c>
      <c r="BC1041" s="10">
        <v>3.7803426</v>
      </c>
      <c r="BD1041" s="10">
        <v>3.7932052999999999</v>
      </c>
      <c r="BE1041" s="10">
        <v>3.8062515000000001</v>
      </c>
      <c r="BF1041" s="10">
        <v>3.8194819999999998</v>
      </c>
      <c r="BG1041" s="10">
        <v>3.8328886</v>
      </c>
      <c r="BH1041" s="10">
        <v>3.8464600999999998</v>
      </c>
      <c r="BI1041" s="10">
        <v>3.8601855</v>
      </c>
      <c r="BJ1041" s="10">
        <v>3.8740541999999998</v>
      </c>
      <c r="BK1041" s="10">
        <v>3.8880547999999999</v>
      </c>
      <c r="BL1041" s="10">
        <v>3.9021764999999999</v>
      </c>
      <c r="BM1041" s="10">
        <v>3.9164086999999999</v>
      </c>
      <c r="BN1041" s="10">
        <v>3.9307398999999998</v>
      </c>
      <c r="BO1041" s="10">
        <v>3.9451592999999998</v>
      </c>
      <c r="BP1041" s="10">
        <v>3.9596562999999998</v>
      </c>
      <c r="BQ1041" s="10">
        <v>3.9742194999999998</v>
      </c>
      <c r="BR1041" s="10">
        <v>4.0625071999999998</v>
      </c>
      <c r="BS1041" s="10">
        <v>4.1512007000000004</v>
      </c>
      <c r="BU1041" s="9">
        <v>72.430000000000007</v>
      </c>
      <c r="BV1041" s="9">
        <v>70.53</v>
      </c>
      <c r="BW1041" s="9">
        <v>67.39</v>
      </c>
      <c r="BX1041" s="9">
        <v>64.959999999999994</v>
      </c>
      <c r="BY1041" s="9">
        <v>64.040000000000006</v>
      </c>
      <c r="BZ1041" s="9">
        <v>63.14</v>
      </c>
      <c r="CA1041" s="9">
        <v>63.04</v>
      </c>
      <c r="CB1041" s="9">
        <v>63.59</v>
      </c>
      <c r="CC1041" s="9">
        <v>64.47</v>
      </c>
      <c r="CD1041" s="9">
        <v>65.02</v>
      </c>
      <c r="CE1041" s="9">
        <v>69.02</v>
      </c>
      <c r="CF1041" s="9">
        <v>70.87</v>
      </c>
      <c r="CG1041" s="9">
        <v>72.38</v>
      </c>
      <c r="CH1041" s="9">
        <v>72.33</v>
      </c>
      <c r="CI1041" s="9">
        <v>68.63</v>
      </c>
      <c r="CJ1041" s="9">
        <v>62.36</v>
      </c>
      <c r="CK1041" s="9">
        <v>60.04</v>
      </c>
      <c r="CL1041" s="9">
        <v>58.85</v>
      </c>
      <c r="CM1041" s="9">
        <v>57.82</v>
      </c>
      <c r="CN1041" s="9">
        <v>57.79</v>
      </c>
      <c r="CO1041" s="9">
        <v>59.9</v>
      </c>
      <c r="CP1041" s="9">
        <v>64.11</v>
      </c>
      <c r="CQ1041" s="9">
        <v>67.17</v>
      </c>
      <c r="CR1041" s="9">
        <v>68.510000000000005</v>
      </c>
      <c r="CS1041" s="9">
        <v>70.73</v>
      </c>
      <c r="CT1041" s="9">
        <v>70.930000000000007</v>
      </c>
      <c r="CU1041" s="9">
        <v>67.8</v>
      </c>
      <c r="CV1041" s="9">
        <v>60.44</v>
      </c>
      <c r="CW1041" s="9">
        <v>57.34</v>
      </c>
      <c r="CX1041" s="9">
        <v>55.09</v>
      </c>
      <c r="CY1041" s="9">
        <v>55.4</v>
      </c>
      <c r="CZ1041" s="9">
        <v>55.48</v>
      </c>
      <c r="DA1041" s="9">
        <v>57.76</v>
      </c>
      <c r="DB1041" s="9">
        <v>62.7</v>
      </c>
      <c r="DC1041" s="9">
        <v>65.62</v>
      </c>
      <c r="DD1041" s="9">
        <v>66.38</v>
      </c>
      <c r="DE1041" s="9">
        <v>69.099999999999994</v>
      </c>
      <c r="DF1041" s="9">
        <v>68.61</v>
      </c>
      <c r="DG1041" s="9">
        <v>66.790000000000006</v>
      </c>
      <c r="DH1041" s="9">
        <v>59.47</v>
      </c>
      <c r="DI1041" s="9">
        <v>56.37</v>
      </c>
      <c r="DJ1041" s="9">
        <v>54.89</v>
      </c>
      <c r="DK1041" s="9">
        <v>55.41</v>
      </c>
      <c r="DL1041" s="9">
        <v>55.04</v>
      </c>
      <c r="DM1041" s="9">
        <v>56.24</v>
      </c>
      <c r="DN1041" s="9">
        <v>60.01</v>
      </c>
      <c r="DO1041" s="9">
        <v>62.67</v>
      </c>
      <c r="DP1041" s="9">
        <v>65.150000000000006</v>
      </c>
      <c r="DR1041" s="9">
        <v>81.8</v>
      </c>
      <c r="DS1041" s="9">
        <v>78.45</v>
      </c>
      <c r="DT1041" s="9">
        <v>71.28</v>
      </c>
      <c r="DU1041" s="9">
        <v>67.900000000000006</v>
      </c>
      <c r="DV1041" s="9">
        <v>67.22</v>
      </c>
      <c r="DW1041" s="9">
        <v>66.599999999999994</v>
      </c>
      <c r="DX1041" s="9">
        <v>66.239999999999995</v>
      </c>
      <c r="DY1041" s="9">
        <v>66.400000000000006</v>
      </c>
      <c r="DZ1041" s="9">
        <v>68.66</v>
      </c>
      <c r="EA1041" s="9">
        <v>70.5</v>
      </c>
      <c r="EB1041" s="9">
        <v>72.36</v>
      </c>
      <c r="EC1041" s="9">
        <v>72.59</v>
      </c>
      <c r="ED1041" s="9">
        <v>76.650000000000006</v>
      </c>
      <c r="EE1041" s="9">
        <v>76.19</v>
      </c>
      <c r="EF1041" s="9">
        <v>73.25</v>
      </c>
      <c r="EG1041" s="9">
        <v>64.89</v>
      </c>
      <c r="EH1041" s="9">
        <v>62.09</v>
      </c>
      <c r="EI1041" s="9">
        <v>61.87</v>
      </c>
      <c r="EJ1041" s="9">
        <v>62.09</v>
      </c>
      <c r="EK1041" s="9">
        <v>62.59</v>
      </c>
      <c r="EL1041" s="9">
        <v>64.95</v>
      </c>
      <c r="EM1041" s="9">
        <v>72.38</v>
      </c>
      <c r="EN1041" s="9">
        <v>74.25</v>
      </c>
      <c r="EO1041" s="9">
        <v>74.489999999999995</v>
      </c>
      <c r="EP1041" s="9">
        <v>74.41</v>
      </c>
      <c r="EQ1041" s="9">
        <v>73.97</v>
      </c>
      <c r="ER1041" s="9">
        <v>71.34</v>
      </c>
      <c r="ES1041" s="9">
        <v>64.5</v>
      </c>
      <c r="ET1041" s="9">
        <v>62.12</v>
      </c>
      <c r="EU1041" s="9">
        <v>61.92</v>
      </c>
      <c r="EV1041" s="9">
        <v>62.13</v>
      </c>
      <c r="EW1041" s="9">
        <v>62.65</v>
      </c>
      <c r="EX1041" s="9">
        <v>64.92</v>
      </c>
      <c r="EY1041" s="9">
        <v>71.56</v>
      </c>
      <c r="EZ1041" s="9">
        <v>73.62</v>
      </c>
      <c r="FA1041" s="9">
        <v>73.78</v>
      </c>
      <c r="FB1041" s="9">
        <v>73.78</v>
      </c>
      <c r="FC1041" s="9">
        <v>73.37</v>
      </c>
      <c r="FD1041" s="9">
        <v>70.86</v>
      </c>
      <c r="FE1041" s="9">
        <v>64.81</v>
      </c>
      <c r="FF1041" s="9">
        <v>62.53</v>
      </c>
      <c r="FG1041" s="9">
        <v>62.49</v>
      </c>
      <c r="FH1041" s="9">
        <v>62.86</v>
      </c>
      <c r="FI1041" s="9">
        <v>63.22</v>
      </c>
      <c r="FJ1041" s="9">
        <v>65.44</v>
      </c>
      <c r="FK1041" s="9">
        <v>72.52</v>
      </c>
      <c r="FL1041" s="9">
        <v>74.37</v>
      </c>
      <c r="FM1041" s="9">
        <v>74.599999999999994</v>
      </c>
      <c r="FO1041" s="9">
        <v>84.242599999999996</v>
      </c>
      <c r="FP1041" s="7">
        <v>60.61</v>
      </c>
      <c r="FQ1041" s="9">
        <v>1.34</v>
      </c>
      <c r="FT1041" s="7">
        <v>3.72</v>
      </c>
      <c r="FU1041" s="7">
        <v>4.4800000000000004</v>
      </c>
      <c r="FV1041" s="9">
        <v>84.384900000000002</v>
      </c>
      <c r="FX1041" s="9">
        <v>59.68</v>
      </c>
      <c r="FY1041" s="9">
        <v>59.25</v>
      </c>
      <c r="FZ1041" s="9">
        <v>59.36</v>
      </c>
      <c r="GA1041" s="9">
        <v>59.66</v>
      </c>
      <c r="GB1041" s="9">
        <v>61.28</v>
      </c>
      <c r="GD1041" s="9">
        <v>59.68</v>
      </c>
      <c r="GE1041" s="9">
        <v>59.4</v>
      </c>
      <c r="GF1041" s="9">
        <v>59.25</v>
      </c>
      <c r="GG1041" s="9">
        <v>59.24</v>
      </c>
      <c r="GH1041" s="9">
        <v>59.29</v>
      </c>
      <c r="GI1041" s="9">
        <v>59.36</v>
      </c>
      <c r="GJ1041" s="9">
        <v>59.41</v>
      </c>
      <c r="GK1041" s="9">
        <v>59.44</v>
      </c>
      <c r="GL1041" s="9">
        <v>59.48</v>
      </c>
      <c r="GM1041" s="9">
        <v>59.53</v>
      </c>
      <c r="GN1041" s="9">
        <v>59.6</v>
      </c>
      <c r="GO1041" s="9">
        <v>59.66</v>
      </c>
      <c r="GP1041" s="9">
        <v>59.74</v>
      </c>
      <c r="GQ1041" s="9">
        <v>59.86</v>
      </c>
      <c r="GR1041" s="9">
        <v>60</v>
      </c>
      <c r="GS1041" s="9">
        <v>60.15</v>
      </c>
      <c r="GT1041" s="9">
        <v>60.29</v>
      </c>
      <c r="GU1041" s="9">
        <v>60.39</v>
      </c>
      <c r="GV1041" s="9">
        <v>60.52</v>
      </c>
      <c r="GW1041" s="9">
        <v>60.69</v>
      </c>
      <c r="GX1041" s="9">
        <v>60.85</v>
      </c>
      <c r="GY1041" s="9">
        <v>61.03</v>
      </c>
      <c r="GZ1041" s="9">
        <v>61.18</v>
      </c>
      <c r="HA1041" s="9">
        <v>61.28</v>
      </c>
      <c r="HB1041" s="9">
        <v>61.41</v>
      </c>
      <c r="HC1041" s="9">
        <v>61.59</v>
      </c>
      <c r="HD1041" s="9">
        <v>61.77</v>
      </c>
      <c r="HE1041" s="9">
        <v>61.95</v>
      </c>
      <c r="HF1041" s="9">
        <v>62.13</v>
      </c>
      <c r="HG1041" s="9">
        <v>62.26</v>
      </c>
      <c r="HH1041" s="9">
        <v>62.4</v>
      </c>
      <c r="HI1041" s="9">
        <v>62.51</v>
      </c>
      <c r="HJ1041" s="9">
        <v>62.64</v>
      </c>
      <c r="HK1041" s="9">
        <v>62.79</v>
      </c>
      <c r="HL1041" s="9">
        <v>62.94</v>
      </c>
      <c r="HM1041" s="9">
        <v>63.06</v>
      </c>
      <c r="HN1041" s="9">
        <v>63.24</v>
      </c>
      <c r="HO1041" s="9">
        <v>63.43</v>
      </c>
      <c r="HP1041" s="9">
        <v>63.66</v>
      </c>
      <c r="HQ1041" s="9">
        <v>63.79</v>
      </c>
      <c r="HR1041" s="9">
        <v>63.91</v>
      </c>
      <c r="HS1041" s="9">
        <v>64.069999999999993</v>
      </c>
      <c r="HT1041" s="9">
        <v>64.19</v>
      </c>
      <c r="HU1041" s="9">
        <v>64.3</v>
      </c>
      <c r="HV1041" s="9">
        <v>64.39</v>
      </c>
      <c r="HW1041" s="9">
        <v>64.48</v>
      </c>
      <c r="HX1041" s="9">
        <v>64.56</v>
      </c>
      <c r="HY1041" s="9">
        <v>64.67</v>
      </c>
      <c r="ID1041" s="14">
        <v>84.838099999999997</v>
      </c>
      <c r="IE1041" s="14">
        <v>84.747900000000001</v>
      </c>
      <c r="IF1041" s="14">
        <v>-0.10641399999999999</v>
      </c>
      <c r="IH1041" s="7">
        <v>59.68</v>
      </c>
      <c r="II1041" s="9">
        <v>72.430000000000007</v>
      </c>
    </row>
    <row r="1042" spans="1:243" x14ac:dyDescent="0.35">
      <c r="A1042" s="6">
        <f t="shared" si="230"/>
        <v>46009</v>
      </c>
      <c r="B1042" s="13">
        <f t="shared" si="225"/>
        <v>12</v>
      </c>
      <c r="C1042" s="13">
        <f t="shared" si="226"/>
        <v>2025</v>
      </c>
      <c r="D1042">
        <f t="shared" si="227"/>
        <v>202512</v>
      </c>
      <c r="E1042">
        <f t="shared" si="228"/>
        <v>4</v>
      </c>
      <c r="F1042">
        <f t="shared" si="229"/>
        <v>202504</v>
      </c>
      <c r="G1042" t="s">
        <v>2225</v>
      </c>
      <c r="H1042" s="9">
        <v>3.75</v>
      </c>
      <c r="I1042" s="9">
        <v>3.7263999999999999</v>
      </c>
      <c r="J1042" s="10">
        <v>3.7290730000000001</v>
      </c>
      <c r="K1042" s="10">
        <v>3.6959628000000002</v>
      </c>
      <c r="L1042" s="10">
        <v>3.6455248999999998</v>
      </c>
      <c r="M1042" s="10">
        <v>3.5825855999999998</v>
      </c>
      <c r="N1042" s="10">
        <v>3.5184929</v>
      </c>
      <c r="O1042" s="10">
        <v>3.4616959999999999</v>
      </c>
      <c r="P1042" s="10">
        <v>3.4166514000000001</v>
      </c>
      <c r="Q1042" s="10">
        <v>3.3849051999999999</v>
      </c>
      <c r="R1042" s="10">
        <v>3.3658581000000001</v>
      </c>
      <c r="S1042" s="10">
        <v>3.3576538</v>
      </c>
      <c r="T1042" s="10">
        <v>3.3582762000000002</v>
      </c>
      <c r="U1042" s="10">
        <v>3.3654462999999999</v>
      </c>
      <c r="V1042" s="10">
        <v>3.3760572</v>
      </c>
      <c r="W1042" s="10">
        <v>3.3889086000000002</v>
      </c>
      <c r="X1042" s="10">
        <v>3.4033682000000001</v>
      </c>
      <c r="Y1042" s="10">
        <v>3.4188044</v>
      </c>
      <c r="Z1042" s="10">
        <v>3.4345854</v>
      </c>
      <c r="AA1042" s="10">
        <v>3.4500791</v>
      </c>
      <c r="AB1042" s="10">
        <v>3.4647868000000002</v>
      </c>
      <c r="AC1042" s="10">
        <v>3.4787165</v>
      </c>
      <c r="AD1042" s="10">
        <v>3.4919964000000001</v>
      </c>
      <c r="AE1042" s="10">
        <v>3.5047551000000001</v>
      </c>
      <c r="AF1042" s="10">
        <v>3.5171212000000001</v>
      </c>
      <c r="AG1042" s="10">
        <v>3.5292229000000002</v>
      </c>
      <c r="AH1042" s="10">
        <v>3.5411739</v>
      </c>
      <c r="AI1042" s="10">
        <v>3.5530154999999999</v>
      </c>
      <c r="AJ1042" s="10">
        <v>3.5647666999999998</v>
      </c>
      <c r="AK1042" s="10">
        <v>3.5764467</v>
      </c>
      <c r="AL1042" s="10">
        <v>3.5880747999999998</v>
      </c>
      <c r="AM1042" s="10">
        <v>3.5996698</v>
      </c>
      <c r="AN1042" s="10">
        <v>3.6112511</v>
      </c>
      <c r="AO1042" s="10">
        <v>3.6228378999999999</v>
      </c>
      <c r="AP1042" s="10">
        <v>3.6344490999999999</v>
      </c>
      <c r="AQ1042" s="10">
        <v>3.6461041000000001</v>
      </c>
      <c r="AR1042" s="10">
        <v>3.6578219999999999</v>
      </c>
      <c r="AS1042" s="10">
        <v>3.6696217</v>
      </c>
      <c r="AT1042" s="10">
        <v>3.6815194999999998</v>
      </c>
      <c r="AU1042" s="10">
        <v>3.6935182000000002</v>
      </c>
      <c r="AV1042" s="10">
        <v>3.7056163</v>
      </c>
      <c r="AW1042" s="10">
        <v>3.7178127000000001</v>
      </c>
      <c r="AX1042" s="10">
        <v>3.7301066999999999</v>
      </c>
      <c r="AY1042" s="10">
        <v>3.7424966</v>
      </c>
      <c r="AZ1042" s="10">
        <v>3.7549815999999998</v>
      </c>
      <c r="BA1042" s="10">
        <v>3.7675607000000002</v>
      </c>
      <c r="BB1042" s="10">
        <v>3.7802324999999999</v>
      </c>
      <c r="BC1042" s="10">
        <v>3.7929959000000002</v>
      </c>
      <c r="BD1042" s="10">
        <v>3.80585</v>
      </c>
      <c r="BE1042" s="10">
        <v>3.8187934000000001</v>
      </c>
      <c r="BF1042" s="10">
        <v>3.8318248000000001</v>
      </c>
      <c r="BG1042" s="10">
        <v>3.8449407999999998</v>
      </c>
      <c r="BH1042" s="10">
        <v>3.8581376000000001</v>
      </c>
      <c r="BI1042" s="10">
        <v>3.8714113999999999</v>
      </c>
      <c r="BJ1042" s="10">
        <v>3.8847586999999999</v>
      </c>
      <c r="BK1042" s="10">
        <v>3.8981753000000001</v>
      </c>
      <c r="BL1042" s="10">
        <v>3.9116575999999998</v>
      </c>
      <c r="BM1042" s="10">
        <v>3.9252020000000001</v>
      </c>
      <c r="BN1042" s="10">
        <v>3.9388044</v>
      </c>
      <c r="BO1042" s="10">
        <v>3.9524612000000001</v>
      </c>
      <c r="BP1042" s="10">
        <v>3.9661688000000002</v>
      </c>
      <c r="BQ1042" s="10">
        <v>3.9799231000000002</v>
      </c>
      <c r="BR1042" s="10">
        <v>4.0631731999999996</v>
      </c>
      <c r="BS1042" s="10">
        <v>4.1468680000000004</v>
      </c>
      <c r="BU1042" s="9">
        <v>73.099999999999994</v>
      </c>
      <c r="BV1042" s="9">
        <v>71.599999999999994</v>
      </c>
      <c r="BW1042" s="9">
        <v>67.77</v>
      </c>
      <c r="BX1042" s="9">
        <v>65.33</v>
      </c>
      <c r="BY1042" s="9">
        <v>64.430000000000007</v>
      </c>
      <c r="BZ1042" s="9">
        <v>63.53</v>
      </c>
      <c r="CA1042" s="9">
        <v>63.43</v>
      </c>
      <c r="CB1042" s="9">
        <v>63.99</v>
      </c>
      <c r="CC1042" s="9">
        <v>64.88</v>
      </c>
      <c r="CD1042" s="9">
        <v>65.290000000000006</v>
      </c>
      <c r="CE1042" s="9">
        <v>69.39</v>
      </c>
      <c r="CF1042" s="9">
        <v>71.34</v>
      </c>
      <c r="CG1042" s="9">
        <v>72.84</v>
      </c>
      <c r="CH1042" s="9">
        <v>72.739999999999995</v>
      </c>
      <c r="CI1042" s="9">
        <v>69.239999999999995</v>
      </c>
      <c r="CJ1042" s="9">
        <v>62.67</v>
      </c>
      <c r="CK1042" s="9">
        <v>60.32</v>
      </c>
      <c r="CL1042" s="9">
        <v>59.1</v>
      </c>
      <c r="CM1042" s="9">
        <v>58.04</v>
      </c>
      <c r="CN1042" s="9">
        <v>58.01</v>
      </c>
      <c r="CO1042" s="9">
        <v>60.12</v>
      </c>
      <c r="CP1042" s="9">
        <v>64.33</v>
      </c>
      <c r="CQ1042" s="9">
        <v>67.39</v>
      </c>
      <c r="CR1042" s="9">
        <v>68.73</v>
      </c>
      <c r="CS1042" s="9">
        <v>70.95</v>
      </c>
      <c r="CT1042" s="9">
        <v>71.150000000000006</v>
      </c>
      <c r="CU1042" s="9">
        <v>68.02</v>
      </c>
      <c r="CV1042" s="9">
        <v>60.66</v>
      </c>
      <c r="CW1042" s="9">
        <v>57.56</v>
      </c>
      <c r="CX1042" s="9">
        <v>55.31</v>
      </c>
      <c r="CY1042" s="9">
        <v>55.62</v>
      </c>
      <c r="CZ1042" s="9">
        <v>55.71</v>
      </c>
      <c r="DA1042" s="9">
        <v>57.99</v>
      </c>
      <c r="DB1042" s="9">
        <v>62.93</v>
      </c>
      <c r="DC1042" s="9">
        <v>65.849999999999994</v>
      </c>
      <c r="DD1042" s="9">
        <v>66.61</v>
      </c>
      <c r="DE1042" s="9">
        <v>69.33</v>
      </c>
      <c r="DF1042" s="9">
        <v>68.84</v>
      </c>
      <c r="DG1042" s="9">
        <v>67.02</v>
      </c>
      <c r="DH1042" s="9">
        <v>59.7</v>
      </c>
      <c r="DI1042" s="9">
        <v>56.6</v>
      </c>
      <c r="DJ1042" s="9">
        <v>55.12</v>
      </c>
      <c r="DK1042" s="9">
        <v>55.64</v>
      </c>
      <c r="DL1042" s="9">
        <v>55.27</v>
      </c>
      <c r="DM1042" s="9">
        <v>56.47</v>
      </c>
      <c r="DN1042" s="9">
        <v>60.24</v>
      </c>
      <c r="DO1042" s="9">
        <v>62.9</v>
      </c>
      <c r="DP1042" s="9">
        <v>65.38</v>
      </c>
      <c r="DR1042" s="9">
        <v>83.45</v>
      </c>
      <c r="DS1042" s="9">
        <v>80.28</v>
      </c>
      <c r="DT1042" s="9">
        <v>72.11</v>
      </c>
      <c r="DU1042" s="9">
        <v>69.22</v>
      </c>
      <c r="DV1042" s="9">
        <v>68.56</v>
      </c>
      <c r="DW1042" s="9">
        <v>67.739999999999995</v>
      </c>
      <c r="DX1042" s="9">
        <v>67.52</v>
      </c>
      <c r="DY1042" s="9">
        <v>67.680000000000007</v>
      </c>
      <c r="DZ1042" s="9">
        <v>69.94</v>
      </c>
      <c r="EA1042" s="9">
        <v>71.650000000000006</v>
      </c>
      <c r="EB1042" s="9">
        <v>73.52</v>
      </c>
      <c r="EC1042" s="9">
        <v>73.75</v>
      </c>
      <c r="ED1042" s="9">
        <v>77.67</v>
      </c>
      <c r="EE1042" s="9">
        <v>77.2</v>
      </c>
      <c r="EF1042" s="9">
        <v>74.22</v>
      </c>
      <c r="EG1042" s="9">
        <v>66.040000000000006</v>
      </c>
      <c r="EH1042" s="9">
        <v>63.24</v>
      </c>
      <c r="EI1042" s="9">
        <v>63.02</v>
      </c>
      <c r="EJ1042" s="9">
        <v>63.24</v>
      </c>
      <c r="EK1042" s="9">
        <v>63.74</v>
      </c>
      <c r="EL1042" s="9">
        <v>66.099999999999994</v>
      </c>
      <c r="EM1042" s="9">
        <v>73.48</v>
      </c>
      <c r="EN1042" s="9">
        <v>75.38</v>
      </c>
      <c r="EO1042" s="9">
        <v>75.62</v>
      </c>
      <c r="EP1042" s="9">
        <v>75.540000000000006</v>
      </c>
      <c r="EQ1042" s="9">
        <v>75.099999999999994</v>
      </c>
      <c r="ER1042" s="9">
        <v>72.42</v>
      </c>
      <c r="ES1042" s="9">
        <v>65.239999999999995</v>
      </c>
      <c r="ET1042" s="9">
        <v>62.86</v>
      </c>
      <c r="EU1042" s="9">
        <v>62.66</v>
      </c>
      <c r="EV1042" s="9">
        <v>62.86</v>
      </c>
      <c r="EW1042" s="9">
        <v>63.38</v>
      </c>
      <c r="EX1042" s="9">
        <v>65.64</v>
      </c>
      <c r="EY1042" s="9">
        <v>72.319999999999993</v>
      </c>
      <c r="EZ1042" s="9">
        <v>74.39</v>
      </c>
      <c r="FA1042" s="9">
        <v>74.55</v>
      </c>
      <c r="FB1042" s="9">
        <v>74.540000000000006</v>
      </c>
      <c r="FC1042" s="9">
        <v>74.13</v>
      </c>
      <c r="FD1042" s="9">
        <v>71.599999999999994</v>
      </c>
      <c r="FE1042" s="9">
        <v>65.36</v>
      </c>
      <c r="FF1042" s="9">
        <v>63.06</v>
      </c>
      <c r="FG1042" s="9">
        <v>63.02</v>
      </c>
      <c r="FH1042" s="9">
        <v>63.38</v>
      </c>
      <c r="FI1042" s="9">
        <v>63.74</v>
      </c>
      <c r="FJ1042" s="9">
        <v>65.94</v>
      </c>
      <c r="FK1042" s="9">
        <v>73.03</v>
      </c>
      <c r="FL1042" s="9">
        <v>74.88</v>
      </c>
      <c r="FM1042" s="9">
        <v>75.099999999999994</v>
      </c>
      <c r="FO1042" s="9">
        <v>84.265500000000003</v>
      </c>
      <c r="FP1042" s="7">
        <v>60.69</v>
      </c>
      <c r="FQ1042" s="9">
        <v>1.3394999999999999</v>
      </c>
      <c r="FT1042" s="7">
        <v>3.75</v>
      </c>
      <c r="FU1042" s="7">
        <v>4.4800000000000004</v>
      </c>
      <c r="FV1042" s="9">
        <v>84.4114</v>
      </c>
      <c r="FX1042" s="9">
        <v>59.82</v>
      </c>
      <c r="FY1042" s="9">
        <v>59.36</v>
      </c>
      <c r="FZ1042" s="9">
        <v>59.4</v>
      </c>
      <c r="GA1042" s="9">
        <v>59.65</v>
      </c>
      <c r="GB1042" s="9">
        <v>61.24</v>
      </c>
      <c r="GD1042" s="9">
        <v>59.82</v>
      </c>
      <c r="GE1042" s="9">
        <v>59.5</v>
      </c>
      <c r="GF1042" s="9">
        <v>59.36</v>
      </c>
      <c r="GG1042" s="9">
        <v>59.33</v>
      </c>
      <c r="GH1042" s="9">
        <v>59.35</v>
      </c>
      <c r="GI1042" s="9">
        <v>59.4</v>
      </c>
      <c r="GJ1042" s="9">
        <v>59.43</v>
      </c>
      <c r="GK1042" s="9">
        <v>59.45</v>
      </c>
      <c r="GL1042" s="9">
        <v>59.49</v>
      </c>
      <c r="GM1042" s="9">
        <v>59.54</v>
      </c>
      <c r="GN1042" s="9">
        <v>59.6</v>
      </c>
      <c r="GO1042" s="9">
        <v>59.65</v>
      </c>
      <c r="GP1042" s="9">
        <v>59.72</v>
      </c>
      <c r="GQ1042" s="9">
        <v>59.83</v>
      </c>
      <c r="GR1042" s="9">
        <v>59.97</v>
      </c>
      <c r="GS1042" s="9">
        <v>60.11</v>
      </c>
      <c r="GT1042" s="9">
        <v>60.25</v>
      </c>
      <c r="GU1042" s="9">
        <v>60.35</v>
      </c>
      <c r="GV1042" s="9">
        <v>60.48</v>
      </c>
      <c r="GW1042" s="9">
        <v>60.65</v>
      </c>
      <c r="GX1042" s="9">
        <v>60.81</v>
      </c>
      <c r="GY1042" s="9">
        <v>60.99</v>
      </c>
      <c r="GZ1042" s="9">
        <v>61.14</v>
      </c>
      <c r="HA1042" s="9">
        <v>61.24</v>
      </c>
      <c r="HB1042" s="9">
        <v>61.37</v>
      </c>
      <c r="HC1042" s="9">
        <v>61.56</v>
      </c>
      <c r="HD1042" s="9">
        <v>61.73</v>
      </c>
      <c r="HE1042" s="9">
        <v>61.92</v>
      </c>
      <c r="HF1042" s="9">
        <v>62.11</v>
      </c>
      <c r="HG1042" s="9">
        <v>62.25</v>
      </c>
      <c r="HH1042" s="9">
        <v>62.39</v>
      </c>
      <c r="HI1042" s="9">
        <v>62.5</v>
      </c>
      <c r="HJ1042" s="9">
        <v>62.63</v>
      </c>
      <c r="HK1042" s="9">
        <v>62.78</v>
      </c>
      <c r="HL1042" s="9">
        <v>62.94</v>
      </c>
      <c r="HM1042" s="9">
        <v>63.06</v>
      </c>
      <c r="HN1042" s="9">
        <v>63.24</v>
      </c>
      <c r="HO1042" s="9">
        <v>63.44</v>
      </c>
      <c r="HP1042" s="9">
        <v>63.68</v>
      </c>
      <c r="HQ1042" s="9">
        <v>63.82</v>
      </c>
      <c r="HR1042" s="9">
        <v>63.94</v>
      </c>
      <c r="HS1042" s="9">
        <v>64.099999999999994</v>
      </c>
      <c r="HT1042" s="9">
        <v>64.22</v>
      </c>
      <c r="HU1042" s="9">
        <v>64.34</v>
      </c>
      <c r="HV1042" s="9">
        <v>64.44</v>
      </c>
      <c r="HW1042" s="9">
        <v>64.540000000000006</v>
      </c>
      <c r="HX1042" s="9">
        <v>64.63</v>
      </c>
      <c r="HY1042" s="9">
        <v>64.739999999999995</v>
      </c>
      <c r="ID1042" s="14">
        <v>84.838099999999997</v>
      </c>
      <c r="IE1042" s="14">
        <v>84.747900000000001</v>
      </c>
      <c r="IF1042" s="14">
        <v>-0.10641399999999999</v>
      </c>
      <c r="IH1042" s="7">
        <v>59.82</v>
      </c>
      <c r="II1042" s="9">
        <v>73.099999999999994</v>
      </c>
    </row>
    <row r="1043" spans="1:243" x14ac:dyDescent="0.35">
      <c r="A1043" s="6">
        <f t="shared" si="230"/>
        <v>46010</v>
      </c>
      <c r="B1043" s="13">
        <f t="shared" si="225"/>
        <v>12</v>
      </c>
      <c r="C1043" s="13">
        <f t="shared" si="226"/>
        <v>2025</v>
      </c>
      <c r="D1043">
        <f t="shared" si="227"/>
        <v>202512</v>
      </c>
      <c r="E1043">
        <f t="shared" si="228"/>
        <v>4</v>
      </c>
      <c r="F1043">
        <f t="shared" si="229"/>
        <v>202504</v>
      </c>
      <c r="G1043" t="s">
        <v>2226</v>
      </c>
      <c r="H1043" s="9">
        <v>3.75</v>
      </c>
      <c r="I1043" s="9">
        <v>3.7235999999999998</v>
      </c>
      <c r="J1043" s="10">
        <v>3.7302222999999999</v>
      </c>
      <c r="K1043" s="10">
        <v>3.7026086</v>
      </c>
      <c r="L1043" s="10">
        <v>3.6564746000000001</v>
      </c>
      <c r="M1043" s="10">
        <v>3.5959683</v>
      </c>
      <c r="N1043" s="10">
        <v>3.5327378999999999</v>
      </c>
      <c r="O1043" s="10">
        <v>3.4757725000000002</v>
      </c>
      <c r="P1043" s="10">
        <v>3.4300557999999999</v>
      </c>
      <c r="Q1043" s="10">
        <v>3.3976893000000001</v>
      </c>
      <c r="R1043" s="10">
        <v>3.3783658999999999</v>
      </c>
      <c r="S1043" s="10">
        <v>3.3705726</v>
      </c>
      <c r="T1043" s="10">
        <v>3.3719407000000001</v>
      </c>
      <c r="U1043" s="10">
        <v>3.3799158999999999</v>
      </c>
      <c r="V1043" s="10">
        <v>3.3907759</v>
      </c>
      <c r="W1043" s="10">
        <v>3.4032309999999999</v>
      </c>
      <c r="X1043" s="10">
        <v>3.4168818999999999</v>
      </c>
      <c r="Y1043" s="10">
        <v>3.4313297</v>
      </c>
      <c r="Z1043" s="10">
        <v>3.4461756000000001</v>
      </c>
      <c r="AA1043" s="10">
        <v>3.4610202000000001</v>
      </c>
      <c r="AB1043" s="10">
        <v>3.4755340000000001</v>
      </c>
      <c r="AC1043" s="10">
        <v>3.4897087</v>
      </c>
      <c r="AD1043" s="10">
        <v>3.5036282000000001</v>
      </c>
      <c r="AE1043" s="10">
        <v>3.5173771999999999</v>
      </c>
      <c r="AF1043" s="10">
        <v>3.5310405</v>
      </c>
      <c r="AG1043" s="10">
        <v>3.544702</v>
      </c>
      <c r="AH1043" s="10">
        <v>3.5584315000000002</v>
      </c>
      <c r="AI1043" s="10">
        <v>3.5722330000000002</v>
      </c>
      <c r="AJ1043" s="10">
        <v>3.5860916999999999</v>
      </c>
      <c r="AK1043" s="10">
        <v>3.5999933</v>
      </c>
      <c r="AL1043" s="10">
        <v>3.6139234999999998</v>
      </c>
      <c r="AM1043" s="10">
        <v>3.6278676999999999</v>
      </c>
      <c r="AN1043" s="10">
        <v>3.6418116</v>
      </c>
      <c r="AO1043" s="10">
        <v>3.6557407999999998</v>
      </c>
      <c r="AP1043" s="10">
        <v>3.6696407</v>
      </c>
      <c r="AQ1043" s="10">
        <v>3.6834970999999999</v>
      </c>
      <c r="AR1043" s="10">
        <v>3.6972955999999999</v>
      </c>
      <c r="AS1043" s="10">
        <v>3.7110213999999999</v>
      </c>
      <c r="AT1043" s="10">
        <v>3.7246638999999999</v>
      </c>
      <c r="AU1043" s="10">
        <v>3.7382268999999999</v>
      </c>
      <c r="AV1043" s="10">
        <v>3.7517182999999998</v>
      </c>
      <c r="AW1043" s="10">
        <v>3.7651463000000001</v>
      </c>
      <c r="AX1043" s="10">
        <v>3.7785191999999999</v>
      </c>
      <c r="AY1043" s="10">
        <v>3.7918444999999998</v>
      </c>
      <c r="AZ1043" s="10">
        <v>3.8051306</v>
      </c>
      <c r="BA1043" s="10">
        <v>3.8183856999999999</v>
      </c>
      <c r="BB1043" s="10">
        <v>3.8316176</v>
      </c>
      <c r="BC1043" s="10">
        <v>3.8448343999999999</v>
      </c>
      <c r="BD1043" s="10">
        <v>3.8580443</v>
      </c>
      <c r="BE1043" s="10">
        <v>3.8712550999999999</v>
      </c>
      <c r="BF1043" s="10">
        <v>3.8844744000000002</v>
      </c>
      <c r="BG1043" s="10">
        <v>3.8977064000000001</v>
      </c>
      <c r="BH1043" s="10">
        <v>3.9109543000000002</v>
      </c>
      <c r="BI1043" s="10">
        <v>3.9242216000000001</v>
      </c>
      <c r="BJ1043" s="10">
        <v>3.9375116999999999</v>
      </c>
      <c r="BK1043" s="10">
        <v>3.9508277000000001</v>
      </c>
      <c r="BL1043" s="10">
        <v>3.9641731999999998</v>
      </c>
      <c r="BM1043" s="10">
        <v>3.9775516</v>
      </c>
      <c r="BN1043" s="10">
        <v>3.9909661000000001</v>
      </c>
      <c r="BO1043" s="10">
        <v>4.0044199999999996</v>
      </c>
      <c r="BP1043" s="10">
        <v>4.0179169999999997</v>
      </c>
      <c r="BQ1043" s="10">
        <v>4.03146</v>
      </c>
      <c r="BR1043" s="10">
        <v>4.1136356000000003</v>
      </c>
      <c r="BS1043" s="10">
        <v>4.1968547000000003</v>
      </c>
      <c r="BU1043" s="9">
        <v>74.89</v>
      </c>
      <c r="BV1043" s="9">
        <v>72.89</v>
      </c>
      <c r="BW1043" s="9">
        <v>69.11</v>
      </c>
      <c r="BX1043" s="9">
        <v>66.430000000000007</v>
      </c>
      <c r="BY1043" s="9">
        <v>65.53</v>
      </c>
      <c r="BZ1043" s="9">
        <v>64.67</v>
      </c>
      <c r="CA1043" s="9">
        <v>64.52</v>
      </c>
      <c r="CB1043" s="9">
        <v>65.069999999999993</v>
      </c>
      <c r="CC1043" s="9">
        <v>65.87</v>
      </c>
      <c r="CD1043" s="9">
        <v>66.22</v>
      </c>
      <c r="CE1043" s="9">
        <v>70.319999999999993</v>
      </c>
      <c r="CF1043" s="9">
        <v>72.08</v>
      </c>
      <c r="CG1043" s="9">
        <v>73.680000000000007</v>
      </c>
      <c r="CH1043" s="9">
        <v>73.58</v>
      </c>
      <c r="CI1043" s="9">
        <v>70.17</v>
      </c>
      <c r="CJ1043" s="9">
        <v>63.37</v>
      </c>
      <c r="CK1043" s="9">
        <v>61.02</v>
      </c>
      <c r="CL1043" s="9">
        <v>59.8</v>
      </c>
      <c r="CM1043" s="9">
        <v>58.74</v>
      </c>
      <c r="CN1043" s="9">
        <v>58.71</v>
      </c>
      <c r="CO1043" s="9">
        <v>60.82</v>
      </c>
      <c r="CP1043" s="9">
        <v>65.03</v>
      </c>
      <c r="CQ1043" s="9">
        <v>68.09</v>
      </c>
      <c r="CR1043" s="9">
        <v>69.42</v>
      </c>
      <c r="CS1043" s="9">
        <v>71.64</v>
      </c>
      <c r="CT1043" s="9">
        <v>71.84</v>
      </c>
      <c r="CU1043" s="9">
        <v>68.709999999999994</v>
      </c>
      <c r="CV1043" s="9">
        <v>61.35</v>
      </c>
      <c r="CW1043" s="9">
        <v>58.25</v>
      </c>
      <c r="CX1043" s="9">
        <v>56</v>
      </c>
      <c r="CY1043" s="9">
        <v>56.31</v>
      </c>
      <c r="CZ1043" s="9">
        <v>56.4</v>
      </c>
      <c r="DA1043" s="9">
        <v>58.32</v>
      </c>
      <c r="DB1043" s="9">
        <v>62.7</v>
      </c>
      <c r="DC1043" s="9">
        <v>65.62</v>
      </c>
      <c r="DD1043" s="9">
        <v>66.38</v>
      </c>
      <c r="DE1043" s="9">
        <v>69.099999999999994</v>
      </c>
      <c r="DF1043" s="9">
        <v>68.61</v>
      </c>
      <c r="DG1043" s="9">
        <v>66.790000000000006</v>
      </c>
      <c r="DH1043" s="9">
        <v>59.47</v>
      </c>
      <c r="DI1043" s="9">
        <v>56.37</v>
      </c>
      <c r="DJ1043" s="9">
        <v>54.89</v>
      </c>
      <c r="DK1043" s="9">
        <v>55.41</v>
      </c>
      <c r="DL1043" s="9">
        <v>55.04</v>
      </c>
      <c r="DM1043" s="9">
        <v>56.24</v>
      </c>
      <c r="DN1043" s="9">
        <v>60.01</v>
      </c>
      <c r="DO1043" s="9">
        <v>62.67</v>
      </c>
      <c r="DP1043" s="9">
        <v>65.150000000000006</v>
      </c>
      <c r="DR1043" s="9">
        <v>85.57</v>
      </c>
      <c r="DS1043" s="9">
        <v>81.38</v>
      </c>
      <c r="DT1043" s="9">
        <v>72.819999999999993</v>
      </c>
      <c r="DU1043" s="9">
        <v>70.819999999999993</v>
      </c>
      <c r="DV1043" s="9">
        <v>69.52</v>
      </c>
      <c r="DW1043" s="9">
        <v>68.540000000000006</v>
      </c>
      <c r="DX1043" s="9">
        <v>68.569999999999993</v>
      </c>
      <c r="DY1043" s="9">
        <v>68.73</v>
      </c>
      <c r="DZ1043" s="9">
        <v>70.989999999999995</v>
      </c>
      <c r="EA1043" s="9">
        <v>72.47</v>
      </c>
      <c r="EB1043" s="9">
        <v>74.36</v>
      </c>
      <c r="EC1043" s="9">
        <v>74.59</v>
      </c>
      <c r="ED1043" s="9">
        <v>78.599999999999994</v>
      </c>
      <c r="EE1043" s="9">
        <v>78.12</v>
      </c>
      <c r="EF1043" s="9">
        <v>75.11</v>
      </c>
      <c r="EG1043" s="9">
        <v>66.84</v>
      </c>
      <c r="EH1043" s="9">
        <v>64.040000000000006</v>
      </c>
      <c r="EI1043" s="9">
        <v>63.82</v>
      </c>
      <c r="EJ1043" s="9">
        <v>64.040000000000006</v>
      </c>
      <c r="EK1043" s="9">
        <v>64.540000000000006</v>
      </c>
      <c r="EL1043" s="9">
        <v>66.900000000000006</v>
      </c>
      <c r="EM1043" s="9">
        <v>74.069999999999993</v>
      </c>
      <c r="EN1043" s="9">
        <v>75.989999999999995</v>
      </c>
      <c r="EO1043" s="9">
        <v>76.23</v>
      </c>
      <c r="EP1043" s="9">
        <v>76.150000000000006</v>
      </c>
      <c r="EQ1043" s="9">
        <v>75.7</v>
      </c>
      <c r="ER1043" s="9">
        <v>73</v>
      </c>
      <c r="ES1043" s="9">
        <v>65.94</v>
      </c>
      <c r="ET1043" s="9">
        <v>63.56</v>
      </c>
      <c r="EU1043" s="9">
        <v>63.36</v>
      </c>
      <c r="EV1043" s="9">
        <v>63.56</v>
      </c>
      <c r="EW1043" s="9">
        <v>64.08</v>
      </c>
      <c r="EX1043" s="9">
        <v>66.33</v>
      </c>
      <c r="EY1043" s="9">
        <v>72.72</v>
      </c>
      <c r="EZ1043" s="9">
        <v>74.8</v>
      </c>
      <c r="FA1043" s="9">
        <v>74.959999999999994</v>
      </c>
      <c r="FB1043" s="9">
        <v>74.94</v>
      </c>
      <c r="FC1043" s="9">
        <v>74.53</v>
      </c>
      <c r="FD1043" s="9">
        <v>71.98</v>
      </c>
      <c r="FE1043" s="9">
        <v>65.84</v>
      </c>
      <c r="FF1043" s="9">
        <v>63.53</v>
      </c>
      <c r="FG1043" s="9">
        <v>63.48</v>
      </c>
      <c r="FH1043" s="9">
        <v>63.84</v>
      </c>
      <c r="FI1043" s="9">
        <v>64.19</v>
      </c>
      <c r="FJ1043" s="9">
        <v>66.38</v>
      </c>
      <c r="FK1043" s="9">
        <v>73.3</v>
      </c>
      <c r="FL1043" s="9">
        <v>75.150000000000006</v>
      </c>
      <c r="FM1043" s="9">
        <v>75.36</v>
      </c>
      <c r="FO1043" s="9">
        <v>84.14</v>
      </c>
      <c r="FP1043" s="7">
        <v>61.35</v>
      </c>
      <c r="FQ1043" s="9">
        <v>1.3362000000000001</v>
      </c>
      <c r="FT1043" s="7">
        <v>3.76</v>
      </c>
      <c r="FU1043" s="7">
        <v>4.54</v>
      </c>
      <c r="FV1043" s="9">
        <v>84.287700000000001</v>
      </c>
      <c r="FX1043" s="9">
        <v>60.47</v>
      </c>
      <c r="FY1043" s="9">
        <v>59.83</v>
      </c>
      <c r="FZ1043" s="9">
        <v>59.76</v>
      </c>
      <c r="GA1043" s="9">
        <v>59.94</v>
      </c>
      <c r="GB1043" s="9">
        <v>61.47</v>
      </c>
      <c r="GD1043" s="9">
        <v>60.47</v>
      </c>
      <c r="GE1043" s="9">
        <v>60.05</v>
      </c>
      <c r="GF1043" s="9">
        <v>59.83</v>
      </c>
      <c r="GG1043" s="9">
        <v>59.75</v>
      </c>
      <c r="GH1043" s="9">
        <v>59.74</v>
      </c>
      <c r="GI1043" s="9">
        <v>59.76</v>
      </c>
      <c r="GJ1043" s="9">
        <v>59.77</v>
      </c>
      <c r="GK1043" s="9">
        <v>59.78</v>
      </c>
      <c r="GL1043" s="9">
        <v>59.81</v>
      </c>
      <c r="GM1043" s="9">
        <v>59.85</v>
      </c>
      <c r="GN1043" s="9">
        <v>59.9</v>
      </c>
      <c r="GO1043" s="9">
        <v>59.94</v>
      </c>
      <c r="GP1043" s="9">
        <v>60</v>
      </c>
      <c r="GQ1043" s="9">
        <v>60.1</v>
      </c>
      <c r="GR1043" s="9">
        <v>60.23</v>
      </c>
      <c r="GS1043" s="9">
        <v>60.36</v>
      </c>
      <c r="GT1043" s="9">
        <v>60.5</v>
      </c>
      <c r="GU1043" s="9">
        <v>60.6</v>
      </c>
      <c r="GV1043" s="9">
        <v>60.72</v>
      </c>
      <c r="GW1043" s="9">
        <v>60.89</v>
      </c>
      <c r="GX1043" s="9">
        <v>61.05</v>
      </c>
      <c r="GY1043" s="9">
        <v>61.22</v>
      </c>
      <c r="GZ1043" s="9">
        <v>61.37</v>
      </c>
      <c r="HA1043" s="9">
        <v>61.47</v>
      </c>
      <c r="HB1043" s="9">
        <v>61.6</v>
      </c>
      <c r="HC1043" s="9">
        <v>61.78</v>
      </c>
      <c r="HD1043" s="9">
        <v>61.96</v>
      </c>
      <c r="HE1043" s="9">
        <v>62.13</v>
      </c>
      <c r="HF1043" s="9">
        <v>62.32</v>
      </c>
      <c r="HG1043" s="9">
        <v>62.45</v>
      </c>
      <c r="HH1043" s="9">
        <v>62.58</v>
      </c>
      <c r="HI1043" s="9">
        <v>62.69</v>
      </c>
      <c r="HJ1043" s="9">
        <v>62.81</v>
      </c>
      <c r="HK1043" s="9">
        <v>62.97</v>
      </c>
      <c r="HL1043" s="9">
        <v>63.13</v>
      </c>
      <c r="HM1043" s="9">
        <v>63.25</v>
      </c>
      <c r="HN1043" s="9">
        <v>63.43</v>
      </c>
      <c r="HO1043" s="9">
        <v>63.63</v>
      </c>
      <c r="HP1043" s="9">
        <v>63.87</v>
      </c>
      <c r="HQ1043" s="9">
        <v>64.010000000000005</v>
      </c>
      <c r="HR1043" s="9">
        <v>64.13</v>
      </c>
      <c r="HS1043" s="9">
        <v>64.290000000000006</v>
      </c>
      <c r="HT1043" s="9">
        <v>64.41</v>
      </c>
      <c r="HU1043" s="9">
        <v>64.53</v>
      </c>
      <c r="HV1043" s="9">
        <v>64.63</v>
      </c>
      <c r="HW1043" s="9">
        <v>64.73</v>
      </c>
      <c r="HX1043" s="9">
        <v>64.81</v>
      </c>
      <c r="HY1043" s="9">
        <v>64.92</v>
      </c>
      <c r="ID1043" s="14">
        <v>84.838099999999997</v>
      </c>
      <c r="IE1043" s="14">
        <v>84.747900000000001</v>
      </c>
      <c r="IF1043" s="14">
        <v>-0.10641399999999999</v>
      </c>
      <c r="IH1043" s="7">
        <v>60.47</v>
      </c>
      <c r="II1043" s="9">
        <v>74.89</v>
      </c>
    </row>
    <row r="1044" spans="1:243" x14ac:dyDescent="0.35">
      <c r="A1044" s="6">
        <f t="shared" si="230"/>
        <v>46013</v>
      </c>
      <c r="B1044" s="13">
        <f t="shared" si="225"/>
        <v>12</v>
      </c>
      <c r="C1044" s="13">
        <f t="shared" si="226"/>
        <v>2025</v>
      </c>
      <c r="D1044">
        <f t="shared" si="227"/>
        <v>202512</v>
      </c>
      <c r="E1044">
        <f t="shared" si="228"/>
        <v>4</v>
      </c>
      <c r="F1044">
        <f t="shared" si="229"/>
        <v>202504</v>
      </c>
      <c r="G1044" t="s">
        <v>2227</v>
      </c>
      <c r="H1044" s="9">
        <v>3.75</v>
      </c>
      <c r="I1044" s="9">
        <v>3.7231000000000001</v>
      </c>
      <c r="J1044" s="10">
        <v>3.7303476</v>
      </c>
      <c r="K1044" s="10">
        <v>3.6989059000000002</v>
      </c>
      <c r="L1044" s="10">
        <v>3.6494116999999999</v>
      </c>
      <c r="M1044" s="10">
        <v>3.5859564000000002</v>
      </c>
      <c r="N1044" s="10">
        <v>3.5201794999999998</v>
      </c>
      <c r="O1044" s="10">
        <v>3.4610732999999998</v>
      </c>
      <c r="P1044" s="10">
        <v>3.4139783000000001</v>
      </c>
      <c r="Q1044" s="10">
        <v>3.381049</v>
      </c>
      <c r="R1044" s="10">
        <v>3.3624082999999998</v>
      </c>
      <c r="S1044" s="10">
        <v>3.3557978999999998</v>
      </c>
      <c r="T1044" s="10">
        <v>3.3591389999999999</v>
      </c>
      <c r="U1044" s="10">
        <v>3.3697797</v>
      </c>
      <c r="V1044" s="10">
        <v>3.3842788000000001</v>
      </c>
      <c r="W1044" s="10">
        <v>3.4013201999999998</v>
      </c>
      <c r="X1044" s="10">
        <v>3.4202105</v>
      </c>
      <c r="Y1044" s="10">
        <v>3.4402564999999998</v>
      </c>
      <c r="Z1044" s="10">
        <v>3.4607654000000001</v>
      </c>
      <c r="AA1044" s="10">
        <v>3.4810433000000001</v>
      </c>
      <c r="AB1044" s="10">
        <v>3.5005267999999998</v>
      </c>
      <c r="AC1044" s="10">
        <v>3.5191460000000001</v>
      </c>
      <c r="AD1044" s="10">
        <v>3.5369473</v>
      </c>
      <c r="AE1044" s="10">
        <v>3.5539782</v>
      </c>
      <c r="AF1044" s="10">
        <v>3.5702859</v>
      </c>
      <c r="AG1044" s="10">
        <v>3.5859171000000001</v>
      </c>
      <c r="AH1044" s="10">
        <v>3.6009190000000002</v>
      </c>
      <c r="AI1044" s="10">
        <v>3.6153385999999998</v>
      </c>
      <c r="AJ1044" s="10">
        <v>3.6292219999999999</v>
      </c>
      <c r="AK1044" s="10">
        <v>3.6426162999999998</v>
      </c>
      <c r="AL1044" s="10">
        <v>3.6555681999999998</v>
      </c>
      <c r="AM1044" s="10">
        <v>3.6681240000000002</v>
      </c>
      <c r="AN1044" s="10">
        <v>3.6803306999999998</v>
      </c>
      <c r="AO1044" s="10">
        <v>3.6922348999999999</v>
      </c>
      <c r="AP1044" s="10">
        <v>3.7038831999999999</v>
      </c>
      <c r="AQ1044" s="10">
        <v>3.7153223</v>
      </c>
      <c r="AR1044" s="10">
        <v>3.7265988999999999</v>
      </c>
      <c r="AS1044" s="10">
        <v>3.7377596</v>
      </c>
      <c r="AT1044" s="10">
        <v>3.748847</v>
      </c>
      <c r="AU1044" s="10">
        <v>3.7598851999999998</v>
      </c>
      <c r="AV1044" s="10">
        <v>3.7708932000000002</v>
      </c>
      <c r="AW1044" s="10">
        <v>3.7818901</v>
      </c>
      <c r="AX1044" s="10">
        <v>3.7928951999999998</v>
      </c>
      <c r="AY1044" s="10">
        <v>3.8039272</v>
      </c>
      <c r="AZ1044" s="10">
        <v>3.8150053000000002</v>
      </c>
      <c r="BA1044" s="10">
        <v>3.8261487999999999</v>
      </c>
      <c r="BB1044" s="10">
        <v>3.8373765</v>
      </c>
      <c r="BC1044" s="10">
        <v>3.8487075000000002</v>
      </c>
      <c r="BD1044" s="10">
        <v>3.8601611</v>
      </c>
      <c r="BE1044" s="10">
        <v>3.871756</v>
      </c>
      <c r="BF1044" s="10">
        <v>3.8835090999999999</v>
      </c>
      <c r="BG1044" s="10">
        <v>3.8954238000000001</v>
      </c>
      <c r="BH1044" s="10">
        <v>3.9074987999999999</v>
      </c>
      <c r="BI1044" s="10">
        <v>3.9197334000000001</v>
      </c>
      <c r="BJ1044" s="10">
        <v>3.9321264999999999</v>
      </c>
      <c r="BK1044" s="10">
        <v>3.9446769000000002</v>
      </c>
      <c r="BL1044" s="10">
        <v>3.9573838000000001</v>
      </c>
      <c r="BM1044" s="10">
        <v>3.9702460999999998</v>
      </c>
      <c r="BN1044" s="10">
        <v>3.9832627</v>
      </c>
      <c r="BO1044" s="10">
        <v>3.9964325000000001</v>
      </c>
      <c r="BP1044" s="10">
        <v>4.0097548999999999</v>
      </c>
      <c r="BQ1044" s="10">
        <v>4.0232283000000004</v>
      </c>
      <c r="BR1044" s="10">
        <v>4.1068905999999998</v>
      </c>
      <c r="BS1044" s="10">
        <v>4.1939115999999999</v>
      </c>
      <c r="BU1044" s="9">
        <v>73.19</v>
      </c>
      <c r="BV1044" s="9">
        <v>71.58</v>
      </c>
      <c r="BW1044" s="9">
        <v>68.010000000000005</v>
      </c>
      <c r="BX1044" s="9">
        <v>65.83</v>
      </c>
      <c r="BY1044" s="9">
        <v>65.02</v>
      </c>
      <c r="BZ1044" s="9">
        <v>63.93</v>
      </c>
      <c r="CA1044" s="9">
        <v>63.86</v>
      </c>
      <c r="CB1044" s="9">
        <v>64.39</v>
      </c>
      <c r="CC1044" s="9">
        <v>65.400000000000006</v>
      </c>
      <c r="CD1044" s="9">
        <v>65.569999999999993</v>
      </c>
      <c r="CE1044" s="9">
        <v>69.72</v>
      </c>
      <c r="CF1044" s="9">
        <v>71.5</v>
      </c>
      <c r="CG1044" s="9">
        <v>73.099999999999994</v>
      </c>
      <c r="CH1044" s="9">
        <v>73</v>
      </c>
      <c r="CI1044" s="9">
        <v>69.5</v>
      </c>
      <c r="CJ1044" s="9">
        <v>63.05</v>
      </c>
      <c r="CK1044" s="9">
        <v>60.66</v>
      </c>
      <c r="CL1044" s="9">
        <v>59.38</v>
      </c>
      <c r="CM1044" s="9">
        <v>58.42</v>
      </c>
      <c r="CN1044" s="9">
        <v>58.34</v>
      </c>
      <c r="CO1044" s="9">
        <v>60.42</v>
      </c>
      <c r="CP1044" s="9">
        <v>64.77</v>
      </c>
      <c r="CQ1044" s="9">
        <v>67.81</v>
      </c>
      <c r="CR1044" s="9">
        <v>69.14</v>
      </c>
      <c r="CS1044" s="9">
        <v>71.53</v>
      </c>
      <c r="CT1044" s="9">
        <v>71.739999999999995</v>
      </c>
      <c r="CU1044" s="9">
        <v>68.599999999999994</v>
      </c>
      <c r="CV1044" s="9">
        <v>61.17</v>
      </c>
      <c r="CW1044" s="9">
        <v>58.08</v>
      </c>
      <c r="CX1044" s="9">
        <v>55.83</v>
      </c>
      <c r="CY1044" s="9">
        <v>56.11</v>
      </c>
      <c r="CZ1044" s="9">
        <v>56.22</v>
      </c>
      <c r="DA1044" s="9">
        <v>58.14</v>
      </c>
      <c r="DB1044" s="9">
        <v>62.46</v>
      </c>
      <c r="DC1044" s="9">
        <v>65.38</v>
      </c>
      <c r="DD1044" s="9">
        <v>66.150000000000006</v>
      </c>
      <c r="DE1044" s="9">
        <v>68.849999999999994</v>
      </c>
      <c r="DF1044" s="9">
        <v>68.37</v>
      </c>
      <c r="DG1044" s="9">
        <v>66.55</v>
      </c>
      <c r="DH1044" s="9">
        <v>59.19</v>
      </c>
      <c r="DI1044" s="9">
        <v>56.09</v>
      </c>
      <c r="DJ1044" s="9">
        <v>54.6</v>
      </c>
      <c r="DK1044" s="9">
        <v>55.12</v>
      </c>
      <c r="DL1044" s="9">
        <v>54.75</v>
      </c>
      <c r="DM1044" s="9">
        <v>55.95</v>
      </c>
      <c r="DN1044" s="9">
        <v>59.74</v>
      </c>
      <c r="DO1044" s="9">
        <v>62.39</v>
      </c>
      <c r="DP1044" s="9">
        <v>64.87</v>
      </c>
      <c r="DR1044" s="9">
        <v>84.21</v>
      </c>
      <c r="DS1044" s="9">
        <v>81.02</v>
      </c>
      <c r="DT1044" s="9">
        <v>73.02</v>
      </c>
      <c r="DU1044" s="9">
        <v>71.16</v>
      </c>
      <c r="DV1044" s="9">
        <v>69.599999999999994</v>
      </c>
      <c r="DW1044" s="9">
        <v>68.459999999999994</v>
      </c>
      <c r="DX1044" s="9">
        <v>68.540000000000006</v>
      </c>
      <c r="DY1044" s="9">
        <v>68.7</v>
      </c>
      <c r="DZ1044" s="9">
        <v>70.959999999999994</v>
      </c>
      <c r="EA1044" s="9">
        <v>72.680000000000007</v>
      </c>
      <c r="EB1044" s="9">
        <v>74.58</v>
      </c>
      <c r="EC1044" s="9">
        <v>74.81</v>
      </c>
      <c r="ED1044" s="9">
        <v>78.849999999999994</v>
      </c>
      <c r="EE1044" s="9">
        <v>78.37</v>
      </c>
      <c r="EF1044" s="9">
        <v>75.349999999999994</v>
      </c>
      <c r="EG1044" s="9">
        <v>67.14</v>
      </c>
      <c r="EH1044" s="9">
        <v>64.33</v>
      </c>
      <c r="EI1044" s="9">
        <v>64.11</v>
      </c>
      <c r="EJ1044" s="9">
        <v>64.33</v>
      </c>
      <c r="EK1044" s="9">
        <v>64.84</v>
      </c>
      <c r="EL1044" s="9">
        <v>67.19</v>
      </c>
      <c r="EM1044" s="9">
        <v>74.459999999999994</v>
      </c>
      <c r="EN1044" s="9">
        <v>76.39</v>
      </c>
      <c r="EO1044" s="9">
        <v>76.63</v>
      </c>
      <c r="EP1044" s="9">
        <v>76.55</v>
      </c>
      <c r="EQ1044" s="9">
        <v>76.099999999999994</v>
      </c>
      <c r="ER1044" s="9">
        <v>73.38</v>
      </c>
      <c r="ES1044" s="9">
        <v>65.25</v>
      </c>
      <c r="ET1044" s="9">
        <v>62.87</v>
      </c>
      <c r="EU1044" s="9">
        <v>62.68</v>
      </c>
      <c r="EV1044" s="9">
        <v>62.88</v>
      </c>
      <c r="EW1044" s="9">
        <v>63.4</v>
      </c>
      <c r="EX1044" s="9">
        <v>65.64</v>
      </c>
      <c r="EY1044" s="9">
        <v>72.180000000000007</v>
      </c>
      <c r="EZ1044" s="9">
        <v>74.239999999999995</v>
      </c>
      <c r="FA1044" s="9">
        <v>74.400000000000006</v>
      </c>
      <c r="FB1044" s="9">
        <v>74.38</v>
      </c>
      <c r="FC1044" s="9">
        <v>73.97</v>
      </c>
      <c r="FD1044" s="9">
        <v>71.44</v>
      </c>
      <c r="FE1044" s="9">
        <v>65.38</v>
      </c>
      <c r="FF1044" s="9">
        <v>63.08</v>
      </c>
      <c r="FG1044" s="9">
        <v>63.03</v>
      </c>
      <c r="FH1044" s="9">
        <v>63.4</v>
      </c>
      <c r="FI1044" s="9">
        <v>63.75</v>
      </c>
      <c r="FJ1044" s="9">
        <v>65.959999999999994</v>
      </c>
      <c r="FK1044" s="9">
        <v>72.97</v>
      </c>
      <c r="FL1044" s="9">
        <v>74.819999999999993</v>
      </c>
      <c r="FM1044" s="9">
        <v>75.040000000000006</v>
      </c>
      <c r="FO1044" s="9">
        <v>84.501800000000003</v>
      </c>
      <c r="FP1044" s="7">
        <v>62.22</v>
      </c>
      <c r="FQ1044" s="9">
        <v>1.3453999999999999</v>
      </c>
      <c r="FT1044" s="7">
        <v>3.75</v>
      </c>
      <c r="FU1044" s="7">
        <v>4.5199999999999996</v>
      </c>
      <c r="FV1044" s="9">
        <v>84.644900000000007</v>
      </c>
      <c r="FX1044" s="9">
        <v>62.07</v>
      </c>
      <c r="FY1044" s="9">
        <v>61.29</v>
      </c>
      <c r="FZ1044" s="9">
        <v>61.03</v>
      </c>
      <c r="GA1044" s="9">
        <v>60.97</v>
      </c>
      <c r="GB1044" s="9">
        <v>62.15</v>
      </c>
      <c r="GD1044" s="9">
        <v>62.07</v>
      </c>
      <c r="GE1044" s="9">
        <v>61.58</v>
      </c>
      <c r="GF1044" s="9">
        <v>61.29</v>
      </c>
      <c r="GG1044" s="9">
        <v>61.14</v>
      </c>
      <c r="GH1044" s="9">
        <v>61.06</v>
      </c>
      <c r="GI1044" s="9">
        <v>61.03</v>
      </c>
      <c r="GJ1044" s="9">
        <v>60.99</v>
      </c>
      <c r="GK1044" s="9">
        <v>60.95</v>
      </c>
      <c r="GL1044" s="9">
        <v>60.94</v>
      </c>
      <c r="GM1044" s="9">
        <v>60.94</v>
      </c>
      <c r="GN1044" s="9">
        <v>60.96</v>
      </c>
      <c r="GO1044" s="9">
        <v>60.97</v>
      </c>
      <c r="GP1044" s="9">
        <v>60.99</v>
      </c>
      <c r="GQ1044" s="9">
        <v>61.06</v>
      </c>
      <c r="GR1044" s="9">
        <v>61.15</v>
      </c>
      <c r="GS1044" s="9">
        <v>61.25</v>
      </c>
      <c r="GT1044" s="9">
        <v>61.35</v>
      </c>
      <c r="GU1044" s="9">
        <v>61.42</v>
      </c>
      <c r="GV1044" s="9">
        <v>61.51</v>
      </c>
      <c r="GW1044" s="9">
        <v>61.65</v>
      </c>
      <c r="GX1044" s="9">
        <v>61.79</v>
      </c>
      <c r="GY1044" s="9">
        <v>61.94</v>
      </c>
      <c r="GZ1044" s="9">
        <v>62.07</v>
      </c>
      <c r="HA1044" s="9">
        <v>62.15</v>
      </c>
      <c r="HB1044" s="9">
        <v>62.26</v>
      </c>
      <c r="HC1044" s="9">
        <v>62.41</v>
      </c>
      <c r="HD1044" s="9">
        <v>62.57</v>
      </c>
      <c r="HE1044" s="9">
        <v>62.72</v>
      </c>
      <c r="HF1044" s="9">
        <v>62.89</v>
      </c>
      <c r="HG1044" s="9">
        <v>63</v>
      </c>
      <c r="HH1044" s="9">
        <v>63.11</v>
      </c>
      <c r="HI1044" s="9">
        <v>63.21</v>
      </c>
      <c r="HJ1044" s="9">
        <v>63.32</v>
      </c>
      <c r="HK1044" s="9">
        <v>63.47</v>
      </c>
      <c r="HL1044" s="9">
        <v>63.61</v>
      </c>
      <c r="HM1044" s="9">
        <v>63.72</v>
      </c>
      <c r="HN1044" s="9">
        <v>63.89</v>
      </c>
      <c r="HO1044" s="9">
        <v>64.08</v>
      </c>
      <c r="HP1044" s="9">
        <v>64.3</v>
      </c>
      <c r="HQ1044" s="9">
        <v>64.42</v>
      </c>
      <c r="HR1044" s="9">
        <v>64.52</v>
      </c>
      <c r="HS1044" s="9">
        <v>64.67</v>
      </c>
      <c r="HT1044" s="9">
        <v>64.78</v>
      </c>
      <c r="HU1044" s="9">
        <v>64.89</v>
      </c>
      <c r="HV1044" s="9">
        <v>64.98</v>
      </c>
      <c r="HW1044" s="9">
        <v>65.06</v>
      </c>
      <c r="HX1044" s="9">
        <v>65.12</v>
      </c>
      <c r="HY1044" s="9">
        <v>65.22</v>
      </c>
      <c r="ID1044" s="14">
        <v>84.838099999999997</v>
      </c>
      <c r="IE1044" s="14">
        <v>84.747900000000001</v>
      </c>
      <c r="IF1044" s="14">
        <v>-0.10641399999999999</v>
      </c>
      <c r="IH1044" s="7">
        <v>62.07</v>
      </c>
      <c r="II1044" s="9">
        <v>73.19</v>
      </c>
    </row>
    <row r="1045" spans="1:243" x14ac:dyDescent="0.35">
      <c r="A1045" s="6">
        <f t="shared" si="230"/>
        <v>46014</v>
      </c>
      <c r="B1045" s="13">
        <f t="shared" si="225"/>
        <v>12</v>
      </c>
      <c r="C1045" s="13">
        <f t="shared" si="226"/>
        <v>2025</v>
      </c>
      <c r="D1045">
        <f t="shared" si="227"/>
        <v>202512</v>
      </c>
      <c r="E1045">
        <f t="shared" si="228"/>
        <v>4</v>
      </c>
      <c r="F1045">
        <f t="shared" si="229"/>
        <v>202504</v>
      </c>
      <c r="G1045" t="s">
        <v>2228</v>
      </c>
      <c r="H1045" s="9">
        <v>3.75</v>
      </c>
      <c r="I1045" s="9">
        <v>3.7248000000000001</v>
      </c>
      <c r="J1045" s="10">
        <v>3.7270696999999999</v>
      </c>
      <c r="K1045" s="10">
        <v>3.6991033</v>
      </c>
      <c r="L1045" s="10">
        <v>3.6506284</v>
      </c>
      <c r="M1045" s="10">
        <v>3.5879170999999999</v>
      </c>
      <c r="N1045" s="10">
        <v>3.5235042999999999</v>
      </c>
      <c r="O1045" s="10">
        <v>3.4660763999999999</v>
      </c>
      <c r="P1045" s="10">
        <v>3.4206113999999999</v>
      </c>
      <c r="Q1045" s="10">
        <v>3.3889946000000002</v>
      </c>
      <c r="R1045" s="10">
        <v>3.3712143999999999</v>
      </c>
      <c r="S1045" s="10">
        <v>3.3652066</v>
      </c>
      <c r="T1045" s="10">
        <v>3.3689312999999999</v>
      </c>
      <c r="U1045" s="10">
        <v>3.3797711000000001</v>
      </c>
      <c r="V1045" s="10">
        <v>3.3941997000000002</v>
      </c>
      <c r="W1045" s="10">
        <v>3.4108882</v>
      </c>
      <c r="X1045" s="10">
        <v>3.4291513999999998</v>
      </c>
      <c r="Y1045" s="10">
        <v>3.4483041999999999</v>
      </c>
      <c r="Z1045" s="10">
        <v>3.4676621000000001</v>
      </c>
      <c r="AA1045" s="10">
        <v>3.4865393999999998</v>
      </c>
      <c r="AB1045" s="10">
        <v>3.5043850999999999</v>
      </c>
      <c r="AC1045" s="10">
        <v>3.5211568</v>
      </c>
      <c r="AD1045" s="10">
        <v>3.5369324</v>
      </c>
      <c r="AE1045" s="10">
        <v>3.5517908</v>
      </c>
      <c r="AF1045" s="10">
        <v>3.5658105999999998</v>
      </c>
      <c r="AG1045" s="10">
        <v>3.5790698000000001</v>
      </c>
      <c r="AH1045" s="10">
        <v>3.5916456999999999</v>
      </c>
      <c r="AI1045" s="10">
        <v>3.6036090999999999</v>
      </c>
      <c r="AJ1045" s="10">
        <v>3.6150292999999998</v>
      </c>
      <c r="AK1045" s="10">
        <v>3.6259755999999999</v>
      </c>
      <c r="AL1045" s="10">
        <v>3.6365175000000001</v>
      </c>
      <c r="AM1045" s="10">
        <v>3.6467241000000001</v>
      </c>
      <c r="AN1045" s="10">
        <v>3.6566649</v>
      </c>
      <c r="AO1045" s="10">
        <v>3.6664093000000002</v>
      </c>
      <c r="AP1045" s="10">
        <v>3.6760264999999999</v>
      </c>
      <c r="AQ1045" s="10">
        <v>3.6855858000000001</v>
      </c>
      <c r="AR1045" s="10">
        <v>3.6951567999999999</v>
      </c>
      <c r="AS1045" s="10">
        <v>3.7048084999999999</v>
      </c>
      <c r="AT1045" s="10">
        <v>3.7146043999999998</v>
      </c>
      <c r="AU1045" s="10">
        <v>3.7245680999999999</v>
      </c>
      <c r="AV1045" s="10">
        <v>3.7347066</v>
      </c>
      <c r="AW1045" s="10">
        <v>3.7450275999999998</v>
      </c>
      <c r="AX1045" s="10">
        <v>3.7555383</v>
      </c>
      <c r="AY1045" s="10">
        <v>3.7662458999999999</v>
      </c>
      <c r="AZ1045" s="10">
        <v>3.7771577000000001</v>
      </c>
      <c r="BA1045" s="10">
        <v>3.7882813</v>
      </c>
      <c r="BB1045" s="10">
        <v>3.7996238</v>
      </c>
      <c r="BC1045" s="10">
        <v>3.8111923999999999</v>
      </c>
      <c r="BD1045" s="10">
        <v>3.8229948</v>
      </c>
      <c r="BE1045" s="10">
        <v>3.8350379000000001</v>
      </c>
      <c r="BF1045" s="10">
        <v>3.8473266000000002</v>
      </c>
      <c r="BG1045" s="10">
        <v>3.8598525000000001</v>
      </c>
      <c r="BH1045" s="10">
        <v>3.8726029</v>
      </c>
      <c r="BI1045" s="10">
        <v>3.8855656000000001</v>
      </c>
      <c r="BJ1045" s="10">
        <v>3.8987284</v>
      </c>
      <c r="BK1045" s="10">
        <v>3.9120784999999998</v>
      </c>
      <c r="BL1045" s="10">
        <v>3.9256036999999999</v>
      </c>
      <c r="BM1045" s="10">
        <v>3.9392917999999999</v>
      </c>
      <c r="BN1045" s="10">
        <v>3.9531299</v>
      </c>
      <c r="BO1045" s="10">
        <v>3.9671059</v>
      </c>
      <c r="BP1045" s="10">
        <v>3.9812075999999998</v>
      </c>
      <c r="BQ1045" s="10">
        <v>3.9954222000000001</v>
      </c>
      <c r="BR1045" s="10">
        <v>4.0824607999999998</v>
      </c>
      <c r="BS1045" s="10">
        <v>4.1708740999999998</v>
      </c>
      <c r="BU1045" s="9">
        <v>73.12</v>
      </c>
      <c r="BV1045" s="9">
        <v>71.64</v>
      </c>
      <c r="BW1045" s="9">
        <v>67.87</v>
      </c>
      <c r="BX1045" s="9">
        <v>65.739999999999995</v>
      </c>
      <c r="BY1045" s="9">
        <v>64.97</v>
      </c>
      <c r="BZ1045" s="9">
        <v>64.010000000000005</v>
      </c>
      <c r="CA1045" s="9">
        <v>64.03</v>
      </c>
      <c r="CB1045" s="9">
        <v>64.63</v>
      </c>
      <c r="CC1045" s="9">
        <v>65.47</v>
      </c>
      <c r="CD1045" s="9">
        <v>65.87</v>
      </c>
      <c r="CE1045" s="9">
        <v>70.03</v>
      </c>
      <c r="CF1045" s="9">
        <v>71.72</v>
      </c>
      <c r="CG1045" s="9">
        <v>73.37</v>
      </c>
      <c r="CH1045" s="9">
        <v>73.27</v>
      </c>
      <c r="CI1045" s="9">
        <v>69.77</v>
      </c>
      <c r="CJ1045" s="9">
        <v>63.32</v>
      </c>
      <c r="CK1045" s="9">
        <v>60.93</v>
      </c>
      <c r="CL1045" s="9">
        <v>59.65</v>
      </c>
      <c r="CM1045" s="9">
        <v>58.69</v>
      </c>
      <c r="CN1045" s="9">
        <v>58.6</v>
      </c>
      <c r="CO1045" s="9">
        <v>60.68</v>
      </c>
      <c r="CP1045" s="9">
        <v>65.03</v>
      </c>
      <c r="CQ1045" s="9">
        <v>68.069999999999993</v>
      </c>
      <c r="CR1045" s="9">
        <v>69.400000000000006</v>
      </c>
      <c r="CS1045" s="9">
        <v>71.790000000000006</v>
      </c>
      <c r="CT1045" s="9">
        <v>72</v>
      </c>
      <c r="CU1045" s="9">
        <v>68.86</v>
      </c>
      <c r="CV1045" s="9">
        <v>61.28</v>
      </c>
      <c r="CW1045" s="9">
        <v>58.19</v>
      </c>
      <c r="CX1045" s="9">
        <v>55.94</v>
      </c>
      <c r="CY1045" s="9">
        <v>56.22</v>
      </c>
      <c r="CZ1045" s="9">
        <v>56.33</v>
      </c>
      <c r="DA1045" s="9">
        <v>58.25</v>
      </c>
      <c r="DB1045" s="9">
        <v>62.61</v>
      </c>
      <c r="DC1045" s="9">
        <v>65.56</v>
      </c>
      <c r="DD1045" s="9">
        <v>66.33</v>
      </c>
      <c r="DE1045" s="9">
        <v>69.03</v>
      </c>
      <c r="DF1045" s="9">
        <v>68.55</v>
      </c>
      <c r="DG1045" s="9">
        <v>66.73</v>
      </c>
      <c r="DH1045" s="9">
        <v>59.37</v>
      </c>
      <c r="DI1045" s="9">
        <v>56.27</v>
      </c>
      <c r="DJ1045" s="9">
        <v>54.78</v>
      </c>
      <c r="DK1045" s="9">
        <v>55.3</v>
      </c>
      <c r="DL1045" s="9">
        <v>54.93</v>
      </c>
      <c r="DM1045" s="9">
        <v>56.13</v>
      </c>
      <c r="DN1045" s="9">
        <v>59.92</v>
      </c>
      <c r="DO1045" s="9">
        <v>62.57</v>
      </c>
      <c r="DP1045" s="9">
        <v>65.05</v>
      </c>
      <c r="DR1045" s="9">
        <v>84.49</v>
      </c>
      <c r="DS1045" s="9">
        <v>81.31</v>
      </c>
      <c r="DT1045" s="9">
        <v>72.92</v>
      </c>
      <c r="DU1045" s="9">
        <v>70.98</v>
      </c>
      <c r="DV1045" s="9">
        <v>69.959999999999994</v>
      </c>
      <c r="DW1045" s="9">
        <v>68.97</v>
      </c>
      <c r="DX1045" s="9">
        <v>69.22</v>
      </c>
      <c r="DY1045" s="9">
        <v>69.38</v>
      </c>
      <c r="DZ1045" s="9">
        <v>71.64</v>
      </c>
      <c r="EA1045" s="9">
        <v>73.13</v>
      </c>
      <c r="EB1045" s="9">
        <v>75.040000000000006</v>
      </c>
      <c r="EC1045" s="9">
        <v>75.27</v>
      </c>
      <c r="ED1045" s="9">
        <v>79.39</v>
      </c>
      <c r="EE1045" s="9">
        <v>78.900000000000006</v>
      </c>
      <c r="EF1045" s="9">
        <v>75.86</v>
      </c>
      <c r="EG1045" s="9">
        <v>67.819999999999993</v>
      </c>
      <c r="EH1045" s="9">
        <v>65.02</v>
      </c>
      <c r="EI1045" s="9">
        <v>64.8</v>
      </c>
      <c r="EJ1045" s="9">
        <v>65.02</v>
      </c>
      <c r="EK1045" s="9">
        <v>65.52</v>
      </c>
      <c r="EL1045" s="9">
        <v>67.88</v>
      </c>
      <c r="EM1045" s="9">
        <v>75.16</v>
      </c>
      <c r="EN1045" s="9">
        <v>77.099999999999994</v>
      </c>
      <c r="EO1045" s="9">
        <v>77.34</v>
      </c>
      <c r="EP1045" s="9">
        <v>77.260000000000005</v>
      </c>
      <c r="EQ1045" s="9">
        <v>76.81</v>
      </c>
      <c r="ER1045" s="9">
        <v>74.06</v>
      </c>
      <c r="ES1045" s="9">
        <v>66.97</v>
      </c>
      <c r="ET1045" s="9">
        <v>64.59</v>
      </c>
      <c r="EU1045" s="9">
        <v>64.39</v>
      </c>
      <c r="EV1045" s="9">
        <v>64.59</v>
      </c>
      <c r="EW1045" s="9">
        <v>65.099999999999994</v>
      </c>
      <c r="EX1045" s="9">
        <v>67.34</v>
      </c>
      <c r="EY1045" s="9">
        <v>73.069999999999993</v>
      </c>
      <c r="EZ1045" s="9">
        <v>75.150000000000006</v>
      </c>
      <c r="FA1045" s="9">
        <v>75.31</v>
      </c>
      <c r="FB1045" s="9">
        <v>75.28</v>
      </c>
      <c r="FC1045" s="9">
        <v>74.87</v>
      </c>
      <c r="FD1045" s="9">
        <v>72.31</v>
      </c>
      <c r="FE1045" s="9">
        <v>66.2</v>
      </c>
      <c r="FF1045" s="9">
        <v>63.9</v>
      </c>
      <c r="FG1045" s="9">
        <v>63.84</v>
      </c>
      <c r="FH1045" s="9">
        <v>64.19</v>
      </c>
      <c r="FI1045" s="9">
        <v>64.52</v>
      </c>
      <c r="FJ1045" s="9">
        <v>66.72</v>
      </c>
      <c r="FK1045" s="9">
        <v>73.52</v>
      </c>
      <c r="FL1045" s="9">
        <v>75.37</v>
      </c>
      <c r="FM1045" s="9">
        <v>75.58</v>
      </c>
      <c r="FO1045" s="9">
        <v>84.595600000000005</v>
      </c>
      <c r="FP1045" s="7">
        <v>63.7</v>
      </c>
      <c r="FQ1045" s="9">
        <v>1.3484</v>
      </c>
      <c r="FT1045" s="7">
        <v>3.75</v>
      </c>
      <c r="FU1045" s="7">
        <v>4.5199999999999996</v>
      </c>
      <c r="FV1045" s="9">
        <v>84.736500000000007</v>
      </c>
      <c r="FX1045" s="9">
        <v>62.38</v>
      </c>
      <c r="FY1045" s="9">
        <v>61.54</v>
      </c>
      <c r="FZ1045" s="9">
        <v>61.27</v>
      </c>
      <c r="GA1045" s="9">
        <v>61.15</v>
      </c>
      <c r="GB1045" s="9">
        <v>62.19</v>
      </c>
      <c r="GD1045" s="9">
        <v>62.38</v>
      </c>
      <c r="GE1045" s="9">
        <v>61.87</v>
      </c>
      <c r="GF1045" s="9">
        <v>61.54</v>
      </c>
      <c r="GG1045" s="9">
        <v>61.38</v>
      </c>
      <c r="GH1045" s="9">
        <v>61.3</v>
      </c>
      <c r="GI1045" s="9">
        <v>61.27</v>
      </c>
      <c r="GJ1045" s="9">
        <v>61.23</v>
      </c>
      <c r="GK1045" s="9">
        <v>61.18</v>
      </c>
      <c r="GL1045" s="9">
        <v>61.16</v>
      </c>
      <c r="GM1045" s="9">
        <v>61.15</v>
      </c>
      <c r="GN1045" s="9">
        <v>61.16</v>
      </c>
      <c r="GO1045" s="9">
        <v>61.15</v>
      </c>
      <c r="GP1045" s="9">
        <v>61.16</v>
      </c>
      <c r="GQ1045" s="9">
        <v>61.2</v>
      </c>
      <c r="GR1045" s="9">
        <v>61.28</v>
      </c>
      <c r="GS1045" s="9">
        <v>61.37</v>
      </c>
      <c r="GT1045" s="9">
        <v>61.46</v>
      </c>
      <c r="GU1045" s="9">
        <v>61.51</v>
      </c>
      <c r="GV1045" s="9">
        <v>61.6</v>
      </c>
      <c r="GW1045" s="9">
        <v>61.73</v>
      </c>
      <c r="GX1045" s="9">
        <v>61.86</v>
      </c>
      <c r="GY1045" s="9">
        <v>62</v>
      </c>
      <c r="GZ1045" s="9">
        <v>62.12</v>
      </c>
      <c r="HA1045" s="9">
        <v>62.19</v>
      </c>
      <c r="HB1045" s="9">
        <v>62.29</v>
      </c>
      <c r="HC1045" s="9">
        <v>62.44</v>
      </c>
      <c r="HD1045" s="9">
        <v>62.6</v>
      </c>
      <c r="HE1045" s="9">
        <v>62.75</v>
      </c>
      <c r="HF1045" s="9">
        <v>62.92</v>
      </c>
      <c r="HG1045" s="9">
        <v>63.03</v>
      </c>
      <c r="HH1045" s="9">
        <v>63.14</v>
      </c>
      <c r="HI1045" s="9">
        <v>63.24</v>
      </c>
      <c r="HJ1045" s="9">
        <v>63.35</v>
      </c>
      <c r="HK1045" s="9">
        <v>63.5</v>
      </c>
      <c r="HL1045" s="9">
        <v>63.65</v>
      </c>
      <c r="HM1045" s="9">
        <v>63.77</v>
      </c>
      <c r="HN1045" s="9">
        <v>63.94</v>
      </c>
      <c r="HO1045" s="9">
        <v>64.13</v>
      </c>
      <c r="HP1045" s="9">
        <v>64.349999999999994</v>
      </c>
      <c r="HQ1045" s="9">
        <v>64.47</v>
      </c>
      <c r="HR1045" s="9">
        <v>64.56</v>
      </c>
      <c r="HS1045" s="9">
        <v>64.709999999999994</v>
      </c>
      <c r="HT1045" s="9">
        <v>64.819999999999993</v>
      </c>
      <c r="HU1045" s="9">
        <v>64.930000000000007</v>
      </c>
      <c r="HV1045" s="9">
        <v>65.02</v>
      </c>
      <c r="HW1045" s="9">
        <v>65.099999999999994</v>
      </c>
      <c r="HX1045" s="9">
        <v>65.17</v>
      </c>
      <c r="HY1045" s="9">
        <v>65.27</v>
      </c>
      <c r="ID1045" s="14">
        <v>84.838099999999997</v>
      </c>
      <c r="IE1045" s="14">
        <v>84.747900000000001</v>
      </c>
      <c r="IF1045" s="14">
        <v>-0.10641399999999999</v>
      </c>
      <c r="IH1045" s="7">
        <v>62.38</v>
      </c>
      <c r="II1045" s="9">
        <v>73.12</v>
      </c>
    </row>
    <row r="1046" spans="1:243" x14ac:dyDescent="0.35">
      <c r="A1046" s="6">
        <f t="shared" si="230"/>
        <v>46015</v>
      </c>
      <c r="B1046" s="13">
        <f t="shared" si="225"/>
        <v>12</v>
      </c>
      <c r="C1046" s="13">
        <f t="shared" si="226"/>
        <v>2025</v>
      </c>
      <c r="D1046">
        <f t="shared" si="227"/>
        <v>202512</v>
      </c>
      <c r="E1046">
        <f t="shared" si="228"/>
        <v>4</v>
      </c>
      <c r="F1046">
        <f t="shared" si="229"/>
        <v>202504</v>
      </c>
      <c r="G1046" t="s">
        <v>2229</v>
      </c>
      <c r="H1046" s="9">
        <v>3.75</v>
      </c>
      <c r="I1046" s="9">
        <v>3.7250000000000001</v>
      </c>
      <c r="J1046" s="10">
        <v>3.730343</v>
      </c>
      <c r="K1046" s="10">
        <v>3.7000437000000002</v>
      </c>
      <c r="L1046" s="10">
        <v>3.6517985999999998</v>
      </c>
      <c r="M1046" s="10">
        <v>3.5900675999999998</v>
      </c>
      <c r="N1046" s="10">
        <v>3.5262699</v>
      </c>
      <c r="O1046" s="10">
        <v>3.4682567999999998</v>
      </c>
      <c r="P1046" s="10">
        <v>3.4210802999999999</v>
      </c>
      <c r="Q1046" s="10">
        <v>3.3881967999999998</v>
      </c>
      <c r="R1046" s="10">
        <v>3.3704907</v>
      </c>
      <c r="S1046" s="10">
        <v>3.3661150000000002</v>
      </c>
      <c r="T1046" s="10">
        <v>3.3722253000000002</v>
      </c>
      <c r="U1046" s="10">
        <v>3.3858309000000002</v>
      </c>
      <c r="V1046" s="10">
        <v>3.4023292999999999</v>
      </c>
      <c r="W1046" s="10">
        <v>3.4202336999999998</v>
      </c>
      <c r="X1046" s="10">
        <v>3.4390165000000001</v>
      </c>
      <c r="Y1046" s="10">
        <v>3.4581506000000002</v>
      </c>
      <c r="Z1046" s="10">
        <v>3.4771089000000002</v>
      </c>
      <c r="AA1046" s="10">
        <v>3.4953637</v>
      </c>
      <c r="AB1046" s="10">
        <v>3.5124973000000002</v>
      </c>
      <c r="AC1046" s="10">
        <v>3.5285088999999998</v>
      </c>
      <c r="AD1046" s="10">
        <v>3.5434961</v>
      </c>
      <c r="AE1046" s="10">
        <v>3.5575572000000002</v>
      </c>
      <c r="AF1046" s="10">
        <v>3.5707905000000002</v>
      </c>
      <c r="AG1046" s="10">
        <v>3.5832936000000002</v>
      </c>
      <c r="AH1046" s="10">
        <v>3.5951599999999999</v>
      </c>
      <c r="AI1046" s="10">
        <v>3.6064633000000001</v>
      </c>
      <c r="AJ1046" s="10">
        <v>3.6172723000000002</v>
      </c>
      <c r="AK1046" s="10">
        <v>3.6276557999999999</v>
      </c>
      <c r="AL1046" s="10">
        <v>3.6376826000000002</v>
      </c>
      <c r="AM1046" s="10">
        <v>3.6474213999999998</v>
      </c>
      <c r="AN1046" s="10">
        <v>3.6569411000000001</v>
      </c>
      <c r="AO1046" s="10">
        <v>3.6663106000000001</v>
      </c>
      <c r="AP1046" s="10">
        <v>3.6755984000000002</v>
      </c>
      <c r="AQ1046" s="10">
        <v>3.6848733999999999</v>
      </c>
      <c r="AR1046" s="10">
        <v>3.6942045999999999</v>
      </c>
      <c r="AS1046" s="10">
        <v>3.7036604999999998</v>
      </c>
      <c r="AT1046" s="10">
        <v>3.7133028000000001</v>
      </c>
      <c r="AU1046" s="10">
        <v>3.7231497</v>
      </c>
      <c r="AV1046" s="10">
        <v>3.7332032000000002</v>
      </c>
      <c r="AW1046" s="10">
        <v>3.7434655999999999</v>
      </c>
      <c r="AX1046" s="10">
        <v>3.7539392</v>
      </c>
      <c r="AY1046" s="10">
        <v>3.7646259</v>
      </c>
      <c r="AZ1046" s="10">
        <v>3.7755279000000002</v>
      </c>
      <c r="BA1046" s="10">
        <v>3.7866475999999998</v>
      </c>
      <c r="BB1046" s="10">
        <v>3.7979867999999999</v>
      </c>
      <c r="BC1046" s="10">
        <v>3.8095479000000001</v>
      </c>
      <c r="BD1046" s="10">
        <v>3.8213332000000002</v>
      </c>
      <c r="BE1046" s="10">
        <v>3.8333444999999999</v>
      </c>
      <c r="BF1046" s="10">
        <v>3.8455816</v>
      </c>
      <c r="BG1046" s="10">
        <v>3.8580328000000002</v>
      </c>
      <c r="BH1046" s="10">
        <v>3.8706827000000001</v>
      </c>
      <c r="BI1046" s="10">
        <v>3.8835164</v>
      </c>
      <c r="BJ1046" s="10">
        <v>3.8965192000000002</v>
      </c>
      <c r="BK1046" s="10">
        <v>3.9096755999999999</v>
      </c>
      <c r="BL1046" s="10">
        <v>3.9229709000000001</v>
      </c>
      <c r="BM1046" s="10">
        <v>3.9363901000000001</v>
      </c>
      <c r="BN1046" s="10">
        <v>3.9499179999999998</v>
      </c>
      <c r="BO1046" s="10">
        <v>3.9635395999999998</v>
      </c>
      <c r="BP1046" s="10">
        <v>3.9772401999999998</v>
      </c>
      <c r="BQ1046" s="10">
        <v>3.9910043000000002</v>
      </c>
      <c r="BR1046" s="10">
        <v>4.0743638999999998</v>
      </c>
      <c r="BS1046" s="10">
        <v>4.1579138000000002</v>
      </c>
      <c r="BU1046" s="9">
        <v>73.98</v>
      </c>
      <c r="BV1046" s="9">
        <v>72.58</v>
      </c>
      <c r="BW1046" s="9">
        <v>68.7</v>
      </c>
      <c r="BX1046" s="9">
        <v>66.59</v>
      </c>
      <c r="BY1046" s="9">
        <v>65.73</v>
      </c>
      <c r="BZ1046" s="9">
        <v>64.95</v>
      </c>
      <c r="CA1046" s="9">
        <v>64.94</v>
      </c>
      <c r="CB1046" s="9">
        <v>65.14</v>
      </c>
      <c r="CC1046" s="9">
        <v>66.040000000000006</v>
      </c>
      <c r="CD1046" s="9">
        <v>66.540000000000006</v>
      </c>
      <c r="CE1046" s="9">
        <v>70.680000000000007</v>
      </c>
      <c r="CF1046" s="9">
        <v>72.5</v>
      </c>
      <c r="CG1046" s="9">
        <v>74.099999999999994</v>
      </c>
      <c r="CH1046" s="9">
        <v>74</v>
      </c>
      <c r="CI1046" s="9">
        <v>70.41</v>
      </c>
      <c r="CJ1046" s="9">
        <v>63.63</v>
      </c>
      <c r="CK1046" s="9">
        <v>61.25</v>
      </c>
      <c r="CL1046" s="9">
        <v>59.98</v>
      </c>
      <c r="CM1046" s="9">
        <v>59.02</v>
      </c>
      <c r="CN1046" s="9">
        <v>58.94</v>
      </c>
      <c r="CO1046" s="9">
        <v>61.02</v>
      </c>
      <c r="CP1046" s="9">
        <v>65.22</v>
      </c>
      <c r="CQ1046" s="9">
        <v>68.27</v>
      </c>
      <c r="CR1046" s="9">
        <v>69.599999999999994</v>
      </c>
      <c r="CS1046" s="9">
        <v>72</v>
      </c>
      <c r="CT1046" s="9">
        <v>72.209999999999994</v>
      </c>
      <c r="CU1046" s="9">
        <v>69.09</v>
      </c>
      <c r="CV1046" s="9">
        <v>61.6</v>
      </c>
      <c r="CW1046" s="9">
        <v>58.51</v>
      </c>
      <c r="CX1046" s="9">
        <v>56.26</v>
      </c>
      <c r="CY1046" s="9">
        <v>56.54</v>
      </c>
      <c r="CZ1046" s="9">
        <v>56.65</v>
      </c>
      <c r="DA1046" s="9">
        <v>58.57</v>
      </c>
      <c r="DB1046" s="9">
        <v>62.93</v>
      </c>
      <c r="DC1046" s="9">
        <v>65.88</v>
      </c>
      <c r="DD1046" s="9">
        <v>66.650000000000006</v>
      </c>
      <c r="DE1046" s="9">
        <v>69.349999999999994</v>
      </c>
      <c r="DF1046" s="9">
        <v>68.87</v>
      </c>
      <c r="DG1046" s="9">
        <v>67.05</v>
      </c>
      <c r="DH1046" s="9">
        <v>59.68</v>
      </c>
      <c r="DI1046" s="9">
        <v>56.58</v>
      </c>
      <c r="DJ1046" s="9">
        <v>55.09</v>
      </c>
      <c r="DK1046" s="9">
        <v>55.61</v>
      </c>
      <c r="DL1046" s="9">
        <v>55.24</v>
      </c>
      <c r="DM1046" s="9">
        <v>56.44</v>
      </c>
      <c r="DN1046" s="9">
        <v>60.23</v>
      </c>
      <c r="DO1046" s="9">
        <v>62.88</v>
      </c>
      <c r="DP1046" s="9">
        <v>65.36</v>
      </c>
      <c r="DR1046" s="9">
        <v>85.47</v>
      </c>
      <c r="DS1046" s="9">
        <v>81.510000000000005</v>
      </c>
      <c r="DT1046" s="9">
        <v>72.849999999999994</v>
      </c>
      <c r="DU1046" s="9">
        <v>71.540000000000006</v>
      </c>
      <c r="DV1046" s="9">
        <v>70.59</v>
      </c>
      <c r="DW1046" s="9">
        <v>69.95</v>
      </c>
      <c r="DX1046" s="9">
        <v>69.45</v>
      </c>
      <c r="DY1046" s="9">
        <v>69.599999999999994</v>
      </c>
      <c r="DZ1046" s="9">
        <v>71.849999999999994</v>
      </c>
      <c r="EA1046" s="9">
        <v>74.05</v>
      </c>
      <c r="EB1046" s="9">
        <v>74.95</v>
      </c>
      <c r="EC1046" s="9">
        <v>76.25</v>
      </c>
      <c r="ED1046" s="9">
        <v>79.2</v>
      </c>
      <c r="EE1046" s="9">
        <v>79.849999999999994</v>
      </c>
      <c r="EF1046" s="9">
        <v>76.95</v>
      </c>
      <c r="EG1046" s="9">
        <v>68.349999999999994</v>
      </c>
      <c r="EH1046" s="9">
        <v>65.650000000000006</v>
      </c>
      <c r="EI1046" s="9">
        <v>65.45</v>
      </c>
      <c r="EJ1046" s="9">
        <v>65.650000000000006</v>
      </c>
      <c r="EK1046" s="9">
        <v>66.150000000000006</v>
      </c>
      <c r="EL1046" s="9">
        <v>68.599999999999994</v>
      </c>
      <c r="EM1046" s="9">
        <v>75.5</v>
      </c>
      <c r="EN1046" s="9">
        <v>77.7</v>
      </c>
      <c r="EO1046" s="9">
        <v>77.95</v>
      </c>
      <c r="EP1046" s="9">
        <v>77.849999999999994</v>
      </c>
      <c r="EQ1046" s="9">
        <v>77.349999999999994</v>
      </c>
      <c r="ER1046" s="9">
        <v>74.8</v>
      </c>
      <c r="ES1046" s="9">
        <v>67.2</v>
      </c>
      <c r="ET1046" s="9">
        <v>64.95</v>
      </c>
      <c r="EU1046" s="9">
        <v>64.8</v>
      </c>
      <c r="EV1046" s="9">
        <v>64.95</v>
      </c>
      <c r="EW1046" s="9">
        <v>65.400000000000006</v>
      </c>
      <c r="EX1046" s="9">
        <v>67.650000000000006</v>
      </c>
      <c r="EY1046" s="9">
        <v>73.400000000000006</v>
      </c>
      <c r="EZ1046" s="9">
        <v>75.45</v>
      </c>
      <c r="FA1046" s="9">
        <v>75.650000000000006</v>
      </c>
      <c r="FB1046" s="9">
        <v>75.55</v>
      </c>
      <c r="FC1046" s="9">
        <v>75.150000000000006</v>
      </c>
      <c r="FD1046" s="9">
        <v>72.849999999999994</v>
      </c>
      <c r="FE1046" s="9">
        <v>66.45</v>
      </c>
      <c r="FF1046" s="9">
        <v>64.400000000000006</v>
      </c>
      <c r="FG1046" s="9">
        <v>64.25</v>
      </c>
      <c r="FH1046" s="9">
        <v>64.400000000000006</v>
      </c>
      <c r="FI1046" s="9">
        <v>64.849999999999994</v>
      </c>
      <c r="FJ1046" s="9">
        <v>67.150000000000006</v>
      </c>
      <c r="FK1046" s="9">
        <v>73.75</v>
      </c>
      <c r="FL1046" s="9">
        <v>75.849999999999994</v>
      </c>
      <c r="FM1046" s="9">
        <v>76.05</v>
      </c>
      <c r="FO1046" s="9">
        <v>84.663300000000007</v>
      </c>
      <c r="FP1046" s="7">
        <v>63.7</v>
      </c>
      <c r="FQ1046" s="9">
        <v>1.3507</v>
      </c>
      <c r="FT1046" s="7">
        <v>3.74</v>
      </c>
      <c r="FU1046" s="7">
        <v>4.51</v>
      </c>
      <c r="FV1046" s="9">
        <v>84.808499999999995</v>
      </c>
      <c r="FX1046" s="9">
        <v>62.24</v>
      </c>
      <c r="FY1046" s="9">
        <v>61.5</v>
      </c>
      <c r="FZ1046" s="9">
        <v>61.3</v>
      </c>
      <c r="GA1046" s="9">
        <v>61.27</v>
      </c>
      <c r="GB1046" s="9">
        <v>62.42</v>
      </c>
      <c r="GD1046" s="9">
        <v>62.24</v>
      </c>
      <c r="GE1046" s="9">
        <v>61.8</v>
      </c>
      <c r="GF1046" s="9">
        <v>61.5</v>
      </c>
      <c r="GG1046" s="9">
        <v>61.37</v>
      </c>
      <c r="GH1046" s="9">
        <v>61.32</v>
      </c>
      <c r="GI1046" s="9">
        <v>61.3</v>
      </c>
      <c r="GJ1046" s="9">
        <v>61.28</v>
      </c>
      <c r="GK1046" s="9">
        <v>61.25</v>
      </c>
      <c r="GL1046" s="9">
        <v>61.24</v>
      </c>
      <c r="GM1046" s="9">
        <v>61.25</v>
      </c>
      <c r="GN1046" s="9">
        <v>61.27</v>
      </c>
      <c r="GO1046" s="9">
        <v>61.27</v>
      </c>
      <c r="GP1046" s="9">
        <v>61.29</v>
      </c>
      <c r="GQ1046" s="9">
        <v>61.35</v>
      </c>
      <c r="GR1046" s="9">
        <v>61.43</v>
      </c>
      <c r="GS1046" s="9">
        <v>61.53</v>
      </c>
      <c r="GT1046" s="9">
        <v>61.63</v>
      </c>
      <c r="GU1046" s="9">
        <v>61.69</v>
      </c>
      <c r="GV1046" s="9">
        <v>61.78</v>
      </c>
      <c r="GW1046" s="9">
        <v>61.92</v>
      </c>
      <c r="GX1046" s="9">
        <v>62.06</v>
      </c>
      <c r="GY1046" s="9">
        <v>62.21</v>
      </c>
      <c r="GZ1046" s="9">
        <v>62.34</v>
      </c>
      <c r="HA1046" s="9">
        <v>62.42</v>
      </c>
      <c r="HB1046" s="9">
        <v>62.52</v>
      </c>
      <c r="HC1046" s="9">
        <v>62.68</v>
      </c>
      <c r="HD1046" s="9">
        <v>62.85</v>
      </c>
      <c r="HE1046" s="9">
        <v>63</v>
      </c>
      <c r="HF1046" s="9">
        <v>63.16</v>
      </c>
      <c r="HG1046" s="9">
        <v>63.27</v>
      </c>
      <c r="HH1046" s="9">
        <v>63.38</v>
      </c>
      <c r="HI1046" s="9">
        <v>63.48</v>
      </c>
      <c r="HJ1046" s="9">
        <v>63.59</v>
      </c>
      <c r="HK1046" s="9">
        <v>63.74</v>
      </c>
      <c r="HL1046" s="9">
        <v>63.89</v>
      </c>
      <c r="HM1046" s="9">
        <v>64.010000000000005</v>
      </c>
      <c r="HN1046" s="9">
        <v>64.180000000000007</v>
      </c>
      <c r="HO1046" s="9">
        <v>64.37</v>
      </c>
      <c r="HP1046" s="9">
        <v>64.59</v>
      </c>
      <c r="HQ1046" s="9">
        <v>64.709999999999994</v>
      </c>
      <c r="HR1046" s="9">
        <v>64.8</v>
      </c>
      <c r="HS1046" s="9">
        <v>64.95</v>
      </c>
      <c r="HT1046" s="9">
        <v>65.06</v>
      </c>
      <c r="HU1046" s="9">
        <v>65.17</v>
      </c>
      <c r="HV1046" s="9">
        <v>65.260000000000005</v>
      </c>
      <c r="HW1046" s="9">
        <v>65.34</v>
      </c>
      <c r="HX1046" s="9">
        <v>65.400000000000006</v>
      </c>
      <c r="HY1046" s="9">
        <v>65.5</v>
      </c>
      <c r="ID1046" s="14">
        <v>84.838099999999997</v>
      </c>
      <c r="IE1046" s="14">
        <v>84.747900000000001</v>
      </c>
      <c r="IF1046" s="14">
        <v>-0.10641399999999999</v>
      </c>
      <c r="IH1046" s="7">
        <v>62.24</v>
      </c>
      <c r="II1046" s="9">
        <v>73.98</v>
      </c>
    </row>
    <row r="1047" spans="1:243" x14ac:dyDescent="0.35">
      <c r="A1047" s="6">
        <f t="shared" si="230"/>
        <v>46016</v>
      </c>
      <c r="B1047" s="13">
        <f t="shared" si="225"/>
        <v>12</v>
      </c>
      <c r="C1047" s="13">
        <f t="shared" si="226"/>
        <v>2025</v>
      </c>
      <c r="D1047">
        <f t="shared" si="227"/>
        <v>202512</v>
      </c>
      <c r="E1047">
        <f t="shared" si="228"/>
        <v>4</v>
      </c>
      <c r="F1047">
        <f t="shared" si="229"/>
        <v>202504</v>
      </c>
      <c r="G1047" t="s">
        <v>2230</v>
      </c>
      <c r="H1047" s="9">
        <v>3.75</v>
      </c>
      <c r="I1047" s="9" t="e">
        <v>#N/A</v>
      </c>
      <c r="J1047" s="10" t="e">
        <v>#N/A</v>
      </c>
      <c r="K1047" s="10" t="e">
        <v>#N/A</v>
      </c>
      <c r="L1047" s="10" t="e">
        <v>#N/A</v>
      </c>
      <c r="M1047" s="10" t="e">
        <v>#N/A</v>
      </c>
      <c r="N1047" s="10" t="e">
        <v>#N/A</v>
      </c>
      <c r="O1047" s="10" t="e">
        <v>#N/A</v>
      </c>
      <c r="P1047" s="10" t="e">
        <v>#N/A</v>
      </c>
      <c r="Q1047" s="10" t="e">
        <v>#N/A</v>
      </c>
      <c r="R1047" s="10" t="e">
        <v>#N/A</v>
      </c>
      <c r="S1047" s="10" t="e">
        <v>#N/A</v>
      </c>
      <c r="T1047" s="10" t="e">
        <v>#N/A</v>
      </c>
      <c r="U1047" s="10" t="e">
        <v>#N/A</v>
      </c>
      <c r="V1047" s="10" t="e">
        <v>#N/A</v>
      </c>
      <c r="W1047" s="10" t="e">
        <v>#N/A</v>
      </c>
      <c r="X1047" s="10" t="e">
        <v>#N/A</v>
      </c>
      <c r="Y1047" s="10" t="e">
        <v>#N/A</v>
      </c>
      <c r="Z1047" s="10" t="e">
        <v>#N/A</v>
      </c>
      <c r="AA1047" s="10" t="e">
        <v>#N/A</v>
      </c>
      <c r="AB1047" s="10" t="e">
        <v>#N/A</v>
      </c>
      <c r="AC1047" s="10" t="e">
        <v>#N/A</v>
      </c>
      <c r="AD1047" s="10" t="e">
        <v>#N/A</v>
      </c>
      <c r="AE1047" s="10" t="e">
        <v>#N/A</v>
      </c>
      <c r="AF1047" s="10" t="e">
        <v>#N/A</v>
      </c>
      <c r="AG1047" s="10" t="e">
        <v>#N/A</v>
      </c>
      <c r="AH1047" s="10" t="e">
        <v>#N/A</v>
      </c>
      <c r="AI1047" s="10" t="e">
        <v>#N/A</v>
      </c>
      <c r="AJ1047" s="10" t="e">
        <v>#N/A</v>
      </c>
      <c r="AK1047" s="10" t="e">
        <v>#N/A</v>
      </c>
      <c r="AL1047" s="10" t="e">
        <v>#N/A</v>
      </c>
      <c r="AM1047" s="10" t="e">
        <v>#N/A</v>
      </c>
      <c r="AN1047" s="10" t="e">
        <v>#N/A</v>
      </c>
      <c r="AO1047" s="10" t="e">
        <v>#N/A</v>
      </c>
      <c r="AP1047" s="10" t="e">
        <v>#N/A</v>
      </c>
      <c r="AQ1047" s="10" t="e">
        <v>#N/A</v>
      </c>
      <c r="AR1047" s="10" t="e">
        <v>#N/A</v>
      </c>
      <c r="AS1047" s="10" t="e">
        <v>#N/A</v>
      </c>
      <c r="AT1047" s="10" t="e">
        <v>#N/A</v>
      </c>
      <c r="AU1047" s="10" t="e">
        <v>#N/A</v>
      </c>
      <c r="AV1047" s="10" t="e">
        <v>#N/A</v>
      </c>
      <c r="AW1047" s="10" t="e">
        <v>#N/A</v>
      </c>
      <c r="AX1047" s="10" t="e">
        <v>#N/A</v>
      </c>
      <c r="AY1047" s="10" t="e">
        <v>#N/A</v>
      </c>
      <c r="AZ1047" s="10" t="e">
        <v>#N/A</v>
      </c>
      <c r="BA1047" s="10" t="e">
        <v>#N/A</v>
      </c>
      <c r="BB1047" s="10" t="e">
        <v>#N/A</v>
      </c>
      <c r="BC1047" s="10" t="e">
        <v>#N/A</v>
      </c>
      <c r="BD1047" s="10" t="e">
        <v>#N/A</v>
      </c>
      <c r="BE1047" s="10" t="e">
        <v>#N/A</v>
      </c>
      <c r="BF1047" s="10" t="e">
        <v>#N/A</v>
      </c>
      <c r="BG1047" s="10" t="e">
        <v>#N/A</v>
      </c>
      <c r="BH1047" s="10" t="e">
        <v>#N/A</v>
      </c>
      <c r="BI1047" s="10" t="e">
        <v>#N/A</v>
      </c>
      <c r="BJ1047" s="10" t="e">
        <v>#N/A</v>
      </c>
      <c r="BK1047" s="10" t="e">
        <v>#N/A</v>
      </c>
      <c r="BL1047" s="10" t="e">
        <v>#N/A</v>
      </c>
      <c r="BM1047" s="10" t="e">
        <v>#N/A</v>
      </c>
      <c r="BN1047" s="10" t="e">
        <v>#N/A</v>
      </c>
      <c r="BO1047" s="10" t="e">
        <v>#N/A</v>
      </c>
      <c r="BP1047" s="10" t="e">
        <v>#N/A</v>
      </c>
      <c r="BQ1047" s="10" t="e">
        <v>#N/A</v>
      </c>
      <c r="BR1047" s="10" t="e">
        <v>#N/A</v>
      </c>
      <c r="BS1047" s="10" t="e">
        <v>#N/A</v>
      </c>
      <c r="BU1047" s="9" t="e">
        <v>#N/A</v>
      </c>
      <c r="BV1047" s="9" t="e">
        <v>#N/A</v>
      </c>
      <c r="BW1047" s="9" t="e">
        <v>#N/A</v>
      </c>
      <c r="BX1047" s="9" t="e">
        <v>#N/A</v>
      </c>
      <c r="BY1047" s="9" t="e">
        <v>#N/A</v>
      </c>
      <c r="BZ1047" s="9" t="e">
        <v>#N/A</v>
      </c>
      <c r="CA1047" s="9" t="e">
        <v>#N/A</v>
      </c>
      <c r="CB1047" s="9" t="e">
        <v>#N/A</v>
      </c>
      <c r="CC1047" s="9" t="e">
        <v>#N/A</v>
      </c>
      <c r="CD1047" s="9" t="e">
        <v>#N/A</v>
      </c>
      <c r="CE1047" s="9" t="e">
        <v>#N/A</v>
      </c>
      <c r="CF1047" s="9" t="e">
        <v>#N/A</v>
      </c>
      <c r="CG1047" s="9" t="e">
        <v>#N/A</v>
      </c>
      <c r="CH1047" s="9" t="e">
        <v>#N/A</v>
      </c>
      <c r="CI1047" s="9" t="e">
        <v>#N/A</v>
      </c>
      <c r="CJ1047" s="9" t="e">
        <v>#N/A</v>
      </c>
      <c r="CK1047" s="9" t="e">
        <v>#N/A</v>
      </c>
      <c r="CL1047" s="9" t="e">
        <v>#N/A</v>
      </c>
      <c r="CM1047" s="9" t="e">
        <v>#N/A</v>
      </c>
      <c r="CN1047" s="9" t="e">
        <v>#N/A</v>
      </c>
      <c r="CO1047" s="9" t="e">
        <v>#N/A</v>
      </c>
      <c r="CP1047" s="9" t="e">
        <v>#N/A</v>
      </c>
      <c r="CQ1047" s="9" t="e">
        <v>#N/A</v>
      </c>
      <c r="CR1047" s="9" t="e">
        <v>#N/A</v>
      </c>
      <c r="CS1047" s="9" t="e">
        <v>#N/A</v>
      </c>
      <c r="CT1047" s="9" t="e">
        <v>#N/A</v>
      </c>
      <c r="CU1047" s="9" t="e">
        <v>#N/A</v>
      </c>
      <c r="CV1047" s="9" t="e">
        <v>#N/A</v>
      </c>
      <c r="CW1047" s="9" t="e">
        <v>#N/A</v>
      </c>
      <c r="CX1047" s="9" t="e">
        <v>#N/A</v>
      </c>
      <c r="CY1047" s="9" t="e">
        <v>#N/A</v>
      </c>
      <c r="CZ1047" s="9" t="e">
        <v>#N/A</v>
      </c>
      <c r="DA1047" s="9" t="e">
        <v>#N/A</v>
      </c>
      <c r="DB1047" s="9" t="e">
        <v>#N/A</v>
      </c>
      <c r="DC1047" s="9" t="e">
        <v>#N/A</v>
      </c>
      <c r="DD1047" s="9" t="e">
        <v>#N/A</v>
      </c>
      <c r="DE1047" s="9" t="e">
        <v>#N/A</v>
      </c>
      <c r="DF1047" s="9" t="e">
        <v>#N/A</v>
      </c>
      <c r="DG1047" s="9" t="e">
        <v>#N/A</v>
      </c>
      <c r="DH1047" s="9" t="e">
        <v>#N/A</v>
      </c>
      <c r="DI1047" s="9" t="e">
        <v>#N/A</v>
      </c>
      <c r="DJ1047" s="9" t="e">
        <v>#N/A</v>
      </c>
      <c r="DK1047" s="9" t="e">
        <v>#N/A</v>
      </c>
      <c r="DL1047" s="9" t="e">
        <v>#N/A</v>
      </c>
      <c r="DM1047" s="9" t="e">
        <v>#N/A</v>
      </c>
      <c r="DN1047" s="9" t="e">
        <v>#N/A</v>
      </c>
      <c r="DO1047" s="9" t="e">
        <v>#N/A</v>
      </c>
      <c r="DP1047" s="9" t="e">
        <v>#N/A</v>
      </c>
      <c r="DR1047" s="9" t="e">
        <v>#N/A</v>
      </c>
      <c r="DS1047" s="9" t="e">
        <v>#N/A</v>
      </c>
      <c r="DT1047" s="9" t="e">
        <v>#N/A</v>
      </c>
      <c r="DU1047" s="9" t="e">
        <v>#N/A</v>
      </c>
      <c r="DV1047" s="9" t="e">
        <v>#N/A</v>
      </c>
      <c r="DW1047" s="9" t="e">
        <v>#N/A</v>
      </c>
      <c r="DX1047" s="9" t="e">
        <v>#N/A</v>
      </c>
      <c r="DY1047" s="9" t="e">
        <v>#N/A</v>
      </c>
      <c r="DZ1047" s="9" t="e">
        <v>#N/A</v>
      </c>
      <c r="EA1047" s="9" t="e">
        <v>#N/A</v>
      </c>
      <c r="EB1047" s="9" t="e">
        <v>#N/A</v>
      </c>
      <c r="EC1047" s="9" t="e">
        <v>#N/A</v>
      </c>
      <c r="ED1047" s="9" t="e">
        <v>#N/A</v>
      </c>
      <c r="EE1047" s="9" t="e">
        <v>#N/A</v>
      </c>
      <c r="EF1047" s="9" t="e">
        <v>#N/A</v>
      </c>
      <c r="EG1047" s="9" t="e">
        <v>#N/A</v>
      </c>
      <c r="EH1047" s="9" t="e">
        <v>#N/A</v>
      </c>
      <c r="EI1047" s="9" t="e">
        <v>#N/A</v>
      </c>
      <c r="EJ1047" s="9" t="e">
        <v>#N/A</v>
      </c>
      <c r="EK1047" s="9" t="e">
        <v>#N/A</v>
      </c>
      <c r="EL1047" s="9" t="e">
        <v>#N/A</v>
      </c>
      <c r="EM1047" s="9" t="e">
        <v>#N/A</v>
      </c>
      <c r="EN1047" s="9" t="e">
        <v>#N/A</v>
      </c>
      <c r="EO1047" s="9" t="e">
        <v>#N/A</v>
      </c>
      <c r="EP1047" s="9" t="e">
        <v>#N/A</v>
      </c>
      <c r="EQ1047" s="9" t="e">
        <v>#N/A</v>
      </c>
      <c r="ER1047" s="9" t="e">
        <v>#N/A</v>
      </c>
      <c r="ES1047" s="9" t="e">
        <v>#N/A</v>
      </c>
      <c r="ET1047" s="9" t="e">
        <v>#N/A</v>
      </c>
      <c r="EU1047" s="9" t="e">
        <v>#N/A</v>
      </c>
      <c r="EV1047" s="9" t="e">
        <v>#N/A</v>
      </c>
      <c r="EW1047" s="9" t="e">
        <v>#N/A</v>
      </c>
      <c r="EX1047" s="9" t="e">
        <v>#N/A</v>
      </c>
      <c r="EY1047" s="9" t="e">
        <v>#N/A</v>
      </c>
      <c r="EZ1047" s="9" t="e">
        <v>#N/A</v>
      </c>
      <c r="FA1047" s="9" t="e">
        <v>#N/A</v>
      </c>
      <c r="FB1047" s="9" t="e">
        <v>#N/A</v>
      </c>
      <c r="FC1047" s="9" t="e">
        <v>#N/A</v>
      </c>
      <c r="FD1047" s="9" t="e">
        <v>#N/A</v>
      </c>
      <c r="FE1047" s="9" t="e">
        <v>#N/A</v>
      </c>
      <c r="FF1047" s="9" t="e">
        <v>#N/A</v>
      </c>
      <c r="FG1047" s="9" t="e">
        <v>#N/A</v>
      </c>
      <c r="FH1047" s="9" t="e">
        <v>#N/A</v>
      </c>
      <c r="FI1047" s="9" t="e">
        <v>#N/A</v>
      </c>
      <c r="FJ1047" s="9" t="e">
        <v>#N/A</v>
      </c>
      <c r="FK1047" s="9" t="e">
        <v>#N/A</v>
      </c>
      <c r="FL1047" s="9" t="e">
        <v>#N/A</v>
      </c>
      <c r="FM1047" s="9" t="e">
        <v>#N/A</v>
      </c>
      <c r="FO1047" s="9" t="e">
        <v>#N/A</v>
      </c>
      <c r="FP1047" s="7" t="e">
        <v>#N/A</v>
      </c>
      <c r="FQ1047" s="9" t="e">
        <v>#N/A</v>
      </c>
      <c r="FT1047" s="7">
        <v>3.76</v>
      </c>
      <c r="FU1047" s="7" t="e">
        <v>#N/A</v>
      </c>
      <c r="FV1047" s="9" t="e">
        <v>#N/A</v>
      </c>
      <c r="FX1047" s="9" t="e">
        <v>#N/A</v>
      </c>
      <c r="FY1047" s="9" t="e">
        <v>#N/A</v>
      </c>
      <c r="FZ1047" s="9" t="e">
        <v>#N/A</v>
      </c>
      <c r="GA1047" s="9" t="e">
        <v>#N/A</v>
      </c>
      <c r="GB1047" s="9" t="e">
        <v>#N/A</v>
      </c>
      <c r="GD1047" s="9" t="e">
        <v>#N/A</v>
      </c>
      <c r="GE1047" s="9" t="e">
        <v>#N/A</v>
      </c>
      <c r="GF1047" s="9" t="e">
        <v>#N/A</v>
      </c>
      <c r="GG1047" s="9" t="e">
        <v>#N/A</v>
      </c>
      <c r="GH1047" s="9" t="e">
        <v>#N/A</v>
      </c>
      <c r="GI1047" s="9" t="e">
        <v>#N/A</v>
      </c>
      <c r="GJ1047" s="9" t="e">
        <v>#N/A</v>
      </c>
      <c r="GK1047" s="9" t="e">
        <v>#N/A</v>
      </c>
      <c r="GL1047" s="9" t="e">
        <v>#N/A</v>
      </c>
      <c r="GM1047" s="9" t="e">
        <v>#N/A</v>
      </c>
      <c r="GN1047" s="9" t="e">
        <v>#N/A</v>
      </c>
      <c r="GO1047" s="9" t="e">
        <v>#N/A</v>
      </c>
      <c r="GP1047" s="9" t="e">
        <v>#N/A</v>
      </c>
      <c r="GQ1047" s="9" t="e">
        <v>#N/A</v>
      </c>
      <c r="GR1047" s="9" t="e">
        <v>#N/A</v>
      </c>
      <c r="GS1047" s="9" t="e">
        <v>#N/A</v>
      </c>
      <c r="GT1047" s="9" t="e">
        <v>#N/A</v>
      </c>
      <c r="GU1047" s="9" t="e">
        <v>#N/A</v>
      </c>
      <c r="GV1047" s="9" t="e">
        <v>#N/A</v>
      </c>
      <c r="GW1047" s="9" t="e">
        <v>#N/A</v>
      </c>
      <c r="GX1047" s="9" t="e">
        <v>#N/A</v>
      </c>
      <c r="GY1047" s="9" t="e">
        <v>#N/A</v>
      </c>
      <c r="GZ1047" s="9" t="e">
        <v>#N/A</v>
      </c>
      <c r="HA1047" s="9" t="e">
        <v>#N/A</v>
      </c>
      <c r="HB1047" s="9" t="e">
        <v>#N/A</v>
      </c>
      <c r="HC1047" s="9" t="e">
        <v>#N/A</v>
      </c>
      <c r="HD1047" s="9" t="e">
        <v>#N/A</v>
      </c>
      <c r="HE1047" s="9" t="e">
        <v>#N/A</v>
      </c>
      <c r="HF1047" s="9" t="e">
        <v>#N/A</v>
      </c>
      <c r="HG1047" s="9" t="e">
        <v>#N/A</v>
      </c>
      <c r="HH1047" s="9" t="e">
        <v>#N/A</v>
      </c>
      <c r="HI1047" s="9" t="e">
        <v>#N/A</v>
      </c>
      <c r="HJ1047" s="9" t="e">
        <v>#N/A</v>
      </c>
      <c r="HK1047" s="9" t="e">
        <v>#N/A</v>
      </c>
      <c r="HL1047" s="9" t="e">
        <v>#N/A</v>
      </c>
      <c r="HM1047" s="9" t="e">
        <v>#N/A</v>
      </c>
      <c r="HN1047" s="9" t="e">
        <v>#N/A</v>
      </c>
      <c r="HO1047" s="9" t="e">
        <v>#N/A</v>
      </c>
      <c r="HP1047" s="9" t="e">
        <v>#N/A</v>
      </c>
      <c r="HQ1047" s="9" t="e">
        <v>#N/A</v>
      </c>
      <c r="HR1047" s="9" t="e">
        <v>#N/A</v>
      </c>
      <c r="HS1047" s="9" t="e">
        <v>#N/A</v>
      </c>
      <c r="HT1047" s="9" t="e">
        <v>#N/A</v>
      </c>
      <c r="HU1047" s="9" t="e">
        <v>#N/A</v>
      </c>
      <c r="HV1047" s="9" t="e">
        <v>#N/A</v>
      </c>
      <c r="HW1047" s="9" t="e">
        <v>#N/A</v>
      </c>
      <c r="HX1047" s="9" t="e">
        <v>#N/A</v>
      </c>
      <c r="HY1047" s="9" t="e">
        <v>#N/A</v>
      </c>
      <c r="ID1047" s="14">
        <v>84.838099999999997</v>
      </c>
      <c r="IE1047" s="14">
        <v>84.747900000000001</v>
      </c>
      <c r="IF1047" s="14">
        <v>-0.10641399999999999</v>
      </c>
      <c r="IH1047" s="7" t="e">
        <v>#N/A</v>
      </c>
      <c r="II1047" s="9" t="e">
        <v>#N/A</v>
      </c>
    </row>
    <row r="1048" spans="1:243" x14ac:dyDescent="0.35">
      <c r="A1048" s="6">
        <f t="shared" si="230"/>
        <v>46017</v>
      </c>
      <c r="B1048" s="13">
        <f t="shared" si="225"/>
        <v>12</v>
      </c>
      <c r="C1048" s="13">
        <f t="shared" si="226"/>
        <v>2025</v>
      </c>
      <c r="D1048">
        <f t="shared" si="227"/>
        <v>202512</v>
      </c>
      <c r="E1048">
        <f t="shared" si="228"/>
        <v>4</v>
      </c>
      <c r="F1048">
        <f t="shared" si="229"/>
        <v>202504</v>
      </c>
      <c r="G1048" t="s">
        <v>2231</v>
      </c>
      <c r="H1048" s="9">
        <v>3.75</v>
      </c>
      <c r="I1048" s="9" t="e">
        <v>#N/A</v>
      </c>
      <c r="J1048" s="10" t="e">
        <v>#N/A</v>
      </c>
      <c r="K1048" s="10" t="e">
        <v>#N/A</v>
      </c>
      <c r="L1048" s="10" t="e">
        <v>#N/A</v>
      </c>
      <c r="M1048" s="10" t="e">
        <v>#N/A</v>
      </c>
      <c r="N1048" s="10" t="e">
        <v>#N/A</v>
      </c>
      <c r="O1048" s="10" t="e">
        <v>#N/A</v>
      </c>
      <c r="P1048" s="10" t="e">
        <v>#N/A</v>
      </c>
      <c r="Q1048" s="10" t="e">
        <v>#N/A</v>
      </c>
      <c r="R1048" s="10" t="e">
        <v>#N/A</v>
      </c>
      <c r="S1048" s="10" t="e">
        <v>#N/A</v>
      </c>
      <c r="T1048" s="10" t="e">
        <v>#N/A</v>
      </c>
      <c r="U1048" s="10" t="e">
        <v>#N/A</v>
      </c>
      <c r="V1048" s="10" t="e">
        <v>#N/A</v>
      </c>
      <c r="W1048" s="10" t="e">
        <v>#N/A</v>
      </c>
      <c r="X1048" s="10" t="e">
        <v>#N/A</v>
      </c>
      <c r="Y1048" s="10" t="e">
        <v>#N/A</v>
      </c>
      <c r="Z1048" s="10" t="e">
        <v>#N/A</v>
      </c>
      <c r="AA1048" s="10" t="e">
        <v>#N/A</v>
      </c>
      <c r="AB1048" s="10" t="e">
        <v>#N/A</v>
      </c>
      <c r="AC1048" s="10" t="e">
        <v>#N/A</v>
      </c>
      <c r="AD1048" s="10" t="e">
        <v>#N/A</v>
      </c>
      <c r="AE1048" s="10" t="e">
        <v>#N/A</v>
      </c>
      <c r="AF1048" s="10" t="e">
        <v>#N/A</v>
      </c>
      <c r="AG1048" s="10" t="e">
        <v>#N/A</v>
      </c>
      <c r="AH1048" s="10" t="e">
        <v>#N/A</v>
      </c>
      <c r="AI1048" s="10" t="e">
        <v>#N/A</v>
      </c>
      <c r="AJ1048" s="10" t="e">
        <v>#N/A</v>
      </c>
      <c r="AK1048" s="10" t="e">
        <v>#N/A</v>
      </c>
      <c r="AL1048" s="10" t="e">
        <v>#N/A</v>
      </c>
      <c r="AM1048" s="10" t="e">
        <v>#N/A</v>
      </c>
      <c r="AN1048" s="10" t="e">
        <v>#N/A</v>
      </c>
      <c r="AO1048" s="10" t="e">
        <v>#N/A</v>
      </c>
      <c r="AP1048" s="10" t="e">
        <v>#N/A</v>
      </c>
      <c r="AQ1048" s="10" t="e">
        <v>#N/A</v>
      </c>
      <c r="AR1048" s="10" t="e">
        <v>#N/A</v>
      </c>
      <c r="AS1048" s="10" t="e">
        <v>#N/A</v>
      </c>
      <c r="AT1048" s="10" t="e">
        <v>#N/A</v>
      </c>
      <c r="AU1048" s="10" t="e">
        <v>#N/A</v>
      </c>
      <c r="AV1048" s="10" t="e">
        <v>#N/A</v>
      </c>
      <c r="AW1048" s="10" t="e">
        <v>#N/A</v>
      </c>
      <c r="AX1048" s="10" t="e">
        <v>#N/A</v>
      </c>
      <c r="AY1048" s="10" t="e">
        <v>#N/A</v>
      </c>
      <c r="AZ1048" s="10" t="e">
        <v>#N/A</v>
      </c>
      <c r="BA1048" s="10" t="e">
        <v>#N/A</v>
      </c>
      <c r="BB1048" s="10" t="e">
        <v>#N/A</v>
      </c>
      <c r="BC1048" s="10" t="e">
        <v>#N/A</v>
      </c>
      <c r="BD1048" s="10" t="e">
        <v>#N/A</v>
      </c>
      <c r="BE1048" s="10" t="e">
        <v>#N/A</v>
      </c>
      <c r="BF1048" s="10" t="e">
        <v>#N/A</v>
      </c>
      <c r="BG1048" s="10" t="e">
        <v>#N/A</v>
      </c>
      <c r="BH1048" s="10" t="e">
        <v>#N/A</v>
      </c>
      <c r="BI1048" s="10" t="e">
        <v>#N/A</v>
      </c>
      <c r="BJ1048" s="10" t="e">
        <v>#N/A</v>
      </c>
      <c r="BK1048" s="10" t="e">
        <v>#N/A</v>
      </c>
      <c r="BL1048" s="10" t="e">
        <v>#N/A</v>
      </c>
      <c r="BM1048" s="10" t="e">
        <v>#N/A</v>
      </c>
      <c r="BN1048" s="10" t="e">
        <v>#N/A</v>
      </c>
      <c r="BO1048" s="10" t="e">
        <v>#N/A</v>
      </c>
      <c r="BP1048" s="10" t="e">
        <v>#N/A</v>
      </c>
      <c r="BQ1048" s="10" t="e">
        <v>#N/A</v>
      </c>
      <c r="BR1048" s="10" t="e">
        <v>#N/A</v>
      </c>
      <c r="BS1048" s="10" t="e">
        <v>#N/A</v>
      </c>
      <c r="BU1048" s="9">
        <v>73.98</v>
      </c>
      <c r="BV1048" s="9">
        <v>72.58</v>
      </c>
      <c r="BW1048" s="9">
        <v>68.7</v>
      </c>
      <c r="BX1048" s="9">
        <v>66.59</v>
      </c>
      <c r="BY1048" s="9">
        <v>65.73</v>
      </c>
      <c r="BZ1048" s="9">
        <v>64.95</v>
      </c>
      <c r="CA1048" s="9">
        <v>64.94</v>
      </c>
      <c r="CB1048" s="9">
        <v>65.14</v>
      </c>
      <c r="CC1048" s="9">
        <v>66.040000000000006</v>
      </c>
      <c r="CD1048" s="9">
        <v>66.540000000000006</v>
      </c>
      <c r="CE1048" s="9">
        <v>70.680000000000007</v>
      </c>
      <c r="CF1048" s="9">
        <v>72.5</v>
      </c>
      <c r="CG1048" s="9">
        <v>74.099999999999994</v>
      </c>
      <c r="CH1048" s="9">
        <v>74</v>
      </c>
      <c r="CI1048" s="9">
        <v>70.41</v>
      </c>
      <c r="CJ1048" s="9">
        <v>63.63</v>
      </c>
      <c r="CK1048" s="9">
        <v>61.25</v>
      </c>
      <c r="CL1048" s="9">
        <v>59.98</v>
      </c>
      <c r="CM1048" s="9">
        <v>59.02</v>
      </c>
      <c r="CN1048" s="9">
        <v>58.94</v>
      </c>
      <c r="CO1048" s="9">
        <v>61.02</v>
      </c>
      <c r="CP1048" s="9">
        <v>65.22</v>
      </c>
      <c r="CQ1048" s="9">
        <v>68.27</v>
      </c>
      <c r="CR1048" s="9">
        <v>69.599999999999994</v>
      </c>
      <c r="CS1048" s="9">
        <v>72</v>
      </c>
      <c r="CT1048" s="9">
        <v>72.209999999999994</v>
      </c>
      <c r="CU1048" s="9">
        <v>69.09</v>
      </c>
      <c r="CV1048" s="9">
        <v>61.6</v>
      </c>
      <c r="CW1048" s="9">
        <v>58.51</v>
      </c>
      <c r="CX1048" s="9">
        <v>56.26</v>
      </c>
      <c r="CY1048" s="9">
        <v>56.54</v>
      </c>
      <c r="CZ1048" s="9">
        <v>56.65</v>
      </c>
      <c r="DA1048" s="9">
        <v>58.57</v>
      </c>
      <c r="DB1048" s="9">
        <v>62.93</v>
      </c>
      <c r="DC1048" s="9">
        <v>65.88</v>
      </c>
      <c r="DD1048" s="9">
        <v>66.650000000000006</v>
      </c>
      <c r="DE1048" s="9">
        <v>69.349999999999994</v>
      </c>
      <c r="DF1048" s="9">
        <v>68.87</v>
      </c>
      <c r="DG1048" s="9">
        <v>67.05</v>
      </c>
      <c r="DH1048" s="9">
        <v>59.68</v>
      </c>
      <c r="DI1048" s="9">
        <v>56.58</v>
      </c>
      <c r="DJ1048" s="9">
        <v>55.09</v>
      </c>
      <c r="DK1048" s="9">
        <v>55.61</v>
      </c>
      <c r="DL1048" s="9">
        <v>55.24</v>
      </c>
      <c r="DM1048" s="9">
        <v>56.44</v>
      </c>
      <c r="DN1048" s="9">
        <v>60.23</v>
      </c>
      <c r="DO1048" s="9">
        <v>62.88</v>
      </c>
      <c r="DP1048" s="9">
        <v>65.36</v>
      </c>
      <c r="DR1048" s="9">
        <v>85.47</v>
      </c>
      <c r="DS1048" s="9">
        <v>81.510000000000005</v>
      </c>
      <c r="DT1048" s="9">
        <v>72.849999999999994</v>
      </c>
      <c r="DU1048" s="9">
        <v>71.540000000000006</v>
      </c>
      <c r="DV1048" s="9">
        <v>70.59</v>
      </c>
      <c r="DW1048" s="9">
        <v>69.95</v>
      </c>
      <c r="DX1048" s="9">
        <v>69.45</v>
      </c>
      <c r="DY1048" s="9">
        <v>69.599999999999994</v>
      </c>
      <c r="DZ1048" s="9">
        <v>71.849999999999994</v>
      </c>
      <c r="EA1048" s="9">
        <v>74.05</v>
      </c>
      <c r="EB1048" s="9">
        <v>74.95</v>
      </c>
      <c r="EC1048" s="9">
        <v>76.25</v>
      </c>
      <c r="ED1048" s="9">
        <v>79.2</v>
      </c>
      <c r="EE1048" s="9">
        <v>79.849999999999994</v>
      </c>
      <c r="EF1048" s="9">
        <v>76.95</v>
      </c>
      <c r="EG1048" s="9">
        <v>68.349999999999994</v>
      </c>
      <c r="EH1048" s="9">
        <v>65.650000000000006</v>
      </c>
      <c r="EI1048" s="9">
        <v>65.45</v>
      </c>
      <c r="EJ1048" s="9">
        <v>65.650000000000006</v>
      </c>
      <c r="EK1048" s="9">
        <v>66.150000000000006</v>
      </c>
      <c r="EL1048" s="9">
        <v>68.599999999999994</v>
      </c>
      <c r="EM1048" s="9">
        <v>75.5</v>
      </c>
      <c r="EN1048" s="9">
        <v>77.7</v>
      </c>
      <c r="EO1048" s="9">
        <v>77.95</v>
      </c>
      <c r="EP1048" s="9">
        <v>77.849999999999994</v>
      </c>
      <c r="EQ1048" s="9">
        <v>77.349999999999994</v>
      </c>
      <c r="ER1048" s="9">
        <v>74.8</v>
      </c>
      <c r="ES1048" s="9">
        <v>67.2</v>
      </c>
      <c r="ET1048" s="9">
        <v>64.95</v>
      </c>
      <c r="EU1048" s="9">
        <v>64.8</v>
      </c>
      <c r="EV1048" s="9">
        <v>64.95</v>
      </c>
      <c r="EW1048" s="9">
        <v>65.400000000000006</v>
      </c>
      <c r="EX1048" s="9">
        <v>67.650000000000006</v>
      </c>
      <c r="EY1048" s="9">
        <v>73.400000000000006</v>
      </c>
      <c r="EZ1048" s="9">
        <v>75.45</v>
      </c>
      <c r="FA1048" s="9">
        <v>75.650000000000006</v>
      </c>
      <c r="FB1048" s="9">
        <v>75.55</v>
      </c>
      <c r="FC1048" s="9">
        <v>75.150000000000006</v>
      </c>
      <c r="FD1048" s="9">
        <v>72.849999999999994</v>
      </c>
      <c r="FE1048" s="9">
        <v>66.45</v>
      </c>
      <c r="FF1048" s="9">
        <v>64.400000000000006</v>
      </c>
      <c r="FG1048" s="9">
        <v>64.25</v>
      </c>
      <c r="FH1048" s="9">
        <v>64.400000000000006</v>
      </c>
      <c r="FI1048" s="9">
        <v>64.849999999999994</v>
      </c>
      <c r="FJ1048" s="9">
        <v>67.150000000000006</v>
      </c>
      <c r="FK1048" s="9">
        <v>73.75</v>
      </c>
      <c r="FL1048" s="9">
        <v>75.849999999999994</v>
      </c>
      <c r="FM1048" s="9">
        <v>76.05</v>
      </c>
      <c r="FO1048" s="9" t="e">
        <v>#N/A</v>
      </c>
      <c r="FP1048" s="7" t="e">
        <v>#N/A</v>
      </c>
      <c r="FQ1048" s="9" t="e">
        <v>#N/A</v>
      </c>
      <c r="FT1048" s="7" t="e">
        <v>#N/A</v>
      </c>
      <c r="FU1048" s="7" t="e">
        <v>#N/A</v>
      </c>
      <c r="FV1048" s="9" t="e">
        <v>#N/A</v>
      </c>
      <c r="FX1048" s="9">
        <v>60.64</v>
      </c>
      <c r="FY1048" s="9">
        <v>59.97</v>
      </c>
      <c r="FZ1048" s="9">
        <v>59.85</v>
      </c>
      <c r="GA1048" s="9">
        <v>60.02</v>
      </c>
      <c r="GB1048" s="9">
        <v>61.47</v>
      </c>
      <c r="GD1048" s="9">
        <v>60.64</v>
      </c>
      <c r="GE1048" s="9">
        <v>60.24</v>
      </c>
      <c r="GF1048" s="9">
        <v>59.97</v>
      </c>
      <c r="GG1048" s="9">
        <v>59.85</v>
      </c>
      <c r="GH1048" s="9">
        <v>59.83</v>
      </c>
      <c r="GI1048" s="9">
        <v>59.85</v>
      </c>
      <c r="GJ1048" s="9">
        <v>59.86</v>
      </c>
      <c r="GK1048" s="9">
        <v>59.87</v>
      </c>
      <c r="GL1048" s="9">
        <v>59.9</v>
      </c>
      <c r="GM1048" s="9">
        <v>59.94</v>
      </c>
      <c r="GN1048" s="9">
        <v>59.99</v>
      </c>
      <c r="GO1048" s="9">
        <v>60.02</v>
      </c>
      <c r="GP1048" s="9">
        <v>60.07</v>
      </c>
      <c r="GQ1048" s="9">
        <v>60.16</v>
      </c>
      <c r="GR1048" s="9">
        <v>60.27</v>
      </c>
      <c r="GS1048" s="9">
        <v>60.4</v>
      </c>
      <c r="GT1048" s="9">
        <v>60.53</v>
      </c>
      <c r="GU1048" s="9">
        <v>60.62</v>
      </c>
      <c r="GV1048" s="9">
        <v>60.74</v>
      </c>
      <c r="GW1048" s="9">
        <v>60.89</v>
      </c>
      <c r="GX1048" s="9">
        <v>61.05</v>
      </c>
      <c r="GY1048" s="9">
        <v>61.22</v>
      </c>
      <c r="GZ1048" s="9">
        <v>61.37</v>
      </c>
      <c r="HA1048" s="9">
        <v>61.47</v>
      </c>
      <c r="HB1048" s="9">
        <v>61.59</v>
      </c>
      <c r="HC1048" s="9">
        <v>61.77</v>
      </c>
      <c r="HD1048" s="9">
        <v>61.95</v>
      </c>
      <c r="HE1048" s="9">
        <v>62.13</v>
      </c>
      <c r="HF1048" s="9">
        <v>62.3</v>
      </c>
      <c r="HG1048" s="9">
        <v>62.42</v>
      </c>
      <c r="HH1048" s="9">
        <v>62.55</v>
      </c>
      <c r="HI1048" s="9">
        <v>62.67</v>
      </c>
      <c r="HJ1048" s="9">
        <v>62.8</v>
      </c>
      <c r="HK1048" s="9">
        <v>62.96</v>
      </c>
      <c r="HL1048" s="9">
        <v>63.12</v>
      </c>
      <c r="HM1048" s="9">
        <v>63.25</v>
      </c>
      <c r="HN1048" s="9">
        <v>63.43</v>
      </c>
      <c r="HO1048" s="9">
        <v>63.63</v>
      </c>
      <c r="HP1048" s="9">
        <v>63.86</v>
      </c>
      <c r="HQ1048" s="9">
        <v>63.99</v>
      </c>
      <c r="HR1048" s="9">
        <v>64.099999999999994</v>
      </c>
      <c r="HS1048" s="9">
        <v>64.260000000000005</v>
      </c>
      <c r="HT1048" s="9">
        <v>64.38</v>
      </c>
      <c r="HU1048" s="9">
        <v>64.5</v>
      </c>
      <c r="HV1048" s="9">
        <v>64.599999999999994</v>
      </c>
      <c r="HW1048" s="9">
        <v>64.69</v>
      </c>
      <c r="HX1048" s="9">
        <v>64.77</v>
      </c>
      <c r="HY1048" s="9">
        <v>64.87</v>
      </c>
      <c r="ID1048" s="14">
        <v>84.838099999999997</v>
      </c>
      <c r="IE1048" s="14">
        <v>84.747900000000001</v>
      </c>
      <c r="IF1048" s="14">
        <v>-0.10641399999999999</v>
      </c>
      <c r="IH1048" s="7">
        <v>60.64</v>
      </c>
      <c r="II1048" s="9">
        <v>73.98</v>
      </c>
    </row>
    <row r="1049" spans="1:243" x14ac:dyDescent="0.35">
      <c r="A1049" s="6">
        <f t="shared" si="230"/>
        <v>46020</v>
      </c>
      <c r="B1049" s="13">
        <f t="shared" si="225"/>
        <v>12</v>
      </c>
      <c r="C1049" s="13">
        <f t="shared" si="226"/>
        <v>2025</v>
      </c>
      <c r="D1049">
        <f t="shared" si="227"/>
        <v>202512</v>
      </c>
      <c r="E1049">
        <f t="shared" si="228"/>
        <v>4</v>
      </c>
      <c r="F1049">
        <f t="shared" si="229"/>
        <v>202504</v>
      </c>
      <c r="G1049" t="s">
        <v>2232</v>
      </c>
      <c r="H1049" s="9">
        <v>3.75</v>
      </c>
      <c r="I1049" s="9">
        <v>3.7250999999999999</v>
      </c>
      <c r="J1049" s="10">
        <v>3.7277143000000001</v>
      </c>
      <c r="K1049" s="10">
        <v>3.6887389000000002</v>
      </c>
      <c r="L1049" s="10">
        <v>3.6343488000000002</v>
      </c>
      <c r="M1049" s="10">
        <v>3.5692164000000002</v>
      </c>
      <c r="N1049" s="10">
        <v>3.5044787999999998</v>
      </c>
      <c r="O1049" s="10">
        <v>3.4481475000000001</v>
      </c>
      <c r="P1049" s="10">
        <v>3.4037225000000002</v>
      </c>
      <c r="Q1049" s="10">
        <v>3.3722664999999998</v>
      </c>
      <c r="R1049" s="10">
        <v>3.3538906000000002</v>
      </c>
      <c r="S1049" s="10">
        <v>3.3466277999999998</v>
      </c>
      <c r="T1049" s="10">
        <v>3.3486492999999999</v>
      </c>
      <c r="U1049" s="10">
        <v>3.3574947000000002</v>
      </c>
      <c r="V1049" s="10">
        <v>3.3698451</v>
      </c>
      <c r="W1049" s="10">
        <v>3.3844739000000001</v>
      </c>
      <c r="X1049" s="10">
        <v>3.4007721000000002</v>
      </c>
      <c r="Y1049" s="10">
        <v>3.4181314</v>
      </c>
      <c r="Z1049" s="10">
        <v>3.4359434000000002</v>
      </c>
      <c r="AA1049" s="10">
        <v>3.4535993</v>
      </c>
      <c r="AB1049" s="10">
        <v>3.4706082</v>
      </c>
      <c r="AC1049" s="10">
        <v>3.4869265</v>
      </c>
      <c r="AD1049" s="10">
        <v>3.5026164</v>
      </c>
      <c r="AE1049" s="10">
        <v>3.5177406000000002</v>
      </c>
      <c r="AF1049" s="10">
        <v>3.5323619000000002</v>
      </c>
      <c r="AG1049" s="10">
        <v>3.5465426999999998</v>
      </c>
      <c r="AH1049" s="10">
        <v>3.5603394000000002</v>
      </c>
      <c r="AI1049" s="10">
        <v>3.5737839</v>
      </c>
      <c r="AJ1049" s="10">
        <v>3.5869011999999998</v>
      </c>
      <c r="AK1049" s="10">
        <v>3.5997170000000001</v>
      </c>
      <c r="AL1049" s="10">
        <v>3.6122567999999999</v>
      </c>
      <c r="AM1049" s="10">
        <v>3.6245457999999999</v>
      </c>
      <c r="AN1049" s="10">
        <v>3.6366094000000002</v>
      </c>
      <c r="AO1049" s="10">
        <v>3.6484733</v>
      </c>
      <c r="AP1049" s="10">
        <v>3.6601626999999999</v>
      </c>
      <c r="AQ1049" s="10">
        <v>3.6717029999999999</v>
      </c>
      <c r="AR1049" s="10">
        <v>3.6831198000000001</v>
      </c>
      <c r="AS1049" s="10">
        <v>3.6944382999999998</v>
      </c>
      <c r="AT1049" s="10">
        <v>3.7056827000000001</v>
      </c>
      <c r="AU1049" s="10">
        <v>3.7168709999999998</v>
      </c>
      <c r="AV1049" s="10">
        <v>3.7280193000000001</v>
      </c>
      <c r="AW1049" s="10">
        <v>3.739144</v>
      </c>
      <c r="AX1049" s="10">
        <v>3.7502615000000001</v>
      </c>
      <c r="AY1049" s="10">
        <v>3.7613878999999999</v>
      </c>
      <c r="AZ1049" s="10">
        <v>3.7725393999999999</v>
      </c>
      <c r="BA1049" s="10">
        <v>3.7837326</v>
      </c>
      <c r="BB1049" s="10">
        <v>3.7949834999999998</v>
      </c>
      <c r="BC1049" s="10">
        <v>3.8063085000000001</v>
      </c>
      <c r="BD1049" s="10">
        <v>3.8177238999999998</v>
      </c>
      <c r="BE1049" s="10">
        <v>3.8292459000000001</v>
      </c>
      <c r="BF1049" s="10">
        <v>3.8408890000000002</v>
      </c>
      <c r="BG1049" s="10">
        <v>3.8526579000000001</v>
      </c>
      <c r="BH1049" s="10">
        <v>3.8645535999999998</v>
      </c>
      <c r="BI1049" s="10">
        <v>3.8765774999999998</v>
      </c>
      <c r="BJ1049" s="10">
        <v>3.8887311000000002</v>
      </c>
      <c r="BK1049" s="10">
        <v>3.9010151999999998</v>
      </c>
      <c r="BL1049" s="10">
        <v>3.9134313999999999</v>
      </c>
      <c r="BM1049" s="10">
        <v>3.9259810000000002</v>
      </c>
      <c r="BN1049" s="10">
        <v>3.9386649999999999</v>
      </c>
      <c r="BO1049" s="10">
        <v>3.9514849000000001</v>
      </c>
      <c r="BP1049" s="10">
        <v>3.964442</v>
      </c>
      <c r="BQ1049" s="10">
        <v>3.9775372999999998</v>
      </c>
      <c r="BR1049" s="10">
        <v>4.0587464999999998</v>
      </c>
      <c r="BS1049" s="10">
        <v>4.1431744000000004</v>
      </c>
      <c r="BU1049" s="9">
        <v>75.83</v>
      </c>
      <c r="BV1049" s="9">
        <v>73.92</v>
      </c>
      <c r="BW1049" s="9">
        <v>69.45</v>
      </c>
      <c r="BX1049" s="9">
        <v>67.08</v>
      </c>
      <c r="BY1049" s="9">
        <v>66.33</v>
      </c>
      <c r="BZ1049" s="9">
        <v>65.53</v>
      </c>
      <c r="CA1049" s="9">
        <v>65.53</v>
      </c>
      <c r="CB1049" s="9">
        <v>65.8</v>
      </c>
      <c r="CC1049" s="9">
        <v>66.72</v>
      </c>
      <c r="CD1049" s="9">
        <v>67.17</v>
      </c>
      <c r="CE1049" s="9">
        <v>71.17</v>
      </c>
      <c r="CF1049" s="9">
        <v>72.89</v>
      </c>
      <c r="CG1049" s="9">
        <v>74.44</v>
      </c>
      <c r="CH1049" s="9">
        <v>74.42</v>
      </c>
      <c r="CI1049" s="9">
        <v>70.819999999999993</v>
      </c>
      <c r="CJ1049" s="9">
        <v>64.040000000000006</v>
      </c>
      <c r="CK1049" s="9">
        <v>61.66</v>
      </c>
      <c r="CL1049" s="9">
        <v>60.39</v>
      </c>
      <c r="CM1049" s="9">
        <v>59.43</v>
      </c>
      <c r="CN1049" s="9">
        <v>59.35</v>
      </c>
      <c r="CO1049" s="9">
        <v>61.43</v>
      </c>
      <c r="CP1049" s="9">
        <v>65.53</v>
      </c>
      <c r="CQ1049" s="9">
        <v>68.58</v>
      </c>
      <c r="CR1049" s="9">
        <v>69.91</v>
      </c>
      <c r="CS1049" s="9">
        <v>72.31</v>
      </c>
      <c r="CT1049" s="9">
        <v>72.52</v>
      </c>
      <c r="CU1049" s="9">
        <v>69.400000000000006</v>
      </c>
      <c r="CV1049" s="9">
        <v>61.71</v>
      </c>
      <c r="CW1049" s="9">
        <v>58.62</v>
      </c>
      <c r="CX1049" s="9">
        <v>56.37</v>
      </c>
      <c r="CY1049" s="9">
        <v>56.65</v>
      </c>
      <c r="CZ1049" s="9">
        <v>56.76</v>
      </c>
      <c r="DA1049" s="9">
        <v>58.68</v>
      </c>
      <c r="DB1049" s="9">
        <v>63.04</v>
      </c>
      <c r="DC1049" s="9">
        <v>65.989999999999995</v>
      </c>
      <c r="DD1049" s="9">
        <v>66.75</v>
      </c>
      <c r="DE1049" s="9">
        <v>69.45</v>
      </c>
      <c r="DF1049" s="9">
        <v>68.97</v>
      </c>
      <c r="DG1049" s="9">
        <v>67.150000000000006</v>
      </c>
      <c r="DH1049" s="9">
        <v>59.78</v>
      </c>
      <c r="DI1049" s="9">
        <v>56.68</v>
      </c>
      <c r="DJ1049" s="9">
        <v>55.19</v>
      </c>
      <c r="DK1049" s="9">
        <v>55.71</v>
      </c>
      <c r="DL1049" s="9">
        <v>55.34</v>
      </c>
      <c r="DM1049" s="9">
        <v>56.54</v>
      </c>
      <c r="DN1049" s="9">
        <v>60.33</v>
      </c>
      <c r="DO1049" s="9">
        <v>62.98</v>
      </c>
      <c r="DP1049" s="9">
        <v>65.459999999999994</v>
      </c>
      <c r="DR1049" s="9">
        <v>86.62</v>
      </c>
      <c r="DS1049" s="9">
        <v>82.16</v>
      </c>
      <c r="DT1049" s="9">
        <v>74.430000000000007</v>
      </c>
      <c r="DU1049" s="9">
        <v>71.680000000000007</v>
      </c>
      <c r="DV1049" s="9">
        <v>70.959999999999994</v>
      </c>
      <c r="DW1049" s="9">
        <v>70.290000000000006</v>
      </c>
      <c r="DX1049" s="9">
        <v>69.69</v>
      </c>
      <c r="DY1049" s="9">
        <v>69.84</v>
      </c>
      <c r="DZ1049" s="9">
        <v>72.09</v>
      </c>
      <c r="EA1049" s="9">
        <v>74.23</v>
      </c>
      <c r="EB1049" s="9">
        <v>75.13</v>
      </c>
      <c r="EC1049" s="9">
        <v>76.44</v>
      </c>
      <c r="ED1049" s="9">
        <v>79.42</v>
      </c>
      <c r="EE1049" s="9">
        <v>80.08</v>
      </c>
      <c r="EF1049" s="9">
        <v>77.16</v>
      </c>
      <c r="EG1049" s="9">
        <v>68.45</v>
      </c>
      <c r="EH1049" s="9">
        <v>65.75</v>
      </c>
      <c r="EI1049" s="9">
        <v>65.55</v>
      </c>
      <c r="EJ1049" s="9">
        <v>65.75</v>
      </c>
      <c r="EK1049" s="9">
        <v>66.25</v>
      </c>
      <c r="EL1049" s="9">
        <v>68.7</v>
      </c>
      <c r="EM1049" s="9">
        <v>75.319999999999993</v>
      </c>
      <c r="EN1049" s="9">
        <v>77.52</v>
      </c>
      <c r="EO1049" s="9">
        <v>77.760000000000005</v>
      </c>
      <c r="EP1049" s="9">
        <v>77.66</v>
      </c>
      <c r="EQ1049" s="9">
        <v>77.16</v>
      </c>
      <c r="ER1049" s="9">
        <v>74.62</v>
      </c>
      <c r="ES1049" s="9">
        <v>66.099999999999994</v>
      </c>
      <c r="ET1049" s="9">
        <v>63.86</v>
      </c>
      <c r="EU1049" s="9">
        <v>63.7</v>
      </c>
      <c r="EV1049" s="9">
        <v>63.86</v>
      </c>
      <c r="EW1049" s="9">
        <v>64.31</v>
      </c>
      <c r="EX1049" s="9">
        <v>66.56</v>
      </c>
      <c r="EY1049" s="9">
        <v>72.78</v>
      </c>
      <c r="EZ1049" s="9">
        <v>74.819999999999993</v>
      </c>
      <c r="FA1049" s="9">
        <v>75.010000000000005</v>
      </c>
      <c r="FB1049" s="9">
        <v>74.930000000000007</v>
      </c>
      <c r="FC1049" s="9">
        <v>74.53</v>
      </c>
      <c r="FD1049" s="9">
        <v>72.25</v>
      </c>
      <c r="FE1049" s="9">
        <v>65.760000000000005</v>
      </c>
      <c r="FF1049" s="9">
        <v>63.72</v>
      </c>
      <c r="FG1049" s="9">
        <v>63.59</v>
      </c>
      <c r="FH1049" s="9">
        <v>63.74</v>
      </c>
      <c r="FI1049" s="9">
        <v>64.2</v>
      </c>
      <c r="FJ1049" s="9">
        <v>66.510000000000005</v>
      </c>
      <c r="FK1049" s="9">
        <v>73.2</v>
      </c>
      <c r="FL1049" s="9">
        <v>75.31</v>
      </c>
      <c r="FM1049" s="9">
        <v>75.52</v>
      </c>
      <c r="FO1049" s="9">
        <v>84.663399999999996</v>
      </c>
      <c r="FP1049" s="7">
        <v>63.1</v>
      </c>
      <c r="FQ1049" s="9">
        <v>1.35</v>
      </c>
      <c r="FT1049" s="7">
        <v>3.72</v>
      </c>
      <c r="FU1049" s="7">
        <v>4.49</v>
      </c>
      <c r="FV1049" s="9">
        <v>84.798100000000005</v>
      </c>
      <c r="FX1049" s="9">
        <v>61.94</v>
      </c>
      <c r="FY1049" s="9">
        <v>61.15</v>
      </c>
      <c r="FZ1049" s="9">
        <v>60.89</v>
      </c>
      <c r="GA1049" s="9">
        <v>60.9</v>
      </c>
      <c r="GB1049" s="9">
        <v>62.13</v>
      </c>
      <c r="GD1049" s="9">
        <v>61.94</v>
      </c>
      <c r="GE1049" s="9">
        <v>61.49</v>
      </c>
      <c r="GF1049" s="9">
        <v>61.15</v>
      </c>
      <c r="GG1049" s="9">
        <v>60.98</v>
      </c>
      <c r="GH1049" s="9">
        <v>60.92</v>
      </c>
      <c r="GI1049" s="9">
        <v>60.89</v>
      </c>
      <c r="GJ1049" s="9">
        <v>60.87</v>
      </c>
      <c r="GK1049" s="9">
        <v>60.85</v>
      </c>
      <c r="GL1049" s="9">
        <v>60.85</v>
      </c>
      <c r="GM1049" s="9">
        <v>60.86</v>
      </c>
      <c r="GN1049" s="9">
        <v>60.89</v>
      </c>
      <c r="GO1049" s="9">
        <v>60.9</v>
      </c>
      <c r="GP1049" s="9">
        <v>60.93</v>
      </c>
      <c r="GQ1049" s="9">
        <v>61</v>
      </c>
      <c r="GR1049" s="9">
        <v>61.09</v>
      </c>
      <c r="GS1049" s="9">
        <v>61.19</v>
      </c>
      <c r="GT1049" s="9">
        <v>61.3</v>
      </c>
      <c r="GU1049" s="9">
        <v>61.37</v>
      </c>
      <c r="GV1049" s="9">
        <v>61.47</v>
      </c>
      <c r="GW1049" s="9">
        <v>61.61</v>
      </c>
      <c r="GX1049" s="9">
        <v>61.75</v>
      </c>
      <c r="GY1049" s="9">
        <v>61.9</v>
      </c>
      <c r="GZ1049" s="9">
        <v>62.04</v>
      </c>
      <c r="HA1049" s="9">
        <v>62.13</v>
      </c>
      <c r="HB1049" s="9">
        <v>62.24</v>
      </c>
      <c r="HC1049" s="9">
        <v>62.4</v>
      </c>
      <c r="HD1049" s="9">
        <v>62.57</v>
      </c>
      <c r="HE1049" s="9">
        <v>62.73</v>
      </c>
      <c r="HF1049" s="9">
        <v>62.89</v>
      </c>
      <c r="HG1049" s="9">
        <v>63</v>
      </c>
      <c r="HH1049" s="9">
        <v>63.12</v>
      </c>
      <c r="HI1049" s="9">
        <v>63.23</v>
      </c>
      <c r="HJ1049" s="9">
        <v>63.34</v>
      </c>
      <c r="HK1049" s="9">
        <v>63.49</v>
      </c>
      <c r="HL1049" s="9">
        <v>63.65</v>
      </c>
      <c r="HM1049" s="9">
        <v>63.77</v>
      </c>
      <c r="HN1049" s="9">
        <v>63.94</v>
      </c>
      <c r="HO1049" s="9">
        <v>64.11</v>
      </c>
      <c r="HP1049" s="9">
        <v>64.31</v>
      </c>
      <c r="HQ1049" s="9">
        <v>64.44</v>
      </c>
      <c r="HR1049" s="9">
        <v>64.59</v>
      </c>
      <c r="HS1049" s="9">
        <v>64.72</v>
      </c>
      <c r="HT1049" s="9">
        <v>64.81</v>
      </c>
      <c r="HU1049" s="9">
        <v>64.900000000000006</v>
      </c>
      <c r="HV1049" s="9">
        <v>65</v>
      </c>
      <c r="HW1049" s="9">
        <v>65.11</v>
      </c>
      <c r="HX1049" s="9">
        <v>65.22</v>
      </c>
      <c r="HY1049" s="9">
        <v>65.31</v>
      </c>
      <c r="ID1049" s="14">
        <v>84.838099999999997</v>
      </c>
      <c r="IE1049" s="14">
        <v>84.747900000000001</v>
      </c>
      <c r="IF1049" s="14">
        <v>-0.10641399999999999</v>
      </c>
      <c r="IH1049" s="7">
        <v>61.94</v>
      </c>
      <c r="II1049" s="9">
        <v>75.83</v>
      </c>
    </row>
    <row r="1050" spans="1:243" x14ac:dyDescent="0.35">
      <c r="A1050" s="6">
        <f t="shared" si="230"/>
        <v>46021</v>
      </c>
      <c r="B1050" s="13">
        <f t="shared" si="225"/>
        <v>12</v>
      </c>
      <c r="C1050" s="13">
        <f t="shared" si="226"/>
        <v>2025</v>
      </c>
      <c r="D1050">
        <f t="shared" si="227"/>
        <v>202512</v>
      </c>
      <c r="E1050">
        <f t="shared" si="228"/>
        <v>4</v>
      </c>
      <c r="F1050">
        <f t="shared" si="229"/>
        <v>202504</v>
      </c>
      <c r="G1050" t="s">
        <v>2233</v>
      </c>
      <c r="H1050" s="9">
        <v>3.75</v>
      </c>
      <c r="I1050" s="9">
        <v>3.7254</v>
      </c>
      <c r="J1050" s="10">
        <v>3.7257652000000001</v>
      </c>
      <c r="K1050" s="10">
        <v>3.6862455000000001</v>
      </c>
      <c r="L1050" s="10">
        <v>3.6306273</v>
      </c>
      <c r="M1050" s="10">
        <v>3.5641389000000001</v>
      </c>
      <c r="N1050" s="10">
        <v>3.4982456000000002</v>
      </c>
      <c r="O1050" s="10">
        <v>3.4411611</v>
      </c>
      <c r="P1050" s="10">
        <v>3.3967896</v>
      </c>
      <c r="Q1050" s="10">
        <v>3.3657518</v>
      </c>
      <c r="R1050" s="10">
        <v>3.3477545000000002</v>
      </c>
      <c r="S1050" s="10">
        <v>3.3406175999999999</v>
      </c>
      <c r="T1050" s="10">
        <v>3.3422801</v>
      </c>
      <c r="U1050" s="10">
        <v>3.3502369000000001</v>
      </c>
      <c r="V1050" s="10">
        <v>3.3611179</v>
      </c>
      <c r="W1050" s="10">
        <v>3.373821</v>
      </c>
      <c r="X1050" s="10">
        <v>3.3879057000000001</v>
      </c>
      <c r="Y1050" s="10">
        <v>3.4029316000000001</v>
      </c>
      <c r="Z1050" s="10">
        <v>3.4184584999999998</v>
      </c>
      <c r="AA1050" s="10">
        <v>3.4340456000000001</v>
      </c>
      <c r="AB1050" s="10">
        <v>3.4493361</v>
      </c>
      <c r="AC1050" s="10">
        <v>3.4642906</v>
      </c>
      <c r="AD1050" s="10">
        <v>3.4789447999999998</v>
      </c>
      <c r="AE1050" s="10">
        <v>3.4933348999999998</v>
      </c>
      <c r="AF1050" s="10">
        <v>3.5074969999999999</v>
      </c>
      <c r="AG1050" s="10">
        <v>3.5214669999999999</v>
      </c>
      <c r="AH1050" s="10">
        <v>3.5352763999999999</v>
      </c>
      <c r="AI1050" s="10">
        <v>3.5489392999999998</v>
      </c>
      <c r="AJ1050" s="10">
        <v>3.5624647999999999</v>
      </c>
      <c r="AK1050" s="10">
        <v>3.5758624999999999</v>
      </c>
      <c r="AL1050" s="10">
        <v>3.5891418000000002</v>
      </c>
      <c r="AM1050" s="10">
        <v>3.6023117999999998</v>
      </c>
      <c r="AN1050" s="10">
        <v>3.6153822</v>
      </c>
      <c r="AO1050" s="10">
        <v>3.6283623</v>
      </c>
      <c r="AP1050" s="10">
        <v>3.6412613999999999</v>
      </c>
      <c r="AQ1050" s="10">
        <v>3.6540889000000001</v>
      </c>
      <c r="AR1050" s="10">
        <v>3.6668544000000001</v>
      </c>
      <c r="AS1050" s="10">
        <v>3.679567</v>
      </c>
      <c r="AT1050" s="10">
        <v>3.6922362999999998</v>
      </c>
      <c r="AU1050" s="10">
        <v>3.7048724000000002</v>
      </c>
      <c r="AV1050" s="10">
        <v>3.7174852</v>
      </c>
      <c r="AW1050" s="10">
        <v>3.7300849999999999</v>
      </c>
      <c r="AX1050" s="10">
        <v>3.7426821000000001</v>
      </c>
      <c r="AY1050" s="10">
        <v>3.7552862</v>
      </c>
      <c r="AZ1050" s="10">
        <v>3.7679079</v>
      </c>
      <c r="BA1050" s="10">
        <v>3.7805572999999999</v>
      </c>
      <c r="BB1050" s="10">
        <v>3.7932442000000002</v>
      </c>
      <c r="BC1050" s="10">
        <v>3.8059791000000001</v>
      </c>
      <c r="BD1050" s="10">
        <v>3.8187722000000002</v>
      </c>
      <c r="BE1050" s="10">
        <v>3.8316333999999999</v>
      </c>
      <c r="BF1050" s="10">
        <v>3.8445713000000001</v>
      </c>
      <c r="BG1050" s="10">
        <v>3.8575865999999999</v>
      </c>
      <c r="BH1050" s="10">
        <v>3.8706768999999999</v>
      </c>
      <c r="BI1050" s="10">
        <v>3.8838406000000001</v>
      </c>
      <c r="BJ1050" s="10">
        <v>3.8970758999999999</v>
      </c>
      <c r="BK1050" s="10">
        <v>3.9103804000000002</v>
      </c>
      <c r="BL1050" s="10">
        <v>3.9237524000000001</v>
      </c>
      <c r="BM1050" s="10">
        <v>3.9371900000000002</v>
      </c>
      <c r="BN1050" s="10">
        <v>3.9506910999999998</v>
      </c>
      <c r="BO1050" s="10">
        <v>3.9642539000000001</v>
      </c>
      <c r="BP1050" s="10">
        <v>3.9778764999999998</v>
      </c>
      <c r="BQ1050" s="10">
        <v>3.9915566</v>
      </c>
      <c r="BR1050" s="10">
        <v>4.0745941999999999</v>
      </c>
      <c r="BS1050" s="10">
        <v>4.1583259000000004</v>
      </c>
      <c r="BU1050" s="9">
        <v>74.02</v>
      </c>
      <c r="BV1050" s="9">
        <v>72.06</v>
      </c>
      <c r="BW1050" s="9">
        <v>67.59</v>
      </c>
      <c r="BX1050" s="9">
        <v>65.63</v>
      </c>
      <c r="BY1050" s="9">
        <v>64.95</v>
      </c>
      <c r="BZ1050" s="9">
        <v>64.040000000000006</v>
      </c>
      <c r="CA1050" s="9">
        <v>64.06</v>
      </c>
      <c r="CB1050" s="9">
        <v>64.34</v>
      </c>
      <c r="CC1050" s="9">
        <v>65.319999999999993</v>
      </c>
      <c r="CD1050" s="9">
        <v>65.87</v>
      </c>
      <c r="CE1050" s="9">
        <v>69.97</v>
      </c>
      <c r="CF1050" s="9">
        <v>71.69</v>
      </c>
      <c r="CG1050" s="9">
        <v>73.27</v>
      </c>
      <c r="CH1050" s="9">
        <v>73.22</v>
      </c>
      <c r="CI1050" s="9">
        <v>69.62</v>
      </c>
      <c r="CJ1050" s="9">
        <v>62.94</v>
      </c>
      <c r="CK1050" s="9">
        <v>60.56</v>
      </c>
      <c r="CL1050" s="9">
        <v>59.29</v>
      </c>
      <c r="CM1050" s="9">
        <v>58.33</v>
      </c>
      <c r="CN1050" s="9">
        <v>58.25</v>
      </c>
      <c r="CO1050" s="9">
        <v>60.33</v>
      </c>
      <c r="CP1050" s="9">
        <v>65.03</v>
      </c>
      <c r="CQ1050" s="9">
        <v>68.08</v>
      </c>
      <c r="CR1050" s="9">
        <v>69.41</v>
      </c>
      <c r="CS1050" s="9">
        <v>71.81</v>
      </c>
      <c r="CT1050" s="9">
        <v>72.02</v>
      </c>
      <c r="CU1050" s="9">
        <v>68.900000000000006</v>
      </c>
      <c r="CV1050" s="9">
        <v>60.89</v>
      </c>
      <c r="CW1050" s="9">
        <v>57.8</v>
      </c>
      <c r="CX1050" s="9">
        <v>55.55</v>
      </c>
      <c r="CY1050" s="9">
        <v>55.83</v>
      </c>
      <c r="CZ1050" s="9">
        <v>55.94</v>
      </c>
      <c r="DA1050" s="9">
        <v>57.86</v>
      </c>
      <c r="DB1050" s="9">
        <v>62.22</v>
      </c>
      <c r="DC1050" s="9">
        <v>65.17</v>
      </c>
      <c r="DD1050" s="9">
        <v>65.930000000000007</v>
      </c>
      <c r="DE1050" s="9">
        <v>68.63</v>
      </c>
      <c r="DF1050" s="9">
        <v>68.150000000000006</v>
      </c>
      <c r="DG1050" s="9">
        <v>66.33</v>
      </c>
      <c r="DH1050" s="9">
        <v>58.96</v>
      </c>
      <c r="DI1050" s="9">
        <v>55.86</v>
      </c>
      <c r="DJ1050" s="9">
        <v>54.37</v>
      </c>
      <c r="DK1050" s="9">
        <v>54.89</v>
      </c>
      <c r="DL1050" s="9">
        <v>54.52</v>
      </c>
      <c r="DM1050" s="9">
        <v>55.72</v>
      </c>
      <c r="DN1050" s="9">
        <v>59.51</v>
      </c>
      <c r="DO1050" s="9">
        <v>62.16</v>
      </c>
      <c r="DP1050" s="9">
        <v>64.64</v>
      </c>
      <c r="DR1050" s="9">
        <v>84.13</v>
      </c>
      <c r="DS1050" s="9">
        <v>80.819999999999993</v>
      </c>
      <c r="DT1050" s="9">
        <v>72.5</v>
      </c>
      <c r="DU1050" s="9">
        <v>71.099999999999994</v>
      </c>
      <c r="DV1050" s="9">
        <v>69.790000000000006</v>
      </c>
      <c r="DW1050" s="9">
        <v>68.959999999999994</v>
      </c>
      <c r="DX1050" s="9">
        <v>68.75</v>
      </c>
      <c r="DY1050" s="9">
        <v>68.900000000000006</v>
      </c>
      <c r="DZ1050" s="9">
        <v>71.16</v>
      </c>
      <c r="EA1050" s="9">
        <v>73.88</v>
      </c>
      <c r="EB1050" s="9">
        <v>74.78</v>
      </c>
      <c r="EC1050" s="9">
        <v>76.09</v>
      </c>
      <c r="ED1050" s="9">
        <v>77.58</v>
      </c>
      <c r="EE1050" s="9">
        <v>78.239999999999995</v>
      </c>
      <c r="EF1050" s="9">
        <v>75.319999999999993</v>
      </c>
      <c r="EG1050" s="9">
        <v>67.38</v>
      </c>
      <c r="EH1050" s="9">
        <v>64.680000000000007</v>
      </c>
      <c r="EI1050" s="9">
        <v>64.48</v>
      </c>
      <c r="EJ1050" s="9">
        <v>64.680000000000007</v>
      </c>
      <c r="EK1050" s="9">
        <v>65.180000000000007</v>
      </c>
      <c r="EL1050" s="9">
        <v>67.63</v>
      </c>
      <c r="EM1050" s="9">
        <v>74.42</v>
      </c>
      <c r="EN1050" s="9">
        <v>76.599999999999994</v>
      </c>
      <c r="EO1050" s="9">
        <v>76.84</v>
      </c>
      <c r="EP1050" s="9">
        <v>76.739999999999995</v>
      </c>
      <c r="EQ1050" s="9">
        <v>76.239999999999995</v>
      </c>
      <c r="ER1050" s="9">
        <v>73.73</v>
      </c>
      <c r="ES1050" s="9">
        <v>65.849999999999994</v>
      </c>
      <c r="ET1050" s="9">
        <v>63.62</v>
      </c>
      <c r="EU1050" s="9">
        <v>63.46</v>
      </c>
      <c r="EV1050" s="9">
        <v>63.64</v>
      </c>
      <c r="EW1050" s="9">
        <v>64.09</v>
      </c>
      <c r="EX1050" s="9">
        <v>66.349999999999994</v>
      </c>
      <c r="EY1050" s="9">
        <v>72.760000000000005</v>
      </c>
      <c r="EZ1050" s="9">
        <v>74.819999999999993</v>
      </c>
      <c r="FA1050" s="9">
        <v>75.02</v>
      </c>
      <c r="FB1050" s="9">
        <v>74.95</v>
      </c>
      <c r="FC1050" s="9">
        <v>74.55</v>
      </c>
      <c r="FD1050" s="9">
        <v>72.260000000000005</v>
      </c>
      <c r="FE1050" s="9">
        <v>65.72</v>
      </c>
      <c r="FF1050" s="9">
        <v>63.68</v>
      </c>
      <c r="FG1050" s="9">
        <v>63.56</v>
      </c>
      <c r="FH1050" s="9">
        <v>63.71</v>
      </c>
      <c r="FI1050" s="9">
        <v>64.180000000000007</v>
      </c>
      <c r="FJ1050" s="9">
        <v>66.5</v>
      </c>
      <c r="FK1050" s="9">
        <v>72.95</v>
      </c>
      <c r="FL1050" s="9">
        <v>75.06</v>
      </c>
      <c r="FM1050" s="9">
        <v>75.28</v>
      </c>
      <c r="FO1050" s="9">
        <v>84.507900000000006</v>
      </c>
      <c r="FP1050" s="7">
        <v>62.3</v>
      </c>
      <c r="FQ1050" s="9">
        <v>1.3472999999999999</v>
      </c>
      <c r="FT1050" s="7">
        <v>3.73</v>
      </c>
      <c r="FU1050" s="7">
        <v>4.51</v>
      </c>
      <c r="FV1050" s="9">
        <v>84.660200000000003</v>
      </c>
      <c r="FX1050" s="9">
        <v>61.92</v>
      </c>
      <c r="FY1050" s="9">
        <v>61.03</v>
      </c>
      <c r="FZ1050" s="9">
        <v>60.77</v>
      </c>
      <c r="GA1050" s="9">
        <v>60.78</v>
      </c>
      <c r="GB1050" s="9">
        <v>62.02</v>
      </c>
      <c r="GD1050" s="9">
        <v>61.92</v>
      </c>
      <c r="GE1050" s="9">
        <v>61.33</v>
      </c>
      <c r="GF1050" s="9">
        <v>61.03</v>
      </c>
      <c r="GG1050" s="9">
        <v>60.87</v>
      </c>
      <c r="GH1050" s="9">
        <v>60.81</v>
      </c>
      <c r="GI1050" s="9">
        <v>60.77</v>
      </c>
      <c r="GJ1050" s="9">
        <v>60.74</v>
      </c>
      <c r="GK1050" s="9">
        <v>60.72</v>
      </c>
      <c r="GL1050" s="9">
        <v>60.72</v>
      </c>
      <c r="GM1050" s="9">
        <v>60.74</v>
      </c>
      <c r="GN1050" s="9">
        <v>60.77</v>
      </c>
      <c r="GO1050" s="9">
        <v>60.78</v>
      </c>
      <c r="GP1050" s="9">
        <v>60.81</v>
      </c>
      <c r="GQ1050" s="9">
        <v>60.88</v>
      </c>
      <c r="GR1050" s="9">
        <v>60.97</v>
      </c>
      <c r="GS1050" s="9">
        <v>61.08</v>
      </c>
      <c r="GT1050" s="9">
        <v>61.18</v>
      </c>
      <c r="GU1050" s="9">
        <v>61.25</v>
      </c>
      <c r="GV1050" s="9">
        <v>61.35</v>
      </c>
      <c r="GW1050" s="9">
        <v>61.49</v>
      </c>
      <c r="GX1050" s="9">
        <v>61.64</v>
      </c>
      <c r="GY1050" s="9">
        <v>61.79</v>
      </c>
      <c r="GZ1050" s="9">
        <v>61.93</v>
      </c>
      <c r="HA1050" s="9">
        <v>62.02</v>
      </c>
      <c r="HB1050" s="9">
        <v>62.13</v>
      </c>
      <c r="HC1050" s="9">
        <v>62.29</v>
      </c>
      <c r="HD1050" s="9">
        <v>62.46</v>
      </c>
      <c r="HE1050" s="9">
        <v>62.62</v>
      </c>
      <c r="HF1050" s="9">
        <v>62.79</v>
      </c>
      <c r="HG1050" s="9">
        <v>62.9</v>
      </c>
      <c r="HH1050" s="9">
        <v>63.02</v>
      </c>
      <c r="HI1050" s="9">
        <v>63.13</v>
      </c>
      <c r="HJ1050" s="9">
        <v>63.24</v>
      </c>
      <c r="HK1050" s="9">
        <v>63.4</v>
      </c>
      <c r="HL1050" s="9">
        <v>63.56</v>
      </c>
      <c r="HM1050" s="9">
        <v>63.68</v>
      </c>
      <c r="HN1050" s="9">
        <v>63.85</v>
      </c>
      <c r="HO1050" s="9">
        <v>64.02</v>
      </c>
      <c r="HP1050" s="9">
        <v>64.22</v>
      </c>
      <c r="HQ1050" s="9">
        <v>64.349999999999994</v>
      </c>
      <c r="HR1050" s="9">
        <v>64.5</v>
      </c>
      <c r="HS1050" s="9">
        <v>64.63</v>
      </c>
      <c r="HT1050" s="9">
        <v>64.72</v>
      </c>
      <c r="HU1050" s="9">
        <v>64.81</v>
      </c>
      <c r="HV1050" s="9">
        <v>64.91</v>
      </c>
      <c r="HW1050" s="9">
        <v>65.02</v>
      </c>
      <c r="HX1050" s="9">
        <v>65.13</v>
      </c>
      <c r="HY1050" s="9">
        <v>65.22</v>
      </c>
      <c r="ID1050" s="14">
        <v>84.838099999999997</v>
      </c>
      <c r="IE1050" s="14">
        <v>84.747900000000001</v>
      </c>
      <c r="IF1050" s="14">
        <v>-0.10641399999999999</v>
      </c>
      <c r="IH1050" s="7">
        <v>61.92</v>
      </c>
      <c r="II1050" s="9">
        <v>74.02</v>
      </c>
    </row>
    <row r="1051" spans="1:243" x14ac:dyDescent="0.35">
      <c r="A1051" s="6">
        <f t="shared" si="230"/>
        <v>46022</v>
      </c>
      <c r="B1051" s="13">
        <f t="shared" si="225"/>
        <v>12</v>
      </c>
      <c r="C1051" s="13">
        <f t="shared" si="226"/>
        <v>2025</v>
      </c>
      <c r="D1051">
        <f t="shared" si="227"/>
        <v>202512</v>
      </c>
      <c r="E1051">
        <f t="shared" si="228"/>
        <v>4</v>
      </c>
      <c r="F1051">
        <f t="shared" si="229"/>
        <v>202504</v>
      </c>
      <c r="G1051" t="s">
        <v>2234</v>
      </c>
      <c r="H1051" s="9">
        <v>3.75</v>
      </c>
      <c r="I1051" s="9">
        <v>3.7256999999999998</v>
      </c>
      <c r="J1051" s="10">
        <v>3.7241282999999998</v>
      </c>
      <c r="K1051" s="10">
        <v>3.6850632000000001</v>
      </c>
      <c r="L1051" s="10">
        <v>3.6291821999999998</v>
      </c>
      <c r="M1051" s="10">
        <v>3.5621174</v>
      </c>
      <c r="N1051" s="10">
        <v>3.4953660000000002</v>
      </c>
      <c r="O1051" s="10">
        <v>3.4374118</v>
      </c>
      <c r="P1051" s="10">
        <v>3.3920976999999999</v>
      </c>
      <c r="Q1051" s="10">
        <v>3.3601328000000001</v>
      </c>
      <c r="R1051" s="10">
        <v>3.3410264000000001</v>
      </c>
      <c r="S1051" s="10">
        <v>3.3329456999999998</v>
      </c>
      <c r="T1051" s="10">
        <v>3.3335786999999999</v>
      </c>
      <c r="U1051" s="10">
        <v>3.3407442999999999</v>
      </c>
      <c r="V1051" s="10">
        <v>3.3510613999999999</v>
      </c>
      <c r="W1051" s="10">
        <v>3.3633677</v>
      </c>
      <c r="X1051" s="10">
        <v>3.3771798999999998</v>
      </c>
      <c r="Y1051" s="10">
        <v>3.3920148999999999</v>
      </c>
      <c r="Z1051" s="10">
        <v>3.4073897999999998</v>
      </c>
      <c r="AA1051" s="10">
        <v>3.4228211000000002</v>
      </c>
      <c r="AB1051" s="10">
        <v>3.4379236999999998</v>
      </c>
      <c r="AC1051" s="10">
        <v>3.4526506000000001</v>
      </c>
      <c r="AD1051" s="10">
        <v>3.4670271000000001</v>
      </c>
      <c r="AE1051" s="10">
        <v>3.4810791999999999</v>
      </c>
      <c r="AF1051" s="10">
        <v>3.4948326000000001</v>
      </c>
      <c r="AG1051" s="10">
        <v>3.5083126</v>
      </c>
      <c r="AH1051" s="10">
        <v>3.5215445000000001</v>
      </c>
      <c r="AI1051" s="10">
        <v>3.5345507</v>
      </c>
      <c r="AJ1051" s="10">
        <v>3.5473525000000001</v>
      </c>
      <c r="AK1051" s="10">
        <v>3.5599718</v>
      </c>
      <c r="AL1051" s="10">
        <v>3.5724303000000002</v>
      </c>
      <c r="AM1051" s="10">
        <v>3.5847492999999999</v>
      </c>
      <c r="AN1051" s="10">
        <v>3.5969506999999998</v>
      </c>
      <c r="AO1051" s="10">
        <v>3.6090563000000002</v>
      </c>
      <c r="AP1051" s="10">
        <v>3.6210874</v>
      </c>
      <c r="AQ1051" s="10">
        <v>3.6330657999999998</v>
      </c>
      <c r="AR1051" s="10">
        <v>3.6450132000000002</v>
      </c>
      <c r="AS1051" s="10">
        <v>3.6569511000000001</v>
      </c>
      <c r="AT1051" s="10">
        <v>3.6688999</v>
      </c>
      <c r="AU1051" s="10">
        <v>3.6808722</v>
      </c>
      <c r="AV1051" s="10">
        <v>3.6928779</v>
      </c>
      <c r="AW1051" s="10">
        <v>3.7049272000000002</v>
      </c>
      <c r="AX1051" s="10">
        <v>3.7170304000000001</v>
      </c>
      <c r="AY1051" s="10">
        <v>3.7291972000000002</v>
      </c>
      <c r="AZ1051" s="10">
        <v>3.7414379000000002</v>
      </c>
      <c r="BA1051" s="10">
        <v>3.7537626999999998</v>
      </c>
      <c r="BB1051" s="10">
        <v>3.7661813</v>
      </c>
      <c r="BC1051" s="10">
        <v>3.7787042</v>
      </c>
      <c r="BD1051" s="10">
        <v>3.7913413999999999</v>
      </c>
      <c r="BE1051" s="10">
        <v>3.8041027000000001</v>
      </c>
      <c r="BF1051" s="10">
        <v>3.8169960000000001</v>
      </c>
      <c r="BG1051" s="10">
        <v>3.8300187999999999</v>
      </c>
      <c r="BH1051" s="10">
        <v>3.8431650999999998</v>
      </c>
      <c r="BI1051" s="10">
        <v>3.8564294000000001</v>
      </c>
      <c r="BJ1051" s="10">
        <v>3.8698063999999999</v>
      </c>
      <c r="BK1051" s="10">
        <v>3.8832898999999999</v>
      </c>
      <c r="BL1051" s="10">
        <v>3.8968745999999999</v>
      </c>
      <c r="BM1051" s="10">
        <v>3.9105550999999998</v>
      </c>
      <c r="BN1051" s="10">
        <v>3.9243253999999999</v>
      </c>
      <c r="BO1051" s="10">
        <v>3.9381799000000002</v>
      </c>
      <c r="BP1051" s="10">
        <v>3.9521134</v>
      </c>
      <c r="BQ1051" s="10">
        <v>3.9661197000000001</v>
      </c>
      <c r="BR1051" s="10">
        <v>4.0512975000000004</v>
      </c>
      <c r="BS1051" s="10">
        <v>4.1371997</v>
      </c>
      <c r="BU1051" s="9">
        <v>73.81</v>
      </c>
      <c r="BV1051" s="9">
        <v>69.03</v>
      </c>
      <c r="BW1051" s="9">
        <v>66.790000000000006</v>
      </c>
      <c r="BX1051" s="9">
        <v>66.09</v>
      </c>
      <c r="BY1051" s="9">
        <v>65.08</v>
      </c>
      <c r="BZ1051" s="9">
        <v>65.23</v>
      </c>
      <c r="CA1051" s="9">
        <v>65.430000000000007</v>
      </c>
      <c r="CB1051" s="9">
        <v>66.23</v>
      </c>
      <c r="CC1051" s="9">
        <v>66.78</v>
      </c>
      <c r="CD1051" s="9">
        <v>70.62</v>
      </c>
      <c r="CE1051" s="9">
        <v>72.39</v>
      </c>
      <c r="CF1051" s="9">
        <v>73.989999999999995</v>
      </c>
      <c r="CG1051" s="9">
        <v>73.989999999999995</v>
      </c>
      <c r="CH1051" s="9">
        <v>70.39</v>
      </c>
      <c r="CI1051" s="9">
        <v>63.11</v>
      </c>
      <c r="CJ1051" s="9">
        <v>60.73</v>
      </c>
      <c r="CK1051" s="9">
        <v>59.46</v>
      </c>
      <c r="CL1051" s="9">
        <v>58.5</v>
      </c>
      <c r="CM1051" s="9">
        <v>58.42</v>
      </c>
      <c r="CN1051" s="9">
        <v>60.51</v>
      </c>
      <c r="CO1051" s="9">
        <v>65.209999999999994</v>
      </c>
      <c r="CP1051" s="9">
        <v>68.260000000000005</v>
      </c>
      <c r="CQ1051" s="9">
        <v>69.59</v>
      </c>
      <c r="CR1051" s="9">
        <v>71.989999999999995</v>
      </c>
      <c r="CS1051" s="9">
        <v>72.2</v>
      </c>
      <c r="CT1051" s="9">
        <v>69.08</v>
      </c>
      <c r="CU1051" s="9">
        <v>61.27</v>
      </c>
      <c r="CV1051" s="9">
        <v>58.18</v>
      </c>
      <c r="CW1051" s="9">
        <v>55.93</v>
      </c>
      <c r="CX1051" s="9">
        <v>56.21</v>
      </c>
      <c r="CY1051" s="9">
        <v>56.32</v>
      </c>
      <c r="CZ1051" s="9">
        <v>58.24</v>
      </c>
      <c r="DA1051" s="9">
        <v>62.6</v>
      </c>
      <c r="DB1051" s="9">
        <v>65.55</v>
      </c>
      <c r="DC1051" s="9">
        <v>66.31</v>
      </c>
      <c r="DD1051" s="9">
        <v>69.010000000000005</v>
      </c>
      <c r="DE1051" s="9">
        <v>68.53</v>
      </c>
      <c r="DF1051" s="9">
        <v>66.709999999999994</v>
      </c>
      <c r="DG1051" s="9">
        <v>59.34</v>
      </c>
      <c r="DH1051" s="9">
        <v>56.24</v>
      </c>
      <c r="DI1051" s="9">
        <v>54.75</v>
      </c>
      <c r="DJ1051" s="9">
        <v>55.27</v>
      </c>
      <c r="DK1051" s="9">
        <v>54.9</v>
      </c>
      <c r="DL1051" s="9">
        <v>56.1</v>
      </c>
      <c r="DM1051" s="9">
        <v>59.89</v>
      </c>
      <c r="DN1051" s="9">
        <v>62.54</v>
      </c>
      <c r="DO1051" s="9">
        <v>65.02</v>
      </c>
      <c r="DP1051" s="9">
        <v>68.2</v>
      </c>
      <c r="DR1051" s="9">
        <v>81.94</v>
      </c>
      <c r="DS1051" s="9">
        <v>74.67</v>
      </c>
      <c r="DT1051" s="9">
        <v>71.28</v>
      </c>
      <c r="DU1051" s="9">
        <v>70.78</v>
      </c>
      <c r="DV1051" s="9">
        <v>70.02</v>
      </c>
      <c r="DW1051" s="9">
        <v>69.400000000000006</v>
      </c>
      <c r="DX1051" s="9">
        <v>69.55</v>
      </c>
      <c r="DY1051" s="9">
        <v>71.81</v>
      </c>
      <c r="DZ1051" s="9">
        <v>73.760000000000005</v>
      </c>
      <c r="EA1051" s="9">
        <v>74.66</v>
      </c>
      <c r="EB1051" s="9">
        <v>75.97</v>
      </c>
      <c r="EC1051" s="9">
        <v>78.95</v>
      </c>
      <c r="ED1051" s="9">
        <v>79.62</v>
      </c>
      <c r="EE1051" s="9">
        <v>76.650000000000006</v>
      </c>
      <c r="EF1051" s="9">
        <v>67.87</v>
      </c>
      <c r="EG1051" s="9">
        <v>65.17</v>
      </c>
      <c r="EH1051" s="9">
        <v>64.97</v>
      </c>
      <c r="EI1051" s="9">
        <v>65.17</v>
      </c>
      <c r="EJ1051" s="9">
        <v>65.67</v>
      </c>
      <c r="EK1051" s="9">
        <v>68.12</v>
      </c>
      <c r="EL1051" s="9">
        <v>75.290000000000006</v>
      </c>
      <c r="EM1051" s="9">
        <v>77.5</v>
      </c>
      <c r="EN1051" s="9">
        <v>77.739999999999995</v>
      </c>
      <c r="EO1051" s="9">
        <v>77.64</v>
      </c>
      <c r="EP1051" s="9">
        <v>77.13</v>
      </c>
      <c r="EQ1051" s="9">
        <v>74.59</v>
      </c>
      <c r="ER1051" s="9">
        <v>67.16</v>
      </c>
      <c r="ES1051" s="9">
        <v>64.930000000000007</v>
      </c>
      <c r="ET1051" s="9">
        <v>64.77</v>
      </c>
      <c r="EU1051" s="9">
        <v>64.95</v>
      </c>
      <c r="EV1051" s="9">
        <v>65.400000000000006</v>
      </c>
      <c r="EW1051" s="9">
        <v>67.66</v>
      </c>
      <c r="EX1051" s="9">
        <v>73.64</v>
      </c>
      <c r="EY1051" s="9">
        <v>75.72</v>
      </c>
      <c r="EZ1051" s="9">
        <v>75.92</v>
      </c>
      <c r="FA1051" s="9">
        <v>75.849999999999994</v>
      </c>
      <c r="FB1051" s="9">
        <v>75.45</v>
      </c>
      <c r="FC1051" s="9">
        <v>73.13</v>
      </c>
      <c r="FD1051" s="9">
        <v>66.56</v>
      </c>
      <c r="FE1051" s="9">
        <v>64.510000000000005</v>
      </c>
      <c r="FF1051" s="9">
        <v>64.38</v>
      </c>
      <c r="FG1051" s="9">
        <v>64.510000000000005</v>
      </c>
      <c r="FH1051" s="9">
        <v>64.97</v>
      </c>
      <c r="FI1051" s="9">
        <v>67.28</v>
      </c>
      <c r="FJ1051" s="9">
        <v>73.47</v>
      </c>
      <c r="FK1051" s="9">
        <v>75.569999999999993</v>
      </c>
      <c r="FL1051" s="9">
        <v>75.78</v>
      </c>
      <c r="FM1051" s="9">
        <v>75.73</v>
      </c>
      <c r="FO1051" s="9">
        <v>84.432699999999997</v>
      </c>
      <c r="FP1051" s="7">
        <v>61.35</v>
      </c>
      <c r="FQ1051" s="9">
        <v>1.3451</v>
      </c>
      <c r="FT1051" s="7">
        <v>3.71</v>
      </c>
      <c r="FU1051" s="7">
        <v>4.47</v>
      </c>
      <c r="FV1051" s="9">
        <v>84.589500000000001</v>
      </c>
      <c r="FX1051" s="9">
        <v>60.85</v>
      </c>
      <c r="FY1051" s="9">
        <v>60.32</v>
      </c>
      <c r="FZ1051" s="9">
        <v>60.19</v>
      </c>
      <c r="GA1051" s="9">
        <v>60.25</v>
      </c>
      <c r="GB1051" s="9">
        <v>61.49</v>
      </c>
      <c r="GD1051" s="9">
        <v>60.85</v>
      </c>
      <c r="GE1051" s="9">
        <v>60.49</v>
      </c>
      <c r="GF1051" s="9">
        <v>60.32</v>
      </c>
      <c r="GG1051" s="9">
        <v>60.25</v>
      </c>
      <c r="GH1051" s="9">
        <v>60.22</v>
      </c>
      <c r="GI1051" s="9">
        <v>60.19</v>
      </c>
      <c r="GJ1051" s="9">
        <v>60.17</v>
      </c>
      <c r="GK1051" s="9">
        <v>60.17</v>
      </c>
      <c r="GL1051" s="9">
        <v>60.19</v>
      </c>
      <c r="GM1051" s="9">
        <v>60.22</v>
      </c>
      <c r="GN1051" s="9">
        <v>60.23</v>
      </c>
      <c r="GO1051" s="9">
        <v>60.25</v>
      </c>
      <c r="GP1051" s="9">
        <v>60.31</v>
      </c>
      <c r="GQ1051" s="9">
        <v>60.39</v>
      </c>
      <c r="GR1051" s="9">
        <v>60.49</v>
      </c>
      <c r="GS1051" s="9">
        <v>60.59</v>
      </c>
      <c r="GT1051" s="9">
        <v>60.65</v>
      </c>
      <c r="GU1051" s="9">
        <v>60.74</v>
      </c>
      <c r="GV1051" s="9">
        <v>60.88</v>
      </c>
      <c r="GW1051" s="9">
        <v>61.02</v>
      </c>
      <c r="GX1051" s="9">
        <v>61.17</v>
      </c>
      <c r="GY1051" s="9">
        <v>61.3</v>
      </c>
      <c r="GZ1051" s="9">
        <v>61.38</v>
      </c>
      <c r="HA1051" s="9">
        <v>61.49</v>
      </c>
      <c r="HB1051" s="9">
        <v>61.65</v>
      </c>
      <c r="HC1051" s="9">
        <v>61.81</v>
      </c>
      <c r="HD1051" s="9">
        <v>61.97</v>
      </c>
      <c r="HE1051" s="9">
        <v>62.13</v>
      </c>
      <c r="HF1051" s="9">
        <v>62.24</v>
      </c>
      <c r="HG1051" s="9">
        <v>62.36</v>
      </c>
      <c r="HH1051" s="9">
        <v>62.47</v>
      </c>
      <c r="HI1051" s="9">
        <v>62.58</v>
      </c>
      <c r="HJ1051" s="9">
        <v>62.74</v>
      </c>
      <c r="HK1051" s="9">
        <v>62.9</v>
      </c>
      <c r="HL1051" s="9">
        <v>63.02</v>
      </c>
      <c r="HM1051" s="9">
        <v>63.19</v>
      </c>
      <c r="HN1051" s="9">
        <v>63.36</v>
      </c>
      <c r="HO1051" s="9">
        <v>63.56</v>
      </c>
      <c r="HP1051" s="9">
        <v>63.69</v>
      </c>
      <c r="HQ1051" s="9">
        <v>63.84</v>
      </c>
      <c r="HR1051" s="9">
        <v>63.97</v>
      </c>
      <c r="HS1051" s="9">
        <v>64.06</v>
      </c>
      <c r="HT1051" s="9">
        <v>64.150000000000006</v>
      </c>
      <c r="HU1051" s="9">
        <v>64.25</v>
      </c>
      <c r="HV1051" s="9">
        <v>64.36</v>
      </c>
      <c r="HW1051" s="9">
        <v>64.47</v>
      </c>
      <c r="HX1051" s="9">
        <v>64.56</v>
      </c>
      <c r="HY1051" s="9">
        <v>64.680000000000007</v>
      </c>
      <c r="ID1051" s="14">
        <v>84.838099999999997</v>
      </c>
      <c r="IE1051" s="14">
        <v>84.747900000000001</v>
      </c>
      <c r="IF1051" s="14">
        <v>-0.10641399999999999</v>
      </c>
      <c r="IH1051" s="7">
        <v>60.85</v>
      </c>
      <c r="II1051" s="9">
        <v>73.81</v>
      </c>
    </row>
    <row r="1052" spans="1:243" x14ac:dyDescent="0.35">
      <c r="A1052" s="6">
        <f t="shared" si="230"/>
        <v>46023</v>
      </c>
      <c r="B1052" s="13">
        <f t="shared" si="225"/>
        <v>1</v>
      </c>
      <c r="C1052" s="13">
        <f t="shared" si="226"/>
        <v>2026</v>
      </c>
      <c r="D1052">
        <f t="shared" si="227"/>
        <v>202601</v>
      </c>
      <c r="E1052">
        <f t="shared" si="228"/>
        <v>1</v>
      </c>
      <c r="F1052">
        <f t="shared" si="229"/>
        <v>202601</v>
      </c>
      <c r="G1052" t="s">
        <v>2235</v>
      </c>
      <c r="H1052" s="9">
        <v>3.75</v>
      </c>
      <c r="I1052" s="9" t="e">
        <v>#N/A</v>
      </c>
      <c r="J1052" s="10" t="e">
        <v>#N/A</v>
      </c>
      <c r="K1052" s="10" t="e">
        <v>#N/A</v>
      </c>
      <c r="L1052" s="10" t="e">
        <v>#N/A</v>
      </c>
      <c r="M1052" s="10" t="e">
        <v>#N/A</v>
      </c>
      <c r="N1052" s="10" t="e">
        <v>#N/A</v>
      </c>
      <c r="O1052" s="10" t="e">
        <v>#N/A</v>
      </c>
      <c r="P1052" s="10" t="e">
        <v>#N/A</v>
      </c>
      <c r="Q1052" s="10" t="e">
        <v>#N/A</v>
      </c>
      <c r="R1052" s="10" t="e">
        <v>#N/A</v>
      </c>
      <c r="S1052" s="10" t="e">
        <v>#N/A</v>
      </c>
      <c r="T1052" s="10" t="e">
        <v>#N/A</v>
      </c>
      <c r="U1052" s="10" t="e">
        <v>#N/A</v>
      </c>
      <c r="V1052" s="10" t="e">
        <v>#N/A</v>
      </c>
      <c r="W1052" s="10" t="e">
        <v>#N/A</v>
      </c>
      <c r="X1052" s="10" t="e">
        <v>#N/A</v>
      </c>
      <c r="Y1052" s="10" t="e">
        <v>#N/A</v>
      </c>
      <c r="Z1052" s="10" t="e">
        <v>#N/A</v>
      </c>
      <c r="AA1052" s="10" t="e">
        <v>#N/A</v>
      </c>
      <c r="AB1052" s="10" t="e">
        <v>#N/A</v>
      </c>
      <c r="AC1052" s="10" t="e">
        <v>#N/A</v>
      </c>
      <c r="AD1052" s="10" t="e">
        <v>#N/A</v>
      </c>
      <c r="AE1052" s="10" t="e">
        <v>#N/A</v>
      </c>
      <c r="AF1052" s="10" t="e">
        <v>#N/A</v>
      </c>
      <c r="AG1052" s="10" t="e">
        <v>#N/A</v>
      </c>
      <c r="AH1052" s="10" t="e">
        <v>#N/A</v>
      </c>
      <c r="AI1052" s="10" t="e">
        <v>#N/A</v>
      </c>
      <c r="AJ1052" s="10" t="e">
        <v>#N/A</v>
      </c>
      <c r="AK1052" s="10" t="e">
        <v>#N/A</v>
      </c>
      <c r="AL1052" s="10" t="e">
        <v>#N/A</v>
      </c>
      <c r="AM1052" s="10" t="e">
        <v>#N/A</v>
      </c>
      <c r="AN1052" s="10" t="e">
        <v>#N/A</v>
      </c>
      <c r="AO1052" s="10" t="e">
        <v>#N/A</v>
      </c>
      <c r="AP1052" s="10" t="e">
        <v>#N/A</v>
      </c>
      <c r="AQ1052" s="10" t="e">
        <v>#N/A</v>
      </c>
      <c r="AR1052" s="10" t="e">
        <v>#N/A</v>
      </c>
      <c r="AS1052" s="10" t="e">
        <v>#N/A</v>
      </c>
      <c r="AT1052" s="10" t="e">
        <v>#N/A</v>
      </c>
      <c r="AU1052" s="10" t="e">
        <v>#N/A</v>
      </c>
      <c r="AV1052" s="10" t="e">
        <v>#N/A</v>
      </c>
      <c r="AW1052" s="10" t="e">
        <v>#N/A</v>
      </c>
      <c r="AX1052" s="10" t="e">
        <v>#N/A</v>
      </c>
      <c r="AY1052" s="10" t="e">
        <v>#N/A</v>
      </c>
      <c r="AZ1052" s="10" t="e">
        <v>#N/A</v>
      </c>
      <c r="BA1052" s="10" t="e">
        <v>#N/A</v>
      </c>
      <c r="BB1052" s="10" t="e">
        <v>#N/A</v>
      </c>
      <c r="BC1052" s="10" t="e">
        <v>#N/A</v>
      </c>
      <c r="BD1052" s="10" t="e">
        <v>#N/A</v>
      </c>
      <c r="BE1052" s="10" t="e">
        <v>#N/A</v>
      </c>
      <c r="BF1052" s="10" t="e">
        <v>#N/A</v>
      </c>
      <c r="BG1052" s="10" t="e">
        <v>#N/A</v>
      </c>
      <c r="BH1052" s="10" t="e">
        <v>#N/A</v>
      </c>
      <c r="BI1052" s="10" t="e">
        <v>#N/A</v>
      </c>
      <c r="BJ1052" s="10" t="e">
        <v>#N/A</v>
      </c>
      <c r="BK1052" s="10" t="e">
        <v>#N/A</v>
      </c>
      <c r="BL1052" s="10" t="e">
        <v>#N/A</v>
      </c>
      <c r="BM1052" s="10" t="e">
        <v>#N/A</v>
      </c>
      <c r="BN1052" s="10" t="e">
        <v>#N/A</v>
      </c>
      <c r="BO1052" s="10" t="e">
        <v>#N/A</v>
      </c>
      <c r="BP1052" s="10" t="e">
        <v>#N/A</v>
      </c>
      <c r="BQ1052" s="10" t="e">
        <v>#N/A</v>
      </c>
      <c r="BR1052" s="10" t="e">
        <v>#N/A</v>
      </c>
      <c r="BS1052" s="10" t="e">
        <v>#N/A</v>
      </c>
      <c r="BU1052" s="9" t="e">
        <v>#N/A</v>
      </c>
      <c r="BV1052" s="9" t="e">
        <v>#N/A</v>
      </c>
      <c r="BW1052" s="9" t="e">
        <v>#N/A</v>
      </c>
      <c r="BX1052" s="9" t="e">
        <v>#N/A</v>
      </c>
      <c r="BY1052" s="9" t="e">
        <v>#N/A</v>
      </c>
      <c r="BZ1052" s="9" t="e">
        <v>#N/A</v>
      </c>
      <c r="CA1052" s="9" t="e">
        <v>#N/A</v>
      </c>
      <c r="CB1052" s="9" t="e">
        <v>#N/A</v>
      </c>
      <c r="CC1052" s="9" t="e">
        <v>#N/A</v>
      </c>
      <c r="CD1052" s="9" t="e">
        <v>#N/A</v>
      </c>
      <c r="CE1052" s="9" t="e">
        <v>#N/A</v>
      </c>
      <c r="CF1052" s="9" t="e">
        <v>#N/A</v>
      </c>
      <c r="CG1052" s="9" t="e">
        <v>#N/A</v>
      </c>
      <c r="CH1052" s="9" t="e">
        <v>#N/A</v>
      </c>
      <c r="CI1052" s="9" t="e">
        <v>#N/A</v>
      </c>
      <c r="CJ1052" s="9" t="e">
        <v>#N/A</v>
      </c>
      <c r="CK1052" s="9" t="e">
        <v>#N/A</v>
      </c>
      <c r="CL1052" s="9" t="e">
        <v>#N/A</v>
      </c>
      <c r="CM1052" s="9" t="e">
        <v>#N/A</v>
      </c>
      <c r="CN1052" s="9" t="e">
        <v>#N/A</v>
      </c>
      <c r="CO1052" s="9" t="e">
        <v>#N/A</v>
      </c>
      <c r="CP1052" s="9" t="e">
        <v>#N/A</v>
      </c>
      <c r="CQ1052" s="9" t="e">
        <v>#N/A</v>
      </c>
      <c r="CR1052" s="9" t="e">
        <v>#N/A</v>
      </c>
      <c r="CS1052" s="9" t="e">
        <v>#N/A</v>
      </c>
      <c r="CT1052" s="9" t="e">
        <v>#N/A</v>
      </c>
      <c r="CU1052" s="9" t="e">
        <v>#N/A</v>
      </c>
      <c r="CV1052" s="9" t="e">
        <v>#N/A</v>
      </c>
      <c r="CW1052" s="9" t="e">
        <v>#N/A</v>
      </c>
      <c r="CX1052" s="9" t="e">
        <v>#N/A</v>
      </c>
      <c r="CY1052" s="9" t="e">
        <v>#N/A</v>
      </c>
      <c r="CZ1052" s="9" t="e">
        <v>#N/A</v>
      </c>
      <c r="DA1052" s="9" t="e">
        <v>#N/A</v>
      </c>
      <c r="DB1052" s="9" t="e">
        <v>#N/A</v>
      </c>
      <c r="DC1052" s="9" t="e">
        <v>#N/A</v>
      </c>
      <c r="DD1052" s="9" t="e">
        <v>#N/A</v>
      </c>
      <c r="DE1052" s="9" t="e">
        <v>#N/A</v>
      </c>
      <c r="DF1052" s="9" t="e">
        <v>#N/A</v>
      </c>
      <c r="DG1052" s="9" t="e">
        <v>#N/A</v>
      </c>
      <c r="DH1052" s="9" t="e">
        <v>#N/A</v>
      </c>
      <c r="DI1052" s="9" t="e">
        <v>#N/A</v>
      </c>
      <c r="DJ1052" s="9" t="e">
        <v>#N/A</v>
      </c>
      <c r="DK1052" s="9" t="e">
        <v>#N/A</v>
      </c>
      <c r="DL1052" s="9" t="e">
        <v>#N/A</v>
      </c>
      <c r="DM1052" s="9" t="e">
        <v>#N/A</v>
      </c>
      <c r="DN1052" s="9" t="e">
        <v>#N/A</v>
      </c>
      <c r="DO1052" s="9" t="e">
        <v>#N/A</v>
      </c>
      <c r="DP1052" s="9" t="e">
        <v>#N/A</v>
      </c>
      <c r="DR1052" s="9" t="e">
        <v>#N/A</v>
      </c>
      <c r="DS1052" s="9" t="e">
        <v>#N/A</v>
      </c>
      <c r="DT1052" s="9" t="e">
        <v>#N/A</v>
      </c>
      <c r="DU1052" s="9" t="e">
        <v>#N/A</v>
      </c>
      <c r="DV1052" s="9" t="e">
        <v>#N/A</v>
      </c>
      <c r="DW1052" s="9" t="e">
        <v>#N/A</v>
      </c>
      <c r="DX1052" s="9" t="e">
        <v>#N/A</v>
      </c>
      <c r="DY1052" s="9" t="e">
        <v>#N/A</v>
      </c>
      <c r="DZ1052" s="9" t="e">
        <v>#N/A</v>
      </c>
      <c r="EA1052" s="9" t="e">
        <v>#N/A</v>
      </c>
      <c r="EB1052" s="9" t="e">
        <v>#N/A</v>
      </c>
      <c r="EC1052" s="9" t="e">
        <v>#N/A</v>
      </c>
      <c r="ED1052" s="9" t="e">
        <v>#N/A</v>
      </c>
      <c r="EE1052" s="9" t="e">
        <v>#N/A</v>
      </c>
      <c r="EF1052" s="9" t="e">
        <v>#N/A</v>
      </c>
      <c r="EG1052" s="9" t="e">
        <v>#N/A</v>
      </c>
      <c r="EH1052" s="9" t="e">
        <v>#N/A</v>
      </c>
      <c r="EI1052" s="9" t="e">
        <v>#N/A</v>
      </c>
      <c r="EJ1052" s="9" t="e">
        <v>#N/A</v>
      </c>
      <c r="EK1052" s="9" t="e">
        <v>#N/A</v>
      </c>
      <c r="EL1052" s="9" t="e">
        <v>#N/A</v>
      </c>
      <c r="EM1052" s="9" t="e">
        <v>#N/A</v>
      </c>
      <c r="EN1052" s="9" t="e">
        <v>#N/A</v>
      </c>
      <c r="EO1052" s="9" t="e">
        <v>#N/A</v>
      </c>
      <c r="EP1052" s="9" t="e">
        <v>#N/A</v>
      </c>
      <c r="EQ1052" s="9" t="e">
        <v>#N/A</v>
      </c>
      <c r="ER1052" s="9" t="e">
        <v>#N/A</v>
      </c>
      <c r="ES1052" s="9" t="e">
        <v>#N/A</v>
      </c>
      <c r="ET1052" s="9" t="e">
        <v>#N/A</v>
      </c>
      <c r="EU1052" s="9" t="e">
        <v>#N/A</v>
      </c>
      <c r="EV1052" s="9" t="e">
        <v>#N/A</v>
      </c>
      <c r="EW1052" s="9" t="e">
        <v>#N/A</v>
      </c>
      <c r="EX1052" s="9" t="e">
        <v>#N/A</v>
      </c>
      <c r="EY1052" s="9" t="e">
        <v>#N/A</v>
      </c>
      <c r="EZ1052" s="9" t="e">
        <v>#N/A</v>
      </c>
      <c r="FA1052" s="9" t="e">
        <v>#N/A</v>
      </c>
      <c r="FB1052" s="9" t="e">
        <v>#N/A</v>
      </c>
      <c r="FC1052" s="9" t="e">
        <v>#N/A</v>
      </c>
      <c r="FD1052" s="9" t="e">
        <v>#N/A</v>
      </c>
      <c r="FE1052" s="9" t="e">
        <v>#N/A</v>
      </c>
      <c r="FF1052" s="9" t="e">
        <v>#N/A</v>
      </c>
      <c r="FG1052" s="9" t="e">
        <v>#N/A</v>
      </c>
      <c r="FH1052" s="9" t="e">
        <v>#N/A</v>
      </c>
      <c r="FI1052" s="9" t="e">
        <v>#N/A</v>
      </c>
      <c r="FJ1052" s="9" t="e">
        <v>#N/A</v>
      </c>
      <c r="FK1052" s="9" t="e">
        <v>#N/A</v>
      </c>
      <c r="FL1052" s="9" t="e">
        <v>#N/A</v>
      </c>
      <c r="FM1052" s="9" t="e">
        <v>#N/A</v>
      </c>
      <c r="FO1052" s="9" t="e">
        <v>#N/A</v>
      </c>
      <c r="FP1052" s="7" t="e">
        <v>#N/A</v>
      </c>
      <c r="FQ1052" s="9" t="e">
        <v>#N/A</v>
      </c>
      <c r="FT1052" s="7" t="e">
        <v>#N/A</v>
      </c>
      <c r="FU1052" s="7" t="e">
        <v>#N/A</v>
      </c>
      <c r="FV1052" s="9" t="e">
        <v>#N/A</v>
      </c>
      <c r="FX1052" s="9" t="e">
        <v>#N/A</v>
      </c>
      <c r="FY1052" s="9" t="e">
        <v>#N/A</v>
      </c>
      <c r="FZ1052" s="9" t="e">
        <v>#N/A</v>
      </c>
      <c r="GA1052" s="9" t="e">
        <v>#N/A</v>
      </c>
      <c r="GB1052" s="9" t="e">
        <v>#N/A</v>
      </c>
      <c r="GD1052" s="9" t="e">
        <v>#N/A</v>
      </c>
      <c r="GE1052" s="9" t="e">
        <v>#N/A</v>
      </c>
      <c r="GF1052" s="9" t="e">
        <v>#N/A</v>
      </c>
      <c r="GG1052" s="9" t="e">
        <v>#N/A</v>
      </c>
      <c r="GH1052" s="9" t="e">
        <v>#N/A</v>
      </c>
      <c r="GI1052" s="9" t="e">
        <v>#N/A</v>
      </c>
      <c r="GJ1052" s="9" t="e">
        <v>#N/A</v>
      </c>
      <c r="GK1052" s="9" t="e">
        <v>#N/A</v>
      </c>
      <c r="GL1052" s="9" t="e">
        <v>#N/A</v>
      </c>
      <c r="GM1052" s="9" t="e">
        <v>#N/A</v>
      </c>
      <c r="GN1052" s="9" t="e">
        <v>#N/A</v>
      </c>
      <c r="GO1052" s="9" t="e">
        <v>#N/A</v>
      </c>
      <c r="GP1052" s="9" t="e">
        <v>#N/A</v>
      </c>
      <c r="GQ1052" s="9" t="e">
        <v>#N/A</v>
      </c>
      <c r="GR1052" s="9" t="e">
        <v>#N/A</v>
      </c>
      <c r="GS1052" s="9" t="e">
        <v>#N/A</v>
      </c>
      <c r="GT1052" s="9" t="e">
        <v>#N/A</v>
      </c>
      <c r="GU1052" s="9" t="e">
        <v>#N/A</v>
      </c>
      <c r="GV1052" s="9" t="e">
        <v>#N/A</v>
      </c>
      <c r="GW1052" s="9" t="e">
        <v>#N/A</v>
      </c>
      <c r="GX1052" s="9" t="e">
        <v>#N/A</v>
      </c>
      <c r="GY1052" s="9" t="e">
        <v>#N/A</v>
      </c>
      <c r="GZ1052" s="9" t="e">
        <v>#N/A</v>
      </c>
      <c r="HA1052" s="9" t="e">
        <v>#N/A</v>
      </c>
      <c r="HB1052" s="9" t="e">
        <v>#N/A</v>
      </c>
      <c r="HC1052" s="9" t="e">
        <v>#N/A</v>
      </c>
      <c r="HD1052" s="9" t="e">
        <v>#N/A</v>
      </c>
      <c r="HE1052" s="9" t="e">
        <v>#N/A</v>
      </c>
      <c r="HF1052" s="9" t="e">
        <v>#N/A</v>
      </c>
      <c r="HG1052" s="9" t="e">
        <v>#N/A</v>
      </c>
      <c r="HH1052" s="9" t="e">
        <v>#N/A</v>
      </c>
      <c r="HI1052" s="9" t="e">
        <v>#N/A</v>
      </c>
      <c r="HJ1052" s="9" t="e">
        <v>#N/A</v>
      </c>
      <c r="HK1052" s="9" t="e">
        <v>#N/A</v>
      </c>
      <c r="HL1052" s="9" t="e">
        <v>#N/A</v>
      </c>
      <c r="HM1052" s="9" t="e">
        <v>#N/A</v>
      </c>
      <c r="HN1052" s="9" t="e">
        <v>#N/A</v>
      </c>
      <c r="HO1052" s="9" t="e">
        <v>#N/A</v>
      </c>
      <c r="HP1052" s="9" t="e">
        <v>#N/A</v>
      </c>
      <c r="HQ1052" s="9" t="e">
        <v>#N/A</v>
      </c>
      <c r="HR1052" s="9" t="e">
        <v>#N/A</v>
      </c>
      <c r="HS1052" s="9" t="e">
        <v>#N/A</v>
      </c>
      <c r="HT1052" s="9" t="e">
        <v>#N/A</v>
      </c>
      <c r="HU1052" s="9" t="e">
        <v>#N/A</v>
      </c>
      <c r="HV1052" s="9" t="e">
        <v>#N/A</v>
      </c>
      <c r="HW1052" s="9" t="e">
        <v>#N/A</v>
      </c>
      <c r="HX1052" s="9" t="e">
        <v>#N/A</v>
      </c>
      <c r="HY1052" s="9" t="e">
        <v>#N/A</v>
      </c>
      <c r="ID1052" s="14">
        <v>84.838099999999997</v>
      </c>
      <c r="IE1052" s="14">
        <v>84.747900000000001</v>
      </c>
      <c r="IF1052" s="14">
        <v>-0.10641399999999999</v>
      </c>
      <c r="IH1052" s="7" t="e">
        <v>#N/A</v>
      </c>
      <c r="II1052" s="9" t="e">
        <v>#N/A</v>
      </c>
    </row>
    <row r="1053" spans="1:243" x14ac:dyDescent="0.35">
      <c r="A1053" s="6">
        <f t="shared" si="230"/>
        <v>46024</v>
      </c>
      <c r="B1053" s="13">
        <f t="shared" si="225"/>
        <v>1</v>
      </c>
      <c r="C1053" s="13">
        <f t="shared" si="226"/>
        <v>2026</v>
      </c>
      <c r="D1053">
        <f t="shared" si="227"/>
        <v>202601</v>
      </c>
      <c r="E1053">
        <f t="shared" si="228"/>
        <v>1</v>
      </c>
      <c r="F1053">
        <f t="shared" si="229"/>
        <v>202601</v>
      </c>
      <c r="G1053" t="s">
        <v>2236</v>
      </c>
      <c r="H1053" s="9">
        <v>3.75</v>
      </c>
      <c r="I1053" s="9">
        <v>3.7263000000000002</v>
      </c>
      <c r="J1053" s="10">
        <v>3.7225771999999999</v>
      </c>
      <c r="K1053" s="10">
        <v>3.6793887999999999</v>
      </c>
      <c r="L1053" s="10">
        <v>3.6235898</v>
      </c>
      <c r="M1053" s="10">
        <v>3.5595767999999999</v>
      </c>
      <c r="N1053" s="10">
        <v>3.4966618</v>
      </c>
      <c r="O1053" s="10">
        <v>3.4420766999999999</v>
      </c>
      <c r="P1053" s="10">
        <v>3.3995224999999998</v>
      </c>
      <c r="Q1053" s="10">
        <v>3.3702835000000002</v>
      </c>
      <c r="R1053" s="10">
        <v>3.3536451999999999</v>
      </c>
      <c r="S1053" s="10">
        <v>3.3476371</v>
      </c>
      <c r="T1053" s="10">
        <v>3.3499393</v>
      </c>
      <c r="U1053" s="10">
        <v>3.3580407999999999</v>
      </c>
      <c r="V1053" s="10">
        <v>3.3684473000000001</v>
      </c>
      <c r="W1053" s="10">
        <v>3.3801014</v>
      </c>
      <c r="X1053" s="10">
        <v>3.3928039000000001</v>
      </c>
      <c r="Y1053" s="10">
        <v>3.4063561</v>
      </c>
      <c r="Z1053" s="10">
        <v>3.4205594000000001</v>
      </c>
      <c r="AA1053" s="10">
        <v>3.4352149000000001</v>
      </c>
      <c r="AB1053" s="10">
        <v>3.4501545999999998</v>
      </c>
      <c r="AC1053" s="10">
        <v>3.4653158999999998</v>
      </c>
      <c r="AD1053" s="10">
        <v>3.4806585999999999</v>
      </c>
      <c r="AE1053" s="10">
        <v>3.496143</v>
      </c>
      <c r="AF1053" s="10">
        <v>3.5117294999999999</v>
      </c>
      <c r="AG1053" s="10">
        <v>3.5273777000000002</v>
      </c>
      <c r="AH1053" s="10">
        <v>3.5430511999999998</v>
      </c>
      <c r="AI1053" s="10">
        <v>3.5587293</v>
      </c>
      <c r="AJ1053" s="10">
        <v>3.5743955000000001</v>
      </c>
      <c r="AK1053" s="10">
        <v>3.5900340000000002</v>
      </c>
      <c r="AL1053" s="10">
        <v>3.6056287</v>
      </c>
      <c r="AM1053" s="10">
        <v>3.6211631999999998</v>
      </c>
      <c r="AN1053" s="10">
        <v>3.6366217000000001</v>
      </c>
      <c r="AO1053" s="10">
        <v>3.6519881999999999</v>
      </c>
      <c r="AP1053" s="10">
        <v>3.6672460999999998</v>
      </c>
      <c r="AQ1053" s="10">
        <v>3.6823798000000001</v>
      </c>
      <c r="AR1053" s="10">
        <v>3.6973731000000001</v>
      </c>
      <c r="AS1053" s="10">
        <v>3.7122096</v>
      </c>
      <c r="AT1053" s="10">
        <v>3.7268783000000001</v>
      </c>
      <c r="AU1053" s="10">
        <v>3.7413886999999999</v>
      </c>
      <c r="AV1053" s="10">
        <v>3.7557558000000002</v>
      </c>
      <c r="AW1053" s="10">
        <v>3.7699951999999999</v>
      </c>
      <c r="AX1053" s="10">
        <v>3.7841222000000001</v>
      </c>
      <c r="AY1053" s="10">
        <v>3.798152</v>
      </c>
      <c r="AZ1053" s="10">
        <v>3.8120997999999999</v>
      </c>
      <c r="BA1053" s="10">
        <v>3.8259813</v>
      </c>
      <c r="BB1053" s="10">
        <v>3.8398113999999999</v>
      </c>
      <c r="BC1053" s="10">
        <v>3.8536055999999999</v>
      </c>
      <c r="BD1053" s="10">
        <v>3.8673793000000001</v>
      </c>
      <c r="BE1053" s="10">
        <v>3.8811475</v>
      </c>
      <c r="BF1053" s="10">
        <v>3.8949235</v>
      </c>
      <c r="BG1053" s="10">
        <v>3.9087109999999998</v>
      </c>
      <c r="BH1053" s="10">
        <v>3.9225104000000002</v>
      </c>
      <c r="BI1053" s="10">
        <v>3.9363229</v>
      </c>
      <c r="BJ1053" s="10">
        <v>3.9501491999999998</v>
      </c>
      <c r="BK1053" s="10">
        <v>3.9639901000000002</v>
      </c>
      <c r="BL1053" s="10">
        <v>3.9778463999999998</v>
      </c>
      <c r="BM1053" s="10">
        <v>3.9917191999999999</v>
      </c>
      <c r="BN1053" s="10">
        <v>4.0056089000000004</v>
      </c>
      <c r="BO1053" s="10">
        <v>4.0195166000000002</v>
      </c>
      <c r="BP1053" s="10">
        <v>4.0334433000000001</v>
      </c>
      <c r="BQ1053" s="10">
        <v>4.0473894000000001</v>
      </c>
      <c r="BR1053" s="10">
        <v>4.1313874999999998</v>
      </c>
      <c r="BS1053" s="10">
        <v>4.2154661999999998</v>
      </c>
      <c r="BU1053" s="9">
        <v>75.760000000000005</v>
      </c>
      <c r="BV1053" s="9">
        <v>70.72</v>
      </c>
      <c r="BW1053" s="9">
        <v>68.22</v>
      </c>
      <c r="BX1053" s="9">
        <v>67.48</v>
      </c>
      <c r="BY1053" s="9">
        <v>66.349999999999994</v>
      </c>
      <c r="BZ1053" s="9">
        <v>66.3</v>
      </c>
      <c r="CA1053" s="9">
        <v>66.5</v>
      </c>
      <c r="CB1053" s="9">
        <v>67.31</v>
      </c>
      <c r="CC1053" s="9">
        <v>67.760000000000005</v>
      </c>
      <c r="CD1053" s="9">
        <v>71.510000000000005</v>
      </c>
      <c r="CE1053" s="9">
        <v>73.31</v>
      </c>
      <c r="CF1053" s="9">
        <v>74.900000000000006</v>
      </c>
      <c r="CG1053" s="9">
        <v>74.849999999999994</v>
      </c>
      <c r="CH1053" s="9">
        <v>71.150000000000006</v>
      </c>
      <c r="CI1053" s="9">
        <v>63.87</v>
      </c>
      <c r="CJ1053" s="9">
        <v>61.49</v>
      </c>
      <c r="CK1053" s="9">
        <v>60.22</v>
      </c>
      <c r="CL1053" s="9">
        <v>59.26</v>
      </c>
      <c r="CM1053" s="9">
        <v>59.18</v>
      </c>
      <c r="CN1053" s="9">
        <v>61.27</v>
      </c>
      <c r="CO1053" s="9">
        <v>65.97</v>
      </c>
      <c r="CP1053" s="9">
        <v>69.02</v>
      </c>
      <c r="CQ1053" s="9">
        <v>70.349999999999994</v>
      </c>
      <c r="CR1053" s="9">
        <v>72.75</v>
      </c>
      <c r="CS1053" s="9">
        <v>72.959999999999994</v>
      </c>
      <c r="CT1053" s="9">
        <v>69.84</v>
      </c>
      <c r="CU1053" s="9">
        <v>61.59</v>
      </c>
      <c r="CV1053" s="9">
        <v>58.5</v>
      </c>
      <c r="CW1053" s="9">
        <v>56.25</v>
      </c>
      <c r="CX1053" s="9">
        <v>56.53</v>
      </c>
      <c r="CY1053" s="9">
        <v>56.64</v>
      </c>
      <c r="CZ1053" s="9">
        <v>58.56</v>
      </c>
      <c r="DA1053" s="9">
        <v>62.92</v>
      </c>
      <c r="DB1053" s="9">
        <v>65.87</v>
      </c>
      <c r="DC1053" s="9">
        <v>66.63</v>
      </c>
      <c r="DD1053" s="9">
        <v>69.33</v>
      </c>
      <c r="DE1053" s="9">
        <v>68.849999999999994</v>
      </c>
      <c r="DF1053" s="9">
        <v>67.03</v>
      </c>
      <c r="DG1053" s="9">
        <v>59.66</v>
      </c>
      <c r="DH1053" s="9">
        <v>56.56</v>
      </c>
      <c r="DI1053" s="9">
        <v>55.07</v>
      </c>
      <c r="DJ1053" s="9">
        <v>55.59</v>
      </c>
      <c r="DK1053" s="9">
        <v>55.22</v>
      </c>
      <c r="DL1053" s="9">
        <v>56.42</v>
      </c>
      <c r="DM1053" s="9">
        <v>60.21</v>
      </c>
      <c r="DN1053" s="9">
        <v>62.86</v>
      </c>
      <c r="DO1053" s="9">
        <v>65.34</v>
      </c>
      <c r="DP1053" s="9">
        <v>68.52</v>
      </c>
      <c r="DR1053" s="9">
        <v>83.76</v>
      </c>
      <c r="DS1053" s="9">
        <v>75.209999999999994</v>
      </c>
      <c r="DT1053" s="9">
        <v>73.010000000000005</v>
      </c>
      <c r="DU1053" s="9">
        <v>72.42</v>
      </c>
      <c r="DV1053" s="9">
        <v>71.599999999999994</v>
      </c>
      <c r="DW1053" s="9">
        <v>70.989999999999995</v>
      </c>
      <c r="DX1053" s="9">
        <v>71.150000000000006</v>
      </c>
      <c r="DY1053" s="9">
        <v>73.400000000000006</v>
      </c>
      <c r="DZ1053" s="9">
        <v>75.05</v>
      </c>
      <c r="EA1053" s="9">
        <v>75.959999999999994</v>
      </c>
      <c r="EB1053" s="9">
        <v>77.28</v>
      </c>
      <c r="EC1053" s="9">
        <v>80.34</v>
      </c>
      <c r="ED1053" s="9">
        <v>81.02</v>
      </c>
      <c r="EE1053" s="9">
        <v>78.02</v>
      </c>
      <c r="EF1053" s="9">
        <v>68.430000000000007</v>
      </c>
      <c r="EG1053" s="9">
        <v>65.73</v>
      </c>
      <c r="EH1053" s="9">
        <v>65.53</v>
      </c>
      <c r="EI1053" s="9">
        <v>65.73</v>
      </c>
      <c r="EJ1053" s="9">
        <v>66.23</v>
      </c>
      <c r="EK1053" s="9">
        <v>68.680000000000007</v>
      </c>
      <c r="EL1053" s="9">
        <v>75.47</v>
      </c>
      <c r="EM1053" s="9">
        <v>77.69</v>
      </c>
      <c r="EN1053" s="9">
        <v>77.930000000000007</v>
      </c>
      <c r="EO1053" s="9">
        <v>77.83</v>
      </c>
      <c r="EP1053" s="9">
        <v>77.319999999999993</v>
      </c>
      <c r="EQ1053" s="9">
        <v>74.77</v>
      </c>
      <c r="ER1053" s="9">
        <v>67.84</v>
      </c>
      <c r="ES1053" s="9">
        <v>65.61</v>
      </c>
      <c r="ET1053" s="9">
        <v>65.45</v>
      </c>
      <c r="EU1053" s="9">
        <v>65.63</v>
      </c>
      <c r="EV1053" s="9">
        <v>66.08</v>
      </c>
      <c r="EW1053" s="9">
        <v>68.34</v>
      </c>
      <c r="EX1053" s="9">
        <v>74.12</v>
      </c>
      <c r="EY1053" s="9">
        <v>76.209999999999994</v>
      </c>
      <c r="EZ1053" s="9">
        <v>76.41</v>
      </c>
      <c r="FA1053" s="9">
        <v>76.34</v>
      </c>
      <c r="FB1053" s="9">
        <v>75.94</v>
      </c>
      <c r="FC1053" s="9">
        <v>73.599999999999994</v>
      </c>
      <c r="FD1053" s="9">
        <v>67.010000000000005</v>
      </c>
      <c r="FE1053" s="9">
        <v>64.959999999999994</v>
      </c>
      <c r="FF1053" s="9">
        <v>64.819999999999993</v>
      </c>
      <c r="FG1053" s="9">
        <v>64.94</v>
      </c>
      <c r="FH1053" s="9">
        <v>65.39</v>
      </c>
      <c r="FI1053" s="9">
        <v>67.69</v>
      </c>
      <c r="FJ1053" s="9">
        <v>73.739999999999995</v>
      </c>
      <c r="FK1053" s="9">
        <v>75.84</v>
      </c>
      <c r="FL1053" s="9">
        <v>76.040000000000006</v>
      </c>
      <c r="FM1053" s="9">
        <v>75.989999999999995</v>
      </c>
      <c r="FO1053" s="9">
        <v>84.658500000000004</v>
      </c>
      <c r="FP1053" s="7">
        <v>61.98</v>
      </c>
      <c r="FQ1053" s="9">
        <v>1.3496999999999999</v>
      </c>
      <c r="FT1053" s="7">
        <v>3.74</v>
      </c>
      <c r="FU1053" s="7">
        <v>4.54</v>
      </c>
      <c r="FV1053" s="9">
        <v>84.826599999999999</v>
      </c>
      <c r="FX1053" s="9">
        <v>60.75</v>
      </c>
      <c r="FY1053" s="9">
        <v>60.28</v>
      </c>
      <c r="FZ1053" s="9">
        <v>60.24</v>
      </c>
      <c r="GA1053" s="9">
        <v>60.4</v>
      </c>
      <c r="GB1053" s="9">
        <v>61.74</v>
      </c>
      <c r="GD1053" s="9">
        <v>60.75</v>
      </c>
      <c r="GE1053" s="9">
        <v>60.43</v>
      </c>
      <c r="GF1053" s="9">
        <v>60.28</v>
      </c>
      <c r="GG1053" s="9">
        <v>60.24</v>
      </c>
      <c r="GH1053" s="9">
        <v>60.24</v>
      </c>
      <c r="GI1053" s="9">
        <v>60.24</v>
      </c>
      <c r="GJ1053" s="9">
        <v>60.24</v>
      </c>
      <c r="GK1053" s="9">
        <v>60.26</v>
      </c>
      <c r="GL1053" s="9">
        <v>60.29</v>
      </c>
      <c r="GM1053" s="9">
        <v>60.34</v>
      </c>
      <c r="GN1053" s="9">
        <v>60.36</v>
      </c>
      <c r="GO1053" s="9">
        <v>60.4</v>
      </c>
      <c r="GP1053" s="9">
        <v>60.46</v>
      </c>
      <c r="GQ1053" s="9">
        <v>60.55</v>
      </c>
      <c r="GR1053" s="9">
        <v>60.66</v>
      </c>
      <c r="GS1053" s="9">
        <v>60.77</v>
      </c>
      <c r="GT1053" s="9">
        <v>60.84</v>
      </c>
      <c r="GU1053" s="9">
        <v>60.95</v>
      </c>
      <c r="GV1053" s="9">
        <v>61.1</v>
      </c>
      <c r="GW1053" s="9">
        <v>61.25</v>
      </c>
      <c r="GX1053" s="9">
        <v>61.41</v>
      </c>
      <c r="GY1053" s="9">
        <v>61.54</v>
      </c>
      <c r="GZ1053" s="9">
        <v>61.63</v>
      </c>
      <c r="HA1053" s="9">
        <v>61.74</v>
      </c>
      <c r="HB1053" s="9">
        <v>61.91</v>
      </c>
      <c r="HC1053" s="9">
        <v>62.08</v>
      </c>
      <c r="HD1053" s="9">
        <v>62.25</v>
      </c>
      <c r="HE1053" s="9">
        <v>62.42</v>
      </c>
      <c r="HF1053" s="9">
        <v>62.54</v>
      </c>
      <c r="HG1053" s="9">
        <v>62.67</v>
      </c>
      <c r="HH1053" s="9">
        <v>62.79</v>
      </c>
      <c r="HI1053" s="9">
        <v>62.9</v>
      </c>
      <c r="HJ1053" s="9">
        <v>63.05</v>
      </c>
      <c r="HK1053" s="9">
        <v>63.21</v>
      </c>
      <c r="HL1053" s="9">
        <v>63.34</v>
      </c>
      <c r="HM1053" s="9">
        <v>63.52</v>
      </c>
      <c r="HN1053" s="9">
        <v>63.69</v>
      </c>
      <c r="HO1053" s="9">
        <v>63.89</v>
      </c>
      <c r="HP1053" s="9">
        <v>64.02</v>
      </c>
      <c r="HQ1053" s="9">
        <v>64.17</v>
      </c>
      <c r="HR1053" s="9">
        <v>64.3</v>
      </c>
      <c r="HS1053" s="9">
        <v>64.400000000000006</v>
      </c>
      <c r="HT1053" s="9">
        <v>64.5</v>
      </c>
      <c r="HU1053" s="9">
        <v>64.61</v>
      </c>
      <c r="HV1053" s="9">
        <v>64.72</v>
      </c>
      <c r="HW1053" s="9">
        <v>64.83</v>
      </c>
      <c r="HX1053" s="9">
        <v>64.92</v>
      </c>
      <c r="HY1053" s="9">
        <v>65.040000000000006</v>
      </c>
      <c r="ID1053" s="14">
        <v>84.838099999999997</v>
      </c>
      <c r="IE1053" s="14">
        <v>84.747900000000001</v>
      </c>
      <c r="IF1053" s="14">
        <v>-0.10641399999999999</v>
      </c>
      <c r="IH1053" s="7">
        <v>60.75</v>
      </c>
      <c r="II1053" s="9">
        <v>75.760000000000005</v>
      </c>
    </row>
    <row r="1054" spans="1:243" x14ac:dyDescent="0.35">
      <c r="A1054" s="6">
        <f t="shared" si="230"/>
        <v>46027</v>
      </c>
      <c r="B1054" s="13">
        <f t="shared" si="225"/>
        <v>1</v>
      </c>
      <c r="C1054" s="13">
        <f t="shared" si="226"/>
        <v>2026</v>
      </c>
      <c r="D1054">
        <f t="shared" si="227"/>
        <v>202601</v>
      </c>
      <c r="E1054">
        <f t="shared" si="228"/>
        <v>1</v>
      </c>
      <c r="F1054">
        <f t="shared" si="229"/>
        <v>202601</v>
      </c>
      <c r="G1054" t="s">
        <v>2237</v>
      </c>
      <c r="H1054" s="9">
        <v>3.75</v>
      </c>
      <c r="I1054" s="9">
        <v>3.7250999999999999</v>
      </c>
      <c r="J1054" s="10">
        <v>3.7228709000000002</v>
      </c>
      <c r="K1054" s="10">
        <v>3.6740680000000001</v>
      </c>
      <c r="L1054" s="10">
        <v>3.6140107000000001</v>
      </c>
      <c r="M1054" s="10">
        <v>3.5481166000000002</v>
      </c>
      <c r="N1054" s="10">
        <v>3.4854582999999999</v>
      </c>
      <c r="O1054" s="10">
        <v>3.4320822999999998</v>
      </c>
      <c r="P1054" s="10">
        <v>3.3902614999999998</v>
      </c>
      <c r="Q1054" s="10">
        <v>3.3603063</v>
      </c>
      <c r="R1054" s="10">
        <v>3.3416557999999998</v>
      </c>
      <c r="S1054" s="10">
        <v>3.3326071000000002</v>
      </c>
      <c r="T1054" s="10">
        <v>3.3316887999999998</v>
      </c>
      <c r="U1054" s="10">
        <v>3.3371556</v>
      </c>
      <c r="V1054" s="10">
        <v>3.3466361</v>
      </c>
      <c r="W1054" s="10">
        <v>3.3591039</v>
      </c>
      <c r="X1054" s="10">
        <v>3.3739382</v>
      </c>
      <c r="Y1054" s="10">
        <v>3.3905188000000002</v>
      </c>
      <c r="Z1054" s="10">
        <v>3.4082257</v>
      </c>
      <c r="AA1054" s="10">
        <v>3.4264382000000002</v>
      </c>
      <c r="AB1054" s="10">
        <v>3.4446417999999999</v>
      </c>
      <c r="AC1054" s="10">
        <v>3.4626863000000001</v>
      </c>
      <c r="AD1054" s="10">
        <v>3.4804998999999999</v>
      </c>
      <c r="AE1054" s="10">
        <v>3.4980109000000001</v>
      </c>
      <c r="AF1054" s="10">
        <v>3.5151479999999999</v>
      </c>
      <c r="AG1054" s="10">
        <v>3.5318391</v>
      </c>
      <c r="AH1054" s="10">
        <v>3.5480298000000001</v>
      </c>
      <c r="AI1054" s="10">
        <v>3.5637343000000001</v>
      </c>
      <c r="AJ1054" s="10">
        <v>3.5789833999999998</v>
      </c>
      <c r="AK1054" s="10">
        <v>3.5938081999999998</v>
      </c>
      <c r="AL1054" s="10">
        <v>3.6082401000000002</v>
      </c>
      <c r="AM1054" s="10">
        <v>3.6223098</v>
      </c>
      <c r="AN1054" s="10">
        <v>3.6360484999999998</v>
      </c>
      <c r="AO1054" s="10">
        <v>3.6494875000000002</v>
      </c>
      <c r="AP1054" s="10">
        <v>3.6626576000000002</v>
      </c>
      <c r="AQ1054" s="10">
        <v>3.6755898999999999</v>
      </c>
      <c r="AR1054" s="10">
        <v>3.6883157999999998</v>
      </c>
      <c r="AS1054" s="10">
        <v>3.7008660999999998</v>
      </c>
      <c r="AT1054" s="10">
        <v>3.7132703</v>
      </c>
      <c r="AU1054" s="10">
        <v>3.7255512999999998</v>
      </c>
      <c r="AV1054" s="10">
        <v>3.7377294000000001</v>
      </c>
      <c r="AW1054" s="10">
        <v>3.7498255</v>
      </c>
      <c r="AX1054" s="10">
        <v>3.7618604000000002</v>
      </c>
      <c r="AY1054" s="10">
        <v>3.7738545000000001</v>
      </c>
      <c r="AZ1054" s="10">
        <v>3.7858287000000002</v>
      </c>
      <c r="BA1054" s="10">
        <v>3.7978036999999998</v>
      </c>
      <c r="BB1054" s="10">
        <v>3.8098000000000001</v>
      </c>
      <c r="BC1054" s="10">
        <v>3.8218385000000001</v>
      </c>
      <c r="BD1054" s="10">
        <v>3.8339398999999998</v>
      </c>
      <c r="BE1054" s="10">
        <v>3.8461246</v>
      </c>
      <c r="BF1054" s="10">
        <v>3.8584111000000001</v>
      </c>
      <c r="BG1054" s="10">
        <v>3.8708038999999999</v>
      </c>
      <c r="BH1054" s="10">
        <v>3.8833028999999999</v>
      </c>
      <c r="BI1054" s="10">
        <v>3.8959082999999999</v>
      </c>
      <c r="BJ1054" s="10">
        <v>3.9086202000000001</v>
      </c>
      <c r="BK1054" s="10">
        <v>3.9214384999999998</v>
      </c>
      <c r="BL1054" s="10">
        <v>3.9343631999999999</v>
      </c>
      <c r="BM1054" s="10">
        <v>3.9473946999999998</v>
      </c>
      <c r="BN1054" s="10">
        <v>3.9605326000000001</v>
      </c>
      <c r="BO1054" s="10">
        <v>3.9737771999999998</v>
      </c>
      <c r="BP1054" s="10">
        <v>3.9871286000000001</v>
      </c>
      <c r="BQ1054" s="10">
        <v>4.0005867000000004</v>
      </c>
      <c r="BR1054" s="10">
        <v>4.0833512000000001</v>
      </c>
      <c r="BS1054" s="10">
        <v>4.1685708999999997</v>
      </c>
      <c r="BU1054" s="9">
        <v>70.84</v>
      </c>
      <c r="BV1054" s="9">
        <v>66.34</v>
      </c>
      <c r="BW1054" s="9">
        <v>64.52</v>
      </c>
      <c r="BX1054" s="9">
        <v>63.92</v>
      </c>
      <c r="BY1054" s="9">
        <v>63.09</v>
      </c>
      <c r="BZ1054" s="9">
        <v>63.12</v>
      </c>
      <c r="CA1054" s="9">
        <v>63.17</v>
      </c>
      <c r="CB1054" s="9">
        <v>64.22</v>
      </c>
      <c r="CC1054" s="9">
        <v>64.72</v>
      </c>
      <c r="CD1054" s="9">
        <v>68.58</v>
      </c>
      <c r="CE1054" s="9">
        <v>70.48</v>
      </c>
      <c r="CF1054" s="9">
        <v>72.069999999999993</v>
      </c>
      <c r="CG1054" s="9">
        <v>72.010000000000005</v>
      </c>
      <c r="CH1054" s="9">
        <v>68.209999999999994</v>
      </c>
      <c r="CI1054" s="9">
        <v>62.43</v>
      </c>
      <c r="CJ1054" s="9">
        <v>58.98</v>
      </c>
      <c r="CK1054" s="9">
        <v>57.71</v>
      </c>
      <c r="CL1054" s="9">
        <v>56.81</v>
      </c>
      <c r="CM1054" s="9">
        <v>56.79</v>
      </c>
      <c r="CN1054" s="9">
        <v>58.94</v>
      </c>
      <c r="CO1054" s="9">
        <v>63.62</v>
      </c>
      <c r="CP1054" s="9">
        <v>66.62</v>
      </c>
      <c r="CQ1054" s="9">
        <v>68.05</v>
      </c>
      <c r="CR1054" s="9">
        <v>70.37</v>
      </c>
      <c r="CS1054" s="9">
        <v>70.59</v>
      </c>
      <c r="CT1054" s="9">
        <v>67.48</v>
      </c>
      <c r="CU1054" s="9">
        <v>59.58</v>
      </c>
      <c r="CV1054" s="9">
        <v>56.61</v>
      </c>
      <c r="CW1054" s="9">
        <v>54.43</v>
      </c>
      <c r="CX1054" s="9">
        <v>54.71</v>
      </c>
      <c r="CY1054" s="9">
        <v>54.83</v>
      </c>
      <c r="CZ1054" s="9">
        <v>56.75</v>
      </c>
      <c r="DA1054" s="9">
        <v>61.11</v>
      </c>
      <c r="DB1054" s="9">
        <v>64.05</v>
      </c>
      <c r="DC1054" s="9">
        <v>64.81</v>
      </c>
      <c r="DD1054" s="9">
        <v>67.819999999999993</v>
      </c>
      <c r="DE1054" s="9">
        <v>67.349999999999994</v>
      </c>
      <c r="DF1054" s="9">
        <v>65.56</v>
      </c>
      <c r="DG1054" s="9">
        <v>58.3</v>
      </c>
      <c r="DH1054" s="9">
        <v>55.21</v>
      </c>
      <c r="DI1054" s="9">
        <v>53.73</v>
      </c>
      <c r="DJ1054" s="9">
        <v>54.26</v>
      </c>
      <c r="DK1054" s="9">
        <v>53.92</v>
      </c>
      <c r="DL1054" s="9">
        <v>55.16</v>
      </c>
      <c r="DM1054" s="9">
        <v>59.12</v>
      </c>
      <c r="DN1054" s="9">
        <v>61.77</v>
      </c>
      <c r="DO1054" s="9">
        <v>64.260000000000005</v>
      </c>
      <c r="DP1054" s="9">
        <v>67.45</v>
      </c>
      <c r="DR1054" s="9">
        <v>80.31</v>
      </c>
      <c r="DS1054" s="9">
        <v>72.47</v>
      </c>
      <c r="DT1054" s="9">
        <v>70.680000000000007</v>
      </c>
      <c r="DU1054" s="9">
        <v>69.34</v>
      </c>
      <c r="DV1054" s="9">
        <v>68.45</v>
      </c>
      <c r="DW1054" s="9">
        <v>68.34</v>
      </c>
      <c r="DX1054" s="9">
        <v>68.5</v>
      </c>
      <c r="DY1054" s="9">
        <v>70.75</v>
      </c>
      <c r="DZ1054" s="9">
        <v>72.540000000000006</v>
      </c>
      <c r="EA1054" s="9">
        <v>73.44</v>
      </c>
      <c r="EB1054" s="9">
        <v>74.739999999999995</v>
      </c>
      <c r="EC1054" s="9">
        <v>77.67</v>
      </c>
      <c r="ED1054" s="9">
        <v>78.34</v>
      </c>
      <c r="EE1054" s="9">
        <v>75.39</v>
      </c>
      <c r="EF1054" s="9">
        <v>66.37</v>
      </c>
      <c r="EG1054" s="9">
        <v>63.67</v>
      </c>
      <c r="EH1054" s="9">
        <v>63.47</v>
      </c>
      <c r="EI1054" s="9">
        <v>63.67</v>
      </c>
      <c r="EJ1054" s="9">
        <v>64.17</v>
      </c>
      <c r="EK1054" s="9">
        <v>66.62</v>
      </c>
      <c r="EL1054" s="9">
        <v>73.56</v>
      </c>
      <c r="EM1054" s="9">
        <v>75.72</v>
      </c>
      <c r="EN1054" s="9">
        <v>75.959999999999994</v>
      </c>
      <c r="EO1054" s="9">
        <v>75.86</v>
      </c>
      <c r="EP1054" s="9">
        <v>75.37</v>
      </c>
      <c r="EQ1054" s="9">
        <v>72.88</v>
      </c>
      <c r="ER1054" s="9">
        <v>66.19</v>
      </c>
      <c r="ES1054" s="9">
        <v>63.98</v>
      </c>
      <c r="ET1054" s="9">
        <v>63.83</v>
      </c>
      <c r="EU1054" s="9">
        <v>64.02</v>
      </c>
      <c r="EV1054" s="9">
        <v>64.48</v>
      </c>
      <c r="EW1054" s="9">
        <v>66.75</v>
      </c>
      <c r="EX1054" s="9">
        <v>72.56</v>
      </c>
      <c r="EY1054" s="9">
        <v>74.64</v>
      </c>
      <c r="EZ1054" s="9">
        <v>74.849999999999994</v>
      </c>
      <c r="FA1054" s="9">
        <v>74.790000000000006</v>
      </c>
      <c r="FB1054" s="9">
        <v>74.400000000000006</v>
      </c>
      <c r="FC1054" s="9">
        <v>72.099999999999994</v>
      </c>
      <c r="FD1054" s="9">
        <v>65.760000000000005</v>
      </c>
      <c r="FE1054" s="9">
        <v>63.72</v>
      </c>
      <c r="FF1054" s="9">
        <v>63.61</v>
      </c>
      <c r="FG1054" s="9">
        <v>63.74</v>
      </c>
      <c r="FH1054" s="9">
        <v>64.209999999999994</v>
      </c>
      <c r="FI1054" s="9">
        <v>66.53</v>
      </c>
      <c r="FJ1054" s="9">
        <v>72.59</v>
      </c>
      <c r="FK1054" s="9">
        <v>74.709999999999994</v>
      </c>
      <c r="FL1054" s="9">
        <v>74.930000000000007</v>
      </c>
      <c r="FM1054" s="9">
        <v>74.900000000000006</v>
      </c>
      <c r="FO1054" s="9">
        <v>84.883499999999998</v>
      </c>
      <c r="FP1054" s="7">
        <v>63</v>
      </c>
      <c r="FQ1054" s="9">
        <v>1.3503000000000001</v>
      </c>
      <c r="FT1054" s="7">
        <v>3.73</v>
      </c>
      <c r="FU1054" s="7">
        <v>4.51</v>
      </c>
      <c r="FV1054" s="9">
        <v>85.061800000000005</v>
      </c>
      <c r="FX1054" s="9">
        <v>61.76</v>
      </c>
      <c r="FY1054" s="9">
        <v>61.16</v>
      </c>
      <c r="FZ1054" s="9">
        <v>60.91</v>
      </c>
      <c r="GA1054" s="9">
        <v>60.78</v>
      </c>
      <c r="GB1054" s="9">
        <v>61.8</v>
      </c>
      <c r="GD1054" s="9">
        <v>61.76</v>
      </c>
      <c r="GE1054" s="9">
        <v>61.37</v>
      </c>
      <c r="GF1054" s="9">
        <v>61.16</v>
      </c>
      <c r="GG1054" s="9">
        <v>61.05</v>
      </c>
      <c r="GH1054" s="9">
        <v>60.98</v>
      </c>
      <c r="GI1054" s="9">
        <v>60.91</v>
      </c>
      <c r="GJ1054" s="9">
        <v>60.85</v>
      </c>
      <c r="GK1054" s="9">
        <v>60.81</v>
      </c>
      <c r="GL1054" s="9">
        <v>60.8</v>
      </c>
      <c r="GM1054" s="9">
        <v>60.8</v>
      </c>
      <c r="GN1054" s="9">
        <v>60.78</v>
      </c>
      <c r="GO1054" s="9">
        <v>60.78</v>
      </c>
      <c r="GP1054" s="9">
        <v>60.81</v>
      </c>
      <c r="GQ1054" s="9">
        <v>60.87</v>
      </c>
      <c r="GR1054" s="9">
        <v>60.95</v>
      </c>
      <c r="GS1054" s="9">
        <v>61.03</v>
      </c>
      <c r="GT1054" s="9">
        <v>61.08</v>
      </c>
      <c r="GU1054" s="9">
        <v>61.16</v>
      </c>
      <c r="GV1054" s="9">
        <v>61.28</v>
      </c>
      <c r="GW1054" s="9">
        <v>61.4</v>
      </c>
      <c r="GX1054" s="9">
        <v>61.54</v>
      </c>
      <c r="GY1054" s="9">
        <v>61.65</v>
      </c>
      <c r="GZ1054" s="9">
        <v>61.71</v>
      </c>
      <c r="HA1054" s="9">
        <v>61.8</v>
      </c>
      <c r="HB1054" s="9">
        <v>61.95</v>
      </c>
      <c r="HC1054" s="9">
        <v>62.1</v>
      </c>
      <c r="HD1054" s="9">
        <v>62.25</v>
      </c>
      <c r="HE1054" s="9">
        <v>62.41</v>
      </c>
      <c r="HF1054" s="9">
        <v>62.52</v>
      </c>
      <c r="HG1054" s="9">
        <v>62.63</v>
      </c>
      <c r="HH1054" s="9">
        <v>62.73</v>
      </c>
      <c r="HI1054" s="9">
        <v>62.82</v>
      </c>
      <c r="HJ1054" s="9">
        <v>62.95</v>
      </c>
      <c r="HK1054" s="9">
        <v>63.11</v>
      </c>
      <c r="HL1054" s="9">
        <v>63.23</v>
      </c>
      <c r="HM1054" s="9">
        <v>63.4</v>
      </c>
      <c r="HN1054" s="9">
        <v>63.56</v>
      </c>
      <c r="HO1054" s="9">
        <v>63.75</v>
      </c>
      <c r="HP1054" s="9">
        <v>63.87</v>
      </c>
      <c r="HQ1054" s="9">
        <v>64.010000000000005</v>
      </c>
      <c r="HR1054" s="9">
        <v>64.14</v>
      </c>
      <c r="HS1054" s="9">
        <v>64.23</v>
      </c>
      <c r="HT1054" s="9">
        <v>64.319999999999993</v>
      </c>
      <c r="HU1054" s="9">
        <v>64.430000000000007</v>
      </c>
      <c r="HV1054" s="9">
        <v>64.53</v>
      </c>
      <c r="HW1054" s="9">
        <v>64.63</v>
      </c>
      <c r="HX1054" s="9">
        <v>64.72</v>
      </c>
      <c r="HY1054" s="9">
        <v>64.84</v>
      </c>
      <c r="ID1054" s="14">
        <v>84.838099999999997</v>
      </c>
      <c r="IE1054" s="14">
        <v>84.747900000000001</v>
      </c>
      <c r="IF1054" s="14">
        <v>-0.10641399999999999</v>
      </c>
      <c r="IH1054" s="7">
        <v>61.76</v>
      </c>
      <c r="II1054" s="9">
        <v>70.84</v>
      </c>
    </row>
    <row r="1055" spans="1:243" x14ac:dyDescent="0.35">
      <c r="A1055" s="6">
        <f t="shared" si="230"/>
        <v>46028</v>
      </c>
      <c r="B1055" s="13">
        <f t="shared" si="225"/>
        <v>1</v>
      </c>
      <c r="C1055" s="13">
        <f t="shared" si="226"/>
        <v>2026</v>
      </c>
      <c r="D1055">
        <f t="shared" si="227"/>
        <v>202601</v>
      </c>
      <c r="E1055">
        <f t="shared" si="228"/>
        <v>1</v>
      </c>
      <c r="F1055">
        <f t="shared" si="229"/>
        <v>202601</v>
      </c>
      <c r="G1055" t="s">
        <v>2238</v>
      </c>
      <c r="H1055" s="9">
        <v>3.75</v>
      </c>
      <c r="I1055" s="9">
        <v>3.7244999999999999</v>
      </c>
      <c r="J1055" s="10">
        <v>3.7217975000000001</v>
      </c>
      <c r="K1055" s="10">
        <v>3.6752790000000002</v>
      </c>
      <c r="L1055" s="10">
        <v>3.6163276</v>
      </c>
      <c r="M1055" s="10">
        <v>3.5508457</v>
      </c>
      <c r="N1055" s="10">
        <v>3.4881669</v>
      </c>
      <c r="O1055" s="10">
        <v>3.4343612000000001</v>
      </c>
      <c r="P1055" s="10">
        <v>3.3923567000000001</v>
      </c>
      <c r="Q1055" s="10">
        <v>3.3624957000000002</v>
      </c>
      <c r="R1055" s="10">
        <v>3.3441586000000001</v>
      </c>
      <c r="S1055" s="10">
        <v>3.3356658000000001</v>
      </c>
      <c r="T1055" s="10">
        <v>3.3353679999999999</v>
      </c>
      <c r="U1055" s="10">
        <v>3.3413172000000002</v>
      </c>
      <c r="V1055" s="10">
        <v>3.3506771999999998</v>
      </c>
      <c r="W1055" s="10">
        <v>3.3624231</v>
      </c>
      <c r="X1055" s="10">
        <v>3.3760745000000001</v>
      </c>
      <c r="Y1055" s="10">
        <v>3.3911516000000002</v>
      </c>
      <c r="Z1055" s="10">
        <v>3.4071747000000001</v>
      </c>
      <c r="AA1055" s="10">
        <v>3.4236634000000001</v>
      </c>
      <c r="AB1055" s="10">
        <v>3.4402157</v>
      </c>
      <c r="AC1055" s="10">
        <v>3.4566979999999998</v>
      </c>
      <c r="AD1055" s="10">
        <v>3.4730338999999999</v>
      </c>
      <c r="AE1055" s="10">
        <v>3.4891478</v>
      </c>
      <c r="AF1055" s="10">
        <v>3.5049638000000001</v>
      </c>
      <c r="AG1055" s="10">
        <v>3.5204056000000001</v>
      </c>
      <c r="AH1055" s="10">
        <v>3.5354152000000001</v>
      </c>
      <c r="AI1055" s="10">
        <v>3.5500053999999999</v>
      </c>
      <c r="AJ1055" s="10">
        <v>3.5642062999999999</v>
      </c>
      <c r="AK1055" s="10">
        <v>3.5780482</v>
      </c>
      <c r="AL1055" s="10">
        <v>3.5915618</v>
      </c>
      <c r="AM1055" s="10">
        <v>3.6047771000000002</v>
      </c>
      <c r="AN1055" s="10">
        <v>3.6177245999999998</v>
      </c>
      <c r="AO1055" s="10">
        <v>3.6304348000000002</v>
      </c>
      <c r="AP1055" s="10">
        <v>3.6429377999999999</v>
      </c>
      <c r="AQ1055" s="10">
        <v>3.6552641000000001</v>
      </c>
      <c r="AR1055" s="10">
        <v>3.6674441999999998</v>
      </c>
      <c r="AS1055" s="10">
        <v>3.6795081000000001</v>
      </c>
      <c r="AT1055" s="10">
        <v>3.6914848</v>
      </c>
      <c r="AU1055" s="10">
        <v>3.7033950999999998</v>
      </c>
      <c r="AV1055" s="10">
        <v>3.7152563999999999</v>
      </c>
      <c r="AW1055" s="10">
        <v>3.7270867000000001</v>
      </c>
      <c r="AX1055" s="10">
        <v>3.7389039999999998</v>
      </c>
      <c r="AY1055" s="10">
        <v>3.7507256999999998</v>
      </c>
      <c r="AZ1055" s="10">
        <v>3.7625698999999999</v>
      </c>
      <c r="BA1055" s="10">
        <v>3.7744544000000002</v>
      </c>
      <c r="BB1055" s="10">
        <v>3.7863967999999999</v>
      </c>
      <c r="BC1055" s="10">
        <v>3.7984149999999999</v>
      </c>
      <c r="BD1055" s="10">
        <v>3.810527</v>
      </c>
      <c r="BE1055" s="10">
        <v>3.8227503</v>
      </c>
      <c r="BF1055" s="10">
        <v>3.8351001</v>
      </c>
      <c r="BG1055" s="10">
        <v>3.8475782000000001</v>
      </c>
      <c r="BH1055" s="10">
        <v>3.8601817999999999</v>
      </c>
      <c r="BI1055" s="10">
        <v>3.8729086000000001</v>
      </c>
      <c r="BJ1055" s="10">
        <v>3.8857564999999998</v>
      </c>
      <c r="BK1055" s="10">
        <v>3.8987224999999999</v>
      </c>
      <c r="BL1055" s="10">
        <v>3.9118045000000001</v>
      </c>
      <c r="BM1055" s="10">
        <v>3.9250001999999999</v>
      </c>
      <c r="BN1055" s="10">
        <v>3.9383067</v>
      </c>
      <c r="BO1055" s="10">
        <v>3.9517218999999999</v>
      </c>
      <c r="BP1055" s="10">
        <v>3.9652435000000001</v>
      </c>
      <c r="BQ1055" s="10">
        <v>3.9788686000000002</v>
      </c>
      <c r="BR1055" s="10">
        <v>4.0625207999999997</v>
      </c>
      <c r="BS1055" s="10">
        <v>4.1484382999999996</v>
      </c>
      <c r="BU1055" s="9">
        <v>72.72</v>
      </c>
      <c r="BV1055" s="9">
        <v>67.989999999999995</v>
      </c>
      <c r="BW1055" s="9">
        <v>65.599999999999994</v>
      </c>
      <c r="BX1055" s="9">
        <v>64.94</v>
      </c>
      <c r="BY1055" s="9">
        <v>64.05</v>
      </c>
      <c r="BZ1055" s="9">
        <v>64.05</v>
      </c>
      <c r="CA1055" s="9">
        <v>64.08</v>
      </c>
      <c r="CB1055" s="9">
        <v>65.13</v>
      </c>
      <c r="CC1055" s="9">
        <v>65.540000000000006</v>
      </c>
      <c r="CD1055" s="9">
        <v>69.36</v>
      </c>
      <c r="CE1055" s="9">
        <v>71.22</v>
      </c>
      <c r="CF1055" s="9">
        <v>72.819999999999993</v>
      </c>
      <c r="CG1055" s="9">
        <v>72.760000000000005</v>
      </c>
      <c r="CH1055" s="9">
        <v>69.06</v>
      </c>
      <c r="CI1055" s="9">
        <v>63.07</v>
      </c>
      <c r="CJ1055" s="9">
        <v>59.62</v>
      </c>
      <c r="CK1055" s="9">
        <v>58.35</v>
      </c>
      <c r="CL1055" s="9">
        <v>57.46</v>
      </c>
      <c r="CM1055" s="9">
        <v>57.42</v>
      </c>
      <c r="CN1055" s="9">
        <v>59.58</v>
      </c>
      <c r="CO1055" s="9">
        <v>64.239999999999995</v>
      </c>
      <c r="CP1055" s="9">
        <v>67.12</v>
      </c>
      <c r="CQ1055" s="9">
        <v>68.39</v>
      </c>
      <c r="CR1055" s="9">
        <v>70.77</v>
      </c>
      <c r="CS1055" s="9">
        <v>71.12</v>
      </c>
      <c r="CT1055" s="9">
        <v>67.98</v>
      </c>
      <c r="CU1055" s="9">
        <v>60.1</v>
      </c>
      <c r="CV1055" s="9">
        <v>57.12</v>
      </c>
      <c r="CW1055" s="9">
        <v>54.94</v>
      </c>
      <c r="CX1055" s="9">
        <v>55.23</v>
      </c>
      <c r="CY1055" s="9">
        <v>55.35</v>
      </c>
      <c r="CZ1055" s="9">
        <v>57.26</v>
      </c>
      <c r="DA1055" s="9">
        <v>61.62</v>
      </c>
      <c r="DB1055" s="9">
        <v>64.56</v>
      </c>
      <c r="DC1055" s="9">
        <v>65.319999999999993</v>
      </c>
      <c r="DD1055" s="9">
        <v>68.260000000000005</v>
      </c>
      <c r="DE1055" s="9">
        <v>67.790000000000006</v>
      </c>
      <c r="DF1055" s="9">
        <v>66</v>
      </c>
      <c r="DG1055" s="9">
        <v>58.74</v>
      </c>
      <c r="DH1055" s="9">
        <v>55.65</v>
      </c>
      <c r="DI1055" s="9">
        <v>54.17</v>
      </c>
      <c r="DJ1055" s="9">
        <v>54.7</v>
      </c>
      <c r="DK1055" s="9">
        <v>54.36</v>
      </c>
      <c r="DL1055" s="9">
        <v>55.6</v>
      </c>
      <c r="DM1055" s="9">
        <v>59.56</v>
      </c>
      <c r="DN1055" s="9">
        <v>62.21</v>
      </c>
      <c r="DO1055" s="9">
        <v>64.709999999999994</v>
      </c>
      <c r="DP1055" s="9">
        <v>67.84</v>
      </c>
      <c r="DR1055" s="9">
        <v>81.78</v>
      </c>
      <c r="DS1055" s="9">
        <v>73.83</v>
      </c>
      <c r="DT1055" s="9">
        <v>71.48</v>
      </c>
      <c r="DU1055" s="9">
        <v>70.3</v>
      </c>
      <c r="DV1055" s="9">
        <v>69.5</v>
      </c>
      <c r="DW1055" s="9">
        <v>69.37</v>
      </c>
      <c r="DX1055" s="9">
        <v>69.52</v>
      </c>
      <c r="DY1055" s="9">
        <v>71.78</v>
      </c>
      <c r="DZ1055" s="9">
        <v>73.25</v>
      </c>
      <c r="EA1055" s="9">
        <v>74.16</v>
      </c>
      <c r="EB1055" s="9">
        <v>75.459999999999994</v>
      </c>
      <c r="EC1055" s="9">
        <v>78.47</v>
      </c>
      <c r="ED1055" s="9">
        <v>79.150000000000006</v>
      </c>
      <c r="EE1055" s="9">
        <v>76.180000000000007</v>
      </c>
      <c r="EF1055" s="9">
        <v>67.2</v>
      </c>
      <c r="EG1055" s="9">
        <v>64.5</v>
      </c>
      <c r="EH1055" s="9">
        <v>64.31</v>
      </c>
      <c r="EI1055" s="9">
        <v>64.5</v>
      </c>
      <c r="EJ1055" s="9">
        <v>65</v>
      </c>
      <c r="EK1055" s="9">
        <v>67.459999999999994</v>
      </c>
      <c r="EL1055" s="9">
        <v>74.34</v>
      </c>
      <c r="EM1055" s="9">
        <v>76.53</v>
      </c>
      <c r="EN1055" s="9">
        <v>76.78</v>
      </c>
      <c r="EO1055" s="9">
        <v>76.680000000000007</v>
      </c>
      <c r="EP1055" s="9">
        <v>76.180000000000007</v>
      </c>
      <c r="EQ1055" s="9">
        <v>73.67</v>
      </c>
      <c r="ER1055" s="9">
        <v>67.099999999999994</v>
      </c>
      <c r="ES1055" s="9">
        <v>64.88</v>
      </c>
      <c r="ET1055" s="9">
        <v>64.739999999999995</v>
      </c>
      <c r="EU1055" s="9">
        <v>64.92</v>
      </c>
      <c r="EV1055" s="9">
        <v>65.38</v>
      </c>
      <c r="EW1055" s="9">
        <v>67.650000000000006</v>
      </c>
      <c r="EX1055" s="9">
        <v>73.63</v>
      </c>
      <c r="EY1055" s="9">
        <v>75.72</v>
      </c>
      <c r="EZ1055" s="9">
        <v>75.92</v>
      </c>
      <c r="FA1055" s="9">
        <v>75.849999999999994</v>
      </c>
      <c r="FB1055" s="9">
        <v>75.459999999999994</v>
      </c>
      <c r="FC1055" s="9">
        <v>73.13</v>
      </c>
      <c r="FD1055" s="9">
        <v>66.400000000000006</v>
      </c>
      <c r="FE1055" s="9">
        <v>64.34</v>
      </c>
      <c r="FF1055" s="9">
        <v>64.23</v>
      </c>
      <c r="FG1055" s="9">
        <v>64.349999999999994</v>
      </c>
      <c r="FH1055" s="9">
        <v>64.81</v>
      </c>
      <c r="FI1055" s="9">
        <v>67.12</v>
      </c>
      <c r="FJ1055" s="9">
        <v>74.05</v>
      </c>
      <c r="FK1055" s="9">
        <v>76.22</v>
      </c>
      <c r="FL1055" s="9">
        <v>76.44</v>
      </c>
      <c r="FM1055" s="9">
        <v>76.41</v>
      </c>
      <c r="FO1055" s="9">
        <v>84.923100000000005</v>
      </c>
      <c r="FP1055" s="7">
        <v>62.1</v>
      </c>
      <c r="FQ1055" s="9">
        <v>1.3507</v>
      </c>
      <c r="FT1055" s="7">
        <v>3.7</v>
      </c>
      <c r="FU1055" s="7">
        <v>4.4800000000000004</v>
      </c>
      <c r="FV1055" s="9">
        <v>85.103999999999999</v>
      </c>
      <c r="FX1055" s="9">
        <v>60.7</v>
      </c>
      <c r="FY1055" s="9">
        <v>60.1</v>
      </c>
      <c r="FZ1055" s="9">
        <v>59.92</v>
      </c>
      <c r="GA1055" s="9">
        <v>59.98</v>
      </c>
      <c r="GB1055" s="9">
        <v>61.16</v>
      </c>
      <c r="GD1055" s="9">
        <v>60.7</v>
      </c>
      <c r="GE1055" s="9">
        <v>60.31</v>
      </c>
      <c r="GF1055" s="9">
        <v>60.1</v>
      </c>
      <c r="GG1055" s="9">
        <v>60</v>
      </c>
      <c r="GH1055" s="9">
        <v>59.95</v>
      </c>
      <c r="GI1055" s="9">
        <v>59.92</v>
      </c>
      <c r="GJ1055" s="9">
        <v>59.89</v>
      </c>
      <c r="GK1055" s="9">
        <v>59.89</v>
      </c>
      <c r="GL1055" s="9">
        <v>59.91</v>
      </c>
      <c r="GM1055" s="9">
        <v>59.95</v>
      </c>
      <c r="GN1055" s="9">
        <v>59.96</v>
      </c>
      <c r="GO1055" s="9">
        <v>59.98</v>
      </c>
      <c r="GP1055" s="9">
        <v>60.04</v>
      </c>
      <c r="GQ1055" s="9">
        <v>60.11</v>
      </c>
      <c r="GR1055" s="9">
        <v>60.2</v>
      </c>
      <c r="GS1055" s="9">
        <v>60.3</v>
      </c>
      <c r="GT1055" s="9">
        <v>60.36</v>
      </c>
      <c r="GU1055" s="9">
        <v>60.44</v>
      </c>
      <c r="GV1055" s="9">
        <v>60.57</v>
      </c>
      <c r="GW1055" s="9">
        <v>60.7</v>
      </c>
      <c r="GX1055" s="9">
        <v>60.84</v>
      </c>
      <c r="GY1055" s="9">
        <v>60.97</v>
      </c>
      <c r="GZ1055" s="9">
        <v>61.05</v>
      </c>
      <c r="HA1055" s="9">
        <v>61.16</v>
      </c>
      <c r="HB1055" s="9">
        <v>61.32</v>
      </c>
      <c r="HC1055" s="9">
        <v>61.48</v>
      </c>
      <c r="HD1055" s="9">
        <v>61.64</v>
      </c>
      <c r="HE1055" s="9">
        <v>61.81</v>
      </c>
      <c r="HF1055" s="9">
        <v>61.93</v>
      </c>
      <c r="HG1055" s="9">
        <v>62.05</v>
      </c>
      <c r="HH1055" s="9">
        <v>62.16</v>
      </c>
      <c r="HI1055" s="9">
        <v>62.27</v>
      </c>
      <c r="HJ1055" s="9">
        <v>62.42</v>
      </c>
      <c r="HK1055" s="9">
        <v>62.59</v>
      </c>
      <c r="HL1055" s="9">
        <v>62.72</v>
      </c>
      <c r="HM1055" s="9">
        <v>62.9</v>
      </c>
      <c r="HN1055" s="9">
        <v>63.07</v>
      </c>
      <c r="HO1055" s="9">
        <v>63.27</v>
      </c>
      <c r="HP1055" s="9">
        <v>63.4</v>
      </c>
      <c r="HQ1055" s="9">
        <v>63.55</v>
      </c>
      <c r="HR1055" s="9">
        <v>63.67</v>
      </c>
      <c r="HS1055" s="9">
        <v>63.77</v>
      </c>
      <c r="HT1055" s="9">
        <v>63.87</v>
      </c>
      <c r="HU1055" s="9">
        <v>63.99</v>
      </c>
      <c r="HV1055" s="9">
        <v>64.099999999999994</v>
      </c>
      <c r="HW1055" s="9">
        <v>64.209999999999994</v>
      </c>
      <c r="HX1055" s="9">
        <v>64.3</v>
      </c>
      <c r="HY1055" s="9">
        <v>64.42</v>
      </c>
      <c r="ID1055" s="14">
        <v>84.838099999999997</v>
      </c>
      <c r="IE1055" s="14">
        <v>84.747900000000001</v>
      </c>
      <c r="IF1055" s="14">
        <v>-0.10641399999999999</v>
      </c>
      <c r="IH1055" s="7">
        <v>60.7</v>
      </c>
      <c r="II1055" s="9">
        <v>72.72</v>
      </c>
    </row>
    <row r="1056" spans="1:243" x14ac:dyDescent="0.35">
      <c r="A1056" s="6">
        <f t="shared" si="230"/>
        <v>46029</v>
      </c>
      <c r="B1056" s="13">
        <f t="shared" si="225"/>
        <v>1</v>
      </c>
      <c r="C1056" s="13">
        <f t="shared" si="226"/>
        <v>2026</v>
      </c>
      <c r="D1056">
        <f t="shared" si="227"/>
        <v>202601</v>
      </c>
      <c r="E1056">
        <f t="shared" si="228"/>
        <v>1</v>
      </c>
      <c r="F1056">
        <f t="shared" si="229"/>
        <v>202601</v>
      </c>
      <c r="G1056" t="s">
        <v>2239</v>
      </c>
      <c r="H1056" s="9">
        <v>3.75</v>
      </c>
      <c r="I1056" s="9">
        <v>3.7248000000000001</v>
      </c>
      <c r="J1056" s="10">
        <v>3.7194474</v>
      </c>
      <c r="K1056" s="10">
        <v>3.6692352000000001</v>
      </c>
      <c r="L1056" s="10">
        <v>3.6082474000000002</v>
      </c>
      <c r="M1056" s="10">
        <v>3.5422452999999998</v>
      </c>
      <c r="N1056" s="10">
        <v>3.4791485999999998</v>
      </c>
      <c r="O1056" s="10">
        <v>3.4240032999999999</v>
      </c>
      <c r="P1056" s="10">
        <v>3.3793771000000001</v>
      </c>
      <c r="Q1056" s="10">
        <v>3.3461223000000002</v>
      </c>
      <c r="R1056" s="10">
        <v>3.3239945</v>
      </c>
      <c r="S1056" s="10">
        <v>3.3118688000000001</v>
      </c>
      <c r="T1056" s="10">
        <v>3.3080235</v>
      </c>
      <c r="U1056" s="10">
        <v>3.3107584999999999</v>
      </c>
      <c r="V1056" s="10">
        <v>3.3172044999999999</v>
      </c>
      <c r="W1056" s="10">
        <v>3.3263020000000001</v>
      </c>
      <c r="X1056" s="10">
        <v>3.3375580999999999</v>
      </c>
      <c r="Y1056" s="10">
        <v>3.3504801</v>
      </c>
      <c r="Z1056" s="10">
        <v>3.3645754000000001</v>
      </c>
      <c r="AA1056" s="10">
        <v>3.3793510000000002</v>
      </c>
      <c r="AB1056" s="10">
        <v>3.3943921000000001</v>
      </c>
      <c r="AC1056" s="10">
        <v>3.4095528000000002</v>
      </c>
      <c r="AD1056" s="10">
        <v>3.4247445999999999</v>
      </c>
      <c r="AE1056" s="10">
        <v>3.4398794000000001</v>
      </c>
      <c r="AF1056" s="10">
        <v>3.4548692000000001</v>
      </c>
      <c r="AG1056" s="10">
        <v>3.4696254999999998</v>
      </c>
      <c r="AH1056" s="10">
        <v>3.4840781000000001</v>
      </c>
      <c r="AI1056" s="10">
        <v>3.4982286</v>
      </c>
      <c r="AJ1056" s="10">
        <v>3.5120960999999999</v>
      </c>
      <c r="AK1056" s="10">
        <v>3.5256999000000002</v>
      </c>
      <c r="AL1056" s="10">
        <v>3.5390595</v>
      </c>
      <c r="AM1056" s="10">
        <v>3.5521938999999998</v>
      </c>
      <c r="AN1056" s="10">
        <v>3.5651226</v>
      </c>
      <c r="AO1056" s="10">
        <v>3.5778650000000001</v>
      </c>
      <c r="AP1056" s="10">
        <v>3.5904400999999999</v>
      </c>
      <c r="AQ1056" s="10">
        <v>3.6028674000000001</v>
      </c>
      <c r="AR1056" s="10">
        <v>3.6151662999999998</v>
      </c>
      <c r="AS1056" s="10">
        <v>3.6273558000000001</v>
      </c>
      <c r="AT1056" s="10">
        <v>3.6394555</v>
      </c>
      <c r="AU1056" s="10">
        <v>3.6514848999999998</v>
      </c>
      <c r="AV1056" s="10">
        <v>3.6634635000000002</v>
      </c>
      <c r="AW1056" s="10">
        <v>3.6754109000000001</v>
      </c>
      <c r="AX1056" s="10">
        <v>3.6873467999999998</v>
      </c>
      <c r="AY1056" s="10">
        <v>3.6992907000000002</v>
      </c>
      <c r="AZ1056" s="10">
        <v>3.7112622000000002</v>
      </c>
      <c r="BA1056" s="10">
        <v>3.7232810000000001</v>
      </c>
      <c r="BB1056" s="10">
        <v>3.7353665999999999</v>
      </c>
      <c r="BC1056" s="10">
        <v>3.7475385000000001</v>
      </c>
      <c r="BD1056" s="10">
        <v>3.7598166000000002</v>
      </c>
      <c r="BE1056" s="10">
        <v>3.7722201000000002</v>
      </c>
      <c r="BF1056" s="10">
        <v>3.7847651999999998</v>
      </c>
      <c r="BG1056" s="10">
        <v>3.7974522999999998</v>
      </c>
      <c r="BH1056" s="10">
        <v>3.8102768999999999</v>
      </c>
      <c r="BI1056" s="10">
        <v>3.8232351000000002</v>
      </c>
      <c r="BJ1056" s="10">
        <v>3.8363227000000002</v>
      </c>
      <c r="BK1056" s="10">
        <v>3.8495354000000002</v>
      </c>
      <c r="BL1056" s="10">
        <v>3.8628692</v>
      </c>
      <c r="BM1056" s="10">
        <v>3.8763200000000002</v>
      </c>
      <c r="BN1056" s="10">
        <v>3.8898834999999998</v>
      </c>
      <c r="BO1056" s="10">
        <v>3.9035555</v>
      </c>
      <c r="BP1056" s="10">
        <v>3.9173320999999999</v>
      </c>
      <c r="BQ1056" s="10">
        <v>3.9312089000000001</v>
      </c>
      <c r="BR1056" s="10">
        <v>4.0162003999999998</v>
      </c>
      <c r="BS1056" s="10">
        <v>4.1028871000000002</v>
      </c>
      <c r="BU1056" s="9">
        <v>74.489999999999995</v>
      </c>
      <c r="BV1056" s="9">
        <v>69.63</v>
      </c>
      <c r="BW1056" s="9">
        <v>66.7</v>
      </c>
      <c r="BX1056" s="9">
        <v>65.599999999999994</v>
      </c>
      <c r="BY1056" s="9">
        <v>64.63</v>
      </c>
      <c r="BZ1056" s="9">
        <v>64.62</v>
      </c>
      <c r="CA1056" s="9">
        <v>64.81</v>
      </c>
      <c r="CB1056" s="9">
        <v>65.81</v>
      </c>
      <c r="CC1056" s="9">
        <v>65.91</v>
      </c>
      <c r="CD1056" s="9">
        <v>69.66</v>
      </c>
      <c r="CE1056" s="9">
        <v>71.56</v>
      </c>
      <c r="CF1056" s="9">
        <v>73.209999999999994</v>
      </c>
      <c r="CG1056" s="9">
        <v>73.2</v>
      </c>
      <c r="CH1056" s="9">
        <v>69.39</v>
      </c>
      <c r="CI1056" s="9">
        <v>63.14</v>
      </c>
      <c r="CJ1056" s="9">
        <v>59.69</v>
      </c>
      <c r="CK1056" s="9">
        <v>58.42</v>
      </c>
      <c r="CL1056" s="9">
        <v>57.63</v>
      </c>
      <c r="CM1056" s="9">
        <v>57.63</v>
      </c>
      <c r="CN1056" s="9">
        <v>59.79</v>
      </c>
      <c r="CO1056" s="9">
        <v>64.41</v>
      </c>
      <c r="CP1056" s="9">
        <v>67.290000000000006</v>
      </c>
      <c r="CQ1056" s="9">
        <v>68.64</v>
      </c>
      <c r="CR1056" s="9">
        <v>70.97</v>
      </c>
      <c r="CS1056" s="9">
        <v>71.319999999999993</v>
      </c>
      <c r="CT1056" s="9">
        <v>68.180000000000007</v>
      </c>
      <c r="CU1056" s="9">
        <v>60.27</v>
      </c>
      <c r="CV1056" s="9">
        <v>57.29</v>
      </c>
      <c r="CW1056" s="9">
        <v>55.1</v>
      </c>
      <c r="CX1056" s="9">
        <v>55.39</v>
      </c>
      <c r="CY1056" s="9">
        <v>55.51</v>
      </c>
      <c r="CZ1056" s="9">
        <v>57.56</v>
      </c>
      <c r="DA1056" s="9">
        <v>61.93</v>
      </c>
      <c r="DB1056" s="9">
        <v>64.87</v>
      </c>
      <c r="DC1056" s="9">
        <v>65.63</v>
      </c>
      <c r="DD1056" s="9">
        <v>68.52</v>
      </c>
      <c r="DE1056" s="9">
        <v>68.05</v>
      </c>
      <c r="DF1056" s="9">
        <v>66.260000000000005</v>
      </c>
      <c r="DG1056" s="9">
        <v>59</v>
      </c>
      <c r="DH1056" s="9">
        <v>55.92</v>
      </c>
      <c r="DI1056" s="9">
        <v>54.44</v>
      </c>
      <c r="DJ1056" s="9">
        <v>54.97</v>
      </c>
      <c r="DK1056" s="9">
        <v>54.63</v>
      </c>
      <c r="DL1056" s="9">
        <v>55.87</v>
      </c>
      <c r="DM1056" s="9">
        <v>59.83</v>
      </c>
      <c r="DN1056" s="9">
        <v>62.48</v>
      </c>
      <c r="DO1056" s="9">
        <v>64.98</v>
      </c>
      <c r="DP1056" s="9">
        <v>68.11</v>
      </c>
      <c r="DR1056" s="9">
        <v>83.29</v>
      </c>
      <c r="DS1056" s="9">
        <v>74.900000000000006</v>
      </c>
      <c r="DT1056" s="9">
        <v>72.12</v>
      </c>
      <c r="DU1056" s="9">
        <v>70.5</v>
      </c>
      <c r="DV1056" s="9">
        <v>69.58</v>
      </c>
      <c r="DW1056" s="9">
        <v>69.900000000000006</v>
      </c>
      <c r="DX1056" s="9">
        <v>70.05</v>
      </c>
      <c r="DY1056" s="9">
        <v>72.31</v>
      </c>
      <c r="DZ1056" s="9">
        <v>73.69</v>
      </c>
      <c r="EA1056" s="9">
        <v>74.61</v>
      </c>
      <c r="EB1056" s="9">
        <v>75.91</v>
      </c>
      <c r="EC1056" s="9">
        <v>78.91</v>
      </c>
      <c r="ED1056" s="9">
        <v>79.59</v>
      </c>
      <c r="EE1056" s="9">
        <v>76.62</v>
      </c>
      <c r="EF1056" s="9">
        <v>67.319999999999993</v>
      </c>
      <c r="EG1056" s="9">
        <v>64.62</v>
      </c>
      <c r="EH1056" s="9">
        <v>64.430000000000007</v>
      </c>
      <c r="EI1056" s="9">
        <v>64.62</v>
      </c>
      <c r="EJ1056" s="9">
        <v>65.12</v>
      </c>
      <c r="EK1056" s="9">
        <v>67.569999999999993</v>
      </c>
      <c r="EL1056" s="9">
        <v>74.3</v>
      </c>
      <c r="EM1056" s="9">
        <v>76.489999999999995</v>
      </c>
      <c r="EN1056" s="9">
        <v>76.739999999999995</v>
      </c>
      <c r="EO1056" s="9">
        <v>76.64</v>
      </c>
      <c r="EP1056" s="9">
        <v>76.14</v>
      </c>
      <c r="EQ1056" s="9">
        <v>73.63</v>
      </c>
      <c r="ER1056" s="9">
        <v>67.290000000000006</v>
      </c>
      <c r="ES1056" s="9">
        <v>65.069999999999993</v>
      </c>
      <c r="ET1056" s="9">
        <v>64.94</v>
      </c>
      <c r="EU1056" s="9">
        <v>65.12</v>
      </c>
      <c r="EV1056" s="9">
        <v>65.569999999999993</v>
      </c>
      <c r="EW1056" s="9">
        <v>67.84</v>
      </c>
      <c r="EX1056" s="9">
        <v>73.790000000000006</v>
      </c>
      <c r="EY1056" s="9">
        <v>75.88</v>
      </c>
      <c r="EZ1056" s="9">
        <v>76.099999999999994</v>
      </c>
      <c r="FA1056" s="9">
        <v>76.02</v>
      </c>
      <c r="FB1056" s="9">
        <v>75.63</v>
      </c>
      <c r="FC1056" s="9">
        <v>73.3</v>
      </c>
      <c r="FD1056" s="9">
        <v>66.52</v>
      </c>
      <c r="FE1056" s="9">
        <v>64.459999999999994</v>
      </c>
      <c r="FF1056" s="9">
        <v>64.349999999999994</v>
      </c>
      <c r="FG1056" s="9">
        <v>64.47</v>
      </c>
      <c r="FH1056" s="9">
        <v>64.930000000000007</v>
      </c>
      <c r="FI1056" s="9">
        <v>67.239999999999995</v>
      </c>
      <c r="FJ1056" s="9">
        <v>74.12</v>
      </c>
      <c r="FK1056" s="9">
        <v>76.28</v>
      </c>
      <c r="FL1056" s="9">
        <v>76.5</v>
      </c>
      <c r="FM1056" s="9">
        <v>76.47</v>
      </c>
      <c r="FO1056" s="9">
        <v>84.795299999999997</v>
      </c>
      <c r="FP1056" s="7">
        <v>61.08</v>
      </c>
      <c r="FQ1056" s="9">
        <v>1.3481000000000001</v>
      </c>
      <c r="FT1056" s="7">
        <v>3.68</v>
      </c>
      <c r="FU1056" s="7">
        <v>4.41</v>
      </c>
      <c r="FV1056" s="9">
        <v>84.970299999999995</v>
      </c>
      <c r="FX1056" s="9">
        <v>59.96</v>
      </c>
      <c r="FY1056" s="9">
        <v>59.4</v>
      </c>
      <c r="FZ1056" s="9">
        <v>59.29</v>
      </c>
      <c r="GA1056" s="9">
        <v>59.42</v>
      </c>
      <c r="GB1056" s="9">
        <v>60.82</v>
      </c>
      <c r="GD1056" s="9">
        <v>59.96</v>
      </c>
      <c r="GE1056" s="9">
        <v>59.58</v>
      </c>
      <c r="GF1056" s="9">
        <v>59.4</v>
      </c>
      <c r="GG1056" s="9">
        <v>59.34</v>
      </c>
      <c r="GH1056" s="9">
        <v>59.31</v>
      </c>
      <c r="GI1056" s="9">
        <v>59.29</v>
      </c>
      <c r="GJ1056" s="9">
        <v>59.27</v>
      </c>
      <c r="GK1056" s="9">
        <v>59.28</v>
      </c>
      <c r="GL1056" s="9">
        <v>59.31</v>
      </c>
      <c r="GM1056" s="9">
        <v>59.35</v>
      </c>
      <c r="GN1056" s="9">
        <v>59.38</v>
      </c>
      <c r="GO1056" s="9">
        <v>59.42</v>
      </c>
      <c r="GP1056" s="9">
        <v>59.49</v>
      </c>
      <c r="GQ1056" s="9">
        <v>59.58</v>
      </c>
      <c r="GR1056" s="9">
        <v>59.69</v>
      </c>
      <c r="GS1056" s="9">
        <v>59.8</v>
      </c>
      <c r="GT1056" s="9">
        <v>59.88</v>
      </c>
      <c r="GU1056" s="9">
        <v>59.98</v>
      </c>
      <c r="GV1056" s="9">
        <v>60.13</v>
      </c>
      <c r="GW1056" s="9">
        <v>60.28</v>
      </c>
      <c r="GX1056" s="9">
        <v>60.44</v>
      </c>
      <c r="GY1056" s="9">
        <v>60.59</v>
      </c>
      <c r="GZ1056" s="9">
        <v>60.69</v>
      </c>
      <c r="HA1056" s="9">
        <v>60.82</v>
      </c>
      <c r="HB1056" s="9">
        <v>60.99</v>
      </c>
      <c r="HC1056" s="9">
        <v>61.17</v>
      </c>
      <c r="HD1056" s="9">
        <v>61.34</v>
      </c>
      <c r="HE1056" s="9">
        <v>61.52</v>
      </c>
      <c r="HF1056" s="9">
        <v>61.65</v>
      </c>
      <c r="HG1056" s="9">
        <v>61.78</v>
      </c>
      <c r="HH1056" s="9">
        <v>61.91</v>
      </c>
      <c r="HI1056" s="9">
        <v>62.03</v>
      </c>
      <c r="HJ1056" s="9">
        <v>62.2</v>
      </c>
      <c r="HK1056" s="9">
        <v>62.39</v>
      </c>
      <c r="HL1056" s="9">
        <v>62.53</v>
      </c>
      <c r="HM1056" s="9">
        <v>62.71</v>
      </c>
      <c r="HN1056" s="9">
        <v>62.89</v>
      </c>
      <c r="HO1056" s="9">
        <v>63.1</v>
      </c>
      <c r="HP1056" s="9">
        <v>63.26</v>
      </c>
      <c r="HQ1056" s="9">
        <v>63.42</v>
      </c>
      <c r="HR1056" s="9">
        <v>63.55</v>
      </c>
      <c r="HS1056" s="9">
        <v>63.67</v>
      </c>
      <c r="HT1056" s="9">
        <v>63.79</v>
      </c>
      <c r="HU1056" s="9">
        <v>63.92</v>
      </c>
      <c r="HV1056" s="9">
        <v>64.040000000000006</v>
      </c>
      <c r="HW1056" s="9">
        <v>64.16</v>
      </c>
      <c r="HX1056" s="9">
        <v>64.260000000000005</v>
      </c>
      <c r="HY1056" s="9">
        <v>64.39</v>
      </c>
      <c r="ID1056" s="14">
        <v>84.838099999999997</v>
      </c>
      <c r="IE1056" s="14">
        <v>84.747900000000001</v>
      </c>
      <c r="IF1056" s="14">
        <v>-0.10641399999999999</v>
      </c>
      <c r="IH1056" s="7">
        <v>59.96</v>
      </c>
      <c r="II1056" s="9">
        <v>74.489999999999995</v>
      </c>
    </row>
    <row r="1057" spans="1:243" x14ac:dyDescent="0.35">
      <c r="A1057" s="6">
        <f t="shared" si="230"/>
        <v>46030</v>
      </c>
      <c r="B1057" s="13">
        <f t="shared" si="225"/>
        <v>1</v>
      </c>
      <c r="C1057" s="13">
        <f t="shared" si="226"/>
        <v>2026</v>
      </c>
      <c r="D1057">
        <f t="shared" si="227"/>
        <v>202601</v>
      </c>
      <c r="E1057">
        <f t="shared" si="228"/>
        <v>1</v>
      </c>
      <c r="F1057">
        <f t="shared" si="229"/>
        <v>202601</v>
      </c>
      <c r="G1057" t="s">
        <v>2240</v>
      </c>
      <c r="H1057" s="9">
        <v>3.75</v>
      </c>
      <c r="I1057" s="9">
        <v>3.7248999999999999</v>
      </c>
      <c r="J1057" s="10">
        <v>3.7175500000000001</v>
      </c>
      <c r="K1057" s="10">
        <v>3.6710628999999999</v>
      </c>
      <c r="L1057" s="10">
        <v>3.6098568000000002</v>
      </c>
      <c r="M1057" s="10">
        <v>3.5412419000000002</v>
      </c>
      <c r="N1057" s="10">
        <v>3.4753281999999999</v>
      </c>
      <c r="O1057" s="10">
        <v>3.4186801999999998</v>
      </c>
      <c r="P1057" s="10">
        <v>3.373958</v>
      </c>
      <c r="Q1057" s="10">
        <v>3.3417593000000001</v>
      </c>
      <c r="R1057" s="10">
        <v>3.3215829000000001</v>
      </c>
      <c r="S1057" s="10">
        <v>3.3120756999999998</v>
      </c>
      <c r="T1057" s="10">
        <v>3.3110540999999998</v>
      </c>
      <c r="U1057" s="10">
        <v>3.3164226000000001</v>
      </c>
      <c r="V1057" s="10">
        <v>3.325078</v>
      </c>
      <c r="W1057" s="10">
        <v>3.3359016000000001</v>
      </c>
      <c r="X1057" s="10">
        <v>3.3483779</v>
      </c>
      <c r="Y1057" s="10">
        <v>3.3619919999999999</v>
      </c>
      <c r="Z1057" s="10">
        <v>3.3762289999999999</v>
      </c>
      <c r="AA1057" s="10">
        <v>3.3905732</v>
      </c>
      <c r="AB1057" s="10">
        <v>3.4046183000000001</v>
      </c>
      <c r="AC1057" s="10">
        <v>3.4183321000000002</v>
      </c>
      <c r="AD1057" s="10">
        <v>3.4317625999999999</v>
      </c>
      <c r="AE1057" s="10">
        <v>3.4449583000000001</v>
      </c>
      <c r="AF1057" s="10">
        <v>3.4579677000000002</v>
      </c>
      <c r="AG1057" s="10">
        <v>3.4708388999999999</v>
      </c>
      <c r="AH1057" s="10">
        <v>3.4836154000000001</v>
      </c>
      <c r="AI1057" s="10">
        <v>3.4963166999999999</v>
      </c>
      <c r="AJ1057" s="10">
        <v>3.5089543000000001</v>
      </c>
      <c r="AK1057" s="10">
        <v>3.5215405</v>
      </c>
      <c r="AL1057" s="10">
        <v>3.5340872000000001</v>
      </c>
      <c r="AM1057" s="10">
        <v>3.5466063000000001</v>
      </c>
      <c r="AN1057" s="10">
        <v>3.5591097</v>
      </c>
      <c r="AO1057" s="10">
        <v>3.5716095000000001</v>
      </c>
      <c r="AP1057" s="10">
        <v>3.5841175000000001</v>
      </c>
      <c r="AQ1057" s="10">
        <v>3.5966456</v>
      </c>
      <c r="AR1057" s="10">
        <v>3.6092061000000002</v>
      </c>
      <c r="AS1057" s="10">
        <v>3.6218105</v>
      </c>
      <c r="AT1057" s="10">
        <v>3.6344696000000001</v>
      </c>
      <c r="AU1057" s="10">
        <v>3.6471874999999998</v>
      </c>
      <c r="AV1057" s="10">
        <v>3.6599664000000001</v>
      </c>
      <c r="AW1057" s="10">
        <v>3.6728087</v>
      </c>
      <c r="AX1057" s="10">
        <v>3.6857169999999999</v>
      </c>
      <c r="AY1057" s="10">
        <v>3.6986933999999998</v>
      </c>
      <c r="AZ1057" s="10">
        <v>3.7117401999999999</v>
      </c>
      <c r="BA1057" s="10">
        <v>3.7248602000000002</v>
      </c>
      <c r="BB1057" s="10">
        <v>3.7380551999999998</v>
      </c>
      <c r="BC1057" s="10">
        <v>3.7513279000000002</v>
      </c>
      <c r="BD1057" s="10">
        <v>3.7646807</v>
      </c>
      <c r="BE1057" s="10">
        <v>3.7781158000000001</v>
      </c>
      <c r="BF1057" s="10">
        <v>3.7916344999999998</v>
      </c>
      <c r="BG1057" s="10">
        <v>3.8052337999999999</v>
      </c>
      <c r="BH1057" s="10">
        <v>3.8189090999999999</v>
      </c>
      <c r="BI1057" s="10">
        <v>3.8326560000000001</v>
      </c>
      <c r="BJ1057" s="10">
        <v>3.8464702000000002</v>
      </c>
      <c r="BK1057" s="10">
        <v>3.8603470999999998</v>
      </c>
      <c r="BL1057" s="10">
        <v>3.8742822000000001</v>
      </c>
      <c r="BM1057" s="10">
        <v>3.8882713999999998</v>
      </c>
      <c r="BN1057" s="10">
        <v>3.9023099000000001</v>
      </c>
      <c r="BO1057" s="10">
        <v>3.9163934</v>
      </c>
      <c r="BP1057" s="10">
        <v>3.9305175999999999</v>
      </c>
      <c r="BQ1057" s="10">
        <v>3.9446778</v>
      </c>
      <c r="BR1057" s="10">
        <v>4.0301469000000001</v>
      </c>
      <c r="BS1057" s="10">
        <v>4.1157826999999996</v>
      </c>
      <c r="BU1057" s="9">
        <v>71.47</v>
      </c>
      <c r="BV1057" s="9">
        <v>67.08</v>
      </c>
      <c r="BW1057" s="9">
        <v>64.7</v>
      </c>
      <c r="BX1057" s="9">
        <v>63.61</v>
      </c>
      <c r="BY1057" s="9">
        <v>62.69</v>
      </c>
      <c r="BZ1057" s="9">
        <v>62.36</v>
      </c>
      <c r="CA1057" s="9">
        <v>62.76</v>
      </c>
      <c r="CB1057" s="9">
        <v>64.03</v>
      </c>
      <c r="CC1057" s="9">
        <v>63.64</v>
      </c>
      <c r="CD1057" s="9">
        <v>67.58</v>
      </c>
      <c r="CE1057" s="9">
        <v>69.62</v>
      </c>
      <c r="CF1057" s="9">
        <v>71.31</v>
      </c>
      <c r="CG1057" s="9">
        <v>71.23</v>
      </c>
      <c r="CH1057" s="9">
        <v>67.33</v>
      </c>
      <c r="CI1057" s="9">
        <v>61.58</v>
      </c>
      <c r="CJ1057" s="9">
        <v>58.27</v>
      </c>
      <c r="CK1057" s="9">
        <v>57.08</v>
      </c>
      <c r="CL1057" s="9">
        <v>56.26</v>
      </c>
      <c r="CM1057" s="9">
        <v>56.27</v>
      </c>
      <c r="CN1057" s="9">
        <v>58.43</v>
      </c>
      <c r="CO1057" s="9">
        <v>63.06</v>
      </c>
      <c r="CP1057" s="9">
        <v>65.95</v>
      </c>
      <c r="CQ1057" s="9">
        <v>67.349999999999994</v>
      </c>
      <c r="CR1057" s="9">
        <v>69.64</v>
      </c>
      <c r="CS1057" s="9">
        <v>69.989999999999995</v>
      </c>
      <c r="CT1057" s="9">
        <v>66.849999999999994</v>
      </c>
      <c r="CU1057" s="9">
        <v>58.99</v>
      </c>
      <c r="CV1057" s="9">
        <v>56.01</v>
      </c>
      <c r="CW1057" s="9">
        <v>53.83</v>
      </c>
      <c r="CX1057" s="9">
        <v>54.08</v>
      </c>
      <c r="CY1057" s="9">
        <v>54.2</v>
      </c>
      <c r="CZ1057" s="9">
        <v>56.25</v>
      </c>
      <c r="DA1057" s="9">
        <v>60.74</v>
      </c>
      <c r="DB1057" s="9">
        <v>63.68</v>
      </c>
      <c r="DC1057" s="9">
        <v>64.44</v>
      </c>
      <c r="DD1057" s="9">
        <v>67.31</v>
      </c>
      <c r="DE1057" s="9">
        <v>66.84</v>
      </c>
      <c r="DF1057" s="9">
        <v>65.069999999999993</v>
      </c>
      <c r="DG1057" s="9">
        <v>58.37</v>
      </c>
      <c r="DH1057" s="9">
        <v>55.28</v>
      </c>
      <c r="DI1057" s="9">
        <v>53.8</v>
      </c>
      <c r="DJ1057" s="9">
        <v>54.33</v>
      </c>
      <c r="DK1057" s="9">
        <v>53.99</v>
      </c>
      <c r="DL1057" s="9">
        <v>55.22</v>
      </c>
      <c r="DM1057" s="9">
        <v>59.25</v>
      </c>
      <c r="DN1057" s="9">
        <v>61.89</v>
      </c>
      <c r="DO1057" s="9">
        <v>64.39</v>
      </c>
      <c r="DP1057" s="9">
        <v>67.63</v>
      </c>
      <c r="DR1057" s="9">
        <v>81.2</v>
      </c>
      <c r="DS1057" s="9">
        <v>73.099999999999994</v>
      </c>
      <c r="DT1057" s="9">
        <v>70.3</v>
      </c>
      <c r="DU1057" s="9">
        <v>69.099999999999994</v>
      </c>
      <c r="DV1057" s="9">
        <v>68.319999999999993</v>
      </c>
      <c r="DW1057" s="9">
        <v>68.39</v>
      </c>
      <c r="DX1057" s="9">
        <v>68.540000000000006</v>
      </c>
      <c r="DY1057" s="9">
        <v>70.8</v>
      </c>
      <c r="DZ1057" s="9">
        <v>72.28</v>
      </c>
      <c r="EA1057" s="9">
        <v>73.2</v>
      </c>
      <c r="EB1057" s="9">
        <v>74.48</v>
      </c>
      <c r="EC1057" s="9">
        <v>77.5</v>
      </c>
      <c r="ED1057" s="9">
        <v>78.180000000000007</v>
      </c>
      <c r="EE1057" s="9">
        <v>75.23</v>
      </c>
      <c r="EF1057" s="9">
        <v>66.69</v>
      </c>
      <c r="EG1057" s="9">
        <v>64</v>
      </c>
      <c r="EH1057" s="9">
        <v>63.81</v>
      </c>
      <c r="EI1057" s="9">
        <v>64</v>
      </c>
      <c r="EJ1057" s="9">
        <v>64.5</v>
      </c>
      <c r="EK1057" s="9">
        <v>66.94</v>
      </c>
      <c r="EL1057" s="9">
        <v>73.23</v>
      </c>
      <c r="EM1057" s="9">
        <v>75.38</v>
      </c>
      <c r="EN1057" s="9">
        <v>75.64</v>
      </c>
      <c r="EO1057" s="9">
        <v>75.53</v>
      </c>
      <c r="EP1057" s="9">
        <v>75.040000000000006</v>
      </c>
      <c r="EQ1057" s="9">
        <v>72.56</v>
      </c>
      <c r="ER1057" s="9">
        <v>66.77</v>
      </c>
      <c r="ES1057" s="9">
        <v>64.56</v>
      </c>
      <c r="ET1057" s="9">
        <v>64.42</v>
      </c>
      <c r="EU1057" s="9">
        <v>64.61</v>
      </c>
      <c r="EV1057" s="9">
        <v>65.06</v>
      </c>
      <c r="EW1057" s="9">
        <v>67.34</v>
      </c>
      <c r="EX1057" s="9">
        <v>72.959999999999994</v>
      </c>
      <c r="EY1057" s="9">
        <v>75.06</v>
      </c>
      <c r="EZ1057" s="9">
        <v>75.28</v>
      </c>
      <c r="FA1057" s="9">
        <v>75.22</v>
      </c>
      <c r="FB1057" s="9">
        <v>74.83</v>
      </c>
      <c r="FC1057" s="9">
        <v>72.52</v>
      </c>
      <c r="FD1057" s="9">
        <v>66.150000000000006</v>
      </c>
      <c r="FE1057" s="9">
        <v>64.099999999999994</v>
      </c>
      <c r="FF1057" s="9">
        <v>63.99</v>
      </c>
      <c r="FG1057" s="9">
        <v>64.12</v>
      </c>
      <c r="FH1057" s="9">
        <v>64.59</v>
      </c>
      <c r="FI1057" s="9">
        <v>66.900000000000006</v>
      </c>
      <c r="FJ1057" s="9">
        <v>73.459999999999994</v>
      </c>
      <c r="FK1057" s="9">
        <v>75.64</v>
      </c>
      <c r="FL1057" s="9">
        <v>75.87</v>
      </c>
      <c r="FM1057" s="9">
        <v>75.84</v>
      </c>
      <c r="FO1057" s="9">
        <v>84.662999999999997</v>
      </c>
      <c r="FP1057" s="7">
        <v>63.34</v>
      </c>
      <c r="FQ1057" s="9">
        <v>1.3442000000000001</v>
      </c>
      <c r="FT1057" s="7">
        <v>3.66</v>
      </c>
      <c r="FU1057" s="7">
        <v>4.4000000000000004</v>
      </c>
      <c r="FV1057" s="9">
        <v>84.834000000000003</v>
      </c>
      <c r="FX1057" s="9">
        <v>61.99</v>
      </c>
      <c r="FY1057" s="9">
        <v>61.22</v>
      </c>
      <c r="FZ1057" s="9">
        <v>60.95</v>
      </c>
      <c r="GA1057" s="9">
        <v>60.84</v>
      </c>
      <c r="GB1057" s="9">
        <v>61.89</v>
      </c>
      <c r="GD1057" s="9">
        <v>61.99</v>
      </c>
      <c r="GE1057" s="9">
        <v>61.49</v>
      </c>
      <c r="GF1057" s="9">
        <v>61.22</v>
      </c>
      <c r="GG1057" s="9">
        <v>61.08</v>
      </c>
      <c r="GH1057" s="9">
        <v>61.01</v>
      </c>
      <c r="GI1057" s="9">
        <v>60.95</v>
      </c>
      <c r="GJ1057" s="9">
        <v>60.89</v>
      </c>
      <c r="GK1057" s="9">
        <v>60.86</v>
      </c>
      <c r="GL1057" s="9">
        <v>60.85</v>
      </c>
      <c r="GM1057" s="9">
        <v>60.85</v>
      </c>
      <c r="GN1057" s="9">
        <v>60.84</v>
      </c>
      <c r="GO1057" s="9">
        <v>60.84</v>
      </c>
      <c r="GP1057" s="9">
        <v>60.88</v>
      </c>
      <c r="GQ1057" s="9">
        <v>60.93</v>
      </c>
      <c r="GR1057" s="9">
        <v>61.01</v>
      </c>
      <c r="GS1057" s="9">
        <v>61.09</v>
      </c>
      <c r="GT1057" s="9">
        <v>61.14</v>
      </c>
      <c r="GU1057" s="9">
        <v>61.22</v>
      </c>
      <c r="GV1057" s="9">
        <v>61.34</v>
      </c>
      <c r="GW1057" s="9">
        <v>61.46</v>
      </c>
      <c r="GX1057" s="9">
        <v>61.59</v>
      </c>
      <c r="GY1057" s="9">
        <v>61.71</v>
      </c>
      <c r="GZ1057" s="9">
        <v>61.79</v>
      </c>
      <c r="HA1057" s="9">
        <v>61.89</v>
      </c>
      <c r="HB1057" s="9">
        <v>62.04</v>
      </c>
      <c r="HC1057" s="9">
        <v>62.2</v>
      </c>
      <c r="HD1057" s="9">
        <v>62.35</v>
      </c>
      <c r="HE1057" s="9">
        <v>62.51</v>
      </c>
      <c r="HF1057" s="9">
        <v>62.61</v>
      </c>
      <c r="HG1057" s="9">
        <v>62.72</v>
      </c>
      <c r="HH1057" s="9">
        <v>62.82</v>
      </c>
      <c r="HI1057" s="9">
        <v>62.92</v>
      </c>
      <c r="HJ1057" s="9">
        <v>63.08</v>
      </c>
      <c r="HK1057" s="9">
        <v>63.25</v>
      </c>
      <c r="HL1057" s="9">
        <v>63.38</v>
      </c>
      <c r="HM1057" s="9">
        <v>63.55</v>
      </c>
      <c r="HN1057" s="9">
        <v>63.72</v>
      </c>
      <c r="HO1057" s="9">
        <v>63.92</v>
      </c>
      <c r="HP1057" s="9">
        <v>64.069999999999993</v>
      </c>
      <c r="HQ1057" s="9">
        <v>64.209999999999994</v>
      </c>
      <c r="HR1057" s="9">
        <v>64.33</v>
      </c>
      <c r="HS1057" s="9">
        <v>64.44</v>
      </c>
      <c r="HT1057" s="9">
        <v>64.540000000000006</v>
      </c>
      <c r="HU1057" s="9">
        <v>64.66</v>
      </c>
      <c r="HV1057" s="9">
        <v>64.760000000000005</v>
      </c>
      <c r="HW1057" s="9">
        <v>64.87</v>
      </c>
      <c r="HX1057" s="9">
        <v>64.959999999999994</v>
      </c>
      <c r="HY1057" s="9">
        <v>65.09</v>
      </c>
      <c r="ID1057" s="14">
        <v>84.838099999999997</v>
      </c>
      <c r="IE1057" s="14">
        <v>84.747900000000001</v>
      </c>
      <c r="IF1057" s="14">
        <v>-0.10641399999999999</v>
      </c>
      <c r="IH1057" s="7">
        <v>61.99</v>
      </c>
      <c r="II1057" s="9">
        <v>71.47</v>
      </c>
    </row>
    <row r="1058" spans="1:243" x14ac:dyDescent="0.35">
      <c r="A1058" s="6">
        <f t="shared" si="230"/>
        <v>46031</v>
      </c>
      <c r="B1058" s="13">
        <f t="shared" si="225"/>
        <v>1</v>
      </c>
      <c r="C1058" s="13">
        <f t="shared" si="226"/>
        <v>2026</v>
      </c>
      <c r="D1058">
        <f t="shared" si="227"/>
        <v>202601</v>
      </c>
      <c r="E1058">
        <f t="shared" si="228"/>
        <v>1</v>
      </c>
      <c r="F1058">
        <f t="shared" si="229"/>
        <v>202601</v>
      </c>
      <c r="G1058" t="s">
        <v>2241</v>
      </c>
      <c r="H1058" s="9">
        <v>3.75</v>
      </c>
      <c r="I1058" s="9">
        <v>3.7246000000000001</v>
      </c>
      <c r="J1058" s="10">
        <v>3.7181633999999999</v>
      </c>
      <c r="K1058" s="10">
        <v>3.6690680000000002</v>
      </c>
      <c r="L1058" s="10">
        <v>3.6060405000000002</v>
      </c>
      <c r="M1058" s="10">
        <v>3.5360852999999999</v>
      </c>
      <c r="N1058" s="10">
        <v>3.4690142000000002</v>
      </c>
      <c r="O1058" s="10">
        <v>3.4109932999999999</v>
      </c>
      <c r="P1058" s="10">
        <v>3.3647648000000001</v>
      </c>
      <c r="Q1058" s="10">
        <v>3.3310032000000001</v>
      </c>
      <c r="R1058" s="10">
        <v>3.3089635999999998</v>
      </c>
      <c r="S1058" s="10">
        <v>3.2970424999999999</v>
      </c>
      <c r="T1058" s="10">
        <v>3.2930842</v>
      </c>
      <c r="U1058" s="10">
        <v>3.2949491000000002</v>
      </c>
      <c r="V1058" s="10">
        <v>3.2996707999999999</v>
      </c>
      <c r="W1058" s="10">
        <v>3.3062909999999999</v>
      </c>
      <c r="X1058" s="10">
        <v>3.3145647999999999</v>
      </c>
      <c r="Y1058" s="10">
        <v>3.3242479</v>
      </c>
      <c r="Z1058" s="10">
        <v>3.3350960999999999</v>
      </c>
      <c r="AA1058" s="10">
        <v>3.3468648999999999</v>
      </c>
      <c r="AB1058" s="10">
        <v>3.3593384999999998</v>
      </c>
      <c r="AC1058" s="10">
        <v>3.3724009000000001</v>
      </c>
      <c r="AD1058" s="10">
        <v>3.3859566000000001</v>
      </c>
      <c r="AE1058" s="10">
        <v>3.3999106000000001</v>
      </c>
      <c r="AF1058" s="10">
        <v>3.4141680999999999</v>
      </c>
      <c r="AG1058" s="10">
        <v>3.4286336999999998</v>
      </c>
      <c r="AH1058" s="10">
        <v>3.4432233000000001</v>
      </c>
      <c r="AI1058" s="10">
        <v>3.4579008999999998</v>
      </c>
      <c r="AJ1058" s="10">
        <v>3.4726428999999999</v>
      </c>
      <c r="AK1058" s="10">
        <v>3.4874265000000002</v>
      </c>
      <c r="AL1058" s="10">
        <v>3.5022286999999999</v>
      </c>
      <c r="AM1058" s="10">
        <v>3.5170262000000001</v>
      </c>
      <c r="AN1058" s="10">
        <v>3.5317959999999999</v>
      </c>
      <c r="AO1058" s="10">
        <v>3.5465152</v>
      </c>
      <c r="AP1058" s="10">
        <v>3.5611603999999999</v>
      </c>
      <c r="AQ1058" s="10">
        <v>3.5757086</v>
      </c>
      <c r="AR1058" s="10">
        <v>3.5901369999999999</v>
      </c>
      <c r="AS1058" s="10">
        <v>3.6044222000000001</v>
      </c>
      <c r="AT1058" s="10">
        <v>3.6185469000000001</v>
      </c>
      <c r="AU1058" s="10">
        <v>3.6325194000000001</v>
      </c>
      <c r="AV1058" s="10">
        <v>3.6463545000000002</v>
      </c>
      <c r="AW1058" s="10">
        <v>3.6600674999999998</v>
      </c>
      <c r="AX1058" s="10">
        <v>3.6736735</v>
      </c>
      <c r="AY1058" s="10">
        <v>3.6871873000000002</v>
      </c>
      <c r="AZ1058" s="10">
        <v>3.7006242</v>
      </c>
      <c r="BA1058" s="10">
        <v>3.7139994000000001</v>
      </c>
      <c r="BB1058" s="10">
        <v>3.7273277</v>
      </c>
      <c r="BC1058" s="10">
        <v>3.7406242999999999</v>
      </c>
      <c r="BD1058" s="10">
        <v>3.7539045</v>
      </c>
      <c r="BE1058" s="10">
        <v>3.7671831</v>
      </c>
      <c r="BF1058" s="10">
        <v>3.7804731</v>
      </c>
      <c r="BG1058" s="10">
        <v>3.7937789999999998</v>
      </c>
      <c r="BH1058" s="10">
        <v>3.8071019000000001</v>
      </c>
      <c r="BI1058" s="10">
        <v>3.8204437000000002</v>
      </c>
      <c r="BJ1058" s="10">
        <v>3.8338060999999999</v>
      </c>
      <c r="BK1058" s="10">
        <v>3.8471902999999998</v>
      </c>
      <c r="BL1058" s="10">
        <v>3.8605982999999999</v>
      </c>
      <c r="BM1058" s="10">
        <v>3.8740315999999999</v>
      </c>
      <c r="BN1058" s="10">
        <v>3.8874916000000002</v>
      </c>
      <c r="BO1058" s="10">
        <v>3.9009800000000001</v>
      </c>
      <c r="BP1058" s="10">
        <v>3.9144987000000002</v>
      </c>
      <c r="BQ1058" s="10">
        <v>3.9280488999999998</v>
      </c>
      <c r="BR1058" s="10">
        <v>4.0099508000000004</v>
      </c>
      <c r="BS1058" s="10">
        <v>4.0924611000000004</v>
      </c>
      <c r="BU1058" s="9">
        <v>73.150000000000006</v>
      </c>
      <c r="BV1058" s="9">
        <v>68.459999999999994</v>
      </c>
      <c r="BW1058" s="9">
        <v>65.59</v>
      </c>
      <c r="BX1058" s="9">
        <v>64.5</v>
      </c>
      <c r="BY1058" s="9">
        <v>63.61</v>
      </c>
      <c r="BZ1058" s="9">
        <v>63.18</v>
      </c>
      <c r="CA1058" s="9">
        <v>63.53</v>
      </c>
      <c r="CB1058" s="9">
        <v>64.73</v>
      </c>
      <c r="CC1058" s="9">
        <v>64.73</v>
      </c>
      <c r="CD1058" s="9">
        <v>68.23</v>
      </c>
      <c r="CE1058" s="9">
        <v>70.16</v>
      </c>
      <c r="CF1058" s="9">
        <v>71.849999999999994</v>
      </c>
      <c r="CG1058" s="9">
        <v>71.709999999999994</v>
      </c>
      <c r="CH1058" s="9">
        <v>67.91</v>
      </c>
      <c r="CI1058" s="9">
        <v>61.66</v>
      </c>
      <c r="CJ1058" s="9">
        <v>58.35</v>
      </c>
      <c r="CK1058" s="9">
        <v>57.1</v>
      </c>
      <c r="CL1058" s="9">
        <v>56.27</v>
      </c>
      <c r="CM1058" s="9">
        <v>56.35</v>
      </c>
      <c r="CN1058" s="9">
        <v>58.42</v>
      </c>
      <c r="CO1058" s="9">
        <v>62.75</v>
      </c>
      <c r="CP1058" s="9">
        <v>65.7</v>
      </c>
      <c r="CQ1058" s="9">
        <v>67.05</v>
      </c>
      <c r="CR1058" s="9">
        <v>69.37</v>
      </c>
      <c r="CS1058" s="9">
        <v>69.72</v>
      </c>
      <c r="CT1058" s="9">
        <v>66.58</v>
      </c>
      <c r="CU1058" s="9">
        <v>59.12</v>
      </c>
      <c r="CV1058" s="9">
        <v>56.17</v>
      </c>
      <c r="CW1058" s="9">
        <v>53.99</v>
      </c>
      <c r="CX1058" s="9">
        <v>54.26</v>
      </c>
      <c r="CY1058" s="9">
        <v>54.39</v>
      </c>
      <c r="CZ1058" s="9">
        <v>56.44</v>
      </c>
      <c r="DA1058" s="9">
        <v>60.92</v>
      </c>
      <c r="DB1058" s="9">
        <v>63.87</v>
      </c>
      <c r="DC1058" s="9">
        <v>64.67</v>
      </c>
      <c r="DD1058" s="9">
        <v>67.459999999999994</v>
      </c>
      <c r="DE1058" s="9">
        <v>67.010000000000005</v>
      </c>
      <c r="DF1058" s="9">
        <v>65.23</v>
      </c>
      <c r="DG1058" s="9">
        <v>58.59</v>
      </c>
      <c r="DH1058" s="9">
        <v>55.5</v>
      </c>
      <c r="DI1058" s="9">
        <v>54.01</v>
      </c>
      <c r="DJ1058" s="9">
        <v>54.54</v>
      </c>
      <c r="DK1058" s="9">
        <v>54.2</v>
      </c>
      <c r="DL1058" s="9">
        <v>55.43</v>
      </c>
      <c r="DM1058" s="9">
        <v>59.36</v>
      </c>
      <c r="DN1058" s="9">
        <v>61.99</v>
      </c>
      <c r="DO1058" s="9">
        <v>64.5</v>
      </c>
      <c r="DP1058" s="9">
        <v>67.900000000000006</v>
      </c>
      <c r="DR1058" s="9">
        <v>82.75</v>
      </c>
      <c r="DS1058" s="9">
        <v>74.03</v>
      </c>
      <c r="DT1058" s="9">
        <v>70.760000000000005</v>
      </c>
      <c r="DU1058" s="9">
        <v>69.81</v>
      </c>
      <c r="DV1058" s="9">
        <v>69.099999999999994</v>
      </c>
      <c r="DW1058" s="9">
        <v>69</v>
      </c>
      <c r="DX1058" s="9">
        <v>69.150000000000006</v>
      </c>
      <c r="DY1058" s="9">
        <v>71.41</v>
      </c>
      <c r="DZ1058" s="9">
        <v>72.7</v>
      </c>
      <c r="EA1058" s="9">
        <v>73.62</v>
      </c>
      <c r="EB1058" s="9">
        <v>74.900000000000006</v>
      </c>
      <c r="EC1058" s="9">
        <v>77.97</v>
      </c>
      <c r="ED1058" s="9">
        <v>78.66</v>
      </c>
      <c r="EE1058" s="9">
        <v>75.7</v>
      </c>
      <c r="EF1058" s="9">
        <v>67.099999999999994</v>
      </c>
      <c r="EG1058" s="9">
        <v>64.41</v>
      </c>
      <c r="EH1058" s="9">
        <v>64.22</v>
      </c>
      <c r="EI1058" s="9">
        <v>64.41</v>
      </c>
      <c r="EJ1058" s="9">
        <v>64.91</v>
      </c>
      <c r="EK1058" s="9">
        <v>67.349999999999994</v>
      </c>
      <c r="EL1058" s="9">
        <v>73.66</v>
      </c>
      <c r="EM1058" s="9">
        <v>75.819999999999993</v>
      </c>
      <c r="EN1058" s="9">
        <v>76.09</v>
      </c>
      <c r="EO1058" s="9">
        <v>75.98</v>
      </c>
      <c r="EP1058" s="9">
        <v>75.48</v>
      </c>
      <c r="EQ1058" s="9">
        <v>72.989999999999995</v>
      </c>
      <c r="ER1058" s="9">
        <v>67.03</v>
      </c>
      <c r="ES1058" s="9">
        <v>64.819999999999993</v>
      </c>
      <c r="ET1058" s="9">
        <v>64.680000000000007</v>
      </c>
      <c r="EU1058" s="9">
        <v>64.87</v>
      </c>
      <c r="EV1058" s="9">
        <v>65.31</v>
      </c>
      <c r="EW1058" s="9">
        <v>67.59</v>
      </c>
      <c r="EX1058" s="9">
        <v>73.34</v>
      </c>
      <c r="EY1058" s="9">
        <v>75.44</v>
      </c>
      <c r="EZ1058" s="9">
        <v>75.66</v>
      </c>
      <c r="FA1058" s="9">
        <v>75.599999999999994</v>
      </c>
      <c r="FB1058" s="9">
        <v>75.209999999999994</v>
      </c>
      <c r="FC1058" s="9">
        <v>72.88</v>
      </c>
      <c r="FD1058" s="9">
        <v>67.12</v>
      </c>
      <c r="FE1058" s="9">
        <v>65.069999999999993</v>
      </c>
      <c r="FF1058" s="9">
        <v>64.959999999999994</v>
      </c>
      <c r="FG1058" s="9">
        <v>65.09</v>
      </c>
      <c r="FH1058" s="9">
        <v>65.56</v>
      </c>
      <c r="FI1058" s="9">
        <v>67.87</v>
      </c>
      <c r="FJ1058" s="9">
        <v>73.7</v>
      </c>
      <c r="FK1058" s="9">
        <v>75.88</v>
      </c>
      <c r="FL1058" s="9">
        <v>76.099999999999994</v>
      </c>
      <c r="FM1058" s="9">
        <v>76.06</v>
      </c>
      <c r="FO1058" s="9">
        <v>84.634299999999996</v>
      </c>
      <c r="FP1058" s="7">
        <v>65.11</v>
      </c>
      <c r="FQ1058" s="9">
        <v>1.3419000000000001</v>
      </c>
      <c r="FT1058" s="7">
        <v>3.66</v>
      </c>
      <c r="FU1058" s="7">
        <v>4.38</v>
      </c>
      <c r="FV1058" s="9">
        <v>84.814400000000006</v>
      </c>
      <c r="FX1058" s="9">
        <v>63.34</v>
      </c>
      <c r="FY1058" s="9">
        <v>62.47</v>
      </c>
      <c r="FZ1058" s="9">
        <v>62.05</v>
      </c>
      <c r="GA1058" s="9">
        <v>61.67</v>
      </c>
      <c r="GB1058" s="9">
        <v>62.51</v>
      </c>
      <c r="GD1058" s="9">
        <v>63.34</v>
      </c>
      <c r="GE1058" s="9">
        <v>62.79</v>
      </c>
      <c r="GF1058" s="9">
        <v>62.47</v>
      </c>
      <c r="GG1058" s="9">
        <v>62.29</v>
      </c>
      <c r="GH1058" s="9">
        <v>62.17</v>
      </c>
      <c r="GI1058" s="9">
        <v>62.05</v>
      </c>
      <c r="GJ1058" s="9">
        <v>61.94</v>
      </c>
      <c r="GK1058" s="9">
        <v>61.85</v>
      </c>
      <c r="GL1058" s="9">
        <v>61.79</v>
      </c>
      <c r="GM1058" s="9">
        <v>61.75</v>
      </c>
      <c r="GN1058" s="9">
        <v>61.7</v>
      </c>
      <c r="GO1058" s="9">
        <v>61.67</v>
      </c>
      <c r="GP1058" s="9">
        <v>61.68</v>
      </c>
      <c r="GQ1058" s="9">
        <v>61.72</v>
      </c>
      <c r="GR1058" s="9">
        <v>61.78</v>
      </c>
      <c r="GS1058" s="9">
        <v>61.84</v>
      </c>
      <c r="GT1058" s="9">
        <v>61.87</v>
      </c>
      <c r="GU1058" s="9">
        <v>61.94</v>
      </c>
      <c r="GV1058" s="9">
        <v>62.04</v>
      </c>
      <c r="GW1058" s="9">
        <v>62.15</v>
      </c>
      <c r="GX1058" s="9">
        <v>62.26</v>
      </c>
      <c r="GY1058" s="9">
        <v>62.37</v>
      </c>
      <c r="GZ1058" s="9">
        <v>62.43</v>
      </c>
      <c r="HA1058" s="9">
        <v>62.51</v>
      </c>
      <c r="HB1058" s="9">
        <v>62.65</v>
      </c>
      <c r="HC1058" s="9">
        <v>62.79</v>
      </c>
      <c r="HD1058" s="9">
        <v>62.93</v>
      </c>
      <c r="HE1058" s="9">
        <v>63.08</v>
      </c>
      <c r="HF1058" s="9">
        <v>63.17</v>
      </c>
      <c r="HG1058" s="9">
        <v>63.26</v>
      </c>
      <c r="HH1058" s="9">
        <v>63.35</v>
      </c>
      <c r="HI1058" s="9">
        <v>63.43</v>
      </c>
      <c r="HJ1058" s="9">
        <v>63.56</v>
      </c>
      <c r="HK1058" s="9">
        <v>63.71</v>
      </c>
      <c r="HL1058" s="9">
        <v>63.82</v>
      </c>
      <c r="HM1058" s="9">
        <v>63.97</v>
      </c>
      <c r="HN1058" s="9">
        <v>64.13</v>
      </c>
      <c r="HO1058" s="9">
        <v>64.319999999999993</v>
      </c>
      <c r="HP1058" s="9">
        <v>64.45</v>
      </c>
      <c r="HQ1058" s="9">
        <v>64.569999999999993</v>
      </c>
      <c r="HR1058" s="9">
        <v>64.680000000000007</v>
      </c>
      <c r="HS1058" s="9">
        <v>64.77</v>
      </c>
      <c r="HT1058" s="9">
        <v>64.849999999999994</v>
      </c>
      <c r="HU1058" s="9">
        <v>64.95</v>
      </c>
      <c r="HV1058" s="9">
        <v>65.040000000000006</v>
      </c>
      <c r="HW1058" s="9">
        <v>65.14</v>
      </c>
      <c r="HX1058" s="9">
        <v>65.22</v>
      </c>
      <c r="HY1058" s="9">
        <v>65.34</v>
      </c>
      <c r="ID1058" s="14">
        <v>84.838099999999997</v>
      </c>
      <c r="IE1058" s="14">
        <v>84.747900000000001</v>
      </c>
      <c r="IF1058" s="14">
        <v>-0.10641399999999999</v>
      </c>
      <c r="IH1058" s="7">
        <v>63.34</v>
      </c>
      <c r="II1058" s="9">
        <v>73.150000000000006</v>
      </c>
    </row>
    <row r="1059" spans="1:243" x14ac:dyDescent="0.35">
      <c r="A1059" s="6">
        <f t="shared" si="230"/>
        <v>46034</v>
      </c>
      <c r="B1059" s="13">
        <f t="shared" si="225"/>
        <v>1</v>
      </c>
      <c r="C1059" s="13">
        <f t="shared" si="226"/>
        <v>2026</v>
      </c>
      <c r="D1059">
        <f t="shared" si="227"/>
        <v>202601</v>
      </c>
      <c r="E1059">
        <f t="shared" si="228"/>
        <v>1</v>
      </c>
      <c r="F1059">
        <f t="shared" si="229"/>
        <v>202601</v>
      </c>
      <c r="G1059" t="s">
        <v>2242</v>
      </c>
      <c r="H1059" s="9">
        <v>3.75</v>
      </c>
      <c r="I1059" s="9">
        <v>3.7246000000000001</v>
      </c>
      <c r="J1059" s="10">
        <v>3.7244193999999999</v>
      </c>
      <c r="K1059" s="10">
        <v>3.6662284999999999</v>
      </c>
      <c r="L1059" s="10">
        <v>3.6009150999999999</v>
      </c>
      <c r="M1059" s="10">
        <v>3.5334074000000002</v>
      </c>
      <c r="N1059" s="10">
        <v>3.4699705999999999</v>
      </c>
      <c r="O1059" s="10">
        <v>3.4151007</v>
      </c>
      <c r="P1059" s="10">
        <v>3.3696779000000001</v>
      </c>
      <c r="Q1059" s="10">
        <v>3.3351008000000002</v>
      </c>
      <c r="R1059" s="10">
        <v>3.3113587</v>
      </c>
      <c r="S1059" s="10">
        <v>3.2965518</v>
      </c>
      <c r="T1059" s="10">
        <v>3.2901490999999998</v>
      </c>
      <c r="U1059" s="10">
        <v>3.2906903999999999</v>
      </c>
      <c r="V1059" s="10">
        <v>3.2957551999999999</v>
      </c>
      <c r="W1059" s="10">
        <v>3.3042788000000001</v>
      </c>
      <c r="X1059" s="10">
        <v>3.3156124999999999</v>
      </c>
      <c r="Y1059" s="10">
        <v>3.3291075999999999</v>
      </c>
      <c r="Z1059" s="10">
        <v>3.3441157000000001</v>
      </c>
      <c r="AA1059" s="10">
        <v>3.3599877</v>
      </c>
      <c r="AB1059" s="10">
        <v>3.3761755999999998</v>
      </c>
      <c r="AC1059" s="10">
        <v>3.3924774000000002</v>
      </c>
      <c r="AD1059" s="10">
        <v>3.4087654000000001</v>
      </c>
      <c r="AE1059" s="10">
        <v>3.4249124000000002</v>
      </c>
      <c r="AF1059" s="10">
        <v>3.4407911000000002</v>
      </c>
      <c r="AG1059" s="10">
        <v>3.4562737000000001</v>
      </c>
      <c r="AH1059" s="10">
        <v>3.4712597000000001</v>
      </c>
      <c r="AI1059" s="10">
        <v>3.4857547000000002</v>
      </c>
      <c r="AJ1059" s="10">
        <v>3.4997904000000002</v>
      </c>
      <c r="AK1059" s="10">
        <v>3.5133993000000001</v>
      </c>
      <c r="AL1059" s="10">
        <v>3.5266134</v>
      </c>
      <c r="AM1059" s="10">
        <v>3.5394646000000001</v>
      </c>
      <c r="AN1059" s="10">
        <v>3.5519851</v>
      </c>
      <c r="AO1059" s="10">
        <v>3.5642073000000001</v>
      </c>
      <c r="AP1059" s="10">
        <v>3.5761628000000001</v>
      </c>
      <c r="AQ1059" s="10">
        <v>3.5878839999999999</v>
      </c>
      <c r="AR1059" s="10">
        <v>3.5994031</v>
      </c>
      <c r="AS1059" s="10">
        <v>3.6107518999999999</v>
      </c>
      <c r="AT1059" s="10">
        <v>3.6219614</v>
      </c>
      <c r="AU1059" s="10">
        <v>3.633057</v>
      </c>
      <c r="AV1059" s="10">
        <v>3.6440622999999999</v>
      </c>
      <c r="AW1059" s="10">
        <v>3.6550012000000001</v>
      </c>
      <c r="AX1059" s="10">
        <v>3.6658974999999998</v>
      </c>
      <c r="AY1059" s="10">
        <v>3.6767748</v>
      </c>
      <c r="AZ1059" s="10">
        <v>3.6876570000000002</v>
      </c>
      <c r="BA1059" s="10">
        <v>3.6985679999999999</v>
      </c>
      <c r="BB1059" s="10">
        <v>3.7095313000000001</v>
      </c>
      <c r="BC1059" s="10">
        <v>3.7205708999999998</v>
      </c>
      <c r="BD1059" s="10">
        <v>3.7317105000000002</v>
      </c>
      <c r="BE1059" s="10">
        <v>3.7429739</v>
      </c>
      <c r="BF1059" s="10">
        <v>3.7543815999999999</v>
      </c>
      <c r="BG1059" s="10">
        <v>3.7659376999999998</v>
      </c>
      <c r="BH1059" s="10">
        <v>3.7776399999999999</v>
      </c>
      <c r="BI1059" s="10">
        <v>3.7894868000000002</v>
      </c>
      <c r="BJ1059" s="10">
        <v>3.8014763</v>
      </c>
      <c r="BK1059" s="10">
        <v>3.8136063999999998</v>
      </c>
      <c r="BL1059" s="10">
        <v>3.8258754000000001</v>
      </c>
      <c r="BM1059" s="10">
        <v>3.8382814000000001</v>
      </c>
      <c r="BN1059" s="10">
        <v>3.8508224000000002</v>
      </c>
      <c r="BO1059" s="10">
        <v>3.8634966999999998</v>
      </c>
      <c r="BP1059" s="10">
        <v>3.8763024000000001</v>
      </c>
      <c r="BQ1059" s="10">
        <v>3.8892375000000001</v>
      </c>
      <c r="BR1059" s="10">
        <v>3.9692419999999999</v>
      </c>
      <c r="BS1059" s="10">
        <v>4.0520839000000004</v>
      </c>
      <c r="BU1059" s="9">
        <v>78.55</v>
      </c>
      <c r="BV1059" s="9">
        <v>72.39</v>
      </c>
      <c r="BW1059" s="9">
        <v>67.91</v>
      </c>
      <c r="BX1059" s="9">
        <v>66.52</v>
      </c>
      <c r="BY1059" s="9">
        <v>65.36</v>
      </c>
      <c r="BZ1059" s="9">
        <v>65.06</v>
      </c>
      <c r="CA1059" s="9">
        <v>65.319999999999993</v>
      </c>
      <c r="CB1059" s="9">
        <v>66.38</v>
      </c>
      <c r="CC1059" s="9">
        <v>65.900000000000006</v>
      </c>
      <c r="CD1059" s="9">
        <v>69.239999999999995</v>
      </c>
      <c r="CE1059" s="9">
        <v>71.069999999999993</v>
      </c>
      <c r="CF1059" s="9">
        <v>72.8</v>
      </c>
      <c r="CG1059" s="9">
        <v>72.599999999999994</v>
      </c>
      <c r="CH1059" s="9">
        <v>68.760000000000005</v>
      </c>
      <c r="CI1059" s="9">
        <v>62.4</v>
      </c>
      <c r="CJ1059" s="9">
        <v>58.97</v>
      </c>
      <c r="CK1059" s="9">
        <v>57.57</v>
      </c>
      <c r="CL1059" s="9">
        <v>56.73</v>
      </c>
      <c r="CM1059" s="9">
        <v>56.78</v>
      </c>
      <c r="CN1059" s="9">
        <v>58.77</v>
      </c>
      <c r="CO1059" s="9">
        <v>63.13</v>
      </c>
      <c r="CP1059" s="9">
        <v>66.12</v>
      </c>
      <c r="CQ1059" s="9">
        <v>67.34</v>
      </c>
      <c r="CR1059" s="9">
        <v>69.680000000000007</v>
      </c>
      <c r="CS1059" s="9">
        <v>70.03</v>
      </c>
      <c r="CT1059" s="9">
        <v>66.88</v>
      </c>
      <c r="CU1059" s="9">
        <v>59.37</v>
      </c>
      <c r="CV1059" s="9">
        <v>56.39</v>
      </c>
      <c r="CW1059" s="9">
        <v>54.22</v>
      </c>
      <c r="CX1059" s="9">
        <v>54.51</v>
      </c>
      <c r="CY1059" s="9">
        <v>54.64</v>
      </c>
      <c r="CZ1059" s="9">
        <v>56.67</v>
      </c>
      <c r="DA1059" s="9">
        <v>61.07</v>
      </c>
      <c r="DB1059" s="9">
        <v>64.02</v>
      </c>
      <c r="DC1059" s="9">
        <v>64.8</v>
      </c>
      <c r="DD1059" s="9">
        <v>67.75</v>
      </c>
      <c r="DE1059" s="9">
        <v>67.25</v>
      </c>
      <c r="DF1059" s="9">
        <v>65.25</v>
      </c>
      <c r="DG1059" s="9">
        <v>58.52</v>
      </c>
      <c r="DH1059" s="9">
        <v>55.37</v>
      </c>
      <c r="DI1059" s="9">
        <v>53.88</v>
      </c>
      <c r="DJ1059" s="9">
        <v>54.41</v>
      </c>
      <c r="DK1059" s="9">
        <v>54.06</v>
      </c>
      <c r="DL1059" s="9">
        <v>55.29</v>
      </c>
      <c r="DM1059" s="9">
        <v>59.16</v>
      </c>
      <c r="DN1059" s="9">
        <v>61.78</v>
      </c>
      <c r="DO1059" s="9">
        <v>64.31</v>
      </c>
      <c r="DP1059" s="9">
        <v>67.64</v>
      </c>
      <c r="DR1059" s="9">
        <v>88.24</v>
      </c>
      <c r="DS1059" s="9">
        <v>77.319999999999993</v>
      </c>
      <c r="DT1059" s="9">
        <v>72.03</v>
      </c>
      <c r="DU1059" s="9">
        <v>71.08</v>
      </c>
      <c r="DV1059" s="9">
        <v>70.31</v>
      </c>
      <c r="DW1059" s="9">
        <v>70.14</v>
      </c>
      <c r="DX1059" s="9">
        <v>70.290000000000006</v>
      </c>
      <c r="DY1059" s="9">
        <v>72.55</v>
      </c>
      <c r="DZ1059" s="9">
        <v>73.84</v>
      </c>
      <c r="EA1059" s="9">
        <v>74.760000000000005</v>
      </c>
      <c r="EB1059" s="9">
        <v>76.06</v>
      </c>
      <c r="EC1059" s="9">
        <v>79.16</v>
      </c>
      <c r="ED1059" s="9">
        <v>79.86</v>
      </c>
      <c r="EE1059" s="9">
        <v>76.88</v>
      </c>
      <c r="EF1059" s="9">
        <v>67.64</v>
      </c>
      <c r="EG1059" s="9">
        <v>64.95</v>
      </c>
      <c r="EH1059" s="9">
        <v>64.760000000000005</v>
      </c>
      <c r="EI1059" s="9">
        <v>64.95</v>
      </c>
      <c r="EJ1059" s="9">
        <v>65.45</v>
      </c>
      <c r="EK1059" s="9">
        <v>67.89</v>
      </c>
      <c r="EL1059" s="9">
        <v>73.81</v>
      </c>
      <c r="EM1059" s="9">
        <v>75.97</v>
      </c>
      <c r="EN1059" s="9">
        <v>76.239999999999995</v>
      </c>
      <c r="EO1059" s="9">
        <v>76.14</v>
      </c>
      <c r="EP1059" s="9">
        <v>75.64</v>
      </c>
      <c r="EQ1059" s="9">
        <v>73.14</v>
      </c>
      <c r="ER1059" s="9">
        <v>67.31</v>
      </c>
      <c r="ES1059" s="9">
        <v>65.09</v>
      </c>
      <c r="ET1059" s="9">
        <v>64.94</v>
      </c>
      <c r="EU1059" s="9">
        <v>65.13</v>
      </c>
      <c r="EV1059" s="9">
        <v>65.569999999999993</v>
      </c>
      <c r="EW1059" s="9">
        <v>67.84</v>
      </c>
      <c r="EX1059" s="9">
        <v>73.73</v>
      </c>
      <c r="EY1059" s="9">
        <v>75.84</v>
      </c>
      <c r="EZ1059" s="9">
        <v>76.06</v>
      </c>
      <c r="FA1059" s="9">
        <v>76</v>
      </c>
      <c r="FB1059" s="9">
        <v>75.599999999999994</v>
      </c>
      <c r="FC1059" s="9">
        <v>73.260000000000005</v>
      </c>
      <c r="FD1059" s="9">
        <v>67.36</v>
      </c>
      <c r="FE1059" s="9">
        <v>65.31</v>
      </c>
      <c r="FF1059" s="9">
        <v>65.2</v>
      </c>
      <c r="FG1059" s="9">
        <v>65.319999999999993</v>
      </c>
      <c r="FH1059" s="9">
        <v>65.790000000000006</v>
      </c>
      <c r="FI1059" s="9">
        <v>68.099999999999994</v>
      </c>
      <c r="FJ1059" s="9">
        <v>73.930000000000007</v>
      </c>
      <c r="FK1059" s="9">
        <v>76.099999999999994</v>
      </c>
      <c r="FL1059" s="9">
        <v>76.319999999999993</v>
      </c>
      <c r="FM1059" s="9">
        <v>76.28</v>
      </c>
      <c r="FO1059" s="9">
        <v>84.803899999999999</v>
      </c>
      <c r="FP1059" s="7">
        <v>65.400000000000006</v>
      </c>
      <c r="FQ1059" s="9">
        <v>1.3474999999999999</v>
      </c>
      <c r="FT1059" s="7">
        <v>3.66</v>
      </c>
      <c r="FU1059" s="7">
        <v>4.37</v>
      </c>
      <c r="FV1059" s="9">
        <v>84.983500000000006</v>
      </c>
      <c r="FX1059" s="9">
        <v>63.87</v>
      </c>
      <c r="FY1059" s="9">
        <v>62.85</v>
      </c>
      <c r="FZ1059" s="9">
        <v>62.37</v>
      </c>
      <c r="GA1059" s="9">
        <v>61.97</v>
      </c>
      <c r="GB1059" s="9">
        <v>62.7</v>
      </c>
      <c r="GD1059" s="9">
        <v>63.87</v>
      </c>
      <c r="GE1059" s="9">
        <v>63.22</v>
      </c>
      <c r="GF1059" s="9">
        <v>62.85</v>
      </c>
      <c r="GG1059" s="9">
        <v>62.64</v>
      </c>
      <c r="GH1059" s="9">
        <v>62.5</v>
      </c>
      <c r="GI1059" s="9">
        <v>62.37</v>
      </c>
      <c r="GJ1059" s="9">
        <v>62.25</v>
      </c>
      <c r="GK1059" s="9">
        <v>62.17</v>
      </c>
      <c r="GL1059" s="9">
        <v>62.11</v>
      </c>
      <c r="GM1059" s="9">
        <v>62.06</v>
      </c>
      <c r="GN1059" s="9">
        <v>62.01</v>
      </c>
      <c r="GO1059" s="9">
        <v>61.97</v>
      </c>
      <c r="GP1059" s="9">
        <v>61.97</v>
      </c>
      <c r="GQ1059" s="9">
        <v>62.01</v>
      </c>
      <c r="GR1059" s="9">
        <v>62.06</v>
      </c>
      <c r="GS1059" s="9">
        <v>62.11</v>
      </c>
      <c r="GT1059" s="9">
        <v>62.14</v>
      </c>
      <c r="GU1059" s="9">
        <v>62.19</v>
      </c>
      <c r="GV1059" s="9">
        <v>62.28</v>
      </c>
      <c r="GW1059" s="9">
        <v>62.37</v>
      </c>
      <c r="GX1059" s="9">
        <v>62.47</v>
      </c>
      <c r="GY1059" s="9">
        <v>62.57</v>
      </c>
      <c r="GZ1059" s="9">
        <v>62.62</v>
      </c>
      <c r="HA1059" s="9">
        <v>62.7</v>
      </c>
      <c r="HB1059" s="9">
        <v>62.84</v>
      </c>
      <c r="HC1059" s="9">
        <v>62.97</v>
      </c>
      <c r="HD1059" s="9">
        <v>63.11</v>
      </c>
      <c r="HE1059" s="9">
        <v>63.25</v>
      </c>
      <c r="HF1059" s="9">
        <v>63.34</v>
      </c>
      <c r="HG1059" s="9">
        <v>63.43</v>
      </c>
      <c r="HH1059" s="9">
        <v>63.52</v>
      </c>
      <c r="HI1059" s="9">
        <v>63.6</v>
      </c>
      <c r="HJ1059" s="9">
        <v>63.73</v>
      </c>
      <c r="HK1059" s="9">
        <v>63.88</v>
      </c>
      <c r="HL1059" s="9">
        <v>63.99</v>
      </c>
      <c r="HM1059" s="9">
        <v>64.13</v>
      </c>
      <c r="HN1059" s="9">
        <v>64.290000000000006</v>
      </c>
      <c r="HO1059" s="9">
        <v>64.48</v>
      </c>
      <c r="HP1059" s="9">
        <v>64.62</v>
      </c>
      <c r="HQ1059" s="9">
        <v>64.739999999999995</v>
      </c>
      <c r="HR1059" s="9">
        <v>64.849999999999994</v>
      </c>
      <c r="HS1059" s="9">
        <v>64.94</v>
      </c>
      <c r="HT1059" s="9">
        <v>65.02</v>
      </c>
      <c r="HU1059" s="9">
        <v>65.12</v>
      </c>
      <c r="HV1059" s="9">
        <v>65.209999999999994</v>
      </c>
      <c r="HW1059" s="9">
        <v>65.31</v>
      </c>
      <c r="HX1059" s="9">
        <v>65.39</v>
      </c>
      <c r="HY1059" s="9">
        <v>65.510000000000005</v>
      </c>
      <c r="ID1059" s="14">
        <v>84.838099999999997</v>
      </c>
      <c r="IE1059" s="14">
        <v>84.747900000000001</v>
      </c>
      <c r="IF1059" s="14">
        <v>-0.10641399999999999</v>
      </c>
      <c r="IH1059" s="7">
        <v>63.87</v>
      </c>
      <c r="II1059" s="9">
        <v>78.55</v>
      </c>
    </row>
    <row r="1060" spans="1:243" x14ac:dyDescent="0.35">
      <c r="A1060" s="6">
        <f t="shared" si="230"/>
        <v>46035</v>
      </c>
      <c r="B1060" s="13">
        <f t="shared" si="225"/>
        <v>1</v>
      </c>
      <c r="C1060" s="13">
        <f t="shared" si="226"/>
        <v>2026</v>
      </c>
      <c r="D1060">
        <f t="shared" si="227"/>
        <v>202601</v>
      </c>
      <c r="E1060">
        <f t="shared" si="228"/>
        <v>1</v>
      </c>
      <c r="F1060">
        <f t="shared" si="229"/>
        <v>202601</v>
      </c>
      <c r="G1060" t="s">
        <v>2243</v>
      </c>
      <c r="H1060" s="9">
        <v>3.75</v>
      </c>
      <c r="I1060" s="9">
        <v>3.7250000000000001</v>
      </c>
      <c r="J1060" s="10">
        <v>3.7267336000000002</v>
      </c>
      <c r="K1060" s="10">
        <v>3.6696132000000001</v>
      </c>
      <c r="L1060" s="10">
        <v>3.6053890000000002</v>
      </c>
      <c r="M1060" s="10">
        <v>3.5380234000000002</v>
      </c>
      <c r="N1060" s="10">
        <v>3.4727868000000002</v>
      </c>
      <c r="O1060" s="10">
        <v>3.4157294</v>
      </c>
      <c r="P1060" s="10">
        <v>3.3691334999999998</v>
      </c>
      <c r="Q1060" s="10">
        <v>3.3349310000000001</v>
      </c>
      <c r="R1060" s="10">
        <v>3.3130923999999999</v>
      </c>
      <c r="S1060" s="10">
        <v>3.3014003999999999</v>
      </c>
      <c r="T1060" s="10">
        <v>3.2989549</v>
      </c>
      <c r="U1060" s="10">
        <v>3.3035537000000001</v>
      </c>
      <c r="V1060" s="10">
        <v>3.3120200999999998</v>
      </c>
      <c r="W1060" s="10">
        <v>3.3232059</v>
      </c>
      <c r="X1060" s="10">
        <v>3.3365456</v>
      </c>
      <c r="Y1060" s="10">
        <v>3.3514743</v>
      </c>
      <c r="Z1060" s="10">
        <v>3.3674271</v>
      </c>
      <c r="AA1060" s="10">
        <v>3.3838382999999999</v>
      </c>
      <c r="AB1060" s="10">
        <v>3.4002395999999999</v>
      </c>
      <c r="AC1060" s="10">
        <v>3.4164956000000002</v>
      </c>
      <c r="AD1060" s="10">
        <v>3.4325421999999999</v>
      </c>
      <c r="AE1060" s="10">
        <v>3.4483155999999999</v>
      </c>
      <c r="AF1060" s="10">
        <v>3.4637524000000002</v>
      </c>
      <c r="AG1060" s="10">
        <v>3.4787884</v>
      </c>
      <c r="AH1060" s="10">
        <v>3.4933763999999998</v>
      </c>
      <c r="AI1060" s="10">
        <v>3.5075346999999999</v>
      </c>
      <c r="AJ1060" s="10">
        <v>3.5212976</v>
      </c>
      <c r="AK1060" s="10">
        <v>3.5346997999999998</v>
      </c>
      <c r="AL1060" s="10">
        <v>3.5477759</v>
      </c>
      <c r="AM1060" s="10">
        <v>3.5605604</v>
      </c>
      <c r="AN1060" s="10">
        <v>3.5730878000000001</v>
      </c>
      <c r="AO1060" s="10">
        <v>3.5853929</v>
      </c>
      <c r="AP1060" s="10">
        <v>3.5975100000000002</v>
      </c>
      <c r="AQ1060" s="10">
        <v>3.6094737000000001</v>
      </c>
      <c r="AR1060" s="10">
        <v>3.6213188000000001</v>
      </c>
      <c r="AS1060" s="10">
        <v>3.6330795999999999</v>
      </c>
      <c r="AT1060" s="10">
        <v>3.6447885000000002</v>
      </c>
      <c r="AU1060" s="10">
        <v>3.6564659000000002</v>
      </c>
      <c r="AV1060" s="10">
        <v>3.6681279999999998</v>
      </c>
      <c r="AW1060" s="10">
        <v>3.6797909</v>
      </c>
      <c r="AX1060" s="10">
        <v>3.6914712999999999</v>
      </c>
      <c r="AY1060" s="10">
        <v>3.7031849999999999</v>
      </c>
      <c r="AZ1060" s="10">
        <v>3.7149485000000002</v>
      </c>
      <c r="BA1060" s="10">
        <v>3.7267782</v>
      </c>
      <c r="BB1060" s="10">
        <v>3.7386900999999999</v>
      </c>
      <c r="BC1060" s="10">
        <v>3.7507006000000001</v>
      </c>
      <c r="BD1060" s="10">
        <v>3.762826</v>
      </c>
      <c r="BE1060" s="10">
        <v>3.7750824999999999</v>
      </c>
      <c r="BF1060" s="10">
        <v>3.7874835</v>
      </c>
      <c r="BG1060" s="10">
        <v>3.8000288000000002</v>
      </c>
      <c r="BH1060" s="10">
        <v>3.8127137000000002</v>
      </c>
      <c r="BI1060" s="10">
        <v>3.8255336999999998</v>
      </c>
      <c r="BJ1060" s="10">
        <v>3.8384844</v>
      </c>
      <c r="BK1060" s="10">
        <v>3.8515609999999998</v>
      </c>
      <c r="BL1060" s="10">
        <v>3.8647591000000001</v>
      </c>
      <c r="BM1060" s="10">
        <v>3.8780741999999999</v>
      </c>
      <c r="BN1060" s="10">
        <v>3.8915015999999998</v>
      </c>
      <c r="BO1060" s="10">
        <v>3.9050367000000001</v>
      </c>
      <c r="BP1060" s="10">
        <v>3.9186754000000001</v>
      </c>
      <c r="BQ1060" s="10">
        <v>3.9324126000000001</v>
      </c>
      <c r="BR1060" s="10">
        <v>4.0165537000000002</v>
      </c>
      <c r="BS1060" s="10">
        <v>4.1024906999999997</v>
      </c>
      <c r="BU1060" s="9">
        <v>81.87</v>
      </c>
      <c r="BV1060" s="9">
        <v>74.83</v>
      </c>
      <c r="BW1060" s="9">
        <v>68.25</v>
      </c>
      <c r="BX1060" s="9">
        <v>66.14</v>
      </c>
      <c r="BY1060" s="9">
        <v>65.099999999999994</v>
      </c>
      <c r="BZ1060" s="9">
        <v>64.8</v>
      </c>
      <c r="CA1060" s="9">
        <v>64.89</v>
      </c>
      <c r="CB1060" s="9">
        <v>66.16</v>
      </c>
      <c r="CC1060" s="9">
        <v>65.81</v>
      </c>
      <c r="CD1060" s="9">
        <v>69.13</v>
      </c>
      <c r="CE1060" s="9">
        <v>71.12</v>
      </c>
      <c r="CF1060" s="9">
        <v>72.81</v>
      </c>
      <c r="CG1060" s="9">
        <v>72.64</v>
      </c>
      <c r="CH1060" s="9">
        <v>68.8</v>
      </c>
      <c r="CI1060" s="9">
        <v>62.47</v>
      </c>
      <c r="CJ1060" s="9">
        <v>58.95</v>
      </c>
      <c r="CK1060" s="9">
        <v>57.49</v>
      </c>
      <c r="CL1060" s="9">
        <v>56.57</v>
      </c>
      <c r="CM1060" s="9">
        <v>56.59</v>
      </c>
      <c r="CN1060" s="9">
        <v>58.43</v>
      </c>
      <c r="CO1060" s="9">
        <v>62.41</v>
      </c>
      <c r="CP1060" s="9">
        <v>65.650000000000006</v>
      </c>
      <c r="CQ1060" s="9">
        <v>67.150000000000006</v>
      </c>
      <c r="CR1060" s="9">
        <v>69.45</v>
      </c>
      <c r="CS1060" s="9">
        <v>70</v>
      </c>
      <c r="CT1060" s="9">
        <v>66.55</v>
      </c>
      <c r="CU1060" s="9">
        <v>59.01</v>
      </c>
      <c r="CV1060" s="9">
        <v>56.03</v>
      </c>
      <c r="CW1060" s="9">
        <v>53.86</v>
      </c>
      <c r="CX1060" s="9">
        <v>54.15</v>
      </c>
      <c r="CY1060" s="9">
        <v>54.28</v>
      </c>
      <c r="CZ1060" s="9">
        <v>56.32</v>
      </c>
      <c r="DA1060" s="9">
        <v>60.72</v>
      </c>
      <c r="DB1060" s="9">
        <v>63.67</v>
      </c>
      <c r="DC1060" s="9">
        <v>64.45</v>
      </c>
      <c r="DD1060" s="9">
        <v>67.34</v>
      </c>
      <c r="DE1060" s="9">
        <v>66.84</v>
      </c>
      <c r="DF1060" s="9">
        <v>64.83</v>
      </c>
      <c r="DG1060" s="9">
        <v>58.26</v>
      </c>
      <c r="DH1060" s="9">
        <v>55.1</v>
      </c>
      <c r="DI1060" s="9">
        <v>53.61</v>
      </c>
      <c r="DJ1060" s="9">
        <v>54.14</v>
      </c>
      <c r="DK1060" s="9">
        <v>53.79</v>
      </c>
      <c r="DL1060" s="9">
        <v>55.02</v>
      </c>
      <c r="DM1060" s="9">
        <v>58.83</v>
      </c>
      <c r="DN1060" s="9">
        <v>61.45</v>
      </c>
      <c r="DO1060" s="9">
        <v>63.98</v>
      </c>
      <c r="DP1060" s="9">
        <v>67.28</v>
      </c>
      <c r="DR1060" s="9">
        <v>92.31</v>
      </c>
      <c r="DS1060" s="9">
        <v>79.08</v>
      </c>
      <c r="DT1060" s="9">
        <v>72.02</v>
      </c>
      <c r="DU1060" s="9">
        <v>70.819999999999993</v>
      </c>
      <c r="DV1060" s="9">
        <v>70.06</v>
      </c>
      <c r="DW1060" s="9">
        <v>70.06</v>
      </c>
      <c r="DX1060" s="9">
        <v>70.22</v>
      </c>
      <c r="DY1060" s="9">
        <v>72.47</v>
      </c>
      <c r="DZ1060" s="9">
        <v>74.17</v>
      </c>
      <c r="EA1060" s="9">
        <v>75.09</v>
      </c>
      <c r="EB1060" s="9">
        <v>76.39</v>
      </c>
      <c r="EC1060" s="9">
        <v>79.5</v>
      </c>
      <c r="ED1060" s="9">
        <v>80.19</v>
      </c>
      <c r="EE1060" s="9">
        <v>77.209999999999994</v>
      </c>
      <c r="EF1060" s="9">
        <v>67.680000000000007</v>
      </c>
      <c r="EG1060" s="9">
        <v>64.989999999999995</v>
      </c>
      <c r="EH1060" s="9">
        <v>64.8</v>
      </c>
      <c r="EI1060" s="9">
        <v>64.989999999999995</v>
      </c>
      <c r="EJ1060" s="9">
        <v>65.489999999999995</v>
      </c>
      <c r="EK1060" s="9">
        <v>67.930000000000007</v>
      </c>
      <c r="EL1060" s="9">
        <v>73.44</v>
      </c>
      <c r="EM1060" s="9">
        <v>75.59</v>
      </c>
      <c r="EN1060" s="9">
        <v>75.86</v>
      </c>
      <c r="EO1060" s="9">
        <v>75.75</v>
      </c>
      <c r="EP1060" s="9">
        <v>75.260000000000005</v>
      </c>
      <c r="EQ1060" s="9">
        <v>72.77</v>
      </c>
      <c r="ER1060" s="9">
        <v>67.319999999999993</v>
      </c>
      <c r="ES1060" s="9">
        <v>65.099999999999994</v>
      </c>
      <c r="ET1060" s="9">
        <v>64.94</v>
      </c>
      <c r="EU1060" s="9">
        <v>65.13</v>
      </c>
      <c r="EV1060" s="9">
        <v>65.569999999999993</v>
      </c>
      <c r="EW1060" s="9">
        <v>67.84</v>
      </c>
      <c r="EX1060" s="9">
        <v>73.56</v>
      </c>
      <c r="EY1060" s="9">
        <v>75.69</v>
      </c>
      <c r="EZ1060" s="9">
        <v>75.92</v>
      </c>
      <c r="FA1060" s="9">
        <v>75.86</v>
      </c>
      <c r="FB1060" s="9">
        <v>75.459999999999994</v>
      </c>
      <c r="FC1060" s="9">
        <v>73.12</v>
      </c>
      <c r="FD1060" s="9">
        <v>67.66</v>
      </c>
      <c r="FE1060" s="9">
        <v>65.61</v>
      </c>
      <c r="FF1060" s="9">
        <v>65.5</v>
      </c>
      <c r="FG1060" s="9">
        <v>65.62</v>
      </c>
      <c r="FH1060" s="9">
        <v>66.09</v>
      </c>
      <c r="FI1060" s="9">
        <v>68.400000000000006</v>
      </c>
      <c r="FJ1060" s="9">
        <v>73.739999999999995</v>
      </c>
      <c r="FK1060" s="9">
        <v>75.91</v>
      </c>
      <c r="FL1060" s="9">
        <v>76.14</v>
      </c>
      <c r="FM1060" s="9">
        <v>76.099999999999994</v>
      </c>
      <c r="FO1060" s="9">
        <v>84.759299999999996</v>
      </c>
      <c r="FP1060" s="7">
        <v>67.58</v>
      </c>
      <c r="FQ1060" s="9">
        <v>1.3442000000000001</v>
      </c>
      <c r="FT1060" s="7">
        <v>3.66</v>
      </c>
      <c r="FU1060" s="7">
        <v>4.4000000000000004</v>
      </c>
      <c r="FV1060" s="9">
        <v>84.940299999999993</v>
      </c>
      <c r="FX1060" s="9">
        <v>65.47</v>
      </c>
      <c r="FY1060" s="9">
        <v>64.290000000000006</v>
      </c>
      <c r="FZ1060" s="9">
        <v>63.58</v>
      </c>
      <c r="GA1060" s="9">
        <v>62.94</v>
      </c>
      <c r="GB1060" s="9">
        <v>63.5</v>
      </c>
      <c r="GD1060" s="9">
        <v>65.47</v>
      </c>
      <c r="GE1060" s="9">
        <v>64.75</v>
      </c>
      <c r="GF1060" s="9">
        <v>64.290000000000006</v>
      </c>
      <c r="GG1060" s="9">
        <v>63.99</v>
      </c>
      <c r="GH1060" s="9">
        <v>63.77</v>
      </c>
      <c r="GI1060" s="9">
        <v>63.58</v>
      </c>
      <c r="GJ1060" s="9">
        <v>63.41</v>
      </c>
      <c r="GK1060" s="9">
        <v>63.28</v>
      </c>
      <c r="GL1060" s="9">
        <v>63.18</v>
      </c>
      <c r="GM1060" s="9">
        <v>63.09</v>
      </c>
      <c r="GN1060" s="9">
        <v>63</v>
      </c>
      <c r="GO1060" s="9">
        <v>62.94</v>
      </c>
      <c r="GP1060" s="9">
        <v>62.93</v>
      </c>
      <c r="GQ1060" s="9">
        <v>62.95</v>
      </c>
      <c r="GR1060" s="9">
        <v>62.98</v>
      </c>
      <c r="GS1060" s="9">
        <v>63.02</v>
      </c>
      <c r="GT1060" s="9">
        <v>63.04</v>
      </c>
      <c r="GU1060" s="9">
        <v>63.08</v>
      </c>
      <c r="GV1060" s="9">
        <v>63.16</v>
      </c>
      <c r="GW1060" s="9">
        <v>63.23</v>
      </c>
      <c r="GX1060" s="9">
        <v>63.31</v>
      </c>
      <c r="GY1060" s="9">
        <v>63.4</v>
      </c>
      <c r="GZ1060" s="9">
        <v>63.44</v>
      </c>
      <c r="HA1060" s="9">
        <v>63.5</v>
      </c>
      <c r="HB1060" s="9">
        <v>63.62</v>
      </c>
      <c r="HC1060" s="9">
        <v>63.73</v>
      </c>
      <c r="HD1060" s="9">
        <v>63.85</v>
      </c>
      <c r="HE1060" s="9">
        <v>63.97</v>
      </c>
      <c r="HF1060" s="9">
        <v>64.040000000000006</v>
      </c>
      <c r="HG1060" s="9">
        <v>64.12</v>
      </c>
      <c r="HH1060" s="9">
        <v>64.19</v>
      </c>
      <c r="HI1060" s="9">
        <v>64.25</v>
      </c>
      <c r="HJ1060" s="9">
        <v>64.36</v>
      </c>
      <c r="HK1060" s="9">
        <v>64.489999999999995</v>
      </c>
      <c r="HL1060" s="9">
        <v>64.58</v>
      </c>
      <c r="HM1060" s="9">
        <v>64.7</v>
      </c>
      <c r="HN1060" s="9">
        <v>64.84</v>
      </c>
      <c r="HO1060" s="9">
        <v>65.010000000000005</v>
      </c>
      <c r="HP1060" s="9">
        <v>65.13</v>
      </c>
      <c r="HQ1060" s="9">
        <v>65.23</v>
      </c>
      <c r="HR1060" s="9">
        <v>65.319999999999993</v>
      </c>
      <c r="HS1060" s="9">
        <v>65.39</v>
      </c>
      <c r="HT1060" s="9">
        <v>65.45</v>
      </c>
      <c r="HU1060" s="9">
        <v>65.53</v>
      </c>
      <c r="HV1060" s="9">
        <v>65.599999999999994</v>
      </c>
      <c r="HW1060" s="9">
        <v>65.680000000000007</v>
      </c>
      <c r="HX1060" s="9">
        <v>65.75</v>
      </c>
      <c r="HY1060" s="9">
        <v>65.849999999999994</v>
      </c>
      <c r="ID1060" s="14">
        <v>84.838099999999997</v>
      </c>
      <c r="IE1060" s="14">
        <v>84.747900000000001</v>
      </c>
      <c r="IF1060" s="14">
        <v>-0.10641399999999999</v>
      </c>
      <c r="IH1060" s="7">
        <v>65.47</v>
      </c>
      <c r="II1060" s="9">
        <v>81.87</v>
      </c>
    </row>
    <row r="1061" spans="1:243" x14ac:dyDescent="0.35">
      <c r="A1061" s="6">
        <f t="shared" si="230"/>
        <v>46036</v>
      </c>
      <c r="B1061" s="13">
        <f t="shared" si="225"/>
        <v>1</v>
      </c>
      <c r="C1061" s="13">
        <f t="shared" si="226"/>
        <v>2026</v>
      </c>
      <c r="D1061">
        <f t="shared" si="227"/>
        <v>202601</v>
      </c>
      <c r="E1061">
        <f t="shared" si="228"/>
        <v>1</v>
      </c>
      <c r="F1061">
        <f t="shared" si="229"/>
        <v>202601</v>
      </c>
      <c r="G1061" t="s">
        <v>2244</v>
      </c>
      <c r="H1061" s="9">
        <v>3.75</v>
      </c>
      <c r="I1061" s="9">
        <v>3.7248000000000001</v>
      </c>
      <c r="J1061" s="10">
        <v>3.7288526000000002</v>
      </c>
      <c r="K1061" s="10">
        <v>3.6644833000000001</v>
      </c>
      <c r="L1061" s="10">
        <v>3.5933174999999999</v>
      </c>
      <c r="M1061" s="10">
        <v>3.5213009999999998</v>
      </c>
      <c r="N1061" s="10">
        <v>3.4541382999999999</v>
      </c>
      <c r="O1061" s="10">
        <v>3.3957513000000001</v>
      </c>
      <c r="P1061" s="10">
        <v>3.3473706000000001</v>
      </c>
      <c r="Q1061" s="10">
        <v>3.3108767000000001</v>
      </c>
      <c r="R1061" s="10">
        <v>3.2863863000000002</v>
      </c>
      <c r="S1061" s="10">
        <v>3.2721567</v>
      </c>
      <c r="T1061" s="10">
        <v>3.2671337</v>
      </c>
      <c r="U1061" s="10">
        <v>3.2693246999999999</v>
      </c>
      <c r="V1061" s="10">
        <v>3.2755546999999998</v>
      </c>
      <c r="W1061" s="10">
        <v>3.2846565999999999</v>
      </c>
      <c r="X1061" s="10">
        <v>3.2960547</v>
      </c>
      <c r="Y1061" s="10">
        <v>3.3091737999999999</v>
      </c>
      <c r="Z1061" s="10">
        <v>3.3234384000000001</v>
      </c>
      <c r="AA1061" s="10">
        <v>3.3382729000000002</v>
      </c>
      <c r="AB1061" s="10">
        <v>3.3532031999999998</v>
      </c>
      <c r="AC1061" s="10">
        <v>3.3681046000000001</v>
      </c>
      <c r="AD1061" s="10">
        <v>3.3829275000000001</v>
      </c>
      <c r="AE1061" s="10">
        <v>3.3976226</v>
      </c>
      <c r="AF1061" s="10">
        <v>3.4121407000000001</v>
      </c>
      <c r="AG1061" s="10">
        <v>3.4264318</v>
      </c>
      <c r="AH1061" s="10">
        <v>3.4404583999999998</v>
      </c>
      <c r="AI1061" s="10">
        <v>3.4542286999999998</v>
      </c>
      <c r="AJ1061" s="10">
        <v>3.4677620999999998</v>
      </c>
      <c r="AK1061" s="10">
        <v>3.4810783999999999</v>
      </c>
      <c r="AL1061" s="10">
        <v>3.4941973000000002</v>
      </c>
      <c r="AM1061" s="10">
        <v>3.5071382999999998</v>
      </c>
      <c r="AN1061" s="10">
        <v>3.5199210999999999</v>
      </c>
      <c r="AO1061" s="10">
        <v>3.5325655</v>
      </c>
      <c r="AP1061" s="10">
        <v>3.5450910000000002</v>
      </c>
      <c r="AQ1061" s="10">
        <v>3.5575173000000002</v>
      </c>
      <c r="AR1061" s="10">
        <v>3.5698641000000002</v>
      </c>
      <c r="AS1061" s="10">
        <v>3.5821510000000001</v>
      </c>
      <c r="AT1061" s="10">
        <v>3.5943969999999998</v>
      </c>
      <c r="AU1061" s="10">
        <v>3.6066180999999999</v>
      </c>
      <c r="AV1061" s="10">
        <v>3.6188288000000002</v>
      </c>
      <c r="AW1061" s="10">
        <v>3.6310441</v>
      </c>
      <c r="AX1061" s="10">
        <v>3.6432790000000002</v>
      </c>
      <c r="AY1061" s="10">
        <v>3.655548</v>
      </c>
      <c r="AZ1061" s="10">
        <v>3.6678662000000002</v>
      </c>
      <c r="BA1061" s="10">
        <v>3.6802484999999998</v>
      </c>
      <c r="BB1061" s="10">
        <v>3.6927094999999999</v>
      </c>
      <c r="BC1061" s="10">
        <v>3.7052640999999999</v>
      </c>
      <c r="BD1061" s="10">
        <v>3.7179274000000002</v>
      </c>
      <c r="BE1061" s="10">
        <v>3.7307138000000002</v>
      </c>
      <c r="BF1061" s="10">
        <v>3.7436354000000001</v>
      </c>
      <c r="BG1061" s="10">
        <v>3.7566913</v>
      </c>
      <c r="BH1061" s="10">
        <v>3.7698765000000001</v>
      </c>
      <c r="BI1061" s="10">
        <v>3.7831863000000001</v>
      </c>
      <c r="BJ1061" s="10">
        <v>3.7966163000000002</v>
      </c>
      <c r="BK1061" s="10">
        <v>3.8101615</v>
      </c>
      <c r="BL1061" s="10">
        <v>3.8238172000000001</v>
      </c>
      <c r="BM1061" s="10">
        <v>3.8375789999999999</v>
      </c>
      <c r="BN1061" s="10">
        <v>3.8514417999999999</v>
      </c>
      <c r="BO1061" s="10">
        <v>3.8654009999999999</v>
      </c>
      <c r="BP1061" s="10">
        <v>3.8794523000000001</v>
      </c>
      <c r="BQ1061" s="10">
        <v>3.8935903999999999</v>
      </c>
      <c r="BR1061" s="10">
        <v>3.9798640000000001</v>
      </c>
      <c r="BS1061" s="10">
        <v>4.0673557999999996</v>
      </c>
      <c r="BU1061" s="9">
        <v>83.06</v>
      </c>
      <c r="BV1061" s="9">
        <v>75.62</v>
      </c>
      <c r="BW1061" s="9">
        <v>67.930000000000007</v>
      </c>
      <c r="BX1061" s="9">
        <v>65.87</v>
      </c>
      <c r="BY1061" s="9">
        <v>64.69</v>
      </c>
      <c r="BZ1061" s="9">
        <v>64.19</v>
      </c>
      <c r="CA1061" s="9">
        <v>64.44</v>
      </c>
      <c r="CB1061" s="9">
        <v>65.680000000000007</v>
      </c>
      <c r="CC1061" s="9">
        <v>65.12</v>
      </c>
      <c r="CD1061" s="9">
        <v>68.42</v>
      </c>
      <c r="CE1061" s="9">
        <v>70.39</v>
      </c>
      <c r="CF1061" s="9">
        <v>72.25</v>
      </c>
      <c r="CG1061" s="9">
        <v>72.09</v>
      </c>
      <c r="CH1061" s="9">
        <v>68.14</v>
      </c>
      <c r="CI1061" s="9">
        <v>62</v>
      </c>
      <c r="CJ1061" s="9">
        <v>58.41</v>
      </c>
      <c r="CK1061" s="9">
        <v>56.81</v>
      </c>
      <c r="CL1061" s="9">
        <v>55.97</v>
      </c>
      <c r="CM1061" s="9">
        <v>56.03</v>
      </c>
      <c r="CN1061" s="9">
        <v>57.95</v>
      </c>
      <c r="CO1061" s="9">
        <v>61.48</v>
      </c>
      <c r="CP1061" s="9">
        <v>64.91</v>
      </c>
      <c r="CQ1061" s="9">
        <v>66.56</v>
      </c>
      <c r="CR1061" s="9">
        <v>68.66</v>
      </c>
      <c r="CS1061" s="9">
        <v>69.42</v>
      </c>
      <c r="CT1061" s="9">
        <v>65.72</v>
      </c>
      <c r="CU1061" s="9">
        <v>58.3</v>
      </c>
      <c r="CV1061" s="9">
        <v>55.31</v>
      </c>
      <c r="CW1061" s="9">
        <v>53.13</v>
      </c>
      <c r="CX1061" s="9">
        <v>53.39</v>
      </c>
      <c r="CY1061" s="9">
        <v>53.51</v>
      </c>
      <c r="CZ1061" s="9">
        <v>55.55</v>
      </c>
      <c r="DA1061" s="9">
        <v>59.9</v>
      </c>
      <c r="DB1061" s="9">
        <v>62.84</v>
      </c>
      <c r="DC1061" s="9">
        <v>63.62</v>
      </c>
      <c r="DD1061" s="9">
        <v>66.64</v>
      </c>
      <c r="DE1061" s="9">
        <v>66.14</v>
      </c>
      <c r="DF1061" s="9">
        <v>64.14</v>
      </c>
      <c r="DG1061" s="9">
        <v>57.57</v>
      </c>
      <c r="DH1061" s="9">
        <v>54.41</v>
      </c>
      <c r="DI1061" s="9">
        <v>52.92</v>
      </c>
      <c r="DJ1061" s="9">
        <v>53.44</v>
      </c>
      <c r="DK1061" s="9">
        <v>53.1</v>
      </c>
      <c r="DL1061" s="9">
        <v>54.35</v>
      </c>
      <c r="DM1061" s="9">
        <v>58.03</v>
      </c>
      <c r="DN1061" s="9">
        <v>60.65</v>
      </c>
      <c r="DO1061" s="9">
        <v>63.18</v>
      </c>
      <c r="DP1061" s="9">
        <v>66.41</v>
      </c>
      <c r="DR1061" s="9">
        <v>94.58</v>
      </c>
      <c r="DS1061" s="9">
        <v>81.06</v>
      </c>
      <c r="DT1061" s="9">
        <v>72.56</v>
      </c>
      <c r="DU1061" s="9">
        <v>71.209999999999994</v>
      </c>
      <c r="DV1061" s="9">
        <v>70.400000000000006</v>
      </c>
      <c r="DW1061" s="9">
        <v>70.72</v>
      </c>
      <c r="DX1061" s="9">
        <v>70.88</v>
      </c>
      <c r="DY1061" s="9">
        <v>73.14</v>
      </c>
      <c r="DZ1061" s="9">
        <v>74.44</v>
      </c>
      <c r="EA1061" s="9">
        <v>75.349999999999994</v>
      </c>
      <c r="EB1061" s="9">
        <v>76.66</v>
      </c>
      <c r="EC1061" s="9">
        <v>79.78</v>
      </c>
      <c r="ED1061" s="9">
        <v>80.47</v>
      </c>
      <c r="EE1061" s="9">
        <v>77.489999999999995</v>
      </c>
      <c r="EF1061" s="9">
        <v>68.02</v>
      </c>
      <c r="EG1061" s="9">
        <v>65.33</v>
      </c>
      <c r="EH1061" s="9">
        <v>65.14</v>
      </c>
      <c r="EI1061" s="9">
        <v>65.33</v>
      </c>
      <c r="EJ1061" s="9">
        <v>65.83</v>
      </c>
      <c r="EK1061" s="9">
        <v>68.27</v>
      </c>
      <c r="EL1061" s="9">
        <v>73.92</v>
      </c>
      <c r="EM1061" s="9">
        <v>76.09</v>
      </c>
      <c r="EN1061" s="9">
        <v>76.36</v>
      </c>
      <c r="EO1061" s="9">
        <v>76.25</v>
      </c>
      <c r="EP1061" s="9">
        <v>75.75</v>
      </c>
      <c r="EQ1061" s="9">
        <v>73.25</v>
      </c>
      <c r="ER1061" s="9">
        <v>67.48</v>
      </c>
      <c r="ES1061" s="9">
        <v>65.260000000000005</v>
      </c>
      <c r="ET1061" s="9">
        <v>65.099999999999994</v>
      </c>
      <c r="EU1061" s="9">
        <v>65.28</v>
      </c>
      <c r="EV1061" s="9">
        <v>65.72</v>
      </c>
      <c r="EW1061" s="9">
        <v>67.989999999999995</v>
      </c>
      <c r="EX1061" s="9">
        <v>74.08</v>
      </c>
      <c r="EY1061" s="9">
        <v>76.22</v>
      </c>
      <c r="EZ1061" s="9">
        <v>76.45</v>
      </c>
      <c r="FA1061" s="9">
        <v>76.39</v>
      </c>
      <c r="FB1061" s="9">
        <v>75.989999999999995</v>
      </c>
      <c r="FC1061" s="9">
        <v>73.63</v>
      </c>
      <c r="FD1061" s="9">
        <v>67.819999999999993</v>
      </c>
      <c r="FE1061" s="9">
        <v>65.77</v>
      </c>
      <c r="FF1061" s="9">
        <v>65.66</v>
      </c>
      <c r="FG1061" s="9">
        <v>65.78</v>
      </c>
      <c r="FH1061" s="9">
        <v>66.239999999999995</v>
      </c>
      <c r="FI1061" s="9">
        <v>68.56</v>
      </c>
      <c r="FJ1061" s="9">
        <v>74.040000000000006</v>
      </c>
      <c r="FK1061" s="9">
        <v>76.2</v>
      </c>
      <c r="FL1061" s="9">
        <v>76.430000000000007</v>
      </c>
      <c r="FM1061" s="9">
        <v>76.38</v>
      </c>
      <c r="FO1061" s="9">
        <v>84.790999999999997</v>
      </c>
      <c r="FP1061" s="7">
        <v>68.87</v>
      </c>
      <c r="FQ1061" s="9">
        <v>1.3456999999999999</v>
      </c>
      <c r="FT1061" s="7">
        <v>3.63</v>
      </c>
      <c r="FU1061" s="7">
        <v>4.34</v>
      </c>
      <c r="FV1061" s="9">
        <v>84.970799999999997</v>
      </c>
      <c r="FX1061" s="9">
        <v>66.52</v>
      </c>
      <c r="FY1061" s="9">
        <v>65.36</v>
      </c>
      <c r="FZ1061" s="9">
        <v>64.53</v>
      </c>
      <c r="GA1061" s="9">
        <v>63.75</v>
      </c>
      <c r="GB1061" s="9">
        <v>64.239999999999995</v>
      </c>
      <c r="GD1061" s="9">
        <v>66.52</v>
      </c>
      <c r="GE1061" s="9">
        <v>65.83</v>
      </c>
      <c r="GF1061" s="9">
        <v>65.36</v>
      </c>
      <c r="GG1061" s="9">
        <v>65.03</v>
      </c>
      <c r="GH1061" s="9">
        <v>64.760000000000005</v>
      </c>
      <c r="GI1061" s="9">
        <v>64.53</v>
      </c>
      <c r="GJ1061" s="9">
        <v>64.319999999999993</v>
      </c>
      <c r="GK1061" s="9">
        <v>64.16</v>
      </c>
      <c r="GL1061" s="9">
        <v>64.03</v>
      </c>
      <c r="GM1061" s="9">
        <v>63.92</v>
      </c>
      <c r="GN1061" s="9">
        <v>63.82</v>
      </c>
      <c r="GO1061" s="9">
        <v>63.75</v>
      </c>
      <c r="GP1061" s="9">
        <v>63.72</v>
      </c>
      <c r="GQ1061" s="9">
        <v>63.73</v>
      </c>
      <c r="GR1061" s="9">
        <v>63.76</v>
      </c>
      <c r="GS1061" s="9">
        <v>63.8</v>
      </c>
      <c r="GT1061" s="9">
        <v>63.81</v>
      </c>
      <c r="GU1061" s="9">
        <v>63.85</v>
      </c>
      <c r="GV1061" s="9">
        <v>63.92</v>
      </c>
      <c r="GW1061" s="9">
        <v>63.99</v>
      </c>
      <c r="GX1061" s="9">
        <v>64.069999999999993</v>
      </c>
      <c r="GY1061" s="9">
        <v>64.150000000000006</v>
      </c>
      <c r="GZ1061" s="9">
        <v>64.180000000000007</v>
      </c>
      <c r="HA1061" s="9">
        <v>64.239999999999995</v>
      </c>
      <c r="HB1061" s="9">
        <v>64.349999999999994</v>
      </c>
      <c r="HC1061" s="9">
        <v>64.45</v>
      </c>
      <c r="HD1061" s="9">
        <v>64.569999999999993</v>
      </c>
      <c r="HE1061" s="9">
        <v>64.680000000000007</v>
      </c>
      <c r="HF1061" s="9">
        <v>64.75</v>
      </c>
      <c r="HG1061" s="9">
        <v>64.83</v>
      </c>
      <c r="HH1061" s="9">
        <v>64.89</v>
      </c>
      <c r="HI1061" s="9">
        <v>64.94</v>
      </c>
      <c r="HJ1061" s="9">
        <v>65.040000000000006</v>
      </c>
      <c r="HK1061" s="9">
        <v>65.16</v>
      </c>
      <c r="HL1061" s="9">
        <v>65.23</v>
      </c>
      <c r="HM1061" s="9">
        <v>65.33</v>
      </c>
      <c r="HN1061" s="9">
        <v>65.47</v>
      </c>
      <c r="HO1061" s="9">
        <v>65.63</v>
      </c>
      <c r="HP1061" s="9">
        <v>65.739999999999995</v>
      </c>
      <c r="HQ1061" s="9">
        <v>65.84</v>
      </c>
      <c r="HR1061" s="9">
        <v>65.92</v>
      </c>
      <c r="HS1061" s="9">
        <v>65.98</v>
      </c>
      <c r="HT1061" s="9">
        <v>66.03</v>
      </c>
      <c r="HU1061" s="9">
        <v>66.099999999999994</v>
      </c>
      <c r="HV1061" s="9">
        <v>66.16</v>
      </c>
      <c r="HW1061" s="9">
        <v>66.23</v>
      </c>
      <c r="HX1061" s="9">
        <v>66.28</v>
      </c>
      <c r="HY1061" s="9">
        <v>66.37</v>
      </c>
      <c r="ID1061" s="14">
        <v>84.838099999999997</v>
      </c>
      <c r="IE1061" s="14">
        <v>84.747900000000001</v>
      </c>
      <c r="IF1061" s="14">
        <v>-0.10641399999999999</v>
      </c>
      <c r="IH1061" s="7">
        <v>66.52</v>
      </c>
      <c r="II1061" s="9">
        <v>83.06</v>
      </c>
    </row>
    <row r="1062" spans="1:243" x14ac:dyDescent="0.35">
      <c r="A1062" s="6">
        <f t="shared" si="230"/>
        <v>46037</v>
      </c>
      <c r="B1062" s="13">
        <f t="shared" si="225"/>
        <v>1</v>
      </c>
      <c r="C1062" s="13">
        <f t="shared" si="226"/>
        <v>2026</v>
      </c>
      <c r="D1062">
        <f t="shared" si="227"/>
        <v>202601</v>
      </c>
      <c r="E1062">
        <f t="shared" si="228"/>
        <v>1</v>
      </c>
      <c r="F1062">
        <f t="shared" si="229"/>
        <v>202601</v>
      </c>
      <c r="G1062" t="s">
        <v>2245</v>
      </c>
      <c r="H1062" s="9">
        <v>3.75</v>
      </c>
      <c r="I1062" s="9">
        <v>3.7239</v>
      </c>
      <c r="J1062" s="10">
        <v>3.7290220999999999</v>
      </c>
      <c r="K1062" s="10">
        <v>3.6727276</v>
      </c>
      <c r="L1062" s="10">
        <v>3.6084369999999999</v>
      </c>
      <c r="M1062" s="10">
        <v>3.5418305000000001</v>
      </c>
      <c r="N1062" s="10">
        <v>3.4795315000000002</v>
      </c>
      <c r="O1062" s="10">
        <v>3.4260215000000001</v>
      </c>
      <c r="P1062" s="10">
        <v>3.3828904999999998</v>
      </c>
      <c r="Q1062" s="10">
        <v>3.3516047000000002</v>
      </c>
      <c r="R1062" s="10">
        <v>3.3323961999999998</v>
      </c>
      <c r="S1062" s="10">
        <v>3.3232412999999998</v>
      </c>
      <c r="T1062" s="10">
        <v>3.3230846999999999</v>
      </c>
      <c r="U1062" s="10">
        <v>3.3296017999999998</v>
      </c>
      <c r="V1062" s="10">
        <v>3.3395263000000002</v>
      </c>
      <c r="W1062" s="10">
        <v>3.3516959000000002</v>
      </c>
      <c r="X1062" s="10">
        <v>3.3655415</v>
      </c>
      <c r="Y1062" s="10">
        <v>3.3804946999999999</v>
      </c>
      <c r="Z1062" s="10">
        <v>3.3959868000000002</v>
      </c>
      <c r="AA1062" s="10">
        <v>3.4114490000000002</v>
      </c>
      <c r="AB1062" s="10">
        <v>3.426434</v>
      </c>
      <c r="AC1062" s="10">
        <v>3.4409130000000001</v>
      </c>
      <c r="AD1062" s="10">
        <v>3.4549471</v>
      </c>
      <c r="AE1062" s="10">
        <v>3.4685978999999998</v>
      </c>
      <c r="AF1062" s="10">
        <v>3.4819268000000001</v>
      </c>
      <c r="AG1062" s="10">
        <v>3.4949949999999999</v>
      </c>
      <c r="AH1062" s="10">
        <v>3.5078585000000002</v>
      </c>
      <c r="AI1062" s="10">
        <v>3.5205479999999998</v>
      </c>
      <c r="AJ1062" s="10">
        <v>3.5330854999999999</v>
      </c>
      <c r="AK1062" s="10">
        <v>3.5454938</v>
      </c>
      <c r="AL1062" s="10">
        <v>3.5577953999999998</v>
      </c>
      <c r="AM1062" s="10">
        <v>3.5700124999999998</v>
      </c>
      <c r="AN1062" s="10">
        <v>3.5821676999999998</v>
      </c>
      <c r="AO1062" s="10">
        <v>3.5942835999999998</v>
      </c>
      <c r="AP1062" s="10">
        <v>3.6063825</v>
      </c>
      <c r="AQ1062" s="10">
        <v>3.618487</v>
      </c>
      <c r="AR1062" s="10">
        <v>3.6306196000000002</v>
      </c>
      <c r="AS1062" s="10">
        <v>3.6428026</v>
      </c>
      <c r="AT1062" s="10">
        <v>3.6550555</v>
      </c>
      <c r="AU1062" s="10">
        <v>3.6673838000000001</v>
      </c>
      <c r="AV1062" s="10">
        <v>3.679789</v>
      </c>
      <c r="AW1062" s="10">
        <v>3.6922728</v>
      </c>
      <c r="AX1062" s="10">
        <v>3.7048371000000002</v>
      </c>
      <c r="AY1062" s="10">
        <v>3.7174833</v>
      </c>
      <c r="AZ1062" s="10">
        <v>3.730213</v>
      </c>
      <c r="BA1062" s="10">
        <v>3.7430281999999999</v>
      </c>
      <c r="BB1062" s="10">
        <v>3.7559303000000002</v>
      </c>
      <c r="BC1062" s="10">
        <v>3.7689208999999999</v>
      </c>
      <c r="BD1062" s="10">
        <v>3.7820019999999999</v>
      </c>
      <c r="BE1062" s="10">
        <v>3.7951749000000001</v>
      </c>
      <c r="BF1062" s="10">
        <v>3.8084403999999998</v>
      </c>
      <c r="BG1062" s="10">
        <v>3.8217951000000001</v>
      </c>
      <c r="BH1062" s="10">
        <v>3.8352339</v>
      </c>
      <c r="BI1062" s="10">
        <v>3.8487521999999998</v>
      </c>
      <c r="BJ1062" s="10">
        <v>3.8623452999999999</v>
      </c>
      <c r="BK1062" s="10">
        <v>3.8760081999999998</v>
      </c>
      <c r="BL1062" s="10">
        <v>3.8897362000000002</v>
      </c>
      <c r="BM1062" s="10">
        <v>3.9035247000000002</v>
      </c>
      <c r="BN1062" s="10">
        <v>3.9173686000000001</v>
      </c>
      <c r="BO1062" s="10">
        <v>3.9312632999999999</v>
      </c>
      <c r="BP1062" s="10">
        <v>3.9452042</v>
      </c>
      <c r="BQ1062" s="10">
        <v>3.9591859999999999</v>
      </c>
      <c r="BR1062" s="10">
        <v>4.0436699999999997</v>
      </c>
      <c r="BS1062" s="10">
        <v>4.1284000000000001</v>
      </c>
      <c r="BU1062" s="9">
        <v>86.75</v>
      </c>
      <c r="BV1062" s="9">
        <v>78.73</v>
      </c>
      <c r="BW1062" s="9">
        <v>70.959999999999994</v>
      </c>
      <c r="BX1062" s="9">
        <v>68.67</v>
      </c>
      <c r="BY1062" s="9">
        <v>67.290000000000006</v>
      </c>
      <c r="BZ1062" s="9">
        <v>66.86</v>
      </c>
      <c r="CA1062" s="9">
        <v>67.11</v>
      </c>
      <c r="CB1062" s="9">
        <v>68.239999999999995</v>
      </c>
      <c r="CC1062" s="9">
        <v>67.36</v>
      </c>
      <c r="CD1062" s="9">
        <v>69.930000000000007</v>
      </c>
      <c r="CE1062" s="9">
        <v>71.849999999999994</v>
      </c>
      <c r="CF1062" s="9">
        <v>74.03</v>
      </c>
      <c r="CG1062" s="9">
        <v>73.69</v>
      </c>
      <c r="CH1062" s="9">
        <v>69.37</v>
      </c>
      <c r="CI1062" s="9">
        <v>61.91</v>
      </c>
      <c r="CJ1062" s="9">
        <v>58.07</v>
      </c>
      <c r="CK1062" s="9">
        <v>56.9</v>
      </c>
      <c r="CL1062" s="9">
        <v>55.97</v>
      </c>
      <c r="CM1062" s="9">
        <v>55.91</v>
      </c>
      <c r="CN1062" s="9">
        <v>57.8</v>
      </c>
      <c r="CO1062" s="9">
        <v>61.19</v>
      </c>
      <c r="CP1062" s="9">
        <v>64.67</v>
      </c>
      <c r="CQ1062" s="9">
        <v>66.319999999999993</v>
      </c>
      <c r="CR1062" s="9">
        <v>68.36</v>
      </c>
      <c r="CS1062" s="9">
        <v>69.22</v>
      </c>
      <c r="CT1062" s="9">
        <v>65.38</v>
      </c>
      <c r="CU1062" s="9">
        <v>57.91</v>
      </c>
      <c r="CV1062" s="9">
        <v>54.92</v>
      </c>
      <c r="CW1062" s="9">
        <v>52.74</v>
      </c>
      <c r="CX1062" s="9">
        <v>53</v>
      </c>
      <c r="CY1062" s="9">
        <v>53.12</v>
      </c>
      <c r="CZ1062" s="9">
        <v>55.15</v>
      </c>
      <c r="DA1062" s="9">
        <v>59.37</v>
      </c>
      <c r="DB1062" s="9">
        <v>62.29</v>
      </c>
      <c r="DC1062" s="9">
        <v>63.07</v>
      </c>
      <c r="DD1062" s="9">
        <v>66.290000000000006</v>
      </c>
      <c r="DE1062" s="9">
        <v>65.78</v>
      </c>
      <c r="DF1062" s="9">
        <v>63.78</v>
      </c>
      <c r="DG1062" s="9">
        <v>57.12</v>
      </c>
      <c r="DH1062" s="9">
        <v>53.95</v>
      </c>
      <c r="DI1062" s="9">
        <v>52.46</v>
      </c>
      <c r="DJ1062" s="9">
        <v>52.98</v>
      </c>
      <c r="DK1062" s="9">
        <v>52.63</v>
      </c>
      <c r="DL1062" s="9">
        <v>53.87</v>
      </c>
      <c r="DM1062" s="9">
        <v>57.61</v>
      </c>
      <c r="DN1062" s="9">
        <v>60.23</v>
      </c>
      <c r="DO1062" s="9">
        <v>62.77</v>
      </c>
      <c r="DP1062" s="9">
        <v>66.09</v>
      </c>
      <c r="DR1062" s="9">
        <v>98.76</v>
      </c>
      <c r="DS1062" s="9">
        <v>83.08</v>
      </c>
      <c r="DT1062" s="9">
        <v>74.45</v>
      </c>
      <c r="DU1062" s="9">
        <v>73.02</v>
      </c>
      <c r="DV1062" s="9">
        <v>72.099999999999994</v>
      </c>
      <c r="DW1062" s="9">
        <v>72.41</v>
      </c>
      <c r="DX1062" s="9">
        <v>72.58</v>
      </c>
      <c r="DY1062" s="9">
        <v>74.84</v>
      </c>
      <c r="DZ1062" s="9">
        <v>75.290000000000006</v>
      </c>
      <c r="EA1062" s="9">
        <v>76.2</v>
      </c>
      <c r="EB1062" s="9">
        <v>77.52</v>
      </c>
      <c r="EC1062" s="9">
        <v>80.66</v>
      </c>
      <c r="ED1062" s="9">
        <v>81.36</v>
      </c>
      <c r="EE1062" s="9">
        <v>78.36</v>
      </c>
      <c r="EF1062" s="9">
        <v>67.569999999999993</v>
      </c>
      <c r="EG1062" s="9">
        <v>64.88</v>
      </c>
      <c r="EH1062" s="9">
        <v>64.69</v>
      </c>
      <c r="EI1062" s="9">
        <v>64.88</v>
      </c>
      <c r="EJ1062" s="9">
        <v>65.38</v>
      </c>
      <c r="EK1062" s="9">
        <v>67.819999999999993</v>
      </c>
      <c r="EL1062" s="9">
        <v>74.2</v>
      </c>
      <c r="EM1062" s="9">
        <v>76.38</v>
      </c>
      <c r="EN1062" s="9">
        <v>76.650000000000006</v>
      </c>
      <c r="EO1062" s="9">
        <v>76.540000000000006</v>
      </c>
      <c r="EP1062" s="9">
        <v>76.040000000000006</v>
      </c>
      <c r="EQ1062" s="9">
        <v>73.53</v>
      </c>
      <c r="ER1062" s="9">
        <v>66.900000000000006</v>
      </c>
      <c r="ES1062" s="9">
        <v>64.680000000000007</v>
      </c>
      <c r="ET1062" s="9">
        <v>64.52</v>
      </c>
      <c r="EU1062" s="9">
        <v>64.709999999999994</v>
      </c>
      <c r="EV1062" s="9">
        <v>65.150000000000006</v>
      </c>
      <c r="EW1062" s="9">
        <v>67.42</v>
      </c>
      <c r="EX1062" s="9">
        <v>74.09</v>
      </c>
      <c r="EY1062" s="9">
        <v>76.22</v>
      </c>
      <c r="EZ1062" s="9">
        <v>76.459999999999994</v>
      </c>
      <c r="FA1062" s="9">
        <v>76.400000000000006</v>
      </c>
      <c r="FB1062" s="9">
        <v>76</v>
      </c>
      <c r="FC1062" s="9">
        <v>73.64</v>
      </c>
      <c r="FD1062" s="9">
        <v>67.39</v>
      </c>
      <c r="FE1062" s="9">
        <v>65.349999999999994</v>
      </c>
      <c r="FF1062" s="9">
        <v>65.239999999999995</v>
      </c>
      <c r="FG1062" s="9">
        <v>65.38</v>
      </c>
      <c r="FH1062" s="9">
        <v>65.84</v>
      </c>
      <c r="FI1062" s="9">
        <v>68.17</v>
      </c>
      <c r="FJ1062" s="9">
        <v>74.040000000000006</v>
      </c>
      <c r="FK1062" s="9">
        <v>76.2</v>
      </c>
      <c r="FL1062" s="9">
        <v>76.430000000000007</v>
      </c>
      <c r="FM1062" s="9">
        <v>76.38</v>
      </c>
      <c r="FO1062" s="9">
        <v>84.560500000000005</v>
      </c>
      <c r="FP1062" s="7">
        <v>66.16</v>
      </c>
      <c r="FQ1062" s="9">
        <v>1.3387</v>
      </c>
      <c r="FT1062" s="7">
        <v>3.71</v>
      </c>
      <c r="FU1062" s="7">
        <v>4.37</v>
      </c>
      <c r="FV1062" s="9">
        <v>84.756500000000003</v>
      </c>
      <c r="FX1062" s="9">
        <v>63.76</v>
      </c>
      <c r="FY1062" s="9">
        <v>62.7</v>
      </c>
      <c r="FZ1062" s="9">
        <v>62.17</v>
      </c>
      <c r="GA1062" s="9">
        <v>61.82</v>
      </c>
      <c r="GB1062" s="9">
        <v>62.79</v>
      </c>
      <c r="GD1062" s="9">
        <v>63.76</v>
      </c>
      <c r="GE1062" s="9">
        <v>63.08</v>
      </c>
      <c r="GF1062" s="9">
        <v>62.7</v>
      </c>
      <c r="GG1062" s="9">
        <v>62.47</v>
      </c>
      <c r="GH1062" s="9">
        <v>62.3</v>
      </c>
      <c r="GI1062" s="9">
        <v>62.17</v>
      </c>
      <c r="GJ1062" s="9">
        <v>62.05</v>
      </c>
      <c r="GK1062" s="9">
        <v>61.96</v>
      </c>
      <c r="GL1062" s="9">
        <v>61.9</v>
      </c>
      <c r="GM1062" s="9">
        <v>61.87</v>
      </c>
      <c r="GN1062" s="9">
        <v>61.83</v>
      </c>
      <c r="GO1062" s="9">
        <v>61.82</v>
      </c>
      <c r="GP1062" s="9">
        <v>61.85</v>
      </c>
      <c r="GQ1062" s="9">
        <v>61.9</v>
      </c>
      <c r="GR1062" s="9">
        <v>61.98</v>
      </c>
      <c r="GS1062" s="9">
        <v>62.06</v>
      </c>
      <c r="GT1062" s="9">
        <v>62.11</v>
      </c>
      <c r="GU1062" s="9">
        <v>62.18</v>
      </c>
      <c r="GV1062" s="9">
        <v>62.29</v>
      </c>
      <c r="GW1062" s="9">
        <v>62.4</v>
      </c>
      <c r="GX1062" s="9">
        <v>62.52</v>
      </c>
      <c r="GY1062" s="9">
        <v>62.63</v>
      </c>
      <c r="GZ1062" s="9">
        <v>62.7</v>
      </c>
      <c r="HA1062" s="9">
        <v>62.79</v>
      </c>
      <c r="HB1062" s="9">
        <v>62.93</v>
      </c>
      <c r="HC1062" s="9">
        <v>63.06</v>
      </c>
      <c r="HD1062" s="9">
        <v>63.21</v>
      </c>
      <c r="HE1062" s="9">
        <v>63.35</v>
      </c>
      <c r="HF1062" s="9">
        <v>63.44</v>
      </c>
      <c r="HG1062" s="9">
        <v>63.55</v>
      </c>
      <c r="HH1062" s="9">
        <v>63.64</v>
      </c>
      <c r="HI1062" s="9">
        <v>63.72</v>
      </c>
      <c r="HJ1062" s="9">
        <v>63.86</v>
      </c>
      <c r="HK1062" s="9">
        <v>64</v>
      </c>
      <c r="HL1062" s="9">
        <v>64.09</v>
      </c>
      <c r="HM1062" s="9">
        <v>64.209999999999994</v>
      </c>
      <c r="HN1062" s="9">
        <v>64.37</v>
      </c>
      <c r="HO1062" s="9">
        <v>64.55</v>
      </c>
      <c r="HP1062" s="9">
        <v>64.680000000000007</v>
      </c>
      <c r="HQ1062" s="9">
        <v>64.81</v>
      </c>
      <c r="HR1062" s="9">
        <v>64.91</v>
      </c>
      <c r="HS1062" s="9">
        <v>64.989999999999995</v>
      </c>
      <c r="HT1062" s="9">
        <v>65.06</v>
      </c>
      <c r="HU1062" s="9">
        <v>65.150000000000006</v>
      </c>
      <c r="HV1062" s="9">
        <v>65.23</v>
      </c>
      <c r="HW1062" s="9">
        <v>65.33</v>
      </c>
      <c r="HX1062" s="9">
        <v>65.400000000000006</v>
      </c>
      <c r="HY1062" s="9">
        <v>65.510000000000005</v>
      </c>
      <c r="ID1062" s="14">
        <v>84.838099999999997</v>
      </c>
      <c r="IE1062" s="14">
        <v>84.747900000000001</v>
      </c>
      <c r="IF1062" s="14">
        <v>-0.10641399999999999</v>
      </c>
      <c r="IH1062" s="7">
        <v>63.76</v>
      </c>
      <c r="II1062" s="9">
        <v>86.75</v>
      </c>
    </row>
    <row r="1063" spans="1:243" x14ac:dyDescent="0.35">
      <c r="A1063" s="6">
        <f t="shared" si="230"/>
        <v>46038</v>
      </c>
      <c r="B1063" s="13">
        <f t="shared" si="225"/>
        <v>1</v>
      </c>
      <c r="C1063" s="13">
        <f t="shared" si="226"/>
        <v>2026</v>
      </c>
      <c r="D1063">
        <f t="shared" si="227"/>
        <v>202601</v>
      </c>
      <c r="E1063">
        <f t="shared" si="228"/>
        <v>1</v>
      </c>
      <c r="F1063">
        <f t="shared" si="229"/>
        <v>202601</v>
      </c>
      <c r="G1063" t="s">
        <v>2246</v>
      </c>
      <c r="H1063" s="9">
        <v>3.75</v>
      </c>
      <c r="I1063" s="9">
        <v>3.7242999999999999</v>
      </c>
      <c r="J1063" s="10">
        <v>3.7279279999999999</v>
      </c>
      <c r="K1063" s="10">
        <v>3.6751361999999999</v>
      </c>
      <c r="L1063" s="10">
        <v>3.6142664999999998</v>
      </c>
      <c r="M1063" s="10">
        <v>3.5495499000000001</v>
      </c>
      <c r="N1063" s="10">
        <v>3.4882399999999998</v>
      </c>
      <c r="O1063" s="10">
        <v>3.4364897000000001</v>
      </c>
      <c r="P1063" s="10">
        <v>3.3960067</v>
      </c>
      <c r="Q1063" s="10">
        <v>3.3676064999999999</v>
      </c>
      <c r="R1063" s="10">
        <v>3.3496199</v>
      </c>
      <c r="S1063" s="10">
        <v>3.3391251</v>
      </c>
      <c r="T1063" s="10">
        <v>3.3347775</v>
      </c>
      <c r="U1063" s="10">
        <v>3.3354976000000001</v>
      </c>
      <c r="V1063" s="10">
        <v>3.3395172999999998</v>
      </c>
      <c r="W1063" s="10">
        <v>3.3461414</v>
      </c>
      <c r="X1063" s="10">
        <v>3.3550711999999998</v>
      </c>
      <c r="Y1063" s="10">
        <v>3.3660081000000002</v>
      </c>
      <c r="Z1063" s="10">
        <v>3.3786537999999999</v>
      </c>
      <c r="AA1063" s="10">
        <v>3.3927095</v>
      </c>
      <c r="AB1063" s="10">
        <v>3.4078906</v>
      </c>
      <c r="AC1063" s="10">
        <v>3.4239605000000002</v>
      </c>
      <c r="AD1063" s="10">
        <v>3.4406919999999999</v>
      </c>
      <c r="AE1063" s="10">
        <v>3.4578587999999999</v>
      </c>
      <c r="AF1063" s="10">
        <v>3.4752345999999998</v>
      </c>
      <c r="AG1063" s="10">
        <v>3.4925921</v>
      </c>
      <c r="AH1063" s="10">
        <v>3.5097388999999999</v>
      </c>
      <c r="AI1063" s="10">
        <v>3.5266313</v>
      </c>
      <c r="AJ1063" s="10">
        <v>3.543266</v>
      </c>
      <c r="AK1063" s="10">
        <v>3.5596407000000001</v>
      </c>
      <c r="AL1063" s="10">
        <v>3.5757525999999999</v>
      </c>
      <c r="AM1063" s="10">
        <v>3.5915987999999999</v>
      </c>
      <c r="AN1063" s="10">
        <v>3.6071767000000001</v>
      </c>
      <c r="AO1063" s="10">
        <v>3.6224837999999999</v>
      </c>
      <c r="AP1063" s="10">
        <v>3.6375168000000002</v>
      </c>
      <c r="AQ1063" s="10">
        <v>3.6522733000000001</v>
      </c>
      <c r="AR1063" s="10">
        <v>3.6667508</v>
      </c>
      <c r="AS1063" s="10">
        <v>3.6809460000000001</v>
      </c>
      <c r="AT1063" s="10">
        <v>3.6948609000000001</v>
      </c>
      <c r="AU1063" s="10">
        <v>3.7085162999999999</v>
      </c>
      <c r="AV1063" s="10">
        <v>3.7219378000000001</v>
      </c>
      <c r="AW1063" s="10">
        <v>3.7351516999999999</v>
      </c>
      <c r="AX1063" s="10">
        <v>3.7481841</v>
      </c>
      <c r="AY1063" s="10">
        <v>3.7610608000000001</v>
      </c>
      <c r="AZ1063" s="10">
        <v>3.7738076999999999</v>
      </c>
      <c r="BA1063" s="10">
        <v>3.7864512000000001</v>
      </c>
      <c r="BB1063" s="10">
        <v>3.7990168999999998</v>
      </c>
      <c r="BC1063" s="10">
        <v>3.811531</v>
      </c>
      <c r="BD1063" s="10">
        <v>3.8240197</v>
      </c>
      <c r="BE1063" s="10">
        <v>3.8365086000000002</v>
      </c>
      <c r="BF1063" s="10">
        <v>3.8490202</v>
      </c>
      <c r="BG1063" s="10">
        <v>3.8615605999999998</v>
      </c>
      <c r="BH1063" s="10">
        <v>3.8741308999999999</v>
      </c>
      <c r="BI1063" s="10">
        <v>3.8867329000000002</v>
      </c>
      <c r="BJ1063" s="10">
        <v>3.8993679999999999</v>
      </c>
      <c r="BK1063" s="10">
        <v>3.9120374</v>
      </c>
      <c r="BL1063" s="10">
        <v>3.9247426999999999</v>
      </c>
      <c r="BM1063" s="10">
        <v>3.9374856</v>
      </c>
      <c r="BN1063" s="10">
        <v>3.9502671999999999</v>
      </c>
      <c r="BO1063" s="10">
        <v>3.9630890000000001</v>
      </c>
      <c r="BP1063" s="10">
        <v>3.9759527000000001</v>
      </c>
      <c r="BQ1063" s="10">
        <v>3.9888594999999998</v>
      </c>
      <c r="BR1063" s="10">
        <v>4.0671312000000004</v>
      </c>
      <c r="BS1063" s="10">
        <v>4.1463685999999997</v>
      </c>
      <c r="BU1063" s="9">
        <v>96.75</v>
      </c>
      <c r="BV1063" s="9">
        <v>86.47</v>
      </c>
      <c r="BW1063" s="9">
        <v>76.64</v>
      </c>
      <c r="BX1063" s="9">
        <v>73.66</v>
      </c>
      <c r="BY1063" s="9">
        <v>72.11</v>
      </c>
      <c r="BZ1063" s="9">
        <v>71.3</v>
      </c>
      <c r="CA1063" s="9">
        <v>71.52</v>
      </c>
      <c r="CB1063" s="9">
        <v>72.61</v>
      </c>
      <c r="CC1063" s="9">
        <v>71.260000000000005</v>
      </c>
      <c r="CD1063" s="9">
        <v>73.8</v>
      </c>
      <c r="CE1063" s="9">
        <v>75.8</v>
      </c>
      <c r="CF1063" s="9">
        <v>77.959999999999994</v>
      </c>
      <c r="CG1063" s="9">
        <v>77.819999999999993</v>
      </c>
      <c r="CH1063" s="9">
        <v>73.47</v>
      </c>
      <c r="CI1063" s="9">
        <v>62.79</v>
      </c>
      <c r="CJ1063" s="9">
        <v>58.19</v>
      </c>
      <c r="CK1063" s="9">
        <v>56.9</v>
      </c>
      <c r="CL1063" s="9">
        <v>56.01</v>
      </c>
      <c r="CM1063" s="9">
        <v>56.05</v>
      </c>
      <c r="CN1063" s="9">
        <v>58.17</v>
      </c>
      <c r="CO1063" s="9">
        <v>61.22</v>
      </c>
      <c r="CP1063" s="9">
        <v>64.680000000000007</v>
      </c>
      <c r="CQ1063" s="9">
        <v>66.260000000000005</v>
      </c>
      <c r="CR1063" s="9">
        <v>68.39</v>
      </c>
      <c r="CS1063" s="9">
        <v>69.25</v>
      </c>
      <c r="CT1063" s="9">
        <v>65.25</v>
      </c>
      <c r="CU1063" s="9">
        <v>57.45</v>
      </c>
      <c r="CV1063" s="9">
        <v>54.46</v>
      </c>
      <c r="CW1063" s="9">
        <v>52.27</v>
      </c>
      <c r="CX1063" s="9">
        <v>52.53</v>
      </c>
      <c r="CY1063" s="9">
        <v>52.65</v>
      </c>
      <c r="CZ1063" s="9">
        <v>54.68</v>
      </c>
      <c r="DA1063" s="9">
        <v>59.43</v>
      </c>
      <c r="DB1063" s="9">
        <v>62.34</v>
      </c>
      <c r="DC1063" s="9">
        <v>63.13</v>
      </c>
      <c r="DD1063" s="9">
        <v>66.36</v>
      </c>
      <c r="DE1063" s="9">
        <v>65.84</v>
      </c>
      <c r="DF1063" s="9">
        <v>63.86</v>
      </c>
      <c r="DG1063" s="9">
        <v>57.26</v>
      </c>
      <c r="DH1063" s="9">
        <v>54.09</v>
      </c>
      <c r="DI1063" s="9">
        <v>52.6</v>
      </c>
      <c r="DJ1063" s="9">
        <v>53.11</v>
      </c>
      <c r="DK1063" s="9">
        <v>52.76</v>
      </c>
      <c r="DL1063" s="9">
        <v>54</v>
      </c>
      <c r="DM1063" s="9">
        <v>57.62</v>
      </c>
      <c r="DN1063" s="9">
        <v>60.24</v>
      </c>
      <c r="DO1063" s="9">
        <v>62.79</v>
      </c>
      <c r="DP1063" s="9">
        <v>65.819999999999993</v>
      </c>
      <c r="DR1063" s="9">
        <v>105.13</v>
      </c>
      <c r="DS1063" s="9">
        <v>88.18</v>
      </c>
      <c r="DT1063" s="9">
        <v>77.66</v>
      </c>
      <c r="DU1063" s="9">
        <v>75.88</v>
      </c>
      <c r="DV1063" s="9">
        <v>74.87</v>
      </c>
      <c r="DW1063" s="9">
        <v>74.97</v>
      </c>
      <c r="DX1063" s="9">
        <v>75.150000000000006</v>
      </c>
      <c r="DY1063" s="9">
        <v>77.400000000000006</v>
      </c>
      <c r="DZ1063" s="9">
        <v>77.66</v>
      </c>
      <c r="EA1063" s="9">
        <v>78.59</v>
      </c>
      <c r="EB1063" s="9">
        <v>79.92</v>
      </c>
      <c r="EC1063" s="9">
        <v>83.14</v>
      </c>
      <c r="ED1063" s="9">
        <v>83.85</v>
      </c>
      <c r="EE1063" s="9">
        <v>80.81</v>
      </c>
      <c r="EF1063" s="9">
        <v>67.930000000000007</v>
      </c>
      <c r="EG1063" s="9">
        <v>65.239999999999995</v>
      </c>
      <c r="EH1063" s="9">
        <v>65.040000000000006</v>
      </c>
      <c r="EI1063" s="9">
        <v>65.239999999999995</v>
      </c>
      <c r="EJ1063" s="9">
        <v>65.739999999999995</v>
      </c>
      <c r="EK1063" s="9">
        <v>68.180000000000007</v>
      </c>
      <c r="EL1063" s="9">
        <v>74.489999999999995</v>
      </c>
      <c r="EM1063" s="9">
        <v>76.67</v>
      </c>
      <c r="EN1063" s="9">
        <v>76.94</v>
      </c>
      <c r="EO1063" s="9">
        <v>76.84</v>
      </c>
      <c r="EP1063" s="9">
        <v>76.33</v>
      </c>
      <c r="EQ1063" s="9">
        <v>73.81</v>
      </c>
      <c r="ER1063" s="9">
        <v>67.2</v>
      </c>
      <c r="ES1063" s="9">
        <v>64.98</v>
      </c>
      <c r="ET1063" s="9">
        <v>64.819999999999993</v>
      </c>
      <c r="EU1063" s="9">
        <v>65</v>
      </c>
      <c r="EV1063" s="9">
        <v>65.44</v>
      </c>
      <c r="EW1063" s="9">
        <v>67.709999999999994</v>
      </c>
      <c r="EX1063" s="9">
        <v>74.239999999999995</v>
      </c>
      <c r="EY1063" s="9">
        <v>76.36</v>
      </c>
      <c r="EZ1063" s="9">
        <v>76.599999999999994</v>
      </c>
      <c r="FA1063" s="9">
        <v>76.53</v>
      </c>
      <c r="FB1063" s="9">
        <v>76.13</v>
      </c>
      <c r="FC1063" s="9">
        <v>73.77</v>
      </c>
      <c r="FD1063" s="9">
        <v>67.66</v>
      </c>
      <c r="FE1063" s="9">
        <v>65.61</v>
      </c>
      <c r="FF1063" s="9">
        <v>65.5</v>
      </c>
      <c r="FG1063" s="9">
        <v>65.63</v>
      </c>
      <c r="FH1063" s="9">
        <v>66.09</v>
      </c>
      <c r="FI1063" s="9">
        <v>68.41</v>
      </c>
      <c r="FJ1063" s="9">
        <v>74.17</v>
      </c>
      <c r="FK1063" s="9">
        <v>76.34</v>
      </c>
      <c r="FL1063" s="9">
        <v>76.56</v>
      </c>
      <c r="FM1063" s="9">
        <v>76.5</v>
      </c>
      <c r="FO1063" s="9">
        <v>84.569800000000001</v>
      </c>
      <c r="FP1063" s="7">
        <v>66.97</v>
      </c>
      <c r="FQ1063" s="9">
        <v>1.3378000000000001</v>
      </c>
      <c r="FT1063" s="7">
        <v>3.68</v>
      </c>
      <c r="FU1063" s="7">
        <v>4.4000000000000004</v>
      </c>
      <c r="FV1063" s="9">
        <v>84.761499999999998</v>
      </c>
      <c r="FX1063" s="9">
        <v>64.13</v>
      </c>
      <c r="FY1063" s="9">
        <v>63.05</v>
      </c>
      <c r="FZ1063" s="9">
        <v>62.44</v>
      </c>
      <c r="GA1063" s="9">
        <v>62.03</v>
      </c>
      <c r="GB1063" s="9">
        <v>62.97</v>
      </c>
      <c r="GD1063" s="9">
        <v>64.13</v>
      </c>
      <c r="GE1063" s="9">
        <v>63.46</v>
      </c>
      <c r="GF1063" s="9">
        <v>63.05</v>
      </c>
      <c r="GG1063" s="9">
        <v>62.8</v>
      </c>
      <c r="GH1063" s="9">
        <v>62.6</v>
      </c>
      <c r="GI1063" s="9">
        <v>62.44</v>
      </c>
      <c r="GJ1063" s="9">
        <v>62.31</v>
      </c>
      <c r="GK1063" s="9">
        <v>62.21</v>
      </c>
      <c r="GL1063" s="9">
        <v>62.14</v>
      </c>
      <c r="GM1063" s="9">
        <v>62.1</v>
      </c>
      <c r="GN1063" s="9">
        <v>62.05</v>
      </c>
      <c r="GO1063" s="9">
        <v>62.03</v>
      </c>
      <c r="GP1063" s="9">
        <v>62.05</v>
      </c>
      <c r="GQ1063" s="9">
        <v>62.11</v>
      </c>
      <c r="GR1063" s="9">
        <v>62.18</v>
      </c>
      <c r="GS1063" s="9">
        <v>62.26</v>
      </c>
      <c r="GT1063" s="9">
        <v>62.31</v>
      </c>
      <c r="GU1063" s="9">
        <v>62.38</v>
      </c>
      <c r="GV1063" s="9">
        <v>62.49</v>
      </c>
      <c r="GW1063" s="9">
        <v>62.6</v>
      </c>
      <c r="GX1063" s="9">
        <v>62.72</v>
      </c>
      <c r="GY1063" s="9">
        <v>62.82</v>
      </c>
      <c r="GZ1063" s="9">
        <v>62.88</v>
      </c>
      <c r="HA1063" s="9">
        <v>62.97</v>
      </c>
      <c r="HB1063" s="9">
        <v>63.11</v>
      </c>
      <c r="HC1063" s="9">
        <v>63.26</v>
      </c>
      <c r="HD1063" s="9">
        <v>63.41</v>
      </c>
      <c r="HE1063" s="9">
        <v>63.55</v>
      </c>
      <c r="HF1063" s="9">
        <v>63.64</v>
      </c>
      <c r="HG1063" s="9">
        <v>63.75</v>
      </c>
      <c r="HH1063" s="9">
        <v>63.86</v>
      </c>
      <c r="HI1063" s="9">
        <v>63.95</v>
      </c>
      <c r="HJ1063" s="9">
        <v>64.08</v>
      </c>
      <c r="HK1063" s="9">
        <v>64.22</v>
      </c>
      <c r="HL1063" s="9">
        <v>64.319999999999993</v>
      </c>
      <c r="HM1063" s="9">
        <v>64.44</v>
      </c>
      <c r="HN1063" s="9">
        <v>64.599999999999994</v>
      </c>
      <c r="HO1063" s="9">
        <v>64.78</v>
      </c>
      <c r="HP1063" s="9">
        <v>64.92</v>
      </c>
      <c r="HQ1063" s="9">
        <v>65.05</v>
      </c>
      <c r="HR1063" s="9">
        <v>65.150000000000006</v>
      </c>
      <c r="HS1063" s="9">
        <v>65.23</v>
      </c>
      <c r="HT1063" s="9">
        <v>65.31</v>
      </c>
      <c r="HU1063" s="9">
        <v>65.400000000000006</v>
      </c>
      <c r="HV1063" s="9">
        <v>65.489999999999995</v>
      </c>
      <c r="HW1063" s="9">
        <v>65.59</v>
      </c>
      <c r="HX1063" s="9">
        <v>65.66</v>
      </c>
      <c r="HY1063" s="9">
        <v>65.77</v>
      </c>
      <c r="ID1063" s="14">
        <v>84.838099999999997</v>
      </c>
      <c r="IE1063" s="14">
        <v>84.747900000000001</v>
      </c>
      <c r="IF1063" s="14">
        <v>-0.10641399999999999</v>
      </c>
      <c r="IH1063" s="7">
        <v>64.13</v>
      </c>
      <c r="II1063" s="9">
        <v>96.75</v>
      </c>
    </row>
    <row r="1064" spans="1:243" x14ac:dyDescent="0.35">
      <c r="A1064" s="6">
        <f t="shared" si="230"/>
        <v>46041</v>
      </c>
      <c r="B1064" s="13">
        <f t="shared" si="225"/>
        <v>1</v>
      </c>
      <c r="C1064" s="13">
        <f t="shared" si="226"/>
        <v>2026</v>
      </c>
      <c r="D1064">
        <f t="shared" si="227"/>
        <v>202601</v>
      </c>
      <c r="E1064">
        <f t="shared" si="228"/>
        <v>1</v>
      </c>
      <c r="F1064">
        <f t="shared" si="229"/>
        <v>202601</v>
      </c>
      <c r="G1064" t="s">
        <v>2247</v>
      </c>
      <c r="H1064" s="9">
        <v>3.75</v>
      </c>
      <c r="I1064" s="9">
        <v>3.7244000000000002</v>
      </c>
      <c r="J1064" s="10">
        <v>3.7296162000000002</v>
      </c>
      <c r="K1064" s="10">
        <v>3.6657641000000001</v>
      </c>
      <c r="L1064" s="10">
        <v>3.5979949000000002</v>
      </c>
      <c r="M1064" s="10">
        <v>3.5309628000000002</v>
      </c>
      <c r="N1064" s="10">
        <v>3.4694938999999998</v>
      </c>
      <c r="O1064" s="10">
        <v>3.4168984</v>
      </c>
      <c r="P1064" s="10">
        <v>3.3742700999999999</v>
      </c>
      <c r="Q1064" s="10">
        <v>3.3433982000000002</v>
      </c>
      <c r="R1064" s="10">
        <v>3.3243208000000002</v>
      </c>
      <c r="S1064" s="10">
        <v>3.3148764000000002</v>
      </c>
      <c r="T1064" s="10">
        <v>3.3143001999999999</v>
      </c>
      <c r="U1064" s="10">
        <v>3.3207616</v>
      </c>
      <c r="V1064" s="10">
        <v>3.3314672999999999</v>
      </c>
      <c r="W1064" s="10">
        <v>3.3452638000000001</v>
      </c>
      <c r="X1064" s="10">
        <v>3.3614864999999998</v>
      </c>
      <c r="Y1064" s="10">
        <v>3.3794713000000001</v>
      </c>
      <c r="Z1064" s="10">
        <v>3.3985542999999998</v>
      </c>
      <c r="AA1064" s="10">
        <v>3.4180708000000002</v>
      </c>
      <c r="AB1064" s="10">
        <v>3.4374688</v>
      </c>
      <c r="AC1064" s="10">
        <v>3.4565819000000002</v>
      </c>
      <c r="AD1064" s="10">
        <v>3.4753265</v>
      </c>
      <c r="AE1064" s="10">
        <v>3.4936194999999999</v>
      </c>
      <c r="AF1064" s="10">
        <v>3.5113778</v>
      </c>
      <c r="AG1064" s="10">
        <v>3.5285177000000001</v>
      </c>
      <c r="AH1064" s="10">
        <v>3.5449774999999999</v>
      </c>
      <c r="AI1064" s="10">
        <v>3.5607804999999999</v>
      </c>
      <c r="AJ1064" s="10">
        <v>3.5759707999999999</v>
      </c>
      <c r="AK1064" s="10">
        <v>3.5905930000000001</v>
      </c>
      <c r="AL1064" s="10">
        <v>3.6046917999999999</v>
      </c>
      <c r="AM1064" s="10">
        <v>3.6183111999999999</v>
      </c>
      <c r="AN1064" s="10">
        <v>3.6314959</v>
      </c>
      <c r="AO1064" s="10">
        <v>3.6442904999999999</v>
      </c>
      <c r="AP1064" s="10">
        <v>3.6567392000000001</v>
      </c>
      <c r="AQ1064" s="10">
        <v>3.6688863999999999</v>
      </c>
      <c r="AR1064" s="10">
        <v>3.6807769000000001</v>
      </c>
      <c r="AS1064" s="10">
        <v>3.6924549</v>
      </c>
      <c r="AT1064" s="10">
        <v>3.7039618000000001</v>
      </c>
      <c r="AU1064" s="10">
        <v>3.7153268000000002</v>
      </c>
      <c r="AV1064" s="10">
        <v>3.7265747</v>
      </c>
      <c r="AW1064" s="10">
        <v>3.7377308999999999</v>
      </c>
      <c r="AX1064" s="10">
        <v>3.7488207999999998</v>
      </c>
      <c r="AY1064" s="10">
        <v>3.7598691999999998</v>
      </c>
      <c r="AZ1064" s="10">
        <v>3.7709016000000002</v>
      </c>
      <c r="BA1064" s="10">
        <v>3.7819433</v>
      </c>
      <c r="BB1064" s="10">
        <v>3.7930193000000001</v>
      </c>
      <c r="BC1064" s="10">
        <v>3.8041548999999999</v>
      </c>
      <c r="BD1064" s="10">
        <v>3.8153754000000002</v>
      </c>
      <c r="BE1064" s="10">
        <v>3.8267060000000002</v>
      </c>
      <c r="BF1064" s="10">
        <v>3.8381685999999999</v>
      </c>
      <c r="BG1064" s="10">
        <v>3.8497682000000002</v>
      </c>
      <c r="BH1064" s="10">
        <v>3.8615037000000001</v>
      </c>
      <c r="BI1064" s="10">
        <v>3.8733742000000002</v>
      </c>
      <c r="BJ1064" s="10">
        <v>3.8853789999999999</v>
      </c>
      <c r="BK1064" s="10">
        <v>3.8975168</v>
      </c>
      <c r="BL1064" s="10">
        <v>3.9097867000000002</v>
      </c>
      <c r="BM1064" s="10">
        <v>3.9221881000000001</v>
      </c>
      <c r="BN1064" s="10">
        <v>3.9347196000000002</v>
      </c>
      <c r="BO1064" s="10">
        <v>3.9473804000000001</v>
      </c>
      <c r="BP1064" s="10">
        <v>3.9601698999999999</v>
      </c>
      <c r="BQ1064" s="10">
        <v>3.9730865999999998</v>
      </c>
      <c r="BR1064" s="10">
        <v>4.0529729000000003</v>
      </c>
      <c r="BS1064" s="10">
        <v>4.1357477999999999</v>
      </c>
      <c r="BU1064" s="9">
        <v>91.94</v>
      </c>
      <c r="BV1064" s="9">
        <v>82.99</v>
      </c>
      <c r="BW1064" s="9">
        <v>73.84</v>
      </c>
      <c r="BX1064" s="9">
        <v>71.84</v>
      </c>
      <c r="BY1064" s="9">
        <v>70.64</v>
      </c>
      <c r="BZ1064" s="9">
        <v>69.47</v>
      </c>
      <c r="CA1064" s="9">
        <v>69.67</v>
      </c>
      <c r="CB1064" s="9">
        <v>70.77</v>
      </c>
      <c r="CC1064" s="9">
        <v>69.91</v>
      </c>
      <c r="CD1064" s="9">
        <v>72.58</v>
      </c>
      <c r="CE1064" s="9">
        <v>74.41</v>
      </c>
      <c r="CF1064" s="9">
        <v>76.61</v>
      </c>
      <c r="CG1064" s="9">
        <v>76.7</v>
      </c>
      <c r="CH1064" s="9">
        <v>72.349999999999994</v>
      </c>
      <c r="CI1064" s="9">
        <v>62.59</v>
      </c>
      <c r="CJ1064" s="9">
        <v>57.99</v>
      </c>
      <c r="CK1064" s="9">
        <v>56.7</v>
      </c>
      <c r="CL1064" s="9">
        <v>56.4</v>
      </c>
      <c r="CM1064" s="9">
        <v>56.53</v>
      </c>
      <c r="CN1064" s="9">
        <v>58.83</v>
      </c>
      <c r="CO1064" s="9">
        <v>61.59</v>
      </c>
      <c r="CP1064" s="9">
        <v>64.92</v>
      </c>
      <c r="CQ1064" s="9">
        <v>66.63</v>
      </c>
      <c r="CR1064" s="9">
        <v>68.709999999999994</v>
      </c>
      <c r="CS1064" s="9">
        <v>69.59</v>
      </c>
      <c r="CT1064" s="9">
        <v>65.61</v>
      </c>
      <c r="CU1064" s="9">
        <v>57.76</v>
      </c>
      <c r="CV1064" s="9">
        <v>54.77</v>
      </c>
      <c r="CW1064" s="9">
        <v>52.58</v>
      </c>
      <c r="CX1064" s="9">
        <v>52.84</v>
      </c>
      <c r="CY1064" s="9">
        <v>52.95</v>
      </c>
      <c r="CZ1064" s="9">
        <v>54.99</v>
      </c>
      <c r="DA1064" s="9">
        <v>59.65</v>
      </c>
      <c r="DB1064" s="9">
        <v>62.56</v>
      </c>
      <c r="DC1064" s="9">
        <v>63.35</v>
      </c>
      <c r="DD1064" s="9">
        <v>66.69</v>
      </c>
      <c r="DE1064" s="9">
        <v>66.17</v>
      </c>
      <c r="DF1064" s="9">
        <v>64.19</v>
      </c>
      <c r="DG1064" s="9">
        <v>57.6</v>
      </c>
      <c r="DH1064" s="9">
        <v>54.43</v>
      </c>
      <c r="DI1064" s="9">
        <v>52.93</v>
      </c>
      <c r="DJ1064" s="9">
        <v>53.44</v>
      </c>
      <c r="DK1064" s="9">
        <v>53.09</v>
      </c>
      <c r="DL1064" s="9">
        <v>54.33</v>
      </c>
      <c r="DM1064" s="9">
        <v>57.99</v>
      </c>
      <c r="DN1064" s="9">
        <v>60.61</v>
      </c>
      <c r="DO1064" s="9">
        <v>63.16</v>
      </c>
      <c r="DP1064" s="9">
        <v>66.19</v>
      </c>
      <c r="DR1064" s="9">
        <v>99.9</v>
      </c>
      <c r="DS1064" s="9">
        <v>84.44</v>
      </c>
      <c r="DT1064" s="9">
        <v>75.16</v>
      </c>
      <c r="DU1064" s="9">
        <v>73.62</v>
      </c>
      <c r="DV1064" s="9">
        <v>72.680000000000007</v>
      </c>
      <c r="DW1064" s="9">
        <v>72.760000000000005</v>
      </c>
      <c r="DX1064" s="9">
        <v>72.94</v>
      </c>
      <c r="DY1064" s="9">
        <v>75.19</v>
      </c>
      <c r="DZ1064" s="9">
        <v>76.02</v>
      </c>
      <c r="EA1064" s="9">
        <v>76.94</v>
      </c>
      <c r="EB1064" s="9">
        <v>78.260000000000005</v>
      </c>
      <c r="EC1064" s="9">
        <v>81.489999999999995</v>
      </c>
      <c r="ED1064" s="9">
        <v>82.18</v>
      </c>
      <c r="EE1064" s="9">
        <v>79.180000000000007</v>
      </c>
      <c r="EF1064" s="9">
        <v>66.78</v>
      </c>
      <c r="EG1064" s="9">
        <v>64.099999999999994</v>
      </c>
      <c r="EH1064" s="9">
        <v>63.89</v>
      </c>
      <c r="EI1064" s="9">
        <v>64.099999999999994</v>
      </c>
      <c r="EJ1064" s="9">
        <v>64.599999999999994</v>
      </c>
      <c r="EK1064" s="9">
        <v>67.03</v>
      </c>
      <c r="EL1064" s="9">
        <v>72.69</v>
      </c>
      <c r="EM1064" s="9">
        <v>74.819999999999993</v>
      </c>
      <c r="EN1064" s="9">
        <v>75.08</v>
      </c>
      <c r="EO1064" s="9">
        <v>74.989999999999995</v>
      </c>
      <c r="EP1064" s="9">
        <v>74.489999999999995</v>
      </c>
      <c r="EQ1064" s="9">
        <v>72.03</v>
      </c>
      <c r="ER1064" s="9">
        <v>65.23</v>
      </c>
      <c r="ES1064" s="9">
        <v>63.01</v>
      </c>
      <c r="ET1064" s="9">
        <v>62.85</v>
      </c>
      <c r="EU1064" s="9">
        <v>63.03</v>
      </c>
      <c r="EV1064" s="9">
        <v>63.47</v>
      </c>
      <c r="EW1064" s="9">
        <v>65.739999999999995</v>
      </c>
      <c r="EX1064" s="9">
        <v>72.650000000000006</v>
      </c>
      <c r="EY1064" s="9">
        <v>74.75</v>
      </c>
      <c r="EZ1064" s="9">
        <v>75</v>
      </c>
      <c r="FA1064" s="9">
        <v>74.94</v>
      </c>
      <c r="FB1064" s="9">
        <v>74.55</v>
      </c>
      <c r="FC1064" s="9">
        <v>72.22</v>
      </c>
      <c r="FD1064" s="9">
        <v>66.400000000000006</v>
      </c>
      <c r="FE1064" s="9">
        <v>64.37</v>
      </c>
      <c r="FF1064" s="9">
        <v>64.28</v>
      </c>
      <c r="FG1064" s="9">
        <v>64.42</v>
      </c>
      <c r="FH1064" s="9">
        <v>64.900000000000006</v>
      </c>
      <c r="FI1064" s="9">
        <v>67.239999999999995</v>
      </c>
      <c r="FJ1064" s="9">
        <v>73.06</v>
      </c>
      <c r="FK1064" s="9">
        <v>75.239999999999995</v>
      </c>
      <c r="FL1064" s="9">
        <v>75.48</v>
      </c>
      <c r="FM1064" s="9">
        <v>75.44</v>
      </c>
      <c r="FO1064" s="9">
        <v>84.633200000000002</v>
      </c>
      <c r="FP1064" s="7">
        <v>66.91</v>
      </c>
      <c r="FQ1064" s="9">
        <v>1.3422000000000001</v>
      </c>
      <c r="FT1064" s="7">
        <v>3.68</v>
      </c>
      <c r="FU1064" s="7">
        <v>4.41</v>
      </c>
      <c r="FV1064" s="9">
        <v>84.831900000000005</v>
      </c>
      <c r="FX1064" s="9">
        <v>63.94</v>
      </c>
      <c r="FY1064" s="9">
        <v>62.81</v>
      </c>
      <c r="FZ1064" s="9">
        <v>62.18</v>
      </c>
      <c r="GA1064" s="9">
        <v>61.78</v>
      </c>
      <c r="GB1064" s="9">
        <v>62.74</v>
      </c>
      <c r="GD1064" s="9">
        <v>63.94</v>
      </c>
      <c r="GE1064" s="9">
        <v>63.22</v>
      </c>
      <c r="GF1064" s="9">
        <v>62.81</v>
      </c>
      <c r="GG1064" s="9">
        <v>62.54</v>
      </c>
      <c r="GH1064" s="9">
        <v>62.34</v>
      </c>
      <c r="GI1064" s="9">
        <v>62.18</v>
      </c>
      <c r="GJ1064" s="9">
        <v>62.05</v>
      </c>
      <c r="GK1064" s="9">
        <v>61.95</v>
      </c>
      <c r="GL1064" s="9">
        <v>61.88</v>
      </c>
      <c r="GM1064" s="9">
        <v>61.84</v>
      </c>
      <c r="GN1064" s="9">
        <v>61.8</v>
      </c>
      <c r="GO1064" s="9">
        <v>61.78</v>
      </c>
      <c r="GP1064" s="9">
        <v>61.81</v>
      </c>
      <c r="GQ1064" s="9">
        <v>61.87</v>
      </c>
      <c r="GR1064" s="9">
        <v>61.94</v>
      </c>
      <c r="GS1064" s="9">
        <v>62.02</v>
      </c>
      <c r="GT1064" s="9">
        <v>62.07</v>
      </c>
      <c r="GU1064" s="9">
        <v>62.14</v>
      </c>
      <c r="GV1064" s="9">
        <v>62.25</v>
      </c>
      <c r="GW1064" s="9">
        <v>62.36</v>
      </c>
      <c r="GX1064" s="9">
        <v>62.47</v>
      </c>
      <c r="GY1064" s="9">
        <v>62.58</v>
      </c>
      <c r="GZ1064" s="9">
        <v>62.65</v>
      </c>
      <c r="HA1064" s="9">
        <v>62.74</v>
      </c>
      <c r="HB1064" s="9">
        <v>62.88</v>
      </c>
      <c r="HC1064" s="9">
        <v>63.02</v>
      </c>
      <c r="HD1064" s="9">
        <v>63.17</v>
      </c>
      <c r="HE1064" s="9">
        <v>63.31</v>
      </c>
      <c r="HF1064" s="9">
        <v>63.4</v>
      </c>
      <c r="HG1064" s="9">
        <v>63.51</v>
      </c>
      <c r="HH1064" s="9">
        <v>63.62</v>
      </c>
      <c r="HI1064" s="9">
        <v>63.71</v>
      </c>
      <c r="HJ1064" s="9">
        <v>63.84</v>
      </c>
      <c r="HK1064" s="9">
        <v>63.98</v>
      </c>
      <c r="HL1064" s="9">
        <v>64.08</v>
      </c>
      <c r="HM1064" s="9">
        <v>64.2</v>
      </c>
      <c r="HN1064" s="9">
        <v>64.36</v>
      </c>
      <c r="HO1064" s="9">
        <v>64.55</v>
      </c>
      <c r="HP1064" s="9">
        <v>64.680000000000007</v>
      </c>
      <c r="HQ1064" s="9">
        <v>64.81</v>
      </c>
      <c r="HR1064" s="9">
        <v>64.91</v>
      </c>
      <c r="HS1064" s="9">
        <v>65</v>
      </c>
      <c r="HT1064" s="9">
        <v>65.08</v>
      </c>
      <c r="HU1064" s="9">
        <v>65.17</v>
      </c>
      <c r="HV1064" s="9">
        <v>65.260000000000005</v>
      </c>
      <c r="HW1064" s="9">
        <v>65.36</v>
      </c>
      <c r="HX1064" s="9">
        <v>65.430000000000007</v>
      </c>
      <c r="HY1064" s="9">
        <v>65.540000000000006</v>
      </c>
      <c r="ID1064" s="14">
        <v>84.838099999999997</v>
      </c>
      <c r="IE1064" s="14">
        <v>84.747900000000001</v>
      </c>
      <c r="IF1064" s="14">
        <v>-0.10641399999999999</v>
      </c>
      <c r="IH1064" s="7">
        <v>63.94</v>
      </c>
      <c r="II1064" s="9">
        <v>91.94</v>
      </c>
    </row>
    <row r="1065" spans="1:243" x14ac:dyDescent="0.35">
      <c r="A1065" s="6">
        <f t="shared" si="230"/>
        <v>46042</v>
      </c>
      <c r="B1065" s="13">
        <f t="shared" si="225"/>
        <v>1</v>
      </c>
      <c r="C1065" s="13">
        <f t="shared" si="226"/>
        <v>2026</v>
      </c>
      <c r="D1065">
        <f t="shared" si="227"/>
        <v>202601</v>
      </c>
      <c r="E1065">
        <f t="shared" si="228"/>
        <v>1</v>
      </c>
      <c r="F1065">
        <f t="shared" si="229"/>
        <v>202601</v>
      </c>
      <c r="G1065" t="s">
        <v>2248</v>
      </c>
      <c r="H1065" s="9">
        <v>3.75</v>
      </c>
      <c r="I1065" s="9">
        <v>3.7241</v>
      </c>
      <c r="J1065" s="10">
        <v>3.7366242000000001</v>
      </c>
      <c r="K1065" s="10">
        <v>3.6701280999999999</v>
      </c>
      <c r="L1065" s="10">
        <v>3.5997895</v>
      </c>
      <c r="M1065" s="10">
        <v>3.5307959000000002</v>
      </c>
      <c r="N1065" s="10">
        <v>3.4682016</v>
      </c>
      <c r="O1065" s="10">
        <v>3.4152621000000001</v>
      </c>
      <c r="P1065" s="10">
        <v>3.3729521999999998</v>
      </c>
      <c r="Q1065" s="10">
        <v>3.3431834999999999</v>
      </c>
      <c r="R1065" s="10">
        <v>3.3261205999999999</v>
      </c>
      <c r="S1065" s="10">
        <v>3.3195163000000001</v>
      </c>
      <c r="T1065" s="10">
        <v>3.3224105000000002</v>
      </c>
      <c r="U1065" s="10">
        <v>3.3324379</v>
      </c>
      <c r="V1065" s="10">
        <v>3.3461536999999999</v>
      </c>
      <c r="W1065" s="10">
        <v>3.3623202000000001</v>
      </c>
      <c r="X1065" s="10">
        <v>3.3803356999999998</v>
      </c>
      <c r="Y1065" s="10">
        <v>3.3995991000000001</v>
      </c>
      <c r="Z1065" s="10">
        <v>3.4195096</v>
      </c>
      <c r="AA1065" s="10">
        <v>3.4394653000000002</v>
      </c>
      <c r="AB1065" s="10">
        <v>3.4589818999999999</v>
      </c>
      <c r="AC1065" s="10">
        <v>3.4779765999999999</v>
      </c>
      <c r="AD1065" s="10">
        <v>3.4964528000000001</v>
      </c>
      <c r="AE1065" s="10">
        <v>3.5144145999999998</v>
      </c>
      <c r="AF1065" s="10">
        <v>3.5318659000000001</v>
      </c>
      <c r="AG1065" s="10">
        <v>3.5488102000000001</v>
      </c>
      <c r="AH1065" s="10">
        <v>3.5652563000000002</v>
      </c>
      <c r="AI1065" s="10">
        <v>3.5812319000000001</v>
      </c>
      <c r="AJ1065" s="10">
        <v>3.5967688999999998</v>
      </c>
      <c r="AK1065" s="10">
        <v>3.6118998000000002</v>
      </c>
      <c r="AL1065" s="10">
        <v>3.6266571999999999</v>
      </c>
      <c r="AM1065" s="10">
        <v>3.641073</v>
      </c>
      <c r="AN1065" s="10">
        <v>3.6551797000000001</v>
      </c>
      <c r="AO1065" s="10">
        <v>3.6690098</v>
      </c>
      <c r="AP1065" s="10">
        <v>3.6825952000000002</v>
      </c>
      <c r="AQ1065" s="10">
        <v>3.6959686</v>
      </c>
      <c r="AR1065" s="10">
        <v>3.7091622000000002</v>
      </c>
      <c r="AS1065" s="10">
        <v>3.7222081999999999</v>
      </c>
      <c r="AT1065" s="10">
        <v>3.7351371000000002</v>
      </c>
      <c r="AU1065" s="10">
        <v>3.7479684</v>
      </c>
      <c r="AV1065" s="10">
        <v>3.7607178999999999</v>
      </c>
      <c r="AW1065" s="10">
        <v>3.7734016000000001</v>
      </c>
      <c r="AX1065" s="10">
        <v>3.7860356999999998</v>
      </c>
      <c r="AY1065" s="10">
        <v>3.7986355999999999</v>
      </c>
      <c r="AZ1065" s="10">
        <v>3.8112176</v>
      </c>
      <c r="BA1065" s="10">
        <v>3.8237975999999998</v>
      </c>
      <c r="BB1065" s="10">
        <v>3.8363914000000001</v>
      </c>
      <c r="BC1065" s="10">
        <v>3.8490150000000001</v>
      </c>
      <c r="BD1065" s="10">
        <v>3.8616844000000001</v>
      </c>
      <c r="BE1065" s="10">
        <v>3.8744152999999999</v>
      </c>
      <c r="BF1065" s="10">
        <v>3.8872217999999998</v>
      </c>
      <c r="BG1065" s="10">
        <v>3.9001079999999999</v>
      </c>
      <c r="BH1065" s="10">
        <v>3.9130745</v>
      </c>
      <c r="BI1065" s="10">
        <v>3.9261224000000001</v>
      </c>
      <c r="BJ1065" s="10">
        <v>3.9392529000000001</v>
      </c>
      <c r="BK1065" s="10">
        <v>3.9524666000000002</v>
      </c>
      <c r="BL1065" s="10">
        <v>3.9657645000000001</v>
      </c>
      <c r="BM1065" s="10">
        <v>3.9791479000000001</v>
      </c>
      <c r="BN1065" s="10">
        <v>3.9926173999999999</v>
      </c>
      <c r="BO1065" s="10">
        <v>4.0061739999999997</v>
      </c>
      <c r="BP1065" s="10">
        <v>4.0198188999999998</v>
      </c>
      <c r="BQ1065" s="10">
        <v>4.0335527000000004</v>
      </c>
      <c r="BR1065" s="10">
        <v>4.1176216999999999</v>
      </c>
      <c r="BS1065" s="10">
        <v>4.2035691999999996</v>
      </c>
      <c r="BU1065" s="9">
        <v>93.95</v>
      </c>
      <c r="BV1065" s="9">
        <v>84.23</v>
      </c>
      <c r="BW1065" s="9">
        <v>75.739999999999995</v>
      </c>
      <c r="BX1065" s="9">
        <v>73.67</v>
      </c>
      <c r="BY1065" s="9">
        <v>72.11</v>
      </c>
      <c r="BZ1065" s="9">
        <v>70.959999999999994</v>
      </c>
      <c r="CA1065" s="9">
        <v>71.17</v>
      </c>
      <c r="CB1065" s="9">
        <v>72.319999999999993</v>
      </c>
      <c r="CC1065" s="9">
        <v>71.16</v>
      </c>
      <c r="CD1065" s="9">
        <v>74.53</v>
      </c>
      <c r="CE1065" s="9">
        <v>76.36</v>
      </c>
      <c r="CF1065" s="9">
        <v>78.25</v>
      </c>
      <c r="CG1065" s="9">
        <v>78.739999999999995</v>
      </c>
      <c r="CH1065" s="9">
        <v>74.52</v>
      </c>
      <c r="CI1065" s="9">
        <v>64.7</v>
      </c>
      <c r="CJ1065" s="9">
        <v>60.1</v>
      </c>
      <c r="CK1065" s="9">
        <v>58.8</v>
      </c>
      <c r="CL1065" s="9">
        <v>58.57</v>
      </c>
      <c r="CM1065" s="9">
        <v>58.66</v>
      </c>
      <c r="CN1065" s="9">
        <v>60.95</v>
      </c>
      <c r="CO1065" s="9">
        <v>62.93</v>
      </c>
      <c r="CP1065" s="9">
        <v>66.290000000000006</v>
      </c>
      <c r="CQ1065" s="9">
        <v>67.97</v>
      </c>
      <c r="CR1065" s="9">
        <v>70.040000000000006</v>
      </c>
      <c r="CS1065" s="9">
        <v>70.92</v>
      </c>
      <c r="CT1065" s="9">
        <v>66.959999999999994</v>
      </c>
      <c r="CU1065" s="9">
        <v>59.19</v>
      </c>
      <c r="CV1065" s="9">
        <v>55.99</v>
      </c>
      <c r="CW1065" s="9">
        <v>53.8</v>
      </c>
      <c r="CX1065" s="9">
        <v>54.01</v>
      </c>
      <c r="CY1065" s="9">
        <v>54.12</v>
      </c>
      <c r="CZ1065" s="9">
        <v>56.15</v>
      </c>
      <c r="DA1065" s="9">
        <v>60.36</v>
      </c>
      <c r="DB1065" s="9">
        <v>63.28</v>
      </c>
      <c r="DC1065" s="9">
        <v>64.08</v>
      </c>
      <c r="DD1065" s="9">
        <v>67.36</v>
      </c>
      <c r="DE1065" s="9">
        <v>66.84</v>
      </c>
      <c r="DF1065" s="9">
        <v>64.849999999999994</v>
      </c>
      <c r="DG1065" s="9">
        <v>58.31</v>
      </c>
      <c r="DH1065" s="9">
        <v>55.14</v>
      </c>
      <c r="DI1065" s="9">
        <v>53.64</v>
      </c>
      <c r="DJ1065" s="9">
        <v>54.15</v>
      </c>
      <c r="DK1065" s="9">
        <v>53.8</v>
      </c>
      <c r="DL1065" s="9">
        <v>55.04</v>
      </c>
      <c r="DM1065" s="9">
        <v>58.7</v>
      </c>
      <c r="DN1065" s="9">
        <v>61.32</v>
      </c>
      <c r="DO1065" s="9">
        <v>63.87</v>
      </c>
      <c r="DP1065" s="9">
        <v>66.900000000000006</v>
      </c>
      <c r="DR1065" s="9">
        <v>99.49</v>
      </c>
      <c r="DS1065" s="9">
        <v>84.21</v>
      </c>
      <c r="DT1065" s="9">
        <v>74.97</v>
      </c>
      <c r="DU1065" s="9">
        <v>73.41</v>
      </c>
      <c r="DV1065" s="9">
        <v>72.38</v>
      </c>
      <c r="DW1065" s="9">
        <v>72.84</v>
      </c>
      <c r="DX1065" s="9">
        <v>73.02</v>
      </c>
      <c r="DY1065" s="9">
        <v>75.28</v>
      </c>
      <c r="DZ1065" s="9">
        <v>76.510000000000005</v>
      </c>
      <c r="EA1065" s="9">
        <v>77.430000000000007</v>
      </c>
      <c r="EB1065" s="9">
        <v>78.75</v>
      </c>
      <c r="EC1065" s="9">
        <v>80.61</v>
      </c>
      <c r="ED1065" s="9">
        <v>81.3</v>
      </c>
      <c r="EE1065" s="9">
        <v>78.3</v>
      </c>
      <c r="EF1065" s="9">
        <v>66.459999999999994</v>
      </c>
      <c r="EG1065" s="9">
        <v>63.78</v>
      </c>
      <c r="EH1065" s="9">
        <v>63.56</v>
      </c>
      <c r="EI1065" s="9">
        <v>63.78</v>
      </c>
      <c r="EJ1065" s="9">
        <v>64.28</v>
      </c>
      <c r="EK1065" s="9">
        <v>66.709999999999994</v>
      </c>
      <c r="EL1065" s="9">
        <v>72.22</v>
      </c>
      <c r="EM1065" s="9">
        <v>74.34</v>
      </c>
      <c r="EN1065" s="9">
        <v>74.59</v>
      </c>
      <c r="EO1065" s="9">
        <v>74.5</v>
      </c>
      <c r="EP1065" s="9">
        <v>74</v>
      </c>
      <c r="EQ1065" s="9">
        <v>71.56</v>
      </c>
      <c r="ER1065" s="9">
        <v>64.900000000000006</v>
      </c>
      <c r="ES1065" s="9">
        <v>62.68</v>
      </c>
      <c r="ET1065" s="9">
        <v>62.52</v>
      </c>
      <c r="EU1065" s="9">
        <v>62.7</v>
      </c>
      <c r="EV1065" s="9">
        <v>63.14</v>
      </c>
      <c r="EW1065" s="9">
        <v>65.41</v>
      </c>
      <c r="EX1065" s="9">
        <v>71.92</v>
      </c>
      <c r="EY1065" s="9">
        <v>74</v>
      </c>
      <c r="EZ1065" s="9">
        <v>74.25</v>
      </c>
      <c r="FA1065" s="9">
        <v>74.2</v>
      </c>
      <c r="FB1065" s="9">
        <v>73.819999999999993</v>
      </c>
      <c r="FC1065" s="9">
        <v>71.5</v>
      </c>
      <c r="FD1065" s="9">
        <v>66.16</v>
      </c>
      <c r="FE1065" s="9">
        <v>64.13</v>
      </c>
      <c r="FF1065" s="9">
        <v>64.05</v>
      </c>
      <c r="FG1065" s="9">
        <v>64.19</v>
      </c>
      <c r="FH1065" s="9">
        <v>64.680000000000007</v>
      </c>
      <c r="FI1065" s="9">
        <v>67.02</v>
      </c>
      <c r="FJ1065" s="9">
        <v>72.56</v>
      </c>
      <c r="FK1065" s="9">
        <v>74.739999999999995</v>
      </c>
      <c r="FL1065" s="9">
        <v>75</v>
      </c>
      <c r="FM1065" s="9">
        <v>74.959999999999994</v>
      </c>
      <c r="FO1065" s="9">
        <v>84.522599999999997</v>
      </c>
      <c r="FP1065" s="7">
        <v>67.680000000000007</v>
      </c>
      <c r="FQ1065" s="9">
        <v>1.3456999999999999</v>
      </c>
      <c r="FT1065" s="7">
        <v>3.69</v>
      </c>
      <c r="FU1065" s="7">
        <v>4.46</v>
      </c>
      <c r="FV1065" s="9">
        <v>84.715000000000003</v>
      </c>
      <c r="FX1065" s="9">
        <v>64.92</v>
      </c>
      <c r="FY1065" s="9">
        <v>63.76</v>
      </c>
      <c r="FZ1065" s="9">
        <v>63.1</v>
      </c>
      <c r="GA1065" s="9">
        <v>62.66</v>
      </c>
      <c r="GB1065" s="9">
        <v>63.5</v>
      </c>
      <c r="GD1065" s="9">
        <v>64.92</v>
      </c>
      <c r="GE1065" s="9">
        <v>64.19</v>
      </c>
      <c r="GF1065" s="9">
        <v>63.76</v>
      </c>
      <c r="GG1065" s="9">
        <v>63.48</v>
      </c>
      <c r="GH1065" s="9">
        <v>63.27</v>
      </c>
      <c r="GI1065" s="9">
        <v>63.1</v>
      </c>
      <c r="GJ1065" s="9">
        <v>62.96</v>
      </c>
      <c r="GK1065" s="9">
        <v>62.86</v>
      </c>
      <c r="GL1065" s="9">
        <v>62.79</v>
      </c>
      <c r="GM1065" s="9">
        <v>62.74</v>
      </c>
      <c r="GN1065" s="9">
        <v>62.69</v>
      </c>
      <c r="GO1065" s="9">
        <v>62.66</v>
      </c>
      <c r="GP1065" s="9">
        <v>62.68</v>
      </c>
      <c r="GQ1065" s="9">
        <v>62.73</v>
      </c>
      <c r="GR1065" s="9">
        <v>62.79</v>
      </c>
      <c r="GS1065" s="9">
        <v>62.85</v>
      </c>
      <c r="GT1065" s="9">
        <v>62.89</v>
      </c>
      <c r="GU1065" s="9">
        <v>62.95</v>
      </c>
      <c r="GV1065" s="9">
        <v>63.05</v>
      </c>
      <c r="GW1065" s="9">
        <v>63.15</v>
      </c>
      <c r="GX1065" s="9">
        <v>63.26</v>
      </c>
      <c r="GY1065" s="9">
        <v>63.36</v>
      </c>
      <c r="GZ1065" s="9">
        <v>63.42</v>
      </c>
      <c r="HA1065" s="9">
        <v>63.5</v>
      </c>
      <c r="HB1065" s="9">
        <v>63.63</v>
      </c>
      <c r="HC1065" s="9">
        <v>63.76</v>
      </c>
      <c r="HD1065" s="9">
        <v>63.89</v>
      </c>
      <c r="HE1065" s="9">
        <v>64.02</v>
      </c>
      <c r="HF1065" s="9">
        <v>64.099999999999994</v>
      </c>
      <c r="HG1065" s="9">
        <v>64.19</v>
      </c>
      <c r="HH1065" s="9">
        <v>64.28</v>
      </c>
      <c r="HI1065" s="9">
        <v>64.36</v>
      </c>
      <c r="HJ1065" s="9">
        <v>64.48</v>
      </c>
      <c r="HK1065" s="9">
        <v>64.599999999999994</v>
      </c>
      <c r="HL1065" s="9">
        <v>64.69</v>
      </c>
      <c r="HM1065" s="9">
        <v>64.8</v>
      </c>
      <c r="HN1065" s="9">
        <v>64.95</v>
      </c>
      <c r="HO1065" s="9">
        <v>65.12</v>
      </c>
      <c r="HP1065" s="9">
        <v>65.239999999999995</v>
      </c>
      <c r="HQ1065" s="9">
        <v>65.36</v>
      </c>
      <c r="HR1065" s="9">
        <v>65.45</v>
      </c>
      <c r="HS1065" s="9">
        <v>65.53</v>
      </c>
      <c r="HT1065" s="9">
        <v>65.599999999999994</v>
      </c>
      <c r="HU1065" s="9">
        <v>65.680000000000007</v>
      </c>
      <c r="HV1065" s="9">
        <v>65.760000000000005</v>
      </c>
      <c r="HW1065" s="9">
        <v>65.849999999999994</v>
      </c>
      <c r="HX1065" s="9">
        <v>65.92</v>
      </c>
      <c r="HY1065" s="9">
        <v>66.02</v>
      </c>
      <c r="ID1065" s="14">
        <v>84.838099999999997</v>
      </c>
      <c r="IE1065" s="14">
        <v>84.747900000000001</v>
      </c>
      <c r="IF1065" s="14">
        <v>-0.10641399999999999</v>
      </c>
      <c r="IH1065" s="7">
        <v>64.92</v>
      </c>
      <c r="II1065" s="9">
        <v>93.95</v>
      </c>
    </row>
    <row r="1066" spans="1:243" x14ac:dyDescent="0.35">
      <c r="A1066" s="6">
        <f t="shared" si="230"/>
        <v>46043</v>
      </c>
      <c r="B1066" s="13">
        <f t="shared" si="225"/>
        <v>1</v>
      </c>
      <c r="C1066" s="13">
        <f t="shared" si="226"/>
        <v>2026</v>
      </c>
      <c r="D1066">
        <f t="shared" si="227"/>
        <v>202601</v>
      </c>
      <c r="E1066">
        <f t="shared" si="228"/>
        <v>1</v>
      </c>
      <c r="F1066">
        <f t="shared" si="229"/>
        <v>202601</v>
      </c>
      <c r="G1066" t="s">
        <v>2249</v>
      </c>
      <c r="H1066" s="9">
        <v>3.75</v>
      </c>
      <c r="I1066" s="9">
        <v>3.7246000000000001</v>
      </c>
      <c r="J1066" s="10">
        <v>3.7353227000000002</v>
      </c>
      <c r="K1066" s="10">
        <v>3.6696936</v>
      </c>
      <c r="L1066" s="10">
        <v>3.5957357999999999</v>
      </c>
      <c r="M1066" s="10">
        <v>3.5199653</v>
      </c>
      <c r="N1066" s="10">
        <v>3.4501137000000002</v>
      </c>
      <c r="O1066" s="10">
        <v>3.3918091000000001</v>
      </c>
      <c r="P1066" s="10">
        <v>3.3466980999999998</v>
      </c>
      <c r="Q1066" s="10">
        <v>3.3166826999999999</v>
      </c>
      <c r="R1066" s="10">
        <v>3.3009194000000002</v>
      </c>
      <c r="S1066" s="10">
        <v>3.2967263999999998</v>
      </c>
      <c r="T1066" s="10">
        <v>3.3024314000000001</v>
      </c>
      <c r="U1066" s="10">
        <v>3.3154102999999999</v>
      </c>
      <c r="V1066" s="10">
        <v>3.3319207999999998</v>
      </c>
      <c r="W1066" s="10">
        <v>3.3506640999999999</v>
      </c>
      <c r="X1066" s="10">
        <v>3.3710434</v>
      </c>
      <c r="Y1066" s="10">
        <v>3.3924622000000002</v>
      </c>
      <c r="Z1066" s="10">
        <v>3.4143243999999999</v>
      </c>
      <c r="AA1066" s="10">
        <v>3.4360328</v>
      </c>
      <c r="AB1066" s="10">
        <v>3.4571054000000001</v>
      </c>
      <c r="AC1066" s="10">
        <v>3.4774552999999999</v>
      </c>
      <c r="AD1066" s="10">
        <v>3.4970794000000001</v>
      </c>
      <c r="AE1066" s="10">
        <v>3.5159758999999999</v>
      </c>
      <c r="AF1066" s="10">
        <v>3.5341423999999999</v>
      </c>
      <c r="AG1066" s="10">
        <v>3.5515762999999998</v>
      </c>
      <c r="AH1066" s="10">
        <v>3.5682846000000001</v>
      </c>
      <c r="AI1066" s="10">
        <v>3.5843105999999998</v>
      </c>
      <c r="AJ1066" s="10">
        <v>3.5997062999999998</v>
      </c>
      <c r="AK1066" s="10">
        <v>3.6145241000000001</v>
      </c>
      <c r="AL1066" s="10">
        <v>3.6288165999999999</v>
      </c>
      <c r="AM1066" s="10">
        <v>3.6426356000000002</v>
      </c>
      <c r="AN1066" s="10">
        <v>3.6560336000000002</v>
      </c>
      <c r="AO1066" s="10">
        <v>3.6690630999999998</v>
      </c>
      <c r="AP1066" s="10">
        <v>3.6817761</v>
      </c>
      <c r="AQ1066" s="10">
        <v>3.6942249999999999</v>
      </c>
      <c r="AR1066" s="10">
        <v>3.7064621999999998</v>
      </c>
      <c r="AS1066" s="10">
        <v>3.7185397999999998</v>
      </c>
      <c r="AT1066" s="10">
        <v>3.7305060999999999</v>
      </c>
      <c r="AU1066" s="10">
        <v>3.7423891999999999</v>
      </c>
      <c r="AV1066" s="10">
        <v>3.7542110000000002</v>
      </c>
      <c r="AW1066" s="10">
        <v>3.7659934000000002</v>
      </c>
      <c r="AX1066" s="10">
        <v>3.7777585999999999</v>
      </c>
      <c r="AY1066" s="10">
        <v>3.7895284</v>
      </c>
      <c r="AZ1066" s="10">
        <v>3.8013246999999999</v>
      </c>
      <c r="BA1066" s="10">
        <v>3.8131697</v>
      </c>
      <c r="BB1066" s="10">
        <v>3.8250850999999999</v>
      </c>
      <c r="BC1066" s="10">
        <v>3.8370929999999999</v>
      </c>
      <c r="BD1066" s="10">
        <v>3.8492155000000001</v>
      </c>
      <c r="BE1066" s="10">
        <v>3.8614742</v>
      </c>
      <c r="BF1066" s="10">
        <v>3.8738872</v>
      </c>
      <c r="BG1066" s="10">
        <v>3.8864540999999999</v>
      </c>
      <c r="BH1066" s="10">
        <v>3.8991688</v>
      </c>
      <c r="BI1066" s="10">
        <v>3.9120257999999999</v>
      </c>
      <c r="BJ1066" s="10">
        <v>3.9250197999999998</v>
      </c>
      <c r="BK1066" s="10">
        <v>3.9381447999999999</v>
      </c>
      <c r="BL1066" s="10">
        <v>3.9513951999999999</v>
      </c>
      <c r="BM1066" s="10">
        <v>3.9647655999999998</v>
      </c>
      <c r="BN1066" s="10">
        <v>3.9782500000000001</v>
      </c>
      <c r="BO1066" s="10">
        <v>3.9918429999999998</v>
      </c>
      <c r="BP1066" s="10">
        <v>4.0055389999999997</v>
      </c>
      <c r="BQ1066" s="10">
        <v>4.0193322</v>
      </c>
      <c r="BR1066" s="10">
        <v>4.1037355</v>
      </c>
      <c r="BS1066" s="10">
        <v>4.1897159999999998</v>
      </c>
      <c r="BU1066" s="9">
        <v>103.68</v>
      </c>
      <c r="BV1066" s="9">
        <v>91.08</v>
      </c>
      <c r="BW1066" s="9">
        <v>80.03</v>
      </c>
      <c r="BX1066" s="9">
        <v>76.87</v>
      </c>
      <c r="BY1066" s="9">
        <v>75.44</v>
      </c>
      <c r="BZ1066" s="9">
        <v>74.16</v>
      </c>
      <c r="CA1066" s="9">
        <v>74.260000000000005</v>
      </c>
      <c r="CB1066" s="9">
        <v>75.37</v>
      </c>
      <c r="CC1066" s="9">
        <v>73.77</v>
      </c>
      <c r="CD1066" s="9">
        <v>76.95</v>
      </c>
      <c r="CE1066" s="9">
        <v>78.84</v>
      </c>
      <c r="CF1066" s="9">
        <v>80.3</v>
      </c>
      <c r="CG1066" s="9">
        <v>80.75</v>
      </c>
      <c r="CH1066" s="9">
        <v>76.75</v>
      </c>
      <c r="CI1066" s="9">
        <v>66.069999999999993</v>
      </c>
      <c r="CJ1066" s="9">
        <v>61.44</v>
      </c>
      <c r="CK1066" s="9">
        <v>60.11</v>
      </c>
      <c r="CL1066" s="9">
        <v>59.88</v>
      </c>
      <c r="CM1066" s="9">
        <v>59.97</v>
      </c>
      <c r="CN1066" s="9">
        <v>62.26</v>
      </c>
      <c r="CO1066" s="9">
        <v>63.94</v>
      </c>
      <c r="CP1066" s="9">
        <v>67.36</v>
      </c>
      <c r="CQ1066" s="9">
        <v>68.89</v>
      </c>
      <c r="CR1066" s="9">
        <v>71.069999999999993</v>
      </c>
      <c r="CS1066" s="9">
        <v>71.95</v>
      </c>
      <c r="CT1066" s="9">
        <v>68</v>
      </c>
      <c r="CU1066" s="9">
        <v>59.49</v>
      </c>
      <c r="CV1066" s="9">
        <v>56.28</v>
      </c>
      <c r="CW1066" s="9">
        <v>54.08</v>
      </c>
      <c r="CX1066" s="9">
        <v>54.24</v>
      </c>
      <c r="CY1066" s="9">
        <v>54.37</v>
      </c>
      <c r="CZ1066" s="9">
        <v>56.4</v>
      </c>
      <c r="DA1066" s="9">
        <v>60.6</v>
      </c>
      <c r="DB1066" s="9">
        <v>63.52</v>
      </c>
      <c r="DC1066" s="9">
        <v>64.319999999999993</v>
      </c>
      <c r="DD1066" s="9">
        <v>67.69</v>
      </c>
      <c r="DE1066" s="9">
        <v>67.17</v>
      </c>
      <c r="DF1066" s="9">
        <v>65.180000000000007</v>
      </c>
      <c r="DG1066" s="9">
        <v>58.64</v>
      </c>
      <c r="DH1066" s="9">
        <v>55.47</v>
      </c>
      <c r="DI1066" s="9">
        <v>53.97</v>
      </c>
      <c r="DJ1066" s="9">
        <v>54.48</v>
      </c>
      <c r="DK1066" s="9">
        <v>54.13</v>
      </c>
      <c r="DL1066" s="9">
        <v>55.37</v>
      </c>
      <c r="DM1066" s="9">
        <v>59.03</v>
      </c>
      <c r="DN1066" s="9">
        <v>61.64</v>
      </c>
      <c r="DO1066" s="9">
        <v>64.2</v>
      </c>
      <c r="DP1066" s="9">
        <v>67.260000000000005</v>
      </c>
      <c r="DR1066" s="9">
        <v>106.24</v>
      </c>
      <c r="DS1066" s="9">
        <v>90.06</v>
      </c>
      <c r="DT1066" s="9">
        <v>78.19</v>
      </c>
      <c r="DU1066" s="9">
        <v>76.31</v>
      </c>
      <c r="DV1066" s="9">
        <v>75.31</v>
      </c>
      <c r="DW1066" s="9">
        <v>75.44</v>
      </c>
      <c r="DX1066" s="9">
        <v>75.62</v>
      </c>
      <c r="DY1066" s="9">
        <v>77.88</v>
      </c>
      <c r="DZ1066" s="9">
        <v>78.53</v>
      </c>
      <c r="EA1066" s="9">
        <v>79.47</v>
      </c>
      <c r="EB1066" s="9">
        <v>80.819999999999993</v>
      </c>
      <c r="EC1066" s="9">
        <v>83.36</v>
      </c>
      <c r="ED1066" s="9">
        <v>84.06</v>
      </c>
      <c r="EE1066" s="9">
        <v>81.010000000000005</v>
      </c>
      <c r="EF1066" s="9">
        <v>68.510000000000005</v>
      </c>
      <c r="EG1066" s="9">
        <v>65.83</v>
      </c>
      <c r="EH1066" s="9">
        <v>65.61</v>
      </c>
      <c r="EI1066" s="9">
        <v>65.83</v>
      </c>
      <c r="EJ1066" s="9">
        <v>66.33</v>
      </c>
      <c r="EK1066" s="9">
        <v>68.760000000000005</v>
      </c>
      <c r="EL1066" s="9">
        <v>74.209999999999994</v>
      </c>
      <c r="EM1066" s="9">
        <v>76.39</v>
      </c>
      <c r="EN1066" s="9">
        <v>76.650000000000006</v>
      </c>
      <c r="EO1066" s="9">
        <v>76.55</v>
      </c>
      <c r="EP1066" s="9">
        <v>76.040000000000006</v>
      </c>
      <c r="EQ1066" s="9">
        <v>73.53</v>
      </c>
      <c r="ER1066" s="9">
        <v>66.19</v>
      </c>
      <c r="ES1066" s="9">
        <v>63.96</v>
      </c>
      <c r="ET1066" s="9">
        <v>63.78</v>
      </c>
      <c r="EU1066" s="9">
        <v>63.96</v>
      </c>
      <c r="EV1066" s="9">
        <v>64.38</v>
      </c>
      <c r="EW1066" s="9">
        <v>66.64</v>
      </c>
      <c r="EX1066" s="9">
        <v>72.989999999999995</v>
      </c>
      <c r="EY1066" s="9">
        <v>75.099999999999994</v>
      </c>
      <c r="EZ1066" s="9">
        <v>75.34</v>
      </c>
      <c r="FA1066" s="9">
        <v>75.3</v>
      </c>
      <c r="FB1066" s="9">
        <v>74.91</v>
      </c>
      <c r="FC1066" s="9">
        <v>72.56</v>
      </c>
      <c r="FD1066" s="9">
        <v>67.16</v>
      </c>
      <c r="FE1066" s="9">
        <v>65.12</v>
      </c>
      <c r="FF1066" s="9">
        <v>65.02</v>
      </c>
      <c r="FG1066" s="9">
        <v>65.150000000000006</v>
      </c>
      <c r="FH1066" s="9">
        <v>65.62</v>
      </c>
      <c r="FI1066" s="9">
        <v>67.94</v>
      </c>
      <c r="FJ1066" s="9">
        <v>73.19</v>
      </c>
      <c r="FK1066" s="9">
        <v>75.36</v>
      </c>
      <c r="FL1066" s="9">
        <v>75.61</v>
      </c>
      <c r="FM1066" s="9">
        <v>75.56</v>
      </c>
      <c r="FO1066" s="9">
        <v>84.411500000000004</v>
      </c>
      <c r="FP1066" s="7">
        <v>66.72</v>
      </c>
      <c r="FQ1066" s="9">
        <v>1.3428</v>
      </c>
      <c r="FT1066" s="7">
        <v>3.69</v>
      </c>
      <c r="FU1066" s="7">
        <v>4.45</v>
      </c>
      <c r="FV1066" s="9">
        <v>84.622100000000003</v>
      </c>
      <c r="FX1066" s="9">
        <v>65.239999999999995</v>
      </c>
      <c r="FY1066" s="9">
        <v>64.13</v>
      </c>
      <c r="FZ1066" s="9">
        <v>63.54</v>
      </c>
      <c r="GA1066" s="9">
        <v>63.1</v>
      </c>
      <c r="GB1066" s="9">
        <v>63.95</v>
      </c>
      <c r="GD1066" s="9">
        <v>65.239999999999995</v>
      </c>
      <c r="GE1066" s="9">
        <v>64.53</v>
      </c>
      <c r="GF1066" s="9">
        <v>64.13</v>
      </c>
      <c r="GG1066" s="9">
        <v>63.88</v>
      </c>
      <c r="GH1066" s="9">
        <v>63.69</v>
      </c>
      <c r="GI1066" s="9">
        <v>63.54</v>
      </c>
      <c r="GJ1066" s="9">
        <v>63.41</v>
      </c>
      <c r="GK1066" s="9">
        <v>63.31</v>
      </c>
      <c r="GL1066" s="9">
        <v>63.23</v>
      </c>
      <c r="GM1066" s="9">
        <v>63.17</v>
      </c>
      <c r="GN1066" s="9">
        <v>63.12</v>
      </c>
      <c r="GO1066" s="9">
        <v>63.1</v>
      </c>
      <c r="GP1066" s="9">
        <v>63.12</v>
      </c>
      <c r="GQ1066" s="9">
        <v>63.18</v>
      </c>
      <c r="GR1066" s="9">
        <v>63.25</v>
      </c>
      <c r="GS1066" s="9">
        <v>63.32</v>
      </c>
      <c r="GT1066" s="9">
        <v>63.37</v>
      </c>
      <c r="GU1066" s="9">
        <v>63.43</v>
      </c>
      <c r="GV1066" s="9">
        <v>63.52</v>
      </c>
      <c r="GW1066" s="9">
        <v>63.62</v>
      </c>
      <c r="GX1066" s="9">
        <v>63.72</v>
      </c>
      <c r="GY1066" s="9">
        <v>63.82</v>
      </c>
      <c r="GZ1066" s="9">
        <v>63.88</v>
      </c>
      <c r="HA1066" s="9">
        <v>63.95</v>
      </c>
      <c r="HB1066" s="9">
        <v>64.08</v>
      </c>
      <c r="HC1066" s="9">
        <v>64.209999999999994</v>
      </c>
      <c r="HD1066" s="9">
        <v>64.34</v>
      </c>
      <c r="HE1066" s="9">
        <v>64.47</v>
      </c>
      <c r="HF1066" s="9">
        <v>64.55</v>
      </c>
      <c r="HG1066" s="9">
        <v>64.64</v>
      </c>
      <c r="HH1066" s="9">
        <v>64.73</v>
      </c>
      <c r="HI1066" s="9">
        <v>64.81</v>
      </c>
      <c r="HJ1066" s="9">
        <v>64.94</v>
      </c>
      <c r="HK1066" s="9">
        <v>65.069999999999993</v>
      </c>
      <c r="HL1066" s="9">
        <v>65.16</v>
      </c>
      <c r="HM1066" s="9">
        <v>65.27</v>
      </c>
      <c r="HN1066" s="9">
        <v>65.42</v>
      </c>
      <c r="HO1066" s="9">
        <v>65.59</v>
      </c>
      <c r="HP1066" s="9">
        <v>65.72</v>
      </c>
      <c r="HQ1066" s="9">
        <v>65.84</v>
      </c>
      <c r="HR1066" s="9">
        <v>65.930000000000007</v>
      </c>
      <c r="HS1066" s="9">
        <v>66.010000000000005</v>
      </c>
      <c r="HT1066" s="9">
        <v>66.08</v>
      </c>
      <c r="HU1066" s="9">
        <v>66.16</v>
      </c>
      <c r="HV1066" s="9">
        <v>66.239999999999995</v>
      </c>
      <c r="HW1066" s="9">
        <v>66.33</v>
      </c>
      <c r="HX1066" s="9">
        <v>66.400000000000006</v>
      </c>
      <c r="HY1066" s="9">
        <v>66.5</v>
      </c>
      <c r="ID1066" s="14">
        <v>84.838099999999997</v>
      </c>
      <c r="IE1066" s="14">
        <v>84.747900000000001</v>
      </c>
      <c r="IF1066" s="14">
        <v>-0.10641399999999999</v>
      </c>
      <c r="IH1066" s="7">
        <v>65.239999999999995</v>
      </c>
      <c r="II1066" s="9">
        <v>103.68</v>
      </c>
    </row>
    <row r="1067" spans="1:243" x14ac:dyDescent="0.35">
      <c r="A1067" s="6">
        <f t="shared" si="230"/>
        <v>46044</v>
      </c>
      <c r="B1067" s="13">
        <f t="shared" si="225"/>
        <v>1</v>
      </c>
      <c r="C1067" s="13">
        <f t="shared" si="226"/>
        <v>2026</v>
      </c>
      <c r="D1067">
        <f t="shared" si="227"/>
        <v>202601</v>
      </c>
      <c r="E1067">
        <f t="shared" si="228"/>
        <v>1</v>
      </c>
      <c r="F1067">
        <f t="shared" si="229"/>
        <v>202601</v>
      </c>
      <c r="G1067" t="s">
        <v>2279</v>
      </c>
      <c r="H1067" s="9">
        <v>3.75</v>
      </c>
      <c r="I1067" s="9">
        <v>3.726</v>
      </c>
      <c r="J1067" s="10">
        <v>3.7359301</v>
      </c>
      <c r="K1067" s="10">
        <v>3.6701209000000001</v>
      </c>
      <c r="L1067" s="10">
        <v>3.5975687999999999</v>
      </c>
      <c r="M1067" s="10">
        <v>3.5243776000000002</v>
      </c>
      <c r="N1067" s="10">
        <v>3.4581037999999999</v>
      </c>
      <c r="O1067" s="10">
        <v>3.4031471</v>
      </c>
      <c r="P1067" s="10">
        <v>3.3609753000000002</v>
      </c>
      <c r="Q1067" s="10">
        <v>3.3329521</v>
      </c>
      <c r="R1067" s="10">
        <v>3.3188358</v>
      </c>
      <c r="S1067" s="10">
        <v>3.3159952000000001</v>
      </c>
      <c r="T1067" s="10">
        <v>3.3230114999999998</v>
      </c>
      <c r="U1067" s="10">
        <v>3.3371054</v>
      </c>
      <c r="V1067" s="10">
        <v>3.3545075999999998</v>
      </c>
      <c r="W1067" s="10">
        <v>3.3739108</v>
      </c>
      <c r="X1067" s="10">
        <v>3.3946969999999999</v>
      </c>
      <c r="Y1067" s="10">
        <v>3.4162488</v>
      </c>
      <c r="Z1067" s="10">
        <v>3.4379488</v>
      </c>
      <c r="AA1067" s="10">
        <v>3.4591788000000001</v>
      </c>
      <c r="AB1067" s="10">
        <v>3.4794562</v>
      </c>
      <c r="AC1067" s="10">
        <v>3.4987625000000002</v>
      </c>
      <c r="AD1067" s="10">
        <v>3.5171789000000002</v>
      </c>
      <c r="AE1067" s="10">
        <v>3.5347873000000001</v>
      </c>
      <c r="AF1067" s="10">
        <v>3.5516692999999999</v>
      </c>
      <c r="AG1067" s="10">
        <v>3.5679061999999999</v>
      </c>
      <c r="AH1067" s="10">
        <v>3.5835745000000001</v>
      </c>
      <c r="AI1067" s="10">
        <v>3.5987255</v>
      </c>
      <c r="AJ1067" s="10">
        <v>3.6134021000000001</v>
      </c>
      <c r="AK1067" s="10">
        <v>3.6276478000000001</v>
      </c>
      <c r="AL1067" s="10">
        <v>3.6415061</v>
      </c>
      <c r="AM1067" s="10">
        <v>3.6550201000000002</v>
      </c>
      <c r="AN1067" s="10">
        <v>3.6682331000000001</v>
      </c>
      <c r="AO1067" s="10">
        <v>3.6811886999999999</v>
      </c>
      <c r="AP1067" s="10">
        <v>3.6939299000000001</v>
      </c>
      <c r="AQ1067" s="10">
        <v>3.7065001999999998</v>
      </c>
      <c r="AR1067" s="10">
        <v>3.7189429999999999</v>
      </c>
      <c r="AS1067" s="10">
        <v>3.7313014</v>
      </c>
      <c r="AT1067" s="10">
        <v>3.743614</v>
      </c>
      <c r="AU1067" s="10">
        <v>3.7558978000000001</v>
      </c>
      <c r="AV1067" s="10">
        <v>3.7681634000000002</v>
      </c>
      <c r="AW1067" s="10">
        <v>3.7804221</v>
      </c>
      <c r="AX1067" s="10">
        <v>3.7926847000000001</v>
      </c>
      <c r="AY1067" s="10">
        <v>3.8049621</v>
      </c>
      <c r="AZ1067" s="10">
        <v>3.8172652999999999</v>
      </c>
      <c r="BA1067" s="10">
        <v>3.8296054000000002</v>
      </c>
      <c r="BB1067" s="10">
        <v>3.8419930999999998</v>
      </c>
      <c r="BC1067" s="10">
        <v>3.8544394</v>
      </c>
      <c r="BD1067" s="10">
        <v>3.8669555</v>
      </c>
      <c r="BE1067" s="10">
        <v>3.8795519000000001</v>
      </c>
      <c r="BF1067" s="10">
        <v>3.8922376999999999</v>
      </c>
      <c r="BG1067" s="10">
        <v>3.9050118999999999</v>
      </c>
      <c r="BH1067" s="10">
        <v>3.9178706999999999</v>
      </c>
      <c r="BI1067" s="10">
        <v>3.9308103999999999</v>
      </c>
      <c r="BJ1067" s="10">
        <v>3.9438276999999999</v>
      </c>
      <c r="BK1067" s="10">
        <v>3.9569185</v>
      </c>
      <c r="BL1067" s="10">
        <v>3.9700793999999999</v>
      </c>
      <c r="BM1067" s="10">
        <v>3.9833067999999998</v>
      </c>
      <c r="BN1067" s="10">
        <v>3.9965969000000001</v>
      </c>
      <c r="BO1067" s="10">
        <v>4.0099460000000002</v>
      </c>
      <c r="BP1067" s="10">
        <v>4.0233506999999999</v>
      </c>
      <c r="BQ1067" s="10">
        <v>4.0368069999999996</v>
      </c>
      <c r="BR1067" s="10">
        <v>4.1183823999999998</v>
      </c>
      <c r="BS1067" s="10">
        <v>4.2006245</v>
      </c>
      <c r="BU1067" s="9">
        <v>100.75</v>
      </c>
      <c r="BV1067" s="9">
        <v>88.44</v>
      </c>
      <c r="BW1067" s="9">
        <v>78.430000000000007</v>
      </c>
      <c r="BX1067" s="9">
        <v>75.16</v>
      </c>
      <c r="BY1067" s="9">
        <v>73.72</v>
      </c>
      <c r="BZ1067" s="9">
        <v>72.239999999999995</v>
      </c>
      <c r="CA1067" s="9">
        <v>72.400000000000006</v>
      </c>
      <c r="CB1067" s="9">
        <v>73.239999999999995</v>
      </c>
      <c r="CC1067" s="9">
        <v>71.989999999999995</v>
      </c>
      <c r="CD1067" s="9">
        <v>75.239999999999995</v>
      </c>
      <c r="CE1067" s="9">
        <v>77.64</v>
      </c>
      <c r="CF1067" s="9">
        <v>79.290000000000006</v>
      </c>
      <c r="CG1067" s="9">
        <v>79.44</v>
      </c>
      <c r="CH1067" s="9">
        <v>75.33</v>
      </c>
      <c r="CI1067" s="9">
        <v>65.7</v>
      </c>
      <c r="CJ1067" s="9">
        <v>61.38</v>
      </c>
      <c r="CK1067" s="9">
        <v>59.71</v>
      </c>
      <c r="CL1067" s="9">
        <v>59.64</v>
      </c>
      <c r="CM1067" s="9">
        <v>59.73</v>
      </c>
      <c r="CN1067" s="9">
        <v>62.07</v>
      </c>
      <c r="CO1067" s="9">
        <v>63.6</v>
      </c>
      <c r="CP1067" s="9">
        <v>67.099999999999994</v>
      </c>
      <c r="CQ1067" s="9">
        <v>68.63</v>
      </c>
      <c r="CR1067" s="9">
        <v>70.81</v>
      </c>
      <c r="CS1067" s="9">
        <v>71.69</v>
      </c>
      <c r="CT1067" s="9">
        <v>67.75</v>
      </c>
      <c r="CU1067" s="9">
        <v>59.2</v>
      </c>
      <c r="CV1067" s="9">
        <v>55.99</v>
      </c>
      <c r="CW1067" s="9">
        <v>53.79</v>
      </c>
      <c r="CX1067" s="9">
        <v>53.98</v>
      </c>
      <c r="CY1067" s="9">
        <v>54.11</v>
      </c>
      <c r="CZ1067" s="9">
        <v>56.15</v>
      </c>
      <c r="DA1067" s="9">
        <v>60.11</v>
      </c>
      <c r="DB1067" s="9">
        <v>63.03</v>
      </c>
      <c r="DC1067" s="9">
        <v>63.83</v>
      </c>
      <c r="DD1067" s="9">
        <v>67.2</v>
      </c>
      <c r="DE1067" s="9">
        <v>66.680000000000007</v>
      </c>
      <c r="DF1067" s="9">
        <v>64.69</v>
      </c>
      <c r="DG1067" s="9">
        <v>58.14</v>
      </c>
      <c r="DH1067" s="9">
        <v>54.97</v>
      </c>
      <c r="DI1067" s="9">
        <v>53.47</v>
      </c>
      <c r="DJ1067" s="9">
        <v>53.98</v>
      </c>
      <c r="DK1067" s="9">
        <v>53.63</v>
      </c>
      <c r="DL1067" s="9">
        <v>54.87</v>
      </c>
      <c r="DM1067" s="9">
        <v>58.53</v>
      </c>
      <c r="DN1067" s="9">
        <v>61.14</v>
      </c>
      <c r="DO1067" s="9">
        <v>63.7</v>
      </c>
      <c r="DP1067" s="9">
        <v>66.760000000000005</v>
      </c>
      <c r="DR1067" s="9">
        <v>104.5</v>
      </c>
      <c r="DS1067" s="9">
        <v>88.72</v>
      </c>
      <c r="DT1067" s="9">
        <v>77.86</v>
      </c>
      <c r="DU1067" s="9">
        <v>75.77</v>
      </c>
      <c r="DV1067" s="9">
        <v>74.77</v>
      </c>
      <c r="DW1067" s="9">
        <v>74.900000000000006</v>
      </c>
      <c r="DX1067" s="9">
        <v>75.08</v>
      </c>
      <c r="DY1067" s="9">
        <v>77.34</v>
      </c>
      <c r="DZ1067" s="9">
        <v>77.94</v>
      </c>
      <c r="EA1067" s="9">
        <v>78.88</v>
      </c>
      <c r="EB1067" s="9">
        <v>80.22</v>
      </c>
      <c r="EC1067" s="9">
        <v>83.1</v>
      </c>
      <c r="ED1067" s="9">
        <v>83.79</v>
      </c>
      <c r="EE1067" s="9">
        <v>80.75</v>
      </c>
      <c r="EF1067" s="9">
        <v>68.39</v>
      </c>
      <c r="EG1067" s="9">
        <v>65.709999999999994</v>
      </c>
      <c r="EH1067" s="9">
        <v>65.489999999999995</v>
      </c>
      <c r="EI1067" s="9">
        <v>65.709999999999994</v>
      </c>
      <c r="EJ1067" s="9">
        <v>66.209999999999994</v>
      </c>
      <c r="EK1067" s="9">
        <v>68.64</v>
      </c>
      <c r="EL1067" s="9">
        <v>74.319999999999993</v>
      </c>
      <c r="EM1067" s="9">
        <v>76.5</v>
      </c>
      <c r="EN1067" s="9">
        <v>76.75</v>
      </c>
      <c r="EO1067" s="9">
        <v>76.66</v>
      </c>
      <c r="EP1067" s="9">
        <v>76.14</v>
      </c>
      <c r="EQ1067" s="9">
        <v>73.63</v>
      </c>
      <c r="ER1067" s="9">
        <v>66.540000000000006</v>
      </c>
      <c r="ES1067" s="9">
        <v>64.319999999999993</v>
      </c>
      <c r="ET1067" s="9">
        <v>64.13</v>
      </c>
      <c r="EU1067" s="9">
        <v>64.31</v>
      </c>
      <c r="EV1067" s="9">
        <v>64.72</v>
      </c>
      <c r="EW1067" s="9">
        <v>66.97</v>
      </c>
      <c r="EX1067" s="9">
        <v>72.98</v>
      </c>
      <c r="EY1067" s="9">
        <v>75.09</v>
      </c>
      <c r="EZ1067" s="9">
        <v>75.33</v>
      </c>
      <c r="FA1067" s="9">
        <v>75.3</v>
      </c>
      <c r="FB1067" s="9">
        <v>74.900000000000006</v>
      </c>
      <c r="FC1067" s="9">
        <v>72.56</v>
      </c>
      <c r="FD1067" s="9">
        <v>68</v>
      </c>
      <c r="FE1067" s="9">
        <v>65.959999999999994</v>
      </c>
      <c r="FF1067" s="9">
        <v>65.86</v>
      </c>
      <c r="FG1067" s="9">
        <v>65.989999999999995</v>
      </c>
      <c r="FH1067" s="9">
        <v>66.459999999999994</v>
      </c>
      <c r="FI1067" s="9">
        <v>68.78</v>
      </c>
      <c r="FJ1067" s="9">
        <v>73.16</v>
      </c>
      <c r="FK1067" s="9">
        <v>75.34</v>
      </c>
      <c r="FL1067" s="9">
        <v>75.59</v>
      </c>
      <c r="FM1067" s="9">
        <v>75.540000000000006</v>
      </c>
      <c r="FO1067" s="9">
        <v>84.579899999999995</v>
      </c>
      <c r="FP1067" s="7">
        <v>65.459999999999994</v>
      </c>
      <c r="FQ1067" s="9">
        <v>1.3478000000000001</v>
      </c>
      <c r="FT1067" s="7">
        <v>3.72</v>
      </c>
      <c r="FU1067" s="7">
        <v>4.4400000000000004</v>
      </c>
      <c r="FV1067" s="9">
        <v>84.794799999999995</v>
      </c>
      <c r="FX1067" s="9">
        <v>64.06</v>
      </c>
      <c r="FY1067" s="9">
        <v>62.97</v>
      </c>
      <c r="FZ1067" s="9">
        <v>62.5</v>
      </c>
      <c r="GA1067" s="9">
        <v>62.25</v>
      </c>
      <c r="GB1067" s="9">
        <v>63.35</v>
      </c>
      <c r="GD1067" s="9">
        <v>64.06</v>
      </c>
      <c r="GE1067" s="9">
        <v>63.34</v>
      </c>
      <c r="GF1067" s="9">
        <v>62.97</v>
      </c>
      <c r="GG1067" s="9">
        <v>62.76</v>
      </c>
      <c r="GH1067" s="9">
        <v>62.61</v>
      </c>
      <c r="GI1067" s="9">
        <v>62.5</v>
      </c>
      <c r="GJ1067" s="9">
        <v>62.41</v>
      </c>
      <c r="GK1067" s="9">
        <v>62.33</v>
      </c>
      <c r="GL1067" s="9">
        <v>62.29</v>
      </c>
      <c r="GM1067" s="9">
        <v>62.26</v>
      </c>
      <c r="GN1067" s="9">
        <v>62.24</v>
      </c>
      <c r="GO1067" s="9">
        <v>62.25</v>
      </c>
      <c r="GP1067" s="9">
        <v>62.31</v>
      </c>
      <c r="GQ1067" s="9">
        <v>62.4</v>
      </c>
      <c r="GR1067" s="9">
        <v>62.5</v>
      </c>
      <c r="GS1067" s="9">
        <v>62.59</v>
      </c>
      <c r="GT1067" s="9">
        <v>62.66</v>
      </c>
      <c r="GU1067" s="9">
        <v>62.74</v>
      </c>
      <c r="GV1067" s="9">
        <v>62.85</v>
      </c>
      <c r="GW1067" s="9">
        <v>62.97</v>
      </c>
      <c r="GX1067" s="9">
        <v>63.08</v>
      </c>
      <c r="GY1067" s="9">
        <v>63.19</v>
      </c>
      <c r="GZ1067" s="9">
        <v>63.26</v>
      </c>
      <c r="HA1067" s="9">
        <v>63.35</v>
      </c>
      <c r="HB1067" s="9">
        <v>63.49</v>
      </c>
      <c r="HC1067" s="9">
        <v>63.63</v>
      </c>
      <c r="HD1067" s="9">
        <v>63.78</v>
      </c>
      <c r="HE1067" s="9">
        <v>63.92</v>
      </c>
      <c r="HF1067" s="9">
        <v>64.010000000000005</v>
      </c>
      <c r="HG1067" s="9">
        <v>64.11</v>
      </c>
      <c r="HH1067" s="9">
        <v>64.209999999999994</v>
      </c>
      <c r="HI1067" s="9">
        <v>64.3</v>
      </c>
      <c r="HJ1067" s="9">
        <v>64.430000000000007</v>
      </c>
      <c r="HK1067" s="9">
        <v>64.569999999999993</v>
      </c>
      <c r="HL1067" s="9">
        <v>64.67</v>
      </c>
      <c r="HM1067" s="9">
        <v>64.790000000000006</v>
      </c>
      <c r="HN1067" s="9">
        <v>64.95</v>
      </c>
      <c r="HO1067" s="9">
        <v>65.12</v>
      </c>
      <c r="HP1067" s="9">
        <v>65.25</v>
      </c>
      <c r="HQ1067" s="9">
        <v>65.38</v>
      </c>
      <c r="HR1067" s="9">
        <v>65.48</v>
      </c>
      <c r="HS1067" s="9">
        <v>65.56</v>
      </c>
      <c r="HT1067" s="9">
        <v>65.63</v>
      </c>
      <c r="HU1067" s="9">
        <v>65.709999999999994</v>
      </c>
      <c r="HV1067" s="9">
        <v>65.8</v>
      </c>
      <c r="HW1067" s="9">
        <v>65.89</v>
      </c>
      <c r="HX1067" s="9">
        <v>65.959999999999994</v>
      </c>
      <c r="HY1067" s="9">
        <v>66.069999999999993</v>
      </c>
      <c r="ID1067" s="14">
        <v>84.838099999999997</v>
      </c>
      <c r="IE1067" s="14">
        <v>84.747900000000001</v>
      </c>
      <c r="IF1067" s="14">
        <v>-0.10641399999999999</v>
      </c>
      <c r="IH1067" s="7">
        <v>64.06</v>
      </c>
      <c r="II1067" s="9">
        <v>100.75</v>
      </c>
    </row>
    <row r="1068" spans="1:243" x14ac:dyDescent="0.35">
      <c r="A1068" s="6">
        <f t="shared" si="230"/>
        <v>46045</v>
      </c>
      <c r="B1068" s="13">
        <f t="shared" si="225"/>
        <v>1</v>
      </c>
      <c r="C1068" s="13">
        <f t="shared" si="226"/>
        <v>2026</v>
      </c>
      <c r="D1068">
        <f t="shared" si="227"/>
        <v>202601</v>
      </c>
      <c r="E1068">
        <f t="shared" si="228"/>
        <v>1</v>
      </c>
      <c r="F1068">
        <f t="shared" si="229"/>
        <v>202601</v>
      </c>
      <c r="G1068" t="s">
        <v>2280</v>
      </c>
      <c r="H1068" s="9">
        <v>3.75</v>
      </c>
      <c r="I1068" s="9">
        <v>3.7265000000000001</v>
      </c>
      <c r="J1068" s="10">
        <v>3.7389709999999998</v>
      </c>
      <c r="K1068" s="10">
        <v>3.6871632999999999</v>
      </c>
      <c r="L1068" s="10">
        <v>3.6244116000000002</v>
      </c>
      <c r="M1068" s="10">
        <v>3.5562944999999999</v>
      </c>
      <c r="N1068" s="10">
        <v>3.4922696000000002</v>
      </c>
      <c r="O1068" s="10">
        <v>3.4391126000000001</v>
      </c>
      <c r="P1068" s="10">
        <v>3.3989856999999999</v>
      </c>
      <c r="Q1068" s="10">
        <v>3.3737078999999999</v>
      </c>
      <c r="R1068" s="10">
        <v>3.3626027999999999</v>
      </c>
      <c r="S1068" s="10">
        <v>3.3627470000000002</v>
      </c>
      <c r="T1068" s="10">
        <v>3.3725573</v>
      </c>
      <c r="U1068" s="10">
        <v>3.3888525</v>
      </c>
      <c r="V1068" s="10">
        <v>3.4075598</v>
      </c>
      <c r="W1068" s="10">
        <v>3.4274124000000001</v>
      </c>
      <c r="X1068" s="10">
        <v>3.4480726000000002</v>
      </c>
      <c r="Y1068" s="10">
        <v>3.4692031999999999</v>
      </c>
      <c r="Z1068" s="10">
        <v>3.4904674</v>
      </c>
      <c r="AA1068" s="10">
        <v>3.5115273999999999</v>
      </c>
      <c r="AB1068" s="10">
        <v>3.5321123999999999</v>
      </c>
      <c r="AC1068" s="10">
        <v>3.5521805</v>
      </c>
      <c r="AD1068" s="10">
        <v>3.5717382</v>
      </c>
      <c r="AE1068" s="10">
        <v>3.5907925000000001</v>
      </c>
      <c r="AF1068" s="10">
        <v>3.6093508000000001</v>
      </c>
      <c r="AG1068" s="10">
        <v>3.6274196000000001</v>
      </c>
      <c r="AH1068" s="10">
        <v>3.6450084999999999</v>
      </c>
      <c r="AI1068" s="10">
        <v>3.6621383999999999</v>
      </c>
      <c r="AJ1068" s="10">
        <v>3.6788322999999998</v>
      </c>
      <c r="AK1068" s="10">
        <v>3.6951141000000001</v>
      </c>
      <c r="AL1068" s="10">
        <v>3.7110075</v>
      </c>
      <c r="AM1068" s="10">
        <v>3.7265358000000002</v>
      </c>
      <c r="AN1068" s="10">
        <v>3.7417227</v>
      </c>
      <c r="AO1068" s="10">
        <v>3.7565919999999999</v>
      </c>
      <c r="AP1068" s="10">
        <v>3.7711668</v>
      </c>
      <c r="AQ1068" s="10">
        <v>3.7854711000000001</v>
      </c>
      <c r="AR1068" s="10">
        <v>3.7995285000000001</v>
      </c>
      <c r="AS1068" s="10">
        <v>3.8133621999999998</v>
      </c>
      <c r="AT1068" s="10">
        <v>3.8269956000000001</v>
      </c>
      <c r="AU1068" s="10">
        <v>3.8404497000000002</v>
      </c>
      <c r="AV1068" s="10">
        <v>3.8537444000000001</v>
      </c>
      <c r="AW1068" s="10">
        <v>3.8669004</v>
      </c>
      <c r="AX1068" s="10">
        <v>3.8799380999999999</v>
      </c>
      <c r="AY1068" s="10">
        <v>3.8928774000000002</v>
      </c>
      <c r="AZ1068" s="10">
        <v>3.9057388999999998</v>
      </c>
      <c r="BA1068" s="10">
        <v>3.9185430000000001</v>
      </c>
      <c r="BB1068" s="10">
        <v>3.9313098000000002</v>
      </c>
      <c r="BC1068" s="10">
        <v>3.9440596999999999</v>
      </c>
      <c r="BD1068" s="10">
        <v>3.9568132</v>
      </c>
      <c r="BE1068" s="10">
        <v>3.9695903000000001</v>
      </c>
      <c r="BF1068" s="10">
        <v>3.9824082999999999</v>
      </c>
      <c r="BG1068" s="10">
        <v>3.9952709</v>
      </c>
      <c r="BH1068" s="10">
        <v>4.0081772000000004</v>
      </c>
      <c r="BI1068" s="10">
        <v>4.0211271000000002</v>
      </c>
      <c r="BJ1068" s="10">
        <v>4.0341201</v>
      </c>
      <c r="BK1068" s="10">
        <v>4.0471557000000002</v>
      </c>
      <c r="BL1068" s="10">
        <v>4.0602334999999998</v>
      </c>
      <c r="BM1068" s="10">
        <v>4.0733531999999997</v>
      </c>
      <c r="BN1068" s="10">
        <v>4.0865141999999999</v>
      </c>
      <c r="BO1068" s="10">
        <v>4.0997161000000002</v>
      </c>
      <c r="BP1068" s="10">
        <v>4.1129587000000001</v>
      </c>
      <c r="BQ1068" s="10">
        <v>4.1262411999999999</v>
      </c>
      <c r="BR1068" s="10">
        <v>4.2066511999999996</v>
      </c>
      <c r="BS1068" s="10">
        <v>4.2877672999999996</v>
      </c>
      <c r="BU1068" s="9">
        <v>104.67</v>
      </c>
      <c r="BV1068" s="9">
        <v>93.09</v>
      </c>
      <c r="BW1068" s="9">
        <v>80.540000000000006</v>
      </c>
      <c r="BX1068" s="9">
        <v>75.900000000000006</v>
      </c>
      <c r="BY1068" s="9">
        <v>73.33</v>
      </c>
      <c r="BZ1068" s="9">
        <v>71.86</v>
      </c>
      <c r="CA1068" s="9">
        <v>72.12</v>
      </c>
      <c r="CB1068" s="9">
        <v>73.12</v>
      </c>
      <c r="CC1068" s="9">
        <v>71.72</v>
      </c>
      <c r="CD1068" s="9">
        <v>75.22</v>
      </c>
      <c r="CE1068" s="9">
        <v>77.319999999999993</v>
      </c>
      <c r="CF1068" s="9">
        <v>78.84</v>
      </c>
      <c r="CG1068" s="9">
        <v>79.31</v>
      </c>
      <c r="CH1068" s="9">
        <v>75.27</v>
      </c>
      <c r="CI1068" s="9">
        <v>64.94</v>
      </c>
      <c r="CJ1068" s="9">
        <v>60.8</v>
      </c>
      <c r="CK1068" s="9">
        <v>59.24</v>
      </c>
      <c r="CL1068" s="9">
        <v>59</v>
      </c>
      <c r="CM1068" s="9">
        <v>59.1</v>
      </c>
      <c r="CN1068" s="9">
        <v>61.5</v>
      </c>
      <c r="CO1068" s="9">
        <v>63.07</v>
      </c>
      <c r="CP1068" s="9">
        <v>66.569999999999993</v>
      </c>
      <c r="CQ1068" s="9">
        <v>68.05</v>
      </c>
      <c r="CR1068" s="9">
        <v>70.19</v>
      </c>
      <c r="CS1068" s="9">
        <v>71.08</v>
      </c>
      <c r="CT1068" s="9">
        <v>67.14</v>
      </c>
      <c r="CU1068" s="9">
        <v>58.61</v>
      </c>
      <c r="CV1068" s="9">
        <v>55.4</v>
      </c>
      <c r="CW1068" s="9">
        <v>53.2</v>
      </c>
      <c r="CX1068" s="9">
        <v>53.39</v>
      </c>
      <c r="CY1068" s="9">
        <v>53.52</v>
      </c>
      <c r="CZ1068" s="9">
        <v>55.56</v>
      </c>
      <c r="DA1068" s="9">
        <v>59.89</v>
      </c>
      <c r="DB1068" s="9">
        <v>62.8</v>
      </c>
      <c r="DC1068" s="9">
        <v>63.6</v>
      </c>
      <c r="DD1068" s="9">
        <v>67.02</v>
      </c>
      <c r="DE1068" s="9">
        <v>66.5</v>
      </c>
      <c r="DF1068" s="9">
        <v>64.510000000000005</v>
      </c>
      <c r="DG1068" s="9">
        <v>57.93</v>
      </c>
      <c r="DH1068" s="9">
        <v>54.76</v>
      </c>
      <c r="DI1068" s="9">
        <v>53.26</v>
      </c>
      <c r="DJ1068" s="9">
        <v>53.77</v>
      </c>
      <c r="DK1068" s="9">
        <v>53.42</v>
      </c>
      <c r="DL1068" s="9">
        <v>54.66</v>
      </c>
      <c r="DM1068" s="9">
        <v>58.3</v>
      </c>
      <c r="DN1068" s="9">
        <v>60.91</v>
      </c>
      <c r="DO1068" s="9">
        <v>63.47</v>
      </c>
      <c r="DP1068" s="9">
        <v>66.58</v>
      </c>
      <c r="DR1068" s="9">
        <v>106.88</v>
      </c>
      <c r="DS1068" s="9">
        <v>92.04</v>
      </c>
      <c r="DT1068" s="9">
        <v>78.56</v>
      </c>
      <c r="DU1068" s="9">
        <v>75.86</v>
      </c>
      <c r="DV1068" s="9">
        <v>74.540000000000006</v>
      </c>
      <c r="DW1068" s="9">
        <v>74.84</v>
      </c>
      <c r="DX1068" s="9">
        <v>75.02</v>
      </c>
      <c r="DY1068" s="9">
        <v>77.28</v>
      </c>
      <c r="DZ1068" s="9">
        <v>77.66</v>
      </c>
      <c r="EA1068" s="9">
        <v>78.599999999999994</v>
      </c>
      <c r="EB1068" s="9">
        <v>79.94</v>
      </c>
      <c r="EC1068" s="9">
        <v>82.98</v>
      </c>
      <c r="ED1068" s="9">
        <v>83.67</v>
      </c>
      <c r="EE1068" s="9">
        <v>80.63</v>
      </c>
      <c r="EF1068" s="9">
        <v>68.28</v>
      </c>
      <c r="EG1068" s="9">
        <v>65.599999999999994</v>
      </c>
      <c r="EH1068" s="9">
        <v>65.38</v>
      </c>
      <c r="EI1068" s="9">
        <v>65.599999999999994</v>
      </c>
      <c r="EJ1068" s="9">
        <v>66.099999999999994</v>
      </c>
      <c r="EK1068" s="9">
        <v>68.53</v>
      </c>
      <c r="EL1068" s="9">
        <v>74.099999999999994</v>
      </c>
      <c r="EM1068" s="9">
        <v>76.28</v>
      </c>
      <c r="EN1068" s="9">
        <v>76.52</v>
      </c>
      <c r="EO1068" s="9">
        <v>76.430000000000007</v>
      </c>
      <c r="EP1068" s="9">
        <v>75.92</v>
      </c>
      <c r="EQ1068" s="9">
        <v>73.41</v>
      </c>
      <c r="ER1068" s="9">
        <v>66.16</v>
      </c>
      <c r="ES1068" s="9">
        <v>63.94</v>
      </c>
      <c r="ET1068" s="9">
        <v>63.75</v>
      </c>
      <c r="EU1068" s="9">
        <v>63.93</v>
      </c>
      <c r="EV1068" s="9">
        <v>64.34</v>
      </c>
      <c r="EW1068" s="9">
        <v>66.59</v>
      </c>
      <c r="EX1068" s="9">
        <v>72.78</v>
      </c>
      <c r="EY1068" s="9">
        <v>74.88</v>
      </c>
      <c r="EZ1068" s="9">
        <v>75.12</v>
      </c>
      <c r="FA1068" s="9">
        <v>75.099999999999994</v>
      </c>
      <c r="FB1068" s="9">
        <v>74.69</v>
      </c>
      <c r="FC1068" s="9">
        <v>72.37</v>
      </c>
      <c r="FD1068" s="9">
        <v>67.760000000000005</v>
      </c>
      <c r="FE1068" s="9">
        <v>65.72</v>
      </c>
      <c r="FF1068" s="9">
        <v>65.62</v>
      </c>
      <c r="FG1068" s="9">
        <v>65.760000000000005</v>
      </c>
      <c r="FH1068" s="9">
        <v>66.239999999999995</v>
      </c>
      <c r="FI1068" s="9">
        <v>68.56</v>
      </c>
      <c r="FJ1068" s="9">
        <v>73.02</v>
      </c>
      <c r="FK1068" s="9">
        <v>75.2</v>
      </c>
      <c r="FL1068" s="9">
        <v>75.45</v>
      </c>
      <c r="FM1068" s="9">
        <v>75.400000000000006</v>
      </c>
      <c r="FO1068" s="9">
        <v>85.004599999999996</v>
      </c>
      <c r="FP1068" s="7">
        <v>68.16</v>
      </c>
      <c r="FQ1068" s="9">
        <v>1.3564000000000001</v>
      </c>
      <c r="FT1068" s="7">
        <v>3.74</v>
      </c>
      <c r="FU1068" s="7">
        <v>4.53</v>
      </c>
      <c r="FV1068" s="9">
        <v>85.2226</v>
      </c>
      <c r="FX1068" s="9">
        <v>65.88</v>
      </c>
      <c r="FY1068" s="9">
        <v>64.56</v>
      </c>
      <c r="FZ1068" s="9">
        <v>63.81</v>
      </c>
      <c r="GA1068" s="9">
        <v>63.26</v>
      </c>
      <c r="GB1068" s="9">
        <v>63.98</v>
      </c>
      <c r="GD1068" s="9">
        <v>65.88</v>
      </c>
      <c r="GE1068" s="9">
        <v>65.069999999999993</v>
      </c>
      <c r="GF1068" s="9">
        <v>64.56</v>
      </c>
      <c r="GG1068" s="9">
        <v>64.239999999999995</v>
      </c>
      <c r="GH1068" s="9">
        <v>64</v>
      </c>
      <c r="GI1068" s="9">
        <v>63.81</v>
      </c>
      <c r="GJ1068" s="9">
        <v>63.65</v>
      </c>
      <c r="GK1068" s="9">
        <v>63.52</v>
      </c>
      <c r="GL1068" s="9">
        <v>63.42</v>
      </c>
      <c r="GM1068" s="9">
        <v>63.35</v>
      </c>
      <c r="GN1068" s="9">
        <v>63.29</v>
      </c>
      <c r="GO1068" s="9">
        <v>63.26</v>
      </c>
      <c r="GP1068" s="9">
        <v>63.28</v>
      </c>
      <c r="GQ1068" s="9">
        <v>63.32</v>
      </c>
      <c r="GR1068" s="9">
        <v>63.38</v>
      </c>
      <c r="GS1068" s="9">
        <v>63.44</v>
      </c>
      <c r="GT1068" s="9">
        <v>63.48</v>
      </c>
      <c r="GU1068" s="9">
        <v>63.53</v>
      </c>
      <c r="GV1068" s="9">
        <v>63.61</v>
      </c>
      <c r="GW1068" s="9">
        <v>63.7</v>
      </c>
      <c r="GX1068" s="9">
        <v>63.79</v>
      </c>
      <c r="GY1068" s="9">
        <v>63.87</v>
      </c>
      <c r="GZ1068" s="9">
        <v>63.92</v>
      </c>
      <c r="HA1068" s="9">
        <v>63.98</v>
      </c>
      <c r="HB1068" s="9">
        <v>64.099999999999994</v>
      </c>
      <c r="HC1068" s="9">
        <v>64.22</v>
      </c>
      <c r="HD1068" s="9">
        <v>64.349999999999994</v>
      </c>
      <c r="HE1068" s="9">
        <v>64.47</v>
      </c>
      <c r="HF1068" s="9">
        <v>64.55</v>
      </c>
      <c r="HG1068" s="9">
        <v>64.63</v>
      </c>
      <c r="HH1068" s="9">
        <v>64.709999999999994</v>
      </c>
      <c r="HI1068" s="9">
        <v>64.790000000000006</v>
      </c>
      <c r="HJ1068" s="9">
        <v>64.900000000000006</v>
      </c>
      <c r="HK1068" s="9">
        <v>65.040000000000006</v>
      </c>
      <c r="HL1068" s="9">
        <v>65.13</v>
      </c>
      <c r="HM1068" s="9">
        <v>65.239999999999995</v>
      </c>
      <c r="HN1068" s="9">
        <v>65.39</v>
      </c>
      <c r="HO1068" s="9">
        <v>65.540000000000006</v>
      </c>
      <c r="HP1068" s="9">
        <v>65.66</v>
      </c>
      <c r="HQ1068" s="9">
        <v>65.78</v>
      </c>
      <c r="HR1068" s="9">
        <v>65.87</v>
      </c>
      <c r="HS1068" s="9">
        <v>65.94</v>
      </c>
      <c r="HT1068" s="9">
        <v>66</v>
      </c>
      <c r="HU1068" s="9">
        <v>66.069999999999993</v>
      </c>
      <c r="HV1068" s="9">
        <v>66.150000000000006</v>
      </c>
      <c r="HW1068" s="9">
        <v>66.239999999999995</v>
      </c>
      <c r="HX1068" s="9">
        <v>66.31</v>
      </c>
      <c r="HY1068" s="9">
        <v>66.41</v>
      </c>
      <c r="ID1068" s="14">
        <v>84.838099999999997</v>
      </c>
      <c r="IE1068" s="14">
        <v>84.747900000000001</v>
      </c>
      <c r="IF1068" s="14">
        <v>-0.10641399999999999</v>
      </c>
      <c r="IH1068" s="7">
        <v>65.88</v>
      </c>
      <c r="II1068" s="9">
        <v>104.67</v>
      </c>
    </row>
    <row r="1069" spans="1:243" x14ac:dyDescent="0.35">
      <c r="A1069" s="6">
        <f t="shared" si="230"/>
        <v>46048</v>
      </c>
      <c r="B1069" s="13">
        <f t="shared" ref="B1069:B1112" si="231">MONTH(A1069)</f>
        <v>1</v>
      </c>
      <c r="C1069" s="13">
        <f t="shared" ref="C1069:C1112" si="232">YEAR(A1069)</f>
        <v>2026</v>
      </c>
      <c r="D1069">
        <f t="shared" ref="D1069:D1112" si="233">C1069*100+B1069</f>
        <v>202601</v>
      </c>
      <c r="E1069">
        <f t="shared" ref="E1069:E1112" si="234">IF(B1069&lt;4,1,IF(B1069&lt;7,2,IF(B1069&lt;10,3,4)))</f>
        <v>1</v>
      </c>
      <c r="F1069">
        <f t="shared" ref="F1069:F1112" si="235">C1069*100+E1069</f>
        <v>202601</v>
      </c>
      <c r="G1069" t="s">
        <v>2290</v>
      </c>
      <c r="H1069" s="9">
        <v>3.75</v>
      </c>
      <c r="I1069" s="9">
        <v>3.7259000000000002</v>
      </c>
      <c r="J1069" s="10">
        <v>3.7375946999999998</v>
      </c>
      <c r="K1069" s="10">
        <v>3.6827958000000001</v>
      </c>
      <c r="L1069" s="10">
        <v>3.6186261000000002</v>
      </c>
      <c r="M1069" s="10">
        <v>3.5518543</v>
      </c>
      <c r="N1069" s="10">
        <v>3.4921055000000001</v>
      </c>
      <c r="O1069" s="10">
        <v>3.4437099</v>
      </c>
      <c r="P1069" s="10">
        <v>3.4071395999999998</v>
      </c>
      <c r="Q1069" s="10">
        <v>3.3836675999999999</v>
      </c>
      <c r="R1069" s="10">
        <v>3.3725676</v>
      </c>
      <c r="S1069" s="10">
        <v>3.3712545999999999</v>
      </c>
      <c r="T1069" s="10">
        <v>3.3786953999999998</v>
      </c>
      <c r="U1069" s="10">
        <v>3.3928633000000001</v>
      </c>
      <c r="V1069" s="10">
        <v>3.4106443999999998</v>
      </c>
      <c r="W1069" s="10">
        <v>3.4308131999999998</v>
      </c>
      <c r="X1069" s="10">
        <v>3.4527214000000002</v>
      </c>
      <c r="Y1069" s="10">
        <v>3.4757215000000001</v>
      </c>
      <c r="Z1069" s="10">
        <v>3.4991663000000002</v>
      </c>
      <c r="AA1069" s="10">
        <v>3.5224072</v>
      </c>
      <c r="AB1069" s="10">
        <v>3.5449185999999999</v>
      </c>
      <c r="AC1069" s="10">
        <v>3.5665936999999999</v>
      </c>
      <c r="AD1069" s="10">
        <v>3.5874155000000001</v>
      </c>
      <c r="AE1069" s="10">
        <v>3.6073678</v>
      </c>
      <c r="AF1069" s="10">
        <v>3.6264343999999999</v>
      </c>
      <c r="AG1069" s="10">
        <v>3.6445983000000002</v>
      </c>
      <c r="AH1069" s="10">
        <v>3.6618564</v>
      </c>
      <c r="AI1069" s="10">
        <v>3.6782583</v>
      </c>
      <c r="AJ1069" s="10">
        <v>3.6938659999999999</v>
      </c>
      <c r="AK1069" s="10">
        <v>3.7087422999999999</v>
      </c>
      <c r="AL1069" s="10">
        <v>3.7229499000000001</v>
      </c>
      <c r="AM1069" s="10">
        <v>3.736551</v>
      </c>
      <c r="AN1069" s="10">
        <v>3.7496081999999999</v>
      </c>
      <c r="AO1069" s="10">
        <v>3.7621840999999998</v>
      </c>
      <c r="AP1069" s="10">
        <v>3.7743411</v>
      </c>
      <c r="AQ1069" s="10">
        <v>3.7861416999999999</v>
      </c>
      <c r="AR1069" s="10">
        <v>3.7976486999999999</v>
      </c>
      <c r="AS1069" s="10">
        <v>3.8089241999999999</v>
      </c>
      <c r="AT1069" s="10">
        <v>3.8200256000000001</v>
      </c>
      <c r="AU1069" s="10">
        <v>3.8309864</v>
      </c>
      <c r="AV1069" s="10">
        <v>3.8418334999999999</v>
      </c>
      <c r="AW1069" s="10">
        <v>3.8525938000000002</v>
      </c>
      <c r="AX1069" s="10">
        <v>3.8632946000000001</v>
      </c>
      <c r="AY1069" s="10">
        <v>3.8739625000000002</v>
      </c>
      <c r="AZ1069" s="10">
        <v>3.8846246</v>
      </c>
      <c r="BA1069" s="10">
        <v>3.8953080999999998</v>
      </c>
      <c r="BB1069" s="10">
        <v>3.9060397</v>
      </c>
      <c r="BC1069" s="10">
        <v>3.9168465000000001</v>
      </c>
      <c r="BD1069" s="10">
        <v>3.9277555</v>
      </c>
      <c r="BE1069" s="10">
        <v>3.9387935000000001</v>
      </c>
      <c r="BF1069" s="10">
        <v>3.9499841</v>
      </c>
      <c r="BG1069" s="10">
        <v>3.9613322000000002</v>
      </c>
      <c r="BH1069" s="10">
        <v>3.9728355999999998</v>
      </c>
      <c r="BI1069" s="10">
        <v>3.9844930000000001</v>
      </c>
      <c r="BJ1069" s="10">
        <v>3.9963027000000002</v>
      </c>
      <c r="BK1069" s="10">
        <v>4.0082629000000001</v>
      </c>
      <c r="BL1069" s="10">
        <v>4.0203718999999998</v>
      </c>
      <c r="BM1069" s="10">
        <v>4.0326282999999998</v>
      </c>
      <c r="BN1069" s="10">
        <v>4.0450299999999997</v>
      </c>
      <c r="BO1069" s="10">
        <v>4.0575755999999998</v>
      </c>
      <c r="BP1069" s="10">
        <v>4.0702635999999996</v>
      </c>
      <c r="BQ1069" s="10">
        <v>4.0830918</v>
      </c>
      <c r="BR1069" s="10">
        <v>4.1626912999999997</v>
      </c>
      <c r="BS1069" s="10">
        <v>4.2455347999999997</v>
      </c>
      <c r="BU1069" s="9">
        <v>101.64</v>
      </c>
      <c r="BV1069" s="9">
        <v>91.79</v>
      </c>
      <c r="BW1069" s="9">
        <v>79.09</v>
      </c>
      <c r="BX1069" s="9">
        <v>73.33</v>
      </c>
      <c r="BY1069" s="9">
        <v>70.63</v>
      </c>
      <c r="BZ1069" s="9">
        <v>68.95</v>
      </c>
      <c r="CA1069" s="9">
        <v>69.39</v>
      </c>
      <c r="CB1069" s="9">
        <v>70.650000000000006</v>
      </c>
      <c r="CC1069" s="9">
        <v>69.45</v>
      </c>
      <c r="CD1069" s="9">
        <v>73.040000000000006</v>
      </c>
      <c r="CE1069" s="9">
        <v>75.239999999999995</v>
      </c>
      <c r="CF1069" s="9">
        <v>77.2</v>
      </c>
      <c r="CG1069" s="9">
        <v>77.22</v>
      </c>
      <c r="CH1069" s="9">
        <v>73.02</v>
      </c>
      <c r="CI1069" s="9">
        <v>63.02</v>
      </c>
      <c r="CJ1069" s="9">
        <v>59.01</v>
      </c>
      <c r="CK1069" s="9">
        <v>57.45</v>
      </c>
      <c r="CL1069" s="9">
        <v>57.37</v>
      </c>
      <c r="CM1069" s="9">
        <v>57.53</v>
      </c>
      <c r="CN1069" s="9">
        <v>59.81</v>
      </c>
      <c r="CO1069" s="9">
        <v>61.9</v>
      </c>
      <c r="CP1069" s="9">
        <v>65.11</v>
      </c>
      <c r="CQ1069" s="9">
        <v>66.569999999999993</v>
      </c>
      <c r="CR1069" s="9">
        <v>68.87</v>
      </c>
      <c r="CS1069" s="9">
        <v>69.819999999999993</v>
      </c>
      <c r="CT1069" s="9">
        <v>65.88</v>
      </c>
      <c r="CU1069" s="9">
        <v>57.64</v>
      </c>
      <c r="CV1069" s="9">
        <v>54.09</v>
      </c>
      <c r="CW1069" s="9">
        <v>52.09</v>
      </c>
      <c r="CX1069" s="9">
        <v>52.04</v>
      </c>
      <c r="CY1069" s="9">
        <v>52.17</v>
      </c>
      <c r="CZ1069" s="9">
        <v>54.19</v>
      </c>
      <c r="DA1069" s="9">
        <v>58.93</v>
      </c>
      <c r="DB1069" s="9">
        <v>61.84</v>
      </c>
      <c r="DC1069" s="9">
        <v>62.62</v>
      </c>
      <c r="DD1069" s="9">
        <v>66.040000000000006</v>
      </c>
      <c r="DE1069" s="9">
        <v>65.53</v>
      </c>
      <c r="DF1069" s="9">
        <v>63.56</v>
      </c>
      <c r="DG1069" s="9">
        <v>57.39</v>
      </c>
      <c r="DH1069" s="9">
        <v>54.22</v>
      </c>
      <c r="DI1069" s="9">
        <v>52.72</v>
      </c>
      <c r="DJ1069" s="9">
        <v>53.24</v>
      </c>
      <c r="DK1069" s="9">
        <v>52.92</v>
      </c>
      <c r="DL1069" s="9">
        <v>54.13</v>
      </c>
      <c r="DM1069" s="9">
        <v>57.74</v>
      </c>
      <c r="DN1069" s="9">
        <v>60.35</v>
      </c>
      <c r="DO1069" s="9">
        <v>62.91</v>
      </c>
      <c r="DP1069" s="9">
        <v>65.95</v>
      </c>
      <c r="DR1069" s="9">
        <v>105.6</v>
      </c>
      <c r="DS1069" s="9">
        <v>91.46</v>
      </c>
      <c r="DT1069" s="9">
        <v>77.11</v>
      </c>
      <c r="DU1069" s="9">
        <v>73.760000000000005</v>
      </c>
      <c r="DV1069" s="9">
        <v>72.150000000000006</v>
      </c>
      <c r="DW1069" s="9">
        <v>72.52</v>
      </c>
      <c r="DX1069" s="9">
        <v>72.7</v>
      </c>
      <c r="DY1069" s="9">
        <v>74.959999999999994</v>
      </c>
      <c r="DZ1069" s="9">
        <v>75.540000000000006</v>
      </c>
      <c r="EA1069" s="9">
        <v>76.47</v>
      </c>
      <c r="EB1069" s="9">
        <v>77.8</v>
      </c>
      <c r="EC1069" s="9">
        <v>80.930000000000007</v>
      </c>
      <c r="ED1069" s="9">
        <v>81.61</v>
      </c>
      <c r="EE1069" s="9">
        <v>78.61</v>
      </c>
      <c r="EF1069" s="9">
        <v>66.41</v>
      </c>
      <c r="EG1069" s="9">
        <v>63.73</v>
      </c>
      <c r="EH1069" s="9">
        <v>63.51</v>
      </c>
      <c r="EI1069" s="9">
        <v>63.73</v>
      </c>
      <c r="EJ1069" s="9">
        <v>64.23</v>
      </c>
      <c r="EK1069" s="9">
        <v>66.66</v>
      </c>
      <c r="EL1069" s="9">
        <v>72.349999999999994</v>
      </c>
      <c r="EM1069" s="9">
        <v>74.48</v>
      </c>
      <c r="EN1069" s="9">
        <v>74.72</v>
      </c>
      <c r="EO1069" s="9">
        <v>74.62</v>
      </c>
      <c r="EP1069" s="9">
        <v>74.13</v>
      </c>
      <c r="EQ1069" s="9">
        <v>71.680000000000007</v>
      </c>
      <c r="ER1069" s="9">
        <v>64.44</v>
      </c>
      <c r="ES1069" s="9">
        <v>62.22</v>
      </c>
      <c r="ET1069" s="9">
        <v>62.04</v>
      </c>
      <c r="EU1069" s="9">
        <v>62.23</v>
      </c>
      <c r="EV1069" s="9">
        <v>62.65</v>
      </c>
      <c r="EW1069" s="9">
        <v>64.91</v>
      </c>
      <c r="EX1069" s="9">
        <v>71.56</v>
      </c>
      <c r="EY1069" s="9">
        <v>73.64</v>
      </c>
      <c r="EZ1069" s="9">
        <v>73.89</v>
      </c>
      <c r="FA1069" s="9">
        <v>73.88</v>
      </c>
      <c r="FB1069" s="9">
        <v>73.48</v>
      </c>
      <c r="FC1069" s="9">
        <v>71.19</v>
      </c>
      <c r="FD1069" s="9">
        <v>66.5</v>
      </c>
      <c r="FE1069" s="9">
        <v>64.48</v>
      </c>
      <c r="FF1069" s="9">
        <v>64.400000000000006</v>
      </c>
      <c r="FG1069" s="9">
        <v>64.56</v>
      </c>
      <c r="FH1069" s="9">
        <v>65.06</v>
      </c>
      <c r="FI1069" s="9">
        <v>67.400000000000006</v>
      </c>
      <c r="FJ1069" s="9">
        <v>72.150000000000006</v>
      </c>
      <c r="FK1069" s="9">
        <v>74.34</v>
      </c>
      <c r="FL1069" s="9">
        <v>74.61</v>
      </c>
      <c r="FM1069" s="9">
        <v>74.58</v>
      </c>
      <c r="FO1069" s="9">
        <v>85.237700000000004</v>
      </c>
      <c r="FP1069" s="7">
        <v>67.7</v>
      </c>
      <c r="FQ1069" s="9">
        <v>1.3708</v>
      </c>
      <c r="FT1069" s="7">
        <v>3.74</v>
      </c>
      <c r="FU1069" s="7">
        <v>4.5</v>
      </c>
      <c r="FV1069" s="9">
        <v>85.459299999999999</v>
      </c>
      <c r="FX1069" s="9">
        <v>65.59</v>
      </c>
      <c r="FY1069" s="9">
        <v>64.31</v>
      </c>
      <c r="FZ1069" s="9">
        <v>63.69</v>
      </c>
      <c r="GA1069" s="9">
        <v>63.27</v>
      </c>
      <c r="GB1069" s="9">
        <v>64.22</v>
      </c>
      <c r="GD1069" s="9">
        <v>65.59</v>
      </c>
      <c r="GE1069" s="9">
        <v>64.77</v>
      </c>
      <c r="GF1069" s="9">
        <v>64.31</v>
      </c>
      <c r="GG1069" s="9">
        <v>64.040000000000006</v>
      </c>
      <c r="GH1069" s="9">
        <v>63.85</v>
      </c>
      <c r="GI1069" s="9">
        <v>63.69</v>
      </c>
      <c r="GJ1069" s="9">
        <v>63.56</v>
      </c>
      <c r="GK1069" s="9">
        <v>63.45</v>
      </c>
      <c r="GL1069" s="9">
        <v>63.37</v>
      </c>
      <c r="GM1069" s="9">
        <v>63.32</v>
      </c>
      <c r="GN1069" s="9">
        <v>63.28</v>
      </c>
      <c r="GO1069" s="9">
        <v>63.27</v>
      </c>
      <c r="GP1069" s="9">
        <v>63.31</v>
      </c>
      <c r="GQ1069" s="9">
        <v>63.38</v>
      </c>
      <c r="GR1069" s="9">
        <v>63.46</v>
      </c>
      <c r="GS1069" s="9">
        <v>63.54</v>
      </c>
      <c r="GT1069" s="9">
        <v>63.6</v>
      </c>
      <c r="GU1069" s="9">
        <v>63.67</v>
      </c>
      <c r="GV1069" s="9">
        <v>63.77</v>
      </c>
      <c r="GW1069" s="9">
        <v>63.87</v>
      </c>
      <c r="GX1069" s="9">
        <v>63.98</v>
      </c>
      <c r="GY1069" s="9">
        <v>64.08</v>
      </c>
      <c r="GZ1069" s="9">
        <v>64.14</v>
      </c>
      <c r="HA1069" s="9">
        <v>64.22</v>
      </c>
      <c r="HB1069" s="9">
        <v>64.36</v>
      </c>
      <c r="HC1069" s="9">
        <v>64.5</v>
      </c>
      <c r="HD1069" s="9">
        <v>64.64</v>
      </c>
      <c r="HE1069" s="9">
        <v>64.77</v>
      </c>
      <c r="HF1069" s="9">
        <v>64.86</v>
      </c>
      <c r="HG1069" s="9">
        <v>64.959999999999994</v>
      </c>
      <c r="HH1069" s="9">
        <v>65.06</v>
      </c>
      <c r="HI1069" s="9">
        <v>65.150000000000006</v>
      </c>
      <c r="HJ1069" s="9">
        <v>65.28</v>
      </c>
      <c r="HK1069" s="9">
        <v>65.42</v>
      </c>
      <c r="HL1069" s="9">
        <v>65.52</v>
      </c>
      <c r="HM1069" s="9">
        <v>65.63</v>
      </c>
      <c r="HN1069" s="9">
        <v>65.790000000000006</v>
      </c>
      <c r="HO1069" s="9">
        <v>65.95</v>
      </c>
      <c r="HP1069" s="9">
        <v>66.08</v>
      </c>
      <c r="HQ1069" s="9">
        <v>66.2</v>
      </c>
      <c r="HR1069" s="9">
        <v>66.290000000000006</v>
      </c>
      <c r="HS1069" s="9">
        <v>66.36</v>
      </c>
      <c r="HT1069" s="9">
        <v>66.42</v>
      </c>
      <c r="HU1069" s="9">
        <v>66.5</v>
      </c>
      <c r="HV1069" s="9">
        <v>66.59</v>
      </c>
      <c r="HW1069" s="9">
        <v>66.69</v>
      </c>
      <c r="HX1069" s="9">
        <v>66.75</v>
      </c>
      <c r="HY1069" s="9">
        <v>66.849999999999994</v>
      </c>
      <c r="ID1069" s="14">
        <v>84.838099999999997</v>
      </c>
      <c r="IE1069" s="14">
        <v>84.747900000000001</v>
      </c>
      <c r="IF1069" s="14">
        <v>-0.10641399999999999</v>
      </c>
      <c r="IH1069" s="7">
        <v>65.59</v>
      </c>
      <c r="II1069" s="9">
        <v>101.64</v>
      </c>
    </row>
    <row r="1070" spans="1:243" x14ac:dyDescent="0.35">
      <c r="A1070" s="6">
        <f t="shared" si="230"/>
        <v>46049</v>
      </c>
      <c r="B1070" s="13">
        <f t="shared" si="231"/>
        <v>1</v>
      </c>
      <c r="C1070" s="13">
        <f t="shared" si="232"/>
        <v>2026</v>
      </c>
      <c r="D1070">
        <f t="shared" si="233"/>
        <v>202601</v>
      </c>
      <c r="E1070">
        <f t="shared" si="234"/>
        <v>1</v>
      </c>
      <c r="F1070">
        <f t="shared" si="235"/>
        <v>202601</v>
      </c>
      <c r="G1070" t="s">
        <v>2291</v>
      </c>
      <c r="H1070" s="9">
        <v>3.75</v>
      </c>
      <c r="I1070" s="9">
        <v>3.7256</v>
      </c>
      <c r="J1070" s="10">
        <v>3.7369840000000001</v>
      </c>
      <c r="K1070" s="10">
        <v>3.6843045999999999</v>
      </c>
      <c r="L1070" s="10">
        <v>3.6227339000000001</v>
      </c>
      <c r="M1070" s="10">
        <v>3.5588633999999999</v>
      </c>
      <c r="N1070" s="10">
        <v>3.5017277999999998</v>
      </c>
      <c r="O1070" s="10">
        <v>3.4552703999999999</v>
      </c>
      <c r="P1070" s="10">
        <v>3.4199454999999999</v>
      </c>
      <c r="Q1070" s="10">
        <v>3.3973111</v>
      </c>
      <c r="R1070" s="10">
        <v>3.387168</v>
      </c>
      <c r="S1070" s="10">
        <v>3.3872059999999999</v>
      </c>
      <c r="T1070" s="10">
        <v>3.3963695</v>
      </c>
      <c r="U1070" s="10">
        <v>3.4122515</v>
      </c>
      <c r="V1070" s="10">
        <v>3.4312961</v>
      </c>
      <c r="W1070" s="10">
        <v>3.4522542999999999</v>
      </c>
      <c r="X1070" s="10">
        <v>3.4745566000000001</v>
      </c>
      <c r="Y1070" s="10">
        <v>3.4976343999999999</v>
      </c>
      <c r="Z1070" s="10">
        <v>3.5209188</v>
      </c>
      <c r="AA1070" s="10">
        <v>3.5438402999999998</v>
      </c>
      <c r="AB1070" s="10">
        <v>3.5659421999999998</v>
      </c>
      <c r="AC1070" s="10">
        <v>3.5871545</v>
      </c>
      <c r="AD1070" s="10">
        <v>3.6074896999999999</v>
      </c>
      <c r="AE1070" s="10">
        <v>3.6269610000000001</v>
      </c>
      <c r="AF1070" s="10">
        <v>3.6455818</v>
      </c>
      <c r="AG1070" s="10">
        <v>3.6633646</v>
      </c>
      <c r="AH1070" s="10">
        <v>3.6803305000000002</v>
      </c>
      <c r="AI1070" s="10">
        <v>3.6965319000000001</v>
      </c>
      <c r="AJ1070" s="10">
        <v>3.7120285000000002</v>
      </c>
      <c r="AK1070" s="10">
        <v>3.7268807000000002</v>
      </c>
      <c r="AL1070" s="10">
        <v>3.7411487000000001</v>
      </c>
      <c r="AM1070" s="10">
        <v>3.7548922</v>
      </c>
      <c r="AN1070" s="10">
        <v>3.7681716000000001</v>
      </c>
      <c r="AO1070" s="10">
        <v>3.7810469000000002</v>
      </c>
      <c r="AP1070" s="10">
        <v>3.7935781</v>
      </c>
      <c r="AQ1070" s="10">
        <v>3.8058253999999998</v>
      </c>
      <c r="AR1070" s="10">
        <v>3.8178489999999998</v>
      </c>
      <c r="AS1070" s="10">
        <v>3.8297088000000001</v>
      </c>
      <c r="AT1070" s="10">
        <v>3.8414598999999998</v>
      </c>
      <c r="AU1070" s="10">
        <v>3.8531316000000002</v>
      </c>
      <c r="AV1070" s="10">
        <v>3.8647434000000001</v>
      </c>
      <c r="AW1070" s="10">
        <v>3.8763157000000001</v>
      </c>
      <c r="AX1070" s="10">
        <v>3.8878683999999999</v>
      </c>
      <c r="AY1070" s="10">
        <v>3.8994214</v>
      </c>
      <c r="AZ1070" s="10">
        <v>3.9109948999999999</v>
      </c>
      <c r="BA1070" s="10">
        <v>3.922609</v>
      </c>
      <c r="BB1070" s="10">
        <v>3.9342834</v>
      </c>
      <c r="BC1070" s="10">
        <v>3.9460383000000001</v>
      </c>
      <c r="BD1070" s="10">
        <v>3.9578939000000002</v>
      </c>
      <c r="BE1070" s="10">
        <v>3.9698698000000001</v>
      </c>
      <c r="BF1070" s="10">
        <v>3.9819830999999999</v>
      </c>
      <c r="BG1070" s="10">
        <v>3.9942350000000002</v>
      </c>
      <c r="BH1070" s="10">
        <v>4.0066214000000002</v>
      </c>
      <c r="BI1070" s="10">
        <v>4.0191388000000003</v>
      </c>
      <c r="BJ1070" s="10">
        <v>4.0317835999999998</v>
      </c>
      <c r="BK1070" s="10">
        <v>4.0445517999999998</v>
      </c>
      <c r="BL1070" s="10">
        <v>4.0574396999999998</v>
      </c>
      <c r="BM1070" s="10">
        <v>4.0704440000000002</v>
      </c>
      <c r="BN1070" s="10">
        <v>4.0835603999999996</v>
      </c>
      <c r="BO1070" s="10">
        <v>4.0967855000000002</v>
      </c>
      <c r="BP1070" s="10">
        <v>4.1101156999999997</v>
      </c>
      <c r="BQ1070" s="10">
        <v>4.1235470000000003</v>
      </c>
      <c r="BR1070" s="10">
        <v>4.2059252999999996</v>
      </c>
      <c r="BS1070" s="10">
        <v>4.2902401000000001</v>
      </c>
      <c r="BU1070" s="9">
        <v>100.92</v>
      </c>
      <c r="BV1070" s="9">
        <v>91.92</v>
      </c>
      <c r="BW1070" s="9">
        <v>78.48</v>
      </c>
      <c r="BX1070" s="9">
        <v>72.36</v>
      </c>
      <c r="BY1070" s="9">
        <v>69.42</v>
      </c>
      <c r="BZ1070" s="9">
        <v>68.11</v>
      </c>
      <c r="CA1070" s="9">
        <v>68.47</v>
      </c>
      <c r="CB1070" s="9">
        <v>69.75</v>
      </c>
      <c r="CC1070" s="9">
        <v>68.7</v>
      </c>
      <c r="CD1070" s="9">
        <v>72.3</v>
      </c>
      <c r="CE1070" s="9">
        <v>74.739999999999995</v>
      </c>
      <c r="CF1070" s="9">
        <v>76.39</v>
      </c>
      <c r="CG1070" s="9">
        <v>76.38</v>
      </c>
      <c r="CH1070" s="9">
        <v>72.14</v>
      </c>
      <c r="CI1070" s="9">
        <v>62.86</v>
      </c>
      <c r="CJ1070" s="9">
        <v>58.88</v>
      </c>
      <c r="CK1070" s="9">
        <v>57.3</v>
      </c>
      <c r="CL1070" s="9">
        <v>57.22</v>
      </c>
      <c r="CM1070" s="9">
        <v>57.38</v>
      </c>
      <c r="CN1070" s="9">
        <v>59.66</v>
      </c>
      <c r="CO1070" s="9">
        <v>61.79</v>
      </c>
      <c r="CP1070" s="9">
        <v>65.099999999999994</v>
      </c>
      <c r="CQ1070" s="9">
        <v>66.48</v>
      </c>
      <c r="CR1070" s="9">
        <v>68.78</v>
      </c>
      <c r="CS1070" s="9">
        <v>69.739999999999995</v>
      </c>
      <c r="CT1070" s="9">
        <v>65.8</v>
      </c>
      <c r="CU1070" s="9">
        <v>57.57</v>
      </c>
      <c r="CV1070" s="9">
        <v>54.02</v>
      </c>
      <c r="CW1070" s="9">
        <v>52.02</v>
      </c>
      <c r="CX1070" s="9">
        <v>51.97</v>
      </c>
      <c r="CY1070" s="9">
        <v>52.1</v>
      </c>
      <c r="CZ1070" s="9">
        <v>54.11</v>
      </c>
      <c r="DA1070" s="9">
        <v>58.81</v>
      </c>
      <c r="DB1070" s="9">
        <v>61.72</v>
      </c>
      <c r="DC1070" s="9">
        <v>62.5</v>
      </c>
      <c r="DD1070" s="9">
        <v>65.91</v>
      </c>
      <c r="DE1070" s="9">
        <v>65.400000000000006</v>
      </c>
      <c r="DF1070" s="9">
        <v>63.43</v>
      </c>
      <c r="DG1070" s="9">
        <v>57.26</v>
      </c>
      <c r="DH1070" s="9">
        <v>54.09</v>
      </c>
      <c r="DI1070" s="9">
        <v>52.59</v>
      </c>
      <c r="DJ1070" s="9">
        <v>53.11</v>
      </c>
      <c r="DK1070" s="9">
        <v>52.79</v>
      </c>
      <c r="DL1070" s="9">
        <v>53.99</v>
      </c>
      <c r="DM1070" s="9">
        <v>57.66</v>
      </c>
      <c r="DN1070" s="9">
        <v>60.27</v>
      </c>
      <c r="DO1070" s="9">
        <v>62.84</v>
      </c>
      <c r="DP1070" s="9">
        <v>65.900000000000006</v>
      </c>
      <c r="DR1070" s="9">
        <v>106.06</v>
      </c>
      <c r="DS1070" s="9">
        <v>91.38</v>
      </c>
      <c r="DT1070" s="9">
        <v>77.16</v>
      </c>
      <c r="DU1070" s="9">
        <v>73.319999999999993</v>
      </c>
      <c r="DV1070" s="9">
        <v>71.5</v>
      </c>
      <c r="DW1070" s="9">
        <v>72.2</v>
      </c>
      <c r="DX1070" s="9">
        <v>72.38</v>
      </c>
      <c r="DY1070" s="9">
        <v>74.650000000000006</v>
      </c>
      <c r="DZ1070" s="9">
        <v>75.02</v>
      </c>
      <c r="EA1070" s="9">
        <v>75.95</v>
      </c>
      <c r="EB1070" s="9">
        <v>77.260000000000005</v>
      </c>
      <c r="EC1070" s="9">
        <v>80.489999999999995</v>
      </c>
      <c r="ED1070" s="9">
        <v>81.16</v>
      </c>
      <c r="EE1070" s="9">
        <v>78.180000000000007</v>
      </c>
      <c r="EF1070" s="9">
        <v>66.099999999999994</v>
      </c>
      <c r="EG1070" s="9">
        <v>63.42</v>
      </c>
      <c r="EH1070" s="9">
        <v>63.2</v>
      </c>
      <c r="EI1070" s="9">
        <v>63.42</v>
      </c>
      <c r="EJ1070" s="9">
        <v>63.92</v>
      </c>
      <c r="EK1070" s="9">
        <v>66.349999999999994</v>
      </c>
      <c r="EL1070" s="9">
        <v>72.52</v>
      </c>
      <c r="EM1070" s="9">
        <v>74.66</v>
      </c>
      <c r="EN1070" s="9">
        <v>74.900000000000006</v>
      </c>
      <c r="EO1070" s="9">
        <v>74.8</v>
      </c>
      <c r="EP1070" s="9">
        <v>74.31</v>
      </c>
      <c r="EQ1070" s="9">
        <v>71.86</v>
      </c>
      <c r="ER1070" s="9">
        <v>64.180000000000007</v>
      </c>
      <c r="ES1070" s="9">
        <v>61.96</v>
      </c>
      <c r="ET1070" s="9">
        <v>61.78</v>
      </c>
      <c r="EU1070" s="9">
        <v>61.98</v>
      </c>
      <c r="EV1070" s="9">
        <v>62.4</v>
      </c>
      <c r="EW1070" s="9">
        <v>64.66</v>
      </c>
      <c r="EX1070" s="9">
        <v>71.42</v>
      </c>
      <c r="EY1070" s="9">
        <v>73.510000000000005</v>
      </c>
      <c r="EZ1070" s="9">
        <v>73.760000000000005</v>
      </c>
      <c r="FA1070" s="9">
        <v>73.75</v>
      </c>
      <c r="FB1070" s="9">
        <v>73.36</v>
      </c>
      <c r="FC1070" s="9">
        <v>71.06</v>
      </c>
      <c r="FD1070" s="9">
        <v>66.3</v>
      </c>
      <c r="FE1070" s="9">
        <v>64.28</v>
      </c>
      <c r="FF1070" s="9">
        <v>64.2</v>
      </c>
      <c r="FG1070" s="9">
        <v>64.37</v>
      </c>
      <c r="FH1070" s="9">
        <v>64.87</v>
      </c>
      <c r="FI1070" s="9">
        <v>67.209999999999994</v>
      </c>
      <c r="FJ1070" s="9">
        <v>72.03</v>
      </c>
      <c r="FK1070" s="9">
        <v>74.23</v>
      </c>
      <c r="FL1070" s="9">
        <v>74.5</v>
      </c>
      <c r="FM1070" s="9">
        <v>74.47</v>
      </c>
      <c r="FO1070" s="9">
        <v>85.251199999999997</v>
      </c>
      <c r="FP1070" s="7">
        <v>70.28</v>
      </c>
      <c r="FQ1070" s="9">
        <v>1.3751</v>
      </c>
      <c r="FT1070" s="7">
        <v>3.76</v>
      </c>
      <c r="FU1070" s="7">
        <v>4.53</v>
      </c>
      <c r="FV1070" s="9">
        <v>85.472899999999996</v>
      </c>
      <c r="FX1070" s="9">
        <v>67.569999999999993</v>
      </c>
      <c r="FY1070" s="9">
        <v>65.959999999999994</v>
      </c>
      <c r="FZ1070" s="9">
        <v>64.989999999999995</v>
      </c>
      <c r="GA1070" s="9">
        <v>64.12</v>
      </c>
      <c r="GB1070" s="9">
        <v>64.56</v>
      </c>
      <c r="GD1070" s="9">
        <v>67.569999999999993</v>
      </c>
      <c r="GE1070" s="9">
        <v>66.59</v>
      </c>
      <c r="GF1070" s="9">
        <v>65.959999999999994</v>
      </c>
      <c r="GG1070" s="9">
        <v>65.55</v>
      </c>
      <c r="GH1070" s="9">
        <v>65.239999999999995</v>
      </c>
      <c r="GI1070" s="9">
        <v>64.989999999999995</v>
      </c>
      <c r="GJ1070" s="9">
        <v>64.77</v>
      </c>
      <c r="GK1070" s="9">
        <v>64.58</v>
      </c>
      <c r="GL1070" s="9">
        <v>64.430000000000007</v>
      </c>
      <c r="GM1070" s="9">
        <v>64.31</v>
      </c>
      <c r="GN1070" s="9">
        <v>64.2</v>
      </c>
      <c r="GO1070" s="9">
        <v>64.12</v>
      </c>
      <c r="GP1070" s="9">
        <v>64.09</v>
      </c>
      <c r="GQ1070" s="9">
        <v>64.099999999999994</v>
      </c>
      <c r="GR1070" s="9">
        <v>64.12</v>
      </c>
      <c r="GS1070" s="9">
        <v>64.16</v>
      </c>
      <c r="GT1070" s="9">
        <v>64.180000000000007</v>
      </c>
      <c r="GU1070" s="9">
        <v>64.209999999999994</v>
      </c>
      <c r="GV1070" s="9">
        <v>64.27</v>
      </c>
      <c r="GW1070" s="9">
        <v>64.34</v>
      </c>
      <c r="GX1070" s="9">
        <v>64.42</v>
      </c>
      <c r="GY1070" s="9">
        <v>64.48</v>
      </c>
      <c r="GZ1070" s="9">
        <v>64.510000000000005</v>
      </c>
      <c r="HA1070" s="9">
        <v>64.56</v>
      </c>
      <c r="HB1070" s="9">
        <v>64.66</v>
      </c>
      <c r="HC1070" s="9">
        <v>64.760000000000005</v>
      </c>
      <c r="HD1070" s="9">
        <v>64.88</v>
      </c>
      <c r="HE1070" s="9">
        <v>64.989999999999995</v>
      </c>
      <c r="HF1070" s="9">
        <v>65.05</v>
      </c>
      <c r="HG1070" s="9">
        <v>65.13</v>
      </c>
      <c r="HH1070" s="9">
        <v>65.2</v>
      </c>
      <c r="HI1070" s="9">
        <v>65.27</v>
      </c>
      <c r="HJ1070" s="9">
        <v>65.37</v>
      </c>
      <c r="HK1070" s="9">
        <v>65.489999999999995</v>
      </c>
      <c r="HL1070" s="9">
        <v>65.569999999999993</v>
      </c>
      <c r="HM1070" s="9">
        <v>65.67</v>
      </c>
      <c r="HN1070" s="9">
        <v>65.819999999999993</v>
      </c>
      <c r="HO1070" s="9">
        <v>65.97</v>
      </c>
      <c r="HP1070" s="9">
        <v>66.09</v>
      </c>
      <c r="HQ1070" s="9">
        <v>66.19</v>
      </c>
      <c r="HR1070" s="9">
        <v>66.27</v>
      </c>
      <c r="HS1070" s="9">
        <v>66.33</v>
      </c>
      <c r="HT1070" s="9">
        <v>66.38</v>
      </c>
      <c r="HU1070" s="9">
        <v>66.45</v>
      </c>
      <c r="HV1070" s="9">
        <v>66.53</v>
      </c>
      <c r="HW1070" s="9">
        <v>66.61</v>
      </c>
      <c r="HX1070" s="9">
        <v>66.67</v>
      </c>
      <c r="HY1070" s="9">
        <v>66.760000000000005</v>
      </c>
      <c r="ID1070" s="14">
        <v>84.838099999999997</v>
      </c>
      <c r="IE1070" s="14">
        <v>84.747900000000001</v>
      </c>
      <c r="IF1070" s="14">
        <v>-0.10641399999999999</v>
      </c>
      <c r="IH1070" s="7">
        <v>67.569999999999993</v>
      </c>
      <c r="II1070" s="9">
        <v>100.92</v>
      </c>
    </row>
    <row r="1071" spans="1:243" x14ac:dyDescent="0.35">
      <c r="A1071" s="6">
        <f t="shared" si="230"/>
        <v>46050</v>
      </c>
      <c r="B1071" s="13">
        <f t="shared" si="231"/>
        <v>1</v>
      </c>
      <c r="C1071" s="13">
        <f t="shared" si="232"/>
        <v>2026</v>
      </c>
      <c r="D1071">
        <f t="shared" si="233"/>
        <v>202601</v>
      </c>
      <c r="E1071">
        <f t="shared" si="234"/>
        <v>1</v>
      </c>
      <c r="F1071">
        <f t="shared" si="235"/>
        <v>202601</v>
      </c>
      <c r="G1071" t="s">
        <v>2292</v>
      </c>
      <c r="H1071" s="9">
        <v>3.75</v>
      </c>
      <c r="I1071" s="9">
        <v>3.7248000000000001</v>
      </c>
      <c r="J1071" s="10">
        <v>3.7343582999999998</v>
      </c>
      <c r="K1071" s="10">
        <v>3.6809934000000002</v>
      </c>
      <c r="L1071" s="10">
        <v>3.6196502000000002</v>
      </c>
      <c r="M1071" s="10">
        <v>3.5573457999999998</v>
      </c>
      <c r="N1071" s="10">
        <v>3.5018465000000001</v>
      </c>
      <c r="O1071" s="10">
        <v>3.4563155999999999</v>
      </c>
      <c r="P1071" s="10">
        <v>3.4214568000000001</v>
      </c>
      <c r="Q1071" s="10">
        <v>3.3989462000000001</v>
      </c>
      <c r="R1071" s="10">
        <v>3.3884843</v>
      </c>
      <c r="S1071" s="10">
        <v>3.3881429000000001</v>
      </c>
      <c r="T1071" s="10">
        <v>3.3966932000000001</v>
      </c>
      <c r="U1071" s="10">
        <v>3.4120504</v>
      </c>
      <c r="V1071" s="10">
        <v>3.4306895000000002</v>
      </c>
      <c r="W1071" s="10">
        <v>3.4513395</v>
      </c>
      <c r="X1071" s="10">
        <v>3.473417</v>
      </c>
      <c r="Y1071" s="10">
        <v>3.4963394999999999</v>
      </c>
      <c r="Z1071" s="10">
        <v>3.5195246</v>
      </c>
      <c r="AA1071" s="10">
        <v>3.542389</v>
      </c>
      <c r="AB1071" s="10">
        <v>3.5644669000000002</v>
      </c>
      <c r="AC1071" s="10">
        <v>3.5856944999999998</v>
      </c>
      <c r="AD1071" s="10">
        <v>3.6060941</v>
      </c>
      <c r="AE1071" s="10">
        <v>3.6256887999999998</v>
      </c>
      <c r="AF1071" s="10">
        <v>3.6445015999999999</v>
      </c>
      <c r="AG1071" s="10">
        <v>3.6625546999999998</v>
      </c>
      <c r="AH1071" s="10">
        <v>3.6798758999999999</v>
      </c>
      <c r="AI1071" s="10">
        <v>3.6965110999999999</v>
      </c>
      <c r="AJ1071" s="10">
        <v>3.7125100999999998</v>
      </c>
      <c r="AK1071" s="10">
        <v>3.7279236999999998</v>
      </c>
      <c r="AL1071" s="10">
        <v>3.7428021999999999</v>
      </c>
      <c r="AM1071" s="10">
        <v>3.7571957999999999</v>
      </c>
      <c r="AN1071" s="10">
        <v>3.7711549</v>
      </c>
      <c r="AO1071" s="10">
        <v>3.7847300000000001</v>
      </c>
      <c r="AP1071" s="10">
        <v>3.7979712000000001</v>
      </c>
      <c r="AQ1071" s="10">
        <v>3.8109289</v>
      </c>
      <c r="AR1071" s="10">
        <v>3.8236538000000002</v>
      </c>
      <c r="AS1071" s="10">
        <v>3.8361958</v>
      </c>
      <c r="AT1071" s="10">
        <v>3.8486015</v>
      </c>
      <c r="AU1071" s="10">
        <v>3.8608984</v>
      </c>
      <c r="AV1071" s="10">
        <v>3.8731076999999998</v>
      </c>
      <c r="AW1071" s="10">
        <v>3.8852511999999999</v>
      </c>
      <c r="AX1071" s="10">
        <v>3.8973504000000001</v>
      </c>
      <c r="AY1071" s="10">
        <v>3.9094267</v>
      </c>
      <c r="AZ1071" s="10">
        <v>3.9215016</v>
      </c>
      <c r="BA1071" s="10">
        <v>3.9335969</v>
      </c>
      <c r="BB1071" s="10">
        <v>3.9457336999999999</v>
      </c>
      <c r="BC1071" s="10">
        <v>3.9579339</v>
      </c>
      <c r="BD1071" s="10">
        <v>3.9702188999999999</v>
      </c>
      <c r="BE1071" s="10">
        <v>3.9826101999999999</v>
      </c>
      <c r="BF1071" s="10">
        <v>3.9951254999999999</v>
      </c>
      <c r="BG1071" s="10">
        <v>4.0077660000000002</v>
      </c>
      <c r="BH1071" s="10">
        <v>4.0205279000000003</v>
      </c>
      <c r="BI1071" s="10">
        <v>4.0334078</v>
      </c>
      <c r="BJ1071" s="10">
        <v>4.0464022000000002</v>
      </c>
      <c r="BK1071" s="10">
        <v>4.0595072999999999</v>
      </c>
      <c r="BL1071" s="10">
        <v>4.0727197000000004</v>
      </c>
      <c r="BM1071" s="10">
        <v>4.0860358999999997</v>
      </c>
      <c r="BN1071" s="10">
        <v>4.0994522</v>
      </c>
      <c r="BO1071" s="10">
        <v>4.112965</v>
      </c>
      <c r="BP1071" s="10">
        <v>4.1265708999999999</v>
      </c>
      <c r="BQ1071" s="10">
        <v>4.1402662000000001</v>
      </c>
      <c r="BR1071" s="10">
        <v>4.2239475999999998</v>
      </c>
      <c r="BS1071" s="10">
        <v>4.3089259000000002</v>
      </c>
      <c r="BU1071" s="9">
        <v>100.41</v>
      </c>
      <c r="BV1071" s="9">
        <v>90.61</v>
      </c>
      <c r="BW1071" s="9">
        <v>79.27</v>
      </c>
      <c r="BX1071" s="9">
        <v>73.260000000000005</v>
      </c>
      <c r="BY1071" s="9">
        <v>70.08</v>
      </c>
      <c r="BZ1071" s="9">
        <v>69.72</v>
      </c>
      <c r="CA1071" s="9">
        <v>70.17</v>
      </c>
      <c r="CB1071" s="9">
        <v>71.36</v>
      </c>
      <c r="CC1071" s="9">
        <v>70.53</v>
      </c>
      <c r="CD1071" s="9">
        <v>74.069999999999993</v>
      </c>
      <c r="CE1071" s="9">
        <v>76.53</v>
      </c>
      <c r="CF1071" s="9">
        <v>78.150000000000006</v>
      </c>
      <c r="CG1071" s="9">
        <v>78.13</v>
      </c>
      <c r="CH1071" s="9">
        <v>73.75</v>
      </c>
      <c r="CI1071" s="9">
        <v>64.12</v>
      </c>
      <c r="CJ1071" s="9">
        <v>60.07</v>
      </c>
      <c r="CK1071" s="9">
        <v>58.49</v>
      </c>
      <c r="CL1071" s="9">
        <v>58.15</v>
      </c>
      <c r="CM1071" s="9">
        <v>58.32</v>
      </c>
      <c r="CN1071" s="9">
        <v>60.47</v>
      </c>
      <c r="CO1071" s="9">
        <v>62.51</v>
      </c>
      <c r="CP1071" s="9">
        <v>65.8</v>
      </c>
      <c r="CQ1071" s="9">
        <v>67.239999999999995</v>
      </c>
      <c r="CR1071" s="9">
        <v>69.59</v>
      </c>
      <c r="CS1071" s="9">
        <v>70.55</v>
      </c>
      <c r="CT1071" s="9">
        <v>66.599999999999994</v>
      </c>
      <c r="CU1071" s="9">
        <v>57.62</v>
      </c>
      <c r="CV1071" s="9">
        <v>54.06</v>
      </c>
      <c r="CW1071" s="9">
        <v>52.2</v>
      </c>
      <c r="CX1071" s="9">
        <v>52.15</v>
      </c>
      <c r="CY1071" s="9">
        <v>52.28</v>
      </c>
      <c r="CZ1071" s="9">
        <v>54.28</v>
      </c>
      <c r="DA1071" s="9">
        <v>58.85</v>
      </c>
      <c r="DB1071" s="9">
        <v>61.77</v>
      </c>
      <c r="DC1071" s="9">
        <v>62.55</v>
      </c>
      <c r="DD1071" s="9">
        <v>65.930000000000007</v>
      </c>
      <c r="DE1071" s="9">
        <v>65.42</v>
      </c>
      <c r="DF1071" s="9">
        <v>63.47</v>
      </c>
      <c r="DG1071" s="9">
        <v>57.34</v>
      </c>
      <c r="DH1071" s="9">
        <v>54.17</v>
      </c>
      <c r="DI1071" s="9">
        <v>52.67</v>
      </c>
      <c r="DJ1071" s="9">
        <v>53.19</v>
      </c>
      <c r="DK1071" s="9">
        <v>52.87</v>
      </c>
      <c r="DL1071" s="9">
        <v>54.09</v>
      </c>
      <c r="DM1071" s="9">
        <v>57.74</v>
      </c>
      <c r="DN1071" s="9">
        <v>60.35</v>
      </c>
      <c r="DO1071" s="9">
        <v>62.92</v>
      </c>
      <c r="DP1071" s="9">
        <v>65.84</v>
      </c>
      <c r="DR1071" s="9">
        <v>105.6</v>
      </c>
      <c r="DS1071" s="9">
        <v>90.61</v>
      </c>
      <c r="DT1071" s="9">
        <v>77.849999999999994</v>
      </c>
      <c r="DU1071" s="9">
        <v>73.819999999999993</v>
      </c>
      <c r="DV1071" s="9">
        <v>71.84</v>
      </c>
      <c r="DW1071" s="9">
        <v>73</v>
      </c>
      <c r="DX1071" s="9">
        <v>73.19</v>
      </c>
      <c r="DY1071" s="9">
        <v>75.459999999999994</v>
      </c>
      <c r="DZ1071" s="9">
        <v>76.44</v>
      </c>
      <c r="EA1071" s="9">
        <v>77.38</v>
      </c>
      <c r="EB1071" s="9">
        <v>78.7</v>
      </c>
      <c r="EC1071" s="9">
        <v>82.02</v>
      </c>
      <c r="ED1071" s="9">
        <v>82.69</v>
      </c>
      <c r="EE1071" s="9">
        <v>79.680000000000007</v>
      </c>
      <c r="EF1071" s="9">
        <v>66.75</v>
      </c>
      <c r="EG1071" s="9">
        <v>64.069999999999993</v>
      </c>
      <c r="EH1071" s="9">
        <v>63.85</v>
      </c>
      <c r="EI1071" s="9">
        <v>64.069999999999993</v>
      </c>
      <c r="EJ1071" s="9">
        <v>64.569999999999993</v>
      </c>
      <c r="EK1071" s="9">
        <v>67</v>
      </c>
      <c r="EL1071" s="9">
        <v>70.56</v>
      </c>
      <c r="EM1071" s="9">
        <v>72.64</v>
      </c>
      <c r="EN1071" s="9">
        <v>72.87</v>
      </c>
      <c r="EO1071" s="9">
        <v>72.78</v>
      </c>
      <c r="EP1071" s="9">
        <v>72.3</v>
      </c>
      <c r="EQ1071" s="9">
        <v>69.91</v>
      </c>
      <c r="ER1071" s="9">
        <v>64.39</v>
      </c>
      <c r="ES1071" s="9">
        <v>62.16</v>
      </c>
      <c r="ET1071" s="9">
        <v>61.98</v>
      </c>
      <c r="EU1071" s="9">
        <v>62.18</v>
      </c>
      <c r="EV1071" s="9">
        <v>62.6</v>
      </c>
      <c r="EW1071" s="9">
        <v>64.849999999999994</v>
      </c>
      <c r="EX1071" s="9">
        <v>69.84</v>
      </c>
      <c r="EY1071" s="9">
        <v>71.95</v>
      </c>
      <c r="EZ1071" s="9">
        <v>72.22</v>
      </c>
      <c r="FA1071" s="9">
        <v>72.23</v>
      </c>
      <c r="FB1071" s="9">
        <v>71.86</v>
      </c>
      <c r="FC1071" s="9">
        <v>69.59</v>
      </c>
      <c r="FD1071" s="9">
        <v>66.48</v>
      </c>
      <c r="FE1071" s="9">
        <v>64.459999999999994</v>
      </c>
      <c r="FF1071" s="9">
        <v>64.38</v>
      </c>
      <c r="FG1071" s="9">
        <v>64.540000000000006</v>
      </c>
      <c r="FH1071" s="9">
        <v>65.040000000000006</v>
      </c>
      <c r="FI1071" s="9">
        <v>67.38</v>
      </c>
      <c r="FJ1071" s="9">
        <v>70.709999999999994</v>
      </c>
      <c r="FK1071" s="9">
        <v>72.94</v>
      </c>
      <c r="FL1071" s="9">
        <v>73.22</v>
      </c>
      <c r="FM1071" s="9">
        <v>73.22</v>
      </c>
      <c r="FO1071" s="9">
        <v>85.523099999999999</v>
      </c>
      <c r="FP1071" s="7">
        <v>70.900000000000006</v>
      </c>
      <c r="FQ1071" s="9">
        <v>1.379</v>
      </c>
      <c r="FT1071" s="7">
        <v>3.76</v>
      </c>
      <c r="FU1071" s="7">
        <v>4.55</v>
      </c>
      <c r="FV1071" s="9">
        <v>85.749399999999994</v>
      </c>
      <c r="FX1071" s="9">
        <v>68.400000000000006</v>
      </c>
      <c r="FY1071" s="9">
        <v>66.739999999999995</v>
      </c>
      <c r="FZ1071" s="9">
        <v>65.599999999999994</v>
      </c>
      <c r="GA1071" s="9">
        <v>64.47</v>
      </c>
      <c r="GB1071" s="9">
        <v>64.8</v>
      </c>
      <c r="GD1071" s="9">
        <v>68.400000000000006</v>
      </c>
      <c r="GE1071" s="9">
        <v>67.37</v>
      </c>
      <c r="GF1071" s="9">
        <v>66.739999999999995</v>
      </c>
      <c r="GG1071" s="9">
        <v>66.28</v>
      </c>
      <c r="GH1071" s="9">
        <v>65.91</v>
      </c>
      <c r="GI1071" s="9">
        <v>65.599999999999994</v>
      </c>
      <c r="GJ1071" s="9">
        <v>65.33</v>
      </c>
      <c r="GK1071" s="9">
        <v>65.09</v>
      </c>
      <c r="GL1071" s="9">
        <v>64.89</v>
      </c>
      <c r="GM1071" s="9">
        <v>64.73</v>
      </c>
      <c r="GN1071" s="9">
        <v>64.58</v>
      </c>
      <c r="GO1071" s="9">
        <v>64.47</v>
      </c>
      <c r="GP1071" s="9">
        <v>64.42</v>
      </c>
      <c r="GQ1071" s="9">
        <v>64.400000000000006</v>
      </c>
      <c r="GR1071" s="9">
        <v>64.41</v>
      </c>
      <c r="GS1071" s="9">
        <v>64.44</v>
      </c>
      <c r="GT1071" s="9">
        <v>64.44</v>
      </c>
      <c r="GU1071" s="9">
        <v>64.47</v>
      </c>
      <c r="GV1071" s="9">
        <v>64.53</v>
      </c>
      <c r="GW1071" s="9">
        <v>64.599999999999994</v>
      </c>
      <c r="GX1071" s="9">
        <v>64.67</v>
      </c>
      <c r="GY1071" s="9">
        <v>64.73</v>
      </c>
      <c r="GZ1071" s="9">
        <v>64.75</v>
      </c>
      <c r="HA1071" s="9">
        <v>64.8</v>
      </c>
      <c r="HB1071" s="9">
        <v>64.900000000000006</v>
      </c>
      <c r="HC1071" s="9">
        <v>65</v>
      </c>
      <c r="HD1071" s="9">
        <v>65.11</v>
      </c>
      <c r="HE1071" s="9">
        <v>65.209999999999994</v>
      </c>
      <c r="HF1071" s="9">
        <v>65.27</v>
      </c>
      <c r="HG1071" s="9">
        <v>65.34</v>
      </c>
      <c r="HH1071" s="9">
        <v>65.41</v>
      </c>
      <c r="HI1071" s="9">
        <v>65.48</v>
      </c>
      <c r="HJ1071" s="9">
        <v>65.59</v>
      </c>
      <c r="HK1071" s="9">
        <v>65.709999999999994</v>
      </c>
      <c r="HL1071" s="9">
        <v>65.8</v>
      </c>
      <c r="HM1071" s="9">
        <v>65.900000000000006</v>
      </c>
      <c r="HN1071" s="9">
        <v>66.040000000000006</v>
      </c>
      <c r="HO1071" s="9">
        <v>66.19</v>
      </c>
      <c r="HP1071" s="9">
        <v>66.31</v>
      </c>
      <c r="HQ1071" s="9">
        <v>66.41</v>
      </c>
      <c r="HR1071" s="9">
        <v>66.489999999999995</v>
      </c>
      <c r="HS1071" s="9">
        <v>66.55</v>
      </c>
      <c r="HT1071" s="9">
        <v>66.599999999999994</v>
      </c>
      <c r="HU1071" s="9">
        <v>66.67</v>
      </c>
      <c r="HV1071" s="9">
        <v>66.75</v>
      </c>
      <c r="HW1071" s="9">
        <v>66.83</v>
      </c>
      <c r="HX1071" s="9">
        <v>66.89</v>
      </c>
      <c r="HY1071" s="9">
        <v>66.98</v>
      </c>
      <c r="ID1071" s="14">
        <v>84.838099999999997</v>
      </c>
      <c r="IE1071" s="14">
        <v>84.747900000000001</v>
      </c>
      <c r="IF1071" s="14">
        <v>-0.10641399999999999</v>
      </c>
      <c r="IH1071" s="7">
        <v>68.400000000000006</v>
      </c>
      <c r="II1071" s="9">
        <v>100.41</v>
      </c>
    </row>
    <row r="1072" spans="1:243" x14ac:dyDescent="0.35">
      <c r="A1072" s="6">
        <f t="shared" si="230"/>
        <v>46051</v>
      </c>
      <c r="B1072" s="13">
        <f t="shared" si="231"/>
        <v>1</v>
      </c>
      <c r="C1072" s="13">
        <f t="shared" si="232"/>
        <v>2026</v>
      </c>
      <c r="D1072">
        <f t="shared" si="233"/>
        <v>202601</v>
      </c>
      <c r="E1072">
        <f t="shared" si="234"/>
        <v>1</v>
      </c>
      <c r="F1072">
        <f t="shared" si="235"/>
        <v>202601</v>
      </c>
      <c r="G1072" t="s">
        <v>2294</v>
      </c>
      <c r="H1072" s="9">
        <v>3.75</v>
      </c>
      <c r="I1072" s="9">
        <v>3.7246999999999999</v>
      </c>
      <c r="J1072" s="10">
        <v>3.7306225999999998</v>
      </c>
      <c r="K1072" s="10">
        <v>3.6727050999999999</v>
      </c>
      <c r="L1072" s="10">
        <v>3.6089020999999999</v>
      </c>
      <c r="M1072" s="10">
        <v>3.5455055</v>
      </c>
      <c r="N1072" s="10">
        <v>3.4894771000000002</v>
      </c>
      <c r="O1072" s="10">
        <v>3.4424990000000002</v>
      </c>
      <c r="P1072" s="10">
        <v>3.4054536</v>
      </c>
      <c r="Q1072" s="10">
        <v>3.3799294</v>
      </c>
      <c r="R1072" s="10">
        <v>3.3668626000000001</v>
      </c>
      <c r="S1072" s="10">
        <v>3.3643301999999999</v>
      </c>
      <c r="T1072" s="10">
        <v>3.3712895000000001</v>
      </c>
      <c r="U1072" s="10">
        <v>3.3851783000000002</v>
      </c>
      <c r="V1072" s="10">
        <v>3.4023571000000001</v>
      </c>
      <c r="W1072" s="10">
        <v>3.4215252999999999</v>
      </c>
      <c r="X1072" s="10">
        <v>3.4420427</v>
      </c>
      <c r="Y1072" s="10">
        <v>3.4632692999999999</v>
      </c>
      <c r="Z1072" s="10">
        <v>3.4845657000000001</v>
      </c>
      <c r="AA1072" s="10">
        <v>3.5052913000000001</v>
      </c>
      <c r="AB1072" s="10">
        <v>3.5249527999999999</v>
      </c>
      <c r="AC1072" s="10">
        <v>3.5435622000000002</v>
      </c>
      <c r="AD1072" s="10">
        <v>3.5612395999999999</v>
      </c>
      <c r="AE1072" s="10">
        <v>3.5781059000000002</v>
      </c>
      <c r="AF1072" s="10">
        <v>3.5942820000000002</v>
      </c>
      <c r="AG1072" s="10">
        <v>3.6098881999999999</v>
      </c>
      <c r="AH1072" s="10">
        <v>3.6250341000000001</v>
      </c>
      <c r="AI1072" s="10">
        <v>3.6397759999999999</v>
      </c>
      <c r="AJ1072" s="10">
        <v>3.6541530999999998</v>
      </c>
      <c r="AK1072" s="10">
        <v>3.6682052000000001</v>
      </c>
      <c r="AL1072" s="10">
        <v>3.6819720999999999</v>
      </c>
      <c r="AM1072" s="10">
        <v>3.6954932</v>
      </c>
      <c r="AN1072" s="10">
        <v>3.7088081000000002</v>
      </c>
      <c r="AO1072" s="10">
        <v>3.7219566999999998</v>
      </c>
      <c r="AP1072" s="10">
        <v>3.7349782999999999</v>
      </c>
      <c r="AQ1072" s="10">
        <v>3.7479127000000001</v>
      </c>
      <c r="AR1072" s="10">
        <v>3.7607995000000001</v>
      </c>
      <c r="AS1072" s="10">
        <v>3.7736782999999998</v>
      </c>
      <c r="AT1072" s="10">
        <v>3.7865833000000002</v>
      </c>
      <c r="AU1072" s="10">
        <v>3.7995255000000001</v>
      </c>
      <c r="AV1072" s="10">
        <v>3.8125089000000001</v>
      </c>
      <c r="AW1072" s="10">
        <v>3.8255379</v>
      </c>
      <c r="AX1072" s="10">
        <v>3.8386168000000001</v>
      </c>
      <c r="AY1072" s="10">
        <v>3.8517497999999999</v>
      </c>
      <c r="AZ1072" s="10">
        <v>3.8649410999999998</v>
      </c>
      <c r="BA1072" s="10">
        <v>3.8781952999999998</v>
      </c>
      <c r="BB1072" s="10">
        <v>3.8915161999999999</v>
      </c>
      <c r="BC1072" s="10">
        <v>3.9049083000000002</v>
      </c>
      <c r="BD1072" s="10">
        <v>3.9183759999999999</v>
      </c>
      <c r="BE1072" s="10">
        <v>3.9319232999999998</v>
      </c>
      <c r="BF1072" s="10">
        <v>3.9455532</v>
      </c>
      <c r="BG1072" s="10">
        <v>3.9592626000000002</v>
      </c>
      <c r="BH1072" s="10">
        <v>3.9730462000000002</v>
      </c>
      <c r="BI1072" s="10">
        <v>3.9868993000000001</v>
      </c>
      <c r="BJ1072" s="10">
        <v>4.0008169000000002</v>
      </c>
      <c r="BK1072" s="10">
        <v>4.0147937999999996</v>
      </c>
      <c r="BL1072" s="10">
        <v>4.0288253000000003</v>
      </c>
      <c r="BM1072" s="10">
        <v>4.0429065</v>
      </c>
      <c r="BN1072" s="10">
        <v>4.0570320999999998</v>
      </c>
      <c r="BO1072" s="10">
        <v>4.0711972999999997</v>
      </c>
      <c r="BP1072" s="10">
        <v>4.0853973999999997</v>
      </c>
      <c r="BQ1072" s="10">
        <v>4.0996269999999999</v>
      </c>
      <c r="BR1072" s="10">
        <v>4.1853425</v>
      </c>
      <c r="BS1072" s="10">
        <v>4.2708263000000004</v>
      </c>
      <c r="BU1072" s="9">
        <v>102.63</v>
      </c>
      <c r="BV1072" s="9">
        <v>94.1</v>
      </c>
      <c r="BW1072" s="9">
        <v>83.67</v>
      </c>
      <c r="BX1072" s="9">
        <v>78.150000000000006</v>
      </c>
      <c r="BY1072" s="9">
        <v>75.150000000000006</v>
      </c>
      <c r="BZ1072" s="9">
        <v>74.3</v>
      </c>
      <c r="CA1072" s="9">
        <v>74.739999999999995</v>
      </c>
      <c r="CB1072" s="9">
        <v>75.5</v>
      </c>
      <c r="CC1072" s="9">
        <v>74.64</v>
      </c>
      <c r="CD1072" s="9">
        <v>78.180000000000007</v>
      </c>
      <c r="CE1072" s="9">
        <v>80.73</v>
      </c>
      <c r="CF1072" s="9">
        <v>82.28</v>
      </c>
      <c r="CG1072" s="9">
        <v>81.99</v>
      </c>
      <c r="CH1072" s="9">
        <v>77.59</v>
      </c>
      <c r="CI1072" s="9">
        <v>67.5</v>
      </c>
      <c r="CJ1072" s="9">
        <v>62.87</v>
      </c>
      <c r="CK1072" s="9">
        <v>61</v>
      </c>
      <c r="CL1072" s="9">
        <v>60.66</v>
      </c>
      <c r="CM1072" s="9">
        <v>60.8</v>
      </c>
      <c r="CN1072" s="9">
        <v>62.45</v>
      </c>
      <c r="CO1072" s="9">
        <v>64.16</v>
      </c>
      <c r="CP1072" s="9">
        <v>67.52</v>
      </c>
      <c r="CQ1072" s="9">
        <v>68.900000000000006</v>
      </c>
      <c r="CR1072" s="9">
        <v>71.23</v>
      </c>
      <c r="CS1072" s="9">
        <v>72.19</v>
      </c>
      <c r="CT1072" s="9">
        <v>68.25</v>
      </c>
      <c r="CU1072" s="9">
        <v>58.93</v>
      </c>
      <c r="CV1072" s="9">
        <v>55.02</v>
      </c>
      <c r="CW1072" s="9">
        <v>53.15</v>
      </c>
      <c r="CX1072" s="9">
        <v>52.75</v>
      </c>
      <c r="CY1072" s="9">
        <v>52.88</v>
      </c>
      <c r="CZ1072" s="9">
        <v>54.89</v>
      </c>
      <c r="DA1072" s="9">
        <v>59.46</v>
      </c>
      <c r="DB1072" s="9">
        <v>62.2</v>
      </c>
      <c r="DC1072" s="9">
        <v>63.08</v>
      </c>
      <c r="DD1072" s="9">
        <v>66.27</v>
      </c>
      <c r="DE1072" s="9">
        <v>65.760000000000005</v>
      </c>
      <c r="DF1072" s="9">
        <v>63.82</v>
      </c>
      <c r="DG1072" s="9">
        <v>57.69</v>
      </c>
      <c r="DH1072" s="9">
        <v>54.52</v>
      </c>
      <c r="DI1072" s="9">
        <v>53.02</v>
      </c>
      <c r="DJ1072" s="9">
        <v>53.53</v>
      </c>
      <c r="DK1072" s="9">
        <v>53.21</v>
      </c>
      <c r="DL1072" s="9">
        <v>54.43</v>
      </c>
      <c r="DM1072" s="9">
        <v>58.08</v>
      </c>
      <c r="DN1072" s="9">
        <v>60.69</v>
      </c>
      <c r="DO1072" s="9">
        <v>63.26</v>
      </c>
      <c r="DP1072" s="9">
        <v>66.180000000000007</v>
      </c>
      <c r="DR1072" s="9">
        <v>107.74</v>
      </c>
      <c r="DS1072" s="9">
        <v>92.7</v>
      </c>
      <c r="DT1072" s="9">
        <v>80.400000000000006</v>
      </c>
      <c r="DU1072" s="9">
        <v>76.459999999999994</v>
      </c>
      <c r="DV1072" s="9">
        <v>74.19</v>
      </c>
      <c r="DW1072" s="9">
        <v>75.430000000000007</v>
      </c>
      <c r="DX1072" s="9">
        <v>75.62</v>
      </c>
      <c r="DY1072" s="9">
        <v>77.89</v>
      </c>
      <c r="DZ1072" s="9">
        <v>78.5</v>
      </c>
      <c r="EA1072" s="9">
        <v>79.459999999999994</v>
      </c>
      <c r="EB1072" s="9">
        <v>80.790000000000006</v>
      </c>
      <c r="EC1072" s="9">
        <v>84.15</v>
      </c>
      <c r="ED1072" s="9">
        <v>84.83</v>
      </c>
      <c r="EE1072" s="9">
        <v>81.78</v>
      </c>
      <c r="EF1072" s="9">
        <v>67.94</v>
      </c>
      <c r="EG1072" s="9">
        <v>65.260000000000005</v>
      </c>
      <c r="EH1072" s="9">
        <v>65.040000000000006</v>
      </c>
      <c r="EI1072" s="9">
        <v>65.260000000000005</v>
      </c>
      <c r="EJ1072" s="9">
        <v>65.760000000000005</v>
      </c>
      <c r="EK1072" s="9">
        <v>68.19</v>
      </c>
      <c r="EL1072" s="9">
        <v>73.63</v>
      </c>
      <c r="EM1072" s="9">
        <v>75.81</v>
      </c>
      <c r="EN1072" s="9">
        <v>76.040000000000006</v>
      </c>
      <c r="EO1072" s="9">
        <v>75.959999999999994</v>
      </c>
      <c r="EP1072" s="9">
        <v>75.459999999999994</v>
      </c>
      <c r="EQ1072" s="9">
        <v>72.959999999999994</v>
      </c>
      <c r="ER1072" s="9">
        <v>64.81</v>
      </c>
      <c r="ES1072" s="9">
        <v>62.58</v>
      </c>
      <c r="ET1072" s="9">
        <v>62.38</v>
      </c>
      <c r="EU1072" s="9">
        <v>62.58</v>
      </c>
      <c r="EV1072" s="9">
        <v>63</v>
      </c>
      <c r="EW1072" s="9">
        <v>65.239999999999995</v>
      </c>
      <c r="EX1072" s="9">
        <v>71.819999999999993</v>
      </c>
      <c r="EY1072" s="9">
        <v>74</v>
      </c>
      <c r="EZ1072" s="9">
        <v>74.28</v>
      </c>
      <c r="FA1072" s="9">
        <v>74.28</v>
      </c>
      <c r="FB1072" s="9">
        <v>73.900000000000006</v>
      </c>
      <c r="FC1072" s="9">
        <v>71.569999999999993</v>
      </c>
      <c r="FD1072" s="9">
        <v>66.87</v>
      </c>
      <c r="FE1072" s="9">
        <v>64.84</v>
      </c>
      <c r="FF1072" s="9">
        <v>64.75</v>
      </c>
      <c r="FG1072" s="9">
        <v>64.900000000000006</v>
      </c>
      <c r="FH1072" s="9">
        <v>65.400000000000006</v>
      </c>
      <c r="FI1072" s="9">
        <v>67.739999999999995</v>
      </c>
      <c r="FJ1072" s="9">
        <v>71.89</v>
      </c>
      <c r="FK1072" s="9">
        <v>74.099999999999994</v>
      </c>
      <c r="FL1072" s="9">
        <v>74.37</v>
      </c>
      <c r="FM1072" s="9">
        <v>74.34</v>
      </c>
      <c r="FO1072" s="9">
        <v>85.421899999999994</v>
      </c>
      <c r="FP1072" s="7">
        <v>71</v>
      </c>
      <c r="FQ1072" s="9">
        <v>1.3764000000000001</v>
      </c>
      <c r="FT1072" s="7">
        <v>3.75</v>
      </c>
      <c r="FU1072" s="7">
        <v>4.51</v>
      </c>
      <c r="FV1072" s="9">
        <v>85.635099999999994</v>
      </c>
      <c r="FX1072" s="9">
        <v>70.709999999999994</v>
      </c>
      <c r="FY1072" s="9">
        <v>68.88</v>
      </c>
      <c r="FZ1072" s="9">
        <v>67.37</v>
      </c>
      <c r="GA1072" s="9">
        <v>65.709999999999994</v>
      </c>
      <c r="GB1072" s="9">
        <v>65.56</v>
      </c>
      <c r="GD1072" s="9">
        <v>70.709999999999994</v>
      </c>
      <c r="GE1072" s="9">
        <v>69.59</v>
      </c>
      <c r="GF1072" s="9">
        <v>68.88</v>
      </c>
      <c r="GG1072" s="9">
        <v>68.3</v>
      </c>
      <c r="GH1072" s="9">
        <v>67.8</v>
      </c>
      <c r="GI1072" s="9">
        <v>67.37</v>
      </c>
      <c r="GJ1072" s="9">
        <v>66.98</v>
      </c>
      <c r="GK1072" s="9">
        <v>66.64</v>
      </c>
      <c r="GL1072" s="9">
        <v>66.349999999999994</v>
      </c>
      <c r="GM1072" s="9">
        <v>66.099999999999994</v>
      </c>
      <c r="GN1072" s="9">
        <v>65.88</v>
      </c>
      <c r="GO1072" s="9">
        <v>65.709999999999994</v>
      </c>
      <c r="GP1072" s="9">
        <v>65.59</v>
      </c>
      <c r="GQ1072" s="9">
        <v>65.52</v>
      </c>
      <c r="GR1072" s="9">
        <v>65.48</v>
      </c>
      <c r="GS1072" s="9">
        <v>65.47</v>
      </c>
      <c r="GT1072" s="9">
        <v>65.44</v>
      </c>
      <c r="GU1072" s="9">
        <v>65.430000000000007</v>
      </c>
      <c r="GV1072" s="9">
        <v>65.45</v>
      </c>
      <c r="GW1072" s="9">
        <v>65.48</v>
      </c>
      <c r="GX1072" s="9">
        <v>65.52</v>
      </c>
      <c r="GY1072" s="9">
        <v>65.55</v>
      </c>
      <c r="GZ1072" s="9">
        <v>65.540000000000006</v>
      </c>
      <c r="HA1072" s="9">
        <v>65.56</v>
      </c>
      <c r="HB1072" s="9">
        <v>65.63</v>
      </c>
      <c r="HC1072" s="9">
        <v>65.709999999999994</v>
      </c>
      <c r="HD1072" s="9">
        <v>65.790000000000006</v>
      </c>
      <c r="HE1072" s="9">
        <v>65.87</v>
      </c>
      <c r="HF1072" s="9">
        <v>65.92</v>
      </c>
      <c r="HG1072" s="9">
        <v>65.97</v>
      </c>
      <c r="HH1072" s="9">
        <v>66.02</v>
      </c>
      <c r="HI1072" s="9">
        <v>66.069999999999993</v>
      </c>
      <c r="HJ1072" s="9">
        <v>66.16</v>
      </c>
      <c r="HK1072" s="9">
        <v>66.27</v>
      </c>
      <c r="HL1072" s="9">
        <v>66.349999999999994</v>
      </c>
      <c r="HM1072" s="9">
        <v>66.44</v>
      </c>
      <c r="HN1072" s="9">
        <v>66.56</v>
      </c>
      <c r="HO1072" s="9">
        <v>66.69</v>
      </c>
      <c r="HP1072" s="9">
        <v>66.790000000000006</v>
      </c>
      <c r="HQ1072" s="9">
        <v>66.88</v>
      </c>
      <c r="HR1072" s="9">
        <v>66.95</v>
      </c>
      <c r="HS1072" s="9">
        <v>66.989999999999995</v>
      </c>
      <c r="HT1072" s="9">
        <v>67.03</v>
      </c>
      <c r="HU1072" s="9">
        <v>67.09</v>
      </c>
      <c r="HV1072" s="9">
        <v>67.150000000000006</v>
      </c>
      <c r="HW1072" s="9">
        <v>67.22</v>
      </c>
      <c r="HX1072" s="9">
        <v>67.27</v>
      </c>
      <c r="HY1072" s="9">
        <v>67.349999999999994</v>
      </c>
      <c r="ID1072" s="14">
        <v>84.838099999999997</v>
      </c>
      <c r="IE1072" s="14">
        <v>84.747900000000001</v>
      </c>
      <c r="IF1072" s="14">
        <v>-0.10641399999999999</v>
      </c>
      <c r="IH1072" s="7">
        <v>70.709999999999994</v>
      </c>
      <c r="II1072" s="9">
        <v>102.63</v>
      </c>
    </row>
    <row r="1073" spans="1:243" x14ac:dyDescent="0.35">
      <c r="A1073" s="6">
        <f t="shared" si="230"/>
        <v>46052</v>
      </c>
      <c r="B1073" s="13">
        <f t="shared" si="231"/>
        <v>1</v>
      </c>
      <c r="C1073" s="13">
        <f t="shared" si="232"/>
        <v>2026</v>
      </c>
      <c r="D1073">
        <f t="shared" si="233"/>
        <v>202601</v>
      </c>
      <c r="E1073">
        <f t="shared" si="234"/>
        <v>1</v>
      </c>
      <c r="F1073">
        <f t="shared" si="235"/>
        <v>202601</v>
      </c>
      <c r="G1073" t="s">
        <v>2295</v>
      </c>
      <c r="H1073" s="9">
        <v>3.75</v>
      </c>
      <c r="I1073" s="9">
        <v>3.7254</v>
      </c>
      <c r="J1073" s="10">
        <v>3.7316398999999998</v>
      </c>
      <c r="K1073" s="10">
        <v>3.6750305000000001</v>
      </c>
      <c r="L1073" s="10">
        <v>3.6105656000000002</v>
      </c>
      <c r="M1073" s="10">
        <v>3.5444239999999998</v>
      </c>
      <c r="N1073" s="10">
        <v>3.4854702</v>
      </c>
      <c r="O1073" s="10">
        <v>3.4372718999999998</v>
      </c>
      <c r="P1073" s="10">
        <v>3.4002813999999999</v>
      </c>
      <c r="Q1073" s="10">
        <v>3.3757483000000001</v>
      </c>
      <c r="R1073" s="10">
        <v>3.3637940999999998</v>
      </c>
      <c r="S1073" s="10">
        <v>3.3620508999999998</v>
      </c>
      <c r="T1073" s="10">
        <v>3.3692760000000002</v>
      </c>
      <c r="U1073" s="10">
        <v>3.3826621000000001</v>
      </c>
      <c r="V1073" s="10">
        <v>3.3985997000000001</v>
      </c>
      <c r="W1073" s="10">
        <v>3.4159552</v>
      </c>
      <c r="X1073" s="10">
        <v>3.4344115999999998</v>
      </c>
      <c r="Y1073" s="10">
        <v>3.4536525999999999</v>
      </c>
      <c r="Z1073" s="10">
        <v>3.4733622</v>
      </c>
      <c r="AA1073" s="10">
        <v>3.4932237000000002</v>
      </c>
      <c r="AB1073" s="10">
        <v>3.5129746000000002</v>
      </c>
      <c r="AC1073" s="10">
        <v>3.5325388000000002</v>
      </c>
      <c r="AD1073" s="10">
        <v>3.5518790999999998</v>
      </c>
      <c r="AE1073" s="10">
        <v>3.5709594</v>
      </c>
      <c r="AF1073" s="10">
        <v>3.5897432</v>
      </c>
      <c r="AG1073" s="10">
        <v>3.6081935999999999</v>
      </c>
      <c r="AH1073" s="10">
        <v>3.6262816999999998</v>
      </c>
      <c r="AI1073" s="10">
        <v>3.6440108000000002</v>
      </c>
      <c r="AJ1073" s="10">
        <v>3.6613927999999998</v>
      </c>
      <c r="AK1073" s="10">
        <v>3.6784400000000002</v>
      </c>
      <c r="AL1073" s="10">
        <v>3.6951646999999999</v>
      </c>
      <c r="AM1073" s="10">
        <v>3.7115787</v>
      </c>
      <c r="AN1073" s="10">
        <v>3.7276943</v>
      </c>
      <c r="AO1073" s="10">
        <v>3.7435239999999999</v>
      </c>
      <c r="AP1073" s="10">
        <v>3.7590794999999999</v>
      </c>
      <c r="AQ1073" s="10">
        <v>3.7743731999999999</v>
      </c>
      <c r="AR1073" s="10">
        <v>3.7894174</v>
      </c>
      <c r="AS1073" s="10">
        <v>3.8042237999999999</v>
      </c>
      <c r="AT1073" s="10">
        <v>3.8188062999999999</v>
      </c>
      <c r="AU1073" s="10">
        <v>3.8331852</v>
      </c>
      <c r="AV1073" s="10">
        <v>3.8473817000000001</v>
      </c>
      <c r="AW1073" s="10">
        <v>3.861418</v>
      </c>
      <c r="AX1073" s="10">
        <v>3.8753158999999999</v>
      </c>
      <c r="AY1073" s="10">
        <v>3.8890969000000002</v>
      </c>
      <c r="AZ1073" s="10">
        <v>3.9027831000000002</v>
      </c>
      <c r="BA1073" s="10">
        <v>3.9163961999999999</v>
      </c>
      <c r="BB1073" s="10">
        <v>3.9299578999999998</v>
      </c>
      <c r="BC1073" s="10">
        <v>3.9434901</v>
      </c>
      <c r="BD1073" s="10">
        <v>3.9570145999999999</v>
      </c>
      <c r="BE1073" s="10">
        <v>3.9705531000000001</v>
      </c>
      <c r="BF1073" s="10">
        <v>3.9841240999999998</v>
      </c>
      <c r="BG1073" s="10">
        <v>3.9977317000000001</v>
      </c>
      <c r="BH1073" s="10">
        <v>4.0113757999999997</v>
      </c>
      <c r="BI1073" s="10">
        <v>4.0250561999999999</v>
      </c>
      <c r="BJ1073" s="10">
        <v>4.0387731999999996</v>
      </c>
      <c r="BK1073" s="10">
        <v>4.0525264999999999</v>
      </c>
      <c r="BL1073" s="10">
        <v>4.0663159999999996</v>
      </c>
      <c r="BM1073" s="10">
        <v>4.0801420000000004</v>
      </c>
      <c r="BN1073" s="10">
        <v>4.0940041000000003</v>
      </c>
      <c r="BO1073" s="10">
        <v>4.1079024000000004</v>
      </c>
      <c r="BP1073" s="10">
        <v>4.1218370999999996</v>
      </c>
      <c r="BQ1073" s="10">
        <v>4.1358077</v>
      </c>
      <c r="BR1073" s="10">
        <v>4.2202339000000002</v>
      </c>
      <c r="BS1073" s="10">
        <v>4.3050145000000004</v>
      </c>
      <c r="BU1073" s="9">
        <v>95.2</v>
      </c>
      <c r="BV1073" s="9">
        <v>84.33</v>
      </c>
      <c r="BW1073" s="9">
        <v>79.56</v>
      </c>
      <c r="BX1073" s="9">
        <v>76.91</v>
      </c>
      <c r="BY1073" s="9">
        <v>75.69</v>
      </c>
      <c r="BZ1073" s="9">
        <v>75.89</v>
      </c>
      <c r="CA1073" s="9">
        <v>77.010000000000005</v>
      </c>
      <c r="CB1073" s="9">
        <v>76.069999999999993</v>
      </c>
      <c r="CC1073" s="9">
        <v>79.599999999999994</v>
      </c>
      <c r="CD1073" s="9">
        <v>81.48</v>
      </c>
      <c r="CE1073" s="9">
        <v>83.52</v>
      </c>
      <c r="CF1073" s="9">
        <v>83.56</v>
      </c>
      <c r="CG1073" s="9">
        <v>79.45</v>
      </c>
      <c r="CH1073" s="9">
        <v>69.02</v>
      </c>
      <c r="CI1073" s="9">
        <v>63.87</v>
      </c>
      <c r="CJ1073" s="9">
        <v>61.79</v>
      </c>
      <c r="CK1073" s="9">
        <v>61.62</v>
      </c>
      <c r="CL1073" s="9">
        <v>61.84</v>
      </c>
      <c r="CM1073" s="9">
        <v>63.49</v>
      </c>
      <c r="CN1073" s="9">
        <v>64.88</v>
      </c>
      <c r="CO1073" s="9">
        <v>68.23</v>
      </c>
      <c r="CP1073" s="9">
        <v>69.53</v>
      </c>
      <c r="CQ1073" s="9">
        <v>71.98</v>
      </c>
      <c r="CR1073" s="9">
        <v>72.959999999999994</v>
      </c>
      <c r="CS1073" s="9">
        <v>68.739999999999995</v>
      </c>
      <c r="CT1073" s="9">
        <v>59.15</v>
      </c>
      <c r="CU1073" s="9">
        <v>55.24</v>
      </c>
      <c r="CV1073" s="9">
        <v>53.37</v>
      </c>
      <c r="CW1073" s="9">
        <v>52.68</v>
      </c>
      <c r="CX1073" s="9">
        <v>52.8</v>
      </c>
      <c r="CY1073" s="9">
        <v>54.8</v>
      </c>
      <c r="CZ1073" s="9">
        <v>59.15</v>
      </c>
      <c r="DA1073" s="9">
        <v>61.4</v>
      </c>
      <c r="DB1073" s="9">
        <v>62.82</v>
      </c>
      <c r="DC1073" s="9">
        <v>66.61</v>
      </c>
      <c r="DD1073" s="9">
        <v>66.06</v>
      </c>
      <c r="DE1073" s="9">
        <v>63.71</v>
      </c>
      <c r="DF1073" s="9">
        <v>57.04</v>
      </c>
      <c r="DG1073" s="9">
        <v>53.86</v>
      </c>
      <c r="DH1073" s="9">
        <v>52.36</v>
      </c>
      <c r="DI1073" s="9">
        <v>53</v>
      </c>
      <c r="DJ1073" s="9">
        <v>52.67</v>
      </c>
      <c r="DK1073" s="9">
        <v>53.88</v>
      </c>
      <c r="DL1073" s="9">
        <v>57.39</v>
      </c>
      <c r="DM1073" s="9">
        <v>60.01</v>
      </c>
      <c r="DN1073" s="9">
        <v>62.57</v>
      </c>
      <c r="DO1073" s="9">
        <v>66.14</v>
      </c>
      <c r="DP1073" s="9">
        <v>67.28</v>
      </c>
      <c r="DR1073" s="9">
        <v>92.5</v>
      </c>
      <c r="DS1073" s="9">
        <v>80.739999999999995</v>
      </c>
      <c r="DT1073" s="9">
        <v>77.05</v>
      </c>
      <c r="DU1073" s="9">
        <v>74.92</v>
      </c>
      <c r="DV1073" s="9">
        <v>75.91</v>
      </c>
      <c r="DW1073" s="9">
        <v>76.099999999999994</v>
      </c>
      <c r="DX1073" s="9">
        <v>78.38</v>
      </c>
      <c r="DY1073" s="9">
        <v>78.180000000000007</v>
      </c>
      <c r="DZ1073" s="9">
        <v>79.14</v>
      </c>
      <c r="EA1073" s="9">
        <v>80.459999999999994</v>
      </c>
      <c r="EB1073" s="9">
        <v>83.78</v>
      </c>
      <c r="EC1073" s="9">
        <v>84.46</v>
      </c>
      <c r="ED1073" s="9">
        <v>81.42</v>
      </c>
      <c r="EE1073" s="9">
        <v>69.209999999999994</v>
      </c>
      <c r="EF1073" s="9">
        <v>66.52</v>
      </c>
      <c r="EG1073" s="9">
        <v>66.31</v>
      </c>
      <c r="EH1073" s="9">
        <v>66.52</v>
      </c>
      <c r="EI1073" s="9">
        <v>67.02</v>
      </c>
      <c r="EJ1073" s="9">
        <v>69.459999999999994</v>
      </c>
      <c r="EK1073" s="9">
        <v>73.069999999999993</v>
      </c>
      <c r="EL1073" s="9">
        <v>75.44</v>
      </c>
      <c r="EM1073" s="9">
        <v>75.62</v>
      </c>
      <c r="EN1073" s="9">
        <v>75.63</v>
      </c>
      <c r="EO1073" s="9">
        <v>75.13</v>
      </c>
      <c r="EP1073" s="9">
        <v>72.45</v>
      </c>
      <c r="EQ1073" s="9">
        <v>63.81</v>
      </c>
      <c r="ER1073" s="9">
        <v>61.58</v>
      </c>
      <c r="ES1073" s="9">
        <v>61.38</v>
      </c>
      <c r="ET1073" s="9">
        <v>61.58</v>
      </c>
      <c r="EU1073" s="9">
        <v>62</v>
      </c>
      <c r="EV1073" s="9">
        <v>64.239999999999995</v>
      </c>
      <c r="EW1073" s="9">
        <v>70.63</v>
      </c>
      <c r="EX1073" s="9">
        <v>72.78</v>
      </c>
      <c r="EY1073" s="9">
        <v>73.06</v>
      </c>
      <c r="EZ1073" s="9">
        <v>73.06</v>
      </c>
      <c r="FA1073" s="9">
        <v>72.680000000000007</v>
      </c>
      <c r="FB1073" s="9">
        <v>70.39</v>
      </c>
      <c r="FC1073" s="9">
        <v>66.900000000000006</v>
      </c>
      <c r="FD1073" s="9">
        <v>64.87</v>
      </c>
      <c r="FE1073" s="9">
        <v>64.78</v>
      </c>
      <c r="FF1073" s="9">
        <v>64.930000000000007</v>
      </c>
      <c r="FG1073" s="9">
        <v>65.430000000000007</v>
      </c>
      <c r="FH1073" s="9">
        <v>67.760000000000005</v>
      </c>
      <c r="FI1073" s="9">
        <v>71.180000000000007</v>
      </c>
      <c r="FJ1073" s="9">
        <v>73.400000000000006</v>
      </c>
      <c r="FK1073" s="9">
        <v>73.680000000000007</v>
      </c>
      <c r="FL1073" s="9">
        <v>73.66</v>
      </c>
      <c r="FM1073" s="9">
        <v>73.28</v>
      </c>
      <c r="FO1073" s="9">
        <v>85.294499999999999</v>
      </c>
      <c r="FP1073" s="7">
        <v>72.25</v>
      </c>
      <c r="FQ1073" s="9">
        <v>1.3720000000000001</v>
      </c>
      <c r="FT1073" s="7">
        <v>3.73</v>
      </c>
      <c r="FU1073" s="7">
        <v>4.53</v>
      </c>
      <c r="FV1073" s="9">
        <v>85.503200000000007</v>
      </c>
      <c r="FX1073" s="9">
        <v>70.69</v>
      </c>
      <c r="FY1073" s="9">
        <v>68.61</v>
      </c>
      <c r="FZ1073" s="9">
        <v>67.180000000000007</v>
      </c>
      <c r="GA1073" s="9">
        <v>65.66</v>
      </c>
      <c r="GB1073" s="9">
        <v>65.64</v>
      </c>
      <c r="GD1073" s="9">
        <v>70.69</v>
      </c>
      <c r="GE1073" s="9">
        <v>69.319999999999993</v>
      </c>
      <c r="GF1073" s="9">
        <v>68.61</v>
      </c>
      <c r="GG1073" s="9">
        <v>68.040000000000006</v>
      </c>
      <c r="GH1073" s="9">
        <v>67.58</v>
      </c>
      <c r="GI1073" s="9">
        <v>67.180000000000007</v>
      </c>
      <c r="GJ1073" s="9">
        <v>66.819999999999993</v>
      </c>
      <c r="GK1073" s="9">
        <v>66.510000000000005</v>
      </c>
      <c r="GL1073" s="9">
        <v>66.239999999999995</v>
      </c>
      <c r="GM1073" s="9">
        <v>66.02</v>
      </c>
      <c r="GN1073" s="9">
        <v>65.81</v>
      </c>
      <c r="GO1073" s="9">
        <v>65.66</v>
      </c>
      <c r="GP1073" s="9">
        <v>65.569999999999993</v>
      </c>
      <c r="GQ1073" s="9">
        <v>65.52</v>
      </c>
      <c r="GR1073" s="9">
        <v>65.5</v>
      </c>
      <c r="GS1073" s="9">
        <v>65.5</v>
      </c>
      <c r="GT1073" s="9">
        <v>65.48</v>
      </c>
      <c r="GU1073" s="9">
        <v>65.48</v>
      </c>
      <c r="GV1073" s="9">
        <v>65.510000000000005</v>
      </c>
      <c r="GW1073" s="9">
        <v>65.540000000000006</v>
      </c>
      <c r="GX1073" s="9">
        <v>65.569999999999993</v>
      </c>
      <c r="GY1073" s="9">
        <v>65.61</v>
      </c>
      <c r="GZ1073" s="9">
        <v>65.61</v>
      </c>
      <c r="HA1073" s="9">
        <v>65.64</v>
      </c>
      <c r="HB1073" s="9">
        <v>65.709999999999994</v>
      </c>
      <c r="HC1073" s="9">
        <v>65.790000000000006</v>
      </c>
      <c r="HD1073" s="9">
        <v>65.87</v>
      </c>
      <c r="HE1073" s="9">
        <v>65.95</v>
      </c>
      <c r="HF1073" s="9">
        <v>66</v>
      </c>
      <c r="HG1073" s="9">
        <v>66.05</v>
      </c>
      <c r="HH1073" s="9">
        <v>66.099999999999994</v>
      </c>
      <c r="HI1073" s="9">
        <v>66.150000000000006</v>
      </c>
      <c r="HJ1073" s="9">
        <v>66.25</v>
      </c>
      <c r="HK1073" s="9">
        <v>66.37</v>
      </c>
      <c r="HL1073" s="9">
        <v>66.45</v>
      </c>
      <c r="HM1073" s="9">
        <v>66.53</v>
      </c>
      <c r="HN1073" s="9">
        <v>66.650000000000006</v>
      </c>
      <c r="HO1073" s="9">
        <v>66.78</v>
      </c>
      <c r="HP1073" s="9">
        <v>66.88</v>
      </c>
      <c r="HQ1073" s="9">
        <v>66.97</v>
      </c>
      <c r="HR1073" s="9">
        <v>67.040000000000006</v>
      </c>
      <c r="HS1073" s="9">
        <v>67.08</v>
      </c>
      <c r="HT1073" s="9">
        <v>67.12</v>
      </c>
      <c r="HU1073" s="9">
        <v>67.180000000000007</v>
      </c>
      <c r="HV1073" s="9">
        <v>67.239999999999995</v>
      </c>
      <c r="HW1073" s="9">
        <v>67.3</v>
      </c>
      <c r="HX1073" s="9">
        <v>67.349999999999994</v>
      </c>
      <c r="HY1073" s="9">
        <v>67.430000000000007</v>
      </c>
      <c r="ID1073" s="14">
        <v>84.838099999999997</v>
      </c>
      <c r="IE1073" s="14">
        <v>84.747900000000001</v>
      </c>
      <c r="IF1073" s="14">
        <v>-0.10641399999999999</v>
      </c>
      <c r="IH1073" s="7">
        <v>70.69</v>
      </c>
      <c r="II1073" s="9">
        <v>95.2</v>
      </c>
    </row>
    <row r="1074" spans="1:243" x14ac:dyDescent="0.35">
      <c r="A1074" s="6">
        <f t="shared" si="230"/>
        <v>46055</v>
      </c>
      <c r="B1074" s="13">
        <f t="shared" si="231"/>
        <v>2</v>
      </c>
      <c r="C1074" s="13">
        <f t="shared" si="232"/>
        <v>2026</v>
      </c>
      <c r="D1074">
        <f t="shared" si="233"/>
        <v>202602</v>
      </c>
      <c r="E1074">
        <f t="shared" si="234"/>
        <v>1</v>
      </c>
      <c r="F1074">
        <f t="shared" si="235"/>
        <v>202601</v>
      </c>
      <c r="G1074" t="s">
        <v>2296</v>
      </c>
      <c r="H1074" s="9">
        <v>3.75</v>
      </c>
      <c r="I1074" s="9">
        <v>3.726</v>
      </c>
      <c r="J1074" s="10">
        <v>3.7287563000000001</v>
      </c>
      <c r="K1074" s="10">
        <v>3.6663641999999999</v>
      </c>
      <c r="L1074" s="10">
        <v>3.6005001999999999</v>
      </c>
      <c r="M1074" s="10">
        <v>3.5364273000000002</v>
      </c>
      <c r="N1074" s="10">
        <v>3.4807131</v>
      </c>
      <c r="O1074" s="10">
        <v>3.4349864000000001</v>
      </c>
      <c r="P1074" s="10">
        <v>3.3994201999999998</v>
      </c>
      <c r="Q1074" s="10">
        <v>3.3754819</v>
      </c>
      <c r="R1074" s="10">
        <v>3.3625099999999999</v>
      </c>
      <c r="S1074" s="10">
        <v>3.3588988999999998</v>
      </c>
      <c r="T1074" s="10">
        <v>3.3640167000000001</v>
      </c>
      <c r="U1074" s="10">
        <v>3.3759429000000001</v>
      </c>
      <c r="V1074" s="10">
        <v>3.3917980999999999</v>
      </c>
      <c r="W1074" s="10">
        <v>3.4103998999999998</v>
      </c>
      <c r="X1074" s="10">
        <v>3.4310725</v>
      </c>
      <c r="Y1074" s="10">
        <v>3.4531405999999998</v>
      </c>
      <c r="Z1074" s="10">
        <v>3.4759291999999999</v>
      </c>
      <c r="AA1074" s="10">
        <v>3.4987623000000001</v>
      </c>
      <c r="AB1074" s="10">
        <v>3.5210883000000002</v>
      </c>
      <c r="AC1074" s="10">
        <v>3.5427829000000002</v>
      </c>
      <c r="AD1074" s="10">
        <v>3.5638127000000002</v>
      </c>
      <c r="AE1074" s="10">
        <v>3.5841452</v>
      </c>
      <c r="AF1074" s="10">
        <v>3.603748</v>
      </c>
      <c r="AG1074" s="10">
        <v>3.6225877999999998</v>
      </c>
      <c r="AH1074" s="10">
        <v>3.6406461000000001</v>
      </c>
      <c r="AI1074" s="10">
        <v>3.6579606999999998</v>
      </c>
      <c r="AJ1074" s="10">
        <v>3.6745828999999999</v>
      </c>
      <c r="AK1074" s="10">
        <v>3.6905643000000001</v>
      </c>
      <c r="AL1074" s="10">
        <v>3.7059568000000001</v>
      </c>
      <c r="AM1074" s="10">
        <v>3.7208116000000002</v>
      </c>
      <c r="AN1074" s="10">
        <v>3.7351806000000001</v>
      </c>
      <c r="AO1074" s="10">
        <v>3.7491153000000002</v>
      </c>
      <c r="AP1074" s="10">
        <v>3.7626672000000001</v>
      </c>
      <c r="AQ1074" s="10">
        <v>3.7758880000000001</v>
      </c>
      <c r="AR1074" s="10">
        <v>3.7888294</v>
      </c>
      <c r="AS1074" s="10">
        <v>3.8015428</v>
      </c>
      <c r="AT1074" s="10">
        <v>3.8140757000000001</v>
      </c>
      <c r="AU1074" s="10">
        <v>3.8264577000000002</v>
      </c>
      <c r="AV1074" s="10">
        <v>3.8387126999999999</v>
      </c>
      <c r="AW1074" s="10">
        <v>3.8508653000000002</v>
      </c>
      <c r="AX1074" s="10">
        <v>3.8629397999999999</v>
      </c>
      <c r="AY1074" s="10">
        <v>3.8749604</v>
      </c>
      <c r="AZ1074" s="10">
        <v>3.8869514999999999</v>
      </c>
      <c r="BA1074" s="10">
        <v>3.8989375000000002</v>
      </c>
      <c r="BB1074" s="10">
        <v>3.9109425</v>
      </c>
      <c r="BC1074" s="10">
        <v>3.9229910000000001</v>
      </c>
      <c r="BD1074" s="10">
        <v>3.9351072999999999</v>
      </c>
      <c r="BE1074" s="10">
        <v>3.9473156</v>
      </c>
      <c r="BF1074" s="10">
        <v>3.9596372</v>
      </c>
      <c r="BG1074" s="10">
        <v>3.9720767000000001</v>
      </c>
      <c r="BH1074" s="10">
        <v>3.9846328</v>
      </c>
      <c r="BI1074" s="10">
        <v>3.9973046000000001</v>
      </c>
      <c r="BJ1074" s="10">
        <v>4.0100911000000004</v>
      </c>
      <c r="BK1074" s="10">
        <v>4.0229907999999996</v>
      </c>
      <c r="BL1074" s="10">
        <v>4.036003</v>
      </c>
      <c r="BM1074" s="10">
        <v>4.0491266000000001</v>
      </c>
      <c r="BN1074" s="10">
        <v>4.0623602999999999</v>
      </c>
      <c r="BO1074" s="10">
        <v>4.0757029999999999</v>
      </c>
      <c r="BP1074" s="10">
        <v>4.0891539999999997</v>
      </c>
      <c r="BQ1074" s="10">
        <v>4.1027117999999998</v>
      </c>
      <c r="BR1074" s="10">
        <v>4.1860138999999998</v>
      </c>
      <c r="BS1074" s="10">
        <v>4.2714827</v>
      </c>
      <c r="BU1074" s="9">
        <v>81.34</v>
      </c>
      <c r="BV1074" s="9">
        <v>75.25</v>
      </c>
      <c r="BW1074" s="9">
        <v>73.52</v>
      </c>
      <c r="BX1074" s="9">
        <v>71.66</v>
      </c>
      <c r="BY1074" s="9">
        <v>70.48</v>
      </c>
      <c r="BZ1074" s="9">
        <v>70.86</v>
      </c>
      <c r="CA1074" s="9">
        <v>72.069999999999993</v>
      </c>
      <c r="CB1074" s="9">
        <v>71.349999999999994</v>
      </c>
      <c r="CC1074" s="9">
        <v>75.09</v>
      </c>
      <c r="CD1074" s="9">
        <v>77.099999999999994</v>
      </c>
      <c r="CE1074" s="9">
        <v>79.5</v>
      </c>
      <c r="CF1074" s="9">
        <v>79.52</v>
      </c>
      <c r="CG1074" s="9">
        <v>75.459999999999994</v>
      </c>
      <c r="CH1074" s="9">
        <v>66</v>
      </c>
      <c r="CI1074" s="9">
        <v>61.29</v>
      </c>
      <c r="CJ1074" s="9">
        <v>59.18</v>
      </c>
      <c r="CK1074" s="9">
        <v>58.87</v>
      </c>
      <c r="CL1074" s="9">
        <v>59.34</v>
      </c>
      <c r="CM1074" s="9">
        <v>61.01</v>
      </c>
      <c r="CN1074" s="9">
        <v>62.74</v>
      </c>
      <c r="CO1074" s="9">
        <v>66.2</v>
      </c>
      <c r="CP1074" s="9">
        <v>67.489999999999995</v>
      </c>
      <c r="CQ1074" s="9">
        <v>69.97</v>
      </c>
      <c r="CR1074" s="9">
        <v>70.94</v>
      </c>
      <c r="CS1074" s="9">
        <v>66.709999999999994</v>
      </c>
      <c r="CT1074" s="9">
        <v>58.12</v>
      </c>
      <c r="CU1074" s="9">
        <v>54.66</v>
      </c>
      <c r="CV1074" s="9">
        <v>52.79</v>
      </c>
      <c r="CW1074" s="9">
        <v>52.08</v>
      </c>
      <c r="CX1074" s="9">
        <v>52.2</v>
      </c>
      <c r="CY1074" s="9">
        <v>54.2</v>
      </c>
      <c r="CZ1074" s="9">
        <v>58.58</v>
      </c>
      <c r="DA1074" s="9">
        <v>60.83</v>
      </c>
      <c r="DB1074" s="9">
        <v>62.25</v>
      </c>
      <c r="DC1074" s="9">
        <v>66.03</v>
      </c>
      <c r="DD1074" s="9">
        <v>65.48</v>
      </c>
      <c r="DE1074" s="9">
        <v>63.14</v>
      </c>
      <c r="DF1074" s="9">
        <v>56.54</v>
      </c>
      <c r="DG1074" s="9">
        <v>53.41</v>
      </c>
      <c r="DH1074" s="9">
        <v>51.91</v>
      </c>
      <c r="DI1074" s="9">
        <v>52.55</v>
      </c>
      <c r="DJ1074" s="9">
        <v>52.22</v>
      </c>
      <c r="DK1074" s="9">
        <v>53.43</v>
      </c>
      <c r="DL1074" s="9">
        <v>56.96</v>
      </c>
      <c r="DM1074" s="9">
        <v>59.59</v>
      </c>
      <c r="DN1074" s="9">
        <v>62.15</v>
      </c>
      <c r="DO1074" s="9">
        <v>65.69</v>
      </c>
      <c r="DP1074" s="9">
        <v>66.83</v>
      </c>
      <c r="DR1074" s="9">
        <v>83.34</v>
      </c>
      <c r="DS1074" s="9">
        <v>75</v>
      </c>
      <c r="DT1074" s="9">
        <v>72.73</v>
      </c>
      <c r="DU1074" s="9">
        <v>71.08</v>
      </c>
      <c r="DV1074" s="9">
        <v>72.040000000000006</v>
      </c>
      <c r="DW1074" s="9">
        <v>71.94</v>
      </c>
      <c r="DX1074" s="9">
        <v>74.16</v>
      </c>
      <c r="DY1074" s="9">
        <v>75.81</v>
      </c>
      <c r="DZ1074" s="9">
        <v>76.75</v>
      </c>
      <c r="EA1074" s="9">
        <v>78.06</v>
      </c>
      <c r="EB1074" s="9">
        <v>81.2</v>
      </c>
      <c r="EC1074" s="9">
        <v>81.87</v>
      </c>
      <c r="ED1074" s="9">
        <v>78.88</v>
      </c>
      <c r="EE1074" s="9">
        <v>66.28</v>
      </c>
      <c r="EF1074" s="9">
        <v>63.58</v>
      </c>
      <c r="EG1074" s="9">
        <v>63.38</v>
      </c>
      <c r="EH1074" s="9">
        <v>63.58</v>
      </c>
      <c r="EI1074" s="9">
        <v>64.09</v>
      </c>
      <c r="EJ1074" s="9">
        <v>66.52</v>
      </c>
      <c r="EK1074" s="9">
        <v>71.900000000000006</v>
      </c>
      <c r="EL1074" s="9">
        <v>74.22</v>
      </c>
      <c r="EM1074" s="9">
        <v>74.400000000000006</v>
      </c>
      <c r="EN1074" s="9">
        <v>74.41</v>
      </c>
      <c r="EO1074" s="9">
        <v>73.92</v>
      </c>
      <c r="EP1074" s="9">
        <v>71.28</v>
      </c>
      <c r="EQ1074" s="9">
        <v>62.14</v>
      </c>
      <c r="ER1074" s="9">
        <v>59.92</v>
      </c>
      <c r="ES1074" s="9">
        <v>59.74</v>
      </c>
      <c r="ET1074" s="9">
        <v>59.96</v>
      </c>
      <c r="EU1074" s="9">
        <v>60.39</v>
      </c>
      <c r="EV1074" s="9">
        <v>62.64</v>
      </c>
      <c r="EW1074" s="9">
        <v>69.989999999999995</v>
      </c>
      <c r="EX1074" s="9">
        <v>72.14</v>
      </c>
      <c r="EY1074" s="9">
        <v>72.430000000000007</v>
      </c>
      <c r="EZ1074" s="9">
        <v>72.430000000000007</v>
      </c>
      <c r="FA1074" s="9">
        <v>72.06</v>
      </c>
      <c r="FB1074" s="9">
        <v>69.78</v>
      </c>
      <c r="FC1074" s="9">
        <v>65.59</v>
      </c>
      <c r="FD1074" s="9">
        <v>63.58</v>
      </c>
      <c r="FE1074" s="9">
        <v>63</v>
      </c>
      <c r="FF1074" s="9">
        <v>62</v>
      </c>
      <c r="FG1074" s="9">
        <v>63.2</v>
      </c>
      <c r="FH1074" s="9">
        <v>66.55</v>
      </c>
      <c r="FI1074" s="9">
        <v>70.680000000000007</v>
      </c>
      <c r="FJ1074" s="9">
        <v>72.92</v>
      </c>
      <c r="FK1074" s="9">
        <v>73.2</v>
      </c>
      <c r="FL1074" s="9">
        <v>73.19</v>
      </c>
      <c r="FM1074" s="9">
        <v>72.819999999999993</v>
      </c>
      <c r="FO1074" s="9">
        <v>85.178399999999996</v>
      </c>
      <c r="FP1074" s="7">
        <v>67.72</v>
      </c>
      <c r="FQ1074" s="9">
        <v>1.3628</v>
      </c>
      <c r="FT1074" s="7">
        <v>3.71</v>
      </c>
      <c r="FU1074" s="7">
        <v>4.51</v>
      </c>
      <c r="FV1074" s="9">
        <v>85.383600000000001</v>
      </c>
      <c r="FX1074" s="9">
        <v>66.3</v>
      </c>
      <c r="FY1074" s="9">
        <v>64.989999999999995</v>
      </c>
      <c r="FZ1074" s="9">
        <v>63.87</v>
      </c>
      <c r="GA1074" s="9">
        <v>62.98</v>
      </c>
      <c r="GB1074" s="9">
        <v>63.63</v>
      </c>
      <c r="GD1074" s="9">
        <v>66.3</v>
      </c>
      <c r="GE1074" s="9">
        <v>65.569999999999993</v>
      </c>
      <c r="GF1074" s="9">
        <v>64.989999999999995</v>
      </c>
      <c r="GG1074" s="9">
        <v>64.55</v>
      </c>
      <c r="GH1074" s="9">
        <v>64.17</v>
      </c>
      <c r="GI1074" s="9">
        <v>63.87</v>
      </c>
      <c r="GJ1074" s="9">
        <v>63.62</v>
      </c>
      <c r="GK1074" s="9">
        <v>63.42</v>
      </c>
      <c r="GL1074" s="9">
        <v>63.26</v>
      </c>
      <c r="GM1074" s="9">
        <v>63.12</v>
      </c>
      <c r="GN1074" s="9">
        <v>63.02</v>
      </c>
      <c r="GO1074" s="9">
        <v>62.98</v>
      </c>
      <c r="GP1074" s="9">
        <v>62.98</v>
      </c>
      <c r="GQ1074" s="9">
        <v>63</v>
      </c>
      <c r="GR1074" s="9">
        <v>63.05</v>
      </c>
      <c r="GS1074" s="9">
        <v>63.07</v>
      </c>
      <c r="GT1074" s="9">
        <v>63.11</v>
      </c>
      <c r="GU1074" s="9">
        <v>63.18</v>
      </c>
      <c r="GV1074" s="9">
        <v>63.26</v>
      </c>
      <c r="GW1074" s="9">
        <v>63.34</v>
      </c>
      <c r="GX1074" s="9">
        <v>63.42</v>
      </c>
      <c r="GY1074" s="9">
        <v>63.46</v>
      </c>
      <c r="GZ1074" s="9">
        <v>63.52</v>
      </c>
      <c r="HA1074" s="9">
        <v>63.63</v>
      </c>
      <c r="HB1074" s="9">
        <v>63.75</v>
      </c>
      <c r="HC1074" s="9">
        <v>63.87</v>
      </c>
      <c r="HD1074" s="9">
        <v>63.99</v>
      </c>
      <c r="HE1074" s="9">
        <v>64.069999999999993</v>
      </c>
      <c r="HF1074" s="9">
        <v>64.16</v>
      </c>
      <c r="HG1074" s="9">
        <v>64.239999999999995</v>
      </c>
      <c r="HH1074" s="9">
        <v>64.33</v>
      </c>
      <c r="HI1074" s="9">
        <v>64.47</v>
      </c>
      <c r="HJ1074" s="9">
        <v>64.62</v>
      </c>
      <c r="HK1074" s="9">
        <v>64.72</v>
      </c>
      <c r="HL1074" s="9">
        <v>64.83</v>
      </c>
      <c r="HM1074" s="9">
        <v>64.989999999999995</v>
      </c>
      <c r="HN1074" s="9">
        <v>65.14</v>
      </c>
      <c r="HO1074" s="9">
        <v>65.27</v>
      </c>
      <c r="HP1074" s="9">
        <v>65.400000000000006</v>
      </c>
      <c r="HQ1074" s="9">
        <v>65.510000000000005</v>
      </c>
      <c r="HR1074" s="9">
        <v>65.58</v>
      </c>
      <c r="HS1074" s="9">
        <v>65.650000000000006</v>
      </c>
      <c r="HT1074" s="9">
        <v>65.739999999999995</v>
      </c>
      <c r="HU1074" s="9">
        <v>65.83</v>
      </c>
      <c r="HV1074" s="9">
        <v>65.930000000000007</v>
      </c>
      <c r="HW1074" s="9">
        <v>66</v>
      </c>
      <c r="HX1074" s="9">
        <v>66.099999999999994</v>
      </c>
      <c r="HY1074" s="9">
        <v>66.19</v>
      </c>
      <c r="ID1074" s="14">
        <v>84.838099999999997</v>
      </c>
      <c r="IE1074" s="14">
        <v>84.747900000000001</v>
      </c>
      <c r="IF1074" s="14">
        <v>-0.10641399999999999</v>
      </c>
      <c r="IH1074" s="7">
        <v>66.3</v>
      </c>
      <c r="II1074" s="9">
        <v>81.34</v>
      </c>
    </row>
    <row r="1075" spans="1:243" x14ac:dyDescent="0.35">
      <c r="A1075" s="6">
        <f t="shared" si="230"/>
        <v>46056</v>
      </c>
      <c r="B1075" s="13">
        <f t="shared" si="231"/>
        <v>2</v>
      </c>
      <c r="C1075" s="13">
        <f t="shared" si="232"/>
        <v>2026</v>
      </c>
      <c r="D1075">
        <f t="shared" si="233"/>
        <v>202602</v>
      </c>
      <c r="E1075">
        <f t="shared" si="234"/>
        <v>1</v>
      </c>
      <c r="F1075">
        <f t="shared" si="235"/>
        <v>202601</v>
      </c>
      <c r="G1075" t="s">
        <v>2297</v>
      </c>
      <c r="H1075" s="9">
        <v>3.75</v>
      </c>
      <c r="I1075" s="9">
        <v>3.726</v>
      </c>
      <c r="J1075" s="10">
        <v>3.7301910999999999</v>
      </c>
      <c r="K1075" s="10">
        <v>3.6645903</v>
      </c>
      <c r="L1075" s="10">
        <v>3.5969690999999999</v>
      </c>
      <c r="M1075" s="10">
        <v>3.5332511000000002</v>
      </c>
      <c r="N1075" s="10">
        <v>3.479241</v>
      </c>
      <c r="O1075" s="10">
        <v>3.4355669</v>
      </c>
      <c r="P1075" s="10">
        <v>3.4024782999999998</v>
      </c>
      <c r="Q1075" s="10">
        <v>3.3811936</v>
      </c>
      <c r="R1075" s="10">
        <v>3.3716168</v>
      </c>
      <c r="S1075" s="10">
        <v>3.3716693000000002</v>
      </c>
      <c r="T1075" s="10">
        <v>3.3805635000000001</v>
      </c>
      <c r="U1075" s="10">
        <v>3.3958325</v>
      </c>
      <c r="V1075" s="10">
        <v>3.4140809999999999</v>
      </c>
      <c r="W1075" s="10">
        <v>3.4341422000000001</v>
      </c>
      <c r="X1075" s="10">
        <v>3.4554779</v>
      </c>
      <c r="Y1075" s="10">
        <v>3.4775507999999999</v>
      </c>
      <c r="Z1075" s="10">
        <v>3.4998235000000002</v>
      </c>
      <c r="AA1075" s="10">
        <v>3.5217578999999999</v>
      </c>
      <c r="AB1075" s="10">
        <v>3.5429249999999999</v>
      </c>
      <c r="AC1075" s="10">
        <v>3.5632701</v>
      </c>
      <c r="AD1075" s="10">
        <v>3.5828183</v>
      </c>
      <c r="AE1075" s="10">
        <v>3.6015956</v>
      </c>
      <c r="AF1075" s="10">
        <v>3.6196277000000001</v>
      </c>
      <c r="AG1075" s="10">
        <v>3.6369398999999998</v>
      </c>
      <c r="AH1075" s="10">
        <v>3.6535622999999999</v>
      </c>
      <c r="AI1075" s="10">
        <v>3.6695419</v>
      </c>
      <c r="AJ1075" s="10">
        <v>3.6849294000000001</v>
      </c>
      <c r="AK1075" s="10">
        <v>3.6997760999999998</v>
      </c>
      <c r="AL1075" s="10">
        <v>3.7141332</v>
      </c>
      <c r="AM1075" s="10">
        <v>3.7280514999999999</v>
      </c>
      <c r="AN1075" s="10">
        <v>3.7415821</v>
      </c>
      <c r="AO1075" s="10">
        <v>3.7547763999999999</v>
      </c>
      <c r="AP1075" s="10">
        <v>3.7676851999999998</v>
      </c>
      <c r="AQ1075" s="10">
        <v>3.7803594999999999</v>
      </c>
      <c r="AR1075" s="10">
        <v>3.7928506999999998</v>
      </c>
      <c r="AS1075" s="10">
        <v>3.8052096</v>
      </c>
      <c r="AT1075" s="10">
        <v>3.8174831</v>
      </c>
      <c r="AU1075" s="10">
        <v>3.8296964</v>
      </c>
      <c r="AV1075" s="10">
        <v>3.8418663999999998</v>
      </c>
      <c r="AW1075" s="10">
        <v>3.8540106000000001</v>
      </c>
      <c r="AX1075" s="10">
        <v>3.8661465000000002</v>
      </c>
      <c r="AY1075" s="10">
        <v>3.8782911000000002</v>
      </c>
      <c r="AZ1075" s="10">
        <v>3.8904619999999999</v>
      </c>
      <c r="BA1075" s="10">
        <v>3.9026765999999999</v>
      </c>
      <c r="BB1075" s="10">
        <v>3.914952</v>
      </c>
      <c r="BC1075" s="10">
        <v>3.9273056</v>
      </c>
      <c r="BD1075" s="10">
        <v>3.9397549999999999</v>
      </c>
      <c r="BE1075" s="10">
        <v>3.9523171000000001</v>
      </c>
      <c r="BF1075" s="10">
        <v>3.9650067</v>
      </c>
      <c r="BG1075" s="10">
        <v>3.9778245999999999</v>
      </c>
      <c r="BH1075" s="10">
        <v>3.990767</v>
      </c>
      <c r="BI1075" s="10">
        <v>4.0038305999999997</v>
      </c>
      <c r="BJ1075" s="10">
        <v>4.0170120000000002</v>
      </c>
      <c r="BK1075" s="10">
        <v>4.0303073999999999</v>
      </c>
      <c r="BL1075" s="10">
        <v>4.0437135</v>
      </c>
      <c r="BM1075" s="10">
        <v>4.0572270000000001</v>
      </c>
      <c r="BN1075" s="10">
        <v>4.0708440000000001</v>
      </c>
      <c r="BO1075" s="10">
        <v>4.0845611999999996</v>
      </c>
      <c r="BP1075" s="10">
        <v>4.0983752999999998</v>
      </c>
      <c r="BQ1075" s="10">
        <v>4.1122823999999998</v>
      </c>
      <c r="BR1075" s="10">
        <v>4.1973528</v>
      </c>
      <c r="BS1075" s="10">
        <v>4.2840805</v>
      </c>
      <c r="BU1075" s="9">
        <v>78.52</v>
      </c>
      <c r="BV1075" s="9">
        <v>73.900000000000006</v>
      </c>
      <c r="BW1075" s="9">
        <v>72.27</v>
      </c>
      <c r="BX1075" s="9">
        <v>70.64</v>
      </c>
      <c r="BY1075" s="9">
        <v>69.790000000000006</v>
      </c>
      <c r="BZ1075" s="9">
        <v>69.98</v>
      </c>
      <c r="CA1075" s="9">
        <v>71.13</v>
      </c>
      <c r="CB1075" s="9">
        <v>70.400000000000006</v>
      </c>
      <c r="CC1075" s="9">
        <v>74.180000000000007</v>
      </c>
      <c r="CD1075" s="9">
        <v>75.959999999999994</v>
      </c>
      <c r="CE1075" s="9">
        <v>78.05</v>
      </c>
      <c r="CF1075" s="9">
        <v>78.11</v>
      </c>
      <c r="CG1075" s="9">
        <v>74.03</v>
      </c>
      <c r="CH1075" s="9">
        <v>64.78</v>
      </c>
      <c r="CI1075" s="9">
        <v>60.13</v>
      </c>
      <c r="CJ1075" s="9">
        <v>57.95</v>
      </c>
      <c r="CK1075" s="9">
        <v>57.64</v>
      </c>
      <c r="CL1075" s="9">
        <v>58.02</v>
      </c>
      <c r="CM1075" s="9">
        <v>59.9</v>
      </c>
      <c r="CN1075" s="9">
        <v>61.55</v>
      </c>
      <c r="CO1075" s="9">
        <v>65.03</v>
      </c>
      <c r="CP1075" s="9">
        <v>66.319999999999993</v>
      </c>
      <c r="CQ1075" s="9">
        <v>68.77</v>
      </c>
      <c r="CR1075" s="9">
        <v>69.790000000000006</v>
      </c>
      <c r="CS1075" s="9">
        <v>65.61</v>
      </c>
      <c r="CT1075" s="9">
        <v>57.35</v>
      </c>
      <c r="CU1075" s="9">
        <v>53.89</v>
      </c>
      <c r="CV1075" s="9">
        <v>52.02</v>
      </c>
      <c r="CW1075" s="9">
        <v>51.22</v>
      </c>
      <c r="CX1075" s="9">
        <v>51.38</v>
      </c>
      <c r="CY1075" s="9">
        <v>53.52</v>
      </c>
      <c r="CZ1075" s="9">
        <v>57.91</v>
      </c>
      <c r="DA1075" s="9">
        <v>60.15</v>
      </c>
      <c r="DB1075" s="9">
        <v>61.56</v>
      </c>
      <c r="DC1075" s="9">
        <v>64.97</v>
      </c>
      <c r="DD1075" s="9">
        <v>64.39</v>
      </c>
      <c r="DE1075" s="9">
        <v>62.06</v>
      </c>
      <c r="DF1075" s="9">
        <v>55.62</v>
      </c>
      <c r="DG1075" s="9">
        <v>52.49</v>
      </c>
      <c r="DH1075" s="9">
        <v>51</v>
      </c>
      <c r="DI1075" s="9">
        <v>51.61</v>
      </c>
      <c r="DJ1075" s="9">
        <v>51.27</v>
      </c>
      <c r="DK1075" s="9">
        <v>52.47</v>
      </c>
      <c r="DL1075" s="9">
        <v>56.16</v>
      </c>
      <c r="DM1075" s="9">
        <v>58.76</v>
      </c>
      <c r="DN1075" s="9">
        <v>61.34</v>
      </c>
      <c r="DO1075" s="9">
        <v>64.81</v>
      </c>
      <c r="DP1075" s="9">
        <v>65.95</v>
      </c>
      <c r="DR1075" s="9">
        <v>82.16</v>
      </c>
      <c r="DS1075" s="9">
        <v>74.37</v>
      </c>
      <c r="DT1075" s="9">
        <v>72.430000000000007</v>
      </c>
      <c r="DU1075" s="9">
        <v>70.959999999999994</v>
      </c>
      <c r="DV1075" s="9">
        <v>71.87</v>
      </c>
      <c r="DW1075" s="9">
        <v>71.599999999999994</v>
      </c>
      <c r="DX1075" s="9">
        <v>73.819999999999993</v>
      </c>
      <c r="DY1075" s="9">
        <v>75.59</v>
      </c>
      <c r="DZ1075" s="9">
        <v>76.52</v>
      </c>
      <c r="EA1075" s="9">
        <v>77.819999999999993</v>
      </c>
      <c r="EB1075" s="9">
        <v>80.930000000000007</v>
      </c>
      <c r="EC1075" s="9">
        <v>81.599999999999994</v>
      </c>
      <c r="ED1075" s="9">
        <v>78.62</v>
      </c>
      <c r="EE1075" s="9">
        <v>66.03</v>
      </c>
      <c r="EF1075" s="9">
        <v>63.33</v>
      </c>
      <c r="EG1075" s="9">
        <v>63.13</v>
      </c>
      <c r="EH1075" s="9">
        <v>63.33</v>
      </c>
      <c r="EI1075" s="9">
        <v>63.84</v>
      </c>
      <c r="EJ1075" s="9">
        <v>66.27</v>
      </c>
      <c r="EK1075" s="9">
        <v>71.53</v>
      </c>
      <c r="EL1075" s="9">
        <v>73.84</v>
      </c>
      <c r="EM1075" s="9">
        <v>74.02</v>
      </c>
      <c r="EN1075" s="9">
        <v>74.03</v>
      </c>
      <c r="EO1075" s="9">
        <v>73.540000000000006</v>
      </c>
      <c r="EP1075" s="9">
        <v>70.91</v>
      </c>
      <c r="EQ1075" s="9">
        <v>62.22</v>
      </c>
      <c r="ER1075" s="9">
        <v>60</v>
      </c>
      <c r="ES1075" s="9">
        <v>59.82</v>
      </c>
      <c r="ET1075" s="9">
        <v>60.04</v>
      </c>
      <c r="EU1075" s="9">
        <v>60.48</v>
      </c>
      <c r="EV1075" s="9">
        <v>62.72</v>
      </c>
      <c r="EW1075" s="9">
        <v>69.819999999999993</v>
      </c>
      <c r="EX1075" s="9">
        <v>71.97</v>
      </c>
      <c r="EY1075" s="9">
        <v>72.27</v>
      </c>
      <c r="EZ1075" s="9">
        <v>72.27</v>
      </c>
      <c r="FA1075" s="9">
        <v>71.900000000000006</v>
      </c>
      <c r="FB1075" s="9">
        <v>69.62</v>
      </c>
      <c r="FC1075" s="9">
        <v>65.59</v>
      </c>
      <c r="FD1075" s="9">
        <v>63.58</v>
      </c>
      <c r="FE1075" s="9">
        <v>63</v>
      </c>
      <c r="FF1075" s="9">
        <v>62</v>
      </c>
      <c r="FG1075" s="9">
        <v>63.2</v>
      </c>
      <c r="FH1075" s="9">
        <v>66.56</v>
      </c>
      <c r="FI1075" s="9">
        <v>70.5</v>
      </c>
      <c r="FJ1075" s="9">
        <v>72.75</v>
      </c>
      <c r="FK1075" s="9">
        <v>73.02</v>
      </c>
      <c r="FL1075" s="9">
        <v>73.02</v>
      </c>
      <c r="FM1075" s="9">
        <v>72.66</v>
      </c>
      <c r="FO1075" s="9">
        <v>85.4452</v>
      </c>
      <c r="FP1075" s="7">
        <v>70.010000000000005</v>
      </c>
      <c r="FQ1075" s="9">
        <v>1.3703000000000001</v>
      </c>
      <c r="FT1075" s="7">
        <v>3.71</v>
      </c>
      <c r="FU1075" s="7">
        <v>4.5199999999999996</v>
      </c>
      <c r="FV1075" s="9">
        <v>85.667400000000001</v>
      </c>
      <c r="FX1075" s="9">
        <v>67.33</v>
      </c>
      <c r="FY1075" s="9">
        <v>66.16</v>
      </c>
      <c r="FZ1075" s="9">
        <v>65.069999999999993</v>
      </c>
      <c r="GA1075" s="9">
        <v>64.05</v>
      </c>
      <c r="GB1075" s="9">
        <v>64.44</v>
      </c>
      <c r="GD1075" s="9">
        <v>67.33</v>
      </c>
      <c r="GE1075" s="9">
        <v>66.680000000000007</v>
      </c>
      <c r="GF1075" s="9">
        <v>66.16</v>
      </c>
      <c r="GG1075" s="9">
        <v>65.739999999999995</v>
      </c>
      <c r="GH1075" s="9">
        <v>65.37</v>
      </c>
      <c r="GI1075" s="9">
        <v>65.069999999999993</v>
      </c>
      <c r="GJ1075" s="9">
        <v>64.81</v>
      </c>
      <c r="GK1075" s="9">
        <v>64.58</v>
      </c>
      <c r="GL1075" s="9">
        <v>64.400000000000006</v>
      </c>
      <c r="GM1075" s="9">
        <v>64.23</v>
      </c>
      <c r="GN1075" s="9">
        <v>64.11</v>
      </c>
      <c r="GO1075" s="9">
        <v>64.05</v>
      </c>
      <c r="GP1075" s="9">
        <v>64.02</v>
      </c>
      <c r="GQ1075" s="9">
        <v>64.02</v>
      </c>
      <c r="GR1075" s="9">
        <v>64.040000000000006</v>
      </c>
      <c r="GS1075" s="9">
        <v>64.040000000000006</v>
      </c>
      <c r="GT1075" s="9">
        <v>64.06</v>
      </c>
      <c r="GU1075" s="9">
        <v>64.11</v>
      </c>
      <c r="GV1075" s="9">
        <v>64.16</v>
      </c>
      <c r="GW1075" s="9">
        <v>64.22</v>
      </c>
      <c r="GX1075" s="9">
        <v>64.28</v>
      </c>
      <c r="GY1075" s="9">
        <v>64.3</v>
      </c>
      <c r="GZ1075" s="9">
        <v>64.34</v>
      </c>
      <c r="HA1075" s="9">
        <v>64.44</v>
      </c>
      <c r="HB1075" s="9">
        <v>64.55</v>
      </c>
      <c r="HC1075" s="9">
        <v>64.650000000000006</v>
      </c>
      <c r="HD1075" s="9">
        <v>64.75</v>
      </c>
      <c r="HE1075" s="9">
        <v>64.81</v>
      </c>
      <c r="HF1075" s="9">
        <v>64.89</v>
      </c>
      <c r="HG1075" s="9">
        <v>64.97</v>
      </c>
      <c r="HH1075" s="9">
        <v>65.040000000000006</v>
      </c>
      <c r="HI1075" s="9">
        <v>65.17</v>
      </c>
      <c r="HJ1075" s="9">
        <v>65.3</v>
      </c>
      <c r="HK1075" s="9">
        <v>65.39</v>
      </c>
      <c r="HL1075" s="9">
        <v>65.48</v>
      </c>
      <c r="HM1075" s="9">
        <v>65.62</v>
      </c>
      <c r="HN1075" s="9">
        <v>65.760000000000005</v>
      </c>
      <c r="HO1075" s="9">
        <v>65.87</v>
      </c>
      <c r="HP1075" s="9">
        <v>65.989999999999995</v>
      </c>
      <c r="HQ1075" s="9">
        <v>66.08</v>
      </c>
      <c r="HR1075" s="9">
        <v>66.13</v>
      </c>
      <c r="HS1075" s="9">
        <v>66.19</v>
      </c>
      <c r="HT1075" s="9">
        <v>66.27</v>
      </c>
      <c r="HU1075" s="9">
        <v>66.349999999999994</v>
      </c>
      <c r="HV1075" s="9">
        <v>66.44</v>
      </c>
      <c r="HW1075" s="9">
        <v>66.5</v>
      </c>
      <c r="HX1075" s="9">
        <v>66.59</v>
      </c>
      <c r="HY1075" s="9">
        <v>66.67</v>
      </c>
      <c r="ID1075" s="14">
        <v>84.838099999999997</v>
      </c>
      <c r="IE1075" s="14">
        <v>84.747900000000001</v>
      </c>
      <c r="IF1075" s="14">
        <v>-0.10641399999999999</v>
      </c>
      <c r="IH1075" s="7">
        <v>67.33</v>
      </c>
      <c r="II1075" s="9">
        <v>78.52</v>
      </c>
    </row>
    <row r="1076" spans="1:243" x14ac:dyDescent="0.35">
      <c r="A1076" s="6">
        <f t="shared" si="230"/>
        <v>46057</v>
      </c>
      <c r="B1076" s="13">
        <f t="shared" si="231"/>
        <v>2</v>
      </c>
      <c r="C1076" s="13">
        <f t="shared" si="232"/>
        <v>2026</v>
      </c>
      <c r="D1076">
        <f t="shared" si="233"/>
        <v>202602</v>
      </c>
      <c r="E1076">
        <f t="shared" si="234"/>
        <v>1</v>
      </c>
      <c r="F1076">
        <f t="shared" si="235"/>
        <v>202601</v>
      </c>
      <c r="G1076" t="s">
        <v>2298</v>
      </c>
      <c r="H1076" s="9">
        <v>3.75</v>
      </c>
      <c r="I1076" s="9">
        <v>3.7265000000000001</v>
      </c>
      <c r="J1076" s="10">
        <v>3.7209370000000002</v>
      </c>
      <c r="K1076" s="10">
        <v>3.6610304</v>
      </c>
      <c r="L1076" s="10">
        <v>3.5979135000000002</v>
      </c>
      <c r="M1076" s="10">
        <v>3.536403</v>
      </c>
      <c r="N1076" s="10">
        <v>3.4817106</v>
      </c>
      <c r="O1076" s="10">
        <v>3.4361418000000001</v>
      </c>
      <c r="P1076" s="10">
        <v>3.400709</v>
      </c>
      <c r="Q1076" s="10">
        <v>3.3776000000000002</v>
      </c>
      <c r="R1076" s="10">
        <v>3.3670243000000002</v>
      </c>
      <c r="S1076" s="10">
        <v>3.3668689000000001</v>
      </c>
      <c r="T1076" s="10">
        <v>3.3760851000000001</v>
      </c>
      <c r="U1076" s="10">
        <v>3.3918225</v>
      </c>
      <c r="V1076" s="10">
        <v>3.4105151</v>
      </c>
      <c r="W1076" s="10">
        <v>3.4309718999999999</v>
      </c>
      <c r="X1076" s="10">
        <v>3.4526477</v>
      </c>
      <c r="Y1076" s="10">
        <v>3.4749981000000001</v>
      </c>
      <c r="Z1076" s="10">
        <v>3.4974786</v>
      </c>
      <c r="AA1076" s="10">
        <v>3.5195439999999998</v>
      </c>
      <c r="AB1076" s="10">
        <v>3.5407647999999998</v>
      </c>
      <c r="AC1076" s="10">
        <v>3.5611090000000001</v>
      </c>
      <c r="AD1076" s="10">
        <v>3.5806292000000002</v>
      </c>
      <c r="AE1076" s="10">
        <v>3.5993789</v>
      </c>
      <c r="AF1076" s="10">
        <v>3.6174114999999998</v>
      </c>
      <c r="AG1076" s="10">
        <v>3.6347798</v>
      </c>
      <c r="AH1076" s="10">
        <v>3.6515355999999999</v>
      </c>
      <c r="AI1076" s="10">
        <v>3.6677246000000001</v>
      </c>
      <c r="AJ1076" s="10">
        <v>3.6833903000000001</v>
      </c>
      <c r="AK1076" s="10">
        <v>3.6985768000000001</v>
      </c>
      <c r="AL1076" s="10">
        <v>3.7133281999999999</v>
      </c>
      <c r="AM1076" s="10">
        <v>3.7276880000000001</v>
      </c>
      <c r="AN1076" s="10">
        <v>3.7417004999999999</v>
      </c>
      <c r="AO1076" s="10">
        <v>3.7554094999999998</v>
      </c>
      <c r="AP1076" s="10">
        <v>3.7688587</v>
      </c>
      <c r="AQ1076" s="10">
        <v>3.7820922000000001</v>
      </c>
      <c r="AR1076" s="10">
        <v>3.7951541</v>
      </c>
      <c r="AS1076" s="10">
        <v>3.8080878999999999</v>
      </c>
      <c r="AT1076" s="10">
        <v>3.8209342999999998</v>
      </c>
      <c r="AU1076" s="10">
        <v>3.8337175999999999</v>
      </c>
      <c r="AV1076" s="10">
        <v>3.8464567000000001</v>
      </c>
      <c r="AW1076" s="10">
        <v>3.8591707</v>
      </c>
      <c r="AX1076" s="10">
        <v>3.8718789999999998</v>
      </c>
      <c r="AY1076" s="10">
        <v>3.8846004000000001</v>
      </c>
      <c r="AZ1076" s="10">
        <v>3.897354</v>
      </c>
      <c r="BA1076" s="10">
        <v>3.9101593000000001</v>
      </c>
      <c r="BB1076" s="10">
        <v>3.923035</v>
      </c>
      <c r="BC1076" s="10">
        <v>3.9360004000000002</v>
      </c>
      <c r="BD1076" s="10">
        <v>3.9490747000000002</v>
      </c>
      <c r="BE1076" s="10">
        <v>3.9622768000000002</v>
      </c>
      <c r="BF1076" s="10">
        <v>3.9756220999999998</v>
      </c>
      <c r="BG1076" s="10">
        <v>3.9891093</v>
      </c>
      <c r="BH1076" s="10">
        <v>4.002732</v>
      </c>
      <c r="BI1076" s="10">
        <v>4.0164841999999998</v>
      </c>
      <c r="BJ1076" s="10">
        <v>4.0303598999999997</v>
      </c>
      <c r="BK1076" s="10">
        <v>4.0443528999999998</v>
      </c>
      <c r="BL1076" s="10">
        <v>4.0584569999999998</v>
      </c>
      <c r="BM1076" s="10">
        <v>4.0726664000000001</v>
      </c>
      <c r="BN1076" s="10">
        <v>4.0869745999999996</v>
      </c>
      <c r="BO1076" s="10">
        <v>4.1013757000000002</v>
      </c>
      <c r="BP1076" s="10">
        <v>4.1158637000000002</v>
      </c>
      <c r="BQ1076" s="10">
        <v>4.1304322000000004</v>
      </c>
      <c r="BR1076" s="10">
        <v>4.2190653999999999</v>
      </c>
      <c r="BS1076" s="10">
        <v>4.3082758999999999</v>
      </c>
      <c r="BU1076" s="9">
        <v>79.72</v>
      </c>
      <c r="BV1076" s="9">
        <v>75.040000000000006</v>
      </c>
      <c r="BW1076" s="9">
        <v>73.39</v>
      </c>
      <c r="BX1076" s="9">
        <v>71.83</v>
      </c>
      <c r="BY1076" s="9">
        <v>70.89</v>
      </c>
      <c r="BZ1076" s="9">
        <v>71.14</v>
      </c>
      <c r="CA1076" s="9">
        <v>72.44</v>
      </c>
      <c r="CB1076" s="9">
        <v>71.69</v>
      </c>
      <c r="CC1076" s="9">
        <v>75.69</v>
      </c>
      <c r="CD1076" s="9">
        <v>77.84</v>
      </c>
      <c r="CE1076" s="9">
        <v>79.430000000000007</v>
      </c>
      <c r="CF1076" s="9">
        <v>79.510000000000005</v>
      </c>
      <c r="CG1076" s="9">
        <v>75.260000000000005</v>
      </c>
      <c r="CH1076" s="9">
        <v>66.010000000000005</v>
      </c>
      <c r="CI1076" s="9">
        <v>61.29</v>
      </c>
      <c r="CJ1076" s="9">
        <v>58.99</v>
      </c>
      <c r="CK1076" s="9">
        <v>58.85</v>
      </c>
      <c r="CL1076" s="9">
        <v>59.15</v>
      </c>
      <c r="CM1076" s="9">
        <v>61.03</v>
      </c>
      <c r="CN1076" s="9">
        <v>62.58</v>
      </c>
      <c r="CO1076" s="9">
        <v>65.989999999999995</v>
      </c>
      <c r="CP1076" s="9">
        <v>67.290000000000006</v>
      </c>
      <c r="CQ1076" s="9">
        <v>69.739999999999995</v>
      </c>
      <c r="CR1076" s="9">
        <v>70.78</v>
      </c>
      <c r="CS1076" s="9">
        <v>66.58</v>
      </c>
      <c r="CT1076" s="9">
        <v>58.07</v>
      </c>
      <c r="CU1076" s="9">
        <v>54.61</v>
      </c>
      <c r="CV1076" s="9">
        <v>52.74</v>
      </c>
      <c r="CW1076" s="9">
        <v>51.91</v>
      </c>
      <c r="CX1076" s="9">
        <v>52.06</v>
      </c>
      <c r="CY1076" s="9">
        <v>54.2</v>
      </c>
      <c r="CZ1076" s="9">
        <v>58.59</v>
      </c>
      <c r="DA1076" s="9">
        <v>60.83</v>
      </c>
      <c r="DB1076" s="9">
        <v>62.22</v>
      </c>
      <c r="DC1076" s="9">
        <v>65.73</v>
      </c>
      <c r="DD1076" s="9">
        <v>65.14</v>
      </c>
      <c r="DE1076" s="9">
        <v>62.81</v>
      </c>
      <c r="DF1076" s="9">
        <v>56.19</v>
      </c>
      <c r="DG1076" s="9">
        <v>53.06</v>
      </c>
      <c r="DH1076" s="9">
        <v>51.58</v>
      </c>
      <c r="DI1076" s="9">
        <v>52.19</v>
      </c>
      <c r="DJ1076" s="9">
        <v>51.84</v>
      </c>
      <c r="DK1076" s="9">
        <v>53.04</v>
      </c>
      <c r="DL1076" s="9">
        <v>56.73</v>
      </c>
      <c r="DM1076" s="9">
        <v>59.33</v>
      </c>
      <c r="DN1076" s="9">
        <v>61.91</v>
      </c>
      <c r="DO1076" s="9">
        <v>65.430000000000007</v>
      </c>
      <c r="DP1076" s="9">
        <v>66.569999999999993</v>
      </c>
      <c r="DR1076" s="9">
        <v>82.88</v>
      </c>
      <c r="DS1076" s="9">
        <v>74.62</v>
      </c>
      <c r="DT1076" s="9">
        <v>72.78</v>
      </c>
      <c r="DU1076" s="9">
        <v>71.400000000000006</v>
      </c>
      <c r="DV1076" s="9">
        <v>72.290000000000006</v>
      </c>
      <c r="DW1076" s="9">
        <v>72.02</v>
      </c>
      <c r="DX1076" s="9">
        <v>74.239999999999995</v>
      </c>
      <c r="DY1076" s="9">
        <v>75.72</v>
      </c>
      <c r="DZ1076" s="9">
        <v>76.650000000000006</v>
      </c>
      <c r="EA1076" s="9">
        <v>77.95</v>
      </c>
      <c r="EB1076" s="9">
        <v>81.05</v>
      </c>
      <c r="EC1076" s="9">
        <v>81.72</v>
      </c>
      <c r="ED1076" s="9">
        <v>78.739999999999995</v>
      </c>
      <c r="EE1076" s="9">
        <v>66.02</v>
      </c>
      <c r="EF1076" s="9">
        <v>63.24</v>
      </c>
      <c r="EG1076" s="9">
        <v>62.88</v>
      </c>
      <c r="EH1076" s="9">
        <v>63.12</v>
      </c>
      <c r="EI1076" s="9">
        <v>63.68</v>
      </c>
      <c r="EJ1076" s="9">
        <v>66.02</v>
      </c>
      <c r="EK1076" s="9">
        <v>71.47</v>
      </c>
      <c r="EL1076" s="9">
        <v>73.78</v>
      </c>
      <c r="EM1076" s="9">
        <v>73.959999999999994</v>
      </c>
      <c r="EN1076" s="9">
        <v>73.97</v>
      </c>
      <c r="EO1076" s="9">
        <v>73.48</v>
      </c>
      <c r="EP1076" s="9">
        <v>70.849999999999994</v>
      </c>
      <c r="EQ1076" s="9">
        <v>62.42</v>
      </c>
      <c r="ER1076" s="9">
        <v>60.2</v>
      </c>
      <c r="ES1076" s="9">
        <v>60.02</v>
      </c>
      <c r="ET1076" s="9">
        <v>60.24</v>
      </c>
      <c r="EU1076" s="9">
        <v>60.68</v>
      </c>
      <c r="EV1076" s="9">
        <v>62.92</v>
      </c>
      <c r="EW1076" s="9">
        <v>69.16</v>
      </c>
      <c r="EX1076" s="9">
        <v>71.290000000000006</v>
      </c>
      <c r="EY1076" s="9">
        <v>71.59</v>
      </c>
      <c r="EZ1076" s="9">
        <v>71.59</v>
      </c>
      <c r="FA1076" s="9">
        <v>71.22</v>
      </c>
      <c r="FB1076" s="9">
        <v>68.959999999999994</v>
      </c>
      <c r="FC1076" s="9">
        <v>65.709999999999994</v>
      </c>
      <c r="FD1076" s="9">
        <v>63.7</v>
      </c>
      <c r="FE1076" s="9">
        <v>63.12</v>
      </c>
      <c r="FF1076" s="9">
        <v>62.12</v>
      </c>
      <c r="FG1076" s="9">
        <v>63.32</v>
      </c>
      <c r="FH1076" s="9">
        <v>66.680000000000007</v>
      </c>
      <c r="FI1076" s="9">
        <v>70.11</v>
      </c>
      <c r="FJ1076" s="9">
        <v>72.36</v>
      </c>
      <c r="FK1076" s="9">
        <v>72.64</v>
      </c>
      <c r="FL1076" s="9">
        <v>72.64</v>
      </c>
      <c r="FM1076" s="9">
        <v>72.290000000000006</v>
      </c>
      <c r="FO1076" s="9">
        <v>85.337699999999998</v>
      </c>
      <c r="FP1076" s="7">
        <v>71.150000000000006</v>
      </c>
      <c r="FQ1076" s="9">
        <v>1.3664000000000001</v>
      </c>
      <c r="FT1076" s="7">
        <v>3.73</v>
      </c>
      <c r="FU1076" s="7">
        <v>4.5599999999999996</v>
      </c>
      <c r="FV1076" s="9">
        <v>85.553700000000006</v>
      </c>
      <c r="FX1076" s="9">
        <v>69.459999999999994</v>
      </c>
      <c r="FY1076" s="9">
        <v>68.150000000000006</v>
      </c>
      <c r="FZ1076" s="9">
        <v>66.849999999999994</v>
      </c>
      <c r="GA1076" s="9">
        <v>65.53</v>
      </c>
      <c r="GB1076" s="9">
        <v>65.47</v>
      </c>
      <c r="GD1076" s="9">
        <v>69.459999999999994</v>
      </c>
      <c r="GE1076" s="9">
        <v>68.75</v>
      </c>
      <c r="GF1076" s="9">
        <v>68.150000000000006</v>
      </c>
      <c r="GG1076" s="9">
        <v>67.650000000000006</v>
      </c>
      <c r="GH1076" s="9">
        <v>67.22</v>
      </c>
      <c r="GI1076" s="9">
        <v>66.849999999999994</v>
      </c>
      <c r="GJ1076" s="9">
        <v>66.53</v>
      </c>
      <c r="GK1076" s="9">
        <v>66.25</v>
      </c>
      <c r="GL1076" s="9">
        <v>66.02</v>
      </c>
      <c r="GM1076" s="9">
        <v>65.8</v>
      </c>
      <c r="GN1076" s="9">
        <v>65.63</v>
      </c>
      <c r="GO1076" s="9">
        <v>65.53</v>
      </c>
      <c r="GP1076" s="9">
        <v>65.459999999999994</v>
      </c>
      <c r="GQ1076" s="9">
        <v>65.41</v>
      </c>
      <c r="GR1076" s="9">
        <v>65.39</v>
      </c>
      <c r="GS1076" s="9">
        <v>65.349999999999994</v>
      </c>
      <c r="GT1076" s="9">
        <v>65.33</v>
      </c>
      <c r="GU1076" s="9">
        <v>65.34</v>
      </c>
      <c r="GV1076" s="9">
        <v>65.36</v>
      </c>
      <c r="GW1076" s="9">
        <v>65.38</v>
      </c>
      <c r="GX1076" s="9">
        <v>65.400000000000006</v>
      </c>
      <c r="GY1076" s="9">
        <v>65.39</v>
      </c>
      <c r="GZ1076" s="9">
        <v>65.400000000000006</v>
      </c>
      <c r="HA1076" s="9">
        <v>65.47</v>
      </c>
      <c r="HB1076" s="9">
        <v>65.540000000000006</v>
      </c>
      <c r="HC1076" s="9">
        <v>65.62</v>
      </c>
      <c r="HD1076" s="9">
        <v>65.69</v>
      </c>
      <c r="HE1076" s="9">
        <v>65.73</v>
      </c>
      <c r="HF1076" s="9">
        <v>65.78</v>
      </c>
      <c r="HG1076" s="9">
        <v>65.83</v>
      </c>
      <c r="HH1076" s="9">
        <v>65.88</v>
      </c>
      <c r="HI1076" s="9">
        <v>65.98</v>
      </c>
      <c r="HJ1076" s="9">
        <v>66.08</v>
      </c>
      <c r="HK1076" s="9">
        <v>66.14</v>
      </c>
      <c r="HL1076" s="9">
        <v>66.22</v>
      </c>
      <c r="HM1076" s="9">
        <v>66.34</v>
      </c>
      <c r="HN1076" s="9">
        <v>66.459999999999994</v>
      </c>
      <c r="HO1076" s="9">
        <v>66.540000000000006</v>
      </c>
      <c r="HP1076" s="9">
        <v>66.64</v>
      </c>
      <c r="HQ1076" s="9">
        <v>66.709999999999994</v>
      </c>
      <c r="HR1076" s="9">
        <v>66.739999999999995</v>
      </c>
      <c r="HS1076" s="9">
        <v>66.790000000000006</v>
      </c>
      <c r="HT1076" s="9">
        <v>66.849999999999994</v>
      </c>
      <c r="HU1076" s="9">
        <v>66.91</v>
      </c>
      <c r="HV1076" s="9">
        <v>66.98</v>
      </c>
      <c r="HW1076" s="9">
        <v>67.03</v>
      </c>
      <c r="HX1076" s="9">
        <v>67.11</v>
      </c>
      <c r="HY1076" s="9">
        <v>67.17</v>
      </c>
      <c r="ID1076" s="14">
        <v>84.838099999999997</v>
      </c>
      <c r="IE1076" s="14">
        <v>84.747900000000001</v>
      </c>
      <c r="IF1076" s="14">
        <v>-0.10641399999999999</v>
      </c>
      <c r="IH1076" s="7">
        <v>69.459999999999994</v>
      </c>
      <c r="II1076" s="9">
        <v>79.72</v>
      </c>
    </row>
    <row r="1077" spans="1:243" x14ac:dyDescent="0.35">
      <c r="A1077" s="6">
        <f t="shared" si="230"/>
        <v>46058</v>
      </c>
      <c r="B1077" s="13">
        <f t="shared" si="231"/>
        <v>2</v>
      </c>
      <c r="C1077" s="13">
        <f t="shared" si="232"/>
        <v>2026</v>
      </c>
      <c r="D1077">
        <f t="shared" si="233"/>
        <v>202602</v>
      </c>
      <c r="E1077">
        <f t="shared" si="234"/>
        <v>1</v>
      </c>
      <c r="F1077">
        <f t="shared" si="235"/>
        <v>202601</v>
      </c>
      <c r="G1077" t="s">
        <v>2299</v>
      </c>
      <c r="H1077" s="9">
        <v>3.75</v>
      </c>
      <c r="I1077" s="9">
        <v>3.7277999999999998</v>
      </c>
      <c r="J1077" s="10">
        <v>3.6787415000000001</v>
      </c>
      <c r="K1077" s="10">
        <v>3.5964402999999998</v>
      </c>
      <c r="L1077" s="10">
        <v>3.5233574999999999</v>
      </c>
      <c r="M1077" s="10">
        <v>3.4603134</v>
      </c>
      <c r="N1077" s="10">
        <v>3.4072498000000002</v>
      </c>
      <c r="O1077" s="10">
        <v>3.3638637</v>
      </c>
      <c r="P1077" s="10">
        <v>3.3306255</v>
      </c>
      <c r="Q1077" s="10">
        <v>3.3090698999999999</v>
      </c>
      <c r="R1077" s="10">
        <v>3.2994830999999998</v>
      </c>
      <c r="S1077" s="10">
        <v>3.3002398999999998</v>
      </c>
      <c r="T1077" s="10">
        <v>3.3103349999999998</v>
      </c>
      <c r="U1077" s="10">
        <v>3.3272895999999998</v>
      </c>
      <c r="V1077" s="10">
        <v>3.3475253</v>
      </c>
      <c r="W1077" s="10">
        <v>3.3697789999999999</v>
      </c>
      <c r="X1077" s="10">
        <v>3.3934465</v>
      </c>
      <c r="Y1077" s="10">
        <v>3.4179241</v>
      </c>
      <c r="Z1077" s="10">
        <v>3.4426085999999998</v>
      </c>
      <c r="AA1077" s="10">
        <v>3.4668955000000001</v>
      </c>
      <c r="AB1077" s="10">
        <v>3.4903110000000002</v>
      </c>
      <c r="AC1077" s="10">
        <v>3.5128279999999998</v>
      </c>
      <c r="AD1077" s="10">
        <v>3.5345152</v>
      </c>
      <c r="AE1077" s="10">
        <v>3.5554418000000001</v>
      </c>
      <c r="AF1077" s="10">
        <v>3.5756774</v>
      </c>
      <c r="AG1077" s="10">
        <v>3.5952904000000001</v>
      </c>
      <c r="AH1077" s="10">
        <v>3.6143461000000001</v>
      </c>
      <c r="AI1077" s="10">
        <v>3.6328882</v>
      </c>
      <c r="AJ1077" s="10">
        <v>3.6509539000000002</v>
      </c>
      <c r="AK1077" s="10">
        <v>3.6685805</v>
      </c>
      <c r="AL1077" s="10">
        <v>3.6858059000000001</v>
      </c>
      <c r="AM1077" s="10">
        <v>3.7026667999999998</v>
      </c>
      <c r="AN1077" s="10">
        <v>3.7192007999999999</v>
      </c>
      <c r="AO1077" s="10">
        <v>3.7354455999999998</v>
      </c>
      <c r="AP1077" s="10">
        <v>3.7514379999999998</v>
      </c>
      <c r="AQ1077" s="10">
        <v>3.7672157999999998</v>
      </c>
      <c r="AR1077" s="10">
        <v>3.7828162999999999</v>
      </c>
      <c r="AS1077" s="10">
        <v>3.7982765999999999</v>
      </c>
      <c r="AT1077" s="10">
        <v>3.8136302</v>
      </c>
      <c r="AU1077" s="10">
        <v>3.8288924</v>
      </c>
      <c r="AV1077" s="10">
        <v>3.8440729</v>
      </c>
      <c r="AW1077" s="10">
        <v>3.8591821999999998</v>
      </c>
      <c r="AX1077" s="10">
        <v>3.8742304999999999</v>
      </c>
      <c r="AY1077" s="10">
        <v>3.8892275999999999</v>
      </c>
      <c r="AZ1077" s="10">
        <v>3.9041838000000002</v>
      </c>
      <c r="BA1077" s="10">
        <v>3.9191096000000001</v>
      </c>
      <c r="BB1077" s="10">
        <v>3.9340145999999998</v>
      </c>
      <c r="BC1077" s="10">
        <v>3.9489092000000001</v>
      </c>
      <c r="BD1077" s="10">
        <v>3.9638037000000002</v>
      </c>
      <c r="BE1077" s="10">
        <v>3.9787080000000001</v>
      </c>
      <c r="BF1077" s="10">
        <v>3.9936305999999999</v>
      </c>
      <c r="BG1077" s="10">
        <v>4.0085723</v>
      </c>
      <c r="BH1077" s="10">
        <v>4.0235313000000001</v>
      </c>
      <c r="BI1077" s="10">
        <v>4.0385064000000002</v>
      </c>
      <c r="BJ1077" s="10">
        <v>4.0534962999999999</v>
      </c>
      <c r="BK1077" s="10">
        <v>4.0684991000000004</v>
      </c>
      <c r="BL1077" s="10">
        <v>4.0835134999999996</v>
      </c>
      <c r="BM1077" s="10">
        <v>4.0985383000000004</v>
      </c>
      <c r="BN1077" s="10">
        <v>4.1135716999999996</v>
      </c>
      <c r="BO1077" s="10">
        <v>4.1286123000000003</v>
      </c>
      <c r="BP1077" s="10">
        <v>4.1436589000000001</v>
      </c>
      <c r="BQ1077" s="10">
        <v>4.1587095999999999</v>
      </c>
      <c r="BR1077" s="10">
        <v>4.2489451999999996</v>
      </c>
      <c r="BS1077" s="10">
        <v>4.3384935000000002</v>
      </c>
      <c r="BU1077" s="9">
        <v>81.14</v>
      </c>
      <c r="BV1077" s="9">
        <v>76.58</v>
      </c>
      <c r="BW1077" s="9">
        <v>74.72</v>
      </c>
      <c r="BX1077" s="9">
        <v>72.73</v>
      </c>
      <c r="BY1077" s="9">
        <v>71.61</v>
      </c>
      <c r="BZ1077" s="9">
        <v>71.77</v>
      </c>
      <c r="CA1077" s="9">
        <v>73.02</v>
      </c>
      <c r="CB1077" s="9">
        <v>72.319999999999993</v>
      </c>
      <c r="CC1077" s="9">
        <v>76.069999999999993</v>
      </c>
      <c r="CD1077" s="9">
        <v>78.319999999999993</v>
      </c>
      <c r="CE1077" s="9">
        <v>80.53</v>
      </c>
      <c r="CF1077" s="9">
        <v>80.39</v>
      </c>
      <c r="CG1077" s="9">
        <v>75.09</v>
      </c>
      <c r="CH1077" s="9">
        <v>66.16</v>
      </c>
      <c r="CI1077" s="9">
        <v>60.95</v>
      </c>
      <c r="CJ1077" s="9">
        <v>58.61</v>
      </c>
      <c r="CK1077" s="9">
        <v>58.69</v>
      </c>
      <c r="CL1077" s="9">
        <v>59.11</v>
      </c>
      <c r="CM1077" s="9">
        <v>61</v>
      </c>
      <c r="CN1077" s="9">
        <v>62.72</v>
      </c>
      <c r="CO1077" s="9">
        <v>65.87</v>
      </c>
      <c r="CP1077" s="9">
        <v>67.5</v>
      </c>
      <c r="CQ1077" s="9">
        <v>70.03</v>
      </c>
      <c r="CR1077" s="9">
        <v>71.12</v>
      </c>
      <c r="CS1077" s="9">
        <v>66.930000000000007</v>
      </c>
      <c r="CT1077" s="9">
        <v>57.8</v>
      </c>
      <c r="CU1077" s="9">
        <v>54.34</v>
      </c>
      <c r="CV1077" s="9">
        <v>52.46</v>
      </c>
      <c r="CW1077" s="9">
        <v>51.66</v>
      </c>
      <c r="CX1077" s="9">
        <v>51.82</v>
      </c>
      <c r="CY1077" s="9">
        <v>53.96</v>
      </c>
      <c r="CZ1077" s="9">
        <v>58.55</v>
      </c>
      <c r="DA1077" s="9">
        <v>60.79</v>
      </c>
      <c r="DB1077" s="9">
        <v>62.18</v>
      </c>
      <c r="DC1077" s="9">
        <v>65.510000000000005</v>
      </c>
      <c r="DD1077" s="9">
        <v>64.92</v>
      </c>
      <c r="DE1077" s="9">
        <v>62.58</v>
      </c>
      <c r="DF1077" s="9">
        <v>56.03</v>
      </c>
      <c r="DG1077" s="9">
        <v>52.85</v>
      </c>
      <c r="DH1077" s="9">
        <v>51.38</v>
      </c>
      <c r="DI1077" s="9">
        <v>51.99</v>
      </c>
      <c r="DJ1077" s="9">
        <v>51.67</v>
      </c>
      <c r="DK1077" s="9">
        <v>52.87</v>
      </c>
      <c r="DL1077" s="9">
        <v>56.5</v>
      </c>
      <c r="DM1077" s="9">
        <v>59.1</v>
      </c>
      <c r="DN1077" s="9">
        <v>61.68</v>
      </c>
      <c r="DO1077" s="9">
        <v>65.3</v>
      </c>
      <c r="DP1077" s="9">
        <v>66.44</v>
      </c>
      <c r="DR1077" s="9">
        <v>81.47</v>
      </c>
      <c r="DS1077" s="9">
        <v>72.75</v>
      </c>
      <c r="DT1077" s="9">
        <v>71.48</v>
      </c>
      <c r="DU1077" s="9">
        <v>70</v>
      </c>
      <c r="DV1077" s="9">
        <v>72</v>
      </c>
      <c r="DW1077" s="9">
        <v>72</v>
      </c>
      <c r="DX1077" s="9">
        <v>74</v>
      </c>
      <c r="DY1077" s="9">
        <v>74.239999999999995</v>
      </c>
      <c r="DZ1077" s="9">
        <v>75.180000000000007</v>
      </c>
      <c r="EA1077" s="9">
        <v>76.5</v>
      </c>
      <c r="EB1077" s="9">
        <v>79.739999999999995</v>
      </c>
      <c r="EC1077" s="9">
        <v>80.42</v>
      </c>
      <c r="ED1077" s="9">
        <v>77.39</v>
      </c>
      <c r="EE1077" s="9">
        <v>64.680000000000007</v>
      </c>
      <c r="EF1077" s="9">
        <v>61.9</v>
      </c>
      <c r="EG1077" s="9">
        <v>61.54</v>
      </c>
      <c r="EH1077" s="9">
        <v>61.78</v>
      </c>
      <c r="EI1077" s="9">
        <v>62.34</v>
      </c>
      <c r="EJ1077" s="9">
        <v>64.680000000000007</v>
      </c>
      <c r="EK1077" s="9">
        <v>70.02</v>
      </c>
      <c r="EL1077" s="9">
        <v>72.3</v>
      </c>
      <c r="EM1077" s="9">
        <v>72.47</v>
      </c>
      <c r="EN1077" s="9">
        <v>72.48</v>
      </c>
      <c r="EO1077" s="9">
        <v>72</v>
      </c>
      <c r="EP1077" s="9">
        <v>69.42</v>
      </c>
      <c r="EQ1077" s="9">
        <v>61.54</v>
      </c>
      <c r="ER1077" s="9">
        <v>59.32</v>
      </c>
      <c r="ES1077" s="9">
        <v>59.14</v>
      </c>
      <c r="ET1077" s="9">
        <v>59.36</v>
      </c>
      <c r="EU1077" s="9">
        <v>59.8</v>
      </c>
      <c r="EV1077" s="9">
        <v>62.04</v>
      </c>
      <c r="EW1077" s="9">
        <v>68.05</v>
      </c>
      <c r="EX1077" s="9">
        <v>70.16</v>
      </c>
      <c r="EY1077" s="9">
        <v>70.45</v>
      </c>
      <c r="EZ1077" s="9">
        <v>70.459999999999994</v>
      </c>
      <c r="FA1077" s="9">
        <v>70.09</v>
      </c>
      <c r="FB1077" s="9">
        <v>67.86</v>
      </c>
      <c r="FC1077" s="9">
        <v>63.75</v>
      </c>
      <c r="FD1077" s="9">
        <v>62</v>
      </c>
      <c r="FE1077" s="9">
        <v>60.75</v>
      </c>
      <c r="FF1077" s="9">
        <v>60</v>
      </c>
      <c r="FG1077" s="9">
        <v>61.15</v>
      </c>
      <c r="FH1077" s="9">
        <v>64.150000000000006</v>
      </c>
      <c r="FI1077" s="9">
        <v>69.48</v>
      </c>
      <c r="FJ1077" s="9">
        <v>71.72</v>
      </c>
      <c r="FK1077" s="9">
        <v>72</v>
      </c>
      <c r="FL1077" s="9">
        <v>72</v>
      </c>
      <c r="FM1077" s="9">
        <v>71.650000000000006</v>
      </c>
      <c r="FO1077" s="9">
        <v>84.540899999999993</v>
      </c>
      <c r="FP1077" s="7">
        <v>69.87</v>
      </c>
      <c r="FQ1077" s="9">
        <v>1.3528</v>
      </c>
      <c r="FT1077" s="7">
        <v>3.67</v>
      </c>
      <c r="FU1077" s="7">
        <v>4.57</v>
      </c>
      <c r="FV1077" s="9">
        <v>84.740300000000005</v>
      </c>
      <c r="FX1077" s="9">
        <v>67.55</v>
      </c>
      <c r="FY1077" s="9">
        <v>66.489999999999995</v>
      </c>
      <c r="FZ1077" s="9">
        <v>65.41</v>
      </c>
      <c r="GA1077" s="9">
        <v>64.400000000000006</v>
      </c>
      <c r="GB1077" s="9">
        <v>64.73</v>
      </c>
      <c r="GD1077" s="9">
        <v>67.55</v>
      </c>
      <c r="GE1077" s="9">
        <v>66.98</v>
      </c>
      <c r="GF1077" s="9">
        <v>66.489999999999995</v>
      </c>
      <c r="GG1077" s="9">
        <v>66.08</v>
      </c>
      <c r="GH1077" s="9">
        <v>65.72</v>
      </c>
      <c r="GI1077" s="9">
        <v>65.41</v>
      </c>
      <c r="GJ1077" s="9">
        <v>65.150000000000006</v>
      </c>
      <c r="GK1077" s="9">
        <v>64.930000000000007</v>
      </c>
      <c r="GL1077" s="9">
        <v>64.739999999999995</v>
      </c>
      <c r="GM1077" s="9">
        <v>64.58</v>
      </c>
      <c r="GN1077" s="9">
        <v>64.459999999999994</v>
      </c>
      <c r="GO1077" s="9">
        <v>64.400000000000006</v>
      </c>
      <c r="GP1077" s="9">
        <v>64.37</v>
      </c>
      <c r="GQ1077" s="9">
        <v>64.36</v>
      </c>
      <c r="GR1077" s="9">
        <v>64.37</v>
      </c>
      <c r="GS1077" s="9">
        <v>64.36</v>
      </c>
      <c r="GT1077" s="9">
        <v>64.38</v>
      </c>
      <c r="GU1077" s="9">
        <v>64.430000000000007</v>
      </c>
      <c r="GV1077" s="9">
        <v>64.48</v>
      </c>
      <c r="GW1077" s="9">
        <v>64.540000000000006</v>
      </c>
      <c r="GX1077" s="9">
        <v>64.58</v>
      </c>
      <c r="GY1077" s="9">
        <v>64.59</v>
      </c>
      <c r="GZ1077" s="9">
        <v>64.63</v>
      </c>
      <c r="HA1077" s="9">
        <v>64.73</v>
      </c>
      <c r="HB1077" s="9">
        <v>64.83</v>
      </c>
      <c r="HC1077" s="9">
        <v>64.930000000000007</v>
      </c>
      <c r="HD1077" s="9">
        <v>65.02</v>
      </c>
      <c r="HE1077" s="9">
        <v>65.08</v>
      </c>
      <c r="HF1077" s="9">
        <v>65.14</v>
      </c>
      <c r="HG1077" s="9">
        <v>65.209999999999994</v>
      </c>
      <c r="HH1077" s="9">
        <v>65.290000000000006</v>
      </c>
      <c r="HI1077" s="9">
        <v>65.400000000000006</v>
      </c>
      <c r="HJ1077" s="9">
        <v>65.510000000000005</v>
      </c>
      <c r="HK1077" s="9">
        <v>65.58</v>
      </c>
      <c r="HL1077" s="9">
        <v>65.67</v>
      </c>
      <c r="HM1077" s="9">
        <v>65.81</v>
      </c>
      <c r="HN1077" s="9">
        <v>65.94</v>
      </c>
      <c r="HO1077" s="9">
        <v>66.040000000000006</v>
      </c>
      <c r="HP1077" s="9">
        <v>66.16</v>
      </c>
      <c r="HQ1077" s="9">
        <v>66.239999999999995</v>
      </c>
      <c r="HR1077" s="9">
        <v>66.28</v>
      </c>
      <c r="HS1077" s="9">
        <v>66.34</v>
      </c>
      <c r="HT1077" s="9">
        <v>66.41</v>
      </c>
      <c r="HU1077" s="9">
        <v>66.48</v>
      </c>
      <c r="HV1077" s="9">
        <v>66.569999999999993</v>
      </c>
      <c r="HW1077" s="9">
        <v>66.63</v>
      </c>
      <c r="HX1077" s="9">
        <v>66.72</v>
      </c>
      <c r="HY1077" s="9">
        <v>66.790000000000006</v>
      </c>
      <c r="ID1077" s="14">
        <v>84.838099999999997</v>
      </c>
      <c r="IE1077" s="14">
        <v>84.747900000000001</v>
      </c>
      <c r="IF1077" s="14">
        <v>-0.10641399999999999</v>
      </c>
      <c r="IH1077" s="7">
        <v>67.55</v>
      </c>
      <c r="II1077" s="9">
        <v>81.14</v>
      </c>
    </row>
    <row r="1078" spans="1:243" x14ac:dyDescent="0.35">
      <c r="A1078" s="6">
        <f t="shared" si="230"/>
        <v>46059</v>
      </c>
      <c r="B1078" s="13">
        <f t="shared" si="231"/>
        <v>2</v>
      </c>
      <c r="C1078" s="13">
        <f t="shared" si="232"/>
        <v>2026</v>
      </c>
      <c r="D1078">
        <f t="shared" si="233"/>
        <v>202602</v>
      </c>
      <c r="E1078">
        <f t="shared" si="234"/>
        <v>1</v>
      </c>
      <c r="F1078">
        <f t="shared" si="235"/>
        <v>202601</v>
      </c>
      <c r="G1078" t="s">
        <v>2300</v>
      </c>
      <c r="H1078" s="9">
        <v>3.75</v>
      </c>
      <c r="I1078" s="9">
        <v>3.7279</v>
      </c>
      <c r="J1078" s="10">
        <v>3.6683748999999999</v>
      </c>
      <c r="K1078" s="10">
        <v>3.5827957000000001</v>
      </c>
      <c r="L1078" s="10">
        <v>3.5090086</v>
      </c>
      <c r="M1078" s="10">
        <v>3.4460782999999999</v>
      </c>
      <c r="N1078" s="10">
        <v>3.3924625000000002</v>
      </c>
      <c r="O1078" s="10">
        <v>3.3478254999999999</v>
      </c>
      <c r="P1078" s="10">
        <v>3.3129580999999999</v>
      </c>
      <c r="Q1078" s="10">
        <v>3.2897664999999998</v>
      </c>
      <c r="R1078" s="10">
        <v>3.2785017000000001</v>
      </c>
      <c r="S1078" s="10">
        <v>3.2775143</v>
      </c>
      <c r="T1078" s="10">
        <v>3.2858108000000001</v>
      </c>
      <c r="U1078" s="10">
        <v>3.3006272000000001</v>
      </c>
      <c r="V1078" s="10">
        <v>3.3182258</v>
      </c>
      <c r="W1078" s="10">
        <v>3.3374041000000001</v>
      </c>
      <c r="X1078" s="10">
        <v>3.3578082</v>
      </c>
      <c r="Y1078" s="10">
        <v>3.3790852</v>
      </c>
      <c r="Z1078" s="10">
        <v>3.4008821999999999</v>
      </c>
      <c r="AA1078" s="10">
        <v>3.4228456</v>
      </c>
      <c r="AB1078" s="10">
        <v>3.4446835</v>
      </c>
      <c r="AC1078" s="10">
        <v>3.4663146999999999</v>
      </c>
      <c r="AD1078" s="10">
        <v>3.4877026</v>
      </c>
      <c r="AE1078" s="10">
        <v>3.5088113999999999</v>
      </c>
      <c r="AF1078" s="10">
        <v>3.5296052000000002</v>
      </c>
      <c r="AG1078" s="10">
        <v>3.5500476000000001</v>
      </c>
      <c r="AH1078" s="10">
        <v>3.5701095</v>
      </c>
      <c r="AI1078" s="10">
        <v>3.5897926</v>
      </c>
      <c r="AJ1078" s="10">
        <v>3.6091060000000001</v>
      </c>
      <c r="AK1078" s="10">
        <v>3.6280597000000001</v>
      </c>
      <c r="AL1078" s="10">
        <v>3.6466637999999998</v>
      </c>
      <c r="AM1078" s="10">
        <v>3.6649273</v>
      </c>
      <c r="AN1078" s="10">
        <v>3.6828604</v>
      </c>
      <c r="AO1078" s="10">
        <v>3.7004728999999998</v>
      </c>
      <c r="AP1078" s="10">
        <v>3.7177741000000002</v>
      </c>
      <c r="AQ1078" s="10">
        <v>3.7347739</v>
      </c>
      <c r="AR1078" s="10">
        <v>3.7514823000000002</v>
      </c>
      <c r="AS1078" s="10">
        <v>3.7679087</v>
      </c>
      <c r="AT1078" s="10">
        <v>3.7840645999999998</v>
      </c>
      <c r="AU1078" s="10">
        <v>3.7999695</v>
      </c>
      <c r="AV1078" s="10">
        <v>3.8156446000000002</v>
      </c>
      <c r="AW1078" s="10">
        <v>3.8311115</v>
      </c>
      <c r="AX1078" s="10">
        <v>3.8463918000000001</v>
      </c>
      <c r="AY1078" s="10">
        <v>3.8615065999999998</v>
      </c>
      <c r="AZ1078" s="10">
        <v>3.8764775999999999</v>
      </c>
      <c r="BA1078" s="10">
        <v>3.8913262999999998</v>
      </c>
      <c r="BB1078" s="10">
        <v>3.9060739</v>
      </c>
      <c r="BC1078" s="10">
        <v>3.9207420000000002</v>
      </c>
      <c r="BD1078" s="10">
        <v>3.9353520999999998</v>
      </c>
      <c r="BE1078" s="10">
        <v>3.9499255999999998</v>
      </c>
      <c r="BF1078" s="10">
        <v>3.9644808999999999</v>
      </c>
      <c r="BG1078" s="10">
        <v>3.9790242</v>
      </c>
      <c r="BH1078" s="10">
        <v>3.9935572000000001</v>
      </c>
      <c r="BI1078" s="10">
        <v>4.0080822999999999</v>
      </c>
      <c r="BJ1078" s="10">
        <v>4.0226018999999997</v>
      </c>
      <c r="BK1078" s="10">
        <v>4.0371180000000004</v>
      </c>
      <c r="BL1078" s="10">
        <v>4.0516326999999999</v>
      </c>
      <c r="BM1078" s="10">
        <v>4.0661487000000003</v>
      </c>
      <c r="BN1078" s="10">
        <v>4.0806677000000002</v>
      </c>
      <c r="BO1078" s="10">
        <v>4.0951921000000002</v>
      </c>
      <c r="BP1078" s="10">
        <v>4.1097244000000002</v>
      </c>
      <c r="BQ1078" s="10">
        <v>4.1242663000000004</v>
      </c>
      <c r="BR1078" s="10">
        <v>4.2116955000000003</v>
      </c>
      <c r="BS1078" s="10">
        <v>4.2991058999999998</v>
      </c>
      <c r="BU1078" s="9">
        <v>85.16</v>
      </c>
      <c r="BV1078" s="9">
        <v>79.790000000000006</v>
      </c>
      <c r="BW1078" s="9">
        <v>77.25</v>
      </c>
      <c r="BX1078" s="9">
        <v>74.819999999999993</v>
      </c>
      <c r="BY1078" s="9">
        <v>73.59</v>
      </c>
      <c r="BZ1078" s="9">
        <v>73.739999999999995</v>
      </c>
      <c r="CA1078" s="9">
        <v>74.989999999999995</v>
      </c>
      <c r="CB1078" s="9">
        <v>74.489999999999995</v>
      </c>
      <c r="CC1078" s="9">
        <v>78.489999999999995</v>
      </c>
      <c r="CD1078" s="9">
        <v>80.290000000000006</v>
      </c>
      <c r="CE1078" s="9">
        <v>82.45</v>
      </c>
      <c r="CF1078" s="9">
        <v>82.32</v>
      </c>
      <c r="CG1078" s="9">
        <v>77.11</v>
      </c>
      <c r="CH1078" s="9">
        <v>67.86</v>
      </c>
      <c r="CI1078" s="9">
        <v>62.2</v>
      </c>
      <c r="CJ1078" s="9">
        <v>59.85</v>
      </c>
      <c r="CK1078" s="9">
        <v>59.87</v>
      </c>
      <c r="CL1078" s="9">
        <v>60.33</v>
      </c>
      <c r="CM1078" s="9">
        <v>62.26</v>
      </c>
      <c r="CN1078" s="9">
        <v>63.14</v>
      </c>
      <c r="CO1078" s="9">
        <v>66.3</v>
      </c>
      <c r="CP1078" s="9">
        <v>67.98</v>
      </c>
      <c r="CQ1078" s="9">
        <v>70.489999999999995</v>
      </c>
      <c r="CR1078" s="9">
        <v>71.58</v>
      </c>
      <c r="CS1078" s="9">
        <v>67.41</v>
      </c>
      <c r="CT1078" s="9">
        <v>58.19</v>
      </c>
      <c r="CU1078" s="9">
        <v>54.73</v>
      </c>
      <c r="CV1078" s="9">
        <v>52.85</v>
      </c>
      <c r="CW1078" s="9">
        <v>52.05</v>
      </c>
      <c r="CX1078" s="9">
        <v>52.21</v>
      </c>
      <c r="CY1078" s="9">
        <v>54.35</v>
      </c>
      <c r="CZ1078" s="9">
        <v>58.66</v>
      </c>
      <c r="DA1078" s="9">
        <v>60.87</v>
      </c>
      <c r="DB1078" s="9">
        <v>62.26</v>
      </c>
      <c r="DC1078" s="9">
        <v>65.8</v>
      </c>
      <c r="DD1078" s="9">
        <v>65.209999999999994</v>
      </c>
      <c r="DE1078" s="9">
        <v>62.86</v>
      </c>
      <c r="DF1078" s="9">
        <v>56.19</v>
      </c>
      <c r="DG1078" s="9">
        <v>53.01</v>
      </c>
      <c r="DH1078" s="9">
        <v>51.54</v>
      </c>
      <c r="DI1078" s="9">
        <v>52.15</v>
      </c>
      <c r="DJ1078" s="9">
        <v>51.83</v>
      </c>
      <c r="DK1078" s="9">
        <v>53.03</v>
      </c>
      <c r="DL1078" s="9">
        <v>56.66</v>
      </c>
      <c r="DM1078" s="9">
        <v>59.26</v>
      </c>
      <c r="DN1078" s="9">
        <v>61.84</v>
      </c>
      <c r="DO1078" s="9">
        <v>65.459999999999994</v>
      </c>
      <c r="DP1078" s="9">
        <v>66.599999999999994</v>
      </c>
      <c r="DR1078" s="9">
        <v>82.94</v>
      </c>
      <c r="DS1078" s="9">
        <v>75.37</v>
      </c>
      <c r="DT1078" s="9">
        <v>72.05</v>
      </c>
      <c r="DU1078" s="9">
        <v>70.58</v>
      </c>
      <c r="DV1078" s="9">
        <v>71.63</v>
      </c>
      <c r="DW1078" s="9">
        <v>71.78</v>
      </c>
      <c r="DX1078" s="9">
        <v>73.47</v>
      </c>
      <c r="DY1078" s="9">
        <v>74.81</v>
      </c>
      <c r="DZ1078" s="9">
        <v>75.75</v>
      </c>
      <c r="EA1078" s="9">
        <v>77.09</v>
      </c>
      <c r="EB1078" s="9">
        <v>80.37</v>
      </c>
      <c r="EC1078" s="9">
        <v>81.06</v>
      </c>
      <c r="ED1078" s="9">
        <v>78</v>
      </c>
      <c r="EE1078" s="9">
        <v>66.180000000000007</v>
      </c>
      <c r="EF1078" s="9">
        <v>62.05</v>
      </c>
      <c r="EG1078" s="9">
        <v>61.12</v>
      </c>
      <c r="EH1078" s="9">
        <v>61.24</v>
      </c>
      <c r="EI1078" s="9">
        <v>62.1</v>
      </c>
      <c r="EJ1078" s="9">
        <v>64.599999999999994</v>
      </c>
      <c r="EK1078" s="9">
        <v>69.84</v>
      </c>
      <c r="EL1078" s="9">
        <v>72.12</v>
      </c>
      <c r="EM1078" s="9">
        <v>72.28</v>
      </c>
      <c r="EN1078" s="9">
        <v>72.3</v>
      </c>
      <c r="EO1078" s="9">
        <v>71.819999999999993</v>
      </c>
      <c r="EP1078" s="9">
        <v>69.239999999999995</v>
      </c>
      <c r="EQ1078" s="9">
        <v>61.58</v>
      </c>
      <c r="ER1078" s="9">
        <v>58.68</v>
      </c>
      <c r="ES1078" s="9">
        <v>58.06</v>
      </c>
      <c r="ET1078" s="9">
        <v>58.2</v>
      </c>
      <c r="EU1078" s="9">
        <v>59.02</v>
      </c>
      <c r="EV1078" s="9">
        <v>61.65</v>
      </c>
      <c r="EW1078" s="9">
        <v>67.56</v>
      </c>
      <c r="EX1078" s="9">
        <v>69.64</v>
      </c>
      <c r="EY1078" s="9">
        <v>69.94</v>
      </c>
      <c r="EZ1078" s="9">
        <v>69.95</v>
      </c>
      <c r="FA1078" s="9">
        <v>69.58</v>
      </c>
      <c r="FB1078" s="9">
        <v>67.37</v>
      </c>
      <c r="FC1078" s="9">
        <v>62.96</v>
      </c>
      <c r="FD1078" s="9">
        <v>60.84</v>
      </c>
      <c r="FE1078" s="9">
        <v>59.57</v>
      </c>
      <c r="FF1078" s="9">
        <v>59.11</v>
      </c>
      <c r="FG1078" s="9">
        <v>60.31</v>
      </c>
      <c r="FH1078" s="9">
        <v>63.5</v>
      </c>
      <c r="FI1078" s="9">
        <v>69.47</v>
      </c>
      <c r="FJ1078" s="9">
        <v>71.709999999999994</v>
      </c>
      <c r="FK1078" s="9">
        <v>71.989999999999995</v>
      </c>
      <c r="FL1078" s="9">
        <v>71.989999999999995</v>
      </c>
      <c r="FM1078" s="9">
        <v>71.64</v>
      </c>
      <c r="FO1078" s="9">
        <v>84.938800000000001</v>
      </c>
      <c r="FP1078" s="7">
        <v>70.45</v>
      </c>
      <c r="FQ1078" s="9">
        <v>1.3614999999999999</v>
      </c>
      <c r="FT1078" s="7">
        <v>3.63</v>
      </c>
      <c r="FU1078" s="7">
        <v>4.5199999999999996</v>
      </c>
      <c r="FV1078" s="9">
        <v>85.158799999999999</v>
      </c>
      <c r="FX1078" s="9">
        <v>68.05</v>
      </c>
      <c r="FY1078" s="9">
        <v>67</v>
      </c>
      <c r="FZ1078" s="9">
        <v>65.959999999999994</v>
      </c>
      <c r="GA1078" s="9">
        <v>64.87</v>
      </c>
      <c r="GB1078" s="9">
        <v>64.989999999999995</v>
      </c>
      <c r="GD1078" s="9">
        <v>68.05</v>
      </c>
      <c r="GE1078" s="9">
        <v>67.47</v>
      </c>
      <c r="GF1078" s="9">
        <v>67</v>
      </c>
      <c r="GG1078" s="9">
        <v>66.599999999999994</v>
      </c>
      <c r="GH1078" s="9">
        <v>66.260000000000005</v>
      </c>
      <c r="GI1078" s="9">
        <v>65.959999999999994</v>
      </c>
      <c r="GJ1078" s="9">
        <v>65.69</v>
      </c>
      <c r="GK1078" s="9">
        <v>65.459999999999994</v>
      </c>
      <c r="GL1078" s="9">
        <v>65.260000000000005</v>
      </c>
      <c r="GM1078" s="9">
        <v>65.09</v>
      </c>
      <c r="GN1078" s="9">
        <v>64.95</v>
      </c>
      <c r="GO1078" s="9">
        <v>64.87</v>
      </c>
      <c r="GP1078" s="9">
        <v>64.81</v>
      </c>
      <c r="GQ1078" s="9">
        <v>64.78</v>
      </c>
      <c r="GR1078" s="9">
        <v>64.78</v>
      </c>
      <c r="GS1078" s="9">
        <v>64.75</v>
      </c>
      <c r="GT1078" s="9">
        <v>64.75</v>
      </c>
      <c r="GU1078" s="9">
        <v>64.78</v>
      </c>
      <c r="GV1078" s="9">
        <v>64.819999999999993</v>
      </c>
      <c r="GW1078" s="9">
        <v>64.86</v>
      </c>
      <c r="GX1078" s="9">
        <v>64.89</v>
      </c>
      <c r="GY1078" s="9">
        <v>64.89</v>
      </c>
      <c r="GZ1078" s="9">
        <v>64.91</v>
      </c>
      <c r="HA1078" s="9">
        <v>64.989999999999995</v>
      </c>
      <c r="HB1078" s="9">
        <v>65.069999999999993</v>
      </c>
      <c r="HC1078" s="9">
        <v>65.16</v>
      </c>
      <c r="HD1078" s="9">
        <v>65.23</v>
      </c>
      <c r="HE1078" s="9">
        <v>65.28</v>
      </c>
      <c r="HF1078" s="9">
        <v>65.319999999999993</v>
      </c>
      <c r="HG1078" s="9">
        <v>65.38</v>
      </c>
      <c r="HH1078" s="9">
        <v>65.45</v>
      </c>
      <c r="HI1078" s="9">
        <v>65.55</v>
      </c>
      <c r="HJ1078" s="9">
        <v>65.66</v>
      </c>
      <c r="HK1078" s="9">
        <v>65.72</v>
      </c>
      <c r="HL1078" s="9">
        <v>65.8</v>
      </c>
      <c r="HM1078" s="9">
        <v>65.930000000000007</v>
      </c>
      <c r="HN1078" s="9">
        <v>66.05</v>
      </c>
      <c r="HO1078" s="9">
        <v>66.14</v>
      </c>
      <c r="HP1078" s="9">
        <v>66.25</v>
      </c>
      <c r="HQ1078" s="9">
        <v>66.319999999999993</v>
      </c>
      <c r="HR1078" s="9">
        <v>66.349999999999994</v>
      </c>
      <c r="HS1078" s="9">
        <v>66.400000000000006</v>
      </c>
      <c r="HT1078" s="9">
        <v>66.459999999999994</v>
      </c>
      <c r="HU1078" s="9">
        <v>66.52</v>
      </c>
      <c r="HV1078" s="9">
        <v>66.61</v>
      </c>
      <c r="HW1078" s="9">
        <v>66.69</v>
      </c>
      <c r="HX1078" s="9">
        <v>66.739999999999995</v>
      </c>
      <c r="HY1078" s="9">
        <v>66.8</v>
      </c>
      <c r="ID1078" s="14">
        <v>84.838099999999997</v>
      </c>
      <c r="IE1078" s="14">
        <v>84.747900000000001</v>
      </c>
      <c r="IF1078" s="14">
        <v>-0.10641399999999999</v>
      </c>
      <c r="IH1078" s="7">
        <v>68.05</v>
      </c>
      <c r="II1078" s="9">
        <v>85.16</v>
      </c>
    </row>
    <row r="1079" spans="1:243" x14ac:dyDescent="0.35">
      <c r="A1079" s="6">
        <f t="shared" si="230"/>
        <v>46062</v>
      </c>
      <c r="B1079" s="13">
        <f t="shared" si="231"/>
        <v>2</v>
      </c>
      <c r="C1079" s="13">
        <f t="shared" si="232"/>
        <v>2026</v>
      </c>
      <c r="D1079">
        <f t="shared" si="233"/>
        <v>202602</v>
      </c>
      <c r="E1079">
        <f t="shared" si="234"/>
        <v>1</v>
      </c>
      <c r="F1079">
        <f t="shared" si="235"/>
        <v>202601</v>
      </c>
      <c r="G1079" t="s">
        <v>2301</v>
      </c>
      <c r="H1079" s="9">
        <v>3.75</v>
      </c>
      <c r="I1079" s="9">
        <v>3.7271000000000001</v>
      </c>
      <c r="J1079" s="10">
        <v>3.6530586</v>
      </c>
      <c r="K1079" s="10">
        <v>3.5721913999999999</v>
      </c>
      <c r="L1079" s="10">
        <v>3.5049858</v>
      </c>
      <c r="M1079" s="10">
        <v>3.4479894999999998</v>
      </c>
      <c r="N1079" s="10">
        <v>3.3989194</v>
      </c>
      <c r="O1079" s="10">
        <v>3.3575140000000001</v>
      </c>
      <c r="P1079" s="10">
        <v>3.3244647000000001</v>
      </c>
      <c r="Q1079" s="10">
        <v>3.3018695</v>
      </c>
      <c r="R1079" s="10">
        <v>3.2900062999999999</v>
      </c>
      <c r="S1079" s="10">
        <v>3.2876783999999999</v>
      </c>
      <c r="T1079" s="10">
        <v>3.2943761</v>
      </c>
      <c r="U1079" s="10">
        <v>3.3080802</v>
      </c>
      <c r="V1079" s="10">
        <v>3.3257469999999998</v>
      </c>
      <c r="W1079" s="10">
        <v>3.3461630000000002</v>
      </c>
      <c r="X1079" s="10">
        <v>3.3686592000000002</v>
      </c>
      <c r="Y1079" s="10">
        <v>3.3925670000000001</v>
      </c>
      <c r="Z1079" s="10">
        <v>3.4172180999999999</v>
      </c>
      <c r="AA1079" s="10">
        <v>3.4419431999999999</v>
      </c>
      <c r="AB1079" s="10">
        <v>3.4661973000000001</v>
      </c>
      <c r="AC1079" s="10">
        <v>3.4898604999999998</v>
      </c>
      <c r="AD1079" s="10">
        <v>3.5129041999999999</v>
      </c>
      <c r="AE1079" s="10">
        <v>3.5353002999999998</v>
      </c>
      <c r="AF1079" s="10">
        <v>3.5570208000000001</v>
      </c>
      <c r="AG1079" s="10">
        <v>3.5780371</v>
      </c>
      <c r="AH1079" s="10">
        <v>3.5983331999999999</v>
      </c>
      <c r="AI1079" s="10">
        <v>3.6179418000000001</v>
      </c>
      <c r="AJ1079" s="10">
        <v>3.6369069999999999</v>
      </c>
      <c r="AK1079" s="10">
        <v>3.6552734999999998</v>
      </c>
      <c r="AL1079" s="10">
        <v>3.6730862000000002</v>
      </c>
      <c r="AM1079" s="10">
        <v>3.6903891</v>
      </c>
      <c r="AN1079" s="10">
        <v>3.7072270999999999</v>
      </c>
      <c r="AO1079" s="10">
        <v>3.7236448000000002</v>
      </c>
      <c r="AP1079" s="10">
        <v>3.7396864000000001</v>
      </c>
      <c r="AQ1079" s="10">
        <v>3.7553966999999999</v>
      </c>
      <c r="AR1079" s="10">
        <v>3.7708203</v>
      </c>
      <c r="AS1079" s="10">
        <v>3.7860016000000001</v>
      </c>
      <c r="AT1079" s="10">
        <v>3.8009818000000002</v>
      </c>
      <c r="AU1079" s="10">
        <v>3.8157871999999999</v>
      </c>
      <c r="AV1079" s="10">
        <v>3.8304395000000002</v>
      </c>
      <c r="AW1079" s="10">
        <v>3.8449608</v>
      </c>
      <c r="AX1079" s="10">
        <v>3.8593733000000001</v>
      </c>
      <c r="AY1079" s="10">
        <v>3.8736986999999998</v>
      </c>
      <c r="AZ1079" s="10">
        <v>3.8879590999999998</v>
      </c>
      <c r="BA1079" s="10">
        <v>3.9021766000000002</v>
      </c>
      <c r="BB1079" s="10">
        <v>3.9163730000000001</v>
      </c>
      <c r="BC1079" s="10">
        <v>3.9305704000000001</v>
      </c>
      <c r="BD1079" s="10">
        <v>3.9447909000000001</v>
      </c>
      <c r="BE1079" s="10">
        <v>3.9590562999999999</v>
      </c>
      <c r="BF1079" s="10">
        <v>3.9733858</v>
      </c>
      <c r="BG1079" s="10">
        <v>3.9877840999999998</v>
      </c>
      <c r="BH1079" s="10">
        <v>4.0022501999999998</v>
      </c>
      <c r="BI1079" s="10">
        <v>4.0167836000000001</v>
      </c>
      <c r="BJ1079" s="10">
        <v>4.0313838999999998</v>
      </c>
      <c r="BK1079" s="10">
        <v>4.0460501000000004</v>
      </c>
      <c r="BL1079" s="10">
        <v>4.0607819000000003</v>
      </c>
      <c r="BM1079" s="10">
        <v>4.0755786000000001</v>
      </c>
      <c r="BN1079" s="10">
        <v>4.0904394000000002</v>
      </c>
      <c r="BO1079" s="10">
        <v>4.1053639000000004</v>
      </c>
      <c r="BP1079" s="10">
        <v>4.1203514999999999</v>
      </c>
      <c r="BQ1079" s="10">
        <v>4.1354012999999998</v>
      </c>
      <c r="BR1079" s="10">
        <v>4.2267685000000004</v>
      </c>
      <c r="BS1079" s="10">
        <v>4.3189539999999997</v>
      </c>
      <c r="BU1079" s="9">
        <v>78.95</v>
      </c>
      <c r="BV1079" s="9">
        <v>76.510000000000005</v>
      </c>
      <c r="BW1079" s="9">
        <v>75.349999999999994</v>
      </c>
      <c r="BX1079" s="9">
        <v>73.56</v>
      </c>
      <c r="BY1079" s="9">
        <v>72.569999999999993</v>
      </c>
      <c r="BZ1079" s="9">
        <v>72.7</v>
      </c>
      <c r="CA1079" s="9">
        <v>74.05</v>
      </c>
      <c r="CB1079" s="9">
        <v>73.55</v>
      </c>
      <c r="CC1079" s="9">
        <v>77.55</v>
      </c>
      <c r="CD1079" s="9">
        <v>79.27</v>
      </c>
      <c r="CE1079" s="9">
        <v>81.27</v>
      </c>
      <c r="CF1079" s="9">
        <v>81.17</v>
      </c>
      <c r="CG1079" s="9">
        <v>77.37</v>
      </c>
      <c r="CH1079" s="9">
        <v>68.319999999999993</v>
      </c>
      <c r="CI1079" s="9">
        <v>61.52</v>
      </c>
      <c r="CJ1079" s="9">
        <v>59.17</v>
      </c>
      <c r="CK1079" s="9">
        <v>59.19</v>
      </c>
      <c r="CL1079" s="9">
        <v>59.65</v>
      </c>
      <c r="CM1079" s="9">
        <v>61.58</v>
      </c>
      <c r="CN1079" s="9">
        <v>62.65</v>
      </c>
      <c r="CO1079" s="9">
        <v>65.81</v>
      </c>
      <c r="CP1079" s="9">
        <v>67.489999999999995</v>
      </c>
      <c r="CQ1079" s="9">
        <v>70</v>
      </c>
      <c r="CR1079" s="9">
        <v>71.09</v>
      </c>
      <c r="CS1079" s="9">
        <v>66.92</v>
      </c>
      <c r="CT1079" s="9">
        <v>57.7</v>
      </c>
      <c r="CU1079" s="9">
        <v>54.16</v>
      </c>
      <c r="CV1079" s="9">
        <v>52.28</v>
      </c>
      <c r="CW1079" s="9">
        <v>51.48</v>
      </c>
      <c r="CX1079" s="9">
        <v>51.64</v>
      </c>
      <c r="CY1079" s="9">
        <v>53.78</v>
      </c>
      <c r="CZ1079" s="9">
        <v>58.09</v>
      </c>
      <c r="DA1079" s="9">
        <v>60.3</v>
      </c>
      <c r="DB1079" s="9">
        <v>61.69</v>
      </c>
      <c r="DC1079" s="9">
        <v>65.23</v>
      </c>
      <c r="DD1079" s="9">
        <v>64.64</v>
      </c>
      <c r="DE1079" s="9">
        <v>62.29</v>
      </c>
      <c r="DF1079" s="9">
        <v>55.62</v>
      </c>
      <c r="DG1079" s="9">
        <v>52.44</v>
      </c>
      <c r="DH1079" s="9">
        <v>50.97</v>
      </c>
      <c r="DI1079" s="9">
        <v>51.58</v>
      </c>
      <c r="DJ1079" s="9">
        <v>51.26</v>
      </c>
      <c r="DK1079" s="9">
        <v>52.46</v>
      </c>
      <c r="DL1079" s="9">
        <v>56.09</v>
      </c>
      <c r="DM1079" s="9">
        <v>58.69</v>
      </c>
      <c r="DN1079" s="9">
        <v>61.27</v>
      </c>
      <c r="DO1079" s="9">
        <v>64.89</v>
      </c>
      <c r="DP1079" s="9">
        <v>66.03</v>
      </c>
      <c r="DR1079" s="9">
        <v>80.41</v>
      </c>
      <c r="DS1079" s="9">
        <v>74.39</v>
      </c>
      <c r="DT1079" s="9">
        <v>71.489999999999995</v>
      </c>
      <c r="DU1079" s="9">
        <v>70.150000000000006</v>
      </c>
      <c r="DV1079" s="9">
        <v>71.19</v>
      </c>
      <c r="DW1079" s="9">
        <v>71.34</v>
      </c>
      <c r="DX1079" s="9">
        <v>73.03</v>
      </c>
      <c r="DY1079" s="9">
        <v>75.02</v>
      </c>
      <c r="DZ1079" s="9">
        <v>75.959999999999994</v>
      </c>
      <c r="EA1079" s="9">
        <v>77.3</v>
      </c>
      <c r="EB1079" s="9">
        <v>80.58</v>
      </c>
      <c r="EC1079" s="9">
        <v>81.260000000000005</v>
      </c>
      <c r="ED1079" s="9">
        <v>78.2</v>
      </c>
      <c r="EE1079" s="9">
        <v>66.64</v>
      </c>
      <c r="EF1079" s="9">
        <v>62.52</v>
      </c>
      <c r="EG1079" s="9">
        <v>61.58</v>
      </c>
      <c r="EH1079" s="9">
        <v>61.7</v>
      </c>
      <c r="EI1079" s="9">
        <v>62.56</v>
      </c>
      <c r="EJ1079" s="9">
        <v>65.06</v>
      </c>
      <c r="EK1079" s="9">
        <v>70.06</v>
      </c>
      <c r="EL1079" s="9">
        <v>72.34</v>
      </c>
      <c r="EM1079" s="9">
        <v>72.5</v>
      </c>
      <c r="EN1079" s="9">
        <v>72.52</v>
      </c>
      <c r="EO1079" s="9">
        <v>72.040000000000006</v>
      </c>
      <c r="EP1079" s="9">
        <v>69.459999999999994</v>
      </c>
      <c r="EQ1079" s="9">
        <v>62.04</v>
      </c>
      <c r="ER1079" s="9">
        <v>59.14</v>
      </c>
      <c r="ES1079" s="9">
        <v>58.52</v>
      </c>
      <c r="ET1079" s="9">
        <v>58.66</v>
      </c>
      <c r="EU1079" s="9">
        <v>59.47</v>
      </c>
      <c r="EV1079" s="9">
        <v>62.1</v>
      </c>
      <c r="EW1079" s="9">
        <v>67.709999999999994</v>
      </c>
      <c r="EX1079" s="9">
        <v>69.790000000000006</v>
      </c>
      <c r="EY1079" s="9">
        <v>70.09</v>
      </c>
      <c r="EZ1079" s="9">
        <v>70.099999999999994</v>
      </c>
      <c r="FA1079" s="9">
        <v>69.72</v>
      </c>
      <c r="FB1079" s="9">
        <v>67.510000000000005</v>
      </c>
      <c r="FC1079" s="9">
        <v>63.31</v>
      </c>
      <c r="FD1079" s="9">
        <v>61.18</v>
      </c>
      <c r="FE1079" s="9">
        <v>59.9</v>
      </c>
      <c r="FF1079" s="9">
        <v>59.44</v>
      </c>
      <c r="FG1079" s="9">
        <v>60.63</v>
      </c>
      <c r="FH1079" s="9">
        <v>63.82</v>
      </c>
      <c r="FI1079" s="9">
        <v>69.599999999999994</v>
      </c>
      <c r="FJ1079" s="9">
        <v>71.84</v>
      </c>
      <c r="FK1079" s="9">
        <v>72.12</v>
      </c>
      <c r="FL1079" s="9">
        <v>72.11</v>
      </c>
      <c r="FM1079" s="9">
        <v>71.760000000000005</v>
      </c>
      <c r="FO1079" s="9">
        <v>84.882199999999997</v>
      </c>
      <c r="FP1079" s="7">
        <v>71.19</v>
      </c>
      <c r="FQ1079" s="9">
        <v>1.3677999999999999</v>
      </c>
      <c r="FT1079" s="7">
        <v>3.62</v>
      </c>
      <c r="FU1079" s="7">
        <v>4.53</v>
      </c>
      <c r="FV1079" s="9">
        <v>85.118300000000005</v>
      </c>
      <c r="FX1079" s="9">
        <v>69.040000000000006</v>
      </c>
      <c r="FY1079" s="9">
        <v>67.930000000000007</v>
      </c>
      <c r="FZ1079" s="9">
        <v>66.849999999999994</v>
      </c>
      <c r="GA1079" s="9">
        <v>65.59</v>
      </c>
      <c r="GB1079" s="9">
        <v>65.459999999999994</v>
      </c>
      <c r="GD1079" s="9">
        <v>69.040000000000006</v>
      </c>
      <c r="GE1079" s="9">
        <v>68.42</v>
      </c>
      <c r="GF1079" s="9">
        <v>67.930000000000007</v>
      </c>
      <c r="GG1079" s="9">
        <v>67.52</v>
      </c>
      <c r="GH1079" s="9">
        <v>67.17</v>
      </c>
      <c r="GI1079" s="9">
        <v>66.849999999999994</v>
      </c>
      <c r="GJ1079" s="9">
        <v>66.56</v>
      </c>
      <c r="GK1079" s="9">
        <v>66.3</v>
      </c>
      <c r="GL1079" s="9">
        <v>66.069999999999993</v>
      </c>
      <c r="GM1079" s="9">
        <v>65.87</v>
      </c>
      <c r="GN1079" s="9">
        <v>65.7</v>
      </c>
      <c r="GO1079" s="9">
        <v>65.59</v>
      </c>
      <c r="GP1079" s="9">
        <v>65.5</v>
      </c>
      <c r="GQ1079" s="9">
        <v>65.44</v>
      </c>
      <c r="GR1079" s="9">
        <v>65.400000000000006</v>
      </c>
      <c r="GS1079" s="9">
        <v>65.349999999999994</v>
      </c>
      <c r="GT1079" s="9">
        <v>65.33</v>
      </c>
      <c r="GU1079" s="9">
        <v>65.34</v>
      </c>
      <c r="GV1079" s="9">
        <v>65.36</v>
      </c>
      <c r="GW1079" s="9">
        <v>65.38</v>
      </c>
      <c r="GX1079" s="9">
        <v>65.400000000000006</v>
      </c>
      <c r="GY1079" s="9">
        <v>65.39</v>
      </c>
      <c r="GZ1079" s="9">
        <v>65.400000000000006</v>
      </c>
      <c r="HA1079" s="9">
        <v>65.459999999999994</v>
      </c>
      <c r="HB1079" s="9">
        <v>65.53</v>
      </c>
      <c r="HC1079" s="9">
        <v>65.61</v>
      </c>
      <c r="HD1079" s="9">
        <v>65.67</v>
      </c>
      <c r="HE1079" s="9">
        <v>65.7</v>
      </c>
      <c r="HF1079" s="9">
        <v>65.73</v>
      </c>
      <c r="HG1079" s="9">
        <v>65.78</v>
      </c>
      <c r="HH1079" s="9">
        <v>65.83</v>
      </c>
      <c r="HI1079" s="9">
        <v>65.92</v>
      </c>
      <c r="HJ1079" s="9">
        <v>66.02</v>
      </c>
      <c r="HK1079" s="9">
        <v>66.069999999999993</v>
      </c>
      <c r="HL1079" s="9">
        <v>66.14</v>
      </c>
      <c r="HM1079" s="9">
        <v>66.27</v>
      </c>
      <c r="HN1079" s="9">
        <v>66.38</v>
      </c>
      <c r="HO1079" s="9">
        <v>66.459999999999994</v>
      </c>
      <c r="HP1079" s="9">
        <v>66.56</v>
      </c>
      <c r="HQ1079" s="9">
        <v>66.62</v>
      </c>
      <c r="HR1079" s="9">
        <v>66.650000000000006</v>
      </c>
      <c r="HS1079" s="9">
        <v>66.69</v>
      </c>
      <c r="HT1079" s="9">
        <v>66.739999999999995</v>
      </c>
      <c r="HU1079" s="9">
        <v>66.790000000000006</v>
      </c>
      <c r="HV1079" s="9">
        <v>66.88</v>
      </c>
      <c r="HW1079" s="9">
        <v>66.959999999999994</v>
      </c>
      <c r="HX1079" s="9">
        <v>67</v>
      </c>
      <c r="HY1079" s="9">
        <v>67.05</v>
      </c>
      <c r="ID1079" s="14">
        <v>84.838099999999997</v>
      </c>
      <c r="IE1079" s="14">
        <v>84.747900000000001</v>
      </c>
      <c r="IF1079" s="14">
        <v>-0.10641399999999999</v>
      </c>
      <c r="IH1079" s="7">
        <v>69.040000000000006</v>
      </c>
      <c r="II1079" s="9">
        <v>78.95</v>
      </c>
    </row>
    <row r="1080" spans="1:243" x14ac:dyDescent="0.35">
      <c r="A1080" s="6">
        <f t="shared" si="230"/>
        <v>46063</v>
      </c>
      <c r="B1080" s="13">
        <f t="shared" si="231"/>
        <v>2</v>
      </c>
      <c r="C1080" s="13">
        <f t="shared" si="232"/>
        <v>2026</v>
      </c>
      <c r="D1080">
        <f t="shared" si="233"/>
        <v>202602</v>
      </c>
      <c r="E1080">
        <f t="shared" si="234"/>
        <v>1</v>
      </c>
      <c r="F1080">
        <f t="shared" si="235"/>
        <v>202601</v>
      </c>
      <c r="G1080" t="s">
        <v>2302</v>
      </c>
      <c r="H1080" s="9">
        <v>3.75</v>
      </c>
      <c r="I1080" s="9">
        <v>3.7269999999999999</v>
      </c>
      <c r="J1080" s="10">
        <v>3.6482739999999998</v>
      </c>
      <c r="K1080" s="10">
        <v>3.5693980999999999</v>
      </c>
      <c r="L1080" s="10">
        <v>3.5042182999999998</v>
      </c>
      <c r="M1080" s="10">
        <v>3.4489744</v>
      </c>
      <c r="N1080" s="10">
        <v>3.4008761999999999</v>
      </c>
      <c r="O1080" s="10">
        <v>3.3600680000000001</v>
      </c>
      <c r="P1080" s="10">
        <v>3.3279372</v>
      </c>
      <c r="Q1080" s="10">
        <v>3.3067446</v>
      </c>
      <c r="R1080" s="10">
        <v>3.2974627999999999</v>
      </c>
      <c r="S1080" s="10">
        <v>3.2984065</v>
      </c>
      <c r="T1080" s="10">
        <v>3.3089111</v>
      </c>
      <c r="U1080" s="10">
        <v>3.3263296000000002</v>
      </c>
      <c r="V1080" s="10">
        <v>3.3469847000000001</v>
      </c>
      <c r="W1080" s="10">
        <v>3.3696066999999998</v>
      </c>
      <c r="X1080" s="10">
        <v>3.3936047</v>
      </c>
      <c r="Y1080" s="10">
        <v>3.4183889999999999</v>
      </c>
      <c r="Z1080" s="10">
        <v>3.4433695000000002</v>
      </c>
      <c r="AA1080" s="10">
        <v>3.4679555</v>
      </c>
      <c r="AB1080" s="10">
        <v>3.4916756000000002</v>
      </c>
      <c r="AC1080" s="10">
        <v>3.5144663</v>
      </c>
      <c r="AD1080" s="10">
        <v>3.5363517</v>
      </c>
      <c r="AE1080" s="10">
        <v>3.5573565999999999</v>
      </c>
      <c r="AF1080" s="10">
        <v>3.5775055</v>
      </c>
      <c r="AG1080" s="10">
        <v>3.5968225999999999</v>
      </c>
      <c r="AH1080" s="10">
        <v>3.6153387000000001</v>
      </c>
      <c r="AI1080" s="10">
        <v>3.6331083999999998</v>
      </c>
      <c r="AJ1080" s="10">
        <v>3.6501922000000002</v>
      </c>
      <c r="AK1080" s="10">
        <v>3.6666509</v>
      </c>
      <c r="AL1080" s="10">
        <v>3.6825454</v>
      </c>
      <c r="AM1080" s="10">
        <v>3.6979359000000001</v>
      </c>
      <c r="AN1080" s="10">
        <v>3.7128833999999999</v>
      </c>
      <c r="AO1080" s="10">
        <v>3.7274487000000001</v>
      </c>
      <c r="AP1080" s="10">
        <v>3.7416922000000001</v>
      </c>
      <c r="AQ1080" s="10">
        <v>3.7556745999999999</v>
      </c>
      <c r="AR1080" s="10">
        <v>3.7694569000000002</v>
      </c>
      <c r="AS1080" s="10">
        <v>3.7830993999999998</v>
      </c>
      <c r="AT1080" s="10">
        <v>3.7966574999999998</v>
      </c>
      <c r="AU1080" s="10">
        <v>3.8101582999999999</v>
      </c>
      <c r="AV1080" s="10">
        <v>3.8236186000000001</v>
      </c>
      <c r="AW1080" s="10">
        <v>3.8370555999999998</v>
      </c>
      <c r="AX1080" s="10">
        <v>3.8504866999999998</v>
      </c>
      <c r="AY1080" s="10">
        <v>3.8639285999999999</v>
      </c>
      <c r="AZ1080" s="10">
        <v>3.8773987999999999</v>
      </c>
      <c r="BA1080" s="10">
        <v>3.8909144000000002</v>
      </c>
      <c r="BB1080" s="10">
        <v>3.9044922999999998</v>
      </c>
      <c r="BC1080" s="10">
        <v>3.9181498000000001</v>
      </c>
      <c r="BD1080" s="10">
        <v>3.9319042999999998</v>
      </c>
      <c r="BE1080" s="10">
        <v>3.9457724999999999</v>
      </c>
      <c r="BF1080" s="10">
        <v>3.9597685999999999</v>
      </c>
      <c r="BG1080" s="10">
        <v>3.9738916999999998</v>
      </c>
      <c r="BH1080" s="10">
        <v>3.9881359999999999</v>
      </c>
      <c r="BI1080" s="10">
        <v>4.0024959000000004</v>
      </c>
      <c r="BJ1080" s="10">
        <v>4.016966</v>
      </c>
      <c r="BK1080" s="10">
        <v>4.0315402000000002</v>
      </c>
      <c r="BL1080" s="10">
        <v>4.0462131000000001</v>
      </c>
      <c r="BM1080" s="10">
        <v>4.0609792999999996</v>
      </c>
      <c r="BN1080" s="10">
        <v>4.0758327000000003</v>
      </c>
      <c r="BO1080" s="10">
        <v>4.0907679000000003</v>
      </c>
      <c r="BP1080" s="10">
        <v>4.1057794999999997</v>
      </c>
      <c r="BQ1080" s="10">
        <v>4.1208612999999996</v>
      </c>
      <c r="BR1080" s="10">
        <v>4.2124500999999999</v>
      </c>
      <c r="BS1080" s="10">
        <v>4.3047442</v>
      </c>
      <c r="BU1080" s="9">
        <v>74.45</v>
      </c>
      <c r="BV1080" s="9">
        <v>72.81</v>
      </c>
      <c r="BW1080" s="9">
        <v>72.12</v>
      </c>
      <c r="BX1080" s="9">
        <v>70.91</v>
      </c>
      <c r="BY1080" s="9">
        <v>70.069999999999993</v>
      </c>
      <c r="BZ1080" s="9">
        <v>70.17</v>
      </c>
      <c r="CA1080" s="9">
        <v>71.569999999999993</v>
      </c>
      <c r="CB1080" s="9">
        <v>71.59</v>
      </c>
      <c r="CC1080" s="9">
        <v>75.59</v>
      </c>
      <c r="CD1080" s="9">
        <v>77.23</v>
      </c>
      <c r="CE1080" s="9">
        <v>79.5</v>
      </c>
      <c r="CF1080" s="9">
        <v>79.400000000000006</v>
      </c>
      <c r="CG1080" s="9">
        <v>75.3</v>
      </c>
      <c r="CH1080" s="9">
        <v>67.55</v>
      </c>
      <c r="CI1080" s="9">
        <v>60.75</v>
      </c>
      <c r="CJ1080" s="9">
        <v>58.4</v>
      </c>
      <c r="CK1080" s="9">
        <v>58.46</v>
      </c>
      <c r="CL1080" s="9">
        <v>58.92</v>
      </c>
      <c r="CM1080" s="9">
        <v>60.79</v>
      </c>
      <c r="CN1080" s="9">
        <v>62.12</v>
      </c>
      <c r="CO1080" s="9">
        <v>65.28</v>
      </c>
      <c r="CP1080" s="9">
        <v>66.959999999999994</v>
      </c>
      <c r="CQ1080" s="9">
        <v>69.47</v>
      </c>
      <c r="CR1080" s="9">
        <v>70.56</v>
      </c>
      <c r="CS1080" s="9">
        <v>66.39</v>
      </c>
      <c r="CT1080" s="9">
        <v>57.17</v>
      </c>
      <c r="CU1080" s="9">
        <v>53.63</v>
      </c>
      <c r="CV1080" s="9">
        <v>51.75</v>
      </c>
      <c r="CW1080" s="9">
        <v>50.95</v>
      </c>
      <c r="CX1080" s="9">
        <v>51.11</v>
      </c>
      <c r="CY1080" s="9">
        <v>53.25</v>
      </c>
      <c r="CZ1080" s="9">
        <v>57.56</v>
      </c>
      <c r="DA1080" s="9">
        <v>59.77</v>
      </c>
      <c r="DB1080" s="9">
        <v>61.16</v>
      </c>
      <c r="DC1080" s="9">
        <v>64.7</v>
      </c>
      <c r="DD1080" s="9">
        <v>64.11</v>
      </c>
      <c r="DE1080" s="9">
        <v>61.76</v>
      </c>
      <c r="DF1080" s="9">
        <v>55.17</v>
      </c>
      <c r="DG1080" s="9">
        <v>51.99</v>
      </c>
      <c r="DH1080" s="9">
        <v>50.52</v>
      </c>
      <c r="DI1080" s="9">
        <v>51.13</v>
      </c>
      <c r="DJ1080" s="9">
        <v>50.81</v>
      </c>
      <c r="DK1080" s="9">
        <v>52.01</v>
      </c>
      <c r="DL1080" s="9">
        <v>55.64</v>
      </c>
      <c r="DM1080" s="9">
        <v>58.24</v>
      </c>
      <c r="DN1080" s="9">
        <v>60.82</v>
      </c>
      <c r="DO1080" s="9">
        <v>64.44</v>
      </c>
      <c r="DP1080" s="9">
        <v>65.58</v>
      </c>
      <c r="DR1080" s="9">
        <v>75.16</v>
      </c>
      <c r="DS1080" s="9">
        <v>70.78</v>
      </c>
      <c r="DT1080" s="9">
        <v>67.81</v>
      </c>
      <c r="DU1080" s="9">
        <v>66.739999999999995</v>
      </c>
      <c r="DV1080" s="9">
        <v>68.099999999999994</v>
      </c>
      <c r="DW1080" s="9">
        <v>68.12</v>
      </c>
      <c r="DX1080" s="9">
        <v>69.77</v>
      </c>
      <c r="DY1080" s="9">
        <v>71.97</v>
      </c>
      <c r="DZ1080" s="9">
        <v>72.89</v>
      </c>
      <c r="EA1080" s="9">
        <v>74.209999999999994</v>
      </c>
      <c r="EB1080" s="9">
        <v>77.400000000000006</v>
      </c>
      <c r="EC1080" s="9">
        <v>78.06</v>
      </c>
      <c r="ED1080" s="9">
        <v>75.06</v>
      </c>
      <c r="EE1080" s="9">
        <v>64.540000000000006</v>
      </c>
      <c r="EF1080" s="9">
        <v>60.42</v>
      </c>
      <c r="EG1080" s="9">
        <v>59.48</v>
      </c>
      <c r="EH1080" s="9">
        <v>59.6</v>
      </c>
      <c r="EI1080" s="9">
        <v>60.46</v>
      </c>
      <c r="EJ1080" s="9">
        <v>62.96</v>
      </c>
      <c r="EK1080" s="9">
        <v>66.930000000000007</v>
      </c>
      <c r="EL1080" s="9">
        <v>69.11</v>
      </c>
      <c r="EM1080" s="9">
        <v>69.260000000000005</v>
      </c>
      <c r="EN1080" s="9">
        <v>69.28</v>
      </c>
      <c r="EO1080" s="9">
        <v>68.819999999999993</v>
      </c>
      <c r="EP1080" s="9">
        <v>66.36</v>
      </c>
      <c r="EQ1080" s="9">
        <v>59.74</v>
      </c>
      <c r="ER1080" s="9">
        <v>56.86</v>
      </c>
      <c r="ES1080" s="9">
        <v>56.24</v>
      </c>
      <c r="ET1080" s="9">
        <v>56.39</v>
      </c>
      <c r="EU1080" s="9">
        <v>57.21</v>
      </c>
      <c r="EV1080" s="9">
        <v>59.85</v>
      </c>
      <c r="EW1080" s="9">
        <v>65.3</v>
      </c>
      <c r="EX1080" s="9">
        <v>67.3</v>
      </c>
      <c r="EY1080" s="9">
        <v>67.59</v>
      </c>
      <c r="EZ1080" s="9">
        <v>67.599999999999994</v>
      </c>
      <c r="FA1080" s="9">
        <v>67.23</v>
      </c>
      <c r="FB1080" s="9">
        <v>65.099999999999994</v>
      </c>
      <c r="FC1080" s="9">
        <v>61.69</v>
      </c>
      <c r="FD1080" s="9">
        <v>59.58</v>
      </c>
      <c r="FE1080" s="9">
        <v>58.33</v>
      </c>
      <c r="FF1080" s="9">
        <v>57.9</v>
      </c>
      <c r="FG1080" s="9">
        <v>59.1</v>
      </c>
      <c r="FH1080" s="9">
        <v>62.32</v>
      </c>
      <c r="FI1080" s="9">
        <v>68.16</v>
      </c>
      <c r="FJ1080" s="9">
        <v>70.41</v>
      </c>
      <c r="FK1080" s="9">
        <v>70.72</v>
      </c>
      <c r="FL1080" s="9">
        <v>70.73</v>
      </c>
      <c r="FM1080" s="9">
        <v>70.400000000000006</v>
      </c>
      <c r="FO1080" s="9">
        <v>84.813400000000001</v>
      </c>
      <c r="FP1080" s="7">
        <v>71.010000000000005</v>
      </c>
      <c r="FQ1080" s="9">
        <v>1.3673999999999999</v>
      </c>
      <c r="FT1080" s="7">
        <v>3.66</v>
      </c>
      <c r="FU1080" s="7">
        <v>4.51</v>
      </c>
      <c r="FV1080" s="9">
        <v>85.034800000000004</v>
      </c>
      <c r="FX1080" s="9">
        <v>68.8</v>
      </c>
      <c r="FY1080" s="9">
        <v>67.61</v>
      </c>
      <c r="FZ1080" s="9">
        <v>66.58</v>
      </c>
      <c r="GA1080" s="9">
        <v>65.39</v>
      </c>
      <c r="GB1080" s="9">
        <v>65.34</v>
      </c>
      <c r="GD1080" s="9">
        <v>68.8</v>
      </c>
      <c r="GE1080" s="9">
        <v>68.11</v>
      </c>
      <c r="GF1080" s="9">
        <v>67.61</v>
      </c>
      <c r="GG1080" s="9">
        <v>67.209999999999994</v>
      </c>
      <c r="GH1080" s="9">
        <v>66.88</v>
      </c>
      <c r="GI1080" s="9">
        <v>66.58</v>
      </c>
      <c r="GJ1080" s="9">
        <v>66.3</v>
      </c>
      <c r="GK1080" s="9">
        <v>66.05</v>
      </c>
      <c r="GL1080" s="9">
        <v>65.83</v>
      </c>
      <c r="GM1080" s="9">
        <v>65.64</v>
      </c>
      <c r="GN1080" s="9">
        <v>65.489999999999995</v>
      </c>
      <c r="GO1080" s="9">
        <v>65.39</v>
      </c>
      <c r="GP1080" s="9">
        <v>65.31</v>
      </c>
      <c r="GQ1080" s="9">
        <v>65.260000000000005</v>
      </c>
      <c r="GR1080" s="9">
        <v>65.23</v>
      </c>
      <c r="GS1080" s="9">
        <v>65.19</v>
      </c>
      <c r="GT1080" s="9">
        <v>65.17</v>
      </c>
      <c r="GU1080" s="9">
        <v>65.180000000000007</v>
      </c>
      <c r="GV1080" s="9">
        <v>65.2</v>
      </c>
      <c r="GW1080" s="9">
        <v>65.23</v>
      </c>
      <c r="GX1080" s="9">
        <v>65.260000000000005</v>
      </c>
      <c r="GY1080" s="9">
        <v>65.260000000000005</v>
      </c>
      <c r="GZ1080" s="9">
        <v>65.28</v>
      </c>
      <c r="HA1080" s="9">
        <v>65.34</v>
      </c>
      <c r="HB1080" s="9">
        <v>65.41</v>
      </c>
      <c r="HC1080" s="9">
        <v>65.5</v>
      </c>
      <c r="HD1080" s="9">
        <v>65.56</v>
      </c>
      <c r="HE1080" s="9">
        <v>65.59</v>
      </c>
      <c r="HF1080" s="9">
        <v>65.64</v>
      </c>
      <c r="HG1080" s="9">
        <v>65.69</v>
      </c>
      <c r="HH1080" s="9">
        <v>65.739999999999995</v>
      </c>
      <c r="HI1080" s="9">
        <v>65.83</v>
      </c>
      <c r="HJ1080" s="9">
        <v>65.94</v>
      </c>
      <c r="HK1080" s="9">
        <v>66</v>
      </c>
      <c r="HL1080" s="9">
        <v>66.069999999999993</v>
      </c>
      <c r="HM1080" s="9">
        <v>66.2</v>
      </c>
      <c r="HN1080" s="9">
        <v>66.31</v>
      </c>
      <c r="HO1080" s="9">
        <v>66.39</v>
      </c>
      <c r="HP1080" s="9">
        <v>66.489999999999995</v>
      </c>
      <c r="HQ1080" s="9">
        <v>66.55</v>
      </c>
      <c r="HR1080" s="9">
        <v>66.58</v>
      </c>
      <c r="HS1080" s="9">
        <v>66.62</v>
      </c>
      <c r="HT1080" s="9">
        <v>66.67</v>
      </c>
      <c r="HU1080" s="9">
        <v>66.72</v>
      </c>
      <c r="HV1080" s="9">
        <v>66.81</v>
      </c>
      <c r="HW1080" s="9">
        <v>66.89</v>
      </c>
      <c r="HX1080" s="9">
        <v>66.930000000000007</v>
      </c>
      <c r="HY1080" s="9">
        <v>66.98</v>
      </c>
      <c r="ID1080" s="14">
        <v>84.838099999999997</v>
      </c>
      <c r="IE1080" s="14">
        <v>84.747900000000001</v>
      </c>
      <c r="IF1080" s="14">
        <v>-0.10641399999999999</v>
      </c>
      <c r="IH1080" s="7">
        <v>68.8</v>
      </c>
      <c r="II1080" s="9">
        <v>74.45</v>
      </c>
    </row>
    <row r="1081" spans="1:243" x14ac:dyDescent="0.35">
      <c r="A1081" s="6">
        <f t="shared" si="230"/>
        <v>46064</v>
      </c>
      <c r="B1081" s="13">
        <f t="shared" si="231"/>
        <v>2</v>
      </c>
      <c r="C1081" s="13">
        <f t="shared" si="232"/>
        <v>2026</v>
      </c>
      <c r="D1081">
        <f t="shared" si="233"/>
        <v>202602</v>
      </c>
      <c r="E1081">
        <f t="shared" si="234"/>
        <v>1</v>
      </c>
      <c r="F1081">
        <f t="shared" si="235"/>
        <v>202601</v>
      </c>
      <c r="G1081" t="s">
        <v>2303</v>
      </c>
      <c r="H1081" s="9">
        <v>3.75</v>
      </c>
      <c r="I1081" s="9">
        <v>3.7273999999999998</v>
      </c>
      <c r="J1081" s="10">
        <v>3.6422793000000002</v>
      </c>
      <c r="K1081" s="10">
        <v>3.5650672999999999</v>
      </c>
      <c r="L1081" s="10">
        <v>3.5017771999999998</v>
      </c>
      <c r="M1081" s="10">
        <v>3.4474597999999999</v>
      </c>
      <c r="N1081" s="10">
        <v>3.3993484</v>
      </c>
      <c r="O1081" s="10">
        <v>3.3582831999999998</v>
      </c>
      <c r="P1081" s="10">
        <v>3.3254904000000001</v>
      </c>
      <c r="Q1081" s="10">
        <v>3.3033139</v>
      </c>
      <c r="R1081" s="10">
        <v>3.2925620000000002</v>
      </c>
      <c r="S1081" s="10">
        <v>3.2917985000000001</v>
      </c>
      <c r="T1081" s="10">
        <v>3.3004972000000001</v>
      </c>
      <c r="U1081" s="10">
        <v>3.3160333</v>
      </c>
      <c r="V1081" s="10">
        <v>3.3348960999999999</v>
      </c>
      <c r="W1081" s="10">
        <v>3.3558607999999999</v>
      </c>
      <c r="X1081" s="10">
        <v>3.3783318000000002</v>
      </c>
      <c r="Y1081" s="10">
        <v>3.4017141999999998</v>
      </c>
      <c r="Z1081" s="10">
        <v>3.4254133000000002</v>
      </c>
      <c r="AA1081" s="10">
        <v>3.4488335999999999</v>
      </c>
      <c r="AB1081" s="10">
        <v>3.4714995000000002</v>
      </c>
      <c r="AC1081" s="10">
        <v>3.4933472999999999</v>
      </c>
      <c r="AD1081" s="10">
        <v>3.5144015</v>
      </c>
      <c r="AE1081" s="10">
        <v>3.5346872</v>
      </c>
      <c r="AF1081" s="10">
        <v>3.5542294000000001</v>
      </c>
      <c r="AG1081" s="10">
        <v>3.5730525000000002</v>
      </c>
      <c r="AH1081" s="10">
        <v>3.5911852999999998</v>
      </c>
      <c r="AI1081" s="10">
        <v>3.6086711</v>
      </c>
      <c r="AJ1081" s="10">
        <v>3.6255563999999998</v>
      </c>
      <c r="AK1081" s="10">
        <v>3.6418881000000001</v>
      </c>
      <c r="AL1081" s="10">
        <v>3.6577131999999999</v>
      </c>
      <c r="AM1081" s="10">
        <v>3.6730782</v>
      </c>
      <c r="AN1081" s="10">
        <v>3.6880299999999999</v>
      </c>
      <c r="AO1081" s="10">
        <v>3.7026157</v>
      </c>
      <c r="AP1081" s="10">
        <v>3.7168815999999998</v>
      </c>
      <c r="AQ1081" s="10">
        <v>3.7308748</v>
      </c>
      <c r="AR1081" s="10">
        <v>3.7446421999999999</v>
      </c>
      <c r="AS1081" s="10">
        <v>3.7582303000000001</v>
      </c>
      <c r="AT1081" s="10">
        <v>3.7716824999999998</v>
      </c>
      <c r="AU1081" s="10">
        <v>3.7850244000000002</v>
      </c>
      <c r="AV1081" s="10">
        <v>3.798276</v>
      </c>
      <c r="AW1081" s="10">
        <v>3.8114575999999998</v>
      </c>
      <c r="AX1081" s="10">
        <v>3.8245895000000001</v>
      </c>
      <c r="AY1081" s="10">
        <v>3.8376915999999999</v>
      </c>
      <c r="AZ1081" s="10">
        <v>3.8507842999999999</v>
      </c>
      <c r="BA1081" s="10">
        <v>3.8638878999999999</v>
      </c>
      <c r="BB1081" s="10">
        <v>3.8770221999999999</v>
      </c>
      <c r="BC1081" s="10">
        <v>3.8902078000000002</v>
      </c>
      <c r="BD1081" s="10">
        <v>3.9034648000000001</v>
      </c>
      <c r="BE1081" s="10">
        <v>3.9168131000000002</v>
      </c>
      <c r="BF1081" s="10">
        <v>3.9302695000000001</v>
      </c>
      <c r="BG1081" s="10">
        <v>3.9438346000000002</v>
      </c>
      <c r="BH1081" s="10">
        <v>3.9575041</v>
      </c>
      <c r="BI1081" s="10">
        <v>3.9712741</v>
      </c>
      <c r="BJ1081" s="10">
        <v>3.9851409000000002</v>
      </c>
      <c r="BK1081" s="10">
        <v>3.9991001000000002</v>
      </c>
      <c r="BL1081" s="10">
        <v>4.0131478999999999</v>
      </c>
      <c r="BM1081" s="10">
        <v>4.0272804000000004</v>
      </c>
      <c r="BN1081" s="10">
        <v>4.0414934999999996</v>
      </c>
      <c r="BO1081" s="10">
        <v>4.0557831000000002</v>
      </c>
      <c r="BP1081" s="10">
        <v>4.0701456</v>
      </c>
      <c r="BQ1081" s="10">
        <v>4.0845767000000004</v>
      </c>
      <c r="BR1081" s="10">
        <v>4.1722682000000004</v>
      </c>
      <c r="BS1081" s="10">
        <v>4.2607355</v>
      </c>
      <c r="BU1081" s="9">
        <v>75.14</v>
      </c>
      <c r="BV1081" s="9">
        <v>72.77</v>
      </c>
      <c r="BW1081" s="9">
        <v>72.48</v>
      </c>
      <c r="BX1081" s="9">
        <v>71.349999999999994</v>
      </c>
      <c r="BY1081" s="9">
        <v>70.33</v>
      </c>
      <c r="BZ1081" s="9">
        <v>70.430000000000007</v>
      </c>
      <c r="CA1081" s="9">
        <v>71.67</v>
      </c>
      <c r="CB1081" s="9">
        <v>71.260000000000005</v>
      </c>
      <c r="CC1081" s="9">
        <v>75.23</v>
      </c>
      <c r="CD1081" s="9">
        <v>77.430000000000007</v>
      </c>
      <c r="CE1081" s="9">
        <v>79.78</v>
      </c>
      <c r="CF1081" s="9">
        <v>79.48</v>
      </c>
      <c r="CG1081" s="9">
        <v>74.53</v>
      </c>
      <c r="CH1081" s="9">
        <v>67.510000000000005</v>
      </c>
      <c r="CI1081" s="9">
        <v>60.53</v>
      </c>
      <c r="CJ1081" s="9">
        <v>58.23</v>
      </c>
      <c r="CK1081" s="9">
        <v>58.79</v>
      </c>
      <c r="CL1081" s="9">
        <v>58.88</v>
      </c>
      <c r="CM1081" s="9">
        <v>60.67</v>
      </c>
      <c r="CN1081" s="9">
        <v>61.95</v>
      </c>
      <c r="CO1081" s="9">
        <v>64.88</v>
      </c>
      <c r="CP1081" s="9">
        <v>66.680000000000007</v>
      </c>
      <c r="CQ1081" s="9">
        <v>69.150000000000006</v>
      </c>
      <c r="CR1081" s="9">
        <v>70.209999999999994</v>
      </c>
      <c r="CS1081" s="9">
        <v>66.03</v>
      </c>
      <c r="CT1081" s="9">
        <v>57.16</v>
      </c>
      <c r="CU1081" s="9">
        <v>53.28</v>
      </c>
      <c r="CV1081" s="9">
        <v>51.17</v>
      </c>
      <c r="CW1081" s="9">
        <v>50.6</v>
      </c>
      <c r="CX1081" s="9">
        <v>50.98</v>
      </c>
      <c r="CY1081" s="9">
        <v>52.66</v>
      </c>
      <c r="CZ1081" s="9">
        <v>57.08</v>
      </c>
      <c r="DA1081" s="9">
        <v>59.29</v>
      </c>
      <c r="DB1081" s="9">
        <v>60.68</v>
      </c>
      <c r="DC1081" s="9">
        <v>64.239999999999995</v>
      </c>
      <c r="DD1081" s="9">
        <v>63.64</v>
      </c>
      <c r="DE1081" s="9">
        <v>61.29</v>
      </c>
      <c r="DF1081" s="9">
        <v>54.92</v>
      </c>
      <c r="DG1081" s="9">
        <v>51.74</v>
      </c>
      <c r="DH1081" s="9">
        <v>50.27</v>
      </c>
      <c r="DI1081" s="9">
        <v>50.88</v>
      </c>
      <c r="DJ1081" s="9">
        <v>50.56</v>
      </c>
      <c r="DK1081" s="9">
        <v>51.76</v>
      </c>
      <c r="DL1081" s="9">
        <v>55.16</v>
      </c>
      <c r="DM1081" s="9">
        <v>57.76</v>
      </c>
      <c r="DN1081" s="9">
        <v>60.33</v>
      </c>
      <c r="DO1081" s="9">
        <v>64.09</v>
      </c>
      <c r="DP1081" s="9">
        <v>65.23</v>
      </c>
      <c r="DR1081" s="9">
        <v>74.72</v>
      </c>
      <c r="DS1081" s="9">
        <v>69.38</v>
      </c>
      <c r="DT1081" s="9">
        <v>66.69</v>
      </c>
      <c r="DU1081" s="9">
        <v>65.77</v>
      </c>
      <c r="DV1081" s="9">
        <v>66.8</v>
      </c>
      <c r="DW1081" s="9">
        <v>66.66</v>
      </c>
      <c r="DX1081" s="9">
        <v>68.28</v>
      </c>
      <c r="DY1081" s="9">
        <v>72.02</v>
      </c>
      <c r="DZ1081" s="9">
        <v>72.94</v>
      </c>
      <c r="EA1081" s="9">
        <v>74.27</v>
      </c>
      <c r="EB1081" s="9">
        <v>75.12</v>
      </c>
      <c r="EC1081" s="9">
        <v>75.78</v>
      </c>
      <c r="ED1081" s="9">
        <v>72.78</v>
      </c>
      <c r="EE1081" s="9">
        <v>63.36</v>
      </c>
      <c r="EF1081" s="9">
        <v>59.24</v>
      </c>
      <c r="EG1081" s="9">
        <v>58.3</v>
      </c>
      <c r="EH1081" s="9">
        <v>58.42</v>
      </c>
      <c r="EI1081" s="9">
        <v>59.28</v>
      </c>
      <c r="EJ1081" s="9">
        <v>61.78</v>
      </c>
      <c r="EK1081" s="9">
        <v>66.180000000000007</v>
      </c>
      <c r="EL1081" s="9">
        <v>68.33</v>
      </c>
      <c r="EM1081" s="9">
        <v>68.48</v>
      </c>
      <c r="EN1081" s="9">
        <v>68.5</v>
      </c>
      <c r="EO1081" s="9">
        <v>68.040000000000006</v>
      </c>
      <c r="EP1081" s="9">
        <v>65.61</v>
      </c>
      <c r="EQ1081" s="9">
        <v>58.62</v>
      </c>
      <c r="ER1081" s="9">
        <v>55.74</v>
      </c>
      <c r="ES1081" s="9">
        <v>55.12</v>
      </c>
      <c r="ET1081" s="9">
        <v>55.28</v>
      </c>
      <c r="EU1081" s="9">
        <v>56.1</v>
      </c>
      <c r="EV1081" s="9">
        <v>58.75</v>
      </c>
      <c r="EW1081" s="9">
        <v>63.3</v>
      </c>
      <c r="EX1081" s="9">
        <v>65.23</v>
      </c>
      <c r="EY1081" s="9">
        <v>65.52</v>
      </c>
      <c r="EZ1081" s="9">
        <v>65.52</v>
      </c>
      <c r="FA1081" s="9">
        <v>65.16</v>
      </c>
      <c r="FB1081" s="9">
        <v>63.1</v>
      </c>
      <c r="FC1081" s="9">
        <v>60.87</v>
      </c>
      <c r="FD1081" s="9">
        <v>58.77</v>
      </c>
      <c r="FE1081" s="9">
        <v>57.53</v>
      </c>
      <c r="FF1081" s="9">
        <v>57.11</v>
      </c>
      <c r="FG1081" s="9">
        <v>58.33</v>
      </c>
      <c r="FH1081" s="9">
        <v>61.56</v>
      </c>
      <c r="FI1081" s="9">
        <v>65.14</v>
      </c>
      <c r="FJ1081" s="9">
        <v>67.290000000000006</v>
      </c>
      <c r="FK1081" s="9">
        <v>67.59</v>
      </c>
      <c r="FL1081" s="9">
        <v>67.599999999999994</v>
      </c>
      <c r="FM1081" s="9">
        <v>67.28</v>
      </c>
      <c r="FO1081" s="9">
        <v>84.761399999999995</v>
      </c>
      <c r="FP1081" s="7">
        <v>71.52</v>
      </c>
      <c r="FQ1081" s="9">
        <v>1.3633</v>
      </c>
      <c r="FT1081" s="7">
        <v>3.63</v>
      </c>
      <c r="FU1081" s="7">
        <v>4.55</v>
      </c>
      <c r="FV1081" s="9">
        <v>84.992000000000004</v>
      </c>
      <c r="FX1081" s="9">
        <v>69.400000000000006</v>
      </c>
      <c r="FY1081" s="9">
        <v>68.25</v>
      </c>
      <c r="FZ1081" s="9">
        <v>67.14</v>
      </c>
      <c r="GA1081" s="9">
        <v>65.680000000000007</v>
      </c>
      <c r="GB1081" s="9">
        <v>65.38</v>
      </c>
      <c r="GD1081" s="9">
        <v>69.400000000000006</v>
      </c>
      <c r="GE1081" s="9">
        <v>68.75</v>
      </c>
      <c r="GF1081" s="9">
        <v>68.25</v>
      </c>
      <c r="GG1081" s="9">
        <v>67.84</v>
      </c>
      <c r="GH1081" s="9">
        <v>67.48</v>
      </c>
      <c r="GI1081" s="9">
        <v>67.14</v>
      </c>
      <c r="GJ1081" s="9">
        <v>66.81</v>
      </c>
      <c r="GK1081" s="9">
        <v>66.52</v>
      </c>
      <c r="GL1081" s="9">
        <v>66.25</v>
      </c>
      <c r="GM1081" s="9">
        <v>66.010000000000005</v>
      </c>
      <c r="GN1081" s="9">
        <v>65.819999999999993</v>
      </c>
      <c r="GO1081" s="9">
        <v>65.680000000000007</v>
      </c>
      <c r="GP1081" s="9">
        <v>65.569999999999993</v>
      </c>
      <c r="GQ1081" s="9">
        <v>65.489999999999995</v>
      </c>
      <c r="GR1081" s="9">
        <v>65.44</v>
      </c>
      <c r="GS1081" s="9">
        <v>65.37</v>
      </c>
      <c r="GT1081" s="9">
        <v>65.33</v>
      </c>
      <c r="GU1081" s="9">
        <v>65.33</v>
      </c>
      <c r="GV1081" s="9">
        <v>65.33</v>
      </c>
      <c r="GW1081" s="9">
        <v>65.34</v>
      </c>
      <c r="GX1081" s="9">
        <v>65.349999999999994</v>
      </c>
      <c r="GY1081" s="9">
        <v>65.33</v>
      </c>
      <c r="GZ1081" s="9">
        <v>65.33</v>
      </c>
      <c r="HA1081" s="9">
        <v>65.38</v>
      </c>
      <c r="HB1081" s="9">
        <v>65.44</v>
      </c>
      <c r="HC1081" s="9">
        <v>65.52</v>
      </c>
      <c r="HD1081" s="9">
        <v>65.569999999999993</v>
      </c>
      <c r="HE1081" s="9">
        <v>65.59</v>
      </c>
      <c r="HF1081" s="9">
        <v>65.63</v>
      </c>
      <c r="HG1081" s="9">
        <v>65.67</v>
      </c>
      <c r="HH1081" s="9">
        <v>65.709999999999994</v>
      </c>
      <c r="HI1081" s="9">
        <v>65.8</v>
      </c>
      <c r="HJ1081" s="9">
        <v>65.900000000000006</v>
      </c>
      <c r="HK1081" s="9">
        <v>65.959999999999994</v>
      </c>
      <c r="HL1081" s="9">
        <v>66.02</v>
      </c>
      <c r="HM1081" s="9">
        <v>66.14</v>
      </c>
      <c r="HN1081" s="9">
        <v>66.25</v>
      </c>
      <c r="HO1081" s="9">
        <v>66.33</v>
      </c>
      <c r="HP1081" s="9">
        <v>66.430000000000007</v>
      </c>
      <c r="HQ1081" s="9">
        <v>66.489999999999995</v>
      </c>
      <c r="HR1081" s="9">
        <v>66.52</v>
      </c>
      <c r="HS1081" s="9">
        <v>66.56</v>
      </c>
      <c r="HT1081" s="9">
        <v>66.61</v>
      </c>
      <c r="HU1081" s="9">
        <v>66.66</v>
      </c>
      <c r="HV1081" s="9">
        <v>66.760000000000005</v>
      </c>
      <c r="HW1081" s="9">
        <v>66.84</v>
      </c>
      <c r="HX1081" s="9">
        <v>66.88</v>
      </c>
      <c r="HY1081" s="9">
        <v>66.930000000000007</v>
      </c>
      <c r="ID1081" s="14">
        <v>84.838099999999997</v>
      </c>
      <c r="IE1081" s="14">
        <v>84.747900000000001</v>
      </c>
      <c r="IF1081" s="14">
        <v>-0.10641399999999999</v>
      </c>
      <c r="IH1081" s="7">
        <v>69.400000000000006</v>
      </c>
      <c r="II1081" s="9">
        <v>75.14</v>
      </c>
    </row>
    <row r="1082" spans="1:243" x14ac:dyDescent="0.35">
      <c r="A1082" s="6">
        <f t="shared" si="230"/>
        <v>46065</v>
      </c>
      <c r="B1082" s="13">
        <f t="shared" si="231"/>
        <v>2</v>
      </c>
      <c r="C1082" s="13">
        <f t="shared" si="232"/>
        <v>2026</v>
      </c>
      <c r="D1082">
        <f t="shared" si="233"/>
        <v>202602</v>
      </c>
      <c r="E1082">
        <f t="shared" si="234"/>
        <v>1</v>
      </c>
      <c r="F1082">
        <f t="shared" si="235"/>
        <v>202601</v>
      </c>
      <c r="G1082" t="s">
        <v>2304</v>
      </c>
      <c r="H1082" s="9">
        <v>3.75</v>
      </c>
      <c r="I1082" s="9">
        <v>3.7271999999999998</v>
      </c>
      <c r="J1082" s="10">
        <v>3.6329341999999998</v>
      </c>
      <c r="K1082" s="10">
        <v>3.5569549999999999</v>
      </c>
      <c r="L1082" s="10">
        <v>3.4954109999999998</v>
      </c>
      <c r="M1082" s="10">
        <v>3.4418182000000002</v>
      </c>
      <c r="N1082" s="10">
        <v>3.3927106</v>
      </c>
      <c r="O1082" s="10">
        <v>3.3497371999999999</v>
      </c>
      <c r="P1082" s="10">
        <v>3.3150105000000001</v>
      </c>
      <c r="Q1082" s="10">
        <v>3.2909258000000001</v>
      </c>
      <c r="R1082" s="10">
        <v>3.2782938000000001</v>
      </c>
      <c r="S1082" s="10">
        <v>3.2757010000000002</v>
      </c>
      <c r="T1082" s="10">
        <v>3.2822233000000001</v>
      </c>
      <c r="U1082" s="10">
        <v>3.2954395000000001</v>
      </c>
      <c r="V1082" s="10">
        <v>3.3118433999999999</v>
      </c>
      <c r="W1082" s="10">
        <v>3.3302116000000002</v>
      </c>
      <c r="X1082" s="10">
        <v>3.3499694999999998</v>
      </c>
      <c r="Y1082" s="10">
        <v>3.3705432000000002</v>
      </c>
      <c r="Z1082" s="10">
        <v>3.3913589000000002</v>
      </c>
      <c r="AA1082" s="10">
        <v>3.4118420999999999</v>
      </c>
      <c r="AB1082" s="10">
        <v>3.4315484000000001</v>
      </c>
      <c r="AC1082" s="10">
        <v>3.4504807</v>
      </c>
      <c r="AD1082" s="10">
        <v>3.4687372000000001</v>
      </c>
      <c r="AE1082" s="10">
        <v>3.4864171000000002</v>
      </c>
      <c r="AF1082" s="10">
        <v>3.5036193999999998</v>
      </c>
      <c r="AG1082" s="10">
        <v>3.5204426</v>
      </c>
      <c r="AH1082" s="10">
        <v>3.5369749000000001</v>
      </c>
      <c r="AI1082" s="10">
        <v>3.5532515</v>
      </c>
      <c r="AJ1082" s="10">
        <v>3.5692911</v>
      </c>
      <c r="AK1082" s="10">
        <v>3.5851128000000001</v>
      </c>
      <c r="AL1082" s="10">
        <v>3.6007359000000001</v>
      </c>
      <c r="AM1082" s="10">
        <v>3.6161788000000001</v>
      </c>
      <c r="AN1082" s="10">
        <v>3.6314608000000002</v>
      </c>
      <c r="AO1082" s="10">
        <v>3.6466010999999998</v>
      </c>
      <c r="AP1082" s="10">
        <v>3.6616181999999999</v>
      </c>
      <c r="AQ1082" s="10">
        <v>3.6765313000000002</v>
      </c>
      <c r="AR1082" s="10">
        <v>3.6913597</v>
      </c>
      <c r="AS1082" s="10">
        <v>3.7061218999999999</v>
      </c>
      <c r="AT1082" s="10">
        <v>3.7208350000000001</v>
      </c>
      <c r="AU1082" s="10">
        <v>3.7355071999999998</v>
      </c>
      <c r="AV1082" s="10">
        <v>3.7501435000000001</v>
      </c>
      <c r="AW1082" s="10">
        <v>3.7647498000000001</v>
      </c>
      <c r="AX1082" s="10">
        <v>3.7793315000000001</v>
      </c>
      <c r="AY1082" s="10">
        <v>3.7938938000000002</v>
      </c>
      <c r="AZ1082" s="10">
        <v>3.8084422999999998</v>
      </c>
      <c r="BA1082" s="10">
        <v>3.8229828000000001</v>
      </c>
      <c r="BB1082" s="10">
        <v>3.8375202000000002</v>
      </c>
      <c r="BC1082" s="10">
        <v>3.8520603000000002</v>
      </c>
      <c r="BD1082" s="10">
        <v>3.8666087999999998</v>
      </c>
      <c r="BE1082" s="10">
        <v>3.8811705999999999</v>
      </c>
      <c r="BF1082" s="10">
        <v>3.8957506</v>
      </c>
      <c r="BG1082" s="10">
        <v>3.9103488</v>
      </c>
      <c r="BH1082" s="10">
        <v>3.9249638999999998</v>
      </c>
      <c r="BI1082" s="10">
        <v>3.9395948000000001</v>
      </c>
      <c r="BJ1082" s="10">
        <v>3.9542407000000002</v>
      </c>
      <c r="BK1082" s="10">
        <v>3.9688998999999998</v>
      </c>
      <c r="BL1082" s="10">
        <v>3.9835715999999999</v>
      </c>
      <c r="BM1082" s="10">
        <v>3.9982548000000002</v>
      </c>
      <c r="BN1082" s="10">
        <v>4.0129479999999997</v>
      </c>
      <c r="BO1082" s="10">
        <v>4.0276500999999998</v>
      </c>
      <c r="BP1082" s="10">
        <v>4.0423603000000004</v>
      </c>
      <c r="BQ1082" s="10">
        <v>4.0570770999999999</v>
      </c>
      <c r="BR1082" s="10">
        <v>4.1453731999999999</v>
      </c>
      <c r="BS1082" s="10">
        <v>4.2331237000000002</v>
      </c>
      <c r="BU1082" s="9">
        <v>77.23</v>
      </c>
      <c r="BV1082" s="9">
        <v>74.75</v>
      </c>
      <c r="BW1082" s="9">
        <v>74.040000000000006</v>
      </c>
      <c r="BX1082" s="9">
        <v>72.349999999999994</v>
      </c>
      <c r="BY1082" s="9">
        <v>71.209999999999994</v>
      </c>
      <c r="BZ1082" s="9">
        <v>71.25</v>
      </c>
      <c r="CA1082" s="9">
        <v>72.53</v>
      </c>
      <c r="CB1082" s="9">
        <v>72.180000000000007</v>
      </c>
      <c r="CC1082" s="9">
        <v>76.180000000000007</v>
      </c>
      <c r="CD1082" s="9">
        <v>78.98</v>
      </c>
      <c r="CE1082" s="9">
        <v>80.98</v>
      </c>
      <c r="CF1082" s="9">
        <v>80.78</v>
      </c>
      <c r="CG1082" s="9">
        <v>76.02</v>
      </c>
      <c r="CH1082" s="9">
        <v>68.38</v>
      </c>
      <c r="CI1082" s="9">
        <v>61.68</v>
      </c>
      <c r="CJ1082" s="9">
        <v>59.41</v>
      </c>
      <c r="CK1082" s="9">
        <v>59.95</v>
      </c>
      <c r="CL1082" s="9">
        <v>60</v>
      </c>
      <c r="CM1082" s="9">
        <v>61.89</v>
      </c>
      <c r="CN1082" s="9">
        <v>63.29</v>
      </c>
      <c r="CO1082" s="9">
        <v>66.22</v>
      </c>
      <c r="CP1082" s="9">
        <v>68.010000000000005</v>
      </c>
      <c r="CQ1082" s="9">
        <v>70.489999999999995</v>
      </c>
      <c r="CR1082" s="9">
        <v>71.540000000000006</v>
      </c>
      <c r="CS1082" s="9">
        <v>67.34</v>
      </c>
      <c r="CT1082" s="9">
        <v>57.82</v>
      </c>
      <c r="CU1082" s="9">
        <v>54.07</v>
      </c>
      <c r="CV1082" s="9">
        <v>51.93</v>
      </c>
      <c r="CW1082" s="9">
        <v>51.29</v>
      </c>
      <c r="CX1082" s="9">
        <v>51.67</v>
      </c>
      <c r="CY1082" s="9">
        <v>53.36</v>
      </c>
      <c r="CZ1082" s="9">
        <v>58.2</v>
      </c>
      <c r="DA1082" s="9">
        <v>60.41</v>
      </c>
      <c r="DB1082" s="9">
        <v>61.8</v>
      </c>
      <c r="DC1082" s="9">
        <v>65.36</v>
      </c>
      <c r="DD1082" s="9">
        <v>64.77</v>
      </c>
      <c r="DE1082" s="9">
        <v>62.43</v>
      </c>
      <c r="DF1082" s="9">
        <v>55.48</v>
      </c>
      <c r="DG1082" s="9">
        <v>52.3</v>
      </c>
      <c r="DH1082" s="9">
        <v>50.83</v>
      </c>
      <c r="DI1082" s="9">
        <v>51.44</v>
      </c>
      <c r="DJ1082" s="9">
        <v>51.12</v>
      </c>
      <c r="DK1082" s="9">
        <v>52.32</v>
      </c>
      <c r="DL1082" s="9">
        <v>55.74</v>
      </c>
      <c r="DM1082" s="9">
        <v>58.34</v>
      </c>
      <c r="DN1082" s="9">
        <v>60.91</v>
      </c>
      <c r="DO1082" s="9">
        <v>64.67</v>
      </c>
      <c r="DP1082" s="9">
        <v>65.81</v>
      </c>
      <c r="DR1082" s="9">
        <v>75.099999999999994</v>
      </c>
      <c r="DS1082" s="9">
        <v>69.73</v>
      </c>
      <c r="DT1082" s="9">
        <v>66.989999999999995</v>
      </c>
      <c r="DU1082" s="9">
        <v>65.94</v>
      </c>
      <c r="DV1082" s="9">
        <v>67.040000000000006</v>
      </c>
      <c r="DW1082" s="9">
        <v>66.78</v>
      </c>
      <c r="DX1082" s="9">
        <v>68.400000000000006</v>
      </c>
      <c r="DY1082" s="9">
        <v>70.38</v>
      </c>
      <c r="DZ1082" s="9">
        <v>71.3</v>
      </c>
      <c r="EA1082" s="9">
        <v>72.63</v>
      </c>
      <c r="EB1082" s="9">
        <v>76.599999999999994</v>
      </c>
      <c r="EC1082" s="9">
        <v>77.25</v>
      </c>
      <c r="ED1082" s="9">
        <v>74.25</v>
      </c>
      <c r="EE1082" s="9">
        <v>63.84</v>
      </c>
      <c r="EF1082" s="9">
        <v>59.72</v>
      </c>
      <c r="EG1082" s="9">
        <v>58.78</v>
      </c>
      <c r="EH1082" s="9">
        <v>58.9</v>
      </c>
      <c r="EI1082" s="9">
        <v>59.76</v>
      </c>
      <c r="EJ1082" s="9">
        <v>62.26</v>
      </c>
      <c r="EK1082" s="9">
        <v>66.63</v>
      </c>
      <c r="EL1082" s="9">
        <v>68.8</v>
      </c>
      <c r="EM1082" s="9">
        <v>68.94</v>
      </c>
      <c r="EN1082" s="9">
        <v>68.959999999999994</v>
      </c>
      <c r="EO1082" s="9">
        <v>68.5</v>
      </c>
      <c r="EP1082" s="9">
        <v>66.06</v>
      </c>
      <c r="EQ1082" s="9">
        <v>57.98</v>
      </c>
      <c r="ER1082" s="9">
        <v>55.11</v>
      </c>
      <c r="ES1082" s="9">
        <v>54.5</v>
      </c>
      <c r="ET1082" s="9">
        <v>54.66</v>
      </c>
      <c r="EU1082" s="9">
        <v>55.5</v>
      </c>
      <c r="EV1082" s="9">
        <v>58.15</v>
      </c>
      <c r="EW1082" s="9">
        <v>63.74</v>
      </c>
      <c r="EX1082" s="9">
        <v>65.680000000000007</v>
      </c>
      <c r="EY1082" s="9">
        <v>65.97</v>
      </c>
      <c r="EZ1082" s="9">
        <v>65.97</v>
      </c>
      <c r="FA1082" s="9">
        <v>65.61</v>
      </c>
      <c r="FB1082" s="9">
        <v>63.54</v>
      </c>
      <c r="FC1082" s="9">
        <v>59.13</v>
      </c>
      <c r="FD1082" s="9">
        <v>57.03</v>
      </c>
      <c r="FE1082" s="9">
        <v>55.79</v>
      </c>
      <c r="FF1082" s="9">
        <v>55.37</v>
      </c>
      <c r="FG1082" s="9">
        <v>56.59</v>
      </c>
      <c r="FH1082" s="9">
        <v>59.82</v>
      </c>
      <c r="FI1082" s="9">
        <v>64.95</v>
      </c>
      <c r="FJ1082" s="9">
        <v>67.099999999999994</v>
      </c>
      <c r="FK1082" s="9">
        <v>67.400000000000006</v>
      </c>
      <c r="FL1082" s="9">
        <v>67.41</v>
      </c>
      <c r="FM1082" s="9">
        <v>67.09</v>
      </c>
      <c r="FO1082" s="9">
        <v>84.704800000000006</v>
      </c>
      <c r="FP1082" s="7">
        <v>69.8</v>
      </c>
      <c r="FQ1082" s="9">
        <v>1.3653999999999999</v>
      </c>
      <c r="FT1082" s="7">
        <v>3.6</v>
      </c>
      <c r="FU1082" s="7">
        <v>4.45</v>
      </c>
      <c r="FV1082" s="9">
        <v>84.940299999999993</v>
      </c>
      <c r="FX1082" s="9">
        <v>67.52</v>
      </c>
      <c r="FY1082" s="9">
        <v>66.459999999999994</v>
      </c>
      <c r="FZ1082" s="9">
        <v>65.44</v>
      </c>
      <c r="GA1082" s="9">
        <v>64.3</v>
      </c>
      <c r="GB1082" s="9">
        <v>64.58</v>
      </c>
      <c r="GD1082" s="9">
        <v>67.52</v>
      </c>
      <c r="GE1082" s="9">
        <v>66.91</v>
      </c>
      <c r="GF1082" s="9">
        <v>66.459999999999994</v>
      </c>
      <c r="GG1082" s="9">
        <v>66.08</v>
      </c>
      <c r="GH1082" s="9">
        <v>65.75</v>
      </c>
      <c r="GI1082" s="9">
        <v>65.44</v>
      </c>
      <c r="GJ1082" s="9">
        <v>65.17</v>
      </c>
      <c r="GK1082" s="9">
        <v>64.92</v>
      </c>
      <c r="GL1082" s="9">
        <v>64.709999999999994</v>
      </c>
      <c r="GM1082" s="9">
        <v>64.52</v>
      </c>
      <c r="GN1082" s="9">
        <v>64.38</v>
      </c>
      <c r="GO1082" s="9">
        <v>64.3</v>
      </c>
      <c r="GP1082" s="9">
        <v>64.25</v>
      </c>
      <c r="GQ1082" s="9">
        <v>64.23</v>
      </c>
      <c r="GR1082" s="9">
        <v>64.239999999999995</v>
      </c>
      <c r="GS1082" s="9">
        <v>64.23</v>
      </c>
      <c r="GT1082" s="9">
        <v>64.239999999999995</v>
      </c>
      <c r="GU1082" s="9">
        <v>64.28</v>
      </c>
      <c r="GV1082" s="9">
        <v>64.33</v>
      </c>
      <c r="GW1082" s="9">
        <v>64.38</v>
      </c>
      <c r="GX1082" s="9">
        <v>64.430000000000007</v>
      </c>
      <c r="GY1082" s="9">
        <v>64.45</v>
      </c>
      <c r="GZ1082" s="9">
        <v>64.489999999999995</v>
      </c>
      <c r="HA1082" s="9">
        <v>64.58</v>
      </c>
      <c r="HB1082" s="9">
        <v>64.67</v>
      </c>
      <c r="HC1082" s="9">
        <v>64.77</v>
      </c>
      <c r="HD1082" s="9">
        <v>64.849999999999994</v>
      </c>
      <c r="HE1082" s="9">
        <v>64.900000000000006</v>
      </c>
      <c r="HF1082" s="9">
        <v>64.959999999999994</v>
      </c>
      <c r="HG1082" s="9">
        <v>65.03</v>
      </c>
      <c r="HH1082" s="9">
        <v>65.099999999999994</v>
      </c>
      <c r="HI1082" s="9">
        <v>65.19</v>
      </c>
      <c r="HJ1082" s="9">
        <v>65.31</v>
      </c>
      <c r="HK1082" s="9">
        <v>65.38</v>
      </c>
      <c r="HL1082" s="9">
        <v>65.459999999999994</v>
      </c>
      <c r="HM1082" s="9">
        <v>65.599999999999994</v>
      </c>
      <c r="HN1082" s="9">
        <v>65.72</v>
      </c>
      <c r="HO1082" s="9">
        <v>65.81</v>
      </c>
      <c r="HP1082" s="9">
        <v>65.92</v>
      </c>
      <c r="HQ1082" s="9">
        <v>66</v>
      </c>
      <c r="HR1082" s="9">
        <v>66.05</v>
      </c>
      <c r="HS1082" s="9">
        <v>66.11</v>
      </c>
      <c r="HT1082" s="9">
        <v>66.17</v>
      </c>
      <c r="HU1082" s="9">
        <v>66.23</v>
      </c>
      <c r="HV1082" s="9">
        <v>66.33</v>
      </c>
      <c r="HW1082" s="9">
        <v>66.42</v>
      </c>
      <c r="HX1082" s="9">
        <v>66.47</v>
      </c>
      <c r="HY1082" s="9">
        <v>66.53</v>
      </c>
      <c r="ID1082" s="14">
        <v>84.838099999999997</v>
      </c>
      <c r="IE1082" s="14">
        <v>84.747900000000001</v>
      </c>
      <c r="IF1082" s="14">
        <v>-0.10641399999999999</v>
      </c>
      <c r="IH1082" s="7">
        <v>67.52</v>
      </c>
      <c r="II1082" s="9">
        <v>77.23</v>
      </c>
    </row>
    <row r="1083" spans="1:243" x14ac:dyDescent="0.35">
      <c r="A1083" s="6">
        <f t="shared" si="230"/>
        <v>46066</v>
      </c>
      <c r="B1083" s="13">
        <f t="shared" si="231"/>
        <v>2</v>
      </c>
      <c r="C1083" s="13">
        <f t="shared" si="232"/>
        <v>2026</v>
      </c>
      <c r="D1083">
        <f t="shared" si="233"/>
        <v>202602</v>
      </c>
      <c r="E1083">
        <f t="shared" si="234"/>
        <v>1</v>
      </c>
      <c r="F1083">
        <f t="shared" si="235"/>
        <v>202601</v>
      </c>
      <c r="G1083" t="s">
        <v>2305</v>
      </c>
      <c r="H1083" s="9">
        <v>3.75</v>
      </c>
      <c r="I1083" s="9">
        <v>3.7267000000000001</v>
      </c>
      <c r="J1083" s="10">
        <v>3.6294764000000002</v>
      </c>
      <c r="K1083" s="10">
        <v>3.5514385000000002</v>
      </c>
      <c r="L1083" s="10">
        <v>3.4876906999999999</v>
      </c>
      <c r="M1083" s="10">
        <v>3.4327055999999998</v>
      </c>
      <c r="N1083" s="10">
        <v>3.3834892999999999</v>
      </c>
      <c r="O1083" s="10">
        <v>3.3412253999999999</v>
      </c>
      <c r="P1083" s="10">
        <v>3.3071812</v>
      </c>
      <c r="Q1083" s="10">
        <v>3.2832119999999998</v>
      </c>
      <c r="R1083" s="10">
        <v>3.2697132999999998</v>
      </c>
      <c r="S1083" s="10">
        <v>3.2653473000000002</v>
      </c>
      <c r="T1083" s="10">
        <v>3.2693191000000001</v>
      </c>
      <c r="U1083" s="10">
        <v>3.2791822000000002</v>
      </c>
      <c r="V1083" s="10">
        <v>3.2915562999999999</v>
      </c>
      <c r="W1083" s="10">
        <v>3.3053876999999998</v>
      </c>
      <c r="X1083" s="10">
        <v>3.3204050999999999</v>
      </c>
      <c r="Y1083" s="10">
        <v>3.3363377999999999</v>
      </c>
      <c r="Z1083" s="10">
        <v>3.3529149999999999</v>
      </c>
      <c r="AA1083" s="10">
        <v>3.3698655</v>
      </c>
      <c r="AB1083" s="10">
        <v>3.3869631</v>
      </c>
      <c r="AC1083" s="10">
        <v>3.4041343999999998</v>
      </c>
      <c r="AD1083" s="10">
        <v>3.4213387000000002</v>
      </c>
      <c r="AE1083" s="10">
        <v>3.4385357000000001</v>
      </c>
      <c r="AF1083" s="10">
        <v>3.4556852999999998</v>
      </c>
      <c r="AG1083" s="10">
        <v>3.4727464000000001</v>
      </c>
      <c r="AH1083" s="10">
        <v>3.4896850000000001</v>
      </c>
      <c r="AI1083" s="10">
        <v>3.5064928000000002</v>
      </c>
      <c r="AJ1083" s="10">
        <v>3.5231682000000002</v>
      </c>
      <c r="AK1083" s="10">
        <v>3.5397102999999999</v>
      </c>
      <c r="AL1083" s="10">
        <v>3.5561180999999999</v>
      </c>
      <c r="AM1083" s="10">
        <v>3.57239</v>
      </c>
      <c r="AN1083" s="10">
        <v>3.5885251999999999</v>
      </c>
      <c r="AO1083" s="10">
        <v>3.6045226000000001</v>
      </c>
      <c r="AP1083" s="10">
        <v>3.6203808</v>
      </c>
      <c r="AQ1083" s="10">
        <v>3.6360986</v>
      </c>
      <c r="AR1083" s="10">
        <v>3.6516752000000001</v>
      </c>
      <c r="AS1083" s="10">
        <v>3.667109</v>
      </c>
      <c r="AT1083" s="10">
        <v>3.6824017000000002</v>
      </c>
      <c r="AU1083" s="10">
        <v>3.6975663999999999</v>
      </c>
      <c r="AV1083" s="10">
        <v>3.7126188999999998</v>
      </c>
      <c r="AW1083" s="10">
        <v>3.7275754000000001</v>
      </c>
      <c r="AX1083" s="10">
        <v>3.7424525000000002</v>
      </c>
      <c r="AY1083" s="10">
        <v>3.7572657</v>
      </c>
      <c r="AZ1083" s="10">
        <v>3.7720313999999999</v>
      </c>
      <c r="BA1083" s="10">
        <v>3.7867660000000001</v>
      </c>
      <c r="BB1083" s="10">
        <v>3.8014853</v>
      </c>
      <c r="BC1083" s="10">
        <v>3.8162053999999999</v>
      </c>
      <c r="BD1083" s="10">
        <v>3.8309429000000002</v>
      </c>
      <c r="BE1083" s="10">
        <v>3.8457134000000002</v>
      </c>
      <c r="BF1083" s="10">
        <v>3.8605304999999999</v>
      </c>
      <c r="BG1083" s="10">
        <v>3.8753953000000001</v>
      </c>
      <c r="BH1083" s="10">
        <v>3.8903050000000001</v>
      </c>
      <c r="BI1083" s="10">
        <v>3.9052573000000002</v>
      </c>
      <c r="BJ1083" s="10">
        <v>3.9202499999999998</v>
      </c>
      <c r="BK1083" s="10">
        <v>3.9352800999999999</v>
      </c>
      <c r="BL1083" s="10">
        <v>3.9503455000000001</v>
      </c>
      <c r="BM1083" s="10">
        <v>3.9654438999999999</v>
      </c>
      <c r="BN1083" s="10">
        <v>3.9805723999999998</v>
      </c>
      <c r="BO1083" s="10">
        <v>3.9957288000000002</v>
      </c>
      <c r="BP1083" s="10">
        <v>4.0109108000000004</v>
      </c>
      <c r="BQ1083" s="10">
        <v>4.0261155000000004</v>
      </c>
      <c r="BR1083" s="10">
        <v>4.1175598999999998</v>
      </c>
      <c r="BS1083" s="10">
        <v>4.2084301999999996</v>
      </c>
      <c r="BU1083" s="9">
        <v>76.25</v>
      </c>
      <c r="BV1083" s="9">
        <v>74.23</v>
      </c>
      <c r="BW1083" s="9">
        <v>73.45</v>
      </c>
      <c r="BX1083" s="9">
        <v>71.95</v>
      </c>
      <c r="BY1083" s="9">
        <v>70.77</v>
      </c>
      <c r="BZ1083" s="9">
        <v>70.849999999999994</v>
      </c>
      <c r="CA1083" s="9">
        <v>72.14</v>
      </c>
      <c r="CB1083" s="9">
        <v>71.94</v>
      </c>
      <c r="CC1083" s="9">
        <v>75.94</v>
      </c>
      <c r="CD1083" s="9">
        <v>78.349999999999994</v>
      </c>
      <c r="CE1083" s="9">
        <v>80.33</v>
      </c>
      <c r="CF1083" s="9">
        <v>80.23</v>
      </c>
      <c r="CG1083" s="9">
        <v>75.400000000000006</v>
      </c>
      <c r="CH1083" s="9">
        <v>67.91</v>
      </c>
      <c r="CI1083" s="9">
        <v>61.05</v>
      </c>
      <c r="CJ1083" s="9">
        <v>58.7</v>
      </c>
      <c r="CK1083" s="9">
        <v>59.32</v>
      </c>
      <c r="CL1083" s="9">
        <v>59.39</v>
      </c>
      <c r="CM1083" s="9">
        <v>61.4</v>
      </c>
      <c r="CN1083" s="9">
        <v>63.01</v>
      </c>
      <c r="CO1083" s="9">
        <v>65.84</v>
      </c>
      <c r="CP1083" s="9">
        <v>67.72</v>
      </c>
      <c r="CQ1083" s="9">
        <v>70.2</v>
      </c>
      <c r="CR1083" s="9">
        <v>71.22</v>
      </c>
      <c r="CS1083" s="9">
        <v>67.02</v>
      </c>
      <c r="CT1083" s="9">
        <v>57.56</v>
      </c>
      <c r="CU1083" s="9">
        <v>53.81</v>
      </c>
      <c r="CV1083" s="9">
        <v>51.65</v>
      </c>
      <c r="CW1083" s="9">
        <v>51.01</v>
      </c>
      <c r="CX1083" s="9">
        <v>51.39</v>
      </c>
      <c r="CY1083" s="9">
        <v>53.1</v>
      </c>
      <c r="CZ1083" s="9">
        <v>57.87</v>
      </c>
      <c r="DA1083" s="9">
        <v>60.1</v>
      </c>
      <c r="DB1083" s="9">
        <v>61.49</v>
      </c>
      <c r="DC1083" s="9">
        <v>65.010000000000005</v>
      </c>
      <c r="DD1083" s="9">
        <v>64.430000000000007</v>
      </c>
      <c r="DE1083" s="9">
        <v>62.1</v>
      </c>
      <c r="DF1083" s="9">
        <v>55.18</v>
      </c>
      <c r="DG1083" s="9">
        <v>52</v>
      </c>
      <c r="DH1083" s="9">
        <v>50.53</v>
      </c>
      <c r="DI1083" s="9">
        <v>51.14</v>
      </c>
      <c r="DJ1083" s="9">
        <v>50.82</v>
      </c>
      <c r="DK1083" s="9">
        <v>52.02</v>
      </c>
      <c r="DL1083" s="9">
        <v>55.44</v>
      </c>
      <c r="DM1083" s="9">
        <v>58.04</v>
      </c>
      <c r="DN1083" s="9">
        <v>60.61</v>
      </c>
      <c r="DO1083" s="9">
        <v>64.37</v>
      </c>
      <c r="DP1083" s="9">
        <v>65.510000000000005</v>
      </c>
      <c r="DR1083" s="9">
        <v>74.17</v>
      </c>
      <c r="DS1083" s="9">
        <v>68.88</v>
      </c>
      <c r="DT1083" s="9">
        <v>66.61</v>
      </c>
      <c r="DU1083" s="9">
        <v>65.52</v>
      </c>
      <c r="DV1083" s="9">
        <v>66.59</v>
      </c>
      <c r="DW1083" s="9">
        <v>66.3</v>
      </c>
      <c r="DX1083" s="9">
        <v>67.91</v>
      </c>
      <c r="DY1083" s="9">
        <v>69.86</v>
      </c>
      <c r="DZ1083" s="9">
        <v>70.78</v>
      </c>
      <c r="EA1083" s="9">
        <v>72.099999999999994</v>
      </c>
      <c r="EB1083" s="9">
        <v>75.599999999999994</v>
      </c>
      <c r="EC1083" s="9">
        <v>76.239999999999995</v>
      </c>
      <c r="ED1083" s="9">
        <v>73.260000000000005</v>
      </c>
      <c r="EE1083" s="9">
        <v>63.58</v>
      </c>
      <c r="EF1083" s="9">
        <v>59.46</v>
      </c>
      <c r="EG1083" s="9">
        <v>58.52</v>
      </c>
      <c r="EH1083" s="9">
        <v>58.64</v>
      </c>
      <c r="EI1083" s="9">
        <v>59.5</v>
      </c>
      <c r="EJ1083" s="9">
        <v>62</v>
      </c>
      <c r="EK1083" s="9">
        <v>66.31</v>
      </c>
      <c r="EL1083" s="9">
        <v>68.459999999999994</v>
      </c>
      <c r="EM1083" s="9">
        <v>68.599999999999994</v>
      </c>
      <c r="EN1083" s="9">
        <v>68.62</v>
      </c>
      <c r="EO1083" s="9">
        <v>68.17</v>
      </c>
      <c r="EP1083" s="9">
        <v>65.739999999999995</v>
      </c>
      <c r="EQ1083" s="9">
        <v>58.05</v>
      </c>
      <c r="ER1083" s="9">
        <v>55.18</v>
      </c>
      <c r="ES1083" s="9">
        <v>54.57</v>
      </c>
      <c r="ET1083" s="9">
        <v>54.74</v>
      </c>
      <c r="EU1083" s="9">
        <v>55.58</v>
      </c>
      <c r="EV1083" s="9">
        <v>58.22</v>
      </c>
      <c r="EW1083" s="9">
        <v>63.34</v>
      </c>
      <c r="EX1083" s="9">
        <v>65.28</v>
      </c>
      <c r="EY1083" s="9">
        <v>65.569999999999993</v>
      </c>
      <c r="EZ1083" s="9">
        <v>65.569999999999993</v>
      </c>
      <c r="FA1083" s="9">
        <v>65.22</v>
      </c>
      <c r="FB1083" s="9">
        <v>63.16</v>
      </c>
      <c r="FC1083" s="9">
        <v>59.15</v>
      </c>
      <c r="FD1083" s="9">
        <v>57.05</v>
      </c>
      <c r="FE1083" s="9">
        <v>55.81</v>
      </c>
      <c r="FF1083" s="9">
        <v>55.39</v>
      </c>
      <c r="FG1083" s="9">
        <v>56.61</v>
      </c>
      <c r="FH1083" s="9">
        <v>59.84</v>
      </c>
      <c r="FI1083" s="9">
        <v>64.680000000000007</v>
      </c>
      <c r="FJ1083" s="9">
        <v>66.84</v>
      </c>
      <c r="FK1083" s="9">
        <v>67.14</v>
      </c>
      <c r="FL1083" s="9">
        <v>67.16</v>
      </c>
      <c r="FM1083" s="9">
        <v>66.84</v>
      </c>
      <c r="FO1083" s="9">
        <v>84.650300000000001</v>
      </c>
      <c r="FP1083" s="7">
        <v>69.959999999999994</v>
      </c>
      <c r="FQ1083" s="9">
        <v>1.3612</v>
      </c>
      <c r="FT1083" s="7">
        <v>3.6</v>
      </c>
      <c r="FU1083" s="7">
        <v>4.42</v>
      </c>
      <c r="FV1083" s="9">
        <v>84.872100000000003</v>
      </c>
      <c r="FX1083" s="9">
        <v>67.75</v>
      </c>
      <c r="FY1083" s="9">
        <v>66.599999999999994</v>
      </c>
      <c r="FZ1083" s="9">
        <v>65.48</v>
      </c>
      <c r="GA1083" s="9">
        <v>64.290000000000006</v>
      </c>
      <c r="GB1083" s="9">
        <v>64.569999999999993</v>
      </c>
      <c r="GD1083" s="9">
        <v>67.75</v>
      </c>
      <c r="GE1083" s="9">
        <v>67.09</v>
      </c>
      <c r="GF1083" s="9">
        <v>66.599999999999994</v>
      </c>
      <c r="GG1083" s="9">
        <v>66.2</v>
      </c>
      <c r="GH1083" s="9">
        <v>65.819999999999993</v>
      </c>
      <c r="GI1083" s="9">
        <v>65.48</v>
      </c>
      <c r="GJ1083" s="9">
        <v>65.17</v>
      </c>
      <c r="GK1083" s="9">
        <v>64.91</v>
      </c>
      <c r="GL1083" s="9">
        <v>64.69</v>
      </c>
      <c r="GM1083" s="9">
        <v>64.510000000000005</v>
      </c>
      <c r="GN1083" s="9">
        <v>64.37</v>
      </c>
      <c r="GO1083" s="9">
        <v>64.290000000000006</v>
      </c>
      <c r="GP1083" s="9">
        <v>64.25</v>
      </c>
      <c r="GQ1083" s="9">
        <v>64.23</v>
      </c>
      <c r="GR1083" s="9">
        <v>64.239999999999995</v>
      </c>
      <c r="GS1083" s="9">
        <v>64.23</v>
      </c>
      <c r="GT1083" s="9">
        <v>64.239999999999995</v>
      </c>
      <c r="GU1083" s="9">
        <v>64.28</v>
      </c>
      <c r="GV1083" s="9">
        <v>64.33</v>
      </c>
      <c r="GW1083" s="9">
        <v>64.38</v>
      </c>
      <c r="GX1083" s="9">
        <v>64.430000000000007</v>
      </c>
      <c r="GY1083" s="9">
        <v>64.45</v>
      </c>
      <c r="GZ1083" s="9">
        <v>64.489999999999995</v>
      </c>
      <c r="HA1083" s="9">
        <v>64.569999999999993</v>
      </c>
      <c r="HB1083" s="9">
        <v>64.66</v>
      </c>
      <c r="HC1083" s="9">
        <v>64.75</v>
      </c>
      <c r="HD1083" s="9">
        <v>64.84</v>
      </c>
      <c r="HE1083" s="9">
        <v>64.900000000000006</v>
      </c>
      <c r="HF1083" s="9">
        <v>64.95</v>
      </c>
      <c r="HG1083" s="9">
        <v>65.010000000000005</v>
      </c>
      <c r="HH1083" s="9">
        <v>65.08</v>
      </c>
      <c r="HI1083" s="9">
        <v>65.17</v>
      </c>
      <c r="HJ1083" s="9">
        <v>65.28</v>
      </c>
      <c r="HK1083" s="9">
        <v>65.34</v>
      </c>
      <c r="HL1083" s="9">
        <v>65.41</v>
      </c>
      <c r="HM1083" s="9">
        <v>65.55</v>
      </c>
      <c r="HN1083" s="9">
        <v>65.67</v>
      </c>
      <c r="HO1083" s="9">
        <v>65.760000000000005</v>
      </c>
      <c r="HP1083" s="9">
        <v>65.87</v>
      </c>
      <c r="HQ1083" s="9">
        <v>65.94</v>
      </c>
      <c r="HR1083" s="9">
        <v>65.98</v>
      </c>
      <c r="HS1083" s="9">
        <v>66.03</v>
      </c>
      <c r="HT1083" s="9">
        <v>66.08</v>
      </c>
      <c r="HU1083" s="9">
        <v>66.150000000000006</v>
      </c>
      <c r="HV1083" s="9">
        <v>66.25</v>
      </c>
      <c r="HW1083" s="9">
        <v>66.34</v>
      </c>
      <c r="HX1083" s="9">
        <v>66.38</v>
      </c>
      <c r="HY1083" s="9">
        <v>66.430000000000007</v>
      </c>
      <c r="ID1083" s="14">
        <v>84.838099999999997</v>
      </c>
      <c r="IE1083" s="14">
        <v>84.747900000000001</v>
      </c>
      <c r="IF1083" s="14">
        <v>-0.10641399999999999</v>
      </c>
      <c r="IH1083" s="7">
        <v>67.75</v>
      </c>
      <c r="II1083" s="9">
        <v>76.25</v>
      </c>
    </row>
    <row r="1084" spans="1:243" x14ac:dyDescent="0.35">
      <c r="A1084" s="6">
        <f t="shared" si="230"/>
        <v>46069</v>
      </c>
      <c r="B1084" s="13">
        <f t="shared" si="231"/>
        <v>2</v>
      </c>
      <c r="C1084" s="13">
        <f t="shared" si="232"/>
        <v>2026</v>
      </c>
      <c r="D1084">
        <f t="shared" si="233"/>
        <v>202602</v>
      </c>
      <c r="E1084">
        <f t="shared" si="234"/>
        <v>1</v>
      </c>
      <c r="F1084">
        <f t="shared" si="235"/>
        <v>202601</v>
      </c>
      <c r="G1084" t="s">
        <v>2306</v>
      </c>
      <c r="H1084" s="9">
        <v>3.75</v>
      </c>
      <c r="I1084" s="9">
        <v>3.7275999999999998</v>
      </c>
      <c r="J1084" s="10">
        <v>3.615875</v>
      </c>
      <c r="K1084" s="10">
        <v>3.5415008000000001</v>
      </c>
      <c r="L1084" s="10">
        <v>3.4821311000000001</v>
      </c>
      <c r="M1084" s="10">
        <v>3.4305633000000002</v>
      </c>
      <c r="N1084" s="10">
        <v>3.3835582999999998</v>
      </c>
      <c r="O1084" s="10">
        <v>3.3421599</v>
      </c>
      <c r="P1084" s="10">
        <v>3.3075388000000001</v>
      </c>
      <c r="Q1084" s="10">
        <v>3.2817688</v>
      </c>
      <c r="R1084" s="10">
        <v>3.2654124000000002</v>
      </c>
      <c r="S1084" s="10">
        <v>3.2576242999999998</v>
      </c>
      <c r="T1084" s="10">
        <v>3.2581590999999999</v>
      </c>
      <c r="U1084" s="10">
        <v>3.2653908</v>
      </c>
      <c r="V1084" s="10">
        <v>3.276659</v>
      </c>
      <c r="W1084" s="10">
        <v>3.2908743</v>
      </c>
      <c r="X1084" s="10">
        <v>3.3074249999999998</v>
      </c>
      <c r="Y1084" s="10">
        <v>3.3256999</v>
      </c>
      <c r="Z1084" s="10">
        <v>3.3450877999999999</v>
      </c>
      <c r="AA1084" s="10">
        <v>3.3649770999999999</v>
      </c>
      <c r="AB1084" s="10">
        <v>3.3848598999999999</v>
      </c>
      <c r="AC1084" s="10">
        <v>3.4045846000000002</v>
      </c>
      <c r="AD1084" s="10">
        <v>3.4240754999999998</v>
      </c>
      <c r="AE1084" s="10">
        <v>3.4432581</v>
      </c>
      <c r="AF1084" s="10">
        <v>3.4620573000000001</v>
      </c>
      <c r="AG1084" s="10">
        <v>3.4803978999999998</v>
      </c>
      <c r="AH1084" s="10">
        <v>3.4982224999999998</v>
      </c>
      <c r="AI1084" s="10">
        <v>3.5155449000000001</v>
      </c>
      <c r="AJ1084" s="10">
        <v>3.5323956000000001</v>
      </c>
      <c r="AK1084" s="10">
        <v>3.5488059000000001</v>
      </c>
      <c r="AL1084" s="10">
        <v>3.5648070999999999</v>
      </c>
      <c r="AM1084" s="10">
        <v>3.5804298000000001</v>
      </c>
      <c r="AN1084" s="10">
        <v>3.5957053000000001</v>
      </c>
      <c r="AO1084" s="10">
        <v>3.6106649000000002</v>
      </c>
      <c r="AP1084" s="10">
        <v>3.6253392</v>
      </c>
      <c r="AQ1084" s="10">
        <v>3.6397594999999998</v>
      </c>
      <c r="AR1084" s="10">
        <v>3.6539571</v>
      </c>
      <c r="AS1084" s="10">
        <v>3.6679624999999998</v>
      </c>
      <c r="AT1084" s="10">
        <v>3.6818056000000001</v>
      </c>
      <c r="AU1084" s="10">
        <v>3.6955094000000002</v>
      </c>
      <c r="AV1084" s="10">
        <v>3.7090945</v>
      </c>
      <c r="AW1084" s="10">
        <v>3.7225820999999999</v>
      </c>
      <c r="AX1084" s="10">
        <v>3.7359933000000001</v>
      </c>
      <c r="AY1084" s="10">
        <v>3.7493489000000002</v>
      </c>
      <c r="AZ1084" s="10">
        <v>3.76267</v>
      </c>
      <c r="BA1084" s="10">
        <v>3.7759778000000002</v>
      </c>
      <c r="BB1084" s="10">
        <v>3.7892929</v>
      </c>
      <c r="BC1084" s="10">
        <v>3.8026365000000002</v>
      </c>
      <c r="BD1084" s="10">
        <v>3.8160297000000001</v>
      </c>
      <c r="BE1084" s="10">
        <v>3.8294934</v>
      </c>
      <c r="BF1084" s="10">
        <v>3.8430458000000001</v>
      </c>
      <c r="BG1084" s="10">
        <v>3.8566910000000001</v>
      </c>
      <c r="BH1084" s="10">
        <v>3.8704277</v>
      </c>
      <c r="BI1084" s="10">
        <v>3.884255</v>
      </c>
      <c r="BJ1084" s="10">
        <v>3.8981720000000002</v>
      </c>
      <c r="BK1084" s="10">
        <v>3.9121774</v>
      </c>
      <c r="BL1084" s="10">
        <v>3.9262701999999998</v>
      </c>
      <c r="BM1084" s="10">
        <v>3.9404496999999998</v>
      </c>
      <c r="BN1084" s="10">
        <v>3.9547143999999999</v>
      </c>
      <c r="BO1084" s="10">
        <v>3.9690634999999999</v>
      </c>
      <c r="BP1084" s="10">
        <v>3.9834961999999998</v>
      </c>
      <c r="BQ1084" s="10">
        <v>3.998011</v>
      </c>
      <c r="BR1084" s="10">
        <v>4.0865647999999997</v>
      </c>
      <c r="BS1084" s="10">
        <v>4.1765563999999999</v>
      </c>
      <c r="BU1084" s="9">
        <v>72.55</v>
      </c>
      <c r="BV1084" s="9">
        <v>71.569999999999993</v>
      </c>
      <c r="BW1084" s="9">
        <v>71.099999999999994</v>
      </c>
      <c r="BX1084" s="9">
        <v>70.19</v>
      </c>
      <c r="BY1084" s="9">
        <v>68.92</v>
      </c>
      <c r="BZ1084" s="9">
        <v>68.92</v>
      </c>
      <c r="CA1084" s="9">
        <v>70.02</v>
      </c>
      <c r="CB1084" s="9">
        <v>69.819999999999993</v>
      </c>
      <c r="CC1084" s="9">
        <v>73.900000000000006</v>
      </c>
      <c r="CD1084" s="9">
        <v>76.37</v>
      </c>
      <c r="CE1084" s="9">
        <v>78.83</v>
      </c>
      <c r="CF1084" s="9">
        <v>78.349999999999994</v>
      </c>
      <c r="CG1084" s="9">
        <v>73.38</v>
      </c>
      <c r="CH1084" s="9">
        <v>67.22</v>
      </c>
      <c r="CI1084" s="9">
        <v>60.88</v>
      </c>
      <c r="CJ1084" s="9">
        <v>58.51</v>
      </c>
      <c r="CK1084" s="9">
        <v>59.19</v>
      </c>
      <c r="CL1084" s="9">
        <v>59.24</v>
      </c>
      <c r="CM1084" s="9">
        <v>61.03</v>
      </c>
      <c r="CN1084" s="9">
        <v>62.5</v>
      </c>
      <c r="CO1084" s="9">
        <v>65.239999999999995</v>
      </c>
      <c r="CP1084" s="9">
        <v>67.05</v>
      </c>
      <c r="CQ1084" s="9">
        <v>69.55</v>
      </c>
      <c r="CR1084" s="9">
        <v>70.81</v>
      </c>
      <c r="CS1084" s="9">
        <v>66.739999999999995</v>
      </c>
      <c r="CT1084" s="9">
        <v>57.6</v>
      </c>
      <c r="CU1084" s="9">
        <v>53.85</v>
      </c>
      <c r="CV1084" s="9">
        <v>51.66</v>
      </c>
      <c r="CW1084" s="9">
        <v>50.99</v>
      </c>
      <c r="CX1084" s="9">
        <v>51.35</v>
      </c>
      <c r="CY1084" s="9">
        <v>53.07</v>
      </c>
      <c r="CZ1084" s="9">
        <v>57.48</v>
      </c>
      <c r="DA1084" s="9">
        <v>59.69</v>
      </c>
      <c r="DB1084" s="9">
        <v>61.08</v>
      </c>
      <c r="DC1084" s="9">
        <v>64.489999999999995</v>
      </c>
      <c r="DD1084" s="9">
        <v>63.91</v>
      </c>
      <c r="DE1084" s="9">
        <v>61.58</v>
      </c>
      <c r="DF1084" s="9">
        <v>54.55</v>
      </c>
      <c r="DG1084" s="9">
        <v>51.37</v>
      </c>
      <c r="DH1084" s="9">
        <v>49.9</v>
      </c>
      <c r="DI1084" s="9">
        <v>50.52</v>
      </c>
      <c r="DJ1084" s="9">
        <v>50.19</v>
      </c>
      <c r="DK1084" s="9">
        <v>51.38</v>
      </c>
      <c r="DL1084" s="9">
        <v>54.7</v>
      </c>
      <c r="DM1084" s="9">
        <v>57.3</v>
      </c>
      <c r="DN1084" s="9">
        <v>59.86</v>
      </c>
      <c r="DO1084" s="9">
        <v>63.56</v>
      </c>
      <c r="DP1084" s="9">
        <v>64.650000000000006</v>
      </c>
      <c r="DR1084" s="9">
        <v>71.040000000000006</v>
      </c>
      <c r="DS1084" s="9">
        <v>66.900000000000006</v>
      </c>
      <c r="DT1084" s="9">
        <v>65.37</v>
      </c>
      <c r="DU1084" s="9">
        <v>64.52</v>
      </c>
      <c r="DV1084" s="9">
        <v>65.430000000000007</v>
      </c>
      <c r="DW1084" s="9">
        <v>65.08</v>
      </c>
      <c r="DX1084" s="9">
        <v>66.680000000000007</v>
      </c>
      <c r="DY1084" s="9">
        <v>68.94</v>
      </c>
      <c r="DZ1084" s="9">
        <v>69.849999999999994</v>
      </c>
      <c r="EA1084" s="9">
        <v>71.16</v>
      </c>
      <c r="EB1084" s="9">
        <v>74.400000000000006</v>
      </c>
      <c r="EC1084" s="9">
        <v>75.03</v>
      </c>
      <c r="ED1084" s="9">
        <v>72.08</v>
      </c>
      <c r="EE1084" s="9">
        <v>62.97</v>
      </c>
      <c r="EF1084" s="9">
        <v>58.9</v>
      </c>
      <c r="EG1084" s="9">
        <v>57.9</v>
      </c>
      <c r="EH1084" s="9">
        <v>58.14</v>
      </c>
      <c r="EI1084" s="9">
        <v>59.01</v>
      </c>
      <c r="EJ1084" s="9">
        <v>61.61</v>
      </c>
      <c r="EK1084" s="9">
        <v>65.88</v>
      </c>
      <c r="EL1084" s="9">
        <v>68.02</v>
      </c>
      <c r="EM1084" s="9">
        <v>68.16</v>
      </c>
      <c r="EN1084" s="9">
        <v>68.180000000000007</v>
      </c>
      <c r="EO1084" s="9">
        <v>67.72</v>
      </c>
      <c r="EP1084" s="9">
        <v>65.319999999999993</v>
      </c>
      <c r="EQ1084" s="9">
        <v>58.53</v>
      </c>
      <c r="ER1084" s="9">
        <v>55.67</v>
      </c>
      <c r="ES1084" s="9">
        <v>55.06</v>
      </c>
      <c r="ET1084" s="9">
        <v>55.22</v>
      </c>
      <c r="EU1084" s="9">
        <v>56.06</v>
      </c>
      <c r="EV1084" s="9">
        <v>58.7</v>
      </c>
      <c r="EW1084" s="9">
        <v>63.04</v>
      </c>
      <c r="EX1084" s="9">
        <v>64.989999999999995</v>
      </c>
      <c r="EY1084" s="9">
        <v>65.28</v>
      </c>
      <c r="EZ1084" s="9">
        <v>65.290000000000006</v>
      </c>
      <c r="FA1084" s="9">
        <v>64.94</v>
      </c>
      <c r="FB1084" s="9">
        <v>62.89</v>
      </c>
      <c r="FC1084" s="9">
        <v>58.23</v>
      </c>
      <c r="FD1084" s="9">
        <v>56.13</v>
      </c>
      <c r="FE1084" s="9">
        <v>54.89</v>
      </c>
      <c r="FF1084" s="9">
        <v>54.47</v>
      </c>
      <c r="FG1084" s="9">
        <v>55.69</v>
      </c>
      <c r="FH1084" s="9">
        <v>58.92</v>
      </c>
      <c r="FI1084" s="9">
        <v>64.22</v>
      </c>
      <c r="FJ1084" s="9">
        <v>66.36</v>
      </c>
      <c r="FK1084" s="9">
        <v>66.66</v>
      </c>
      <c r="FL1084" s="9">
        <v>66.680000000000007</v>
      </c>
      <c r="FM1084" s="9">
        <v>66.36</v>
      </c>
      <c r="FO1084" s="9">
        <v>84.741500000000002</v>
      </c>
      <c r="FP1084" s="7">
        <v>70.81</v>
      </c>
      <c r="FQ1084" s="9">
        <v>1.3633</v>
      </c>
      <c r="FT1084" s="7">
        <v>3.6</v>
      </c>
      <c r="FU1084" s="7">
        <v>4.41</v>
      </c>
      <c r="FV1084" s="9">
        <v>84.967699999999994</v>
      </c>
      <c r="FX1084" s="9">
        <v>68.650000000000006</v>
      </c>
      <c r="FY1084" s="9">
        <v>67.45</v>
      </c>
      <c r="FZ1084" s="9">
        <v>66.239999999999995</v>
      </c>
      <c r="GA1084" s="9">
        <v>64.95</v>
      </c>
      <c r="GB1084" s="9">
        <v>65.08</v>
      </c>
      <c r="GD1084" s="9">
        <v>68.650000000000006</v>
      </c>
      <c r="GE1084" s="9">
        <v>67.97</v>
      </c>
      <c r="GF1084" s="9">
        <v>67.45</v>
      </c>
      <c r="GG1084" s="9">
        <v>67.010000000000005</v>
      </c>
      <c r="GH1084" s="9">
        <v>66.61</v>
      </c>
      <c r="GI1084" s="9">
        <v>66.239999999999995</v>
      </c>
      <c r="GJ1084" s="9">
        <v>65.92</v>
      </c>
      <c r="GK1084" s="9">
        <v>65.64</v>
      </c>
      <c r="GL1084" s="9">
        <v>65.400000000000006</v>
      </c>
      <c r="GM1084" s="9">
        <v>65.2</v>
      </c>
      <c r="GN1084" s="9">
        <v>65.05</v>
      </c>
      <c r="GO1084" s="9">
        <v>64.95</v>
      </c>
      <c r="GP1084" s="9">
        <v>64.89</v>
      </c>
      <c r="GQ1084" s="9">
        <v>64.86</v>
      </c>
      <c r="GR1084" s="9">
        <v>64.86</v>
      </c>
      <c r="GS1084" s="9">
        <v>64.84</v>
      </c>
      <c r="GT1084" s="9">
        <v>64.84</v>
      </c>
      <c r="GU1084" s="9">
        <v>64.86</v>
      </c>
      <c r="GV1084" s="9">
        <v>64.89</v>
      </c>
      <c r="GW1084" s="9">
        <v>64.930000000000007</v>
      </c>
      <c r="GX1084" s="9">
        <v>64.97</v>
      </c>
      <c r="GY1084" s="9">
        <v>64.98</v>
      </c>
      <c r="GZ1084" s="9">
        <v>65.010000000000005</v>
      </c>
      <c r="HA1084" s="9">
        <v>65.08</v>
      </c>
      <c r="HB1084" s="9">
        <v>65.16</v>
      </c>
      <c r="HC1084" s="9">
        <v>65.239999999999995</v>
      </c>
      <c r="HD1084" s="9">
        <v>65.31</v>
      </c>
      <c r="HE1084" s="9">
        <v>65.349999999999994</v>
      </c>
      <c r="HF1084" s="9">
        <v>65.400000000000006</v>
      </c>
      <c r="HG1084" s="9">
        <v>65.45</v>
      </c>
      <c r="HH1084" s="9">
        <v>65.5</v>
      </c>
      <c r="HI1084" s="9">
        <v>65.58</v>
      </c>
      <c r="HJ1084" s="9">
        <v>65.680000000000007</v>
      </c>
      <c r="HK1084" s="9">
        <v>65.739999999999995</v>
      </c>
      <c r="HL1084" s="9">
        <v>65.81</v>
      </c>
      <c r="HM1084" s="9">
        <v>65.94</v>
      </c>
      <c r="HN1084" s="9">
        <v>66.05</v>
      </c>
      <c r="HO1084" s="9">
        <v>66.13</v>
      </c>
      <c r="HP1084" s="9">
        <v>66.23</v>
      </c>
      <c r="HQ1084" s="9">
        <v>66.3</v>
      </c>
      <c r="HR1084" s="9">
        <v>66.33</v>
      </c>
      <c r="HS1084" s="9">
        <v>66.37</v>
      </c>
      <c r="HT1084" s="9">
        <v>66.41</v>
      </c>
      <c r="HU1084" s="9">
        <v>66.47</v>
      </c>
      <c r="HV1084" s="9">
        <v>66.56</v>
      </c>
      <c r="HW1084" s="9">
        <v>66.64</v>
      </c>
      <c r="HX1084" s="9">
        <v>66.680000000000007</v>
      </c>
      <c r="HY1084" s="9">
        <v>66.73</v>
      </c>
      <c r="ID1084" s="14">
        <v>84.838099999999997</v>
      </c>
      <c r="IE1084" s="14">
        <v>84.747900000000001</v>
      </c>
      <c r="IF1084" s="14">
        <v>-0.10641399999999999</v>
      </c>
      <c r="IH1084" s="7">
        <v>68.650000000000006</v>
      </c>
      <c r="II1084" s="9">
        <v>72.55</v>
      </c>
    </row>
    <row r="1085" spans="1:243" x14ac:dyDescent="0.35">
      <c r="A1085" s="6">
        <f t="shared" si="230"/>
        <v>46070</v>
      </c>
      <c r="B1085" s="13">
        <f t="shared" si="231"/>
        <v>2</v>
      </c>
      <c r="C1085" s="13">
        <f t="shared" si="232"/>
        <v>2026</v>
      </c>
      <c r="D1085">
        <f t="shared" si="233"/>
        <v>202602</v>
      </c>
      <c r="E1085">
        <f t="shared" si="234"/>
        <v>1</v>
      </c>
      <c r="F1085">
        <f t="shared" si="235"/>
        <v>202601</v>
      </c>
      <c r="G1085" t="s">
        <v>2307</v>
      </c>
      <c r="H1085" s="9">
        <v>3.75</v>
      </c>
      <c r="I1085" s="9">
        <v>3.7275999999999998</v>
      </c>
      <c r="J1085" s="10">
        <v>3.6023434000000001</v>
      </c>
      <c r="K1085" s="10">
        <v>3.5309541000000002</v>
      </c>
      <c r="L1085" s="10">
        <v>3.4755493</v>
      </c>
      <c r="M1085" s="10">
        <v>3.4263170000000001</v>
      </c>
      <c r="N1085" s="10">
        <v>3.3792396999999998</v>
      </c>
      <c r="O1085" s="10">
        <v>3.3368674</v>
      </c>
      <c r="P1085" s="10">
        <v>3.3015471999999999</v>
      </c>
      <c r="Q1085" s="10">
        <v>3.2758001999999999</v>
      </c>
      <c r="R1085" s="10">
        <v>3.2608277999999999</v>
      </c>
      <c r="S1085" s="10">
        <v>3.2552382999999998</v>
      </c>
      <c r="T1085" s="10">
        <v>3.2585801999999999</v>
      </c>
      <c r="U1085" s="10">
        <v>3.2685941000000001</v>
      </c>
      <c r="V1085" s="10">
        <v>3.2820193</v>
      </c>
      <c r="W1085" s="10">
        <v>3.2977050000000001</v>
      </c>
      <c r="X1085" s="10">
        <v>3.3151017</v>
      </c>
      <c r="Y1085" s="10">
        <v>3.3336605000000001</v>
      </c>
      <c r="Z1085" s="10">
        <v>3.3528324</v>
      </c>
      <c r="AA1085" s="10">
        <v>3.3720677000000001</v>
      </c>
      <c r="AB1085" s="10">
        <v>3.3909223000000002</v>
      </c>
      <c r="AC1085" s="10">
        <v>3.4093138000000001</v>
      </c>
      <c r="AD1085" s="10">
        <v>3.4272371000000001</v>
      </c>
      <c r="AE1085" s="10">
        <v>3.4446876999999998</v>
      </c>
      <c r="AF1085" s="10">
        <v>3.4616609999999999</v>
      </c>
      <c r="AG1085" s="10">
        <v>3.4781521</v>
      </c>
      <c r="AH1085" s="10">
        <v>3.4941632</v>
      </c>
      <c r="AI1085" s="10">
        <v>3.5097233999999999</v>
      </c>
      <c r="AJ1085" s="10">
        <v>3.5248680000000001</v>
      </c>
      <c r="AK1085" s="10">
        <v>3.5396329</v>
      </c>
      <c r="AL1085" s="10">
        <v>3.5540539</v>
      </c>
      <c r="AM1085" s="10">
        <v>3.5681664</v>
      </c>
      <c r="AN1085" s="10">
        <v>3.5820061999999999</v>
      </c>
      <c r="AO1085" s="10">
        <v>3.5956090999999999</v>
      </c>
      <c r="AP1085" s="10">
        <v>3.6090106</v>
      </c>
      <c r="AQ1085" s="10">
        <v>3.6222463</v>
      </c>
      <c r="AR1085" s="10">
        <v>3.6353523000000001</v>
      </c>
      <c r="AS1085" s="10">
        <v>3.6483637999999998</v>
      </c>
      <c r="AT1085" s="10">
        <v>3.6613139000000001</v>
      </c>
      <c r="AU1085" s="10">
        <v>3.6742213000000001</v>
      </c>
      <c r="AV1085" s="10">
        <v>3.6870989000000001</v>
      </c>
      <c r="AW1085" s="10">
        <v>3.6999605</v>
      </c>
      <c r="AX1085" s="10">
        <v>3.7128196</v>
      </c>
      <c r="AY1085" s="10">
        <v>3.7256895000000001</v>
      </c>
      <c r="AZ1085" s="10">
        <v>3.7385837</v>
      </c>
      <c r="BA1085" s="10">
        <v>3.7515158</v>
      </c>
      <c r="BB1085" s="10">
        <v>3.7644989999999998</v>
      </c>
      <c r="BC1085" s="10">
        <v>3.7775468000000001</v>
      </c>
      <c r="BD1085" s="10">
        <v>3.790673</v>
      </c>
      <c r="BE1085" s="10">
        <v>3.8038907000000002</v>
      </c>
      <c r="BF1085" s="10">
        <v>3.8172112</v>
      </c>
      <c r="BG1085" s="10">
        <v>3.8306352000000001</v>
      </c>
      <c r="BH1085" s="10">
        <v>3.8441595</v>
      </c>
      <c r="BI1085" s="10">
        <v>3.8577813999999999</v>
      </c>
      <c r="BJ1085" s="10">
        <v>3.8714981000000002</v>
      </c>
      <c r="BK1085" s="10">
        <v>3.8853065999999998</v>
      </c>
      <c r="BL1085" s="10">
        <v>3.8992041</v>
      </c>
      <c r="BM1085" s="10">
        <v>3.9131879999999999</v>
      </c>
      <c r="BN1085" s="10">
        <v>3.9272551</v>
      </c>
      <c r="BO1085" s="10">
        <v>3.9414026</v>
      </c>
      <c r="BP1085" s="10">
        <v>3.9556279000000001</v>
      </c>
      <c r="BQ1085" s="10">
        <v>3.9699277999999998</v>
      </c>
      <c r="BR1085" s="10">
        <v>4.0570276999999999</v>
      </c>
      <c r="BS1085" s="10">
        <v>4.1454316999999996</v>
      </c>
      <c r="BU1085" s="9">
        <v>71.13</v>
      </c>
      <c r="BV1085" s="9">
        <v>70.28</v>
      </c>
      <c r="BW1085" s="9">
        <v>69.7</v>
      </c>
      <c r="BX1085" s="9">
        <v>68.84</v>
      </c>
      <c r="BY1085" s="9">
        <v>67.89</v>
      </c>
      <c r="BZ1085" s="9">
        <v>67.97</v>
      </c>
      <c r="CA1085" s="9">
        <v>69.2</v>
      </c>
      <c r="CB1085" s="9">
        <v>69.010000000000005</v>
      </c>
      <c r="CC1085" s="9">
        <v>73.09</v>
      </c>
      <c r="CD1085" s="9">
        <v>75.56</v>
      </c>
      <c r="CE1085" s="9">
        <v>78.040000000000006</v>
      </c>
      <c r="CF1085" s="9">
        <v>77.14</v>
      </c>
      <c r="CG1085" s="9">
        <v>72.14</v>
      </c>
      <c r="CH1085" s="9">
        <v>66.569999999999993</v>
      </c>
      <c r="CI1085" s="9">
        <v>60.72</v>
      </c>
      <c r="CJ1085" s="9">
        <v>58.54</v>
      </c>
      <c r="CK1085" s="9">
        <v>59.11</v>
      </c>
      <c r="CL1085" s="9">
        <v>59.06</v>
      </c>
      <c r="CM1085" s="9">
        <v>60.93</v>
      </c>
      <c r="CN1085" s="9">
        <v>62.48</v>
      </c>
      <c r="CO1085" s="9">
        <v>65.260000000000005</v>
      </c>
      <c r="CP1085" s="9">
        <v>67.06</v>
      </c>
      <c r="CQ1085" s="9">
        <v>69.540000000000006</v>
      </c>
      <c r="CR1085" s="9">
        <v>70.81</v>
      </c>
      <c r="CS1085" s="9">
        <v>66.709999999999994</v>
      </c>
      <c r="CT1085" s="9">
        <v>58.26</v>
      </c>
      <c r="CU1085" s="9">
        <v>54.56</v>
      </c>
      <c r="CV1085" s="9">
        <v>52.39</v>
      </c>
      <c r="CW1085" s="9">
        <v>51.75</v>
      </c>
      <c r="CX1085" s="9">
        <v>52.13</v>
      </c>
      <c r="CY1085" s="9">
        <v>53.86</v>
      </c>
      <c r="CZ1085" s="9">
        <v>58.3</v>
      </c>
      <c r="DA1085" s="9">
        <v>60.51</v>
      </c>
      <c r="DB1085" s="9">
        <v>61.9</v>
      </c>
      <c r="DC1085" s="9">
        <v>65.48</v>
      </c>
      <c r="DD1085" s="9">
        <v>64.73</v>
      </c>
      <c r="DE1085" s="9">
        <v>62.59</v>
      </c>
      <c r="DF1085" s="9">
        <v>55.43</v>
      </c>
      <c r="DG1085" s="9">
        <v>52.26</v>
      </c>
      <c r="DH1085" s="9">
        <v>50.8</v>
      </c>
      <c r="DI1085" s="9">
        <v>51.43</v>
      </c>
      <c r="DJ1085" s="9">
        <v>51.11</v>
      </c>
      <c r="DK1085" s="9">
        <v>52.31</v>
      </c>
      <c r="DL1085" s="9">
        <v>55.68</v>
      </c>
      <c r="DM1085" s="9">
        <v>58.3</v>
      </c>
      <c r="DN1085" s="9">
        <v>60.86</v>
      </c>
      <c r="DO1085" s="9">
        <v>64.25</v>
      </c>
      <c r="DP1085" s="9">
        <v>65.349999999999994</v>
      </c>
      <c r="DR1085" s="9">
        <v>69.89</v>
      </c>
      <c r="DS1085" s="9">
        <v>66.12</v>
      </c>
      <c r="DT1085" s="9">
        <v>64.78</v>
      </c>
      <c r="DU1085" s="9">
        <v>64.03</v>
      </c>
      <c r="DV1085" s="9">
        <v>65.08</v>
      </c>
      <c r="DW1085" s="9">
        <v>64.72</v>
      </c>
      <c r="DX1085" s="9">
        <v>66.319999999999993</v>
      </c>
      <c r="DY1085" s="9">
        <v>68.84</v>
      </c>
      <c r="DZ1085" s="9">
        <v>69.739999999999995</v>
      </c>
      <c r="EA1085" s="9">
        <v>71.05</v>
      </c>
      <c r="EB1085" s="9">
        <v>74</v>
      </c>
      <c r="EC1085" s="9">
        <v>74.63</v>
      </c>
      <c r="ED1085" s="9">
        <v>71.680000000000007</v>
      </c>
      <c r="EE1085" s="9">
        <v>63.14</v>
      </c>
      <c r="EF1085" s="9">
        <v>59.06</v>
      </c>
      <c r="EG1085" s="9">
        <v>58.06</v>
      </c>
      <c r="EH1085" s="9">
        <v>58.3</v>
      </c>
      <c r="EI1085" s="9">
        <v>59.18</v>
      </c>
      <c r="EJ1085" s="9">
        <v>61.78</v>
      </c>
      <c r="EK1085" s="9">
        <v>66.040000000000006</v>
      </c>
      <c r="EL1085" s="9">
        <v>68.19</v>
      </c>
      <c r="EM1085" s="9">
        <v>68.33</v>
      </c>
      <c r="EN1085" s="9">
        <v>68.349999999999994</v>
      </c>
      <c r="EO1085" s="9">
        <v>67.89</v>
      </c>
      <c r="EP1085" s="9">
        <v>65.48</v>
      </c>
      <c r="EQ1085" s="9">
        <v>58.84</v>
      </c>
      <c r="ER1085" s="9">
        <v>55.98</v>
      </c>
      <c r="ES1085" s="9">
        <v>55.37</v>
      </c>
      <c r="ET1085" s="9">
        <v>55.53</v>
      </c>
      <c r="EU1085" s="9">
        <v>56.37</v>
      </c>
      <c r="EV1085" s="9">
        <v>59.01</v>
      </c>
      <c r="EW1085" s="9">
        <v>63.42</v>
      </c>
      <c r="EX1085" s="9">
        <v>65.39</v>
      </c>
      <c r="EY1085" s="9">
        <v>65.680000000000007</v>
      </c>
      <c r="EZ1085" s="9">
        <v>65.69</v>
      </c>
      <c r="FA1085" s="9">
        <v>65.34</v>
      </c>
      <c r="FB1085" s="9">
        <v>63.28</v>
      </c>
      <c r="FC1085" s="9">
        <v>58.41</v>
      </c>
      <c r="FD1085" s="9">
        <v>56.31</v>
      </c>
      <c r="FE1085" s="9">
        <v>55.06</v>
      </c>
      <c r="FF1085" s="9">
        <v>54.64</v>
      </c>
      <c r="FG1085" s="9">
        <v>55.86</v>
      </c>
      <c r="FH1085" s="9">
        <v>59.09</v>
      </c>
      <c r="FI1085" s="9">
        <v>64.239999999999995</v>
      </c>
      <c r="FJ1085" s="9">
        <v>66.38</v>
      </c>
      <c r="FK1085" s="9">
        <v>66.680000000000007</v>
      </c>
      <c r="FL1085" s="9">
        <v>66.7</v>
      </c>
      <c r="FM1085" s="9">
        <v>66.38</v>
      </c>
      <c r="FO1085" s="9">
        <v>84.143199999999993</v>
      </c>
      <c r="FP1085" s="7">
        <v>69.77</v>
      </c>
      <c r="FQ1085" s="9">
        <v>1.3503000000000001</v>
      </c>
      <c r="FT1085" s="7">
        <v>3.6</v>
      </c>
      <c r="FU1085" s="7">
        <v>4.3899999999999997</v>
      </c>
      <c r="FV1085" s="9">
        <v>84.363299999999995</v>
      </c>
      <c r="FX1085" s="9">
        <v>67.42</v>
      </c>
      <c r="FY1085" s="9">
        <v>66.42</v>
      </c>
      <c r="FZ1085" s="9">
        <v>65.3</v>
      </c>
      <c r="GA1085" s="9">
        <v>64.150000000000006</v>
      </c>
      <c r="GB1085" s="9">
        <v>64.38</v>
      </c>
      <c r="GD1085" s="9">
        <v>67.42</v>
      </c>
      <c r="GE1085" s="9">
        <v>66.87</v>
      </c>
      <c r="GF1085" s="9">
        <v>66.42</v>
      </c>
      <c r="GG1085" s="9">
        <v>66.02</v>
      </c>
      <c r="GH1085" s="9">
        <v>65.64</v>
      </c>
      <c r="GI1085" s="9">
        <v>65.3</v>
      </c>
      <c r="GJ1085" s="9">
        <v>65</v>
      </c>
      <c r="GK1085" s="9">
        <v>64.75</v>
      </c>
      <c r="GL1085" s="9">
        <v>64.540000000000006</v>
      </c>
      <c r="GM1085" s="9">
        <v>64.37</v>
      </c>
      <c r="GN1085" s="9">
        <v>64.23</v>
      </c>
      <c r="GO1085" s="9">
        <v>64.150000000000006</v>
      </c>
      <c r="GP1085" s="9">
        <v>64.11</v>
      </c>
      <c r="GQ1085" s="9">
        <v>64.09</v>
      </c>
      <c r="GR1085" s="9">
        <v>64.09</v>
      </c>
      <c r="GS1085" s="9">
        <v>64.08</v>
      </c>
      <c r="GT1085" s="9">
        <v>64.09</v>
      </c>
      <c r="GU1085" s="9">
        <v>64.12</v>
      </c>
      <c r="GV1085" s="9">
        <v>64.16</v>
      </c>
      <c r="GW1085" s="9">
        <v>64.209999999999994</v>
      </c>
      <c r="GX1085" s="9">
        <v>64.25</v>
      </c>
      <c r="GY1085" s="9">
        <v>64.27</v>
      </c>
      <c r="GZ1085" s="9">
        <v>64.3</v>
      </c>
      <c r="HA1085" s="9">
        <v>64.38</v>
      </c>
      <c r="HB1085" s="9">
        <v>64.47</v>
      </c>
      <c r="HC1085" s="9">
        <v>64.55</v>
      </c>
      <c r="HD1085" s="9">
        <v>64.62</v>
      </c>
      <c r="HE1085" s="9">
        <v>64.66</v>
      </c>
      <c r="HF1085" s="9">
        <v>64.709999999999994</v>
      </c>
      <c r="HG1085" s="9">
        <v>64.77</v>
      </c>
      <c r="HH1085" s="9">
        <v>64.83</v>
      </c>
      <c r="HI1085" s="9">
        <v>64.91</v>
      </c>
      <c r="HJ1085" s="9">
        <v>65.02</v>
      </c>
      <c r="HK1085" s="9">
        <v>65.08</v>
      </c>
      <c r="HL1085" s="9">
        <v>65.150000000000006</v>
      </c>
      <c r="HM1085" s="9">
        <v>65.28</v>
      </c>
      <c r="HN1085" s="9">
        <v>65.39</v>
      </c>
      <c r="HO1085" s="9">
        <v>65.47</v>
      </c>
      <c r="HP1085" s="9">
        <v>65.569999999999993</v>
      </c>
      <c r="HQ1085" s="9">
        <v>65.64</v>
      </c>
      <c r="HR1085" s="9">
        <v>65.67</v>
      </c>
      <c r="HS1085" s="9">
        <v>65.709999999999994</v>
      </c>
      <c r="HT1085" s="9">
        <v>65.75</v>
      </c>
      <c r="HU1085" s="9">
        <v>65.81</v>
      </c>
      <c r="HV1085" s="9">
        <v>65.91</v>
      </c>
      <c r="HW1085" s="9">
        <v>65.989999999999995</v>
      </c>
      <c r="HX1085" s="9">
        <v>66.03</v>
      </c>
      <c r="HY1085" s="9">
        <v>66.09</v>
      </c>
      <c r="ID1085" s="14">
        <v>84.838099999999997</v>
      </c>
      <c r="IE1085" s="14">
        <v>84.747900000000001</v>
      </c>
      <c r="IF1085" s="14">
        <v>-0.10641399999999999</v>
      </c>
      <c r="IH1085" s="7">
        <v>67.42</v>
      </c>
      <c r="II1085" s="9">
        <v>71.13</v>
      </c>
    </row>
    <row r="1086" spans="1:243" x14ac:dyDescent="0.35">
      <c r="A1086" s="6">
        <f t="shared" si="230"/>
        <v>46071</v>
      </c>
      <c r="B1086" s="13">
        <f t="shared" si="231"/>
        <v>2</v>
      </c>
      <c r="C1086" s="13">
        <f t="shared" si="232"/>
        <v>2026</v>
      </c>
      <c r="D1086">
        <f t="shared" si="233"/>
        <v>202602</v>
      </c>
      <c r="E1086">
        <f t="shared" si="234"/>
        <v>1</v>
      </c>
      <c r="F1086">
        <f t="shared" si="235"/>
        <v>202601</v>
      </c>
      <c r="G1086" t="s">
        <v>2308</v>
      </c>
      <c r="H1086" s="9">
        <v>3.75</v>
      </c>
      <c r="I1086" s="9">
        <v>3.7277</v>
      </c>
      <c r="J1086" s="10">
        <v>3.5922942999999998</v>
      </c>
      <c r="K1086" s="10">
        <v>3.5212853000000002</v>
      </c>
      <c r="L1086" s="10">
        <v>3.4666934</v>
      </c>
      <c r="M1086" s="10">
        <v>3.4168927999999998</v>
      </c>
      <c r="N1086" s="10">
        <v>3.3685049</v>
      </c>
      <c r="O1086" s="10">
        <v>3.3255623999999999</v>
      </c>
      <c r="P1086" s="10">
        <v>3.290483</v>
      </c>
      <c r="Q1086" s="10">
        <v>3.2656933000000001</v>
      </c>
      <c r="R1086" s="10">
        <v>3.2517222000000001</v>
      </c>
      <c r="S1086" s="10">
        <v>3.2469937</v>
      </c>
      <c r="T1086" s="10">
        <v>3.2508585999999999</v>
      </c>
      <c r="U1086" s="10">
        <v>3.2608833000000002</v>
      </c>
      <c r="V1086" s="10">
        <v>3.2739644000000001</v>
      </c>
      <c r="W1086" s="10">
        <v>3.2890592999999999</v>
      </c>
      <c r="X1086" s="10">
        <v>3.305685</v>
      </c>
      <c r="Y1086" s="10">
        <v>3.3233592999999999</v>
      </c>
      <c r="Z1086" s="10">
        <v>3.3415998999999998</v>
      </c>
      <c r="AA1086" s="10">
        <v>3.3599239000000001</v>
      </c>
      <c r="AB1086" s="10">
        <v>3.3779431999999998</v>
      </c>
      <c r="AC1086" s="10">
        <v>3.3955943999999998</v>
      </c>
      <c r="AD1086" s="10">
        <v>3.4128835</v>
      </c>
      <c r="AE1086" s="10">
        <v>3.4298172999999998</v>
      </c>
      <c r="AF1086" s="10">
        <v>3.4464022999999999</v>
      </c>
      <c r="AG1086" s="10">
        <v>3.4626445000000001</v>
      </c>
      <c r="AH1086" s="10">
        <v>3.4785528999999999</v>
      </c>
      <c r="AI1086" s="10">
        <v>3.4941453</v>
      </c>
      <c r="AJ1086" s="10">
        <v>3.5094411999999999</v>
      </c>
      <c r="AK1086" s="10">
        <v>3.5244608999999998</v>
      </c>
      <c r="AL1086" s="10">
        <v>3.5392242999999999</v>
      </c>
      <c r="AM1086" s="10">
        <v>3.5537512000000002</v>
      </c>
      <c r="AN1086" s="10">
        <v>3.5680615000000002</v>
      </c>
      <c r="AO1086" s="10">
        <v>3.5821754000000001</v>
      </c>
      <c r="AP1086" s="10">
        <v>3.5961124999999998</v>
      </c>
      <c r="AQ1086" s="10">
        <v>3.6098929000000002</v>
      </c>
      <c r="AR1086" s="10">
        <v>3.6235366</v>
      </c>
      <c r="AS1086" s="10">
        <v>3.6370634000000002</v>
      </c>
      <c r="AT1086" s="10">
        <v>3.6504926000000002</v>
      </c>
      <c r="AU1086" s="10">
        <v>3.6638410000000001</v>
      </c>
      <c r="AV1086" s="10">
        <v>3.6771242000000002</v>
      </c>
      <c r="AW1086" s="10">
        <v>3.6903578000000001</v>
      </c>
      <c r="AX1086" s="10">
        <v>3.7035578999999998</v>
      </c>
      <c r="AY1086" s="10">
        <v>3.7167398</v>
      </c>
      <c r="AZ1086" s="10">
        <v>3.7299194999999998</v>
      </c>
      <c r="BA1086" s="10">
        <v>3.7431128</v>
      </c>
      <c r="BB1086" s="10">
        <v>3.7563350999999998</v>
      </c>
      <c r="BC1086" s="10">
        <v>3.7696024000000001</v>
      </c>
      <c r="BD1086" s="10">
        <v>3.7829304000000001</v>
      </c>
      <c r="BE1086" s="10">
        <v>3.7963347999999999</v>
      </c>
      <c r="BF1086" s="10">
        <v>3.8098283999999998</v>
      </c>
      <c r="BG1086" s="10">
        <v>3.8234124999999999</v>
      </c>
      <c r="BH1086" s="10">
        <v>3.8370842000000001</v>
      </c>
      <c r="BI1086" s="10">
        <v>3.8508410999999998</v>
      </c>
      <c r="BJ1086" s="10">
        <v>3.864681</v>
      </c>
      <c r="BK1086" s="10">
        <v>3.8786010000000002</v>
      </c>
      <c r="BL1086" s="10">
        <v>3.8925987000000002</v>
      </c>
      <c r="BM1086" s="10">
        <v>3.9066719999999999</v>
      </c>
      <c r="BN1086" s="10">
        <v>3.9208178999999999</v>
      </c>
      <c r="BO1086" s="10">
        <v>3.9350342</v>
      </c>
      <c r="BP1086" s="10">
        <v>3.9493185</v>
      </c>
      <c r="BQ1086" s="10">
        <v>3.9636680000000002</v>
      </c>
      <c r="BR1086" s="10">
        <v>4.0508493999999997</v>
      </c>
      <c r="BS1086" s="10">
        <v>4.1388522999999999</v>
      </c>
      <c r="BU1086" s="9">
        <v>76.41</v>
      </c>
      <c r="BV1086" s="9">
        <v>74.45</v>
      </c>
      <c r="BW1086" s="9">
        <v>73.3</v>
      </c>
      <c r="BX1086" s="9">
        <v>72.069999999999993</v>
      </c>
      <c r="BY1086" s="9">
        <v>71.150000000000006</v>
      </c>
      <c r="BZ1086" s="9">
        <v>71.09</v>
      </c>
      <c r="CA1086" s="9">
        <v>72.239999999999995</v>
      </c>
      <c r="CB1086" s="9">
        <v>71.790000000000006</v>
      </c>
      <c r="CC1086" s="9">
        <v>75.790000000000006</v>
      </c>
      <c r="CD1086" s="9">
        <v>78</v>
      </c>
      <c r="CE1086" s="9">
        <v>80.27</v>
      </c>
      <c r="CF1086" s="9">
        <v>79.87</v>
      </c>
      <c r="CG1086" s="9">
        <v>74.97</v>
      </c>
      <c r="CH1086" s="9">
        <v>68.099999999999994</v>
      </c>
      <c r="CI1086" s="9">
        <v>61.93</v>
      </c>
      <c r="CJ1086" s="9">
        <v>59.64</v>
      </c>
      <c r="CK1086" s="9">
        <v>60.21</v>
      </c>
      <c r="CL1086" s="9">
        <v>60.27</v>
      </c>
      <c r="CM1086" s="9">
        <v>62.17</v>
      </c>
      <c r="CN1086" s="9">
        <v>63.58</v>
      </c>
      <c r="CO1086" s="9">
        <v>66.41</v>
      </c>
      <c r="CP1086" s="9">
        <v>68.069999999999993</v>
      </c>
      <c r="CQ1086" s="9">
        <v>70.8</v>
      </c>
      <c r="CR1086" s="9">
        <v>72.06</v>
      </c>
      <c r="CS1086" s="9">
        <v>67.099999999999994</v>
      </c>
      <c r="CT1086" s="9">
        <v>58.51</v>
      </c>
      <c r="CU1086" s="9">
        <v>54.59</v>
      </c>
      <c r="CV1086" s="9">
        <v>52.45</v>
      </c>
      <c r="CW1086" s="9">
        <v>51.81</v>
      </c>
      <c r="CX1086" s="9">
        <v>52.19</v>
      </c>
      <c r="CY1086" s="9">
        <v>53.94</v>
      </c>
      <c r="CZ1086" s="9">
        <v>58.44</v>
      </c>
      <c r="DA1086" s="9">
        <v>60.68</v>
      </c>
      <c r="DB1086" s="9">
        <v>62.07</v>
      </c>
      <c r="DC1086" s="9">
        <v>65.17</v>
      </c>
      <c r="DD1086" s="9">
        <v>64.42</v>
      </c>
      <c r="DE1086" s="9">
        <v>62.11</v>
      </c>
      <c r="DF1086" s="9">
        <v>55.08</v>
      </c>
      <c r="DG1086" s="9">
        <v>51.91</v>
      </c>
      <c r="DH1086" s="9">
        <v>50.45</v>
      </c>
      <c r="DI1086" s="9">
        <v>51.08</v>
      </c>
      <c r="DJ1086" s="9">
        <v>50.76</v>
      </c>
      <c r="DK1086" s="9">
        <v>51.95</v>
      </c>
      <c r="DL1086" s="9">
        <v>55.48</v>
      </c>
      <c r="DM1086" s="9">
        <v>58.09</v>
      </c>
      <c r="DN1086" s="9">
        <v>60.66</v>
      </c>
      <c r="DO1086" s="9">
        <v>63.94</v>
      </c>
      <c r="DP1086" s="9">
        <v>65.040000000000006</v>
      </c>
      <c r="DR1086" s="9">
        <v>73.16</v>
      </c>
      <c r="DS1086" s="9">
        <v>68.92</v>
      </c>
      <c r="DT1086" s="9">
        <v>67.19</v>
      </c>
      <c r="DU1086" s="9">
        <v>66.45</v>
      </c>
      <c r="DV1086" s="9">
        <v>67.63</v>
      </c>
      <c r="DW1086" s="9">
        <v>67.17</v>
      </c>
      <c r="DX1086" s="9">
        <v>68.8</v>
      </c>
      <c r="DY1086" s="9">
        <v>70.72</v>
      </c>
      <c r="DZ1086" s="9">
        <v>71.62</v>
      </c>
      <c r="EA1086" s="9">
        <v>72.959999999999994</v>
      </c>
      <c r="EB1086" s="9">
        <v>75.87</v>
      </c>
      <c r="EC1086" s="9">
        <v>76.5</v>
      </c>
      <c r="ED1086" s="9">
        <v>73.52</v>
      </c>
      <c r="EE1086" s="9">
        <v>64.12</v>
      </c>
      <c r="EF1086" s="9">
        <v>60.03</v>
      </c>
      <c r="EG1086" s="9">
        <v>59.03</v>
      </c>
      <c r="EH1086" s="9">
        <v>59.28</v>
      </c>
      <c r="EI1086" s="9">
        <v>60.16</v>
      </c>
      <c r="EJ1086" s="9">
        <v>62.75</v>
      </c>
      <c r="EK1086" s="9">
        <v>66.900000000000006</v>
      </c>
      <c r="EL1086" s="9">
        <v>69.08</v>
      </c>
      <c r="EM1086" s="9">
        <v>69.22</v>
      </c>
      <c r="EN1086" s="9">
        <v>69.239999999999995</v>
      </c>
      <c r="EO1086" s="9">
        <v>68.78</v>
      </c>
      <c r="EP1086" s="9">
        <v>66.34</v>
      </c>
      <c r="EQ1086" s="9">
        <v>59.74</v>
      </c>
      <c r="ER1086" s="9">
        <v>56.88</v>
      </c>
      <c r="ES1086" s="9">
        <v>56.26</v>
      </c>
      <c r="ET1086" s="9">
        <v>56.42</v>
      </c>
      <c r="EU1086" s="9">
        <v>57.26</v>
      </c>
      <c r="EV1086" s="9">
        <v>59.9</v>
      </c>
      <c r="EW1086" s="9">
        <v>63.88</v>
      </c>
      <c r="EX1086" s="9">
        <v>65.87</v>
      </c>
      <c r="EY1086" s="9">
        <v>66.150000000000006</v>
      </c>
      <c r="EZ1086" s="9">
        <v>66.16</v>
      </c>
      <c r="FA1086" s="9">
        <v>65.81</v>
      </c>
      <c r="FB1086" s="9">
        <v>63.74</v>
      </c>
      <c r="FC1086" s="9">
        <v>58.59</v>
      </c>
      <c r="FD1086" s="9">
        <v>56.49</v>
      </c>
      <c r="FE1086" s="9">
        <v>55.24</v>
      </c>
      <c r="FF1086" s="9">
        <v>54.81</v>
      </c>
      <c r="FG1086" s="9">
        <v>56.03</v>
      </c>
      <c r="FH1086" s="9">
        <v>59.26</v>
      </c>
      <c r="FI1086" s="9">
        <v>64.7</v>
      </c>
      <c r="FJ1086" s="9">
        <v>66.86</v>
      </c>
      <c r="FK1086" s="9">
        <v>67.16</v>
      </c>
      <c r="FL1086" s="9">
        <v>67.180000000000007</v>
      </c>
      <c r="FM1086" s="9">
        <v>66.86</v>
      </c>
      <c r="FO1086" s="9">
        <v>84.333699999999993</v>
      </c>
      <c r="FP1086" s="7">
        <v>71.78</v>
      </c>
      <c r="FQ1086" s="9">
        <v>1.3545</v>
      </c>
      <c r="FT1086" s="7">
        <v>3.59</v>
      </c>
      <c r="FU1086" s="7">
        <v>4.38</v>
      </c>
      <c r="FV1086" s="9">
        <v>84.56</v>
      </c>
      <c r="FX1086" s="9">
        <v>70.349999999999994</v>
      </c>
      <c r="FY1086" s="9">
        <v>69.209999999999994</v>
      </c>
      <c r="FZ1086" s="9">
        <v>67.709999999999994</v>
      </c>
      <c r="GA1086" s="9">
        <v>65.72</v>
      </c>
      <c r="GB1086" s="9">
        <v>65.099999999999994</v>
      </c>
      <c r="GD1086" s="9">
        <v>70.349999999999994</v>
      </c>
      <c r="GE1086" s="9">
        <v>69.77</v>
      </c>
      <c r="GF1086" s="9">
        <v>69.209999999999994</v>
      </c>
      <c r="GG1086" s="9">
        <v>68.69</v>
      </c>
      <c r="GH1086" s="9">
        <v>68.19</v>
      </c>
      <c r="GI1086" s="9">
        <v>67.709999999999994</v>
      </c>
      <c r="GJ1086" s="9">
        <v>67.260000000000005</v>
      </c>
      <c r="GK1086" s="9">
        <v>66.86</v>
      </c>
      <c r="GL1086" s="9">
        <v>66.5</v>
      </c>
      <c r="GM1086" s="9">
        <v>66.19</v>
      </c>
      <c r="GN1086" s="9">
        <v>65.92</v>
      </c>
      <c r="GO1086" s="9">
        <v>65.72</v>
      </c>
      <c r="GP1086" s="9">
        <v>65.56</v>
      </c>
      <c r="GQ1086" s="9">
        <v>65.45</v>
      </c>
      <c r="GR1086" s="9">
        <v>65.37</v>
      </c>
      <c r="GS1086" s="9">
        <v>65.28</v>
      </c>
      <c r="GT1086" s="9">
        <v>65.22</v>
      </c>
      <c r="GU1086" s="9">
        <v>65.19</v>
      </c>
      <c r="GV1086" s="9">
        <v>65.16</v>
      </c>
      <c r="GW1086" s="9">
        <v>65.150000000000006</v>
      </c>
      <c r="GX1086" s="9">
        <v>65.14</v>
      </c>
      <c r="GY1086" s="9">
        <v>65.099999999999994</v>
      </c>
      <c r="GZ1086" s="9">
        <v>65.069999999999993</v>
      </c>
      <c r="HA1086" s="9">
        <v>65.099999999999994</v>
      </c>
      <c r="HB1086" s="9">
        <v>65.14</v>
      </c>
      <c r="HC1086" s="9">
        <v>65.180000000000007</v>
      </c>
      <c r="HD1086" s="9">
        <v>65.22</v>
      </c>
      <c r="HE1086" s="9">
        <v>65.23</v>
      </c>
      <c r="HF1086" s="9">
        <v>65.239999999999995</v>
      </c>
      <c r="HG1086" s="9">
        <v>65.27</v>
      </c>
      <c r="HH1086" s="9">
        <v>65.31</v>
      </c>
      <c r="HI1086" s="9">
        <v>65.38</v>
      </c>
      <c r="HJ1086" s="9">
        <v>65.47</v>
      </c>
      <c r="HK1086" s="9">
        <v>65.52</v>
      </c>
      <c r="HL1086" s="9">
        <v>65.58</v>
      </c>
      <c r="HM1086" s="9">
        <v>65.680000000000007</v>
      </c>
      <c r="HN1086" s="9">
        <v>65.78</v>
      </c>
      <c r="HO1086" s="9">
        <v>65.849999999999994</v>
      </c>
      <c r="HP1086" s="9">
        <v>65.94</v>
      </c>
      <c r="HQ1086" s="9">
        <v>66</v>
      </c>
      <c r="HR1086" s="9">
        <v>66.010000000000005</v>
      </c>
      <c r="HS1086" s="9">
        <v>66.040000000000006</v>
      </c>
      <c r="HT1086" s="9">
        <v>66.08</v>
      </c>
      <c r="HU1086" s="9">
        <v>66.14</v>
      </c>
      <c r="HV1086" s="9">
        <v>66.239999999999995</v>
      </c>
      <c r="HW1086" s="9">
        <v>66.319999999999993</v>
      </c>
      <c r="HX1086" s="9">
        <v>66.36</v>
      </c>
      <c r="HY1086" s="9">
        <v>66.42</v>
      </c>
      <c r="ID1086" s="14">
        <v>84.838099999999997</v>
      </c>
      <c r="IE1086" s="14">
        <v>84.747900000000001</v>
      </c>
      <c r="IF1086" s="14">
        <v>-0.10641399999999999</v>
      </c>
      <c r="IH1086" s="7">
        <v>70.349999999999994</v>
      </c>
      <c r="II1086" s="9">
        <v>76.41</v>
      </c>
    </row>
    <row r="1087" spans="1:243" x14ac:dyDescent="0.35">
      <c r="A1087" s="6">
        <f t="shared" si="230"/>
        <v>46072</v>
      </c>
      <c r="B1087" s="13">
        <f t="shared" si="231"/>
        <v>2</v>
      </c>
      <c r="C1087" s="13">
        <f t="shared" si="232"/>
        <v>2026</v>
      </c>
      <c r="D1087">
        <f t="shared" si="233"/>
        <v>202602</v>
      </c>
      <c r="E1087">
        <f t="shared" si="234"/>
        <v>1</v>
      </c>
      <c r="F1087">
        <f t="shared" si="235"/>
        <v>202601</v>
      </c>
      <c r="G1087" t="s">
        <v>2309</v>
      </c>
      <c r="H1087" s="9">
        <v>3.75</v>
      </c>
      <c r="I1087" s="9">
        <v>3.7275999999999998</v>
      </c>
      <c r="J1087" s="10">
        <v>3.5852458</v>
      </c>
      <c r="K1087" s="10">
        <v>3.5167894</v>
      </c>
      <c r="L1087" s="10">
        <v>3.4637620999999998</v>
      </c>
      <c r="M1087" s="10">
        <v>3.4139450999999998</v>
      </c>
      <c r="N1087" s="10">
        <v>3.3640675999999998</v>
      </c>
      <c r="O1087" s="10">
        <v>3.3189484999999999</v>
      </c>
      <c r="P1087" s="10">
        <v>3.2817962000000001</v>
      </c>
      <c r="Q1087" s="10">
        <v>3.2552059999999998</v>
      </c>
      <c r="R1087" s="10">
        <v>3.2398763000000002</v>
      </c>
      <c r="S1087" s="10">
        <v>3.2342571000000002</v>
      </c>
      <c r="T1087" s="10">
        <v>3.2373318000000002</v>
      </c>
      <c r="U1087" s="10">
        <v>3.2467630000000001</v>
      </c>
      <c r="V1087" s="10">
        <v>3.2592653999999999</v>
      </c>
      <c r="W1087" s="10">
        <v>3.2737109000000002</v>
      </c>
      <c r="X1087" s="10">
        <v>3.2895807000000001</v>
      </c>
      <c r="Y1087" s="10">
        <v>3.3063566</v>
      </c>
      <c r="Z1087" s="10">
        <v>3.3235207</v>
      </c>
      <c r="AA1087" s="10">
        <v>3.3405540999999999</v>
      </c>
      <c r="AB1087" s="10">
        <v>3.3570578000000002</v>
      </c>
      <c r="AC1087" s="10">
        <v>3.3730443000000001</v>
      </c>
      <c r="AD1087" s="10">
        <v>3.3886137999999999</v>
      </c>
      <c r="AE1087" s="10">
        <v>3.4038672000000001</v>
      </c>
      <c r="AF1087" s="10">
        <v>3.4189053999999999</v>
      </c>
      <c r="AG1087" s="10">
        <v>3.4338286999999998</v>
      </c>
      <c r="AH1087" s="10">
        <v>3.4487249000000002</v>
      </c>
      <c r="AI1087" s="10">
        <v>3.4636163999999998</v>
      </c>
      <c r="AJ1087" s="10">
        <v>3.4785056000000001</v>
      </c>
      <c r="AK1087" s="10">
        <v>3.4933953999999998</v>
      </c>
      <c r="AL1087" s="10">
        <v>3.5082884999999999</v>
      </c>
      <c r="AM1087" s="10">
        <v>3.5231875000000001</v>
      </c>
      <c r="AN1087" s="10">
        <v>3.5380950000000002</v>
      </c>
      <c r="AO1087" s="10">
        <v>3.5530138999999998</v>
      </c>
      <c r="AP1087" s="10">
        <v>3.5679466999999998</v>
      </c>
      <c r="AQ1087" s="10">
        <v>3.5828959999999999</v>
      </c>
      <c r="AR1087" s="10">
        <v>3.5978648</v>
      </c>
      <c r="AS1087" s="10">
        <v>3.6128555000000002</v>
      </c>
      <c r="AT1087" s="10">
        <v>3.6278698999999999</v>
      </c>
      <c r="AU1087" s="10">
        <v>3.6429062999999999</v>
      </c>
      <c r="AV1087" s="10">
        <v>3.6579614</v>
      </c>
      <c r="AW1087" s="10">
        <v>3.6730323</v>
      </c>
      <c r="AX1087" s="10">
        <v>3.6881162999999999</v>
      </c>
      <c r="AY1087" s="10">
        <v>3.7032099000000001</v>
      </c>
      <c r="AZ1087" s="10">
        <v>3.7183103000000002</v>
      </c>
      <c r="BA1087" s="10">
        <v>3.7334147999999998</v>
      </c>
      <c r="BB1087" s="10">
        <v>3.7485198</v>
      </c>
      <c r="BC1087" s="10">
        <v>3.7636227999999998</v>
      </c>
      <c r="BD1087" s="10">
        <v>3.7787207</v>
      </c>
      <c r="BE1087" s="10">
        <v>3.7938103000000001</v>
      </c>
      <c r="BF1087" s="10">
        <v>3.8088890000000002</v>
      </c>
      <c r="BG1087" s="10">
        <v>3.8239557999999998</v>
      </c>
      <c r="BH1087" s="10">
        <v>3.8390095999999998</v>
      </c>
      <c r="BI1087" s="10">
        <v>3.8540497</v>
      </c>
      <c r="BJ1087" s="10">
        <v>3.8690755999999999</v>
      </c>
      <c r="BK1087" s="10">
        <v>3.8840859000000001</v>
      </c>
      <c r="BL1087" s="10">
        <v>3.8990800999999999</v>
      </c>
      <c r="BM1087" s="10">
        <v>3.9140576</v>
      </c>
      <c r="BN1087" s="10">
        <v>3.9290172000000001</v>
      </c>
      <c r="BO1087" s="10">
        <v>3.9439582999999998</v>
      </c>
      <c r="BP1087" s="10">
        <v>3.9588801999999998</v>
      </c>
      <c r="BQ1087" s="10">
        <v>3.9737817</v>
      </c>
      <c r="BR1087" s="10">
        <v>4.0626837</v>
      </c>
      <c r="BS1087" s="10">
        <v>4.1504190999999997</v>
      </c>
      <c r="BU1087" s="9">
        <v>82.07</v>
      </c>
      <c r="BV1087" s="9">
        <v>80.77</v>
      </c>
      <c r="BW1087" s="9">
        <v>79.36</v>
      </c>
      <c r="BX1087" s="9">
        <v>77.92</v>
      </c>
      <c r="BY1087" s="9">
        <v>76.67</v>
      </c>
      <c r="BZ1087" s="9">
        <v>76.61</v>
      </c>
      <c r="CA1087" s="9">
        <v>77.66</v>
      </c>
      <c r="CB1087" s="9">
        <v>77.260000000000005</v>
      </c>
      <c r="CC1087" s="9">
        <v>81.27</v>
      </c>
      <c r="CD1087" s="9">
        <v>83.46</v>
      </c>
      <c r="CE1087" s="9">
        <v>85.8</v>
      </c>
      <c r="CF1087" s="9">
        <v>85.25</v>
      </c>
      <c r="CG1087" s="9">
        <v>80.34</v>
      </c>
      <c r="CH1087" s="9">
        <v>71.459999999999994</v>
      </c>
      <c r="CI1087" s="9">
        <v>64.430000000000007</v>
      </c>
      <c r="CJ1087" s="9">
        <v>61.9</v>
      </c>
      <c r="CK1087" s="9">
        <v>62.35</v>
      </c>
      <c r="CL1087" s="9">
        <v>62.4</v>
      </c>
      <c r="CM1087" s="9">
        <v>64.3</v>
      </c>
      <c r="CN1087" s="9">
        <v>65.14</v>
      </c>
      <c r="CO1087" s="9">
        <v>68.010000000000005</v>
      </c>
      <c r="CP1087" s="9">
        <v>69.650000000000006</v>
      </c>
      <c r="CQ1087" s="9">
        <v>72.41</v>
      </c>
      <c r="CR1087" s="9">
        <v>73.7</v>
      </c>
      <c r="CS1087" s="9">
        <v>68.739999999999995</v>
      </c>
      <c r="CT1087" s="9">
        <v>59.22</v>
      </c>
      <c r="CU1087" s="9">
        <v>55.3</v>
      </c>
      <c r="CV1087" s="9">
        <v>53.16</v>
      </c>
      <c r="CW1087" s="9">
        <v>52.52</v>
      </c>
      <c r="CX1087" s="9">
        <v>52.9</v>
      </c>
      <c r="CY1087" s="9">
        <v>54.65</v>
      </c>
      <c r="CZ1087" s="9">
        <v>59.03</v>
      </c>
      <c r="DA1087" s="9">
        <v>61.27</v>
      </c>
      <c r="DB1087" s="9">
        <v>62.66</v>
      </c>
      <c r="DC1087" s="9">
        <v>65.790000000000006</v>
      </c>
      <c r="DD1087" s="9">
        <v>65.040000000000006</v>
      </c>
      <c r="DE1087" s="9">
        <v>62.73</v>
      </c>
      <c r="DF1087" s="9">
        <v>55.66</v>
      </c>
      <c r="DG1087" s="9">
        <v>52.49</v>
      </c>
      <c r="DH1087" s="9">
        <v>51.03</v>
      </c>
      <c r="DI1087" s="9">
        <v>51.66</v>
      </c>
      <c r="DJ1087" s="9">
        <v>51.34</v>
      </c>
      <c r="DK1087" s="9">
        <v>52.53</v>
      </c>
      <c r="DL1087" s="9">
        <v>56.06</v>
      </c>
      <c r="DM1087" s="9">
        <v>58.67</v>
      </c>
      <c r="DN1087" s="9">
        <v>61.24</v>
      </c>
      <c r="DO1087" s="9">
        <v>64.52</v>
      </c>
      <c r="DP1087" s="9">
        <v>65.62</v>
      </c>
      <c r="DR1087" s="9">
        <v>76.31</v>
      </c>
      <c r="DS1087" s="9">
        <v>72.489999999999995</v>
      </c>
      <c r="DT1087" s="9">
        <v>70.400000000000006</v>
      </c>
      <c r="DU1087" s="9">
        <v>69.5</v>
      </c>
      <c r="DV1087" s="9">
        <v>70.81</v>
      </c>
      <c r="DW1087" s="9">
        <v>70.34</v>
      </c>
      <c r="DX1087" s="9">
        <v>72</v>
      </c>
      <c r="DY1087" s="9">
        <v>73.5</v>
      </c>
      <c r="DZ1087" s="9">
        <v>74.42</v>
      </c>
      <c r="EA1087" s="9">
        <v>75.790000000000006</v>
      </c>
      <c r="EB1087" s="9">
        <v>78.78</v>
      </c>
      <c r="EC1087" s="9">
        <v>79.42</v>
      </c>
      <c r="ED1087" s="9">
        <v>76.38</v>
      </c>
      <c r="EE1087" s="9">
        <v>65.66</v>
      </c>
      <c r="EF1087" s="9">
        <v>61.57</v>
      </c>
      <c r="EG1087" s="9">
        <v>60.57</v>
      </c>
      <c r="EH1087" s="9">
        <v>60.82</v>
      </c>
      <c r="EI1087" s="9">
        <v>61.7</v>
      </c>
      <c r="EJ1087" s="9">
        <v>64.28</v>
      </c>
      <c r="EK1087" s="9">
        <v>67.989999999999995</v>
      </c>
      <c r="EL1087" s="9">
        <v>70.2</v>
      </c>
      <c r="EM1087" s="9">
        <v>70.34</v>
      </c>
      <c r="EN1087" s="9">
        <v>70.36</v>
      </c>
      <c r="EO1087" s="9">
        <v>69.900000000000006</v>
      </c>
      <c r="EP1087" s="9">
        <v>67.42</v>
      </c>
      <c r="EQ1087" s="9">
        <v>60.46</v>
      </c>
      <c r="ER1087" s="9">
        <v>57.6</v>
      </c>
      <c r="ES1087" s="9">
        <v>56.97</v>
      </c>
      <c r="ET1087" s="9">
        <v>57.12</v>
      </c>
      <c r="EU1087" s="9">
        <v>57.96</v>
      </c>
      <c r="EV1087" s="9">
        <v>60.59</v>
      </c>
      <c r="EW1087" s="9">
        <v>64.239999999999995</v>
      </c>
      <c r="EX1087" s="9">
        <v>66.239999999999995</v>
      </c>
      <c r="EY1087" s="9">
        <v>66.52</v>
      </c>
      <c r="EZ1087" s="9">
        <v>66.53</v>
      </c>
      <c r="FA1087" s="9">
        <v>66.180000000000007</v>
      </c>
      <c r="FB1087" s="9">
        <v>64.099999999999994</v>
      </c>
      <c r="FC1087" s="9">
        <v>59.17</v>
      </c>
      <c r="FD1087" s="9">
        <v>57.06</v>
      </c>
      <c r="FE1087" s="9">
        <v>55.8</v>
      </c>
      <c r="FF1087" s="9">
        <v>55.36</v>
      </c>
      <c r="FG1087" s="9">
        <v>56.57</v>
      </c>
      <c r="FH1087" s="9">
        <v>59.8</v>
      </c>
      <c r="FI1087" s="9">
        <v>64.92</v>
      </c>
      <c r="FJ1087" s="9">
        <v>67.069999999999993</v>
      </c>
      <c r="FK1087" s="9">
        <v>67.37</v>
      </c>
      <c r="FL1087" s="9">
        <v>67.39</v>
      </c>
      <c r="FM1087" s="9">
        <v>67.06</v>
      </c>
      <c r="FO1087" s="9">
        <v>84.048500000000004</v>
      </c>
      <c r="FP1087" s="7">
        <v>73.17</v>
      </c>
      <c r="FQ1087" s="9">
        <v>1.3453999999999999</v>
      </c>
      <c r="FT1087" s="7">
        <v>3.57</v>
      </c>
      <c r="FU1087" s="7">
        <v>4.37</v>
      </c>
      <c r="FV1087" s="9">
        <v>84.2697</v>
      </c>
      <c r="FX1087" s="9">
        <v>71.66</v>
      </c>
      <c r="FY1087" s="9">
        <v>70.680000000000007</v>
      </c>
      <c r="FZ1087" s="9">
        <v>68.83</v>
      </c>
      <c r="GA1087" s="9">
        <v>66.489999999999995</v>
      </c>
      <c r="GB1087" s="9">
        <v>65.540000000000006</v>
      </c>
      <c r="GD1087" s="9">
        <v>71.66</v>
      </c>
      <c r="GE1087" s="9">
        <v>71.27</v>
      </c>
      <c r="GF1087" s="9">
        <v>70.680000000000007</v>
      </c>
      <c r="GG1087" s="9">
        <v>70.040000000000006</v>
      </c>
      <c r="GH1087" s="9">
        <v>69.41</v>
      </c>
      <c r="GI1087" s="9">
        <v>68.83</v>
      </c>
      <c r="GJ1087" s="9">
        <v>68.3</v>
      </c>
      <c r="GK1087" s="9">
        <v>67.819999999999993</v>
      </c>
      <c r="GL1087" s="9">
        <v>67.400000000000006</v>
      </c>
      <c r="GM1087" s="9">
        <v>67.03</v>
      </c>
      <c r="GN1087" s="9">
        <v>66.72</v>
      </c>
      <c r="GO1087" s="9">
        <v>66.489999999999995</v>
      </c>
      <c r="GP1087" s="9">
        <v>66.3</v>
      </c>
      <c r="GQ1087" s="9">
        <v>66.16</v>
      </c>
      <c r="GR1087" s="9">
        <v>66.05</v>
      </c>
      <c r="GS1087" s="9">
        <v>65.930000000000007</v>
      </c>
      <c r="GT1087" s="9">
        <v>65.83</v>
      </c>
      <c r="GU1087" s="9">
        <v>65.77</v>
      </c>
      <c r="GV1087" s="9">
        <v>65.709999999999994</v>
      </c>
      <c r="GW1087" s="9">
        <v>65.67</v>
      </c>
      <c r="GX1087" s="9">
        <v>65.64</v>
      </c>
      <c r="GY1087" s="9">
        <v>65.58</v>
      </c>
      <c r="GZ1087" s="9">
        <v>65.540000000000006</v>
      </c>
      <c r="HA1087" s="9">
        <v>65.540000000000006</v>
      </c>
      <c r="HB1087" s="9">
        <v>65.55</v>
      </c>
      <c r="HC1087" s="9">
        <v>65.58</v>
      </c>
      <c r="HD1087" s="9">
        <v>65.599999999999994</v>
      </c>
      <c r="HE1087" s="9">
        <v>65.59</v>
      </c>
      <c r="HF1087" s="9">
        <v>65.59</v>
      </c>
      <c r="HG1087" s="9">
        <v>65.61</v>
      </c>
      <c r="HH1087" s="9">
        <v>65.63</v>
      </c>
      <c r="HI1087" s="9">
        <v>65.680000000000007</v>
      </c>
      <c r="HJ1087" s="9">
        <v>65.760000000000005</v>
      </c>
      <c r="HK1087" s="9">
        <v>65.8</v>
      </c>
      <c r="HL1087" s="9">
        <v>65.849999999999994</v>
      </c>
      <c r="HM1087" s="9">
        <v>65.930000000000007</v>
      </c>
      <c r="HN1087" s="9">
        <v>66.02</v>
      </c>
      <c r="HO1087" s="9">
        <v>66.08</v>
      </c>
      <c r="HP1087" s="9">
        <v>66.150000000000006</v>
      </c>
      <c r="HQ1087" s="9">
        <v>66.209999999999994</v>
      </c>
      <c r="HR1087" s="9">
        <v>66.209999999999994</v>
      </c>
      <c r="HS1087" s="9">
        <v>66.239999999999995</v>
      </c>
      <c r="HT1087" s="9">
        <v>66.27</v>
      </c>
      <c r="HU1087" s="9">
        <v>66.319999999999993</v>
      </c>
      <c r="HV1087" s="9">
        <v>66.41</v>
      </c>
      <c r="HW1087" s="9">
        <v>66.489999999999995</v>
      </c>
      <c r="HX1087" s="9">
        <v>66.53</v>
      </c>
      <c r="HY1087" s="9">
        <v>66.59</v>
      </c>
      <c r="ID1087" s="14">
        <v>84.838099999999997</v>
      </c>
      <c r="IE1087" s="14">
        <v>84.747900000000001</v>
      </c>
      <c r="IF1087" s="14">
        <v>-0.10641399999999999</v>
      </c>
      <c r="IH1087" s="7">
        <v>71.66</v>
      </c>
      <c r="II1087" s="9">
        <v>82.07</v>
      </c>
    </row>
    <row r="1088" spans="1:243" x14ac:dyDescent="0.35">
      <c r="A1088" s="6">
        <f t="shared" si="230"/>
        <v>46073</v>
      </c>
      <c r="B1088" s="13">
        <f t="shared" si="231"/>
        <v>2</v>
      </c>
      <c r="C1088" s="13">
        <f t="shared" si="232"/>
        <v>2026</v>
      </c>
      <c r="D1088">
        <f t="shared" si="233"/>
        <v>202602</v>
      </c>
      <c r="E1088">
        <f t="shared" si="234"/>
        <v>1</v>
      </c>
      <c r="F1088">
        <f t="shared" si="235"/>
        <v>202601</v>
      </c>
      <c r="G1088" t="s">
        <v>2310</v>
      </c>
      <c r="H1088" s="9">
        <v>3.75</v>
      </c>
      <c r="I1088" s="9">
        <v>3.7282000000000002</v>
      </c>
      <c r="J1088" s="10">
        <v>3.5804662999999999</v>
      </c>
      <c r="K1088" s="10">
        <v>3.5198575000000001</v>
      </c>
      <c r="L1088" s="10">
        <v>3.4697431000000001</v>
      </c>
      <c r="M1088" s="10">
        <v>3.4209608999999999</v>
      </c>
      <c r="N1088" s="10">
        <v>3.3721665999999999</v>
      </c>
      <c r="O1088" s="10">
        <v>3.3286536999999998</v>
      </c>
      <c r="P1088" s="10">
        <v>3.2936684000000001</v>
      </c>
      <c r="Q1088" s="10">
        <v>3.2696605999999999</v>
      </c>
      <c r="R1088" s="10">
        <v>3.2567138</v>
      </c>
      <c r="S1088" s="10">
        <v>3.2529788000000002</v>
      </c>
      <c r="T1088" s="10">
        <v>3.2572399999999999</v>
      </c>
      <c r="U1088" s="10">
        <v>3.2668639000000002</v>
      </c>
      <c r="V1088" s="10">
        <v>3.2784629000000001</v>
      </c>
      <c r="W1088" s="10">
        <v>3.2910586999999998</v>
      </c>
      <c r="X1088" s="10">
        <v>3.3044717000000001</v>
      </c>
      <c r="Y1088" s="10">
        <v>3.3185231000000002</v>
      </c>
      <c r="Z1088" s="10">
        <v>3.3330340999999999</v>
      </c>
      <c r="AA1088" s="10">
        <v>3.3478254000000001</v>
      </c>
      <c r="AB1088" s="10">
        <v>3.3627501999999998</v>
      </c>
      <c r="AC1088" s="10">
        <v>3.3777721000000001</v>
      </c>
      <c r="AD1088" s="10">
        <v>3.3928780999999999</v>
      </c>
      <c r="AE1088" s="10">
        <v>3.4080555000000001</v>
      </c>
      <c r="AF1088" s="10">
        <v>3.4232917</v>
      </c>
      <c r="AG1088" s="10">
        <v>3.4385737999999999</v>
      </c>
      <c r="AH1088" s="10">
        <v>3.4538891999999999</v>
      </c>
      <c r="AI1088" s="10">
        <v>3.4692256000000001</v>
      </c>
      <c r="AJ1088" s="10">
        <v>3.4845701999999998</v>
      </c>
      <c r="AK1088" s="10">
        <v>3.4999109000000002</v>
      </c>
      <c r="AL1088" s="10">
        <v>3.5152353999999999</v>
      </c>
      <c r="AM1088" s="10">
        <v>3.5305309</v>
      </c>
      <c r="AN1088" s="10">
        <v>3.5457852000000001</v>
      </c>
      <c r="AO1088" s="10">
        <v>3.5609861999999999</v>
      </c>
      <c r="AP1088" s="10">
        <v>3.5761210000000001</v>
      </c>
      <c r="AQ1088" s="10">
        <v>3.5911773999999999</v>
      </c>
      <c r="AR1088" s="10">
        <v>3.6061432999999998</v>
      </c>
      <c r="AS1088" s="10">
        <v>3.6210057999999998</v>
      </c>
      <c r="AT1088" s="10">
        <v>3.6357561999999999</v>
      </c>
      <c r="AU1088" s="10">
        <v>3.6504007999999999</v>
      </c>
      <c r="AV1088" s="10">
        <v>3.6649493999999998</v>
      </c>
      <c r="AW1088" s="10">
        <v>3.6794126</v>
      </c>
      <c r="AX1088" s="10">
        <v>3.6938008</v>
      </c>
      <c r="AY1088" s="10">
        <v>3.7081238999999999</v>
      </c>
      <c r="AZ1088" s="10">
        <v>3.7223925000000002</v>
      </c>
      <c r="BA1088" s="10">
        <v>3.7366169</v>
      </c>
      <c r="BB1088" s="10">
        <v>3.7508070999999998</v>
      </c>
      <c r="BC1088" s="10">
        <v>3.7649735999999998</v>
      </c>
      <c r="BD1088" s="10">
        <v>3.7791269000000001</v>
      </c>
      <c r="BE1088" s="10">
        <v>3.7932768000000001</v>
      </c>
      <c r="BF1088" s="10">
        <v>3.8074322999999999</v>
      </c>
      <c r="BG1088" s="10">
        <v>3.8215952</v>
      </c>
      <c r="BH1088" s="10">
        <v>3.8357652</v>
      </c>
      <c r="BI1088" s="10">
        <v>3.8499422000000001</v>
      </c>
      <c r="BJ1088" s="10">
        <v>3.8641261999999998</v>
      </c>
      <c r="BK1088" s="10">
        <v>3.8783167999999999</v>
      </c>
      <c r="BL1088" s="10">
        <v>3.8925139999999998</v>
      </c>
      <c r="BM1088" s="10">
        <v>3.9067177000000002</v>
      </c>
      <c r="BN1088" s="10">
        <v>3.9209276000000002</v>
      </c>
      <c r="BO1088" s="10">
        <v>3.9351436</v>
      </c>
      <c r="BP1088" s="10">
        <v>3.9493657999999998</v>
      </c>
      <c r="BQ1088" s="10">
        <v>3.9635935999999998</v>
      </c>
      <c r="BR1088" s="10">
        <v>4.0490129000000001</v>
      </c>
      <c r="BS1088" s="10">
        <v>4.1342271000000004</v>
      </c>
      <c r="BU1088" s="9">
        <v>77.650000000000006</v>
      </c>
      <c r="BV1088" s="9">
        <v>76.959999999999994</v>
      </c>
      <c r="BW1088" s="9">
        <v>76.14</v>
      </c>
      <c r="BX1088" s="9">
        <v>74.72</v>
      </c>
      <c r="BY1088" s="9">
        <v>73.489999999999995</v>
      </c>
      <c r="BZ1088" s="9">
        <v>73.489999999999995</v>
      </c>
      <c r="CA1088" s="9">
        <v>74.73</v>
      </c>
      <c r="CB1088" s="9">
        <v>74.66</v>
      </c>
      <c r="CC1088" s="9">
        <v>78.760000000000005</v>
      </c>
      <c r="CD1088" s="9">
        <v>80.98</v>
      </c>
      <c r="CE1088" s="9">
        <v>83.12</v>
      </c>
      <c r="CF1088" s="9">
        <v>82.57</v>
      </c>
      <c r="CG1088" s="9">
        <v>77.66</v>
      </c>
      <c r="CH1088" s="9">
        <v>68.78</v>
      </c>
      <c r="CI1088" s="9">
        <v>61.75</v>
      </c>
      <c r="CJ1088" s="9">
        <v>59.22</v>
      </c>
      <c r="CK1088" s="9">
        <v>59.67</v>
      </c>
      <c r="CL1088" s="9">
        <v>59.92</v>
      </c>
      <c r="CM1088" s="9">
        <v>61.82</v>
      </c>
      <c r="CN1088" s="9">
        <v>63.77</v>
      </c>
      <c r="CO1088" s="9">
        <v>66.92</v>
      </c>
      <c r="CP1088" s="9">
        <v>68.56</v>
      </c>
      <c r="CQ1088" s="9">
        <v>71.319999999999993</v>
      </c>
      <c r="CR1088" s="9">
        <v>72.61</v>
      </c>
      <c r="CS1088" s="9">
        <v>67.650000000000006</v>
      </c>
      <c r="CT1088" s="9">
        <v>58.77</v>
      </c>
      <c r="CU1088" s="9">
        <v>54.85</v>
      </c>
      <c r="CV1088" s="9">
        <v>52.71</v>
      </c>
      <c r="CW1088" s="9">
        <v>52.07</v>
      </c>
      <c r="CX1088" s="9">
        <v>52.45</v>
      </c>
      <c r="CY1088" s="9">
        <v>54.2</v>
      </c>
      <c r="CZ1088" s="9">
        <v>58.6</v>
      </c>
      <c r="DA1088" s="9">
        <v>60.82</v>
      </c>
      <c r="DB1088" s="9">
        <v>62.21</v>
      </c>
      <c r="DC1088" s="9">
        <v>65.33</v>
      </c>
      <c r="DD1088" s="9">
        <v>64.569999999999993</v>
      </c>
      <c r="DE1088" s="9">
        <v>62.26</v>
      </c>
      <c r="DF1088" s="9">
        <v>55.19</v>
      </c>
      <c r="DG1088" s="9">
        <v>52.02</v>
      </c>
      <c r="DH1088" s="9">
        <v>50.56</v>
      </c>
      <c r="DI1088" s="9">
        <v>51.19</v>
      </c>
      <c r="DJ1088" s="9">
        <v>50.87</v>
      </c>
      <c r="DK1088" s="9">
        <v>52.06</v>
      </c>
      <c r="DL1088" s="9">
        <v>55.59</v>
      </c>
      <c r="DM1088" s="9">
        <v>58.2</v>
      </c>
      <c r="DN1088" s="9">
        <v>60.77</v>
      </c>
      <c r="DO1088" s="9">
        <v>64.05</v>
      </c>
      <c r="DP1088" s="9">
        <v>65.150000000000006</v>
      </c>
      <c r="DR1088" s="9">
        <v>74.06</v>
      </c>
      <c r="DS1088" s="9">
        <v>70.58</v>
      </c>
      <c r="DT1088" s="9">
        <v>68.760000000000005</v>
      </c>
      <c r="DU1088" s="9">
        <v>67.84</v>
      </c>
      <c r="DV1088" s="9">
        <v>69.03</v>
      </c>
      <c r="DW1088" s="9">
        <v>68.62</v>
      </c>
      <c r="DX1088" s="9">
        <v>70.25</v>
      </c>
      <c r="DY1088" s="9">
        <v>72.62</v>
      </c>
      <c r="DZ1088" s="9">
        <v>73.52</v>
      </c>
      <c r="EA1088" s="9">
        <v>74.89</v>
      </c>
      <c r="EB1088" s="9">
        <v>77.86</v>
      </c>
      <c r="EC1088" s="9">
        <v>78.5</v>
      </c>
      <c r="ED1088" s="9">
        <v>75.47</v>
      </c>
      <c r="EE1088" s="9">
        <v>65.37</v>
      </c>
      <c r="EF1088" s="9">
        <v>61.28</v>
      </c>
      <c r="EG1088" s="9">
        <v>60.28</v>
      </c>
      <c r="EH1088" s="9">
        <v>60.53</v>
      </c>
      <c r="EI1088" s="9">
        <v>61.41</v>
      </c>
      <c r="EJ1088" s="9">
        <v>63.99</v>
      </c>
      <c r="EK1088" s="9">
        <v>67.87</v>
      </c>
      <c r="EL1088" s="9">
        <v>70.069999999999993</v>
      </c>
      <c r="EM1088" s="9">
        <v>70.209999999999994</v>
      </c>
      <c r="EN1088" s="9">
        <v>70.23</v>
      </c>
      <c r="EO1088" s="9">
        <v>69.77</v>
      </c>
      <c r="EP1088" s="9">
        <v>67.3</v>
      </c>
      <c r="EQ1088" s="9">
        <v>59.98</v>
      </c>
      <c r="ER1088" s="9">
        <v>57.12</v>
      </c>
      <c r="ES1088" s="9">
        <v>56.5</v>
      </c>
      <c r="ET1088" s="9">
        <v>56.65</v>
      </c>
      <c r="EU1088" s="9">
        <v>57.49</v>
      </c>
      <c r="EV1088" s="9">
        <v>60.12</v>
      </c>
      <c r="EW1088" s="9">
        <v>64.239999999999995</v>
      </c>
      <c r="EX1088" s="9">
        <v>66.25</v>
      </c>
      <c r="EY1088" s="9">
        <v>66.53</v>
      </c>
      <c r="EZ1088" s="9">
        <v>66.540000000000006</v>
      </c>
      <c r="FA1088" s="9">
        <v>66.19</v>
      </c>
      <c r="FB1088" s="9">
        <v>64.11</v>
      </c>
      <c r="FC1088" s="9">
        <v>58.81</v>
      </c>
      <c r="FD1088" s="9">
        <v>56.71</v>
      </c>
      <c r="FE1088" s="9">
        <v>55.45</v>
      </c>
      <c r="FF1088" s="9">
        <v>55.02</v>
      </c>
      <c r="FG1088" s="9">
        <v>56.24</v>
      </c>
      <c r="FH1088" s="9">
        <v>59.47</v>
      </c>
      <c r="FI1088" s="9">
        <v>64.900000000000006</v>
      </c>
      <c r="FJ1088" s="9">
        <v>67.05</v>
      </c>
      <c r="FK1088" s="9">
        <v>67.349999999999994</v>
      </c>
      <c r="FL1088" s="9">
        <v>67.37</v>
      </c>
      <c r="FM1088" s="9">
        <v>67.040000000000006</v>
      </c>
      <c r="FO1088" s="9">
        <v>84.223100000000002</v>
      </c>
      <c r="FP1088" s="7">
        <v>72.75</v>
      </c>
      <c r="FQ1088" s="9">
        <v>1.3501000000000001</v>
      </c>
      <c r="FT1088" s="7">
        <v>3.58</v>
      </c>
      <c r="FU1088" s="7">
        <v>4.3499999999999996</v>
      </c>
      <c r="FV1088" s="9">
        <v>84.453699999999998</v>
      </c>
      <c r="FX1088" s="9">
        <v>71.760000000000005</v>
      </c>
      <c r="FY1088" s="9">
        <v>70.66</v>
      </c>
      <c r="FZ1088" s="9">
        <v>68.81</v>
      </c>
      <c r="GA1088" s="9">
        <v>66.510000000000005</v>
      </c>
      <c r="GB1088" s="9">
        <v>65.489999999999995</v>
      </c>
      <c r="GD1088" s="9">
        <v>71.760000000000005</v>
      </c>
      <c r="GE1088" s="9">
        <v>71.3</v>
      </c>
      <c r="GF1088" s="9">
        <v>70.66</v>
      </c>
      <c r="GG1088" s="9">
        <v>70.010000000000005</v>
      </c>
      <c r="GH1088" s="9">
        <v>69.39</v>
      </c>
      <c r="GI1088" s="9">
        <v>68.81</v>
      </c>
      <c r="GJ1088" s="9">
        <v>68.3</v>
      </c>
      <c r="GK1088" s="9">
        <v>67.84</v>
      </c>
      <c r="GL1088" s="9">
        <v>67.430000000000007</v>
      </c>
      <c r="GM1088" s="9">
        <v>67.06</v>
      </c>
      <c r="GN1088" s="9">
        <v>66.75</v>
      </c>
      <c r="GO1088" s="9">
        <v>66.510000000000005</v>
      </c>
      <c r="GP1088" s="9">
        <v>66.31</v>
      </c>
      <c r="GQ1088" s="9">
        <v>66.150000000000006</v>
      </c>
      <c r="GR1088" s="9">
        <v>66.03</v>
      </c>
      <c r="GS1088" s="9">
        <v>65.900000000000006</v>
      </c>
      <c r="GT1088" s="9">
        <v>65.8</v>
      </c>
      <c r="GU1088" s="9">
        <v>65.73</v>
      </c>
      <c r="GV1088" s="9">
        <v>65.66</v>
      </c>
      <c r="GW1088" s="9">
        <v>65.62</v>
      </c>
      <c r="GX1088" s="9">
        <v>65.59</v>
      </c>
      <c r="GY1088" s="9">
        <v>65.53</v>
      </c>
      <c r="GZ1088" s="9">
        <v>65.489999999999995</v>
      </c>
      <c r="HA1088" s="9">
        <v>65.489999999999995</v>
      </c>
      <c r="HB1088" s="9">
        <v>65.5</v>
      </c>
      <c r="HC1088" s="9">
        <v>65.540000000000006</v>
      </c>
      <c r="HD1088" s="9">
        <v>65.56</v>
      </c>
      <c r="HE1088" s="9">
        <v>65.55</v>
      </c>
      <c r="HF1088" s="9">
        <v>65.55</v>
      </c>
      <c r="HG1088" s="9">
        <v>65.569999999999993</v>
      </c>
      <c r="HH1088" s="9">
        <v>65.59</v>
      </c>
      <c r="HI1088" s="9">
        <v>65.64</v>
      </c>
      <c r="HJ1088" s="9">
        <v>65.72</v>
      </c>
      <c r="HK1088" s="9">
        <v>65.760000000000005</v>
      </c>
      <c r="HL1088" s="9">
        <v>65.81</v>
      </c>
      <c r="HM1088" s="9">
        <v>65.89</v>
      </c>
      <c r="HN1088" s="9">
        <v>65.98</v>
      </c>
      <c r="HO1088" s="9">
        <v>66.040000000000006</v>
      </c>
      <c r="HP1088" s="9">
        <v>66.099999999999994</v>
      </c>
      <c r="HQ1088" s="9">
        <v>66.16</v>
      </c>
      <c r="HR1088" s="9">
        <v>66.150000000000006</v>
      </c>
      <c r="HS1088" s="9">
        <v>66.17</v>
      </c>
      <c r="HT1088" s="9">
        <v>66.19</v>
      </c>
      <c r="HU1088" s="9">
        <v>66.239999999999995</v>
      </c>
      <c r="HV1088" s="9">
        <v>66.319999999999993</v>
      </c>
      <c r="HW1088" s="9">
        <v>66.400000000000006</v>
      </c>
      <c r="HX1088" s="9">
        <v>66.44</v>
      </c>
      <c r="HY1088" s="9">
        <v>66.510000000000005</v>
      </c>
      <c r="ID1088" s="14">
        <v>84.838099999999997</v>
      </c>
      <c r="IE1088" s="14">
        <v>84.747900000000001</v>
      </c>
      <c r="IF1088" s="14">
        <v>-0.10641399999999999</v>
      </c>
      <c r="IH1088" s="7">
        <v>71.760000000000005</v>
      </c>
      <c r="II1088" s="9">
        <v>77.650000000000006</v>
      </c>
    </row>
    <row r="1089" spans="1:243" x14ac:dyDescent="0.35">
      <c r="A1089" s="6">
        <f t="shared" si="230"/>
        <v>46076</v>
      </c>
      <c r="B1089" s="13">
        <f t="shared" si="231"/>
        <v>2</v>
      </c>
      <c r="C1089" s="13">
        <f t="shared" si="232"/>
        <v>2026</v>
      </c>
      <c r="D1089">
        <f t="shared" si="233"/>
        <v>202602</v>
      </c>
      <c r="E1089">
        <f t="shared" si="234"/>
        <v>1</v>
      </c>
      <c r="F1089">
        <f t="shared" si="235"/>
        <v>202601</v>
      </c>
      <c r="G1089" t="s">
        <v>2311</v>
      </c>
      <c r="H1089" s="9">
        <v>3.75</v>
      </c>
      <c r="I1089" s="9">
        <v>3.7280000000000002</v>
      </c>
      <c r="J1089" s="10">
        <v>3.5605861999999999</v>
      </c>
      <c r="K1089" s="10">
        <v>3.5151124</v>
      </c>
      <c r="L1089" s="10">
        <v>3.4696482</v>
      </c>
      <c r="M1089" s="10">
        <v>3.4207858</v>
      </c>
      <c r="N1089" s="10">
        <v>3.3711205</v>
      </c>
      <c r="O1089" s="10">
        <v>3.3270772000000002</v>
      </c>
      <c r="P1089" s="10">
        <v>3.2911838000000002</v>
      </c>
      <c r="Q1089" s="10">
        <v>3.2654201</v>
      </c>
      <c r="R1089" s="10">
        <v>3.2493354000000001</v>
      </c>
      <c r="S1089" s="10">
        <v>3.2413631999999999</v>
      </c>
      <c r="T1089" s="10">
        <v>3.2407474000000001</v>
      </c>
      <c r="U1089" s="10">
        <v>3.2457400999999999</v>
      </c>
      <c r="V1089" s="10">
        <v>3.2539486000000002</v>
      </c>
      <c r="W1089" s="10">
        <v>3.2644741000000002</v>
      </c>
      <c r="X1089" s="10">
        <v>3.2768499000000002</v>
      </c>
      <c r="Y1089" s="10">
        <v>3.2906099000000002</v>
      </c>
      <c r="Z1089" s="10">
        <v>3.305288</v>
      </c>
      <c r="AA1089" s="10">
        <v>3.3204175</v>
      </c>
      <c r="AB1089" s="10">
        <v>3.3356181</v>
      </c>
      <c r="AC1089" s="10">
        <v>3.3508048000000001</v>
      </c>
      <c r="AD1089" s="10">
        <v>3.3659561</v>
      </c>
      <c r="AE1089" s="10">
        <v>3.3810509</v>
      </c>
      <c r="AF1089" s="10">
        <v>3.3960680999999999</v>
      </c>
      <c r="AG1089" s="10">
        <v>3.4109859999999999</v>
      </c>
      <c r="AH1089" s="10">
        <v>3.4257879</v>
      </c>
      <c r="AI1089" s="10">
        <v>3.4404750000000002</v>
      </c>
      <c r="AJ1089" s="10">
        <v>3.4550521000000001</v>
      </c>
      <c r="AK1089" s="10">
        <v>3.4695247</v>
      </c>
      <c r="AL1089" s="10">
        <v>3.4838982000000001</v>
      </c>
      <c r="AM1089" s="10">
        <v>3.4981776</v>
      </c>
      <c r="AN1089" s="10">
        <v>3.5123682000000001</v>
      </c>
      <c r="AO1089" s="10">
        <v>3.5264755000000001</v>
      </c>
      <c r="AP1089" s="10">
        <v>3.5405045999999998</v>
      </c>
      <c r="AQ1089" s="10">
        <v>3.5544606999999999</v>
      </c>
      <c r="AR1089" s="10">
        <v>3.5683493999999998</v>
      </c>
      <c r="AS1089" s="10">
        <v>3.5821755</v>
      </c>
      <c r="AT1089" s="10">
        <v>3.5959452000000001</v>
      </c>
      <c r="AU1089" s="10">
        <v>3.6096675999999999</v>
      </c>
      <c r="AV1089" s="10">
        <v>3.6233518999999998</v>
      </c>
      <c r="AW1089" s="10">
        <v>3.6370081000000001</v>
      </c>
      <c r="AX1089" s="10">
        <v>3.6506459000000002</v>
      </c>
      <c r="AY1089" s="10">
        <v>3.6642747</v>
      </c>
      <c r="AZ1089" s="10">
        <v>3.6779044000000001</v>
      </c>
      <c r="BA1089" s="10">
        <v>3.6915448999999998</v>
      </c>
      <c r="BB1089" s="10">
        <v>3.7052054000000001</v>
      </c>
      <c r="BC1089" s="10">
        <v>3.7188957999999999</v>
      </c>
      <c r="BD1089" s="10">
        <v>3.7326260000000002</v>
      </c>
      <c r="BE1089" s="10">
        <v>3.7464053000000002</v>
      </c>
      <c r="BF1089" s="10">
        <v>3.7602422999999998</v>
      </c>
      <c r="BG1089" s="10">
        <v>3.7741387</v>
      </c>
      <c r="BH1089" s="10">
        <v>3.7880934000000002</v>
      </c>
      <c r="BI1089" s="10">
        <v>3.8021056999999998</v>
      </c>
      <c r="BJ1089" s="10">
        <v>3.8161751000000002</v>
      </c>
      <c r="BK1089" s="10">
        <v>3.8303004999999999</v>
      </c>
      <c r="BL1089" s="10">
        <v>3.8444813</v>
      </c>
      <c r="BM1089" s="10">
        <v>3.8587167999999998</v>
      </c>
      <c r="BN1089" s="10">
        <v>3.8730060000000002</v>
      </c>
      <c r="BO1089" s="10">
        <v>3.8873481999999999</v>
      </c>
      <c r="BP1089" s="10">
        <v>3.9017428999999999</v>
      </c>
      <c r="BQ1089" s="10">
        <v>3.9161888999999999</v>
      </c>
      <c r="BR1089" s="10">
        <v>4.0037732999999998</v>
      </c>
      <c r="BS1089" s="10">
        <v>4.0922175000000003</v>
      </c>
      <c r="BU1089" s="9">
        <v>77.05</v>
      </c>
      <c r="BV1089" s="9">
        <v>76.819999999999993</v>
      </c>
      <c r="BW1089" s="9">
        <v>76.37</v>
      </c>
      <c r="BX1089" s="9">
        <v>75.11</v>
      </c>
      <c r="BY1089" s="9">
        <v>73.7</v>
      </c>
      <c r="BZ1089" s="9">
        <v>73.7</v>
      </c>
      <c r="CA1089" s="9">
        <v>75.23</v>
      </c>
      <c r="CB1089" s="9">
        <v>75.260000000000005</v>
      </c>
      <c r="CC1089" s="9">
        <v>79.27</v>
      </c>
      <c r="CD1089" s="9">
        <v>81.510000000000005</v>
      </c>
      <c r="CE1089" s="9">
        <v>83.19</v>
      </c>
      <c r="CF1089" s="9">
        <v>82.96</v>
      </c>
      <c r="CG1089" s="9">
        <v>78.290000000000006</v>
      </c>
      <c r="CH1089" s="9">
        <v>70.45</v>
      </c>
      <c r="CI1089" s="9">
        <v>63.99</v>
      </c>
      <c r="CJ1089" s="9">
        <v>61.42</v>
      </c>
      <c r="CK1089" s="9">
        <v>61.8</v>
      </c>
      <c r="CL1089" s="9">
        <v>62.08</v>
      </c>
      <c r="CM1089" s="9">
        <v>63.49</v>
      </c>
      <c r="CN1089" s="9">
        <v>65.040000000000006</v>
      </c>
      <c r="CO1089" s="9">
        <v>67.88</v>
      </c>
      <c r="CP1089" s="9">
        <v>69.52</v>
      </c>
      <c r="CQ1089" s="9">
        <v>72.34</v>
      </c>
      <c r="CR1089" s="9">
        <v>73.63</v>
      </c>
      <c r="CS1089" s="9">
        <v>68.59</v>
      </c>
      <c r="CT1089" s="9">
        <v>59.74</v>
      </c>
      <c r="CU1089" s="9">
        <v>55.5</v>
      </c>
      <c r="CV1089" s="9">
        <v>53.28</v>
      </c>
      <c r="CW1089" s="9">
        <v>52.59</v>
      </c>
      <c r="CX1089" s="9">
        <v>52.91</v>
      </c>
      <c r="CY1089" s="9">
        <v>54.59</v>
      </c>
      <c r="CZ1089" s="9">
        <v>58.84</v>
      </c>
      <c r="DA1089" s="9">
        <v>61.06</v>
      </c>
      <c r="DB1089" s="9">
        <v>62.45</v>
      </c>
      <c r="DC1089" s="9">
        <v>65.55</v>
      </c>
      <c r="DD1089" s="9">
        <v>64.790000000000006</v>
      </c>
      <c r="DE1089" s="9">
        <v>62.48</v>
      </c>
      <c r="DF1089" s="9">
        <v>56.12</v>
      </c>
      <c r="DG1089" s="9">
        <v>52.95</v>
      </c>
      <c r="DH1089" s="9">
        <v>51.49</v>
      </c>
      <c r="DI1089" s="9">
        <v>52.12</v>
      </c>
      <c r="DJ1089" s="9">
        <v>51.8</v>
      </c>
      <c r="DK1089" s="9">
        <v>52.99</v>
      </c>
      <c r="DL1089" s="9">
        <v>56.52</v>
      </c>
      <c r="DM1089" s="9">
        <v>59.13</v>
      </c>
      <c r="DN1089" s="9">
        <v>61.7</v>
      </c>
      <c r="DO1089" s="9">
        <v>64.98</v>
      </c>
      <c r="DP1089" s="9">
        <v>66.08</v>
      </c>
      <c r="DR1089" s="9">
        <v>74.180000000000007</v>
      </c>
      <c r="DS1089" s="9">
        <v>70.459999999999994</v>
      </c>
      <c r="DT1089" s="9">
        <v>68.84</v>
      </c>
      <c r="DU1089" s="9">
        <v>67.94</v>
      </c>
      <c r="DV1089" s="9">
        <v>69.099999999999994</v>
      </c>
      <c r="DW1089" s="9">
        <v>68.72</v>
      </c>
      <c r="DX1089" s="9">
        <v>70.34</v>
      </c>
      <c r="DY1089" s="9">
        <v>72.47</v>
      </c>
      <c r="DZ1089" s="9">
        <v>73.37</v>
      </c>
      <c r="EA1089" s="9">
        <v>74.739999999999995</v>
      </c>
      <c r="EB1089" s="9">
        <v>77.72</v>
      </c>
      <c r="EC1089" s="9">
        <v>78.36</v>
      </c>
      <c r="ED1089" s="9">
        <v>75.34</v>
      </c>
      <c r="EE1089" s="9">
        <v>65.510000000000005</v>
      </c>
      <c r="EF1089" s="9">
        <v>61.42</v>
      </c>
      <c r="EG1089" s="9">
        <v>60.42</v>
      </c>
      <c r="EH1089" s="9">
        <v>60.67</v>
      </c>
      <c r="EI1089" s="9">
        <v>61.55</v>
      </c>
      <c r="EJ1089" s="9">
        <v>64.13</v>
      </c>
      <c r="EK1089" s="9">
        <v>68.069999999999993</v>
      </c>
      <c r="EL1089" s="9">
        <v>70.28</v>
      </c>
      <c r="EM1089" s="9">
        <v>70.41</v>
      </c>
      <c r="EN1089" s="9">
        <v>70.44</v>
      </c>
      <c r="EO1089" s="9">
        <v>69.97</v>
      </c>
      <c r="EP1089" s="9">
        <v>67.5</v>
      </c>
      <c r="EQ1089" s="9">
        <v>59.96</v>
      </c>
      <c r="ER1089" s="9">
        <v>57.1</v>
      </c>
      <c r="ES1089" s="9">
        <v>56.48</v>
      </c>
      <c r="ET1089" s="9">
        <v>56.63</v>
      </c>
      <c r="EU1089" s="9">
        <v>57.47</v>
      </c>
      <c r="EV1089" s="9">
        <v>60.1</v>
      </c>
      <c r="EW1089" s="9">
        <v>64.31</v>
      </c>
      <c r="EX1089" s="9">
        <v>66.319999999999993</v>
      </c>
      <c r="EY1089" s="9">
        <v>66.599999999999994</v>
      </c>
      <c r="EZ1089" s="9">
        <v>66.599999999999994</v>
      </c>
      <c r="FA1089" s="9">
        <v>66.25</v>
      </c>
      <c r="FB1089" s="9">
        <v>64.180000000000007</v>
      </c>
      <c r="FC1089" s="9">
        <v>58.82</v>
      </c>
      <c r="FD1089" s="9">
        <v>56.72</v>
      </c>
      <c r="FE1089" s="9">
        <v>55.46</v>
      </c>
      <c r="FF1089" s="9">
        <v>55.02</v>
      </c>
      <c r="FG1089" s="9">
        <v>56.24</v>
      </c>
      <c r="FH1089" s="9">
        <v>59.47</v>
      </c>
      <c r="FI1089" s="9">
        <v>64.959999999999994</v>
      </c>
      <c r="FJ1089" s="9">
        <v>67.12</v>
      </c>
      <c r="FK1089" s="9">
        <v>67.41</v>
      </c>
      <c r="FL1089" s="9">
        <v>67.430000000000007</v>
      </c>
      <c r="FM1089" s="9">
        <v>67.099999999999994</v>
      </c>
      <c r="FO1089" s="9">
        <v>84.145399999999995</v>
      </c>
      <c r="FP1089" s="7">
        <v>71.900000000000006</v>
      </c>
      <c r="FQ1089" s="9">
        <v>1.3493999999999999</v>
      </c>
      <c r="FT1089" s="7">
        <v>3.56</v>
      </c>
      <c r="FU1089" s="7">
        <v>4.32</v>
      </c>
      <c r="FV1089" s="9">
        <v>84.382199999999997</v>
      </c>
      <c r="FX1089" s="9">
        <v>71.489999999999995</v>
      </c>
      <c r="FY1089" s="9">
        <v>70.540000000000006</v>
      </c>
      <c r="FZ1089" s="9">
        <v>68.819999999999993</v>
      </c>
      <c r="GA1089" s="9">
        <v>66.64</v>
      </c>
      <c r="GB1089" s="9">
        <v>65.59</v>
      </c>
      <c r="GD1089" s="9">
        <v>71.489999999999995</v>
      </c>
      <c r="GE1089" s="9">
        <v>71.11</v>
      </c>
      <c r="GF1089" s="9">
        <v>70.540000000000006</v>
      </c>
      <c r="GG1089" s="9">
        <v>69.94</v>
      </c>
      <c r="GH1089" s="9">
        <v>69.36</v>
      </c>
      <c r="GI1089" s="9">
        <v>68.819999999999993</v>
      </c>
      <c r="GJ1089" s="9">
        <v>68.33</v>
      </c>
      <c r="GK1089" s="9">
        <v>67.900000000000006</v>
      </c>
      <c r="GL1089" s="9">
        <v>67.52</v>
      </c>
      <c r="GM1089" s="9">
        <v>67.180000000000007</v>
      </c>
      <c r="GN1089" s="9">
        <v>66.88</v>
      </c>
      <c r="GO1089" s="9">
        <v>66.64</v>
      </c>
      <c r="GP1089" s="9">
        <v>66.44</v>
      </c>
      <c r="GQ1089" s="9">
        <v>66.27</v>
      </c>
      <c r="GR1089" s="9">
        <v>66.14</v>
      </c>
      <c r="GS1089" s="9">
        <v>66</v>
      </c>
      <c r="GT1089" s="9">
        <v>65.900000000000006</v>
      </c>
      <c r="GU1089" s="9">
        <v>65.83</v>
      </c>
      <c r="GV1089" s="9">
        <v>65.77</v>
      </c>
      <c r="GW1089" s="9">
        <v>65.73</v>
      </c>
      <c r="GX1089" s="9">
        <v>65.69</v>
      </c>
      <c r="GY1089" s="9">
        <v>65.62</v>
      </c>
      <c r="GZ1089" s="9">
        <v>65.58</v>
      </c>
      <c r="HA1089" s="9">
        <v>65.59</v>
      </c>
      <c r="HB1089" s="9">
        <v>65.599999999999994</v>
      </c>
      <c r="HC1089" s="9">
        <v>65.63</v>
      </c>
      <c r="HD1089" s="9">
        <v>65.650000000000006</v>
      </c>
      <c r="HE1089" s="9">
        <v>65.64</v>
      </c>
      <c r="HF1089" s="9">
        <v>65.64</v>
      </c>
      <c r="HG1089" s="9">
        <v>65.66</v>
      </c>
      <c r="HH1089" s="9">
        <v>65.69</v>
      </c>
      <c r="HI1089" s="9">
        <v>65.739999999999995</v>
      </c>
      <c r="HJ1089" s="9">
        <v>65.81</v>
      </c>
      <c r="HK1089" s="9">
        <v>65.849999999999994</v>
      </c>
      <c r="HL1089" s="9">
        <v>65.900000000000006</v>
      </c>
      <c r="HM1089" s="9">
        <v>65.98</v>
      </c>
      <c r="HN1089" s="9">
        <v>66.069999999999993</v>
      </c>
      <c r="HO1089" s="9">
        <v>66.13</v>
      </c>
      <c r="HP1089" s="9">
        <v>66.19</v>
      </c>
      <c r="HQ1089" s="9">
        <v>66.25</v>
      </c>
      <c r="HR1089" s="9">
        <v>66.239999999999995</v>
      </c>
      <c r="HS1089" s="9">
        <v>66.260000000000005</v>
      </c>
      <c r="HT1089" s="9">
        <v>66.28</v>
      </c>
      <c r="HU1089" s="9">
        <v>66.33</v>
      </c>
      <c r="HV1089" s="9">
        <v>66.41</v>
      </c>
      <c r="HW1089" s="9">
        <v>66.489999999999995</v>
      </c>
      <c r="HX1089" s="9">
        <v>66.53</v>
      </c>
      <c r="HY1089" s="9">
        <v>66.599999999999994</v>
      </c>
      <c r="ID1089" s="14">
        <v>84.838099999999997</v>
      </c>
      <c r="IE1089" s="14">
        <v>84.747900000000001</v>
      </c>
      <c r="IF1089" s="14">
        <v>-0.10641399999999999</v>
      </c>
      <c r="IH1089" s="7">
        <v>71.489999999999995</v>
      </c>
      <c r="II1089" s="9">
        <v>77.05</v>
      </c>
    </row>
    <row r="1090" spans="1:243" x14ac:dyDescent="0.35">
      <c r="A1090" s="6">
        <f t="shared" si="230"/>
        <v>46077</v>
      </c>
      <c r="B1090" s="13">
        <f t="shared" si="231"/>
        <v>2</v>
      </c>
      <c r="C1090" s="13">
        <f t="shared" si="232"/>
        <v>2026</v>
      </c>
      <c r="D1090">
        <f t="shared" si="233"/>
        <v>202602</v>
      </c>
      <c r="E1090">
        <f t="shared" si="234"/>
        <v>1</v>
      </c>
      <c r="F1090">
        <f t="shared" si="235"/>
        <v>202601</v>
      </c>
      <c r="G1090" t="s">
        <v>2312</v>
      </c>
      <c r="H1090" s="9">
        <v>3.75</v>
      </c>
      <c r="I1090" s="9">
        <v>3.7277999999999998</v>
      </c>
      <c r="J1090" s="10">
        <v>3.5638481999999998</v>
      </c>
      <c r="K1090" s="10">
        <v>3.5209457</v>
      </c>
      <c r="L1090" s="10">
        <v>3.4759904000000001</v>
      </c>
      <c r="M1090" s="10">
        <v>3.4273137</v>
      </c>
      <c r="N1090" s="10">
        <v>3.377726</v>
      </c>
      <c r="O1090" s="10">
        <v>3.3334934999999999</v>
      </c>
      <c r="P1090" s="10">
        <v>3.2976017999999998</v>
      </c>
      <c r="Q1090" s="10">
        <v>3.2721494</v>
      </c>
      <c r="R1090" s="10">
        <v>3.2574158999999998</v>
      </c>
      <c r="S1090" s="10">
        <v>3.2514512</v>
      </c>
      <c r="T1090" s="10">
        <v>3.2533902000000001</v>
      </c>
      <c r="U1090" s="10">
        <v>3.2609468000000001</v>
      </c>
      <c r="V1090" s="10">
        <v>3.2711435</v>
      </c>
      <c r="W1090" s="10">
        <v>3.2830347</v>
      </c>
      <c r="X1090" s="10">
        <v>3.2962392</v>
      </c>
      <c r="Y1090" s="10">
        <v>3.3103758999999999</v>
      </c>
      <c r="Z1090" s="10">
        <v>3.3250641000000001</v>
      </c>
      <c r="AA1090" s="10">
        <v>3.3399222000000002</v>
      </c>
      <c r="AB1090" s="10">
        <v>3.3546458000000001</v>
      </c>
      <c r="AC1090" s="10">
        <v>3.3691933999999999</v>
      </c>
      <c r="AD1090" s="10">
        <v>3.3835799999999998</v>
      </c>
      <c r="AE1090" s="10">
        <v>3.397821</v>
      </c>
      <c r="AF1090" s="10">
        <v>3.4119318000000001</v>
      </c>
      <c r="AG1090" s="10">
        <v>3.4259274</v>
      </c>
      <c r="AH1090" s="10">
        <v>3.4398217</v>
      </c>
      <c r="AI1090" s="10">
        <v>3.4536234000000001</v>
      </c>
      <c r="AJ1090" s="10">
        <v>3.4673389000000001</v>
      </c>
      <c r="AK1090" s="10">
        <v>3.4809754000000002</v>
      </c>
      <c r="AL1090" s="10">
        <v>3.4945400000000002</v>
      </c>
      <c r="AM1090" s="10">
        <v>3.5080393999999999</v>
      </c>
      <c r="AN1090" s="10">
        <v>3.5214805999999998</v>
      </c>
      <c r="AO1090" s="10">
        <v>3.5348708000000002</v>
      </c>
      <c r="AP1090" s="10">
        <v>3.5482165999999999</v>
      </c>
      <c r="AQ1090" s="10">
        <v>3.5615250000000001</v>
      </c>
      <c r="AR1090" s="10">
        <v>3.5748033000000001</v>
      </c>
      <c r="AS1090" s="10">
        <v>3.5880580000000002</v>
      </c>
      <c r="AT1090" s="10">
        <v>3.6012960999999999</v>
      </c>
      <c r="AU1090" s="10">
        <v>3.6145242999999998</v>
      </c>
      <c r="AV1090" s="10">
        <v>3.6277485</v>
      </c>
      <c r="AW1090" s="10">
        <v>3.6409752000000002</v>
      </c>
      <c r="AX1090" s="10">
        <v>3.6542107000000001</v>
      </c>
      <c r="AY1090" s="10">
        <v>3.6674609999999999</v>
      </c>
      <c r="AZ1090" s="10">
        <v>3.6807327000000001</v>
      </c>
      <c r="BA1090" s="10">
        <v>3.694032</v>
      </c>
      <c r="BB1090" s="10">
        <v>3.7073651000000001</v>
      </c>
      <c r="BC1090" s="10">
        <v>3.7207382</v>
      </c>
      <c r="BD1090" s="10">
        <v>3.7341579</v>
      </c>
      <c r="BE1090" s="10">
        <v>3.7476302000000001</v>
      </c>
      <c r="BF1090" s="10">
        <v>3.7611604999999999</v>
      </c>
      <c r="BG1090" s="10">
        <v>3.7747508000000001</v>
      </c>
      <c r="BH1090" s="10">
        <v>3.7884009000000001</v>
      </c>
      <c r="BI1090" s="10">
        <v>3.8021113999999998</v>
      </c>
      <c r="BJ1090" s="10">
        <v>3.8158829000000001</v>
      </c>
      <c r="BK1090" s="10">
        <v>3.8297151999999999</v>
      </c>
      <c r="BL1090" s="10">
        <v>3.8436091000000001</v>
      </c>
      <c r="BM1090" s="10">
        <v>3.8575648999999999</v>
      </c>
      <c r="BN1090" s="10">
        <v>3.8715826</v>
      </c>
      <c r="BO1090" s="10">
        <v>3.8856628999999998</v>
      </c>
      <c r="BP1090" s="10">
        <v>3.8998062</v>
      </c>
      <c r="BQ1090" s="10">
        <v>3.9140126</v>
      </c>
      <c r="BR1090" s="10">
        <v>4.0004350999999998</v>
      </c>
      <c r="BS1090" s="10">
        <v>4.0882329999999998</v>
      </c>
      <c r="BU1090" s="9">
        <v>74.47</v>
      </c>
      <c r="BV1090" s="9">
        <v>74.17</v>
      </c>
      <c r="BW1090" s="9">
        <v>73.88</v>
      </c>
      <c r="BX1090" s="9">
        <v>73.2</v>
      </c>
      <c r="BY1090" s="9">
        <v>71.86</v>
      </c>
      <c r="BZ1090" s="9">
        <v>72.180000000000007</v>
      </c>
      <c r="CA1090" s="9">
        <v>73.48</v>
      </c>
      <c r="CB1090" s="9">
        <v>73.430000000000007</v>
      </c>
      <c r="CC1090" s="9">
        <v>77.44</v>
      </c>
      <c r="CD1090" s="9">
        <v>79.67</v>
      </c>
      <c r="CE1090" s="9">
        <v>81.25</v>
      </c>
      <c r="CF1090" s="9">
        <v>81.02</v>
      </c>
      <c r="CG1090" s="9">
        <v>76.349999999999994</v>
      </c>
      <c r="CH1090" s="9">
        <v>69.13</v>
      </c>
      <c r="CI1090" s="9">
        <v>63.03</v>
      </c>
      <c r="CJ1090" s="9">
        <v>60.46</v>
      </c>
      <c r="CK1090" s="9">
        <v>60.75</v>
      </c>
      <c r="CL1090" s="9">
        <v>61.03</v>
      </c>
      <c r="CM1090" s="9">
        <v>62.43</v>
      </c>
      <c r="CN1090" s="9">
        <v>63.78</v>
      </c>
      <c r="CO1090" s="9">
        <v>66.62</v>
      </c>
      <c r="CP1090" s="9">
        <v>68.260000000000005</v>
      </c>
      <c r="CQ1090" s="9">
        <v>71.08</v>
      </c>
      <c r="CR1090" s="9">
        <v>72.37</v>
      </c>
      <c r="CS1090" s="9">
        <v>67.37</v>
      </c>
      <c r="CT1090" s="9">
        <v>58.52</v>
      </c>
      <c r="CU1090" s="9">
        <v>54.28</v>
      </c>
      <c r="CV1090" s="9">
        <v>52.06</v>
      </c>
      <c r="CW1090" s="9">
        <v>51.37</v>
      </c>
      <c r="CX1090" s="9">
        <v>51.69</v>
      </c>
      <c r="CY1090" s="9">
        <v>53.37</v>
      </c>
      <c r="CZ1090" s="9">
        <v>58.42</v>
      </c>
      <c r="DA1090" s="9">
        <v>60.64</v>
      </c>
      <c r="DB1090" s="9">
        <v>62.03</v>
      </c>
      <c r="DC1090" s="9">
        <v>65.13</v>
      </c>
      <c r="DD1090" s="9">
        <v>64.37</v>
      </c>
      <c r="DE1090" s="9">
        <v>62.06</v>
      </c>
      <c r="DF1090" s="9">
        <v>55.49</v>
      </c>
      <c r="DG1090" s="9">
        <v>52.32</v>
      </c>
      <c r="DH1090" s="9">
        <v>50.86</v>
      </c>
      <c r="DI1090" s="9">
        <v>51.49</v>
      </c>
      <c r="DJ1090" s="9">
        <v>51.17</v>
      </c>
      <c r="DK1090" s="9">
        <v>52.36</v>
      </c>
      <c r="DL1090" s="9">
        <v>55.89</v>
      </c>
      <c r="DM1090" s="9">
        <v>58.5</v>
      </c>
      <c r="DN1090" s="9">
        <v>61.07</v>
      </c>
      <c r="DO1090" s="9">
        <v>64.349999999999994</v>
      </c>
      <c r="DP1090" s="9">
        <v>65.45</v>
      </c>
      <c r="DR1090" s="9">
        <v>72.150000000000006</v>
      </c>
      <c r="DS1090" s="9">
        <v>68.819999999999993</v>
      </c>
      <c r="DT1090" s="9">
        <v>66.680000000000007</v>
      </c>
      <c r="DU1090" s="9">
        <v>65.989999999999995</v>
      </c>
      <c r="DV1090" s="9">
        <v>67.41</v>
      </c>
      <c r="DW1090" s="9">
        <v>67.13</v>
      </c>
      <c r="DX1090" s="9">
        <v>68.73</v>
      </c>
      <c r="DY1090" s="9">
        <v>70.78</v>
      </c>
      <c r="DZ1090" s="9">
        <v>71.67</v>
      </c>
      <c r="EA1090" s="9">
        <v>73.02</v>
      </c>
      <c r="EB1090" s="9">
        <v>75.959999999999994</v>
      </c>
      <c r="EC1090" s="9">
        <v>76.59</v>
      </c>
      <c r="ED1090" s="9">
        <v>73.599999999999994</v>
      </c>
      <c r="EE1090" s="9">
        <v>64.44</v>
      </c>
      <c r="EF1090" s="9">
        <v>60.34</v>
      </c>
      <c r="EG1090" s="9">
        <v>59.34</v>
      </c>
      <c r="EH1090" s="9">
        <v>59.6</v>
      </c>
      <c r="EI1090" s="9">
        <v>60.48</v>
      </c>
      <c r="EJ1090" s="9">
        <v>63.06</v>
      </c>
      <c r="EK1090" s="9">
        <v>67.06</v>
      </c>
      <c r="EL1090" s="9">
        <v>69.239999999999995</v>
      </c>
      <c r="EM1090" s="9">
        <v>69.37</v>
      </c>
      <c r="EN1090" s="9">
        <v>69.400000000000006</v>
      </c>
      <c r="EO1090" s="9">
        <v>68.930000000000007</v>
      </c>
      <c r="EP1090" s="9">
        <v>66.5</v>
      </c>
      <c r="EQ1090" s="9">
        <v>59.24</v>
      </c>
      <c r="ER1090" s="9">
        <v>56.38</v>
      </c>
      <c r="ES1090" s="9">
        <v>55.77</v>
      </c>
      <c r="ET1090" s="9">
        <v>55.92</v>
      </c>
      <c r="EU1090" s="9">
        <v>56.77</v>
      </c>
      <c r="EV1090" s="9">
        <v>59.4</v>
      </c>
      <c r="EW1090" s="9">
        <v>63.98</v>
      </c>
      <c r="EX1090" s="9">
        <v>65.98</v>
      </c>
      <c r="EY1090" s="9">
        <v>66.260000000000005</v>
      </c>
      <c r="EZ1090" s="9">
        <v>66.260000000000005</v>
      </c>
      <c r="FA1090" s="9">
        <v>65.91</v>
      </c>
      <c r="FB1090" s="9">
        <v>63.86</v>
      </c>
      <c r="FC1090" s="9">
        <v>58.28</v>
      </c>
      <c r="FD1090" s="9">
        <v>56.18</v>
      </c>
      <c r="FE1090" s="9">
        <v>54.94</v>
      </c>
      <c r="FF1090" s="9">
        <v>54.5</v>
      </c>
      <c r="FG1090" s="9">
        <v>55.73</v>
      </c>
      <c r="FH1090" s="9">
        <v>58.97</v>
      </c>
      <c r="FI1090" s="9">
        <v>64.77</v>
      </c>
      <c r="FJ1090" s="9">
        <v>66.930000000000007</v>
      </c>
      <c r="FK1090" s="9">
        <v>67.22</v>
      </c>
      <c r="FL1090" s="9">
        <v>67.25</v>
      </c>
      <c r="FM1090" s="9">
        <v>66.92</v>
      </c>
      <c r="FO1090" s="9">
        <v>84.353200000000001</v>
      </c>
      <c r="FP1090" s="7">
        <v>71.209999999999994</v>
      </c>
      <c r="FQ1090" s="9">
        <v>1.3514999999999999</v>
      </c>
      <c r="FT1090" s="7">
        <v>3.59</v>
      </c>
      <c r="FU1090" s="7">
        <v>4.3099999999999996</v>
      </c>
      <c r="FV1090" s="9">
        <v>84.595299999999995</v>
      </c>
      <c r="FX1090" s="9">
        <v>70.77</v>
      </c>
      <c r="FY1090" s="9">
        <v>70.16</v>
      </c>
      <c r="FZ1090" s="9">
        <v>68.650000000000006</v>
      </c>
      <c r="GA1090" s="9">
        <v>66.650000000000006</v>
      </c>
      <c r="GB1090" s="9">
        <v>65.67</v>
      </c>
      <c r="GD1090" s="9">
        <v>70.77</v>
      </c>
      <c r="GE1090" s="9">
        <v>70.58</v>
      </c>
      <c r="GF1090" s="9">
        <v>70.16</v>
      </c>
      <c r="GG1090" s="9">
        <v>69.66</v>
      </c>
      <c r="GH1090" s="9">
        <v>69.14</v>
      </c>
      <c r="GI1090" s="9">
        <v>68.650000000000006</v>
      </c>
      <c r="GJ1090" s="9">
        <v>68.209999999999994</v>
      </c>
      <c r="GK1090" s="9">
        <v>67.819999999999993</v>
      </c>
      <c r="GL1090" s="9">
        <v>67.47</v>
      </c>
      <c r="GM1090" s="9">
        <v>67.150000000000006</v>
      </c>
      <c r="GN1090" s="9">
        <v>66.87</v>
      </c>
      <c r="GO1090" s="9">
        <v>66.650000000000006</v>
      </c>
      <c r="GP1090" s="9">
        <v>66.459999999999994</v>
      </c>
      <c r="GQ1090" s="9">
        <v>66.31</v>
      </c>
      <c r="GR1090" s="9">
        <v>66.19</v>
      </c>
      <c r="GS1090" s="9">
        <v>66.06</v>
      </c>
      <c r="GT1090" s="9">
        <v>65.959999999999994</v>
      </c>
      <c r="GU1090" s="9">
        <v>65.900000000000006</v>
      </c>
      <c r="GV1090" s="9">
        <v>65.849999999999994</v>
      </c>
      <c r="GW1090" s="9">
        <v>65.81</v>
      </c>
      <c r="GX1090" s="9">
        <v>65.77</v>
      </c>
      <c r="GY1090" s="9">
        <v>65.7</v>
      </c>
      <c r="GZ1090" s="9">
        <v>65.66</v>
      </c>
      <c r="HA1090" s="9">
        <v>65.67</v>
      </c>
      <c r="HB1090" s="9">
        <v>65.69</v>
      </c>
      <c r="HC1090" s="9">
        <v>65.72</v>
      </c>
      <c r="HD1090" s="9">
        <v>65.739999999999995</v>
      </c>
      <c r="HE1090" s="9">
        <v>65.73</v>
      </c>
      <c r="HF1090" s="9">
        <v>65.73</v>
      </c>
      <c r="HG1090" s="9">
        <v>65.75</v>
      </c>
      <c r="HH1090" s="9">
        <v>65.78</v>
      </c>
      <c r="HI1090" s="9">
        <v>65.83</v>
      </c>
      <c r="HJ1090" s="9">
        <v>65.900000000000006</v>
      </c>
      <c r="HK1090" s="9">
        <v>65.94</v>
      </c>
      <c r="HL1090" s="9">
        <v>65.989999999999995</v>
      </c>
      <c r="HM1090" s="9">
        <v>66.06</v>
      </c>
      <c r="HN1090" s="9">
        <v>66.150000000000006</v>
      </c>
      <c r="HO1090" s="9">
        <v>66.209999999999994</v>
      </c>
      <c r="HP1090" s="9">
        <v>66.27</v>
      </c>
      <c r="HQ1090" s="9">
        <v>66.33</v>
      </c>
      <c r="HR1090" s="9">
        <v>66.319999999999993</v>
      </c>
      <c r="HS1090" s="9">
        <v>66.34</v>
      </c>
      <c r="HT1090" s="9">
        <v>66.36</v>
      </c>
      <c r="HU1090" s="9">
        <v>66.41</v>
      </c>
      <c r="HV1090" s="9">
        <v>66.48</v>
      </c>
      <c r="HW1090" s="9">
        <v>66.56</v>
      </c>
      <c r="HX1090" s="9">
        <v>66.599999999999994</v>
      </c>
      <c r="HY1090" s="9">
        <v>66.67</v>
      </c>
      <c r="ID1090" s="14">
        <v>84.838099999999997</v>
      </c>
      <c r="IE1090" s="14">
        <v>84.747900000000001</v>
      </c>
      <c r="IF1090" s="14">
        <v>-0.10641399999999999</v>
      </c>
      <c r="IH1090" s="7">
        <v>70.77</v>
      </c>
      <c r="II1090" s="9">
        <v>74.47</v>
      </c>
    </row>
    <row r="1091" spans="1:243" x14ac:dyDescent="0.35">
      <c r="A1091" s="6">
        <f t="shared" si="230"/>
        <v>46078</v>
      </c>
      <c r="B1091" s="13">
        <f t="shared" si="231"/>
        <v>2</v>
      </c>
      <c r="C1091" s="13">
        <f t="shared" si="232"/>
        <v>2026</v>
      </c>
      <c r="D1091">
        <f t="shared" si="233"/>
        <v>202602</v>
      </c>
      <c r="E1091">
        <f t="shared" si="234"/>
        <v>1</v>
      </c>
      <c r="F1091">
        <f t="shared" si="235"/>
        <v>202601</v>
      </c>
      <c r="G1091" t="s">
        <v>2313</v>
      </c>
      <c r="H1091" s="9">
        <v>3.75</v>
      </c>
      <c r="I1091" s="9">
        <v>3.7275999999999998</v>
      </c>
      <c r="J1091" s="10">
        <v>3.5631126000000002</v>
      </c>
      <c r="K1091" s="10">
        <v>3.5193604000000001</v>
      </c>
      <c r="L1091" s="10">
        <v>3.4723313999999998</v>
      </c>
      <c r="M1091" s="10">
        <v>3.4228627</v>
      </c>
      <c r="N1091" s="10">
        <v>3.3740846000000002</v>
      </c>
      <c r="O1091" s="10">
        <v>3.3315370999999998</v>
      </c>
      <c r="P1091" s="10">
        <v>3.2975482999999999</v>
      </c>
      <c r="Q1091" s="10">
        <v>3.2741418000000002</v>
      </c>
      <c r="R1091" s="10">
        <v>3.2613546000000002</v>
      </c>
      <c r="S1091" s="10">
        <v>3.2574869</v>
      </c>
      <c r="T1091" s="10">
        <v>3.2611433999999999</v>
      </c>
      <c r="U1091" s="10">
        <v>3.2703251999999998</v>
      </c>
      <c r="V1091" s="10">
        <v>3.2818969</v>
      </c>
      <c r="W1091" s="10">
        <v>3.2948732000000001</v>
      </c>
      <c r="X1091" s="10">
        <v>3.3089037000000001</v>
      </c>
      <c r="Y1091" s="10">
        <v>3.3236384000000001</v>
      </c>
      <c r="Z1091" s="10">
        <v>3.3387273999999998</v>
      </c>
      <c r="AA1091" s="10">
        <v>3.3538201000000001</v>
      </c>
      <c r="AB1091" s="10">
        <v>3.3686414</v>
      </c>
      <c r="AC1091" s="10">
        <v>3.3831736000000001</v>
      </c>
      <c r="AD1091" s="10">
        <v>3.3974544</v>
      </c>
      <c r="AE1091" s="10">
        <v>3.4115218</v>
      </c>
      <c r="AF1091" s="10">
        <v>3.4254137</v>
      </c>
      <c r="AG1091" s="10">
        <v>3.4391677999999999</v>
      </c>
      <c r="AH1091" s="10">
        <v>3.4528165999999998</v>
      </c>
      <c r="AI1091" s="10">
        <v>3.4663710999999999</v>
      </c>
      <c r="AJ1091" s="10">
        <v>3.4798360000000002</v>
      </c>
      <c r="AK1091" s="10">
        <v>3.4932167999999999</v>
      </c>
      <c r="AL1091" s="10">
        <v>3.5065189000000001</v>
      </c>
      <c r="AM1091" s="10">
        <v>3.5197473000000001</v>
      </c>
      <c r="AN1091" s="10">
        <v>3.5329071999999999</v>
      </c>
      <c r="AO1091" s="10">
        <v>3.5460042000000001</v>
      </c>
      <c r="AP1091" s="10">
        <v>3.5590430999999998</v>
      </c>
      <c r="AQ1091" s="10">
        <v>3.5720293000000001</v>
      </c>
      <c r="AR1091" s="10">
        <v>3.5849682999999999</v>
      </c>
      <c r="AS1091" s="10">
        <v>3.5978648999999998</v>
      </c>
      <c r="AT1091" s="10">
        <v>3.6107255</v>
      </c>
      <c r="AU1091" s="10">
        <v>3.6235613999999998</v>
      </c>
      <c r="AV1091" s="10">
        <v>3.6363848000000001</v>
      </c>
      <c r="AW1091" s="10">
        <v>3.6492081999999999</v>
      </c>
      <c r="AX1091" s="10">
        <v>3.6620444999999999</v>
      </c>
      <c r="AY1091" s="10">
        <v>3.6749057999999999</v>
      </c>
      <c r="AZ1091" s="10">
        <v>3.6878047999999999</v>
      </c>
      <c r="BA1091" s="10">
        <v>3.7007541000000002</v>
      </c>
      <c r="BB1091" s="10">
        <v>3.7137660000000001</v>
      </c>
      <c r="BC1091" s="10">
        <v>3.7268531</v>
      </c>
      <c r="BD1091" s="10">
        <v>3.7400281999999998</v>
      </c>
      <c r="BE1091" s="10">
        <v>3.7533032999999998</v>
      </c>
      <c r="BF1091" s="10">
        <v>3.766689</v>
      </c>
      <c r="BG1091" s="10">
        <v>3.7801855999999998</v>
      </c>
      <c r="BH1091" s="10">
        <v>3.7937902999999999</v>
      </c>
      <c r="BI1091" s="10">
        <v>3.8075005000000002</v>
      </c>
      <c r="BJ1091" s="10">
        <v>3.8213140999999999</v>
      </c>
      <c r="BK1091" s="10">
        <v>3.8352279999999999</v>
      </c>
      <c r="BL1091" s="10">
        <v>3.8492399000000002</v>
      </c>
      <c r="BM1091" s="10">
        <v>3.8633473999999999</v>
      </c>
      <c r="BN1091" s="10">
        <v>3.8775476000000002</v>
      </c>
      <c r="BO1091" s="10">
        <v>3.8918382</v>
      </c>
      <c r="BP1091" s="10">
        <v>3.9062166999999999</v>
      </c>
      <c r="BQ1091" s="10">
        <v>3.9206802999999999</v>
      </c>
      <c r="BR1091" s="10">
        <v>4.0089170000000003</v>
      </c>
      <c r="BS1091" s="10">
        <v>4.0984119999999997</v>
      </c>
      <c r="BU1091" s="9">
        <v>74.89</v>
      </c>
      <c r="BV1091" s="9">
        <v>74.94</v>
      </c>
      <c r="BW1091" s="9">
        <v>74.64</v>
      </c>
      <c r="BX1091" s="9">
        <v>73.739999999999995</v>
      </c>
      <c r="BY1091" s="9">
        <v>72.72</v>
      </c>
      <c r="BZ1091" s="9">
        <v>72.87</v>
      </c>
      <c r="CA1091" s="9">
        <v>74.16</v>
      </c>
      <c r="CB1091" s="9">
        <v>74.11</v>
      </c>
      <c r="CC1091" s="9">
        <v>78.13</v>
      </c>
      <c r="CD1091" s="9">
        <v>80.36</v>
      </c>
      <c r="CE1091" s="9">
        <v>81.78</v>
      </c>
      <c r="CF1091" s="9">
        <v>81.55</v>
      </c>
      <c r="CG1091" s="9">
        <v>76.88</v>
      </c>
      <c r="CH1091" s="9">
        <v>68.760000000000005</v>
      </c>
      <c r="CI1091" s="9">
        <v>62.66</v>
      </c>
      <c r="CJ1091" s="9">
        <v>60.15</v>
      </c>
      <c r="CK1091" s="9">
        <v>60.53</v>
      </c>
      <c r="CL1091" s="9">
        <v>60.82</v>
      </c>
      <c r="CM1091" s="9">
        <v>61.82</v>
      </c>
      <c r="CN1091" s="9">
        <v>63.11</v>
      </c>
      <c r="CO1091" s="9">
        <v>65.95</v>
      </c>
      <c r="CP1091" s="9">
        <v>68.349999999999994</v>
      </c>
      <c r="CQ1091" s="9">
        <v>71.569999999999993</v>
      </c>
      <c r="CR1091" s="9">
        <v>71.47</v>
      </c>
      <c r="CS1091" s="9">
        <v>66.67</v>
      </c>
      <c r="CT1091" s="9">
        <v>58.27</v>
      </c>
      <c r="CU1091" s="9">
        <v>54.03</v>
      </c>
      <c r="CV1091" s="9">
        <v>51.81</v>
      </c>
      <c r="CW1091" s="9">
        <v>51.12</v>
      </c>
      <c r="CX1091" s="9">
        <v>51.44</v>
      </c>
      <c r="CY1091" s="9">
        <v>53.12</v>
      </c>
      <c r="CZ1091" s="9">
        <v>58.17</v>
      </c>
      <c r="DA1091" s="9">
        <v>60.39</v>
      </c>
      <c r="DB1091" s="9">
        <v>61.78</v>
      </c>
      <c r="DC1091" s="9">
        <v>64.88</v>
      </c>
      <c r="DD1091" s="9">
        <v>64.12</v>
      </c>
      <c r="DE1091" s="9">
        <v>61.81</v>
      </c>
      <c r="DF1091" s="9">
        <v>55.24</v>
      </c>
      <c r="DG1091" s="9">
        <v>52.07</v>
      </c>
      <c r="DH1091" s="9">
        <v>50.61</v>
      </c>
      <c r="DI1091" s="9">
        <v>51.24</v>
      </c>
      <c r="DJ1091" s="9">
        <v>50.92</v>
      </c>
      <c r="DK1091" s="9">
        <v>52.11</v>
      </c>
      <c r="DL1091" s="9">
        <v>55.64</v>
      </c>
      <c r="DM1091" s="9">
        <v>58.25</v>
      </c>
      <c r="DN1091" s="9">
        <v>60.82</v>
      </c>
      <c r="DO1091" s="9">
        <v>64.099999999999994</v>
      </c>
      <c r="DP1091" s="9">
        <v>65.2</v>
      </c>
      <c r="DR1091" s="9">
        <v>73.58</v>
      </c>
      <c r="DS1091" s="9">
        <v>69.39</v>
      </c>
      <c r="DT1091" s="9">
        <v>67.33</v>
      </c>
      <c r="DU1091" s="9">
        <v>66.44</v>
      </c>
      <c r="DV1091" s="9">
        <v>67.95</v>
      </c>
      <c r="DW1091" s="9">
        <v>67.760000000000005</v>
      </c>
      <c r="DX1091" s="9">
        <v>69.37</v>
      </c>
      <c r="DY1091" s="9">
        <v>71.319999999999993</v>
      </c>
      <c r="DZ1091" s="9">
        <v>72.22</v>
      </c>
      <c r="EA1091" s="9">
        <v>73.56</v>
      </c>
      <c r="EB1091" s="9">
        <v>76.48</v>
      </c>
      <c r="EC1091" s="9">
        <v>77.11</v>
      </c>
      <c r="ED1091" s="9">
        <v>74.12</v>
      </c>
      <c r="EE1091" s="9">
        <v>64.38</v>
      </c>
      <c r="EF1091" s="9">
        <v>60.28</v>
      </c>
      <c r="EG1091" s="9">
        <v>59.28</v>
      </c>
      <c r="EH1091" s="9">
        <v>59.54</v>
      </c>
      <c r="EI1091" s="9">
        <v>60.42</v>
      </c>
      <c r="EJ1091" s="9">
        <v>63</v>
      </c>
      <c r="EK1091" s="9">
        <v>66.97</v>
      </c>
      <c r="EL1091" s="9">
        <v>69.150000000000006</v>
      </c>
      <c r="EM1091" s="9">
        <v>69.28</v>
      </c>
      <c r="EN1091" s="9">
        <v>69.31</v>
      </c>
      <c r="EO1091" s="9">
        <v>68.84</v>
      </c>
      <c r="EP1091" s="9">
        <v>66.41</v>
      </c>
      <c r="EQ1091" s="9">
        <v>59.14</v>
      </c>
      <c r="ER1091" s="9">
        <v>56.28</v>
      </c>
      <c r="ES1091" s="9">
        <v>55.67</v>
      </c>
      <c r="ET1091" s="9">
        <v>55.82</v>
      </c>
      <c r="EU1091" s="9">
        <v>56.67</v>
      </c>
      <c r="EV1091" s="9">
        <v>59.3</v>
      </c>
      <c r="EW1091" s="9">
        <v>64.02</v>
      </c>
      <c r="EX1091" s="9">
        <v>66</v>
      </c>
      <c r="EY1091" s="9">
        <v>66.28</v>
      </c>
      <c r="EZ1091" s="9">
        <v>66.28</v>
      </c>
      <c r="FA1091" s="9">
        <v>65.94</v>
      </c>
      <c r="FB1091" s="9">
        <v>63.88</v>
      </c>
      <c r="FC1091" s="9">
        <v>58.22</v>
      </c>
      <c r="FD1091" s="9">
        <v>56.12</v>
      </c>
      <c r="FE1091" s="9">
        <v>55.18</v>
      </c>
      <c r="FF1091" s="9">
        <v>54.73</v>
      </c>
      <c r="FG1091" s="9">
        <v>55.88</v>
      </c>
      <c r="FH1091" s="9">
        <v>59.19</v>
      </c>
      <c r="FI1091" s="9">
        <v>65.06</v>
      </c>
      <c r="FJ1091" s="9">
        <v>67.23</v>
      </c>
      <c r="FK1091" s="9">
        <v>67.52</v>
      </c>
      <c r="FL1091" s="9">
        <v>67.55</v>
      </c>
      <c r="FM1091" s="9">
        <v>67.22</v>
      </c>
      <c r="FO1091" s="9">
        <v>84.309100000000001</v>
      </c>
      <c r="FP1091" s="7">
        <v>70.69</v>
      </c>
      <c r="FQ1091" s="9">
        <v>1.3533999999999999</v>
      </c>
      <c r="FT1091" s="7">
        <v>3.58</v>
      </c>
      <c r="FU1091" s="7">
        <v>4.32</v>
      </c>
      <c r="FV1091" s="9">
        <v>84.559799999999996</v>
      </c>
      <c r="FX1091" s="9">
        <v>70.849999999999994</v>
      </c>
      <c r="FY1091" s="9">
        <v>70.25</v>
      </c>
      <c r="FZ1091" s="9">
        <v>68.75</v>
      </c>
      <c r="GA1091" s="9">
        <v>66.72</v>
      </c>
      <c r="GB1091" s="9">
        <v>65.61</v>
      </c>
      <c r="GD1091" s="9">
        <v>70.849999999999994</v>
      </c>
      <c r="GE1091" s="9">
        <v>70.69</v>
      </c>
      <c r="GF1091" s="9">
        <v>70.25</v>
      </c>
      <c r="GG1091" s="9">
        <v>69.760000000000005</v>
      </c>
      <c r="GH1091" s="9">
        <v>69.25</v>
      </c>
      <c r="GI1091" s="9">
        <v>68.75</v>
      </c>
      <c r="GJ1091" s="9">
        <v>68.3</v>
      </c>
      <c r="GK1091" s="9">
        <v>67.900000000000006</v>
      </c>
      <c r="GL1091" s="9">
        <v>67.55</v>
      </c>
      <c r="GM1091" s="9">
        <v>67.23</v>
      </c>
      <c r="GN1091" s="9">
        <v>66.95</v>
      </c>
      <c r="GO1091" s="9">
        <v>66.72</v>
      </c>
      <c r="GP1091" s="9">
        <v>66.53</v>
      </c>
      <c r="GQ1091" s="9">
        <v>66.37</v>
      </c>
      <c r="GR1091" s="9">
        <v>66.239999999999995</v>
      </c>
      <c r="GS1091" s="9">
        <v>66.099999999999994</v>
      </c>
      <c r="GT1091" s="9">
        <v>65.98</v>
      </c>
      <c r="GU1091" s="9">
        <v>65.91</v>
      </c>
      <c r="GV1091" s="9">
        <v>65.84</v>
      </c>
      <c r="GW1091" s="9">
        <v>65.790000000000006</v>
      </c>
      <c r="GX1091" s="9">
        <v>65.739999999999995</v>
      </c>
      <c r="GY1091" s="9">
        <v>65.66</v>
      </c>
      <c r="GZ1091" s="9">
        <v>65.61</v>
      </c>
      <c r="HA1091" s="9">
        <v>65.61</v>
      </c>
      <c r="HB1091" s="9">
        <v>65.61</v>
      </c>
      <c r="HC1091" s="9">
        <v>65.63</v>
      </c>
      <c r="HD1091" s="9">
        <v>65.650000000000006</v>
      </c>
      <c r="HE1091" s="9">
        <v>65.64</v>
      </c>
      <c r="HF1091" s="9">
        <v>65.63</v>
      </c>
      <c r="HG1091" s="9">
        <v>65.63</v>
      </c>
      <c r="HH1091" s="9">
        <v>65.64</v>
      </c>
      <c r="HI1091" s="9">
        <v>65.680000000000007</v>
      </c>
      <c r="HJ1091" s="9">
        <v>65.739999999999995</v>
      </c>
      <c r="HK1091" s="9">
        <v>65.77</v>
      </c>
      <c r="HL1091" s="9">
        <v>65.81</v>
      </c>
      <c r="HM1091" s="9">
        <v>65.87</v>
      </c>
      <c r="HN1091" s="9">
        <v>65.959999999999994</v>
      </c>
      <c r="HO1091" s="9">
        <v>66.02</v>
      </c>
      <c r="HP1091" s="9">
        <v>66.069999999999993</v>
      </c>
      <c r="HQ1091" s="9">
        <v>66.12</v>
      </c>
      <c r="HR1091" s="9">
        <v>66.11</v>
      </c>
      <c r="HS1091" s="9">
        <v>66.13</v>
      </c>
      <c r="HT1091" s="9">
        <v>66.150000000000006</v>
      </c>
      <c r="HU1091" s="9">
        <v>66.19</v>
      </c>
      <c r="HV1091" s="9">
        <v>66.260000000000005</v>
      </c>
      <c r="HW1091" s="9">
        <v>66.34</v>
      </c>
      <c r="HX1091" s="9">
        <v>66.38</v>
      </c>
      <c r="HY1091" s="9">
        <v>66.45</v>
      </c>
      <c r="ID1091" s="14">
        <v>84.838099999999997</v>
      </c>
      <c r="IE1091" s="14">
        <v>84.747900000000001</v>
      </c>
      <c r="IF1091" s="14">
        <v>-0.10641399999999999</v>
      </c>
      <c r="IH1091" s="7">
        <v>70.849999999999994</v>
      </c>
      <c r="II1091" s="9">
        <v>74.89</v>
      </c>
    </row>
    <row r="1092" spans="1:243" x14ac:dyDescent="0.35">
      <c r="A1092" s="6">
        <f t="shared" si="230"/>
        <v>46079</v>
      </c>
      <c r="B1092" s="13">
        <f t="shared" si="231"/>
        <v>2</v>
      </c>
      <c r="C1092" s="13">
        <f t="shared" si="232"/>
        <v>2026</v>
      </c>
      <c r="D1092">
        <f t="shared" si="233"/>
        <v>202602</v>
      </c>
      <c r="E1092">
        <f t="shared" si="234"/>
        <v>1</v>
      </c>
      <c r="F1092">
        <f t="shared" si="235"/>
        <v>202601</v>
      </c>
      <c r="G1092" t="s">
        <v>2314</v>
      </c>
      <c r="H1092" s="9">
        <v>3.75</v>
      </c>
      <c r="I1092" s="9">
        <v>3.7286000000000001</v>
      </c>
      <c r="J1092" s="10">
        <v>3.5312141000000001</v>
      </c>
      <c r="K1092" s="10">
        <v>3.5002802000000002</v>
      </c>
      <c r="L1092" s="10">
        <v>3.4585132999999999</v>
      </c>
      <c r="M1092" s="10">
        <v>3.4071018999999998</v>
      </c>
      <c r="N1092" s="10">
        <v>3.3525615000000002</v>
      </c>
      <c r="O1092" s="10">
        <v>3.3039573</v>
      </c>
      <c r="P1092" s="10">
        <v>3.2652021000000002</v>
      </c>
      <c r="Q1092" s="10">
        <v>3.2385817000000001</v>
      </c>
      <c r="R1092" s="10">
        <v>3.2240853999999999</v>
      </c>
      <c r="S1092" s="10">
        <v>3.2196117000000002</v>
      </c>
      <c r="T1092" s="10">
        <v>3.2235217999999999</v>
      </c>
      <c r="U1092" s="10">
        <v>3.2332611</v>
      </c>
      <c r="V1092" s="10">
        <v>3.2453558999999998</v>
      </c>
      <c r="W1092" s="10">
        <v>3.2587267999999998</v>
      </c>
      <c r="X1092" s="10">
        <v>3.2729729000000001</v>
      </c>
      <c r="Y1092" s="10">
        <v>3.2876935999999999</v>
      </c>
      <c r="Z1092" s="10">
        <v>3.3024884000000001</v>
      </c>
      <c r="AA1092" s="10">
        <v>3.3169561999999999</v>
      </c>
      <c r="AB1092" s="10">
        <v>3.3307989999999998</v>
      </c>
      <c r="AC1092" s="10">
        <v>3.3440723000000001</v>
      </c>
      <c r="AD1092" s="10">
        <v>3.3569076999999998</v>
      </c>
      <c r="AE1092" s="10">
        <v>3.3694369000000002</v>
      </c>
      <c r="AF1092" s="10">
        <v>3.3817917999999998</v>
      </c>
      <c r="AG1092" s="10">
        <v>3.3941037999999999</v>
      </c>
      <c r="AH1092" s="10">
        <v>3.4064869</v>
      </c>
      <c r="AI1092" s="10">
        <v>3.4189674000000001</v>
      </c>
      <c r="AJ1092" s="10">
        <v>3.4315449</v>
      </c>
      <c r="AK1092" s="10">
        <v>3.4442192</v>
      </c>
      <c r="AL1092" s="10">
        <v>3.4569901999999999</v>
      </c>
      <c r="AM1092" s="10">
        <v>3.4698571999999999</v>
      </c>
      <c r="AN1092" s="10">
        <v>3.4828203000000002</v>
      </c>
      <c r="AO1092" s="10">
        <v>3.4958790999999998</v>
      </c>
      <c r="AP1092" s="10">
        <v>3.5090332000000002</v>
      </c>
      <c r="AQ1092" s="10">
        <v>3.5222823999999999</v>
      </c>
      <c r="AR1092" s="10">
        <v>3.5356266000000001</v>
      </c>
      <c r="AS1092" s="10">
        <v>3.5490651</v>
      </c>
      <c r="AT1092" s="10">
        <v>3.5625974999999999</v>
      </c>
      <c r="AU1092" s="10">
        <v>3.5762214000000001</v>
      </c>
      <c r="AV1092" s="10">
        <v>3.5899333000000002</v>
      </c>
      <c r="AW1092" s="10">
        <v>3.6037305000000002</v>
      </c>
      <c r="AX1092" s="10">
        <v>3.6176097999999999</v>
      </c>
      <c r="AY1092" s="10">
        <v>3.6315681</v>
      </c>
      <c r="AZ1092" s="10">
        <v>3.6456024</v>
      </c>
      <c r="BA1092" s="10">
        <v>3.6597097000000001</v>
      </c>
      <c r="BB1092" s="10">
        <v>3.6738868</v>
      </c>
      <c r="BC1092" s="10">
        <v>3.6881306999999999</v>
      </c>
      <c r="BD1092" s="10">
        <v>3.7024385</v>
      </c>
      <c r="BE1092" s="10">
        <v>3.7168068000000001</v>
      </c>
      <c r="BF1092" s="10">
        <v>3.7312325999999998</v>
      </c>
      <c r="BG1092" s="10">
        <v>3.7457123999999999</v>
      </c>
      <c r="BH1092" s="10">
        <v>3.7602421000000001</v>
      </c>
      <c r="BI1092" s="10">
        <v>3.7748179999999998</v>
      </c>
      <c r="BJ1092" s="10">
        <v>3.7894364999999999</v>
      </c>
      <c r="BK1092" s="10">
        <v>3.8040934000000002</v>
      </c>
      <c r="BL1092" s="10">
        <v>3.8187850999999999</v>
      </c>
      <c r="BM1092" s="10">
        <v>3.8335078999999999</v>
      </c>
      <c r="BN1092" s="10">
        <v>3.8482577</v>
      </c>
      <c r="BO1092" s="10">
        <v>3.8630309</v>
      </c>
      <c r="BP1092" s="10">
        <v>3.8778237999999998</v>
      </c>
      <c r="BQ1092" s="10">
        <v>3.8926322999999998</v>
      </c>
      <c r="BR1092" s="10">
        <v>3.9815792000000001</v>
      </c>
      <c r="BS1092" s="10">
        <v>4.0700035999999997</v>
      </c>
      <c r="BU1092" s="9">
        <v>77.81</v>
      </c>
      <c r="BV1092" s="9">
        <v>78.489999999999995</v>
      </c>
      <c r="BW1092" s="9">
        <v>77.84</v>
      </c>
      <c r="BX1092" s="9">
        <v>76.680000000000007</v>
      </c>
      <c r="BY1092" s="9">
        <v>75.31</v>
      </c>
      <c r="BZ1092" s="9">
        <v>75.31</v>
      </c>
      <c r="CA1092" s="9">
        <v>76.709999999999994</v>
      </c>
      <c r="CB1092" s="9">
        <v>76.510000000000005</v>
      </c>
      <c r="CC1092" s="9">
        <v>80.41</v>
      </c>
      <c r="CD1092" s="9">
        <v>82.69</v>
      </c>
      <c r="CE1092" s="9">
        <v>83.84</v>
      </c>
      <c r="CF1092" s="9">
        <v>83.54</v>
      </c>
      <c r="CG1092" s="9">
        <v>78.510000000000005</v>
      </c>
      <c r="CH1092" s="9">
        <v>70.25</v>
      </c>
      <c r="CI1092" s="9">
        <v>64.069999999999993</v>
      </c>
      <c r="CJ1092" s="9">
        <v>61.7</v>
      </c>
      <c r="CK1092" s="9">
        <v>61.96</v>
      </c>
      <c r="CL1092" s="9">
        <v>62.32</v>
      </c>
      <c r="CM1092" s="9">
        <v>63.34</v>
      </c>
      <c r="CN1092" s="9">
        <v>64.22</v>
      </c>
      <c r="CO1092" s="9">
        <v>67.11</v>
      </c>
      <c r="CP1092" s="9">
        <v>69.48</v>
      </c>
      <c r="CQ1092" s="9">
        <v>72.36</v>
      </c>
      <c r="CR1092" s="9">
        <v>72.59</v>
      </c>
      <c r="CS1092" s="9">
        <v>67.92</v>
      </c>
      <c r="CT1092" s="9">
        <v>58.97</v>
      </c>
      <c r="CU1092" s="9">
        <v>54.66</v>
      </c>
      <c r="CV1092" s="9">
        <v>52.42</v>
      </c>
      <c r="CW1092" s="9">
        <v>51.89</v>
      </c>
      <c r="CX1092" s="9">
        <v>52.18</v>
      </c>
      <c r="CY1092" s="9">
        <v>53.87</v>
      </c>
      <c r="CZ1092" s="9">
        <v>58.72</v>
      </c>
      <c r="DA1092" s="9">
        <v>60.93</v>
      </c>
      <c r="DB1092" s="9">
        <v>62.37</v>
      </c>
      <c r="DC1092" s="9">
        <v>65.47</v>
      </c>
      <c r="DD1092" s="9">
        <v>64.709999999999994</v>
      </c>
      <c r="DE1092" s="9">
        <v>62.4</v>
      </c>
      <c r="DF1092" s="9">
        <v>55.61</v>
      </c>
      <c r="DG1092" s="9">
        <v>52.44</v>
      </c>
      <c r="DH1092" s="9">
        <v>50.98</v>
      </c>
      <c r="DI1092" s="9">
        <v>51.61</v>
      </c>
      <c r="DJ1092" s="9">
        <v>51.29</v>
      </c>
      <c r="DK1092" s="9">
        <v>52.49</v>
      </c>
      <c r="DL1092" s="9">
        <v>55.95</v>
      </c>
      <c r="DM1092" s="9">
        <v>58.57</v>
      </c>
      <c r="DN1092" s="9">
        <v>61.14</v>
      </c>
      <c r="DO1092" s="9">
        <v>64.400000000000006</v>
      </c>
      <c r="DP1092" s="9">
        <v>65.5</v>
      </c>
      <c r="DR1092" s="9">
        <v>73.599999999999994</v>
      </c>
      <c r="DS1092" s="9">
        <v>71.12</v>
      </c>
      <c r="DT1092" s="9">
        <v>69.03</v>
      </c>
      <c r="DU1092" s="9">
        <v>68.19</v>
      </c>
      <c r="DV1092" s="9">
        <v>69.05</v>
      </c>
      <c r="DW1092" s="9">
        <v>68.56</v>
      </c>
      <c r="DX1092" s="9">
        <v>70.180000000000007</v>
      </c>
      <c r="DY1092" s="9">
        <v>72.39</v>
      </c>
      <c r="DZ1092" s="9">
        <v>73.3</v>
      </c>
      <c r="EA1092" s="9">
        <v>74.650000000000006</v>
      </c>
      <c r="EB1092" s="9">
        <v>77.59</v>
      </c>
      <c r="EC1092" s="9">
        <v>78.22</v>
      </c>
      <c r="ED1092" s="9">
        <v>75.209999999999994</v>
      </c>
      <c r="EE1092" s="9">
        <v>64.53</v>
      </c>
      <c r="EF1092" s="9">
        <v>60.44</v>
      </c>
      <c r="EG1092" s="9">
        <v>59.44</v>
      </c>
      <c r="EH1092" s="9">
        <v>59.7</v>
      </c>
      <c r="EI1092" s="9">
        <v>60.58</v>
      </c>
      <c r="EJ1092" s="9">
        <v>63.16</v>
      </c>
      <c r="EK1092" s="9">
        <v>66.87</v>
      </c>
      <c r="EL1092" s="9">
        <v>69.040000000000006</v>
      </c>
      <c r="EM1092" s="9">
        <v>69.180000000000007</v>
      </c>
      <c r="EN1092" s="9">
        <v>69.2</v>
      </c>
      <c r="EO1092" s="9">
        <v>68.739999999999995</v>
      </c>
      <c r="EP1092" s="9">
        <v>66.31</v>
      </c>
      <c r="EQ1092" s="9">
        <v>59.22</v>
      </c>
      <c r="ER1092" s="9">
        <v>56.36</v>
      </c>
      <c r="ES1092" s="9">
        <v>55.74</v>
      </c>
      <c r="ET1092" s="9">
        <v>55.89</v>
      </c>
      <c r="EU1092" s="9">
        <v>56.74</v>
      </c>
      <c r="EV1092" s="9">
        <v>59.37</v>
      </c>
      <c r="EW1092" s="9">
        <v>64.02</v>
      </c>
      <c r="EX1092" s="9">
        <v>66</v>
      </c>
      <c r="EY1092" s="9">
        <v>66.28</v>
      </c>
      <c r="EZ1092" s="9">
        <v>66.28</v>
      </c>
      <c r="FA1092" s="9">
        <v>65.94</v>
      </c>
      <c r="FB1092" s="9">
        <v>63.88</v>
      </c>
      <c r="FC1092" s="9">
        <v>58.3</v>
      </c>
      <c r="FD1092" s="9">
        <v>56.2</v>
      </c>
      <c r="FE1092" s="9">
        <v>55.25</v>
      </c>
      <c r="FF1092" s="9">
        <v>54.81</v>
      </c>
      <c r="FG1092" s="9">
        <v>55.95</v>
      </c>
      <c r="FH1092" s="9">
        <v>59.26</v>
      </c>
      <c r="FI1092" s="9">
        <v>65.05</v>
      </c>
      <c r="FJ1092" s="9">
        <v>67.22</v>
      </c>
      <c r="FK1092" s="9">
        <v>67.52</v>
      </c>
      <c r="FL1092" s="9">
        <v>67.540000000000006</v>
      </c>
      <c r="FM1092" s="9">
        <v>67.22</v>
      </c>
      <c r="FO1092" s="9">
        <v>84.1982</v>
      </c>
      <c r="FP1092" s="7">
        <v>71.66</v>
      </c>
      <c r="FQ1092" s="9">
        <v>1.3514999999999999</v>
      </c>
      <c r="FT1092" s="7">
        <v>3.55</v>
      </c>
      <c r="FU1092" s="7">
        <v>4.2699999999999996</v>
      </c>
      <c r="FV1092" s="9">
        <v>84.443600000000004</v>
      </c>
      <c r="FX1092" s="9">
        <v>70.75</v>
      </c>
      <c r="FY1092" s="9">
        <v>70.42</v>
      </c>
      <c r="FZ1092" s="9">
        <v>68.69</v>
      </c>
      <c r="GA1092" s="9">
        <v>66.459999999999994</v>
      </c>
      <c r="GB1092" s="9">
        <v>65.11</v>
      </c>
      <c r="GD1092" s="9">
        <v>70.75</v>
      </c>
      <c r="GE1092" s="9">
        <v>70.84</v>
      </c>
      <c r="GF1092" s="9">
        <v>70.42</v>
      </c>
      <c r="GG1092" s="9">
        <v>69.86</v>
      </c>
      <c r="GH1092" s="9">
        <v>69.260000000000005</v>
      </c>
      <c r="GI1092" s="9">
        <v>68.69</v>
      </c>
      <c r="GJ1092" s="9">
        <v>68.19</v>
      </c>
      <c r="GK1092" s="9">
        <v>67.75</v>
      </c>
      <c r="GL1092" s="9">
        <v>67.36</v>
      </c>
      <c r="GM1092" s="9">
        <v>67.010000000000005</v>
      </c>
      <c r="GN1092" s="9">
        <v>66.709999999999994</v>
      </c>
      <c r="GO1092" s="9">
        <v>66.459999999999994</v>
      </c>
      <c r="GP1092" s="9">
        <v>66.239999999999995</v>
      </c>
      <c r="GQ1092" s="9">
        <v>66.06</v>
      </c>
      <c r="GR1092" s="9">
        <v>65.91</v>
      </c>
      <c r="GS1092" s="9">
        <v>65.75</v>
      </c>
      <c r="GT1092" s="9">
        <v>65.61</v>
      </c>
      <c r="GU1092" s="9">
        <v>65.510000000000005</v>
      </c>
      <c r="GV1092" s="9">
        <v>65.41</v>
      </c>
      <c r="GW1092" s="9">
        <v>65.34</v>
      </c>
      <c r="GX1092" s="9">
        <v>65.28</v>
      </c>
      <c r="GY1092" s="9">
        <v>65.19</v>
      </c>
      <c r="GZ1092" s="9">
        <v>65.12</v>
      </c>
      <c r="HA1092" s="9">
        <v>65.11</v>
      </c>
      <c r="HB1092" s="9">
        <v>65.099999999999994</v>
      </c>
      <c r="HC1092" s="9">
        <v>65.11</v>
      </c>
      <c r="HD1092" s="9">
        <v>65.12</v>
      </c>
      <c r="HE1092" s="9">
        <v>65.099999999999994</v>
      </c>
      <c r="HF1092" s="9">
        <v>65.08</v>
      </c>
      <c r="HG1092" s="9">
        <v>65.08</v>
      </c>
      <c r="HH1092" s="9">
        <v>65.09</v>
      </c>
      <c r="HI1092" s="9">
        <v>65.13</v>
      </c>
      <c r="HJ1092" s="9">
        <v>65.19</v>
      </c>
      <c r="HK1092" s="9">
        <v>65.22</v>
      </c>
      <c r="HL1092" s="9">
        <v>65.260000000000005</v>
      </c>
      <c r="HM1092" s="9">
        <v>65.33</v>
      </c>
      <c r="HN1092" s="9">
        <v>65.430000000000007</v>
      </c>
      <c r="HO1092" s="9">
        <v>65.48</v>
      </c>
      <c r="HP1092" s="9">
        <v>65.540000000000006</v>
      </c>
      <c r="HQ1092" s="9">
        <v>65.59</v>
      </c>
      <c r="HR1092" s="9">
        <v>65.58</v>
      </c>
      <c r="HS1092" s="9">
        <v>65.61</v>
      </c>
      <c r="HT1092" s="9">
        <v>65.64</v>
      </c>
      <c r="HU1092" s="9">
        <v>65.69</v>
      </c>
      <c r="HV1092" s="9">
        <v>65.760000000000005</v>
      </c>
      <c r="HW1092" s="9">
        <v>65.83</v>
      </c>
      <c r="HX1092" s="9">
        <v>65.88</v>
      </c>
      <c r="HY1092" s="9">
        <v>65.959999999999994</v>
      </c>
      <c r="ID1092" s="14">
        <v>84.838099999999997</v>
      </c>
      <c r="IE1092" s="14">
        <v>84.747900000000001</v>
      </c>
      <c r="IF1092" s="14">
        <v>-0.10641399999999999</v>
      </c>
      <c r="IH1092" s="7">
        <v>70.75</v>
      </c>
      <c r="II1092" s="9">
        <v>77.81</v>
      </c>
    </row>
    <row r="1093" spans="1:243" x14ac:dyDescent="0.35">
      <c r="A1093" s="6">
        <f t="shared" si="230"/>
        <v>46080</v>
      </c>
      <c r="B1093" s="13">
        <f t="shared" si="231"/>
        <v>2</v>
      </c>
      <c r="C1093" s="13">
        <f t="shared" si="232"/>
        <v>2026</v>
      </c>
      <c r="D1093">
        <f t="shared" si="233"/>
        <v>202602</v>
      </c>
      <c r="E1093">
        <f t="shared" si="234"/>
        <v>1</v>
      </c>
      <c r="F1093">
        <f t="shared" si="235"/>
        <v>202601</v>
      </c>
      <c r="G1093" t="s">
        <v>2315</v>
      </c>
      <c r="H1093" s="9">
        <v>3.75</v>
      </c>
      <c r="I1093" s="9">
        <v>3.7267000000000001</v>
      </c>
      <c r="J1093" s="10">
        <v>3.5178962</v>
      </c>
      <c r="K1093" s="10">
        <v>3.4951976</v>
      </c>
      <c r="L1093" s="10">
        <v>3.4552223999999998</v>
      </c>
      <c r="M1093" s="10">
        <v>3.4041663</v>
      </c>
      <c r="N1093" s="10">
        <v>3.3509989</v>
      </c>
      <c r="O1093" s="10">
        <v>3.3038577999999998</v>
      </c>
      <c r="P1093" s="10">
        <v>3.2659639999999999</v>
      </c>
      <c r="Q1093" s="10">
        <v>3.2391741999999999</v>
      </c>
      <c r="R1093" s="10">
        <v>3.2229112999999998</v>
      </c>
      <c r="S1093" s="10">
        <v>3.2150986000000001</v>
      </c>
      <c r="T1093" s="10">
        <v>3.2142658000000002</v>
      </c>
      <c r="U1093" s="10">
        <v>3.2181134999999998</v>
      </c>
      <c r="V1093" s="10">
        <v>3.2237811000000001</v>
      </c>
      <c r="W1093" s="10">
        <v>3.2304984000000001</v>
      </c>
      <c r="X1093" s="10">
        <v>3.2381883999999999</v>
      </c>
      <c r="Y1093" s="10">
        <v>3.2467744000000001</v>
      </c>
      <c r="Z1093" s="10">
        <v>3.2561795999999998</v>
      </c>
      <c r="AA1093" s="10">
        <v>3.266327</v>
      </c>
      <c r="AB1093" s="10">
        <v>3.2771436999999999</v>
      </c>
      <c r="AC1093" s="10">
        <v>3.2885697999999999</v>
      </c>
      <c r="AD1093" s="10">
        <v>3.3005477000000001</v>
      </c>
      <c r="AE1093" s="10">
        <v>3.3130202999999998</v>
      </c>
      <c r="AF1093" s="10">
        <v>3.3259305000000001</v>
      </c>
      <c r="AG1093" s="10">
        <v>3.3392208000000001</v>
      </c>
      <c r="AH1093" s="10">
        <v>3.3528378000000001</v>
      </c>
      <c r="AI1093" s="10">
        <v>3.3667444</v>
      </c>
      <c r="AJ1093" s="10">
        <v>3.3809076</v>
      </c>
      <c r="AK1093" s="10">
        <v>3.3952949000000001</v>
      </c>
      <c r="AL1093" s="10">
        <v>3.4098736999999999</v>
      </c>
      <c r="AM1093" s="10">
        <v>3.4246110000000001</v>
      </c>
      <c r="AN1093" s="10">
        <v>3.4394741999999998</v>
      </c>
      <c r="AO1093" s="10">
        <v>3.4544309000000002</v>
      </c>
      <c r="AP1093" s="10">
        <v>3.4694479</v>
      </c>
      <c r="AQ1093" s="10">
        <v>3.4844928999999998</v>
      </c>
      <c r="AR1093" s="10">
        <v>3.4995330999999998</v>
      </c>
      <c r="AS1093" s="10">
        <v>3.5145355999999999</v>
      </c>
      <c r="AT1093" s="10">
        <v>3.5294737999999999</v>
      </c>
      <c r="AU1093" s="10">
        <v>3.5443470000000001</v>
      </c>
      <c r="AV1093" s="10">
        <v>3.5591615000000001</v>
      </c>
      <c r="AW1093" s="10">
        <v>3.5739236999999999</v>
      </c>
      <c r="AX1093" s="10">
        <v>3.5886404000000001</v>
      </c>
      <c r="AY1093" s="10">
        <v>3.6033175000000002</v>
      </c>
      <c r="AZ1093" s="10">
        <v>3.6179619000000001</v>
      </c>
      <c r="BA1093" s="10">
        <v>3.6325799000000001</v>
      </c>
      <c r="BB1093" s="10">
        <v>3.6471779</v>
      </c>
      <c r="BC1093" s="10">
        <v>3.6617622999999999</v>
      </c>
      <c r="BD1093" s="10">
        <v>3.6763398</v>
      </c>
      <c r="BE1093" s="10">
        <v>3.6909163999999999</v>
      </c>
      <c r="BF1093" s="10">
        <v>3.7054977999999998</v>
      </c>
      <c r="BG1093" s="10">
        <v>3.7200839999999999</v>
      </c>
      <c r="BH1093" s="10">
        <v>3.7346732999999999</v>
      </c>
      <c r="BI1093" s="10">
        <v>3.7492646999999999</v>
      </c>
      <c r="BJ1093" s="10">
        <v>3.7638568000000001</v>
      </c>
      <c r="BK1093" s="10">
        <v>3.7784479000000002</v>
      </c>
      <c r="BL1093" s="10">
        <v>3.793037</v>
      </c>
      <c r="BM1093" s="10">
        <v>3.8076227</v>
      </c>
      <c r="BN1093" s="10">
        <v>3.8222035000000001</v>
      </c>
      <c r="BO1093" s="10">
        <v>3.8367779999999998</v>
      </c>
      <c r="BP1093" s="10">
        <v>3.8513449999999998</v>
      </c>
      <c r="BQ1093" s="10">
        <v>3.8659029999999999</v>
      </c>
      <c r="BR1093" s="10">
        <v>3.9529667000000002</v>
      </c>
      <c r="BS1093" s="10">
        <v>4.0392429999999999</v>
      </c>
      <c r="BU1093" s="9">
        <v>78.569999999999993</v>
      </c>
      <c r="BV1093" s="9">
        <v>77.98</v>
      </c>
      <c r="BW1093" s="9">
        <v>76.680000000000007</v>
      </c>
      <c r="BX1093" s="9">
        <v>75.180000000000007</v>
      </c>
      <c r="BY1093" s="9">
        <v>75.180000000000007</v>
      </c>
      <c r="BZ1093" s="9">
        <v>76.430000000000007</v>
      </c>
      <c r="CA1093" s="9">
        <v>76.28</v>
      </c>
      <c r="CB1093" s="9">
        <v>80.180000000000007</v>
      </c>
      <c r="CC1093" s="9">
        <v>82.48</v>
      </c>
      <c r="CD1093" s="9">
        <v>83.73</v>
      </c>
      <c r="CE1093" s="9">
        <v>83.28</v>
      </c>
      <c r="CF1093" s="9">
        <v>78.25</v>
      </c>
      <c r="CG1093" s="9">
        <v>69.900000000000006</v>
      </c>
      <c r="CH1093" s="9">
        <v>63.68</v>
      </c>
      <c r="CI1093" s="9">
        <v>61.29</v>
      </c>
      <c r="CJ1093" s="9">
        <v>61.52</v>
      </c>
      <c r="CK1093" s="9">
        <v>61.86</v>
      </c>
      <c r="CL1093" s="9">
        <v>62.87</v>
      </c>
      <c r="CM1093" s="9">
        <v>63.74</v>
      </c>
      <c r="CN1093" s="9">
        <v>66.63</v>
      </c>
      <c r="CO1093" s="9">
        <v>69.3</v>
      </c>
      <c r="CP1093" s="9">
        <v>72.180000000000007</v>
      </c>
      <c r="CQ1093" s="9">
        <v>72.08</v>
      </c>
      <c r="CR1093" s="9">
        <v>67.41</v>
      </c>
      <c r="CS1093" s="9">
        <v>58.46</v>
      </c>
      <c r="CT1093" s="9">
        <v>54.15</v>
      </c>
      <c r="CU1093" s="9">
        <v>51.91</v>
      </c>
      <c r="CV1093" s="9">
        <v>51.38</v>
      </c>
      <c r="CW1093" s="9">
        <v>51.66</v>
      </c>
      <c r="CX1093" s="9">
        <v>53.35</v>
      </c>
      <c r="CY1093" s="9">
        <v>58.9</v>
      </c>
      <c r="CZ1093" s="9">
        <v>61.11</v>
      </c>
      <c r="DA1093" s="9">
        <v>62.55</v>
      </c>
      <c r="DB1093" s="9">
        <v>65.650000000000006</v>
      </c>
      <c r="DC1093" s="9">
        <v>64.89</v>
      </c>
      <c r="DD1093" s="9">
        <v>62.58</v>
      </c>
      <c r="DE1093" s="9">
        <v>55.09</v>
      </c>
      <c r="DF1093" s="9">
        <v>51.92</v>
      </c>
      <c r="DG1093" s="9">
        <v>50.46</v>
      </c>
      <c r="DH1093" s="9">
        <v>51.1</v>
      </c>
      <c r="DI1093" s="9">
        <v>50.78</v>
      </c>
      <c r="DJ1093" s="9">
        <v>51.98</v>
      </c>
      <c r="DK1093" s="9">
        <v>55.44</v>
      </c>
      <c r="DL1093" s="9">
        <v>58.06</v>
      </c>
      <c r="DM1093" s="9">
        <v>60.63</v>
      </c>
      <c r="DN1093" s="9">
        <v>63.89</v>
      </c>
      <c r="DO1093" s="9">
        <v>64.989999999999995</v>
      </c>
      <c r="DP1093" s="9">
        <v>64.150000000000006</v>
      </c>
      <c r="DR1093" s="9">
        <v>71.97</v>
      </c>
      <c r="DS1093" s="9">
        <v>70.02</v>
      </c>
      <c r="DT1093" s="9">
        <v>69.12</v>
      </c>
      <c r="DU1093" s="9">
        <v>69.92</v>
      </c>
      <c r="DV1093" s="9">
        <v>69.55</v>
      </c>
      <c r="DW1093" s="9">
        <v>71.180000000000007</v>
      </c>
      <c r="DX1093" s="9">
        <v>72.760000000000005</v>
      </c>
      <c r="DY1093" s="9">
        <v>73.680000000000007</v>
      </c>
      <c r="DZ1093" s="9">
        <v>75.03</v>
      </c>
      <c r="EA1093" s="9">
        <v>77.94</v>
      </c>
      <c r="EB1093" s="9">
        <v>78.58</v>
      </c>
      <c r="EC1093" s="9">
        <v>75.56</v>
      </c>
      <c r="ED1093" s="9">
        <v>65.150000000000006</v>
      </c>
      <c r="EE1093" s="9">
        <v>61.06</v>
      </c>
      <c r="EF1093" s="9">
        <v>60.06</v>
      </c>
      <c r="EG1093" s="9">
        <v>60.32</v>
      </c>
      <c r="EH1093" s="9">
        <v>61.2</v>
      </c>
      <c r="EI1093" s="9">
        <v>63.78</v>
      </c>
      <c r="EJ1093" s="9">
        <v>67.349999999999994</v>
      </c>
      <c r="EK1093" s="9">
        <v>69.53</v>
      </c>
      <c r="EL1093" s="9">
        <v>69.680000000000007</v>
      </c>
      <c r="EM1093" s="9">
        <v>69.7</v>
      </c>
      <c r="EN1093" s="9">
        <v>69.239999999999995</v>
      </c>
      <c r="EO1093" s="9">
        <v>66.790000000000006</v>
      </c>
      <c r="EP1093" s="9">
        <v>59.56</v>
      </c>
      <c r="EQ1093" s="9">
        <v>56.7</v>
      </c>
      <c r="ER1093" s="9">
        <v>56.07</v>
      </c>
      <c r="ES1093" s="9">
        <v>56.22</v>
      </c>
      <c r="ET1093" s="9">
        <v>57.06</v>
      </c>
      <c r="EU1093" s="9">
        <v>59.69</v>
      </c>
      <c r="EV1093" s="9">
        <v>64.400000000000006</v>
      </c>
      <c r="EW1093" s="9">
        <v>66.38</v>
      </c>
      <c r="EX1093" s="9">
        <v>66.66</v>
      </c>
      <c r="EY1093" s="9">
        <v>66.66</v>
      </c>
      <c r="EZ1093" s="9">
        <v>66.31</v>
      </c>
      <c r="FA1093" s="9">
        <v>64.239999999999995</v>
      </c>
      <c r="FB1093" s="9">
        <v>58.56</v>
      </c>
      <c r="FC1093" s="9">
        <v>56.46</v>
      </c>
      <c r="FD1093" s="9">
        <v>55.5</v>
      </c>
      <c r="FE1093" s="9">
        <v>55.06</v>
      </c>
      <c r="FF1093" s="9">
        <v>56.2</v>
      </c>
      <c r="FG1093" s="9">
        <v>59.5</v>
      </c>
      <c r="FH1093" s="9">
        <v>65.34</v>
      </c>
      <c r="FI1093" s="9">
        <v>67.5</v>
      </c>
      <c r="FJ1093" s="9">
        <v>67.8</v>
      </c>
      <c r="FK1093" s="9">
        <v>67.81</v>
      </c>
      <c r="FL1093" s="9">
        <v>67.48</v>
      </c>
      <c r="FM1093" s="9">
        <v>65.180000000000007</v>
      </c>
      <c r="FO1093" s="9">
        <v>83.726900000000001</v>
      </c>
      <c r="FP1093" s="7">
        <v>71.319999999999993</v>
      </c>
      <c r="FQ1093" s="9">
        <v>1.3443000000000001</v>
      </c>
      <c r="FT1093" s="7">
        <v>3.69</v>
      </c>
      <c r="FU1093" s="7">
        <v>4.3099999999999996</v>
      </c>
      <c r="FV1093" s="9">
        <v>83.971999999999994</v>
      </c>
      <c r="FX1093" s="9">
        <v>72.48</v>
      </c>
      <c r="FY1093" s="9">
        <v>72.290000000000006</v>
      </c>
      <c r="FZ1093" s="9">
        <v>70.2</v>
      </c>
      <c r="GA1093" s="9">
        <v>67.599999999999994</v>
      </c>
      <c r="GB1093" s="9">
        <v>66.010000000000005</v>
      </c>
      <c r="GD1093" s="9">
        <v>72.48</v>
      </c>
      <c r="GE1093" s="9">
        <v>72.87</v>
      </c>
      <c r="GF1093" s="9">
        <v>72.290000000000006</v>
      </c>
      <c r="GG1093" s="9">
        <v>71.61</v>
      </c>
      <c r="GH1093" s="9">
        <v>70.88</v>
      </c>
      <c r="GI1093" s="9">
        <v>70.2</v>
      </c>
      <c r="GJ1093" s="9">
        <v>69.61</v>
      </c>
      <c r="GK1093" s="9">
        <v>69.09</v>
      </c>
      <c r="GL1093" s="9">
        <v>68.64</v>
      </c>
      <c r="GM1093" s="9">
        <v>68.239999999999995</v>
      </c>
      <c r="GN1093" s="9">
        <v>67.89</v>
      </c>
      <c r="GO1093" s="9">
        <v>67.599999999999994</v>
      </c>
      <c r="GP1093" s="9">
        <v>67.349999999999994</v>
      </c>
      <c r="GQ1093" s="9">
        <v>67.150000000000006</v>
      </c>
      <c r="GR1093" s="9">
        <v>66.97</v>
      </c>
      <c r="GS1093" s="9">
        <v>66.78</v>
      </c>
      <c r="GT1093" s="9">
        <v>66.62</v>
      </c>
      <c r="GU1093" s="9">
        <v>66.5</v>
      </c>
      <c r="GV1093" s="9">
        <v>66.38</v>
      </c>
      <c r="GW1093" s="9">
        <v>66.3</v>
      </c>
      <c r="GX1093" s="9">
        <v>66.22</v>
      </c>
      <c r="GY1093" s="9">
        <v>66.12</v>
      </c>
      <c r="GZ1093" s="9">
        <v>66.040000000000006</v>
      </c>
      <c r="HA1093" s="9">
        <v>66.010000000000005</v>
      </c>
      <c r="HB1093" s="9">
        <v>65.989999999999995</v>
      </c>
      <c r="HC1093" s="9">
        <v>65.989999999999995</v>
      </c>
      <c r="HD1093" s="9">
        <v>65.98</v>
      </c>
      <c r="HE1093" s="9">
        <v>65.95</v>
      </c>
      <c r="HF1093" s="9">
        <v>65.92</v>
      </c>
      <c r="HG1093" s="9">
        <v>65.91</v>
      </c>
      <c r="HH1093" s="9">
        <v>65.91</v>
      </c>
      <c r="HI1093" s="9">
        <v>65.94</v>
      </c>
      <c r="HJ1093" s="9">
        <v>65.989999999999995</v>
      </c>
      <c r="HK1093" s="9">
        <v>66.010000000000005</v>
      </c>
      <c r="HL1093" s="9">
        <v>66.040000000000006</v>
      </c>
      <c r="HM1093" s="9">
        <v>66.099999999999994</v>
      </c>
      <c r="HN1093" s="9">
        <v>66.19</v>
      </c>
      <c r="HO1093" s="9">
        <v>66.23</v>
      </c>
      <c r="HP1093" s="9">
        <v>66.290000000000006</v>
      </c>
      <c r="HQ1093" s="9">
        <v>66.34</v>
      </c>
      <c r="HR1093" s="9">
        <v>66.33</v>
      </c>
      <c r="HS1093" s="9">
        <v>66.349999999999994</v>
      </c>
      <c r="HT1093" s="9">
        <v>66.37</v>
      </c>
      <c r="HU1093" s="9">
        <v>66.41</v>
      </c>
      <c r="HV1093" s="9">
        <v>66.48</v>
      </c>
      <c r="HW1093" s="9">
        <v>66.55</v>
      </c>
      <c r="HX1093" s="9">
        <v>66.599999999999994</v>
      </c>
      <c r="HY1093" s="9">
        <v>66.680000000000007</v>
      </c>
      <c r="ID1093" s="14">
        <v>84.838099999999997</v>
      </c>
      <c r="IE1093" s="14">
        <v>84.747900000000001</v>
      </c>
      <c r="IF1093" s="14">
        <v>-0.10641399999999999</v>
      </c>
      <c r="IH1093" s="7">
        <v>72.48</v>
      </c>
      <c r="II1093" s="9">
        <v>78.569999999999993</v>
      </c>
    </row>
    <row r="1094" spans="1:243" x14ac:dyDescent="0.35">
      <c r="A1094" s="6">
        <f t="shared" si="230"/>
        <v>46083</v>
      </c>
      <c r="B1094" s="13">
        <f t="shared" si="231"/>
        <v>3</v>
      </c>
      <c r="C1094" s="13">
        <f t="shared" si="232"/>
        <v>2026</v>
      </c>
      <c r="D1094">
        <f t="shared" si="233"/>
        <v>202603</v>
      </c>
      <c r="E1094">
        <f t="shared" si="234"/>
        <v>1</v>
      </c>
      <c r="F1094">
        <f t="shared" si="235"/>
        <v>202601</v>
      </c>
      <c r="G1094" t="s">
        <v>2316</v>
      </c>
      <c r="H1094" s="9">
        <v>3.75</v>
      </c>
      <c r="I1094" s="9">
        <v>3.7271000000000001</v>
      </c>
      <c r="J1094" s="10">
        <v>3.6062218000000001</v>
      </c>
      <c r="K1094" s="10">
        <v>3.5707271</v>
      </c>
      <c r="L1094" s="10">
        <v>3.5328453</v>
      </c>
      <c r="M1094" s="10">
        <v>3.4942532000000002</v>
      </c>
      <c r="N1094" s="10">
        <v>3.4570946999999999</v>
      </c>
      <c r="O1094" s="10">
        <v>3.4245272</v>
      </c>
      <c r="P1094" s="10">
        <v>3.3979781999999998</v>
      </c>
      <c r="Q1094" s="10">
        <v>3.3788518000000001</v>
      </c>
      <c r="R1094" s="10">
        <v>3.3683266000000001</v>
      </c>
      <c r="S1094" s="10">
        <v>3.3655303999999999</v>
      </c>
      <c r="T1094" s="10">
        <v>3.3694264999999999</v>
      </c>
      <c r="U1094" s="10">
        <v>3.3788296999999998</v>
      </c>
      <c r="V1094" s="10">
        <v>3.3909022000000002</v>
      </c>
      <c r="W1094" s="10">
        <v>3.4044424000000002</v>
      </c>
      <c r="X1094" s="10">
        <v>3.4188402</v>
      </c>
      <c r="Y1094" s="10">
        <v>3.4334856999999999</v>
      </c>
      <c r="Z1094" s="10">
        <v>3.4477693</v>
      </c>
      <c r="AA1094" s="10">
        <v>3.4610804000000002</v>
      </c>
      <c r="AB1094" s="10">
        <v>3.4729325000000002</v>
      </c>
      <c r="AC1094" s="10">
        <v>3.4834092999999999</v>
      </c>
      <c r="AD1094" s="10">
        <v>3.4927594000000002</v>
      </c>
      <c r="AE1094" s="10">
        <v>3.5012319999999999</v>
      </c>
      <c r="AF1094" s="10">
        <v>3.5090762</v>
      </c>
      <c r="AG1094" s="10">
        <v>3.5165408</v>
      </c>
      <c r="AH1094" s="10">
        <v>3.5238440999999998</v>
      </c>
      <c r="AI1094" s="10">
        <v>3.5310687999999999</v>
      </c>
      <c r="AJ1094" s="10">
        <v>3.5382600000000002</v>
      </c>
      <c r="AK1094" s="10">
        <v>3.5454629</v>
      </c>
      <c r="AL1094" s="10">
        <v>3.5527228000000002</v>
      </c>
      <c r="AM1094" s="10">
        <v>3.5600847</v>
      </c>
      <c r="AN1094" s="10">
        <v>3.5675938999999999</v>
      </c>
      <c r="AO1094" s="10">
        <v>3.5752956</v>
      </c>
      <c r="AP1094" s="10">
        <v>3.5832350000000002</v>
      </c>
      <c r="AQ1094" s="10">
        <v>3.5914571999999998</v>
      </c>
      <c r="AR1094" s="10">
        <v>3.6000074999999998</v>
      </c>
      <c r="AS1094" s="10">
        <v>3.6089310000000001</v>
      </c>
      <c r="AT1094" s="10">
        <v>3.6182637</v>
      </c>
      <c r="AU1094" s="10">
        <v>3.6280005000000002</v>
      </c>
      <c r="AV1094" s="10">
        <v>3.6381247999999999</v>
      </c>
      <c r="AW1094" s="10">
        <v>3.6486204999999998</v>
      </c>
      <c r="AX1094" s="10">
        <v>3.6594711000000002</v>
      </c>
      <c r="AY1094" s="10">
        <v>3.6706601999999999</v>
      </c>
      <c r="AZ1094" s="10">
        <v>3.6821712999999998</v>
      </c>
      <c r="BA1094" s="10">
        <v>3.6939883</v>
      </c>
      <c r="BB1094" s="10">
        <v>3.7060944</v>
      </c>
      <c r="BC1094" s="10">
        <v>3.7184735</v>
      </c>
      <c r="BD1094" s="10">
        <v>3.7311093</v>
      </c>
      <c r="BE1094" s="10">
        <v>3.7439851000000002</v>
      </c>
      <c r="BF1094" s="10">
        <v>3.757085</v>
      </c>
      <c r="BG1094" s="10">
        <v>3.7703954999999998</v>
      </c>
      <c r="BH1094" s="10">
        <v>3.7839032000000001</v>
      </c>
      <c r="BI1094" s="10">
        <v>3.7975952999999998</v>
      </c>
      <c r="BJ1094" s="10">
        <v>3.8114588999999999</v>
      </c>
      <c r="BK1094" s="10">
        <v>3.8254807</v>
      </c>
      <c r="BL1094" s="10">
        <v>3.8396479000000001</v>
      </c>
      <c r="BM1094" s="10">
        <v>3.8539476000000001</v>
      </c>
      <c r="BN1094" s="10">
        <v>3.8683664000000002</v>
      </c>
      <c r="BO1094" s="10">
        <v>3.8828914999999999</v>
      </c>
      <c r="BP1094" s="10">
        <v>3.8975100999999999</v>
      </c>
      <c r="BQ1094" s="10">
        <v>3.9122088000000002</v>
      </c>
      <c r="BR1094" s="10">
        <v>4.0014744999999996</v>
      </c>
      <c r="BS1094" s="10">
        <v>4.0910633000000001</v>
      </c>
      <c r="BU1094" s="9">
        <v>113.79</v>
      </c>
      <c r="BV1094" s="9">
        <v>108.95</v>
      </c>
      <c r="BW1094" s="9">
        <v>103.69</v>
      </c>
      <c r="BX1094" s="9">
        <v>99.3</v>
      </c>
      <c r="BY1094" s="9">
        <v>97.5</v>
      </c>
      <c r="BZ1094" s="9">
        <v>96.6</v>
      </c>
      <c r="CA1094" s="9">
        <v>93.15</v>
      </c>
      <c r="CB1094" s="9">
        <v>95.03</v>
      </c>
      <c r="CC1094" s="9">
        <v>96.26</v>
      </c>
      <c r="CD1094" s="9">
        <v>96.46</v>
      </c>
      <c r="CE1094" s="9">
        <v>94</v>
      </c>
      <c r="CF1094" s="9">
        <v>87.11</v>
      </c>
      <c r="CG1094" s="9">
        <v>76.7</v>
      </c>
      <c r="CH1094" s="9">
        <v>68.03</v>
      </c>
      <c r="CI1094" s="9">
        <v>65.25</v>
      </c>
      <c r="CJ1094" s="9">
        <v>64.290000000000006</v>
      </c>
      <c r="CK1094" s="9">
        <v>64.03</v>
      </c>
      <c r="CL1094" s="9">
        <v>65.2</v>
      </c>
      <c r="CM1094" s="9">
        <v>66.709999999999994</v>
      </c>
      <c r="CN1094" s="9">
        <v>68.91</v>
      </c>
      <c r="CO1094" s="9">
        <v>70.92</v>
      </c>
      <c r="CP1094" s="9">
        <v>73.03</v>
      </c>
      <c r="CQ1094" s="9">
        <v>73.03</v>
      </c>
      <c r="CR1094" s="9">
        <v>68.34</v>
      </c>
      <c r="CS1094" s="9">
        <v>59.3</v>
      </c>
      <c r="CT1094" s="9">
        <v>54.69</v>
      </c>
      <c r="CU1094" s="9">
        <v>52.45</v>
      </c>
      <c r="CV1094" s="9">
        <v>51.89</v>
      </c>
      <c r="CW1094" s="9">
        <v>52.11</v>
      </c>
      <c r="CX1094" s="9">
        <v>53.85</v>
      </c>
      <c r="CY1094" s="9">
        <v>59.59</v>
      </c>
      <c r="CZ1094" s="9">
        <v>61.83</v>
      </c>
      <c r="DA1094" s="9">
        <v>63.25</v>
      </c>
      <c r="DB1094" s="9">
        <v>66.7</v>
      </c>
      <c r="DC1094" s="9">
        <v>65.94</v>
      </c>
      <c r="DD1094" s="9">
        <v>63.94</v>
      </c>
      <c r="DE1094" s="9">
        <v>56.93</v>
      </c>
      <c r="DF1094" s="9">
        <v>53.75</v>
      </c>
      <c r="DG1094" s="9">
        <v>52.29</v>
      </c>
      <c r="DH1094" s="9">
        <v>52.92</v>
      </c>
      <c r="DI1094" s="9">
        <v>52.54</v>
      </c>
      <c r="DJ1094" s="9">
        <v>53.69</v>
      </c>
      <c r="DK1094" s="9">
        <v>56.93</v>
      </c>
      <c r="DL1094" s="9">
        <v>59.56</v>
      </c>
      <c r="DM1094" s="9">
        <v>62.13</v>
      </c>
      <c r="DN1094" s="9">
        <v>66.239999999999995</v>
      </c>
      <c r="DO1094" s="9">
        <v>67.349999999999994</v>
      </c>
      <c r="DP1094" s="9">
        <v>66.5</v>
      </c>
      <c r="DR1094" s="9">
        <v>91.55</v>
      </c>
      <c r="DS1094" s="9">
        <v>87.36</v>
      </c>
      <c r="DT1094" s="9">
        <v>89.31</v>
      </c>
      <c r="DU1094" s="9">
        <v>84.56</v>
      </c>
      <c r="DV1094" s="9">
        <v>84.61</v>
      </c>
      <c r="DW1094" s="9">
        <v>85.77</v>
      </c>
      <c r="DX1094" s="9">
        <v>80.819999999999993</v>
      </c>
      <c r="DY1094" s="9">
        <v>81.739999999999995</v>
      </c>
      <c r="DZ1094" s="9">
        <v>83.09</v>
      </c>
      <c r="EA1094" s="9">
        <v>83.96</v>
      </c>
      <c r="EB1094" s="9">
        <v>84.62</v>
      </c>
      <c r="EC1094" s="9">
        <v>81.5</v>
      </c>
      <c r="ED1094" s="9">
        <v>69.53</v>
      </c>
      <c r="EE1094" s="9">
        <v>65.44</v>
      </c>
      <c r="EF1094" s="9">
        <v>64.44</v>
      </c>
      <c r="EG1094" s="9">
        <v>64.7</v>
      </c>
      <c r="EH1094" s="9">
        <v>65.59</v>
      </c>
      <c r="EI1094" s="9">
        <v>68.16</v>
      </c>
      <c r="EJ1094" s="9">
        <v>71.19</v>
      </c>
      <c r="EK1094" s="9">
        <v>73.5</v>
      </c>
      <c r="EL1094" s="9">
        <v>73.66</v>
      </c>
      <c r="EM1094" s="9">
        <v>73.680000000000007</v>
      </c>
      <c r="EN1094" s="9">
        <v>73.19</v>
      </c>
      <c r="EO1094" s="9">
        <v>70.599999999999994</v>
      </c>
      <c r="EP1094" s="9">
        <v>62.01</v>
      </c>
      <c r="EQ1094" s="9">
        <v>59.12</v>
      </c>
      <c r="ER1094" s="9">
        <v>58.45</v>
      </c>
      <c r="ES1094" s="9">
        <v>58.56</v>
      </c>
      <c r="ET1094" s="9">
        <v>59.37</v>
      </c>
      <c r="EU1094" s="9">
        <v>61.97</v>
      </c>
      <c r="EV1094" s="9">
        <v>64.099999999999994</v>
      </c>
      <c r="EW1094" s="9">
        <v>66.06</v>
      </c>
      <c r="EX1094" s="9">
        <v>66.34</v>
      </c>
      <c r="EY1094" s="9">
        <v>66.34</v>
      </c>
      <c r="EZ1094" s="9">
        <v>66</v>
      </c>
      <c r="FA1094" s="9">
        <v>63.94</v>
      </c>
      <c r="FB1094" s="9">
        <v>60.68</v>
      </c>
      <c r="FC1094" s="9">
        <v>58.56</v>
      </c>
      <c r="FD1094" s="9">
        <v>57.56</v>
      </c>
      <c r="FE1094" s="9">
        <v>57.09</v>
      </c>
      <c r="FF1094" s="9">
        <v>58.2</v>
      </c>
      <c r="FG1094" s="9">
        <v>61.46</v>
      </c>
      <c r="FH1094" s="9">
        <v>65.16</v>
      </c>
      <c r="FI1094" s="9">
        <v>67.319999999999993</v>
      </c>
      <c r="FJ1094" s="9">
        <v>67.62</v>
      </c>
      <c r="FK1094" s="9">
        <v>67.63</v>
      </c>
      <c r="FL1094" s="9">
        <v>67.31</v>
      </c>
      <c r="FM1094" s="9">
        <v>65.010000000000005</v>
      </c>
      <c r="FO1094" s="9">
        <v>83.929400000000001</v>
      </c>
      <c r="FP1094" s="7">
        <v>77.239999999999995</v>
      </c>
      <c r="FQ1094" s="9">
        <v>1.3371</v>
      </c>
      <c r="FT1094" s="7">
        <v>3.57</v>
      </c>
      <c r="FU1094" s="7">
        <v>4.37</v>
      </c>
      <c r="FV1094" s="9">
        <v>84.149299999999997</v>
      </c>
      <c r="FX1094" s="9">
        <v>77.739999999999995</v>
      </c>
      <c r="FY1094" s="9">
        <v>74.81</v>
      </c>
      <c r="FZ1094" s="9">
        <v>71.52</v>
      </c>
      <c r="GA1094" s="9">
        <v>68.180000000000007</v>
      </c>
      <c r="GB1094" s="9">
        <v>66.38</v>
      </c>
      <c r="GD1094" s="9">
        <v>77.739999999999995</v>
      </c>
      <c r="GE1094" s="9">
        <v>76.16</v>
      </c>
      <c r="GF1094" s="9">
        <v>74.81</v>
      </c>
      <c r="GG1094" s="9">
        <v>73.58</v>
      </c>
      <c r="GH1094" s="9">
        <v>72.48</v>
      </c>
      <c r="GI1094" s="9">
        <v>71.52</v>
      </c>
      <c r="GJ1094" s="9">
        <v>70.709999999999994</v>
      </c>
      <c r="GK1094" s="9">
        <v>70.02</v>
      </c>
      <c r="GL1094" s="9">
        <v>69.42</v>
      </c>
      <c r="GM1094" s="9">
        <v>68.92</v>
      </c>
      <c r="GN1094" s="9">
        <v>68.52</v>
      </c>
      <c r="GO1094" s="9">
        <v>68.180000000000007</v>
      </c>
      <c r="GP1094" s="9">
        <v>67.89</v>
      </c>
      <c r="GQ1094" s="9">
        <v>67.63</v>
      </c>
      <c r="GR1094" s="9">
        <v>67.38</v>
      </c>
      <c r="GS1094" s="9">
        <v>67.180000000000007</v>
      </c>
      <c r="GT1094" s="9">
        <v>67.03</v>
      </c>
      <c r="GU1094" s="9">
        <v>66.89</v>
      </c>
      <c r="GV1094" s="9">
        <v>66.78</v>
      </c>
      <c r="GW1094" s="9">
        <v>66.67</v>
      </c>
      <c r="GX1094" s="9">
        <v>66.540000000000006</v>
      </c>
      <c r="GY1094" s="9">
        <v>66.45</v>
      </c>
      <c r="GZ1094" s="9">
        <v>66.41</v>
      </c>
      <c r="HA1094" s="9">
        <v>66.38</v>
      </c>
      <c r="HB1094" s="9">
        <v>66.39</v>
      </c>
      <c r="HC1094" s="9">
        <v>66.38</v>
      </c>
      <c r="HD1094" s="9">
        <v>66.36</v>
      </c>
      <c r="HE1094" s="9">
        <v>66.34</v>
      </c>
      <c r="HF1094" s="9">
        <v>66.34</v>
      </c>
      <c r="HG1094" s="9">
        <v>66.349999999999994</v>
      </c>
      <c r="HH1094" s="9">
        <v>66.38</v>
      </c>
      <c r="HI1094" s="9">
        <v>66.430000000000007</v>
      </c>
      <c r="HJ1094" s="9">
        <v>66.45</v>
      </c>
      <c r="HK1094" s="9">
        <v>66.489999999999995</v>
      </c>
      <c r="HL1094" s="9">
        <v>66.56</v>
      </c>
      <c r="HM1094" s="9">
        <v>66.66</v>
      </c>
      <c r="HN1094" s="9">
        <v>66.7</v>
      </c>
      <c r="HO1094" s="9">
        <v>66.77</v>
      </c>
      <c r="HP1094" s="9">
        <v>66.83</v>
      </c>
      <c r="HQ1094" s="9">
        <v>66.83</v>
      </c>
      <c r="HR1094" s="9">
        <v>66.849999999999994</v>
      </c>
      <c r="HS1094" s="9">
        <v>66.87</v>
      </c>
      <c r="HT1094" s="9">
        <v>66.92</v>
      </c>
      <c r="HU1094" s="9">
        <v>67</v>
      </c>
      <c r="HV1094" s="9">
        <v>67.069999999999993</v>
      </c>
      <c r="HW1094" s="9">
        <v>67.12</v>
      </c>
      <c r="HX1094" s="9">
        <v>67.2</v>
      </c>
      <c r="HY1094" s="9">
        <v>67.28</v>
      </c>
      <c r="ID1094" s="14">
        <v>84.838099999999997</v>
      </c>
      <c r="IE1094" s="14">
        <v>84.747900000000001</v>
      </c>
      <c r="IF1094" s="14">
        <v>-0.10641399999999999</v>
      </c>
      <c r="IH1094" s="7">
        <v>77.739999999999995</v>
      </c>
      <c r="II1094" s="9">
        <v>113.79</v>
      </c>
    </row>
    <row r="1095" spans="1:243" x14ac:dyDescent="0.35">
      <c r="A1095" s="6">
        <f t="shared" si="230"/>
        <v>46084</v>
      </c>
      <c r="B1095" s="13">
        <f t="shared" si="231"/>
        <v>3</v>
      </c>
      <c r="C1095" s="13">
        <f t="shared" si="232"/>
        <v>2026</v>
      </c>
      <c r="D1095">
        <f t="shared" si="233"/>
        <v>202603</v>
      </c>
      <c r="E1095">
        <f t="shared" si="234"/>
        <v>1</v>
      </c>
      <c r="F1095">
        <f t="shared" si="235"/>
        <v>202601</v>
      </c>
      <c r="G1095" t="s">
        <v>2317</v>
      </c>
      <c r="H1095" s="9">
        <v>3.75</v>
      </c>
      <c r="I1095" s="9">
        <v>3.7286000000000001</v>
      </c>
      <c r="J1095" s="10">
        <v>3.6637284000000001</v>
      </c>
      <c r="K1095" s="10">
        <v>3.6196377000000002</v>
      </c>
      <c r="L1095" s="10">
        <v>3.5778892999999998</v>
      </c>
      <c r="M1095" s="10">
        <v>3.541909</v>
      </c>
      <c r="N1095" s="10">
        <v>3.5122919000000001</v>
      </c>
      <c r="O1095" s="10">
        <v>3.4883803000000002</v>
      </c>
      <c r="P1095" s="10">
        <v>3.4697947</v>
      </c>
      <c r="Q1095" s="10">
        <v>3.4570599999999998</v>
      </c>
      <c r="R1095" s="10">
        <v>3.4515368999999998</v>
      </c>
      <c r="S1095" s="10">
        <v>3.4526756000000001</v>
      </c>
      <c r="T1095" s="10">
        <v>3.4598677000000002</v>
      </c>
      <c r="U1095" s="10">
        <v>3.4719137</v>
      </c>
      <c r="V1095" s="10">
        <v>3.4859946000000002</v>
      </c>
      <c r="W1095" s="10">
        <v>3.5009527</v>
      </c>
      <c r="X1095" s="10">
        <v>3.5162087</v>
      </c>
      <c r="Y1095" s="10">
        <v>3.5311838</v>
      </c>
      <c r="Z1095" s="10">
        <v>3.545299</v>
      </c>
      <c r="AA1095" s="10">
        <v>3.5579751000000002</v>
      </c>
      <c r="AB1095" s="10">
        <v>3.5687641999999999</v>
      </c>
      <c r="AC1095" s="10">
        <v>3.5778262999999999</v>
      </c>
      <c r="AD1095" s="10">
        <v>3.5854971</v>
      </c>
      <c r="AE1095" s="10">
        <v>3.5921126000000001</v>
      </c>
      <c r="AF1095" s="10">
        <v>3.5980089999999998</v>
      </c>
      <c r="AG1095" s="10">
        <v>3.6035219999999999</v>
      </c>
      <c r="AH1095" s="10">
        <v>3.6089449999999998</v>
      </c>
      <c r="AI1095" s="10">
        <v>3.6143833000000001</v>
      </c>
      <c r="AJ1095" s="10">
        <v>3.6198896999999999</v>
      </c>
      <c r="AK1095" s="10">
        <v>3.6255177000000001</v>
      </c>
      <c r="AL1095" s="10">
        <v>3.6313203999999999</v>
      </c>
      <c r="AM1095" s="10">
        <v>3.6373508000000001</v>
      </c>
      <c r="AN1095" s="10">
        <v>3.6436622000000001</v>
      </c>
      <c r="AO1095" s="10">
        <v>3.6503078000000002</v>
      </c>
      <c r="AP1095" s="10">
        <v>3.6573405999999999</v>
      </c>
      <c r="AQ1095" s="10">
        <v>3.6648139</v>
      </c>
      <c r="AR1095" s="10">
        <v>3.6727810000000001</v>
      </c>
      <c r="AS1095" s="10">
        <v>3.6812947999999999</v>
      </c>
      <c r="AT1095" s="10">
        <v>3.6903978</v>
      </c>
      <c r="AU1095" s="10">
        <v>3.7000749000000002</v>
      </c>
      <c r="AV1095" s="10">
        <v>3.7102909999999998</v>
      </c>
      <c r="AW1095" s="10">
        <v>3.7210114000000001</v>
      </c>
      <c r="AX1095" s="10">
        <v>3.7322017000000001</v>
      </c>
      <c r="AY1095" s="10">
        <v>3.7438267000000001</v>
      </c>
      <c r="AZ1095" s="10">
        <v>3.7558519000000001</v>
      </c>
      <c r="BA1095" s="10">
        <v>3.7682426000000002</v>
      </c>
      <c r="BB1095" s="10">
        <v>3.7809637</v>
      </c>
      <c r="BC1095" s="10">
        <v>3.7939807999999999</v>
      </c>
      <c r="BD1095" s="10">
        <v>3.8072591999999998</v>
      </c>
      <c r="BE1095" s="10">
        <v>3.8207637999999999</v>
      </c>
      <c r="BF1095" s="10">
        <v>3.8344626000000002</v>
      </c>
      <c r="BG1095" s="10">
        <v>3.8483364999999998</v>
      </c>
      <c r="BH1095" s="10">
        <v>3.8623698000000002</v>
      </c>
      <c r="BI1095" s="10">
        <v>3.8765470999999998</v>
      </c>
      <c r="BJ1095" s="10">
        <v>3.8908532</v>
      </c>
      <c r="BK1095" s="10">
        <v>3.9052723999999999</v>
      </c>
      <c r="BL1095" s="10">
        <v>3.9197893000000001</v>
      </c>
      <c r="BM1095" s="10">
        <v>3.9343887999999998</v>
      </c>
      <c r="BN1095" s="10">
        <v>3.949055</v>
      </c>
      <c r="BO1095" s="10">
        <v>3.9637726</v>
      </c>
      <c r="BP1095" s="10">
        <v>3.9785265000000001</v>
      </c>
      <c r="BQ1095" s="10">
        <v>3.9933008000000001</v>
      </c>
      <c r="BR1095" s="10">
        <v>4.0818669999999999</v>
      </c>
      <c r="BS1095" s="10">
        <v>4.1694164999999996</v>
      </c>
      <c r="BU1095" s="9">
        <v>140.99</v>
      </c>
      <c r="BV1095" s="9">
        <v>135.32</v>
      </c>
      <c r="BW1095" s="9">
        <v>127.96</v>
      </c>
      <c r="BX1095" s="9">
        <v>121.11</v>
      </c>
      <c r="BY1095" s="9">
        <v>119.13</v>
      </c>
      <c r="BZ1095" s="9">
        <v>117.12</v>
      </c>
      <c r="CA1095" s="9">
        <v>115.32</v>
      </c>
      <c r="CB1095" s="9">
        <v>115.82</v>
      </c>
      <c r="CC1095" s="9">
        <v>115.42</v>
      </c>
      <c r="CD1095" s="9">
        <v>110.77</v>
      </c>
      <c r="CE1095" s="9">
        <v>104.55</v>
      </c>
      <c r="CF1095" s="9">
        <v>96.03</v>
      </c>
      <c r="CG1095" s="9">
        <v>85.71</v>
      </c>
      <c r="CH1095" s="9">
        <v>75.94</v>
      </c>
      <c r="CI1095" s="9">
        <v>71.59</v>
      </c>
      <c r="CJ1095" s="9">
        <v>70.42</v>
      </c>
      <c r="CK1095" s="9">
        <v>70.14</v>
      </c>
      <c r="CL1095" s="9">
        <v>69.36</v>
      </c>
      <c r="CM1095" s="9">
        <v>67.959999999999994</v>
      </c>
      <c r="CN1095" s="9">
        <v>69.150000000000006</v>
      </c>
      <c r="CO1095" s="9">
        <v>70.819999999999993</v>
      </c>
      <c r="CP1095" s="9">
        <v>73.89</v>
      </c>
      <c r="CQ1095" s="9">
        <v>73.33</v>
      </c>
      <c r="CR1095" s="9">
        <v>68.540000000000006</v>
      </c>
      <c r="CS1095" s="9">
        <v>58.71</v>
      </c>
      <c r="CT1095" s="9">
        <v>54.05</v>
      </c>
      <c r="CU1095" s="9">
        <v>51.82</v>
      </c>
      <c r="CV1095" s="9">
        <v>51.93</v>
      </c>
      <c r="CW1095" s="9">
        <v>52.13</v>
      </c>
      <c r="CX1095" s="9">
        <v>53.86</v>
      </c>
      <c r="CY1095" s="9">
        <v>58.64</v>
      </c>
      <c r="CZ1095" s="9">
        <v>60.87</v>
      </c>
      <c r="DA1095" s="9">
        <v>62.33</v>
      </c>
      <c r="DB1095" s="9">
        <v>65.650000000000006</v>
      </c>
      <c r="DC1095" s="9">
        <v>64.97</v>
      </c>
      <c r="DD1095" s="9">
        <v>63.2</v>
      </c>
      <c r="DE1095" s="9">
        <v>56.28</v>
      </c>
      <c r="DF1095" s="9">
        <v>53.08</v>
      </c>
      <c r="DG1095" s="9">
        <v>51.62</v>
      </c>
      <c r="DH1095" s="9">
        <v>52.27</v>
      </c>
      <c r="DI1095" s="9">
        <v>51.89</v>
      </c>
      <c r="DJ1095" s="9">
        <v>53.02</v>
      </c>
      <c r="DK1095" s="9">
        <v>57.09</v>
      </c>
      <c r="DL1095" s="9">
        <v>59.74</v>
      </c>
      <c r="DM1095" s="9">
        <v>62.3</v>
      </c>
      <c r="DN1095" s="9">
        <v>66.12</v>
      </c>
      <c r="DO1095" s="9">
        <v>67.239999999999995</v>
      </c>
      <c r="DP1095" s="9">
        <v>66.37</v>
      </c>
      <c r="DR1095" s="9">
        <v>110.58</v>
      </c>
      <c r="DS1095" s="9">
        <v>106.26</v>
      </c>
      <c r="DT1095" s="9">
        <v>100.66</v>
      </c>
      <c r="DU1095" s="9">
        <v>96.59</v>
      </c>
      <c r="DV1095" s="9">
        <v>96.83</v>
      </c>
      <c r="DW1095" s="9">
        <v>97.44</v>
      </c>
      <c r="DX1095" s="9">
        <v>89.28</v>
      </c>
      <c r="DY1095" s="9">
        <v>90.25</v>
      </c>
      <c r="DZ1095" s="9">
        <v>91.68</v>
      </c>
      <c r="EA1095" s="9">
        <v>94.06</v>
      </c>
      <c r="EB1095" s="9">
        <v>94.76</v>
      </c>
      <c r="EC1095" s="9">
        <v>91.47</v>
      </c>
      <c r="ED1095" s="9">
        <v>72.06</v>
      </c>
      <c r="EE1095" s="9">
        <v>67.959999999999994</v>
      </c>
      <c r="EF1095" s="9">
        <v>66.959999999999994</v>
      </c>
      <c r="EG1095" s="9">
        <v>67.22</v>
      </c>
      <c r="EH1095" s="9">
        <v>68.12</v>
      </c>
      <c r="EI1095" s="9">
        <v>70.680000000000007</v>
      </c>
      <c r="EJ1095" s="9">
        <v>68.12</v>
      </c>
      <c r="EK1095" s="9">
        <v>70.34</v>
      </c>
      <c r="EL1095" s="9">
        <v>70.489999999999995</v>
      </c>
      <c r="EM1095" s="9">
        <v>70.510000000000005</v>
      </c>
      <c r="EN1095" s="9">
        <v>70.040000000000006</v>
      </c>
      <c r="EO1095" s="9">
        <v>67.56</v>
      </c>
      <c r="EP1095" s="9">
        <v>61.82</v>
      </c>
      <c r="EQ1095" s="9">
        <v>58.92</v>
      </c>
      <c r="ER1095" s="9">
        <v>58.24</v>
      </c>
      <c r="ES1095" s="9">
        <v>58.34</v>
      </c>
      <c r="ET1095" s="9">
        <v>59.14</v>
      </c>
      <c r="EU1095" s="9">
        <v>61.72</v>
      </c>
      <c r="EV1095" s="9">
        <v>64.52</v>
      </c>
      <c r="EW1095" s="9">
        <v>66.5</v>
      </c>
      <c r="EX1095" s="9">
        <v>66.78</v>
      </c>
      <c r="EY1095" s="9">
        <v>66.78</v>
      </c>
      <c r="EZ1095" s="9">
        <v>66.44</v>
      </c>
      <c r="FA1095" s="9">
        <v>64.36</v>
      </c>
      <c r="FB1095" s="9">
        <v>60.74</v>
      </c>
      <c r="FC1095" s="9">
        <v>58.62</v>
      </c>
      <c r="FD1095" s="9">
        <v>57.62</v>
      </c>
      <c r="FE1095" s="9">
        <v>57.15</v>
      </c>
      <c r="FF1095" s="9">
        <v>58.26</v>
      </c>
      <c r="FG1095" s="9">
        <v>61.52</v>
      </c>
      <c r="FH1095" s="9">
        <v>65.41</v>
      </c>
      <c r="FI1095" s="9">
        <v>67.569999999999993</v>
      </c>
      <c r="FJ1095" s="9">
        <v>67.87</v>
      </c>
      <c r="FK1095" s="9">
        <v>67.87</v>
      </c>
      <c r="FL1095" s="9">
        <v>67.55</v>
      </c>
      <c r="FM1095" s="9">
        <v>65.239999999999995</v>
      </c>
      <c r="FO1095" s="9">
        <v>84.083100000000002</v>
      </c>
      <c r="FP1095" s="7">
        <v>83.28</v>
      </c>
      <c r="FQ1095" s="9">
        <v>1.3302</v>
      </c>
      <c r="FT1095" s="7">
        <v>3.74</v>
      </c>
      <c r="FU1095" s="7">
        <v>4.46</v>
      </c>
      <c r="FV1095" s="9">
        <v>84.254400000000004</v>
      </c>
      <c r="FX1095" s="9">
        <v>81.400000000000006</v>
      </c>
      <c r="FY1095" s="9">
        <v>76.28</v>
      </c>
      <c r="FZ1095" s="9">
        <v>72.25</v>
      </c>
      <c r="GA1095" s="9">
        <v>68.34</v>
      </c>
      <c r="GB1095" s="9">
        <v>66.63</v>
      </c>
      <c r="GD1095" s="9">
        <v>81.400000000000006</v>
      </c>
      <c r="GE1095" s="9">
        <v>78.38</v>
      </c>
      <c r="GF1095" s="9">
        <v>76.28</v>
      </c>
      <c r="GG1095" s="9">
        <v>74.67</v>
      </c>
      <c r="GH1095" s="9">
        <v>73.37</v>
      </c>
      <c r="GI1095" s="9">
        <v>72.25</v>
      </c>
      <c r="GJ1095" s="9">
        <v>71.3</v>
      </c>
      <c r="GK1095" s="9">
        <v>70.489999999999995</v>
      </c>
      <c r="GL1095" s="9">
        <v>69.77</v>
      </c>
      <c r="GM1095" s="9">
        <v>69.180000000000007</v>
      </c>
      <c r="GN1095" s="9">
        <v>68.72</v>
      </c>
      <c r="GO1095" s="9">
        <v>68.34</v>
      </c>
      <c r="GP1095" s="9">
        <v>68.03</v>
      </c>
      <c r="GQ1095" s="9">
        <v>67.78</v>
      </c>
      <c r="GR1095" s="9">
        <v>67.540000000000006</v>
      </c>
      <c r="GS1095" s="9">
        <v>67.349999999999994</v>
      </c>
      <c r="GT1095" s="9">
        <v>67.209999999999994</v>
      </c>
      <c r="GU1095" s="9">
        <v>67.09</v>
      </c>
      <c r="GV1095" s="9">
        <v>66.989999999999995</v>
      </c>
      <c r="GW1095" s="9">
        <v>66.900000000000006</v>
      </c>
      <c r="GX1095" s="9">
        <v>66.78</v>
      </c>
      <c r="GY1095" s="9">
        <v>66.7</v>
      </c>
      <c r="GZ1095" s="9">
        <v>66.650000000000006</v>
      </c>
      <c r="HA1095" s="9">
        <v>66.63</v>
      </c>
      <c r="HB1095" s="9">
        <v>66.650000000000006</v>
      </c>
      <c r="HC1095" s="9">
        <v>66.650000000000006</v>
      </c>
      <c r="HD1095" s="9">
        <v>66.63</v>
      </c>
      <c r="HE1095" s="9">
        <v>66.599999999999994</v>
      </c>
      <c r="HF1095" s="9">
        <v>66.59</v>
      </c>
      <c r="HG1095" s="9">
        <v>66.599999999999994</v>
      </c>
      <c r="HH1095" s="9">
        <v>66.63</v>
      </c>
      <c r="HI1095" s="9">
        <v>66.680000000000007</v>
      </c>
      <c r="HJ1095" s="9">
        <v>66.69</v>
      </c>
      <c r="HK1095" s="9">
        <v>66.73</v>
      </c>
      <c r="HL1095" s="9">
        <v>66.8</v>
      </c>
      <c r="HM1095" s="9">
        <v>66.900000000000006</v>
      </c>
      <c r="HN1095" s="9">
        <v>66.930000000000007</v>
      </c>
      <c r="HO1095" s="9">
        <v>66.989999999999995</v>
      </c>
      <c r="HP1095" s="9">
        <v>67.040000000000006</v>
      </c>
      <c r="HQ1095" s="9">
        <v>67.03</v>
      </c>
      <c r="HR1095" s="9">
        <v>67.040000000000006</v>
      </c>
      <c r="HS1095" s="9">
        <v>67.06</v>
      </c>
      <c r="HT1095" s="9">
        <v>67.11</v>
      </c>
      <c r="HU1095" s="9">
        <v>67.180000000000007</v>
      </c>
      <c r="HV1095" s="9">
        <v>67.239999999999995</v>
      </c>
      <c r="HW1095" s="9">
        <v>67.28</v>
      </c>
      <c r="HX1095" s="9">
        <v>67.349999999999994</v>
      </c>
      <c r="HY1095" s="9">
        <v>67.42</v>
      </c>
      <c r="ID1095" s="14">
        <v>84.838099999999997</v>
      </c>
      <c r="IE1095" s="14">
        <v>84.747900000000001</v>
      </c>
      <c r="IF1095" s="14">
        <v>-0.10641399999999999</v>
      </c>
      <c r="IH1095" s="7">
        <v>81.400000000000006</v>
      </c>
      <c r="II1095" s="9">
        <v>140.99</v>
      </c>
    </row>
    <row r="1096" spans="1:243" x14ac:dyDescent="0.35">
      <c r="A1096" s="6">
        <f t="shared" si="230"/>
        <v>46085</v>
      </c>
      <c r="B1096" s="13">
        <f t="shared" si="231"/>
        <v>3</v>
      </c>
      <c r="C1096" s="13">
        <f t="shared" si="232"/>
        <v>2026</v>
      </c>
      <c r="D1096">
        <f t="shared" si="233"/>
        <v>202603</v>
      </c>
      <c r="E1096">
        <f t="shared" si="234"/>
        <v>1</v>
      </c>
      <c r="F1096">
        <f t="shared" si="235"/>
        <v>202601</v>
      </c>
      <c r="G1096" t="s">
        <v>2318</v>
      </c>
      <c r="H1096" s="9">
        <v>3.75</v>
      </c>
      <c r="I1096" s="9">
        <v>3.7301000000000002</v>
      </c>
      <c r="J1096" s="10">
        <v>3.6662473000000002</v>
      </c>
      <c r="K1096" s="10">
        <v>3.6107681999999999</v>
      </c>
      <c r="L1096" s="10">
        <v>3.5579564000000001</v>
      </c>
      <c r="M1096" s="10">
        <v>3.5112472000000001</v>
      </c>
      <c r="N1096" s="10">
        <v>3.4716171999999998</v>
      </c>
      <c r="O1096" s="10">
        <v>3.4399929999999999</v>
      </c>
      <c r="P1096" s="10">
        <v>3.4162175000000001</v>
      </c>
      <c r="Q1096" s="10">
        <v>3.4008362999999999</v>
      </c>
      <c r="R1096" s="10">
        <v>3.394663</v>
      </c>
      <c r="S1096" s="10">
        <v>3.3962737000000001</v>
      </c>
      <c r="T1096" s="10">
        <v>3.4046064999999999</v>
      </c>
      <c r="U1096" s="10">
        <v>3.4178156</v>
      </c>
      <c r="V1096" s="10">
        <v>3.4326609000000001</v>
      </c>
      <c r="W1096" s="10">
        <v>3.4479677999999998</v>
      </c>
      <c r="X1096" s="10">
        <v>3.4632209</v>
      </c>
      <c r="Y1096" s="10">
        <v>3.4779054</v>
      </c>
      <c r="Z1096" s="10">
        <v>3.4915064</v>
      </c>
      <c r="AA1096" s="10">
        <v>3.5035085000000001</v>
      </c>
      <c r="AB1096" s="10">
        <v>3.5135081000000001</v>
      </c>
      <c r="AC1096" s="10">
        <v>3.5217317000000001</v>
      </c>
      <c r="AD1096" s="10">
        <v>3.5286270000000002</v>
      </c>
      <c r="AE1096" s="10">
        <v>3.5346422999999998</v>
      </c>
      <c r="AF1096" s="10">
        <v>3.5402258</v>
      </c>
      <c r="AG1096" s="10">
        <v>3.5458256000000001</v>
      </c>
      <c r="AH1096" s="10">
        <v>3.5518348</v>
      </c>
      <c r="AI1096" s="10">
        <v>3.5583497999999998</v>
      </c>
      <c r="AJ1096" s="10">
        <v>3.5653671999999998</v>
      </c>
      <c r="AK1096" s="10">
        <v>3.5728840000000002</v>
      </c>
      <c r="AL1096" s="10">
        <v>3.5808968999999999</v>
      </c>
      <c r="AM1096" s="10">
        <v>3.5894024999999998</v>
      </c>
      <c r="AN1096" s="10">
        <v>3.5983977</v>
      </c>
      <c r="AO1096" s="10">
        <v>3.6078793999999998</v>
      </c>
      <c r="AP1096" s="10">
        <v>3.6178439999999998</v>
      </c>
      <c r="AQ1096" s="10">
        <v>3.6282885</v>
      </c>
      <c r="AR1096" s="10">
        <v>3.6392096999999999</v>
      </c>
      <c r="AS1096" s="10">
        <v>3.6506040999999998</v>
      </c>
      <c r="AT1096" s="10">
        <v>3.6624639000000001</v>
      </c>
      <c r="AU1096" s="10">
        <v>3.6747576999999998</v>
      </c>
      <c r="AV1096" s="10">
        <v>3.6874465999999999</v>
      </c>
      <c r="AW1096" s="10">
        <v>3.7004921999999998</v>
      </c>
      <c r="AX1096" s="10">
        <v>3.7138561000000001</v>
      </c>
      <c r="AY1096" s="10">
        <v>3.7274995</v>
      </c>
      <c r="AZ1096" s="10">
        <v>3.7413837999999999</v>
      </c>
      <c r="BA1096" s="10">
        <v>3.7554706000000002</v>
      </c>
      <c r="BB1096" s="10">
        <v>3.7697210999999999</v>
      </c>
      <c r="BC1096" s="10">
        <v>3.7840969000000002</v>
      </c>
      <c r="BD1096" s="10">
        <v>3.7985595000000001</v>
      </c>
      <c r="BE1096" s="10">
        <v>3.8130700000000002</v>
      </c>
      <c r="BF1096" s="10">
        <v>3.8275953999999999</v>
      </c>
      <c r="BG1096" s="10">
        <v>3.8421261000000002</v>
      </c>
      <c r="BH1096" s="10">
        <v>3.8566585</v>
      </c>
      <c r="BI1096" s="10">
        <v>3.8711896000000001</v>
      </c>
      <c r="BJ1096" s="10">
        <v>3.8857162999999999</v>
      </c>
      <c r="BK1096" s="10">
        <v>3.9002351000000002</v>
      </c>
      <c r="BL1096" s="10">
        <v>3.9147430000000001</v>
      </c>
      <c r="BM1096" s="10">
        <v>3.9292368</v>
      </c>
      <c r="BN1096" s="10">
        <v>3.9437129999999998</v>
      </c>
      <c r="BO1096" s="10">
        <v>3.9581686999999999</v>
      </c>
      <c r="BP1096" s="10">
        <v>3.9726005999999998</v>
      </c>
      <c r="BQ1096" s="10">
        <v>3.9870052999999999</v>
      </c>
      <c r="BR1096" s="10">
        <v>4.0727618999999997</v>
      </c>
      <c r="BS1096" s="10">
        <v>4.1571987000000004</v>
      </c>
      <c r="BU1096" s="9">
        <v>126.88</v>
      </c>
      <c r="BV1096" s="9">
        <v>120.27</v>
      </c>
      <c r="BW1096" s="9">
        <v>112.31</v>
      </c>
      <c r="BX1096" s="9">
        <v>105.52</v>
      </c>
      <c r="BY1096" s="9">
        <v>103.06</v>
      </c>
      <c r="BZ1096" s="9">
        <v>102.81</v>
      </c>
      <c r="CA1096" s="9">
        <v>100.01</v>
      </c>
      <c r="CB1096" s="9">
        <v>101.1</v>
      </c>
      <c r="CC1096" s="9">
        <v>102.01</v>
      </c>
      <c r="CD1096" s="9">
        <v>100.21</v>
      </c>
      <c r="CE1096" s="9">
        <v>96.95</v>
      </c>
      <c r="CF1096" s="9">
        <v>89.85</v>
      </c>
      <c r="CG1096" s="9">
        <v>81.8</v>
      </c>
      <c r="CH1096" s="9">
        <v>73.540000000000006</v>
      </c>
      <c r="CI1096" s="9">
        <v>68.569999999999993</v>
      </c>
      <c r="CJ1096" s="9">
        <v>67.459999999999994</v>
      </c>
      <c r="CK1096" s="9">
        <v>66.89</v>
      </c>
      <c r="CL1096" s="9">
        <v>66.42</v>
      </c>
      <c r="CM1096" s="9">
        <v>68.56</v>
      </c>
      <c r="CN1096" s="9">
        <v>70.180000000000007</v>
      </c>
      <c r="CO1096" s="9">
        <v>71.86</v>
      </c>
      <c r="CP1096" s="9">
        <v>75.010000000000005</v>
      </c>
      <c r="CQ1096" s="9">
        <v>74.45</v>
      </c>
      <c r="CR1096" s="9">
        <v>69.63</v>
      </c>
      <c r="CS1096" s="9">
        <v>59.53</v>
      </c>
      <c r="CT1096" s="9">
        <v>54.43</v>
      </c>
      <c r="CU1096" s="9">
        <v>52.19</v>
      </c>
      <c r="CV1096" s="9">
        <v>51.81</v>
      </c>
      <c r="CW1096" s="9">
        <v>51.98</v>
      </c>
      <c r="CX1096" s="9">
        <v>53.72</v>
      </c>
      <c r="CY1096" s="9">
        <v>58.41</v>
      </c>
      <c r="CZ1096" s="9">
        <v>60.64</v>
      </c>
      <c r="DA1096" s="9">
        <v>62.08</v>
      </c>
      <c r="DB1096" s="9">
        <v>65.569999999999993</v>
      </c>
      <c r="DC1096" s="9">
        <v>64.89</v>
      </c>
      <c r="DD1096" s="9">
        <v>63.1</v>
      </c>
      <c r="DE1096" s="9">
        <v>56.61</v>
      </c>
      <c r="DF1096" s="9">
        <v>53.42</v>
      </c>
      <c r="DG1096" s="9">
        <v>51.94</v>
      </c>
      <c r="DH1096" s="9">
        <v>52.01</v>
      </c>
      <c r="DI1096" s="9">
        <v>51.61</v>
      </c>
      <c r="DJ1096" s="9">
        <v>52.74</v>
      </c>
      <c r="DK1096" s="9">
        <v>57.44</v>
      </c>
      <c r="DL1096" s="9">
        <v>60.09</v>
      </c>
      <c r="DM1096" s="9">
        <v>62.69</v>
      </c>
      <c r="DN1096" s="9">
        <v>66</v>
      </c>
      <c r="DO1096" s="9">
        <v>67.11</v>
      </c>
      <c r="DP1096" s="9">
        <v>66.25</v>
      </c>
      <c r="DR1096" s="9">
        <v>99.86</v>
      </c>
      <c r="DS1096" s="9">
        <v>95.67</v>
      </c>
      <c r="DT1096" s="9">
        <v>88</v>
      </c>
      <c r="DU1096" s="9">
        <v>88.36</v>
      </c>
      <c r="DV1096" s="9">
        <v>88.74</v>
      </c>
      <c r="DW1096" s="9">
        <v>89.4</v>
      </c>
      <c r="DX1096" s="9">
        <v>81.94</v>
      </c>
      <c r="DY1096" s="9">
        <v>82.88</v>
      </c>
      <c r="DZ1096" s="9">
        <v>84.26</v>
      </c>
      <c r="EA1096" s="9">
        <v>87.04</v>
      </c>
      <c r="EB1096" s="9">
        <v>87.72</v>
      </c>
      <c r="EC1096" s="9">
        <v>84.55</v>
      </c>
      <c r="ED1096" s="9">
        <v>68.959999999999994</v>
      </c>
      <c r="EE1096" s="9">
        <v>64.87</v>
      </c>
      <c r="EF1096" s="9">
        <v>63.86</v>
      </c>
      <c r="EG1096" s="9">
        <v>64.12</v>
      </c>
      <c r="EH1096" s="9">
        <v>65.02</v>
      </c>
      <c r="EI1096" s="9">
        <v>67.59</v>
      </c>
      <c r="EJ1096" s="9">
        <v>68.7</v>
      </c>
      <c r="EK1096" s="9">
        <v>70.94</v>
      </c>
      <c r="EL1096" s="9">
        <v>71.099999999999994</v>
      </c>
      <c r="EM1096" s="9">
        <v>71.12</v>
      </c>
      <c r="EN1096" s="9">
        <v>70.64</v>
      </c>
      <c r="EO1096" s="9">
        <v>68.14</v>
      </c>
      <c r="EP1096" s="9">
        <v>59.3</v>
      </c>
      <c r="EQ1096" s="9">
        <v>56.42</v>
      </c>
      <c r="ER1096" s="9">
        <v>55.75</v>
      </c>
      <c r="ES1096" s="9">
        <v>55.86</v>
      </c>
      <c r="ET1096" s="9">
        <v>56.68</v>
      </c>
      <c r="EU1096" s="9">
        <v>59.28</v>
      </c>
      <c r="EV1096" s="9">
        <v>64.33</v>
      </c>
      <c r="EW1096" s="9">
        <v>66.28</v>
      </c>
      <c r="EX1096" s="9">
        <v>66.55</v>
      </c>
      <c r="EY1096" s="9">
        <v>66.540000000000006</v>
      </c>
      <c r="EZ1096" s="9">
        <v>66.2</v>
      </c>
      <c r="FA1096" s="9">
        <v>64.14</v>
      </c>
      <c r="FB1096" s="9">
        <v>58.87</v>
      </c>
      <c r="FC1096" s="9">
        <v>56.78</v>
      </c>
      <c r="FD1096" s="9">
        <v>55.8</v>
      </c>
      <c r="FE1096" s="9">
        <v>55.36</v>
      </c>
      <c r="FF1096" s="9">
        <v>56.5</v>
      </c>
      <c r="FG1096" s="9">
        <v>59.78</v>
      </c>
      <c r="FH1096" s="9">
        <v>65.41</v>
      </c>
      <c r="FI1096" s="9">
        <v>67.569999999999993</v>
      </c>
      <c r="FJ1096" s="9">
        <v>67.87</v>
      </c>
      <c r="FK1096" s="9">
        <v>67.87</v>
      </c>
      <c r="FL1096" s="9">
        <v>67.55</v>
      </c>
      <c r="FM1096" s="9">
        <v>65.239999999999995</v>
      </c>
      <c r="FO1096" s="9">
        <v>84.057500000000005</v>
      </c>
      <c r="FP1096" s="7">
        <v>81.56</v>
      </c>
      <c r="FQ1096" s="9">
        <v>1.3365</v>
      </c>
      <c r="FT1096" s="7">
        <v>3.64</v>
      </c>
      <c r="FU1096" s="7">
        <v>4.4400000000000004</v>
      </c>
      <c r="FV1096" s="9">
        <v>84.262600000000006</v>
      </c>
      <c r="FX1096" s="9">
        <v>81.400000000000006</v>
      </c>
      <c r="FY1096" s="9">
        <v>75.930000000000007</v>
      </c>
      <c r="FZ1096" s="9">
        <v>72.2</v>
      </c>
      <c r="GA1096" s="9">
        <v>68.8</v>
      </c>
      <c r="GB1096" s="9">
        <v>67.290000000000006</v>
      </c>
      <c r="GD1096" s="9">
        <v>81.400000000000006</v>
      </c>
      <c r="GE1096" s="9">
        <v>78.010000000000005</v>
      </c>
      <c r="GF1096" s="9">
        <v>75.930000000000007</v>
      </c>
      <c r="GG1096" s="9">
        <v>74.39</v>
      </c>
      <c r="GH1096" s="9">
        <v>73.2</v>
      </c>
      <c r="GI1096" s="9">
        <v>72.2</v>
      </c>
      <c r="GJ1096" s="9">
        <v>71.37</v>
      </c>
      <c r="GK1096" s="9">
        <v>70.66</v>
      </c>
      <c r="GL1096" s="9">
        <v>70.040000000000006</v>
      </c>
      <c r="GM1096" s="9">
        <v>69.52</v>
      </c>
      <c r="GN1096" s="9">
        <v>69.12</v>
      </c>
      <c r="GO1096" s="9">
        <v>68.8</v>
      </c>
      <c r="GP1096" s="9">
        <v>68.55</v>
      </c>
      <c r="GQ1096" s="9">
        <v>68.349999999999994</v>
      </c>
      <c r="GR1096" s="9">
        <v>68.14</v>
      </c>
      <c r="GS1096" s="9">
        <v>67.98</v>
      </c>
      <c r="GT1096" s="9">
        <v>67.849999999999994</v>
      </c>
      <c r="GU1096" s="9">
        <v>67.73</v>
      </c>
      <c r="GV1096" s="9">
        <v>67.64</v>
      </c>
      <c r="GW1096" s="9">
        <v>67.56</v>
      </c>
      <c r="GX1096" s="9">
        <v>67.45</v>
      </c>
      <c r="GY1096" s="9">
        <v>67.37</v>
      </c>
      <c r="GZ1096" s="9">
        <v>67.319999999999993</v>
      </c>
      <c r="HA1096" s="9">
        <v>67.290000000000006</v>
      </c>
      <c r="HB1096" s="9">
        <v>67.290000000000006</v>
      </c>
      <c r="HC1096" s="9">
        <v>67.28</v>
      </c>
      <c r="HD1096" s="9">
        <v>67.239999999999995</v>
      </c>
      <c r="HE1096" s="9">
        <v>67.209999999999994</v>
      </c>
      <c r="HF1096" s="9">
        <v>67.19</v>
      </c>
      <c r="HG1096" s="9">
        <v>67.180000000000007</v>
      </c>
      <c r="HH1096" s="9">
        <v>67.2</v>
      </c>
      <c r="HI1096" s="9">
        <v>67.239999999999995</v>
      </c>
      <c r="HJ1096" s="9">
        <v>67.239999999999995</v>
      </c>
      <c r="HK1096" s="9">
        <v>67.27</v>
      </c>
      <c r="HL1096" s="9">
        <v>67.33</v>
      </c>
      <c r="HM1096" s="9">
        <v>67.41</v>
      </c>
      <c r="HN1096" s="9">
        <v>67.430000000000007</v>
      </c>
      <c r="HO1096" s="9">
        <v>67.48</v>
      </c>
      <c r="HP1096" s="9">
        <v>67.52</v>
      </c>
      <c r="HQ1096" s="9">
        <v>67.5</v>
      </c>
      <c r="HR1096" s="9">
        <v>67.5</v>
      </c>
      <c r="HS1096" s="9">
        <v>67.510000000000005</v>
      </c>
      <c r="HT1096" s="9">
        <v>67.540000000000006</v>
      </c>
      <c r="HU1096" s="9">
        <v>67.59</v>
      </c>
      <c r="HV1096" s="9">
        <v>67.64</v>
      </c>
      <c r="HW1096" s="9">
        <v>67.680000000000007</v>
      </c>
      <c r="HX1096" s="9">
        <v>67.73</v>
      </c>
      <c r="HY1096" s="9">
        <v>67.78</v>
      </c>
      <c r="ID1096" s="14">
        <v>84.838099999999997</v>
      </c>
      <c r="IE1096" s="14">
        <v>84.747900000000001</v>
      </c>
      <c r="IF1096" s="14">
        <v>-0.10641399999999999</v>
      </c>
      <c r="IH1096" s="7">
        <v>81.400000000000006</v>
      </c>
      <c r="II1096" s="9">
        <v>126.88</v>
      </c>
    </row>
    <row r="1097" spans="1:243" x14ac:dyDescent="0.35">
      <c r="A1097" s="6">
        <f t="shared" si="230"/>
        <v>46086</v>
      </c>
      <c r="B1097" s="13">
        <f t="shared" si="231"/>
        <v>3</v>
      </c>
      <c r="C1097" s="13">
        <f t="shared" si="232"/>
        <v>2026</v>
      </c>
      <c r="D1097">
        <f t="shared" si="233"/>
        <v>202603</v>
      </c>
      <c r="E1097">
        <f t="shared" si="234"/>
        <v>1</v>
      </c>
      <c r="F1097">
        <f t="shared" si="235"/>
        <v>202601</v>
      </c>
      <c r="G1097" t="s">
        <v>2319</v>
      </c>
      <c r="H1097" s="9">
        <v>3.75</v>
      </c>
      <c r="I1097" s="9">
        <v>3.7303000000000002</v>
      </c>
      <c r="J1097" s="10">
        <v>3.6926789000000002</v>
      </c>
      <c r="K1097" s="10">
        <v>3.6525935999999999</v>
      </c>
      <c r="L1097" s="10">
        <v>3.6156706999999999</v>
      </c>
      <c r="M1097" s="10">
        <v>3.5845018</v>
      </c>
      <c r="N1097" s="10">
        <v>3.5594361999999999</v>
      </c>
      <c r="O1097" s="10">
        <v>3.5399288000000002</v>
      </c>
      <c r="P1097" s="10">
        <v>3.525236</v>
      </c>
      <c r="Q1097" s="10">
        <v>3.5152603</v>
      </c>
      <c r="R1097" s="10">
        <v>3.5107287999999999</v>
      </c>
      <c r="S1097" s="10">
        <v>3.5116925999999999</v>
      </c>
      <c r="T1097" s="10">
        <v>3.5179043000000001</v>
      </c>
      <c r="U1097" s="10">
        <v>3.5288271999999998</v>
      </c>
      <c r="V1097" s="10">
        <v>3.5428058999999998</v>
      </c>
      <c r="W1097" s="10">
        <v>3.558792</v>
      </c>
      <c r="X1097" s="10">
        <v>3.5759975000000002</v>
      </c>
      <c r="Y1097" s="10">
        <v>3.5936349000000001</v>
      </c>
      <c r="Z1097" s="10">
        <v>3.6109167000000002</v>
      </c>
      <c r="AA1097" s="10">
        <v>3.6270547</v>
      </c>
      <c r="AB1097" s="10">
        <v>3.6413988000000002</v>
      </c>
      <c r="AC1097" s="10">
        <v>3.6540018000000001</v>
      </c>
      <c r="AD1097" s="10">
        <v>3.6651405000000001</v>
      </c>
      <c r="AE1097" s="10">
        <v>3.6750926000000002</v>
      </c>
      <c r="AF1097" s="10">
        <v>3.6841355999999998</v>
      </c>
      <c r="AG1097" s="10">
        <v>3.6925465000000002</v>
      </c>
      <c r="AH1097" s="10">
        <v>3.7005732</v>
      </c>
      <c r="AI1097" s="10">
        <v>3.7083197999999999</v>
      </c>
      <c r="AJ1097" s="10">
        <v>3.7158457</v>
      </c>
      <c r="AK1097" s="10">
        <v>3.7232112000000002</v>
      </c>
      <c r="AL1097" s="10">
        <v>3.7304761000000002</v>
      </c>
      <c r="AM1097" s="10">
        <v>3.7377001999999999</v>
      </c>
      <c r="AN1097" s="10">
        <v>3.7449435000000002</v>
      </c>
      <c r="AO1097" s="10">
        <v>3.7522660000000001</v>
      </c>
      <c r="AP1097" s="10">
        <v>3.7597274000000001</v>
      </c>
      <c r="AQ1097" s="10">
        <v>3.7673877</v>
      </c>
      <c r="AR1097" s="10">
        <v>3.7753070000000002</v>
      </c>
      <c r="AS1097" s="10">
        <v>3.7835448999999999</v>
      </c>
      <c r="AT1097" s="10">
        <v>3.7921494</v>
      </c>
      <c r="AU1097" s="10">
        <v>3.8011159000000001</v>
      </c>
      <c r="AV1097" s="10">
        <v>3.8104246000000002</v>
      </c>
      <c r="AW1097" s="10">
        <v>3.8200561</v>
      </c>
      <c r="AX1097" s="10">
        <v>3.8299911999999998</v>
      </c>
      <c r="AY1097" s="10">
        <v>3.8402102</v>
      </c>
      <c r="AZ1097" s="10">
        <v>3.8506936999999999</v>
      </c>
      <c r="BA1097" s="10">
        <v>3.8614223000000001</v>
      </c>
      <c r="BB1097" s="10">
        <v>3.8723763999999998</v>
      </c>
      <c r="BC1097" s="10">
        <v>3.8835367000000001</v>
      </c>
      <c r="BD1097" s="10">
        <v>3.8948838000000001</v>
      </c>
      <c r="BE1097" s="10">
        <v>3.9063979</v>
      </c>
      <c r="BF1097" s="10">
        <v>3.9180617999999998</v>
      </c>
      <c r="BG1097" s="10">
        <v>3.9298671000000001</v>
      </c>
      <c r="BH1097" s="10">
        <v>3.9418074000000001</v>
      </c>
      <c r="BI1097" s="10">
        <v>3.9538766000000001</v>
      </c>
      <c r="BJ1097" s="10">
        <v>3.9660687999999999</v>
      </c>
      <c r="BK1097" s="10">
        <v>3.9783775000000001</v>
      </c>
      <c r="BL1097" s="10">
        <v>3.9907968999999999</v>
      </c>
      <c r="BM1097" s="10">
        <v>4.0033209000000003</v>
      </c>
      <c r="BN1097" s="10">
        <v>4.0159431000000003</v>
      </c>
      <c r="BO1097" s="10">
        <v>4.0286574999999996</v>
      </c>
      <c r="BP1097" s="10">
        <v>4.0414582000000001</v>
      </c>
      <c r="BQ1097" s="10">
        <v>4.0543388</v>
      </c>
      <c r="BR1097" s="10">
        <v>4.1329887999999997</v>
      </c>
      <c r="BS1097" s="10">
        <v>4.2131549000000001</v>
      </c>
      <c r="BU1097" s="9">
        <v>131.5</v>
      </c>
      <c r="BV1097" s="9">
        <v>125.82</v>
      </c>
      <c r="BW1097" s="9">
        <v>118.01</v>
      </c>
      <c r="BX1097" s="9">
        <v>111.01</v>
      </c>
      <c r="BY1097" s="9">
        <v>108.12</v>
      </c>
      <c r="BZ1097" s="9">
        <v>107.59</v>
      </c>
      <c r="CA1097" s="9">
        <v>106.41</v>
      </c>
      <c r="CB1097" s="9">
        <v>107.54</v>
      </c>
      <c r="CC1097" s="9">
        <v>108.41</v>
      </c>
      <c r="CD1097" s="9">
        <v>106.88</v>
      </c>
      <c r="CE1097" s="9">
        <v>103.73</v>
      </c>
      <c r="CF1097" s="9">
        <v>95.68</v>
      </c>
      <c r="CG1097" s="9">
        <v>84.9</v>
      </c>
      <c r="CH1097" s="9">
        <v>76.069999999999993</v>
      </c>
      <c r="CI1097" s="9">
        <v>71.42</v>
      </c>
      <c r="CJ1097" s="9">
        <v>70.930000000000007</v>
      </c>
      <c r="CK1097" s="9">
        <v>70.64</v>
      </c>
      <c r="CL1097" s="9">
        <v>69.55</v>
      </c>
      <c r="CM1097" s="9">
        <v>71.38</v>
      </c>
      <c r="CN1097" s="9">
        <v>72.7</v>
      </c>
      <c r="CO1097" s="9">
        <v>74.16</v>
      </c>
      <c r="CP1097" s="9">
        <v>77.14</v>
      </c>
      <c r="CQ1097" s="9">
        <v>76.599999999999994</v>
      </c>
      <c r="CR1097" s="9">
        <v>71.599999999999994</v>
      </c>
      <c r="CS1097" s="9">
        <v>62.66</v>
      </c>
      <c r="CT1097" s="9">
        <v>56.27</v>
      </c>
      <c r="CU1097" s="9">
        <v>53.77</v>
      </c>
      <c r="CV1097" s="9">
        <v>51.79</v>
      </c>
      <c r="CW1097" s="9">
        <v>51.82</v>
      </c>
      <c r="CX1097" s="9">
        <v>53.99</v>
      </c>
      <c r="CY1097" s="9">
        <v>58.79</v>
      </c>
      <c r="CZ1097" s="9">
        <v>61.05</v>
      </c>
      <c r="DA1097" s="9">
        <v>62.32</v>
      </c>
      <c r="DB1097" s="9">
        <v>65.989999999999995</v>
      </c>
      <c r="DC1097" s="9">
        <v>65.319999999999993</v>
      </c>
      <c r="DD1097" s="9">
        <v>63.55</v>
      </c>
      <c r="DE1097" s="9">
        <v>56.33</v>
      </c>
      <c r="DF1097" s="9">
        <v>53.17</v>
      </c>
      <c r="DG1097" s="9">
        <v>51.69</v>
      </c>
      <c r="DH1097" s="9">
        <v>51.51</v>
      </c>
      <c r="DI1097" s="9">
        <v>51.13</v>
      </c>
      <c r="DJ1097" s="9">
        <v>52.27</v>
      </c>
      <c r="DK1097" s="9">
        <v>56.88</v>
      </c>
      <c r="DL1097" s="9">
        <v>59.53</v>
      </c>
      <c r="DM1097" s="9">
        <v>62.11</v>
      </c>
      <c r="DN1097" s="9">
        <v>65.61</v>
      </c>
      <c r="DO1097" s="9">
        <v>66.72</v>
      </c>
      <c r="DP1097" s="9">
        <v>65.87</v>
      </c>
      <c r="DR1097" s="9">
        <v>102.14</v>
      </c>
      <c r="DS1097" s="9">
        <v>97.99</v>
      </c>
      <c r="DT1097" s="9">
        <v>90.43</v>
      </c>
      <c r="DU1097" s="9">
        <v>91.02</v>
      </c>
      <c r="DV1097" s="9">
        <v>91.35</v>
      </c>
      <c r="DW1097" s="9">
        <v>92.1</v>
      </c>
      <c r="DX1097" s="9">
        <v>84.94</v>
      </c>
      <c r="DY1097" s="9">
        <v>85.9</v>
      </c>
      <c r="DZ1097" s="9">
        <v>87.3</v>
      </c>
      <c r="EA1097" s="9">
        <v>90.54</v>
      </c>
      <c r="EB1097" s="9">
        <v>91.22</v>
      </c>
      <c r="EC1097" s="9">
        <v>88</v>
      </c>
      <c r="ED1097" s="9">
        <v>70.069999999999993</v>
      </c>
      <c r="EE1097" s="9">
        <v>65.98</v>
      </c>
      <c r="EF1097" s="9">
        <v>64.97</v>
      </c>
      <c r="EG1097" s="9">
        <v>65.23</v>
      </c>
      <c r="EH1097" s="9">
        <v>66.13</v>
      </c>
      <c r="EI1097" s="9">
        <v>68.7</v>
      </c>
      <c r="EJ1097" s="9">
        <v>68.760000000000005</v>
      </c>
      <c r="EK1097" s="9">
        <v>71</v>
      </c>
      <c r="EL1097" s="9">
        <v>71.16</v>
      </c>
      <c r="EM1097" s="9">
        <v>71.180000000000007</v>
      </c>
      <c r="EN1097" s="9">
        <v>70.7</v>
      </c>
      <c r="EO1097" s="9">
        <v>68.2</v>
      </c>
      <c r="EP1097" s="9">
        <v>59.44</v>
      </c>
      <c r="EQ1097" s="9">
        <v>56.55</v>
      </c>
      <c r="ER1097" s="9">
        <v>55.88</v>
      </c>
      <c r="ES1097" s="9">
        <v>55.98</v>
      </c>
      <c r="ET1097" s="9">
        <v>56.8</v>
      </c>
      <c r="EU1097" s="9">
        <v>59.39</v>
      </c>
      <c r="EV1097" s="9">
        <v>64.739999999999995</v>
      </c>
      <c r="EW1097" s="9">
        <v>66.7</v>
      </c>
      <c r="EX1097" s="9">
        <v>66.98</v>
      </c>
      <c r="EY1097" s="9">
        <v>66.959999999999994</v>
      </c>
      <c r="EZ1097" s="9">
        <v>66.62</v>
      </c>
      <c r="FA1097" s="9">
        <v>64.56</v>
      </c>
      <c r="FB1097" s="9">
        <v>59.03</v>
      </c>
      <c r="FC1097" s="9">
        <v>56.94</v>
      </c>
      <c r="FD1097" s="9">
        <v>55.96</v>
      </c>
      <c r="FE1097" s="9">
        <v>55.52</v>
      </c>
      <c r="FF1097" s="9">
        <v>56.66</v>
      </c>
      <c r="FG1097" s="9">
        <v>59.93</v>
      </c>
      <c r="FH1097" s="9">
        <v>65.66</v>
      </c>
      <c r="FI1097" s="9">
        <v>67.819999999999993</v>
      </c>
      <c r="FJ1097" s="9">
        <v>68.12</v>
      </c>
      <c r="FK1097" s="9">
        <v>68.11</v>
      </c>
      <c r="FL1097" s="9">
        <v>67.78</v>
      </c>
      <c r="FM1097" s="9">
        <v>65.47</v>
      </c>
      <c r="FO1097" s="9">
        <v>84.076499999999996</v>
      </c>
      <c r="FP1097" s="7">
        <v>88.59</v>
      </c>
      <c r="FQ1097" s="9">
        <v>1.3323</v>
      </c>
      <c r="FT1097" s="7">
        <v>3.81</v>
      </c>
      <c r="FU1097" s="7">
        <v>4.55</v>
      </c>
      <c r="FV1097" s="9">
        <v>84.255499999999998</v>
      </c>
      <c r="FX1097" s="9">
        <v>85.41</v>
      </c>
      <c r="FY1097" s="9">
        <v>77.92</v>
      </c>
      <c r="FZ1097" s="9">
        <v>73.59</v>
      </c>
      <c r="GA1097" s="9">
        <v>69.89</v>
      </c>
      <c r="GB1097" s="9">
        <v>68.33</v>
      </c>
      <c r="GD1097" s="9">
        <v>85.41</v>
      </c>
      <c r="GE1097" s="9">
        <v>81.040000000000006</v>
      </c>
      <c r="GF1097" s="9">
        <v>77.92</v>
      </c>
      <c r="GG1097" s="9">
        <v>75.959999999999994</v>
      </c>
      <c r="GH1097" s="9">
        <v>74.66</v>
      </c>
      <c r="GI1097" s="9">
        <v>73.59</v>
      </c>
      <c r="GJ1097" s="9">
        <v>72.7</v>
      </c>
      <c r="GK1097" s="9">
        <v>71.930000000000007</v>
      </c>
      <c r="GL1097" s="9">
        <v>71.25</v>
      </c>
      <c r="GM1097" s="9">
        <v>70.680000000000007</v>
      </c>
      <c r="GN1097" s="9">
        <v>70.239999999999995</v>
      </c>
      <c r="GO1097" s="9">
        <v>69.89</v>
      </c>
      <c r="GP1097" s="9">
        <v>69.62</v>
      </c>
      <c r="GQ1097" s="9">
        <v>69.39</v>
      </c>
      <c r="GR1097" s="9">
        <v>69.16</v>
      </c>
      <c r="GS1097" s="9">
        <v>68.989999999999995</v>
      </c>
      <c r="GT1097" s="9">
        <v>68.86</v>
      </c>
      <c r="GU1097" s="9">
        <v>68.760000000000005</v>
      </c>
      <c r="GV1097" s="9">
        <v>68.680000000000007</v>
      </c>
      <c r="GW1097" s="9">
        <v>68.599999999999994</v>
      </c>
      <c r="GX1097" s="9">
        <v>68.489999999999995</v>
      </c>
      <c r="GY1097" s="9">
        <v>68.41</v>
      </c>
      <c r="GZ1097" s="9">
        <v>68.36</v>
      </c>
      <c r="HA1097" s="9">
        <v>68.33</v>
      </c>
      <c r="HB1097" s="9">
        <v>68.34</v>
      </c>
      <c r="HC1097" s="9">
        <v>68.33</v>
      </c>
      <c r="HD1097" s="9">
        <v>68.290000000000006</v>
      </c>
      <c r="HE1097" s="9">
        <v>68.25</v>
      </c>
      <c r="HF1097" s="9">
        <v>68.22</v>
      </c>
      <c r="HG1097" s="9">
        <v>68.2</v>
      </c>
      <c r="HH1097" s="9">
        <v>68.22</v>
      </c>
      <c r="HI1097" s="9">
        <v>68.239999999999995</v>
      </c>
      <c r="HJ1097" s="9">
        <v>68.22</v>
      </c>
      <c r="HK1097" s="9">
        <v>68.23</v>
      </c>
      <c r="HL1097" s="9">
        <v>68.27</v>
      </c>
      <c r="HM1097" s="9">
        <v>68.34</v>
      </c>
      <c r="HN1097" s="9">
        <v>68.349999999999994</v>
      </c>
      <c r="HO1097" s="9">
        <v>68.39</v>
      </c>
      <c r="HP1097" s="9">
        <v>68.400000000000006</v>
      </c>
      <c r="HQ1097" s="9">
        <v>68.36</v>
      </c>
      <c r="HR1097" s="9">
        <v>68.34</v>
      </c>
      <c r="HS1097" s="9">
        <v>68.33</v>
      </c>
      <c r="HT1097" s="9">
        <v>68.349999999999994</v>
      </c>
      <c r="HU1097" s="9">
        <v>68.39</v>
      </c>
      <c r="HV1097" s="9">
        <v>68.430000000000007</v>
      </c>
      <c r="HW1097" s="9">
        <v>68.45</v>
      </c>
      <c r="HX1097" s="9">
        <v>68.48</v>
      </c>
      <c r="HY1097" s="9">
        <v>68.510000000000005</v>
      </c>
      <c r="ID1097" s="14">
        <v>84.838099999999997</v>
      </c>
      <c r="IE1097" s="14">
        <v>84.747900000000001</v>
      </c>
      <c r="IF1097" s="14">
        <v>-0.10641399999999999</v>
      </c>
      <c r="IH1097" s="7">
        <v>85.41</v>
      </c>
      <c r="II1097" s="9">
        <v>131.5</v>
      </c>
    </row>
    <row r="1098" spans="1:243" x14ac:dyDescent="0.35">
      <c r="A1098" s="6">
        <f t="shared" si="230"/>
        <v>46087</v>
      </c>
      <c r="B1098" s="13">
        <f t="shared" si="231"/>
        <v>3</v>
      </c>
      <c r="C1098" s="13">
        <f t="shared" si="232"/>
        <v>2026</v>
      </c>
      <c r="D1098">
        <f t="shared" si="233"/>
        <v>202603</v>
      </c>
      <c r="E1098">
        <f t="shared" si="234"/>
        <v>1</v>
      </c>
      <c r="F1098">
        <f t="shared" si="235"/>
        <v>202601</v>
      </c>
      <c r="G1098" t="s">
        <v>2320</v>
      </c>
      <c r="H1098" s="9">
        <v>3.75</v>
      </c>
      <c r="I1098" s="9">
        <v>3.7302</v>
      </c>
      <c r="J1098" s="10">
        <v>3.7014600999999998</v>
      </c>
      <c r="K1098" s="10">
        <v>3.6782727999999998</v>
      </c>
      <c r="L1098" s="10">
        <v>3.6569126999999999</v>
      </c>
      <c r="M1098" s="10">
        <v>3.6402489</v>
      </c>
      <c r="N1098" s="10">
        <v>3.6297948</v>
      </c>
      <c r="O1098" s="10">
        <v>3.6255182000000001</v>
      </c>
      <c r="P1098" s="10">
        <v>3.6262869000000002</v>
      </c>
      <c r="Q1098" s="10">
        <v>3.6314541999999999</v>
      </c>
      <c r="R1098" s="10">
        <v>3.6406312000000001</v>
      </c>
      <c r="S1098" s="10">
        <v>3.6529899000000001</v>
      </c>
      <c r="T1098" s="10">
        <v>3.6678137</v>
      </c>
      <c r="U1098" s="10">
        <v>3.6842031</v>
      </c>
      <c r="V1098" s="10">
        <v>3.7006421999999999</v>
      </c>
      <c r="W1098" s="10">
        <v>3.7165959000000002</v>
      </c>
      <c r="X1098" s="10">
        <v>3.7319247</v>
      </c>
      <c r="Y1098" s="10">
        <v>3.7464898999999998</v>
      </c>
      <c r="Z1098" s="10">
        <v>3.7601524999999998</v>
      </c>
      <c r="AA1098" s="10">
        <v>3.7727732999999999</v>
      </c>
      <c r="AB1098" s="10">
        <v>3.7842563</v>
      </c>
      <c r="AC1098" s="10">
        <v>3.794705</v>
      </c>
      <c r="AD1098" s="10">
        <v>3.8042802999999998</v>
      </c>
      <c r="AE1098" s="10">
        <v>3.8131433000000001</v>
      </c>
      <c r="AF1098" s="10">
        <v>3.8214554000000001</v>
      </c>
      <c r="AG1098" s="10">
        <v>3.8293773999999998</v>
      </c>
      <c r="AH1098" s="10">
        <v>3.8370514</v>
      </c>
      <c r="AI1098" s="10">
        <v>3.8445347000000001</v>
      </c>
      <c r="AJ1098" s="10">
        <v>3.8518609000000001</v>
      </c>
      <c r="AK1098" s="10">
        <v>3.8590642000000002</v>
      </c>
      <c r="AL1098" s="10">
        <v>3.8661783000000001</v>
      </c>
      <c r="AM1098" s="10">
        <v>3.8732370999999999</v>
      </c>
      <c r="AN1098" s="10">
        <v>3.8802743999999998</v>
      </c>
      <c r="AO1098" s="10">
        <v>3.8873243</v>
      </c>
      <c r="AP1098" s="10">
        <v>3.8944204</v>
      </c>
      <c r="AQ1098" s="10">
        <v>3.9015966999999998</v>
      </c>
      <c r="AR1098" s="10">
        <v>3.9088872000000001</v>
      </c>
      <c r="AS1098" s="10">
        <v>3.9163256</v>
      </c>
      <c r="AT1098" s="10">
        <v>3.9239400999999998</v>
      </c>
      <c r="AU1098" s="10">
        <v>3.9317337999999999</v>
      </c>
      <c r="AV1098" s="10">
        <v>3.9397025999999999</v>
      </c>
      <c r="AW1098" s="10">
        <v>3.9478425000000001</v>
      </c>
      <c r="AX1098" s="10">
        <v>3.9561497000000001</v>
      </c>
      <c r="AY1098" s="10">
        <v>3.9646200999999999</v>
      </c>
      <c r="AZ1098" s="10">
        <v>3.9732498000000001</v>
      </c>
      <c r="BA1098" s="10">
        <v>3.9820348000000001</v>
      </c>
      <c r="BB1098" s="10">
        <v>3.9909710999999999</v>
      </c>
      <c r="BC1098" s="10">
        <v>4.0000548</v>
      </c>
      <c r="BD1098" s="10">
        <v>4.0092819000000004</v>
      </c>
      <c r="BE1098" s="10">
        <v>4.0186485000000003</v>
      </c>
      <c r="BF1098" s="10">
        <v>4.0281507000000003</v>
      </c>
      <c r="BG1098" s="10">
        <v>4.0377865999999996</v>
      </c>
      <c r="BH1098" s="10">
        <v>4.0475538000000002</v>
      </c>
      <c r="BI1098" s="10">
        <v>4.0574504999999998</v>
      </c>
      <c r="BJ1098" s="10">
        <v>4.067475</v>
      </c>
      <c r="BK1098" s="10">
        <v>4.0776249</v>
      </c>
      <c r="BL1098" s="10">
        <v>4.0878985999999999</v>
      </c>
      <c r="BM1098" s="10">
        <v>4.0982940000000001</v>
      </c>
      <c r="BN1098" s="10">
        <v>4.1088091000000002</v>
      </c>
      <c r="BO1098" s="10">
        <v>4.1194420000000003</v>
      </c>
      <c r="BP1098" s="10">
        <v>4.1301908999999997</v>
      </c>
      <c r="BQ1098" s="10">
        <v>4.1410536000000002</v>
      </c>
      <c r="BR1098" s="10">
        <v>4.2084959</v>
      </c>
      <c r="BS1098" s="10">
        <v>4.2794474999999998</v>
      </c>
      <c r="BU1098" s="9">
        <v>137.41999999999999</v>
      </c>
      <c r="BV1098" s="9">
        <v>134.16999999999999</v>
      </c>
      <c r="BW1098" s="9">
        <v>127.3</v>
      </c>
      <c r="BX1098" s="9">
        <v>121.31</v>
      </c>
      <c r="BY1098" s="9">
        <v>120.01</v>
      </c>
      <c r="BZ1098" s="9">
        <v>121.09</v>
      </c>
      <c r="CA1098" s="9">
        <v>119.32</v>
      </c>
      <c r="CB1098" s="9">
        <v>121.02</v>
      </c>
      <c r="CC1098" s="9">
        <v>123.67</v>
      </c>
      <c r="CD1098" s="9">
        <v>121.23</v>
      </c>
      <c r="CE1098" s="9">
        <v>118.83</v>
      </c>
      <c r="CF1098" s="9">
        <v>109.05</v>
      </c>
      <c r="CG1098" s="9">
        <v>93.57</v>
      </c>
      <c r="CH1098" s="9">
        <v>82.41</v>
      </c>
      <c r="CI1098" s="9">
        <v>78.05</v>
      </c>
      <c r="CJ1098" s="9">
        <v>78.150000000000006</v>
      </c>
      <c r="CK1098" s="9">
        <v>77.989999999999995</v>
      </c>
      <c r="CL1098" s="9">
        <v>77.010000000000005</v>
      </c>
      <c r="CM1098" s="9">
        <v>78.28</v>
      </c>
      <c r="CN1098" s="9">
        <v>79.38</v>
      </c>
      <c r="CO1098" s="9">
        <v>80.08</v>
      </c>
      <c r="CP1098" s="9">
        <v>82.74</v>
      </c>
      <c r="CQ1098" s="9">
        <v>82.67</v>
      </c>
      <c r="CR1098" s="9">
        <v>75.81</v>
      </c>
      <c r="CS1098" s="9">
        <v>63.12</v>
      </c>
      <c r="CT1098" s="9">
        <v>57.69</v>
      </c>
      <c r="CU1098" s="9">
        <v>55.14</v>
      </c>
      <c r="CV1098" s="9">
        <v>53.11</v>
      </c>
      <c r="CW1098" s="9">
        <v>53.16</v>
      </c>
      <c r="CX1098" s="9">
        <v>55.26</v>
      </c>
      <c r="CY1098" s="9">
        <v>60.44</v>
      </c>
      <c r="CZ1098" s="9">
        <v>62.69</v>
      </c>
      <c r="DA1098" s="9">
        <v>63.61</v>
      </c>
      <c r="DB1098" s="9">
        <v>67.39</v>
      </c>
      <c r="DC1098" s="9">
        <v>66.62</v>
      </c>
      <c r="DD1098" s="9">
        <v>64.78</v>
      </c>
      <c r="DE1098" s="9">
        <v>57.51</v>
      </c>
      <c r="DF1098" s="9">
        <v>54.34</v>
      </c>
      <c r="DG1098" s="9">
        <v>52.86</v>
      </c>
      <c r="DH1098" s="9">
        <v>52.67</v>
      </c>
      <c r="DI1098" s="9">
        <v>52.29</v>
      </c>
      <c r="DJ1098" s="9">
        <v>53.08</v>
      </c>
      <c r="DK1098" s="9">
        <v>57.91</v>
      </c>
      <c r="DL1098" s="9">
        <v>60.56</v>
      </c>
      <c r="DM1098" s="9">
        <v>63.16</v>
      </c>
      <c r="DN1098" s="9">
        <v>66.97</v>
      </c>
      <c r="DO1098" s="9">
        <v>68</v>
      </c>
      <c r="DP1098" s="9">
        <v>67.14</v>
      </c>
      <c r="DR1098" s="9">
        <v>101.71</v>
      </c>
      <c r="DS1098" s="9">
        <v>99.6</v>
      </c>
      <c r="DT1098" s="9">
        <v>96.14</v>
      </c>
      <c r="DU1098" s="9">
        <v>95.26</v>
      </c>
      <c r="DV1098" s="9">
        <v>95.44</v>
      </c>
      <c r="DW1098" s="9">
        <v>96.32</v>
      </c>
      <c r="DX1098" s="9">
        <v>93.89</v>
      </c>
      <c r="DY1098" s="9">
        <v>94.85</v>
      </c>
      <c r="DZ1098" s="9">
        <v>96.25</v>
      </c>
      <c r="EA1098" s="9">
        <v>95.52</v>
      </c>
      <c r="EB1098" s="9">
        <v>96.2</v>
      </c>
      <c r="EC1098" s="9">
        <v>92.98</v>
      </c>
      <c r="ED1098" s="9">
        <v>74.39</v>
      </c>
      <c r="EE1098" s="9">
        <v>70.3</v>
      </c>
      <c r="EF1098" s="9">
        <v>69.290000000000006</v>
      </c>
      <c r="EG1098" s="9">
        <v>69.55</v>
      </c>
      <c r="EH1098" s="9">
        <v>70.45</v>
      </c>
      <c r="EI1098" s="9">
        <v>73.02</v>
      </c>
      <c r="EJ1098" s="9">
        <v>71.459999999999994</v>
      </c>
      <c r="EK1098" s="9">
        <v>73.8</v>
      </c>
      <c r="EL1098" s="9">
        <v>73.959999999999994</v>
      </c>
      <c r="EM1098" s="9">
        <v>73.98</v>
      </c>
      <c r="EN1098" s="9">
        <v>73.489999999999995</v>
      </c>
      <c r="EO1098" s="9">
        <v>70.88</v>
      </c>
      <c r="EP1098" s="9">
        <v>60.74</v>
      </c>
      <c r="EQ1098" s="9">
        <v>57.83</v>
      </c>
      <c r="ER1098" s="9">
        <v>57.15</v>
      </c>
      <c r="ES1098" s="9">
        <v>57.24</v>
      </c>
      <c r="ET1098" s="9">
        <v>58.04</v>
      </c>
      <c r="EU1098" s="9">
        <v>60.62</v>
      </c>
      <c r="EV1098" s="9">
        <v>64.16</v>
      </c>
      <c r="EW1098" s="9">
        <v>66.099999999999994</v>
      </c>
      <c r="EX1098" s="9">
        <v>66.38</v>
      </c>
      <c r="EY1098" s="9">
        <v>66.37</v>
      </c>
      <c r="EZ1098" s="9">
        <v>66.02</v>
      </c>
      <c r="FA1098" s="9">
        <v>63.98</v>
      </c>
      <c r="FB1098" s="9">
        <v>61.56</v>
      </c>
      <c r="FC1098" s="9">
        <v>59.47</v>
      </c>
      <c r="FD1098" s="9">
        <v>58.49</v>
      </c>
      <c r="FE1098" s="9">
        <v>58.05</v>
      </c>
      <c r="FF1098" s="9">
        <v>59.19</v>
      </c>
      <c r="FG1098" s="9">
        <v>62.46</v>
      </c>
      <c r="FH1098" s="9">
        <v>65.319999999999993</v>
      </c>
      <c r="FI1098" s="9">
        <v>67.48</v>
      </c>
      <c r="FJ1098" s="9">
        <v>67.78</v>
      </c>
      <c r="FK1098" s="9">
        <v>67.78</v>
      </c>
      <c r="FL1098" s="9">
        <v>67.459999999999994</v>
      </c>
      <c r="FM1098" s="9">
        <v>65.150000000000006</v>
      </c>
      <c r="FO1098" s="9">
        <v>84.317700000000002</v>
      </c>
      <c r="FP1098" s="7">
        <v>95.74</v>
      </c>
      <c r="FQ1098" s="9">
        <v>1.3360000000000001</v>
      </c>
      <c r="FT1098" s="7">
        <v>3.88</v>
      </c>
      <c r="FU1098" s="7">
        <v>4.66</v>
      </c>
      <c r="FV1098" s="9">
        <v>84.472999999999999</v>
      </c>
      <c r="FX1098" s="9">
        <v>92.69</v>
      </c>
      <c r="FY1098" s="9">
        <v>82.88</v>
      </c>
      <c r="FZ1098" s="9">
        <v>76.27</v>
      </c>
      <c r="GA1098" s="9">
        <v>71.48</v>
      </c>
      <c r="GB1098" s="9">
        <v>69.53</v>
      </c>
      <c r="GD1098" s="9">
        <v>92.69</v>
      </c>
      <c r="GE1098" s="9">
        <v>87.2</v>
      </c>
      <c r="GF1098" s="9">
        <v>82.88</v>
      </c>
      <c r="GG1098" s="9">
        <v>79.86</v>
      </c>
      <c r="GH1098" s="9">
        <v>77.819999999999993</v>
      </c>
      <c r="GI1098" s="9">
        <v>76.27</v>
      </c>
      <c r="GJ1098" s="9">
        <v>75.11</v>
      </c>
      <c r="GK1098" s="9">
        <v>74.17</v>
      </c>
      <c r="GL1098" s="9">
        <v>73.31</v>
      </c>
      <c r="GM1098" s="9">
        <v>72.56</v>
      </c>
      <c r="GN1098" s="9">
        <v>71.959999999999994</v>
      </c>
      <c r="GO1098" s="9">
        <v>71.48</v>
      </c>
      <c r="GP1098" s="9">
        <v>71.11</v>
      </c>
      <c r="GQ1098" s="9">
        <v>70.81</v>
      </c>
      <c r="GR1098" s="9">
        <v>70.540000000000006</v>
      </c>
      <c r="GS1098" s="9">
        <v>70.36</v>
      </c>
      <c r="GT1098" s="9">
        <v>70.23</v>
      </c>
      <c r="GU1098" s="9">
        <v>70.11</v>
      </c>
      <c r="GV1098" s="9">
        <v>70</v>
      </c>
      <c r="GW1098" s="9">
        <v>69.89</v>
      </c>
      <c r="GX1098" s="9">
        <v>69.75</v>
      </c>
      <c r="GY1098" s="9">
        <v>69.650000000000006</v>
      </c>
      <c r="GZ1098" s="9">
        <v>69.58</v>
      </c>
      <c r="HA1098" s="9">
        <v>69.53</v>
      </c>
      <c r="HB1098" s="9">
        <v>69.52</v>
      </c>
      <c r="HC1098" s="9">
        <v>69.48</v>
      </c>
      <c r="HD1098" s="9">
        <v>69.42</v>
      </c>
      <c r="HE1098" s="9">
        <v>69.36</v>
      </c>
      <c r="HF1098" s="9">
        <v>69.319999999999993</v>
      </c>
      <c r="HG1098" s="9">
        <v>69.28</v>
      </c>
      <c r="HH1098" s="9">
        <v>69.27</v>
      </c>
      <c r="HI1098" s="9">
        <v>69.290000000000006</v>
      </c>
      <c r="HJ1098" s="9">
        <v>69.27</v>
      </c>
      <c r="HK1098" s="9">
        <v>69.27</v>
      </c>
      <c r="HL1098" s="9">
        <v>69.3</v>
      </c>
      <c r="HM1098" s="9">
        <v>69.349999999999994</v>
      </c>
      <c r="HN1098" s="9">
        <v>69.34</v>
      </c>
      <c r="HO1098" s="9">
        <v>69.36</v>
      </c>
      <c r="HP1098" s="9">
        <v>69.36</v>
      </c>
      <c r="HQ1098" s="9">
        <v>69.31</v>
      </c>
      <c r="HR1098" s="9">
        <v>69.28</v>
      </c>
      <c r="HS1098" s="9">
        <v>69.260000000000005</v>
      </c>
      <c r="HT1098" s="9">
        <v>69.260000000000005</v>
      </c>
      <c r="HU1098" s="9">
        <v>69.290000000000006</v>
      </c>
      <c r="HV1098" s="9">
        <v>69.319999999999993</v>
      </c>
      <c r="HW1098" s="9">
        <v>69.34</v>
      </c>
      <c r="HX1098" s="9">
        <v>69.36</v>
      </c>
      <c r="HY1098" s="9">
        <v>69.38</v>
      </c>
      <c r="ID1098" s="14">
        <v>84.838099999999997</v>
      </c>
      <c r="IE1098" s="14">
        <v>84.747900000000001</v>
      </c>
      <c r="IF1098" s="14">
        <v>-0.10641399999999999</v>
      </c>
      <c r="IH1098" s="7">
        <v>92.69</v>
      </c>
      <c r="II1098" s="9">
        <v>137.41999999999999</v>
      </c>
    </row>
    <row r="1099" spans="1:243" x14ac:dyDescent="0.35">
      <c r="A1099" s="6">
        <f t="shared" si="230"/>
        <v>46090</v>
      </c>
      <c r="B1099" s="13">
        <f t="shared" si="231"/>
        <v>3</v>
      </c>
      <c r="C1099" s="13">
        <f t="shared" si="232"/>
        <v>2026</v>
      </c>
      <c r="D1099">
        <f t="shared" si="233"/>
        <v>202603</v>
      </c>
      <c r="E1099">
        <f t="shared" si="234"/>
        <v>1</v>
      </c>
      <c r="F1099">
        <f t="shared" si="235"/>
        <v>202601</v>
      </c>
      <c r="G1099" t="s">
        <v>2321</v>
      </c>
      <c r="H1099" s="9">
        <v>3.75</v>
      </c>
      <c r="I1099" s="9">
        <v>3.7296</v>
      </c>
      <c r="J1099" s="10">
        <v>3.7247314999999999</v>
      </c>
      <c r="K1099" s="10">
        <v>3.7214293000000001</v>
      </c>
      <c r="L1099" s="10">
        <v>3.7188270000000001</v>
      </c>
      <c r="M1099" s="10">
        <v>3.7190656</v>
      </c>
      <c r="N1099" s="10">
        <v>3.7231013000000002</v>
      </c>
      <c r="O1099" s="10">
        <v>3.7300404</v>
      </c>
      <c r="P1099" s="10">
        <v>3.7389540999999999</v>
      </c>
      <c r="Q1099" s="10">
        <v>3.7500580000000001</v>
      </c>
      <c r="R1099" s="10">
        <v>3.7641740000000001</v>
      </c>
      <c r="S1099" s="10">
        <v>3.7811645999999999</v>
      </c>
      <c r="T1099" s="10">
        <v>3.8004861000000001</v>
      </c>
      <c r="U1099" s="10">
        <v>3.8210761</v>
      </c>
      <c r="V1099" s="10">
        <v>3.8408616000000002</v>
      </c>
      <c r="W1099" s="10">
        <v>3.8591413000000001</v>
      </c>
      <c r="X1099" s="10">
        <v>3.8756653000000001</v>
      </c>
      <c r="Y1099" s="10">
        <v>3.8901840999999999</v>
      </c>
      <c r="Z1099" s="10">
        <v>3.9024481</v>
      </c>
      <c r="AA1099" s="10">
        <v>3.9122073999999998</v>
      </c>
      <c r="AB1099" s="10">
        <v>3.9193072999999998</v>
      </c>
      <c r="AC1099" s="10">
        <v>3.9240336</v>
      </c>
      <c r="AD1099" s="10">
        <v>3.9267994000000002</v>
      </c>
      <c r="AE1099" s="10">
        <v>3.9280179</v>
      </c>
      <c r="AF1099" s="10">
        <v>3.9281022999999999</v>
      </c>
      <c r="AG1099" s="10">
        <v>3.9274657999999998</v>
      </c>
      <c r="AH1099" s="10">
        <v>3.9264722999999999</v>
      </c>
      <c r="AI1099" s="10">
        <v>3.9252668000000002</v>
      </c>
      <c r="AJ1099" s="10">
        <v>3.9239343999999998</v>
      </c>
      <c r="AK1099" s="10">
        <v>3.9225599</v>
      </c>
      <c r="AL1099" s="10">
        <v>3.9212283000000001</v>
      </c>
      <c r="AM1099" s="10">
        <v>3.9200246000000001</v>
      </c>
      <c r="AN1099" s="10">
        <v>3.9190336000000001</v>
      </c>
      <c r="AO1099" s="10">
        <v>3.9183401999999998</v>
      </c>
      <c r="AP1099" s="10">
        <v>3.9180294999999998</v>
      </c>
      <c r="AQ1099" s="10">
        <v>3.9181862999999999</v>
      </c>
      <c r="AR1099" s="10">
        <v>3.9188955999999999</v>
      </c>
      <c r="AS1099" s="10">
        <v>3.9202423</v>
      </c>
      <c r="AT1099" s="10">
        <v>3.9222952000000002</v>
      </c>
      <c r="AU1099" s="10">
        <v>3.9250525999999999</v>
      </c>
      <c r="AV1099" s="10">
        <v>3.928493</v>
      </c>
      <c r="AW1099" s="10">
        <v>3.9325948999999998</v>
      </c>
      <c r="AX1099" s="10">
        <v>3.9373371000000001</v>
      </c>
      <c r="AY1099" s="10">
        <v>3.9426979000000002</v>
      </c>
      <c r="AZ1099" s="10">
        <v>3.9486561</v>
      </c>
      <c r="BA1099" s="10">
        <v>3.9551904000000002</v>
      </c>
      <c r="BB1099" s="10">
        <v>3.9622790000000001</v>
      </c>
      <c r="BC1099" s="10">
        <v>3.9699007000000002</v>
      </c>
      <c r="BD1099" s="10">
        <v>3.9780343</v>
      </c>
      <c r="BE1099" s="10">
        <v>3.9866579999999998</v>
      </c>
      <c r="BF1099" s="10">
        <v>3.9957501999999998</v>
      </c>
      <c r="BG1099" s="10">
        <v>4.0052874000000003</v>
      </c>
      <c r="BH1099" s="10">
        <v>4.0152450000000002</v>
      </c>
      <c r="BI1099" s="10">
        <v>4.0255989999999997</v>
      </c>
      <c r="BJ1099" s="10">
        <v>4.0363252000000003</v>
      </c>
      <c r="BK1099" s="10">
        <v>4.0473990000000004</v>
      </c>
      <c r="BL1099" s="10">
        <v>4.0587963</v>
      </c>
      <c r="BM1099" s="10">
        <v>4.0704929999999999</v>
      </c>
      <c r="BN1099" s="10">
        <v>4.0824645000000004</v>
      </c>
      <c r="BO1099" s="10">
        <v>4.0946866999999996</v>
      </c>
      <c r="BP1099" s="10">
        <v>4.1071353999999998</v>
      </c>
      <c r="BQ1099" s="10">
        <v>4.1197862000000001</v>
      </c>
      <c r="BR1099" s="10">
        <v>4.1988671999999996</v>
      </c>
      <c r="BS1099" s="10">
        <v>4.2808919999999997</v>
      </c>
      <c r="BU1099" s="9">
        <v>143.53</v>
      </c>
      <c r="BV1099" s="9">
        <v>141.5</v>
      </c>
      <c r="BW1099" s="9">
        <v>135.07</v>
      </c>
      <c r="BX1099" s="9">
        <v>129.94999999999999</v>
      </c>
      <c r="BY1099" s="9">
        <v>128.97999999999999</v>
      </c>
      <c r="BZ1099" s="9">
        <v>129.41999999999999</v>
      </c>
      <c r="CA1099" s="9">
        <v>127.67</v>
      </c>
      <c r="CB1099" s="9">
        <v>129.37</v>
      </c>
      <c r="CC1099" s="9">
        <v>131.72</v>
      </c>
      <c r="CD1099" s="9">
        <v>130.4</v>
      </c>
      <c r="CE1099" s="9">
        <v>128.46</v>
      </c>
      <c r="CF1099" s="9">
        <v>118.76</v>
      </c>
      <c r="CG1099" s="9">
        <v>102.05</v>
      </c>
      <c r="CH1099" s="9">
        <v>90.89</v>
      </c>
      <c r="CI1099" s="9">
        <v>86.53</v>
      </c>
      <c r="CJ1099" s="9">
        <v>86.63</v>
      </c>
      <c r="CK1099" s="9">
        <v>86.47</v>
      </c>
      <c r="CL1099" s="9">
        <v>85.49</v>
      </c>
      <c r="CM1099" s="9">
        <v>85.76</v>
      </c>
      <c r="CN1099" s="9">
        <v>85.96</v>
      </c>
      <c r="CO1099" s="9">
        <v>86.66</v>
      </c>
      <c r="CP1099" s="9">
        <v>89.32</v>
      </c>
      <c r="CQ1099" s="9">
        <v>89.25</v>
      </c>
      <c r="CR1099" s="9">
        <v>82.39</v>
      </c>
      <c r="CS1099" s="9">
        <v>66.8</v>
      </c>
      <c r="CT1099" s="9">
        <v>61.37</v>
      </c>
      <c r="CU1099" s="9">
        <v>58.82</v>
      </c>
      <c r="CV1099" s="9">
        <v>56.79</v>
      </c>
      <c r="CW1099" s="9">
        <v>56.84</v>
      </c>
      <c r="CX1099" s="9">
        <v>58.94</v>
      </c>
      <c r="CY1099" s="9">
        <v>62.78</v>
      </c>
      <c r="CZ1099" s="9">
        <v>65.02</v>
      </c>
      <c r="DA1099" s="9">
        <v>65.94</v>
      </c>
      <c r="DB1099" s="9">
        <v>69.72</v>
      </c>
      <c r="DC1099" s="9">
        <v>68.94</v>
      </c>
      <c r="DD1099" s="9">
        <v>67.099999999999994</v>
      </c>
      <c r="DE1099" s="9">
        <v>58.93</v>
      </c>
      <c r="DF1099" s="9">
        <v>55.76</v>
      </c>
      <c r="DG1099" s="9">
        <v>54.28</v>
      </c>
      <c r="DH1099" s="9">
        <v>54.09</v>
      </c>
      <c r="DI1099" s="9">
        <v>53.71</v>
      </c>
      <c r="DJ1099" s="9">
        <v>54.5</v>
      </c>
      <c r="DK1099" s="9">
        <v>59.33</v>
      </c>
      <c r="DL1099" s="9">
        <v>61.98</v>
      </c>
      <c r="DM1099" s="9">
        <v>64.58</v>
      </c>
      <c r="DN1099" s="9">
        <v>68.39</v>
      </c>
      <c r="DO1099" s="9">
        <v>69.42</v>
      </c>
      <c r="DP1099" s="9">
        <v>68.56</v>
      </c>
      <c r="DR1099" s="9">
        <v>106.19</v>
      </c>
      <c r="DS1099" s="9">
        <v>103</v>
      </c>
      <c r="DT1099" s="9">
        <v>100.72</v>
      </c>
      <c r="DU1099" s="9">
        <v>100.44</v>
      </c>
      <c r="DV1099" s="9">
        <v>100.52</v>
      </c>
      <c r="DW1099" s="9">
        <v>101.49</v>
      </c>
      <c r="DX1099" s="9">
        <v>98.72</v>
      </c>
      <c r="DY1099" s="9">
        <v>99.71</v>
      </c>
      <c r="DZ1099" s="9">
        <v>101.16</v>
      </c>
      <c r="EA1099" s="9">
        <v>102.87</v>
      </c>
      <c r="EB1099" s="9">
        <v>103.58</v>
      </c>
      <c r="EC1099" s="9">
        <v>100.24</v>
      </c>
      <c r="ED1099" s="9">
        <v>79.56</v>
      </c>
      <c r="EE1099" s="9">
        <v>75.47</v>
      </c>
      <c r="EF1099" s="9">
        <v>74.459999999999994</v>
      </c>
      <c r="EG1099" s="9">
        <v>74.72</v>
      </c>
      <c r="EH1099" s="9">
        <v>75.62</v>
      </c>
      <c r="EI1099" s="9">
        <v>78.19</v>
      </c>
      <c r="EJ1099" s="9">
        <v>76.47</v>
      </c>
      <c r="EK1099" s="9">
        <v>78.97</v>
      </c>
      <c r="EL1099" s="9">
        <v>79.150000000000006</v>
      </c>
      <c r="EM1099" s="9">
        <v>79.17</v>
      </c>
      <c r="EN1099" s="9">
        <v>78.64</v>
      </c>
      <c r="EO1099" s="9">
        <v>75.849999999999994</v>
      </c>
      <c r="EP1099" s="9">
        <v>63.05</v>
      </c>
      <c r="EQ1099" s="9">
        <v>60.12</v>
      </c>
      <c r="ER1099" s="9">
        <v>59.41</v>
      </c>
      <c r="ES1099" s="9">
        <v>59.47</v>
      </c>
      <c r="ET1099" s="9">
        <v>60.24</v>
      </c>
      <c r="EU1099" s="9">
        <v>62.8</v>
      </c>
      <c r="EV1099" s="9">
        <v>66.25</v>
      </c>
      <c r="EW1099" s="9">
        <v>68.180000000000007</v>
      </c>
      <c r="EX1099" s="9">
        <v>68.430000000000007</v>
      </c>
      <c r="EY1099" s="9">
        <v>68.400000000000006</v>
      </c>
      <c r="EZ1099" s="9">
        <v>68.02</v>
      </c>
      <c r="FA1099" s="9">
        <v>65.94</v>
      </c>
      <c r="FB1099" s="9">
        <v>63.47</v>
      </c>
      <c r="FC1099" s="9">
        <v>61.36</v>
      </c>
      <c r="FD1099" s="9">
        <v>60.35</v>
      </c>
      <c r="FE1099" s="9">
        <v>59.88</v>
      </c>
      <c r="FF1099" s="9">
        <v>60.99</v>
      </c>
      <c r="FG1099" s="9">
        <v>64.239999999999995</v>
      </c>
      <c r="FH1099" s="9">
        <v>67</v>
      </c>
      <c r="FI1099" s="9">
        <v>69.14</v>
      </c>
      <c r="FJ1099" s="9">
        <v>69.400000000000006</v>
      </c>
      <c r="FK1099" s="9">
        <v>69.38</v>
      </c>
      <c r="FL1099" s="9">
        <v>69.03</v>
      </c>
      <c r="FM1099" s="9">
        <v>66.7</v>
      </c>
      <c r="FO1099" s="9">
        <v>84.484200000000001</v>
      </c>
      <c r="FP1099" s="7">
        <v>94.35</v>
      </c>
      <c r="FQ1099" s="9">
        <v>1.3392999999999999</v>
      </c>
      <c r="FT1099" s="7">
        <v>3.98</v>
      </c>
      <c r="FU1099" s="7">
        <v>4.6900000000000004</v>
      </c>
      <c r="FV1099" s="9">
        <v>84.649299999999997</v>
      </c>
      <c r="FX1099" s="9">
        <v>98.96</v>
      </c>
      <c r="FY1099" s="9">
        <v>88.95</v>
      </c>
      <c r="FZ1099" s="9">
        <v>80.150000000000006</v>
      </c>
      <c r="GA1099" s="9">
        <v>73.47</v>
      </c>
      <c r="GB1099" s="9">
        <v>70.569999999999993</v>
      </c>
      <c r="GD1099" s="9">
        <v>98.96</v>
      </c>
      <c r="GE1099" s="9">
        <v>93.72</v>
      </c>
      <c r="GF1099" s="9">
        <v>88.95</v>
      </c>
      <c r="GG1099" s="9">
        <v>85.23</v>
      </c>
      <c r="GH1099" s="9">
        <v>82.4</v>
      </c>
      <c r="GI1099" s="9">
        <v>80.150000000000006</v>
      </c>
      <c r="GJ1099" s="9">
        <v>78.41</v>
      </c>
      <c r="GK1099" s="9">
        <v>77.06</v>
      </c>
      <c r="GL1099" s="9">
        <v>75.88</v>
      </c>
      <c r="GM1099" s="9">
        <v>74.900000000000006</v>
      </c>
      <c r="GN1099" s="9">
        <v>74.11</v>
      </c>
      <c r="GO1099" s="9">
        <v>73.47</v>
      </c>
      <c r="GP1099" s="9">
        <v>72.97</v>
      </c>
      <c r="GQ1099" s="9">
        <v>72.58</v>
      </c>
      <c r="GR1099" s="9">
        <v>72.209999999999994</v>
      </c>
      <c r="GS1099" s="9">
        <v>71.94</v>
      </c>
      <c r="GT1099" s="9">
        <v>71.739999999999995</v>
      </c>
      <c r="GU1099" s="9">
        <v>71.540000000000006</v>
      </c>
      <c r="GV1099" s="9">
        <v>71.37</v>
      </c>
      <c r="GW1099" s="9">
        <v>71.180000000000007</v>
      </c>
      <c r="GX1099" s="9">
        <v>70.959999999999994</v>
      </c>
      <c r="GY1099" s="9">
        <v>70.78</v>
      </c>
      <c r="GZ1099" s="9">
        <v>70.66</v>
      </c>
      <c r="HA1099" s="9">
        <v>70.569999999999993</v>
      </c>
      <c r="HB1099" s="9">
        <v>70.510000000000005</v>
      </c>
      <c r="HC1099" s="9">
        <v>70.42</v>
      </c>
      <c r="HD1099" s="9">
        <v>70.31</v>
      </c>
      <c r="HE1099" s="9">
        <v>70.209999999999994</v>
      </c>
      <c r="HF1099" s="9">
        <v>70.13</v>
      </c>
      <c r="HG1099" s="9">
        <v>70.05</v>
      </c>
      <c r="HH1099" s="9">
        <v>70</v>
      </c>
      <c r="HI1099" s="9">
        <v>69.989999999999995</v>
      </c>
      <c r="HJ1099" s="9">
        <v>69.94</v>
      </c>
      <c r="HK1099" s="9">
        <v>69.91</v>
      </c>
      <c r="HL1099" s="9">
        <v>69.89</v>
      </c>
      <c r="HM1099" s="9">
        <v>69.91</v>
      </c>
      <c r="HN1099" s="9">
        <v>69.86</v>
      </c>
      <c r="HO1099" s="9">
        <v>69.84</v>
      </c>
      <c r="HP1099" s="9">
        <v>69.81</v>
      </c>
      <c r="HQ1099" s="9">
        <v>69.73</v>
      </c>
      <c r="HR1099" s="9">
        <v>69.66</v>
      </c>
      <c r="HS1099" s="9">
        <v>69.599999999999994</v>
      </c>
      <c r="HT1099" s="9">
        <v>69.56</v>
      </c>
      <c r="HU1099" s="9">
        <v>69.55</v>
      </c>
      <c r="HV1099" s="9">
        <v>69.540000000000006</v>
      </c>
      <c r="HW1099" s="9">
        <v>69.55</v>
      </c>
      <c r="HX1099" s="9">
        <v>69.56</v>
      </c>
      <c r="HY1099" s="9">
        <v>69.56</v>
      </c>
      <c r="ID1099" s="14">
        <v>84.838099999999997</v>
      </c>
      <c r="IE1099" s="14">
        <v>84.747900000000001</v>
      </c>
      <c r="IF1099" s="14">
        <v>-0.10641399999999999</v>
      </c>
      <c r="IH1099" s="7">
        <v>98.96</v>
      </c>
      <c r="II1099" s="9">
        <v>143.53</v>
      </c>
    </row>
    <row r="1100" spans="1:243" x14ac:dyDescent="0.35">
      <c r="A1100" s="6">
        <f t="shared" si="230"/>
        <v>46091</v>
      </c>
      <c r="B1100" s="13">
        <f t="shared" si="231"/>
        <v>3</v>
      </c>
      <c r="C1100" s="13">
        <f t="shared" si="232"/>
        <v>2026</v>
      </c>
      <c r="D1100">
        <f t="shared" si="233"/>
        <v>202603</v>
      </c>
      <c r="E1100">
        <f t="shared" si="234"/>
        <v>1</v>
      </c>
      <c r="F1100">
        <f t="shared" si="235"/>
        <v>202601</v>
      </c>
      <c r="G1100" t="s">
        <v>2322</v>
      </c>
      <c r="H1100" s="9">
        <v>3.75</v>
      </c>
      <c r="I1100" s="9">
        <v>3.7294</v>
      </c>
      <c r="J1100" s="10">
        <v>3.6871124000000002</v>
      </c>
      <c r="K1100" s="10">
        <v>3.6568678000000001</v>
      </c>
      <c r="L1100" s="10">
        <v>3.6298737000000001</v>
      </c>
      <c r="M1100" s="10">
        <v>3.6079078999999998</v>
      </c>
      <c r="N1100" s="10">
        <v>3.5912552999999998</v>
      </c>
      <c r="O1100" s="10">
        <v>3.5794177</v>
      </c>
      <c r="P1100" s="10">
        <v>3.5721975000000001</v>
      </c>
      <c r="Q1100" s="10">
        <v>3.5702113</v>
      </c>
      <c r="R1100" s="10">
        <v>3.5746872000000001</v>
      </c>
      <c r="S1100" s="10">
        <v>3.5849001999999999</v>
      </c>
      <c r="T1100" s="10">
        <v>3.6000318999999998</v>
      </c>
      <c r="U1100" s="10">
        <v>3.6187003</v>
      </c>
      <c r="V1100" s="10">
        <v>3.6381545000000002</v>
      </c>
      <c r="W1100" s="10">
        <v>3.6573745999999998</v>
      </c>
      <c r="X1100" s="10">
        <v>3.6759157999999998</v>
      </c>
      <c r="Y1100" s="10">
        <v>3.6933341</v>
      </c>
      <c r="Z1100" s="10">
        <v>3.7091851999999998</v>
      </c>
      <c r="AA1100" s="10">
        <v>3.7230243999999999</v>
      </c>
      <c r="AB1100" s="10">
        <v>3.7345226999999999</v>
      </c>
      <c r="AC1100" s="10">
        <v>3.7438851</v>
      </c>
      <c r="AD1100" s="10">
        <v>3.7514709000000002</v>
      </c>
      <c r="AE1100" s="10">
        <v>3.7576398000000002</v>
      </c>
      <c r="AF1100" s="10">
        <v>3.7627516000000001</v>
      </c>
      <c r="AG1100" s="10">
        <v>3.7671655999999998</v>
      </c>
      <c r="AH1100" s="10">
        <v>3.7711991</v>
      </c>
      <c r="AI1100" s="10">
        <v>3.7749822000000002</v>
      </c>
      <c r="AJ1100" s="10">
        <v>3.7785929999999999</v>
      </c>
      <c r="AK1100" s="10">
        <v>3.7821098000000002</v>
      </c>
      <c r="AL1100" s="10">
        <v>3.7856111000000001</v>
      </c>
      <c r="AM1100" s="10">
        <v>3.7891748000000001</v>
      </c>
      <c r="AN1100" s="10">
        <v>3.7928795000000002</v>
      </c>
      <c r="AO1100" s="10">
        <v>3.7968033999999999</v>
      </c>
      <c r="AP1100" s="10">
        <v>3.8010248</v>
      </c>
      <c r="AQ1100" s="10">
        <v>3.8056217999999999</v>
      </c>
      <c r="AR1100" s="10">
        <v>3.810673</v>
      </c>
      <c r="AS1100" s="10">
        <v>3.8162565000000002</v>
      </c>
      <c r="AT1100" s="10">
        <v>3.822438</v>
      </c>
      <c r="AU1100" s="10">
        <v>3.8292163000000001</v>
      </c>
      <c r="AV1100" s="10">
        <v>3.8365670999999999</v>
      </c>
      <c r="AW1100" s="10">
        <v>3.8444664999999998</v>
      </c>
      <c r="AX1100" s="10">
        <v>3.8528905999999998</v>
      </c>
      <c r="AY1100" s="10">
        <v>3.8618150999999998</v>
      </c>
      <c r="AZ1100" s="10">
        <v>3.8712160999999998</v>
      </c>
      <c r="BA1100" s="10">
        <v>3.8810696999999998</v>
      </c>
      <c r="BB1100" s="10">
        <v>3.8913517</v>
      </c>
      <c r="BC1100" s="10">
        <v>3.9020380000000001</v>
      </c>
      <c r="BD1100" s="10">
        <v>3.9131048000000002</v>
      </c>
      <c r="BE1100" s="10">
        <v>3.9245279000000002</v>
      </c>
      <c r="BF1100" s="10">
        <v>3.9362837000000002</v>
      </c>
      <c r="BG1100" s="10">
        <v>3.9483511</v>
      </c>
      <c r="BH1100" s="10">
        <v>3.9607093</v>
      </c>
      <c r="BI1100" s="10">
        <v>3.9733377000000001</v>
      </c>
      <c r="BJ1100" s="10">
        <v>3.9862158999999999</v>
      </c>
      <c r="BK1100" s="10">
        <v>3.999323</v>
      </c>
      <c r="BL1100" s="10">
        <v>4.0126385000000004</v>
      </c>
      <c r="BM1100" s="10">
        <v>4.0261420000000001</v>
      </c>
      <c r="BN1100" s="10">
        <v>4.0398125</v>
      </c>
      <c r="BO1100" s="10">
        <v>4.0536295000000004</v>
      </c>
      <c r="BP1100" s="10">
        <v>4.0675727999999998</v>
      </c>
      <c r="BQ1100" s="10">
        <v>4.0816211999999998</v>
      </c>
      <c r="BR1100" s="10">
        <v>4.1673270999999996</v>
      </c>
      <c r="BS1100" s="10">
        <v>4.2537957000000004</v>
      </c>
      <c r="BU1100" s="9">
        <v>120.63</v>
      </c>
      <c r="BV1100" s="9">
        <v>118.46</v>
      </c>
      <c r="BW1100" s="9">
        <v>114.43</v>
      </c>
      <c r="BX1100" s="9">
        <v>110.53</v>
      </c>
      <c r="BY1100" s="9">
        <v>110.06</v>
      </c>
      <c r="BZ1100" s="9">
        <v>110.7</v>
      </c>
      <c r="CA1100" s="9">
        <v>108.85</v>
      </c>
      <c r="CB1100" s="9">
        <v>110.6</v>
      </c>
      <c r="CC1100" s="9">
        <v>112.84</v>
      </c>
      <c r="CD1100" s="9">
        <v>112.54</v>
      </c>
      <c r="CE1100" s="9">
        <v>111.49</v>
      </c>
      <c r="CF1100" s="9">
        <v>101.78</v>
      </c>
      <c r="CG1100" s="9">
        <v>90.97</v>
      </c>
      <c r="CH1100" s="9">
        <v>80.77</v>
      </c>
      <c r="CI1100" s="9">
        <v>77.39</v>
      </c>
      <c r="CJ1100" s="9">
        <v>77.47</v>
      </c>
      <c r="CK1100" s="9">
        <v>77.3</v>
      </c>
      <c r="CL1100" s="9">
        <v>76.31</v>
      </c>
      <c r="CM1100" s="9">
        <v>79.069999999999993</v>
      </c>
      <c r="CN1100" s="9">
        <v>80.260000000000005</v>
      </c>
      <c r="CO1100" s="9">
        <v>80.94</v>
      </c>
      <c r="CP1100" s="9">
        <v>83.59</v>
      </c>
      <c r="CQ1100" s="9">
        <v>83.5</v>
      </c>
      <c r="CR1100" s="9">
        <v>76.62</v>
      </c>
      <c r="CS1100" s="9">
        <v>65.010000000000005</v>
      </c>
      <c r="CT1100" s="9">
        <v>59.57</v>
      </c>
      <c r="CU1100" s="9">
        <v>57.02</v>
      </c>
      <c r="CV1100" s="9">
        <v>54.99</v>
      </c>
      <c r="CW1100" s="9">
        <v>55.04</v>
      </c>
      <c r="CX1100" s="9">
        <v>57.14</v>
      </c>
      <c r="CY1100" s="9">
        <v>60.98</v>
      </c>
      <c r="CZ1100" s="9">
        <v>63.21</v>
      </c>
      <c r="DA1100" s="9">
        <v>64.13</v>
      </c>
      <c r="DB1100" s="9">
        <v>67.91</v>
      </c>
      <c r="DC1100" s="9">
        <v>67.13</v>
      </c>
      <c r="DD1100" s="9">
        <v>65.290000000000006</v>
      </c>
      <c r="DE1100" s="9">
        <v>58.12</v>
      </c>
      <c r="DF1100" s="9">
        <v>54.95</v>
      </c>
      <c r="DG1100" s="9">
        <v>53.47</v>
      </c>
      <c r="DH1100" s="9">
        <v>53.28</v>
      </c>
      <c r="DI1100" s="9">
        <v>52.9</v>
      </c>
      <c r="DJ1100" s="9">
        <v>53.69</v>
      </c>
      <c r="DK1100" s="9">
        <v>58.92</v>
      </c>
      <c r="DL1100" s="9">
        <v>61.57</v>
      </c>
      <c r="DM1100" s="9">
        <v>64.17</v>
      </c>
      <c r="DN1100" s="9">
        <v>67.98</v>
      </c>
      <c r="DO1100" s="9">
        <v>69.010000000000005</v>
      </c>
      <c r="DP1100" s="9">
        <v>68.150000000000006</v>
      </c>
      <c r="DR1100" s="9">
        <v>92.25</v>
      </c>
      <c r="DS1100" s="9">
        <v>90.41</v>
      </c>
      <c r="DT1100" s="9">
        <v>90.73</v>
      </c>
      <c r="DU1100" s="9">
        <v>88.76</v>
      </c>
      <c r="DV1100" s="9">
        <v>88.96</v>
      </c>
      <c r="DW1100" s="9">
        <v>89.86</v>
      </c>
      <c r="DX1100" s="9">
        <v>87.58</v>
      </c>
      <c r="DY1100" s="9">
        <v>88.52</v>
      </c>
      <c r="DZ1100" s="9">
        <v>89.9</v>
      </c>
      <c r="EA1100" s="9">
        <v>92.49</v>
      </c>
      <c r="EB1100" s="9">
        <v>93.16</v>
      </c>
      <c r="EC1100" s="9">
        <v>90</v>
      </c>
      <c r="ED1100" s="9">
        <v>73.260000000000005</v>
      </c>
      <c r="EE1100" s="9">
        <v>69.180000000000007</v>
      </c>
      <c r="EF1100" s="9">
        <v>68.17</v>
      </c>
      <c r="EG1100" s="9">
        <v>68.42</v>
      </c>
      <c r="EH1100" s="9">
        <v>69.319999999999993</v>
      </c>
      <c r="EI1100" s="9">
        <v>71.900000000000006</v>
      </c>
      <c r="EJ1100" s="9">
        <v>72.22</v>
      </c>
      <c r="EK1100" s="9">
        <v>74.59</v>
      </c>
      <c r="EL1100" s="9">
        <v>74.75</v>
      </c>
      <c r="EM1100" s="9">
        <v>74.77</v>
      </c>
      <c r="EN1100" s="9">
        <v>74.27</v>
      </c>
      <c r="EO1100" s="9">
        <v>71.63</v>
      </c>
      <c r="EP1100" s="9">
        <v>59.98</v>
      </c>
      <c r="EQ1100" s="9">
        <v>57.04</v>
      </c>
      <c r="ER1100" s="9">
        <v>56.34</v>
      </c>
      <c r="ES1100" s="9">
        <v>56.39</v>
      </c>
      <c r="ET1100" s="9">
        <v>57.17</v>
      </c>
      <c r="EU1100" s="9">
        <v>59.72</v>
      </c>
      <c r="EV1100" s="9">
        <v>64.459999999999994</v>
      </c>
      <c r="EW1100" s="9">
        <v>66.36</v>
      </c>
      <c r="EX1100" s="9">
        <v>66.599999999999994</v>
      </c>
      <c r="EY1100" s="9">
        <v>66.59</v>
      </c>
      <c r="EZ1100" s="9">
        <v>66.22</v>
      </c>
      <c r="FA1100" s="9">
        <v>64.19</v>
      </c>
      <c r="FB1100" s="9">
        <v>61.13</v>
      </c>
      <c r="FC1100" s="9">
        <v>59.02</v>
      </c>
      <c r="FD1100" s="9">
        <v>58.01</v>
      </c>
      <c r="FE1100" s="9">
        <v>57.54</v>
      </c>
      <c r="FF1100" s="9">
        <v>58.65</v>
      </c>
      <c r="FG1100" s="9">
        <v>61.9</v>
      </c>
      <c r="FH1100" s="9">
        <v>65.87</v>
      </c>
      <c r="FI1100" s="9">
        <v>67.97</v>
      </c>
      <c r="FJ1100" s="9">
        <v>68.23</v>
      </c>
      <c r="FK1100" s="9">
        <v>68.209999999999994</v>
      </c>
      <c r="FL1100" s="9">
        <v>67.86</v>
      </c>
      <c r="FM1100" s="9">
        <v>65.569999999999993</v>
      </c>
      <c r="FO1100" s="9">
        <v>84.514499999999998</v>
      </c>
      <c r="FP1100" s="7">
        <v>89.84</v>
      </c>
      <c r="FQ1100" s="9">
        <v>1.3458000000000001</v>
      </c>
      <c r="FT1100" s="7">
        <v>3.86</v>
      </c>
      <c r="FU1100" s="7">
        <v>4.51</v>
      </c>
      <c r="FV1100" s="9">
        <v>84.732600000000005</v>
      </c>
      <c r="FX1100" s="9">
        <v>87.8</v>
      </c>
      <c r="FY1100" s="9">
        <v>82.6</v>
      </c>
      <c r="FZ1100" s="9">
        <v>76.91</v>
      </c>
      <c r="GA1100" s="9">
        <v>72.05</v>
      </c>
      <c r="GB1100" s="9">
        <v>70.06</v>
      </c>
      <c r="GD1100" s="9">
        <v>87.8</v>
      </c>
      <c r="GE1100" s="9">
        <v>85.27</v>
      </c>
      <c r="GF1100" s="9">
        <v>82.6</v>
      </c>
      <c r="GG1100" s="9">
        <v>80.290000000000006</v>
      </c>
      <c r="GH1100" s="9">
        <v>78.44</v>
      </c>
      <c r="GI1100" s="9">
        <v>76.91</v>
      </c>
      <c r="GJ1100" s="9">
        <v>75.69</v>
      </c>
      <c r="GK1100" s="9">
        <v>74.7</v>
      </c>
      <c r="GL1100" s="9">
        <v>73.819999999999993</v>
      </c>
      <c r="GM1100" s="9">
        <v>73.09</v>
      </c>
      <c r="GN1100" s="9">
        <v>72.52</v>
      </c>
      <c r="GO1100" s="9">
        <v>72.05</v>
      </c>
      <c r="GP1100" s="9">
        <v>71.69</v>
      </c>
      <c r="GQ1100" s="9">
        <v>71.400000000000006</v>
      </c>
      <c r="GR1100" s="9">
        <v>71.12</v>
      </c>
      <c r="GS1100" s="9">
        <v>70.930000000000007</v>
      </c>
      <c r="GT1100" s="9">
        <v>70.8</v>
      </c>
      <c r="GU1100" s="9">
        <v>70.67</v>
      </c>
      <c r="GV1100" s="9">
        <v>70.56</v>
      </c>
      <c r="GW1100" s="9">
        <v>70.44</v>
      </c>
      <c r="GX1100" s="9">
        <v>70.290000000000006</v>
      </c>
      <c r="GY1100" s="9">
        <v>70.16</v>
      </c>
      <c r="GZ1100" s="9">
        <v>70.099999999999994</v>
      </c>
      <c r="HA1100" s="9">
        <v>70.06</v>
      </c>
      <c r="HB1100" s="9">
        <v>70.05</v>
      </c>
      <c r="HC1100" s="9">
        <v>70</v>
      </c>
      <c r="HD1100" s="9">
        <v>69.930000000000007</v>
      </c>
      <c r="HE1100" s="9">
        <v>69.87</v>
      </c>
      <c r="HF1100" s="9">
        <v>69.83</v>
      </c>
      <c r="HG1100" s="9">
        <v>69.8</v>
      </c>
      <c r="HH1100" s="9">
        <v>69.78</v>
      </c>
      <c r="HI1100" s="9">
        <v>69.790000000000006</v>
      </c>
      <c r="HJ1100" s="9">
        <v>69.77</v>
      </c>
      <c r="HK1100" s="9">
        <v>69.78</v>
      </c>
      <c r="HL1100" s="9">
        <v>69.77</v>
      </c>
      <c r="HM1100" s="9">
        <v>69.819999999999993</v>
      </c>
      <c r="HN1100" s="9">
        <v>69.81</v>
      </c>
      <c r="HO1100" s="9">
        <v>69.819999999999993</v>
      </c>
      <c r="HP1100" s="9">
        <v>69.81</v>
      </c>
      <c r="HQ1100" s="9">
        <v>69.75</v>
      </c>
      <c r="HR1100" s="9">
        <v>69.7</v>
      </c>
      <c r="HS1100" s="9">
        <v>69.67</v>
      </c>
      <c r="HT1100" s="9">
        <v>69.650000000000006</v>
      </c>
      <c r="HU1100" s="9">
        <v>69.650000000000006</v>
      </c>
      <c r="HV1100" s="9">
        <v>69.650000000000006</v>
      </c>
      <c r="HW1100" s="9">
        <v>69.67</v>
      </c>
      <c r="HX1100" s="9">
        <v>69.69</v>
      </c>
      <c r="HY1100" s="9">
        <v>69.7</v>
      </c>
      <c r="ID1100" s="14">
        <v>84.838099999999997</v>
      </c>
      <c r="IE1100" s="14">
        <v>84.747900000000001</v>
      </c>
      <c r="IF1100" s="14">
        <v>-0.10641399999999999</v>
      </c>
      <c r="IH1100" s="7">
        <v>87.8</v>
      </c>
      <c r="II1100" s="9">
        <v>120.63</v>
      </c>
    </row>
    <row r="1101" spans="1:243" x14ac:dyDescent="0.35">
      <c r="A1101" s="6">
        <f t="shared" si="230"/>
        <v>46092</v>
      </c>
      <c r="B1101" s="13">
        <f t="shared" si="231"/>
        <v>3</v>
      </c>
      <c r="C1101" s="13">
        <f t="shared" si="232"/>
        <v>2026</v>
      </c>
      <c r="D1101">
        <f t="shared" si="233"/>
        <v>202603</v>
      </c>
      <c r="E1101">
        <f t="shared" si="234"/>
        <v>1</v>
      </c>
      <c r="F1101">
        <f t="shared" si="235"/>
        <v>202601</v>
      </c>
      <c r="G1101" t="s">
        <v>2323</v>
      </c>
      <c r="H1101" s="9">
        <v>3.75</v>
      </c>
      <c r="I1101" s="9">
        <v>3.7294999999999998</v>
      </c>
      <c r="J1101" s="10">
        <v>3.7069437999999999</v>
      </c>
      <c r="K1101" s="10">
        <v>3.7060043999999999</v>
      </c>
      <c r="L1101" s="10">
        <v>3.7120432000000001</v>
      </c>
      <c r="M1101" s="10">
        <v>3.7222401999999999</v>
      </c>
      <c r="N1101" s="10">
        <v>3.7325800999999998</v>
      </c>
      <c r="O1101" s="10">
        <v>3.7443426999999998</v>
      </c>
      <c r="P1101" s="10">
        <v>3.7595706999999998</v>
      </c>
      <c r="Q1101" s="10">
        <v>3.7783978999999999</v>
      </c>
      <c r="R1101" s="10">
        <v>3.8002283000000001</v>
      </c>
      <c r="S1101" s="10">
        <v>3.8239355000000002</v>
      </c>
      <c r="T1101" s="10">
        <v>3.8485241000000001</v>
      </c>
      <c r="U1101" s="10">
        <v>3.8724417</v>
      </c>
      <c r="V1101" s="10">
        <v>3.8936245</v>
      </c>
      <c r="W1101" s="10">
        <v>3.9116168999999998</v>
      </c>
      <c r="X1101" s="10">
        <v>3.9264301000000001</v>
      </c>
      <c r="Y1101" s="10">
        <v>3.9380757000000002</v>
      </c>
      <c r="Z1101" s="10">
        <v>3.9465653000000001</v>
      </c>
      <c r="AA1101" s="10">
        <v>3.9519101999999999</v>
      </c>
      <c r="AB1101" s="10">
        <v>3.9541968000000001</v>
      </c>
      <c r="AC1101" s="10">
        <v>3.9539355</v>
      </c>
      <c r="AD1101" s="10">
        <v>3.9517858000000001</v>
      </c>
      <c r="AE1101" s="10">
        <v>3.9484075000000001</v>
      </c>
      <c r="AF1101" s="10">
        <v>3.9444602</v>
      </c>
      <c r="AG1101" s="10">
        <v>3.9406037</v>
      </c>
      <c r="AH1101" s="10">
        <v>3.9374163000000002</v>
      </c>
      <c r="AI1101" s="10">
        <v>3.935038</v>
      </c>
      <c r="AJ1101" s="10">
        <v>3.9334617999999999</v>
      </c>
      <c r="AK1101" s="10">
        <v>3.9326808</v>
      </c>
      <c r="AL1101" s="10">
        <v>3.9326880000000002</v>
      </c>
      <c r="AM1101" s="10">
        <v>3.9334761999999999</v>
      </c>
      <c r="AN1101" s="10">
        <v>3.9350385000000001</v>
      </c>
      <c r="AO1101" s="10">
        <v>3.9373680000000002</v>
      </c>
      <c r="AP1101" s="10">
        <v>3.9404574999999999</v>
      </c>
      <c r="AQ1101" s="10">
        <v>3.9443000000000001</v>
      </c>
      <c r="AR1101" s="10">
        <v>3.9488884999999998</v>
      </c>
      <c r="AS1101" s="10">
        <v>3.9542161</v>
      </c>
      <c r="AT1101" s="10">
        <v>3.9602697</v>
      </c>
      <c r="AU1101" s="10">
        <v>3.9670079</v>
      </c>
      <c r="AV1101" s="10">
        <v>3.9743802000000001</v>
      </c>
      <c r="AW1101" s="10">
        <v>3.9823365000000002</v>
      </c>
      <c r="AX1101" s="10">
        <v>3.9908264999999998</v>
      </c>
      <c r="AY1101" s="10">
        <v>3.9997997000000001</v>
      </c>
      <c r="AZ1101" s="10">
        <v>4.0092059999999998</v>
      </c>
      <c r="BA1101" s="10">
        <v>4.0189950999999997</v>
      </c>
      <c r="BB1101" s="10">
        <v>4.0291164999999998</v>
      </c>
      <c r="BC1101" s="10">
        <v>4.0395200999999998</v>
      </c>
      <c r="BD1101" s="10">
        <v>4.0501556000000001</v>
      </c>
      <c r="BE1101" s="10">
        <v>4.0609725000000001</v>
      </c>
      <c r="BF1101" s="10">
        <v>4.0719272999999996</v>
      </c>
      <c r="BG1101" s="10">
        <v>4.0830058999999999</v>
      </c>
      <c r="BH1101" s="10">
        <v>4.0942020000000001</v>
      </c>
      <c r="BI1101" s="10">
        <v>4.1055093999999999</v>
      </c>
      <c r="BJ1101" s="10">
        <v>4.1169222999999997</v>
      </c>
      <c r="BK1101" s="10">
        <v>4.1284343999999997</v>
      </c>
      <c r="BL1101" s="10">
        <v>4.1400395000000003</v>
      </c>
      <c r="BM1101" s="10">
        <v>4.1517317</v>
      </c>
      <c r="BN1101" s="10">
        <v>4.1635046999999998</v>
      </c>
      <c r="BO1101" s="10">
        <v>4.1753524000000004</v>
      </c>
      <c r="BP1101" s="10">
        <v>4.1872689000000003</v>
      </c>
      <c r="BQ1101" s="10">
        <v>4.1992478000000002</v>
      </c>
      <c r="BR1101" s="10">
        <v>4.2721796999999997</v>
      </c>
      <c r="BS1101" s="10">
        <v>4.3463528</v>
      </c>
      <c r="BU1101" s="9">
        <v>127.26</v>
      </c>
      <c r="BV1101" s="9">
        <v>124.6</v>
      </c>
      <c r="BW1101" s="9">
        <v>120.28</v>
      </c>
      <c r="BX1101" s="9">
        <v>116.81</v>
      </c>
      <c r="BY1101" s="9">
        <v>116.61</v>
      </c>
      <c r="BZ1101" s="9">
        <v>117.21</v>
      </c>
      <c r="CA1101" s="9">
        <v>115.79</v>
      </c>
      <c r="CB1101" s="9">
        <v>117.58</v>
      </c>
      <c r="CC1101" s="9">
        <v>119.58</v>
      </c>
      <c r="CD1101" s="9">
        <v>119.31</v>
      </c>
      <c r="CE1101" s="9">
        <v>118.29</v>
      </c>
      <c r="CF1101" s="9">
        <v>108.61</v>
      </c>
      <c r="CG1101" s="9">
        <v>91.72</v>
      </c>
      <c r="CH1101" s="9">
        <v>81.52</v>
      </c>
      <c r="CI1101" s="9">
        <v>78.14</v>
      </c>
      <c r="CJ1101" s="9">
        <v>78.22</v>
      </c>
      <c r="CK1101" s="9">
        <v>78.05</v>
      </c>
      <c r="CL1101" s="9">
        <v>77.06</v>
      </c>
      <c r="CM1101" s="9">
        <v>80.22</v>
      </c>
      <c r="CN1101" s="9">
        <v>81.41</v>
      </c>
      <c r="CO1101" s="9">
        <v>82.09</v>
      </c>
      <c r="CP1101" s="9">
        <v>84.74</v>
      </c>
      <c r="CQ1101" s="9">
        <v>84.65</v>
      </c>
      <c r="CR1101" s="9">
        <v>77.77</v>
      </c>
      <c r="CS1101" s="9">
        <v>66.06</v>
      </c>
      <c r="CT1101" s="9">
        <v>60.62</v>
      </c>
      <c r="CU1101" s="9">
        <v>58.07</v>
      </c>
      <c r="CV1101" s="9">
        <v>56.04</v>
      </c>
      <c r="CW1101" s="9">
        <v>56.09</v>
      </c>
      <c r="CX1101" s="9">
        <v>58.19</v>
      </c>
      <c r="CY1101" s="9">
        <v>61.98</v>
      </c>
      <c r="CZ1101" s="9">
        <v>64.209999999999994</v>
      </c>
      <c r="DA1101" s="9">
        <v>65.13</v>
      </c>
      <c r="DB1101" s="9">
        <v>68.91</v>
      </c>
      <c r="DC1101" s="9">
        <v>68.13</v>
      </c>
      <c r="DD1101" s="9">
        <v>66.290000000000006</v>
      </c>
      <c r="DE1101" s="9">
        <v>59.42</v>
      </c>
      <c r="DF1101" s="9">
        <v>56.25</v>
      </c>
      <c r="DG1101" s="9">
        <v>54.77</v>
      </c>
      <c r="DH1101" s="9">
        <v>54.58</v>
      </c>
      <c r="DI1101" s="9">
        <v>54.2</v>
      </c>
      <c r="DJ1101" s="9">
        <v>54.99</v>
      </c>
      <c r="DK1101" s="9">
        <v>60.22</v>
      </c>
      <c r="DL1101" s="9">
        <v>62.87</v>
      </c>
      <c r="DM1101" s="9">
        <v>65.47</v>
      </c>
      <c r="DN1101" s="9">
        <v>69.28</v>
      </c>
      <c r="DO1101" s="9">
        <v>70.31</v>
      </c>
      <c r="DP1101" s="9">
        <v>69.45</v>
      </c>
      <c r="DR1101" s="9">
        <v>95.42</v>
      </c>
      <c r="DS1101" s="9">
        <v>93.64</v>
      </c>
      <c r="DT1101" s="9">
        <v>93.37</v>
      </c>
      <c r="DU1101" s="9">
        <v>92</v>
      </c>
      <c r="DV1101" s="9">
        <v>92.22</v>
      </c>
      <c r="DW1101" s="9">
        <v>93.2</v>
      </c>
      <c r="DX1101" s="9">
        <v>92.28</v>
      </c>
      <c r="DY1101" s="9">
        <v>93.25</v>
      </c>
      <c r="DZ1101" s="9">
        <v>94.68</v>
      </c>
      <c r="EA1101" s="9">
        <v>94.76</v>
      </c>
      <c r="EB1101" s="9">
        <v>95.44</v>
      </c>
      <c r="EC1101" s="9">
        <v>92.28</v>
      </c>
      <c r="ED1101" s="9">
        <v>74</v>
      </c>
      <c r="EE1101" s="9">
        <v>69.91</v>
      </c>
      <c r="EF1101" s="9">
        <v>68.900000000000006</v>
      </c>
      <c r="EG1101" s="9">
        <v>69.16</v>
      </c>
      <c r="EH1101" s="9">
        <v>70.06</v>
      </c>
      <c r="EI1101" s="9">
        <v>72.64</v>
      </c>
      <c r="EJ1101" s="9">
        <v>73.2</v>
      </c>
      <c r="EK1101" s="9">
        <v>75.61</v>
      </c>
      <c r="EL1101" s="9">
        <v>75.77</v>
      </c>
      <c r="EM1101" s="9">
        <v>75.790000000000006</v>
      </c>
      <c r="EN1101" s="9">
        <v>75.28</v>
      </c>
      <c r="EO1101" s="9">
        <v>72.61</v>
      </c>
      <c r="EP1101" s="9">
        <v>60.6</v>
      </c>
      <c r="EQ1101" s="9">
        <v>57.65</v>
      </c>
      <c r="ER1101" s="9">
        <v>56.94</v>
      </c>
      <c r="ES1101" s="9">
        <v>56.99</v>
      </c>
      <c r="ET1101" s="9">
        <v>57.76</v>
      </c>
      <c r="EU1101" s="9">
        <v>60.31</v>
      </c>
      <c r="EV1101" s="9">
        <v>64.89</v>
      </c>
      <c r="EW1101" s="9">
        <v>66.78</v>
      </c>
      <c r="EX1101" s="9">
        <v>67.02</v>
      </c>
      <c r="EY1101" s="9">
        <v>67.010000000000005</v>
      </c>
      <c r="EZ1101" s="9">
        <v>66.63</v>
      </c>
      <c r="FA1101" s="9">
        <v>64.599999999999994</v>
      </c>
      <c r="FB1101" s="9">
        <v>61.61</v>
      </c>
      <c r="FC1101" s="9">
        <v>59.5</v>
      </c>
      <c r="FD1101" s="9">
        <v>58.48</v>
      </c>
      <c r="FE1101" s="9">
        <v>58</v>
      </c>
      <c r="FF1101" s="9">
        <v>59.1</v>
      </c>
      <c r="FG1101" s="9">
        <v>62.34</v>
      </c>
      <c r="FH1101" s="9">
        <v>66.209999999999994</v>
      </c>
      <c r="FI1101" s="9">
        <v>68.31</v>
      </c>
      <c r="FJ1101" s="9">
        <v>68.56</v>
      </c>
      <c r="FK1101" s="9">
        <v>68.53</v>
      </c>
      <c r="FL1101" s="9">
        <v>68.180000000000007</v>
      </c>
      <c r="FM1101" s="9">
        <v>65.88</v>
      </c>
      <c r="FO1101" s="9">
        <v>84.515100000000004</v>
      </c>
      <c r="FP1101" s="7">
        <v>90.98</v>
      </c>
      <c r="FQ1101" s="9">
        <v>1.3398000000000001</v>
      </c>
      <c r="FT1101" s="7">
        <v>3.98</v>
      </c>
      <c r="FU1101" s="7">
        <v>4.68</v>
      </c>
      <c r="FV1101" s="9">
        <v>84.710800000000006</v>
      </c>
      <c r="FX1101" s="9">
        <v>91.98</v>
      </c>
      <c r="FY1101" s="9">
        <v>86.71</v>
      </c>
      <c r="FZ1101" s="9">
        <v>80.510000000000005</v>
      </c>
      <c r="GA1101" s="9">
        <v>74.17</v>
      </c>
      <c r="GB1101" s="9">
        <v>71.010000000000005</v>
      </c>
      <c r="GD1101" s="9">
        <v>91.98</v>
      </c>
      <c r="GE1101" s="9">
        <v>89.35</v>
      </c>
      <c r="GF1101" s="9">
        <v>86.71</v>
      </c>
      <c r="GG1101" s="9">
        <v>84.32</v>
      </c>
      <c r="GH1101" s="9">
        <v>82.28</v>
      </c>
      <c r="GI1101" s="9">
        <v>80.510000000000005</v>
      </c>
      <c r="GJ1101" s="9">
        <v>79.03</v>
      </c>
      <c r="GK1101" s="9">
        <v>77.77</v>
      </c>
      <c r="GL1101" s="9">
        <v>76.63</v>
      </c>
      <c r="GM1101" s="9">
        <v>75.64</v>
      </c>
      <c r="GN1101" s="9">
        <v>74.83</v>
      </c>
      <c r="GO1101" s="9">
        <v>74.17</v>
      </c>
      <c r="GP1101" s="9">
        <v>73.64</v>
      </c>
      <c r="GQ1101" s="9">
        <v>73.2</v>
      </c>
      <c r="GR1101" s="9">
        <v>72.78</v>
      </c>
      <c r="GS1101" s="9">
        <v>72.47</v>
      </c>
      <c r="GT1101" s="9">
        <v>72.239999999999995</v>
      </c>
      <c r="GU1101" s="9">
        <v>72.03</v>
      </c>
      <c r="GV1101" s="9">
        <v>71.849999999999994</v>
      </c>
      <c r="GW1101" s="9">
        <v>71.67</v>
      </c>
      <c r="GX1101" s="9">
        <v>71.45</v>
      </c>
      <c r="GY1101" s="9">
        <v>71.25</v>
      </c>
      <c r="GZ1101" s="9">
        <v>71.12</v>
      </c>
      <c r="HA1101" s="9">
        <v>71.010000000000005</v>
      </c>
      <c r="HB1101" s="9">
        <v>70.95</v>
      </c>
      <c r="HC1101" s="9">
        <v>70.84</v>
      </c>
      <c r="HD1101" s="9">
        <v>70.709999999999994</v>
      </c>
      <c r="HE1101" s="9">
        <v>70.61</v>
      </c>
      <c r="HF1101" s="9">
        <v>70.53</v>
      </c>
      <c r="HG1101" s="9">
        <v>70.459999999999994</v>
      </c>
      <c r="HH1101" s="9">
        <v>70.400000000000006</v>
      </c>
      <c r="HI1101" s="9">
        <v>70.37</v>
      </c>
      <c r="HJ1101" s="9">
        <v>70.31</v>
      </c>
      <c r="HK1101" s="9">
        <v>70.290000000000006</v>
      </c>
      <c r="HL1101" s="9">
        <v>70.25</v>
      </c>
      <c r="HM1101" s="9">
        <v>70.27</v>
      </c>
      <c r="HN1101" s="9">
        <v>70.23</v>
      </c>
      <c r="HO1101" s="9">
        <v>70.209999999999994</v>
      </c>
      <c r="HP1101" s="9">
        <v>70.180000000000007</v>
      </c>
      <c r="HQ1101" s="9">
        <v>70.12</v>
      </c>
      <c r="HR1101" s="9">
        <v>70.06</v>
      </c>
      <c r="HS1101" s="9">
        <v>70.03</v>
      </c>
      <c r="HT1101" s="9">
        <v>70</v>
      </c>
      <c r="HU1101" s="9">
        <v>69.989999999999995</v>
      </c>
      <c r="HV1101" s="9">
        <v>69.98</v>
      </c>
      <c r="HW1101" s="9">
        <v>69.98</v>
      </c>
      <c r="HX1101" s="9">
        <v>69.98</v>
      </c>
      <c r="HY1101" s="9">
        <v>69.97</v>
      </c>
      <c r="ID1101" s="14">
        <v>84.838099999999997</v>
      </c>
      <c r="IE1101" s="14">
        <v>84.747900000000001</v>
      </c>
      <c r="IF1101" s="14">
        <v>-0.10641399999999999</v>
      </c>
      <c r="IH1101" s="7">
        <v>91.98</v>
      </c>
      <c r="II1101" s="9">
        <v>127.26</v>
      </c>
    </row>
    <row r="1102" spans="1:243" x14ac:dyDescent="0.35">
      <c r="A1102" s="6">
        <f t="shared" si="230"/>
        <v>46093</v>
      </c>
      <c r="B1102" s="13">
        <f t="shared" si="231"/>
        <v>3</v>
      </c>
      <c r="C1102" s="13">
        <f t="shared" si="232"/>
        <v>2026</v>
      </c>
      <c r="D1102">
        <f t="shared" si="233"/>
        <v>202603</v>
      </c>
      <c r="E1102">
        <f t="shared" si="234"/>
        <v>1</v>
      </c>
      <c r="F1102">
        <f t="shared" si="235"/>
        <v>202601</v>
      </c>
      <c r="G1102" t="s">
        <v>2324</v>
      </c>
      <c r="H1102" s="9">
        <v>3.75</v>
      </c>
      <c r="I1102" s="9">
        <v>3.7292999999999998</v>
      </c>
      <c r="J1102" s="10">
        <v>3.7139432000000001</v>
      </c>
      <c r="K1102" s="10">
        <v>3.7236045999999998</v>
      </c>
      <c r="L1102" s="10">
        <v>3.7447300000000001</v>
      </c>
      <c r="M1102" s="10">
        <v>3.7755926999999998</v>
      </c>
      <c r="N1102" s="10">
        <v>3.8107696999999998</v>
      </c>
      <c r="O1102" s="10">
        <v>3.8450237</v>
      </c>
      <c r="P1102" s="10">
        <v>3.8760452999999999</v>
      </c>
      <c r="Q1102" s="10">
        <v>3.9031851999999998</v>
      </c>
      <c r="R1102" s="10">
        <v>3.9269664</v>
      </c>
      <c r="S1102" s="10">
        <v>3.9485168000000002</v>
      </c>
      <c r="T1102" s="10">
        <v>3.9685052999999999</v>
      </c>
      <c r="U1102" s="10">
        <v>3.9869564999999998</v>
      </c>
      <c r="V1102" s="10">
        <v>4.0036576000000004</v>
      </c>
      <c r="W1102" s="10">
        <v>4.0184334000000002</v>
      </c>
      <c r="X1102" s="10">
        <v>4.0311273999999999</v>
      </c>
      <c r="Y1102" s="10">
        <v>4.0415833000000001</v>
      </c>
      <c r="Z1102" s="10">
        <v>4.0496449999999999</v>
      </c>
      <c r="AA1102" s="10">
        <v>4.0551560000000002</v>
      </c>
      <c r="AB1102" s="10">
        <v>4.0580474000000004</v>
      </c>
      <c r="AC1102" s="10">
        <v>4.0586973999999998</v>
      </c>
      <c r="AD1102" s="10">
        <v>4.0576270000000001</v>
      </c>
      <c r="AE1102" s="10">
        <v>4.0553574000000001</v>
      </c>
      <c r="AF1102" s="10">
        <v>4.0524095999999998</v>
      </c>
      <c r="AG1102" s="10">
        <v>4.0493049000000001</v>
      </c>
      <c r="AH1102" s="10">
        <v>4.0464970999999998</v>
      </c>
      <c r="AI1102" s="10">
        <v>4.0441124000000004</v>
      </c>
      <c r="AJ1102" s="10">
        <v>4.0421773999999999</v>
      </c>
      <c r="AK1102" s="10">
        <v>4.0407184999999997</v>
      </c>
      <c r="AL1102" s="10">
        <v>4.0397622000000002</v>
      </c>
      <c r="AM1102" s="10">
        <v>4.0393350999999997</v>
      </c>
      <c r="AN1102" s="10">
        <v>4.0394636000000004</v>
      </c>
      <c r="AO1102" s="10">
        <v>4.0401742</v>
      </c>
      <c r="AP1102" s="10">
        <v>4.0414934999999996</v>
      </c>
      <c r="AQ1102" s="10">
        <v>4.0434478</v>
      </c>
      <c r="AR1102" s="10">
        <v>4.0460637999999998</v>
      </c>
      <c r="AS1102" s="10">
        <v>4.0493679</v>
      </c>
      <c r="AT1102" s="10">
        <v>4.0533761000000004</v>
      </c>
      <c r="AU1102" s="10">
        <v>4.0580582999999999</v>
      </c>
      <c r="AV1102" s="10">
        <v>4.0633714000000003</v>
      </c>
      <c r="AW1102" s="10">
        <v>4.0692725000000003</v>
      </c>
      <c r="AX1102" s="10">
        <v>4.0757187999999998</v>
      </c>
      <c r="AY1102" s="10">
        <v>4.0826671000000001</v>
      </c>
      <c r="AZ1102" s="10">
        <v>4.0900746000000003</v>
      </c>
      <c r="BA1102" s="10">
        <v>4.0978984000000001</v>
      </c>
      <c r="BB1102" s="10">
        <v>4.1060954000000001</v>
      </c>
      <c r="BC1102" s="10">
        <v>4.1146227</v>
      </c>
      <c r="BD1102" s="10">
        <v>4.1234374000000003</v>
      </c>
      <c r="BE1102" s="10">
        <v>4.1324964</v>
      </c>
      <c r="BF1102" s="10">
        <v>4.1417624000000002</v>
      </c>
      <c r="BG1102" s="10">
        <v>4.1512219000000004</v>
      </c>
      <c r="BH1102" s="10">
        <v>4.1608681000000001</v>
      </c>
      <c r="BI1102" s="10">
        <v>4.1706943000000001</v>
      </c>
      <c r="BJ1102" s="10">
        <v>4.1806938000000002</v>
      </c>
      <c r="BK1102" s="10">
        <v>4.1908596999999999</v>
      </c>
      <c r="BL1102" s="10">
        <v>4.2011852999999997</v>
      </c>
      <c r="BM1102" s="10">
        <v>4.2116638999999996</v>
      </c>
      <c r="BN1102" s="10">
        <v>4.2222887</v>
      </c>
      <c r="BO1102" s="10">
        <v>4.2330528000000003</v>
      </c>
      <c r="BP1102" s="10">
        <v>4.2439498000000002</v>
      </c>
      <c r="BQ1102" s="10">
        <v>4.2549726000000003</v>
      </c>
      <c r="BR1102" s="10">
        <v>4.3234238999999999</v>
      </c>
      <c r="BS1102" s="10">
        <v>4.3949984000000004</v>
      </c>
      <c r="BU1102" s="9">
        <v>129.35</v>
      </c>
      <c r="BV1102" s="9">
        <v>127.63</v>
      </c>
      <c r="BW1102" s="9">
        <v>123.51</v>
      </c>
      <c r="BX1102" s="9">
        <v>120.44</v>
      </c>
      <c r="BY1102" s="9">
        <v>120.24</v>
      </c>
      <c r="BZ1102" s="9">
        <v>120.84</v>
      </c>
      <c r="CA1102" s="9">
        <v>120</v>
      </c>
      <c r="CB1102" s="9">
        <v>121.79</v>
      </c>
      <c r="CC1102" s="9">
        <v>123.64</v>
      </c>
      <c r="CD1102" s="9">
        <v>123.57</v>
      </c>
      <c r="CE1102" s="9">
        <v>122.75</v>
      </c>
      <c r="CF1102" s="9">
        <v>113.27</v>
      </c>
      <c r="CG1102" s="9">
        <v>93.96</v>
      </c>
      <c r="CH1102" s="9">
        <v>83.76</v>
      </c>
      <c r="CI1102" s="9">
        <v>80.38</v>
      </c>
      <c r="CJ1102" s="9">
        <v>80.459999999999994</v>
      </c>
      <c r="CK1102" s="9">
        <v>80.290000000000006</v>
      </c>
      <c r="CL1102" s="9">
        <v>79.3</v>
      </c>
      <c r="CM1102" s="9">
        <v>81.94</v>
      </c>
      <c r="CN1102" s="9">
        <v>83.13</v>
      </c>
      <c r="CO1102" s="9">
        <v>83.81</v>
      </c>
      <c r="CP1102" s="9">
        <v>86.46</v>
      </c>
      <c r="CQ1102" s="9">
        <v>86.37</v>
      </c>
      <c r="CR1102" s="9">
        <v>79.489999999999995</v>
      </c>
      <c r="CS1102" s="9">
        <v>67.28</v>
      </c>
      <c r="CT1102" s="9">
        <v>61.84</v>
      </c>
      <c r="CU1102" s="9">
        <v>59.29</v>
      </c>
      <c r="CV1102" s="9">
        <v>57.26</v>
      </c>
      <c r="CW1102" s="9">
        <v>57.31</v>
      </c>
      <c r="CX1102" s="9">
        <v>59.41</v>
      </c>
      <c r="CY1102" s="9">
        <v>62.73</v>
      </c>
      <c r="CZ1102" s="9">
        <v>64.959999999999994</v>
      </c>
      <c r="DA1102" s="9">
        <v>65.89</v>
      </c>
      <c r="DB1102" s="9">
        <v>69.67</v>
      </c>
      <c r="DC1102" s="9">
        <v>68.89</v>
      </c>
      <c r="DD1102" s="9">
        <v>67.05</v>
      </c>
      <c r="DE1102" s="9">
        <v>60.73</v>
      </c>
      <c r="DF1102" s="9">
        <v>57.56</v>
      </c>
      <c r="DG1102" s="9">
        <v>56.08</v>
      </c>
      <c r="DH1102" s="9">
        <v>55.89</v>
      </c>
      <c r="DI1102" s="9">
        <v>55.51</v>
      </c>
      <c r="DJ1102" s="9">
        <v>56.3</v>
      </c>
      <c r="DK1102" s="9">
        <v>61.03</v>
      </c>
      <c r="DL1102" s="9">
        <v>63.68</v>
      </c>
      <c r="DM1102" s="9">
        <v>66.28</v>
      </c>
      <c r="DN1102" s="9">
        <v>70.09</v>
      </c>
      <c r="DO1102" s="9">
        <v>71.12</v>
      </c>
      <c r="DP1102" s="9">
        <v>70.260000000000005</v>
      </c>
      <c r="DR1102" s="9">
        <v>97.38</v>
      </c>
      <c r="DS1102" s="9">
        <v>95.7</v>
      </c>
      <c r="DT1102" s="9">
        <v>96.91</v>
      </c>
      <c r="DU1102" s="9">
        <v>94.67</v>
      </c>
      <c r="DV1102" s="9">
        <v>95</v>
      </c>
      <c r="DW1102" s="9">
        <v>95.9</v>
      </c>
      <c r="DX1102" s="9">
        <v>94.14</v>
      </c>
      <c r="DY1102" s="9">
        <v>95.12</v>
      </c>
      <c r="DZ1102" s="9">
        <v>96.57</v>
      </c>
      <c r="EA1102" s="9">
        <v>98.6</v>
      </c>
      <c r="EB1102" s="9">
        <v>99.29</v>
      </c>
      <c r="EC1102" s="9">
        <v>96.09</v>
      </c>
      <c r="ED1102" s="9">
        <v>75.89</v>
      </c>
      <c r="EE1102" s="9">
        <v>71.8</v>
      </c>
      <c r="EF1102" s="9">
        <v>70.790000000000006</v>
      </c>
      <c r="EG1102" s="9">
        <v>71.05</v>
      </c>
      <c r="EH1102" s="9">
        <v>71.95</v>
      </c>
      <c r="EI1102" s="9">
        <v>74.53</v>
      </c>
      <c r="EJ1102" s="9">
        <v>74.7</v>
      </c>
      <c r="EK1102" s="9">
        <v>76.400000000000006</v>
      </c>
      <c r="EL1102" s="9">
        <v>76.56</v>
      </c>
      <c r="EM1102" s="9">
        <v>76.59</v>
      </c>
      <c r="EN1102" s="9">
        <v>76.06</v>
      </c>
      <c r="EO1102" s="9">
        <v>73.37</v>
      </c>
      <c r="EP1102" s="9">
        <v>60.94</v>
      </c>
      <c r="EQ1102" s="9">
        <v>57.99</v>
      </c>
      <c r="ER1102" s="9">
        <v>57.28</v>
      </c>
      <c r="ES1102" s="9">
        <v>57.32</v>
      </c>
      <c r="ET1102" s="9">
        <v>58.1</v>
      </c>
      <c r="EU1102" s="9">
        <v>60.64</v>
      </c>
      <c r="EV1102" s="9">
        <v>65.03</v>
      </c>
      <c r="EW1102" s="9">
        <v>66.930000000000007</v>
      </c>
      <c r="EX1102" s="9">
        <v>67.17</v>
      </c>
      <c r="EY1102" s="9">
        <v>67.16</v>
      </c>
      <c r="EZ1102" s="9">
        <v>66.78</v>
      </c>
      <c r="FA1102" s="9">
        <v>64.739999999999995</v>
      </c>
      <c r="FB1102" s="9">
        <v>61.76</v>
      </c>
      <c r="FC1102" s="9">
        <v>59.65</v>
      </c>
      <c r="FD1102" s="9">
        <v>58.63</v>
      </c>
      <c r="FE1102" s="9">
        <v>58.15</v>
      </c>
      <c r="FF1102" s="9">
        <v>59.25</v>
      </c>
      <c r="FG1102" s="9">
        <v>62.49</v>
      </c>
      <c r="FH1102" s="9">
        <v>66.150000000000006</v>
      </c>
      <c r="FI1102" s="9">
        <v>68.25</v>
      </c>
      <c r="FJ1102" s="9">
        <v>68.5</v>
      </c>
      <c r="FK1102" s="9">
        <v>68.47</v>
      </c>
      <c r="FL1102" s="9">
        <v>68.12</v>
      </c>
      <c r="FM1102" s="9">
        <v>65.819999999999993</v>
      </c>
      <c r="FO1102" s="9">
        <v>84.482799999999997</v>
      </c>
      <c r="FP1102" s="7">
        <v>102.38</v>
      </c>
      <c r="FQ1102" s="9">
        <v>1.3349</v>
      </c>
      <c r="FT1102" s="7">
        <v>4.09</v>
      </c>
      <c r="FU1102" s="7">
        <v>4.79</v>
      </c>
      <c r="FV1102" s="9">
        <v>84.649199999999993</v>
      </c>
      <c r="FX1102" s="9">
        <v>100.46</v>
      </c>
      <c r="FY1102" s="9">
        <v>92.88</v>
      </c>
      <c r="FZ1102" s="9">
        <v>84.42</v>
      </c>
      <c r="GA1102" s="9">
        <v>76.150000000000006</v>
      </c>
      <c r="GB1102" s="9">
        <v>71.989999999999995</v>
      </c>
      <c r="GD1102" s="9">
        <v>100.46</v>
      </c>
      <c r="GE1102" s="9">
        <v>96.63</v>
      </c>
      <c r="GF1102" s="9">
        <v>92.88</v>
      </c>
      <c r="GG1102" s="9">
        <v>89.55</v>
      </c>
      <c r="GH1102" s="9">
        <v>86.8</v>
      </c>
      <c r="GI1102" s="9">
        <v>84.42</v>
      </c>
      <c r="GJ1102" s="9">
        <v>82.41</v>
      </c>
      <c r="GK1102" s="9">
        <v>80.72</v>
      </c>
      <c r="GL1102" s="9">
        <v>79.239999999999995</v>
      </c>
      <c r="GM1102" s="9">
        <v>77.98</v>
      </c>
      <c r="GN1102" s="9">
        <v>76.97</v>
      </c>
      <c r="GO1102" s="9">
        <v>76.150000000000006</v>
      </c>
      <c r="GP1102" s="9">
        <v>75.52</v>
      </c>
      <c r="GQ1102" s="9">
        <v>75.02</v>
      </c>
      <c r="GR1102" s="9">
        <v>74.540000000000006</v>
      </c>
      <c r="GS1102" s="9">
        <v>74.150000000000006</v>
      </c>
      <c r="GT1102" s="9">
        <v>73.819999999999993</v>
      </c>
      <c r="GU1102" s="9">
        <v>73.52</v>
      </c>
      <c r="GV1102" s="9">
        <v>73.23</v>
      </c>
      <c r="GW1102" s="9">
        <v>72.959999999999994</v>
      </c>
      <c r="GX1102" s="9">
        <v>72.66</v>
      </c>
      <c r="GY1102" s="9">
        <v>72.39</v>
      </c>
      <c r="GZ1102" s="9">
        <v>72.180000000000007</v>
      </c>
      <c r="HA1102" s="9">
        <v>71.989999999999995</v>
      </c>
      <c r="HB1102" s="9">
        <v>71.86</v>
      </c>
      <c r="HC1102" s="9">
        <v>71.680000000000007</v>
      </c>
      <c r="HD1102" s="9">
        <v>71.5</v>
      </c>
      <c r="HE1102" s="9">
        <v>71.34</v>
      </c>
      <c r="HF1102" s="9">
        <v>71.2</v>
      </c>
      <c r="HG1102" s="9">
        <v>71.069999999999993</v>
      </c>
      <c r="HH1102" s="9">
        <v>70.959999999999994</v>
      </c>
      <c r="HI1102" s="9">
        <v>70.88</v>
      </c>
      <c r="HJ1102" s="9">
        <v>70.77</v>
      </c>
      <c r="HK1102" s="9">
        <v>70.709999999999994</v>
      </c>
      <c r="HL1102" s="9">
        <v>70.63</v>
      </c>
      <c r="HM1102" s="9">
        <v>70.61</v>
      </c>
      <c r="HN1102" s="9">
        <v>70.53</v>
      </c>
      <c r="HO1102" s="9">
        <v>70.47</v>
      </c>
      <c r="HP1102" s="9">
        <v>70.400000000000006</v>
      </c>
      <c r="HQ1102" s="9">
        <v>70.31</v>
      </c>
      <c r="HR1102" s="9">
        <v>70.22</v>
      </c>
      <c r="HS1102" s="9">
        <v>70.16</v>
      </c>
      <c r="HT1102" s="9">
        <v>70.099999999999994</v>
      </c>
      <c r="HU1102" s="9">
        <v>70.069999999999993</v>
      </c>
      <c r="HV1102" s="9">
        <v>70.040000000000006</v>
      </c>
      <c r="HW1102" s="9">
        <v>70.040000000000006</v>
      </c>
      <c r="HX1102" s="9">
        <v>70.040000000000006</v>
      </c>
      <c r="HY1102" s="9">
        <v>70.03</v>
      </c>
      <c r="ID1102" s="14">
        <v>84.838099999999997</v>
      </c>
      <c r="IE1102" s="14">
        <v>84.747900000000001</v>
      </c>
      <c r="IF1102" s="14">
        <v>-0.10641399999999999</v>
      </c>
      <c r="IH1102" s="7">
        <v>100.46</v>
      </c>
      <c r="II1102" s="9">
        <v>129.35</v>
      </c>
    </row>
    <row r="1103" spans="1:243" x14ac:dyDescent="0.35">
      <c r="A1103" s="6">
        <f t="shared" ref="A1103:A1166" si="236">+A1098+7</f>
        <v>46094</v>
      </c>
      <c r="B1103" s="13">
        <f t="shared" si="231"/>
        <v>3</v>
      </c>
      <c r="C1103" s="13">
        <f t="shared" si="232"/>
        <v>2026</v>
      </c>
      <c r="D1103">
        <f t="shared" si="233"/>
        <v>202603</v>
      </c>
      <c r="E1103">
        <f t="shared" si="234"/>
        <v>1</v>
      </c>
      <c r="F1103">
        <f t="shared" si="235"/>
        <v>202601</v>
      </c>
      <c r="G1103" t="s">
        <v>2325</v>
      </c>
      <c r="H1103" s="9">
        <v>3.75</v>
      </c>
      <c r="I1103" s="9">
        <v>3.7294999999999998</v>
      </c>
      <c r="J1103" s="10">
        <v>3.7063332999999998</v>
      </c>
      <c r="K1103" s="10">
        <v>3.7257261000000002</v>
      </c>
      <c r="L1103" s="10">
        <v>3.7555706999999998</v>
      </c>
      <c r="M1103" s="10">
        <v>3.7950083000000001</v>
      </c>
      <c r="N1103" s="10">
        <v>3.8370503</v>
      </c>
      <c r="O1103" s="10">
        <v>3.8760366999999998</v>
      </c>
      <c r="P1103" s="10">
        <v>3.9105767999999999</v>
      </c>
      <c r="Q1103" s="10">
        <v>3.9408422999999999</v>
      </c>
      <c r="R1103" s="10">
        <v>3.9680597999999998</v>
      </c>
      <c r="S1103" s="10">
        <v>3.9934878999999999</v>
      </c>
      <c r="T1103" s="10">
        <v>4.0174823000000002</v>
      </c>
      <c r="U1103" s="10">
        <v>4.0396453000000001</v>
      </c>
      <c r="V1103" s="10">
        <v>4.0586789000000003</v>
      </c>
      <c r="W1103" s="10">
        <v>4.0743707000000002</v>
      </c>
      <c r="X1103" s="10">
        <v>4.0869673000000004</v>
      </c>
      <c r="Y1103" s="10">
        <v>4.0967158000000001</v>
      </c>
      <c r="Z1103" s="10">
        <v>4.1038633999999998</v>
      </c>
      <c r="AA1103" s="10">
        <v>4.1086568000000003</v>
      </c>
      <c r="AB1103" s="10">
        <v>4.1113616000000004</v>
      </c>
      <c r="AC1103" s="10">
        <v>4.1123285999999997</v>
      </c>
      <c r="AD1103" s="10">
        <v>4.1119336999999998</v>
      </c>
      <c r="AE1103" s="10">
        <v>4.1105524999999998</v>
      </c>
      <c r="AF1103" s="10">
        <v>4.1085605999999997</v>
      </c>
      <c r="AG1103" s="10">
        <v>4.1063339000000001</v>
      </c>
      <c r="AH1103" s="10">
        <v>4.1041967000000001</v>
      </c>
      <c r="AI1103" s="10">
        <v>4.1022471999999999</v>
      </c>
      <c r="AJ1103" s="10">
        <v>4.1005213999999999</v>
      </c>
      <c r="AK1103" s="10">
        <v>4.0990548999999996</v>
      </c>
      <c r="AL1103" s="10">
        <v>4.0978835</v>
      </c>
      <c r="AM1103" s="10">
        <v>4.0970430000000002</v>
      </c>
      <c r="AN1103" s="10">
        <v>4.0965692000000002</v>
      </c>
      <c r="AO1103" s="10">
        <v>4.0964980000000004</v>
      </c>
      <c r="AP1103" s="10">
        <v>4.0968650000000002</v>
      </c>
      <c r="AQ1103" s="10">
        <v>4.0977060999999999</v>
      </c>
      <c r="AR1103" s="10">
        <v>4.0990570999999996</v>
      </c>
      <c r="AS1103" s="10">
        <v>4.1009536999999998</v>
      </c>
      <c r="AT1103" s="10">
        <v>4.1034236999999996</v>
      </c>
      <c r="AU1103" s="10">
        <v>4.1064590000000001</v>
      </c>
      <c r="AV1103" s="10">
        <v>4.1100417</v>
      </c>
      <c r="AW1103" s="10">
        <v>4.1141540000000001</v>
      </c>
      <c r="AX1103" s="10">
        <v>4.1187779999999998</v>
      </c>
      <c r="AY1103" s="10">
        <v>4.1238957000000003</v>
      </c>
      <c r="AZ1103" s="10">
        <v>4.1294893000000004</v>
      </c>
      <c r="BA1103" s="10">
        <v>4.1355409999999999</v>
      </c>
      <c r="BB1103" s="10">
        <v>4.1420328</v>
      </c>
      <c r="BC1103" s="10">
        <v>4.1489468</v>
      </c>
      <c r="BD1103" s="10">
        <v>4.1562653000000003</v>
      </c>
      <c r="BE1103" s="10">
        <v>4.1639701999999996</v>
      </c>
      <c r="BF1103" s="10">
        <v>4.1720440999999999</v>
      </c>
      <c r="BG1103" s="10">
        <v>4.1804715000000003</v>
      </c>
      <c r="BH1103" s="10">
        <v>4.1892372</v>
      </c>
      <c r="BI1103" s="10">
        <v>4.1983261000000001</v>
      </c>
      <c r="BJ1103" s="10">
        <v>4.2077235000000002</v>
      </c>
      <c r="BK1103" s="10">
        <v>4.2174138000000001</v>
      </c>
      <c r="BL1103" s="10">
        <v>4.2273822000000001</v>
      </c>
      <c r="BM1103" s="10">
        <v>4.2376136999999998</v>
      </c>
      <c r="BN1103" s="10">
        <v>4.2480931000000002</v>
      </c>
      <c r="BO1103" s="10">
        <v>4.2588052999999997</v>
      </c>
      <c r="BP1103" s="10">
        <v>4.2697354000000001</v>
      </c>
      <c r="BQ1103" s="10">
        <v>4.2808681000000002</v>
      </c>
      <c r="BR1103" s="10">
        <v>4.3512789999999999</v>
      </c>
      <c r="BS1103" s="10">
        <v>4.4264109999999999</v>
      </c>
      <c r="BU1103" s="9">
        <v>127.79</v>
      </c>
      <c r="BV1103" s="9">
        <v>126.07</v>
      </c>
      <c r="BW1103" s="9">
        <v>122.14</v>
      </c>
      <c r="BX1103" s="9">
        <v>119.26</v>
      </c>
      <c r="BY1103" s="9">
        <v>119.87</v>
      </c>
      <c r="BZ1103" s="9">
        <v>119.74</v>
      </c>
      <c r="CA1103" s="9">
        <v>118.19</v>
      </c>
      <c r="CB1103" s="9">
        <v>120.49</v>
      </c>
      <c r="CC1103" s="9">
        <v>122.19</v>
      </c>
      <c r="CD1103" s="9">
        <v>121.85</v>
      </c>
      <c r="CE1103" s="9">
        <v>120.44</v>
      </c>
      <c r="CF1103" s="9">
        <v>111.25</v>
      </c>
      <c r="CG1103" s="9">
        <v>94.73</v>
      </c>
      <c r="CH1103" s="9">
        <v>84.53</v>
      </c>
      <c r="CI1103" s="9">
        <v>81.44</v>
      </c>
      <c r="CJ1103" s="9">
        <v>81.61</v>
      </c>
      <c r="CK1103" s="9">
        <v>81.430000000000007</v>
      </c>
      <c r="CL1103" s="9">
        <v>80.42</v>
      </c>
      <c r="CM1103" s="9">
        <v>82.44</v>
      </c>
      <c r="CN1103" s="9">
        <v>83.63</v>
      </c>
      <c r="CO1103" s="9">
        <v>84.76</v>
      </c>
      <c r="CP1103" s="9">
        <v>87.41</v>
      </c>
      <c r="CQ1103" s="9">
        <v>87.32</v>
      </c>
      <c r="CR1103" s="9">
        <v>80.44</v>
      </c>
      <c r="CS1103" s="9">
        <v>68.430000000000007</v>
      </c>
      <c r="CT1103" s="9">
        <v>62.99</v>
      </c>
      <c r="CU1103" s="9">
        <v>60.44</v>
      </c>
      <c r="CV1103" s="9">
        <v>58.41</v>
      </c>
      <c r="CW1103" s="9">
        <v>58.47</v>
      </c>
      <c r="CX1103" s="9">
        <v>60.57</v>
      </c>
      <c r="CY1103" s="9">
        <v>63.44</v>
      </c>
      <c r="CZ1103" s="9">
        <v>65.67</v>
      </c>
      <c r="DA1103" s="9">
        <v>66.599999999999994</v>
      </c>
      <c r="DB1103" s="9">
        <v>70.38</v>
      </c>
      <c r="DC1103" s="9">
        <v>69.599999999999994</v>
      </c>
      <c r="DD1103" s="9">
        <v>67.760000000000005</v>
      </c>
      <c r="DE1103" s="9">
        <v>61.44</v>
      </c>
      <c r="DF1103" s="9">
        <v>58.27</v>
      </c>
      <c r="DG1103" s="9">
        <v>56.79</v>
      </c>
      <c r="DH1103" s="9">
        <v>56.6</v>
      </c>
      <c r="DI1103" s="9">
        <v>56.23</v>
      </c>
      <c r="DJ1103" s="9">
        <v>57.02</v>
      </c>
      <c r="DK1103" s="9">
        <v>61.75</v>
      </c>
      <c r="DL1103" s="9">
        <v>64.400000000000006</v>
      </c>
      <c r="DM1103" s="9">
        <v>67</v>
      </c>
      <c r="DN1103" s="9">
        <v>70.81</v>
      </c>
      <c r="DO1103" s="9">
        <v>71.84</v>
      </c>
      <c r="DP1103" s="9">
        <v>70.98</v>
      </c>
      <c r="DR1103" s="9">
        <v>96.18</v>
      </c>
      <c r="DS1103" s="9">
        <v>94.87</v>
      </c>
      <c r="DT1103" s="9">
        <v>95.72</v>
      </c>
      <c r="DU1103" s="9">
        <v>93.7</v>
      </c>
      <c r="DV1103" s="9">
        <v>94.04</v>
      </c>
      <c r="DW1103" s="9">
        <v>94.91</v>
      </c>
      <c r="DX1103" s="9">
        <v>93.36</v>
      </c>
      <c r="DY1103" s="9">
        <v>94.34</v>
      </c>
      <c r="DZ1103" s="9">
        <v>95.8</v>
      </c>
      <c r="EA1103" s="9">
        <v>98.78</v>
      </c>
      <c r="EB1103" s="9">
        <v>99.48</v>
      </c>
      <c r="EC1103" s="9">
        <v>96.28</v>
      </c>
      <c r="ED1103" s="9">
        <v>75.47</v>
      </c>
      <c r="EE1103" s="9">
        <v>71.38</v>
      </c>
      <c r="EF1103" s="9">
        <v>70.38</v>
      </c>
      <c r="EG1103" s="9">
        <v>70.63</v>
      </c>
      <c r="EH1103" s="9">
        <v>71.53</v>
      </c>
      <c r="EI1103" s="9">
        <v>74.12</v>
      </c>
      <c r="EJ1103" s="9">
        <v>75.180000000000007</v>
      </c>
      <c r="EK1103" s="9">
        <v>76.89</v>
      </c>
      <c r="EL1103" s="9">
        <v>77.06</v>
      </c>
      <c r="EM1103" s="9">
        <v>77.09</v>
      </c>
      <c r="EN1103" s="9">
        <v>76.55</v>
      </c>
      <c r="EO1103" s="9">
        <v>73.84</v>
      </c>
      <c r="EP1103" s="9">
        <v>61.42</v>
      </c>
      <c r="EQ1103" s="9">
        <v>58.46</v>
      </c>
      <c r="ER1103" s="9">
        <v>57.75</v>
      </c>
      <c r="ES1103" s="9">
        <v>57.78</v>
      </c>
      <c r="ET1103" s="9">
        <v>58.56</v>
      </c>
      <c r="EU1103" s="9">
        <v>61.1</v>
      </c>
      <c r="EV1103" s="9">
        <v>65.709999999999994</v>
      </c>
      <c r="EW1103" s="9">
        <v>67.62</v>
      </c>
      <c r="EX1103" s="9">
        <v>67.86</v>
      </c>
      <c r="EY1103" s="9">
        <v>67.84</v>
      </c>
      <c r="EZ1103" s="9">
        <v>67.459999999999994</v>
      </c>
      <c r="FA1103" s="9">
        <v>65.400000000000006</v>
      </c>
      <c r="FB1103" s="9">
        <v>62.29</v>
      </c>
      <c r="FC1103" s="9">
        <v>60.18</v>
      </c>
      <c r="FD1103" s="9">
        <v>59.16</v>
      </c>
      <c r="FE1103" s="9">
        <v>58.68</v>
      </c>
      <c r="FF1103" s="9">
        <v>59.78</v>
      </c>
      <c r="FG1103" s="9">
        <v>63.02</v>
      </c>
      <c r="FH1103" s="9">
        <v>66.599999999999994</v>
      </c>
      <c r="FI1103" s="9">
        <v>68.7</v>
      </c>
      <c r="FJ1103" s="9">
        <v>68.94</v>
      </c>
      <c r="FK1103" s="9">
        <v>68.900000000000006</v>
      </c>
      <c r="FL1103" s="9">
        <v>68.540000000000006</v>
      </c>
      <c r="FM1103" s="9">
        <v>66.239999999999995</v>
      </c>
      <c r="FO1103" s="9">
        <v>84.186700000000002</v>
      </c>
      <c r="FP1103" s="7">
        <v>103.23</v>
      </c>
      <c r="FQ1103" s="9">
        <v>1.3239000000000001</v>
      </c>
      <c r="FT1103" s="7">
        <v>4.1399999999999997</v>
      </c>
      <c r="FU1103" s="7">
        <v>4.83</v>
      </c>
      <c r="FV1103" s="9">
        <v>84.330299999999994</v>
      </c>
      <c r="FX1103" s="9">
        <v>103.14</v>
      </c>
      <c r="FY1103" s="9">
        <v>94.67</v>
      </c>
      <c r="FZ1103" s="9">
        <v>85.66</v>
      </c>
      <c r="GA1103" s="9">
        <v>77.27</v>
      </c>
      <c r="GB1103" s="9">
        <v>72.67</v>
      </c>
      <c r="GD1103" s="9">
        <v>103.14</v>
      </c>
      <c r="GE1103" s="9">
        <v>98.91</v>
      </c>
      <c r="GF1103" s="9">
        <v>94.67</v>
      </c>
      <c r="GG1103" s="9">
        <v>91.03</v>
      </c>
      <c r="GH1103" s="9">
        <v>88.11</v>
      </c>
      <c r="GI1103" s="9">
        <v>85.66</v>
      </c>
      <c r="GJ1103" s="9">
        <v>83.64</v>
      </c>
      <c r="GK1103" s="9">
        <v>81.97</v>
      </c>
      <c r="GL1103" s="9">
        <v>80.48</v>
      </c>
      <c r="GM1103" s="9">
        <v>79.209999999999994</v>
      </c>
      <c r="GN1103" s="9">
        <v>78.150000000000006</v>
      </c>
      <c r="GO1103" s="9">
        <v>77.27</v>
      </c>
      <c r="GP1103" s="9">
        <v>76.58</v>
      </c>
      <c r="GQ1103" s="9">
        <v>76.010000000000005</v>
      </c>
      <c r="GR1103" s="9">
        <v>75.48</v>
      </c>
      <c r="GS1103" s="9">
        <v>75.03</v>
      </c>
      <c r="GT1103" s="9">
        <v>74.67</v>
      </c>
      <c r="GU1103" s="9">
        <v>74.34</v>
      </c>
      <c r="GV1103" s="9">
        <v>74.03</v>
      </c>
      <c r="GW1103" s="9">
        <v>73.739999999999995</v>
      </c>
      <c r="GX1103" s="9">
        <v>73.41</v>
      </c>
      <c r="GY1103" s="9">
        <v>73.11</v>
      </c>
      <c r="GZ1103" s="9">
        <v>72.88</v>
      </c>
      <c r="HA1103" s="9">
        <v>72.67</v>
      </c>
      <c r="HB1103" s="9">
        <v>72.510000000000005</v>
      </c>
      <c r="HC1103" s="9">
        <v>72.31</v>
      </c>
      <c r="HD1103" s="9">
        <v>72.13</v>
      </c>
      <c r="HE1103" s="9">
        <v>71.95</v>
      </c>
      <c r="HF1103" s="9">
        <v>71.78</v>
      </c>
      <c r="HG1103" s="9">
        <v>71.63</v>
      </c>
      <c r="HH1103" s="9">
        <v>71.510000000000005</v>
      </c>
      <c r="HI1103" s="9">
        <v>71.42</v>
      </c>
      <c r="HJ1103" s="9">
        <v>71.3</v>
      </c>
      <c r="HK1103" s="9">
        <v>71.19</v>
      </c>
      <c r="HL1103" s="9">
        <v>71.11</v>
      </c>
      <c r="HM1103" s="9">
        <v>71.09</v>
      </c>
      <c r="HN1103" s="9">
        <v>71.02</v>
      </c>
      <c r="HO1103" s="9">
        <v>70.97</v>
      </c>
      <c r="HP1103" s="9">
        <v>70.900000000000006</v>
      </c>
      <c r="HQ1103" s="9">
        <v>70.81</v>
      </c>
      <c r="HR1103" s="9">
        <v>70.709999999999994</v>
      </c>
      <c r="HS1103" s="9">
        <v>70.64</v>
      </c>
      <c r="HT1103" s="9">
        <v>70.569999999999993</v>
      </c>
      <c r="HU1103" s="9">
        <v>70.540000000000006</v>
      </c>
      <c r="HV1103" s="9">
        <v>70.510000000000005</v>
      </c>
      <c r="HW1103" s="9">
        <v>70.510000000000005</v>
      </c>
      <c r="HX1103" s="9">
        <v>70.510000000000005</v>
      </c>
      <c r="HY1103" s="9">
        <v>70.5</v>
      </c>
      <c r="ID1103" s="14">
        <v>84.838099999999997</v>
      </c>
      <c r="IE1103" s="14">
        <v>84.747900000000001</v>
      </c>
      <c r="IF1103" s="14">
        <v>-0.10641399999999999</v>
      </c>
      <c r="IH1103" s="7">
        <v>103.14</v>
      </c>
      <c r="II1103" s="9">
        <v>127.79</v>
      </c>
    </row>
    <row r="1104" spans="1:243" x14ac:dyDescent="0.35">
      <c r="A1104" s="6">
        <f t="shared" si="236"/>
        <v>46097</v>
      </c>
      <c r="B1104" s="13">
        <f t="shared" si="231"/>
        <v>3</v>
      </c>
      <c r="C1104" s="13">
        <f t="shared" si="232"/>
        <v>2026</v>
      </c>
      <c r="D1104">
        <f t="shared" si="233"/>
        <v>202603</v>
      </c>
      <c r="E1104">
        <f t="shared" si="234"/>
        <v>1</v>
      </c>
      <c r="F1104">
        <f t="shared" si="235"/>
        <v>202601</v>
      </c>
      <c r="G1104" t="s">
        <v>2326</v>
      </c>
      <c r="H1104" s="9">
        <v>3.75</v>
      </c>
      <c r="I1104" s="9">
        <v>3.7288999999999999</v>
      </c>
      <c r="J1104" s="10">
        <v>3.7099890000000002</v>
      </c>
      <c r="K1104" s="10">
        <v>3.7202934999999999</v>
      </c>
      <c r="L1104" s="10">
        <v>3.7412640000000001</v>
      </c>
      <c r="M1104" s="10">
        <v>3.7705703000000002</v>
      </c>
      <c r="N1104" s="10">
        <v>3.8023202999999999</v>
      </c>
      <c r="O1104" s="10">
        <v>3.8314073999999998</v>
      </c>
      <c r="P1104" s="10">
        <v>3.8569303000000001</v>
      </c>
      <c r="Q1104" s="10">
        <v>3.8794493999999999</v>
      </c>
      <c r="R1104" s="10">
        <v>3.9006897999999999</v>
      </c>
      <c r="S1104" s="10">
        <v>3.9218538000000001</v>
      </c>
      <c r="T1104" s="10">
        <v>3.9431115999999999</v>
      </c>
      <c r="U1104" s="10">
        <v>3.9636124000000001</v>
      </c>
      <c r="V1104" s="10">
        <v>3.9815591000000001</v>
      </c>
      <c r="W1104" s="10">
        <v>3.9965505000000001</v>
      </c>
      <c r="X1104" s="10">
        <v>4.0086268</v>
      </c>
      <c r="Y1104" s="10">
        <v>4.0178285999999996</v>
      </c>
      <c r="Z1104" s="10">
        <v>4.0241964000000001</v>
      </c>
      <c r="AA1104" s="10">
        <v>4.0277703999999996</v>
      </c>
      <c r="AB1104" s="10">
        <v>4.0286606000000003</v>
      </c>
      <c r="AC1104" s="10">
        <v>4.0272988999999999</v>
      </c>
      <c r="AD1104" s="10">
        <v>4.0242104999999997</v>
      </c>
      <c r="AE1104" s="10">
        <v>4.0199204999999996</v>
      </c>
      <c r="AF1104" s="10">
        <v>4.0149540000000004</v>
      </c>
      <c r="AG1104" s="10">
        <v>4.0098364000000002</v>
      </c>
      <c r="AH1104" s="10">
        <v>4.0050191000000002</v>
      </c>
      <c r="AI1104" s="10">
        <v>4.0006282999999998</v>
      </c>
      <c r="AJ1104" s="10">
        <v>3.9967003999999999</v>
      </c>
      <c r="AK1104" s="10">
        <v>3.9932720000000002</v>
      </c>
      <c r="AL1104" s="10">
        <v>3.9903794000000001</v>
      </c>
      <c r="AM1104" s="10">
        <v>3.9880593000000002</v>
      </c>
      <c r="AN1104" s="10">
        <v>3.9863479000000002</v>
      </c>
      <c r="AO1104" s="10">
        <v>3.9852818000000001</v>
      </c>
      <c r="AP1104" s="10">
        <v>3.9848973999999999</v>
      </c>
      <c r="AQ1104" s="10">
        <v>3.9852311999999999</v>
      </c>
      <c r="AR1104" s="10">
        <v>3.9863197000000001</v>
      </c>
      <c r="AS1104" s="10">
        <v>3.9881992999999998</v>
      </c>
      <c r="AT1104" s="10">
        <v>3.9908956</v>
      </c>
      <c r="AU1104" s="10">
        <v>3.9943870000000001</v>
      </c>
      <c r="AV1104" s="10">
        <v>3.9986383000000001</v>
      </c>
      <c r="AW1104" s="10">
        <v>4.0036145999999997</v>
      </c>
      <c r="AX1104" s="10">
        <v>4.0092809999999997</v>
      </c>
      <c r="AY1104" s="10">
        <v>4.0156023000000003</v>
      </c>
      <c r="AZ1104" s="10">
        <v>4.0225436999999999</v>
      </c>
      <c r="BA1104" s="10">
        <v>4.0300703000000002</v>
      </c>
      <c r="BB1104" s="10">
        <v>4.0381469000000001</v>
      </c>
      <c r="BC1104" s="10">
        <v>4.0467386000000003</v>
      </c>
      <c r="BD1104" s="10">
        <v>4.0558106</v>
      </c>
      <c r="BE1104" s="10">
        <v>4.0653277000000001</v>
      </c>
      <c r="BF1104" s="10">
        <v>4.0752566000000003</v>
      </c>
      <c r="BG1104" s="10">
        <v>4.0855736</v>
      </c>
      <c r="BH1104" s="10">
        <v>4.0962573000000004</v>
      </c>
      <c r="BI1104" s="10">
        <v>4.1072870000000004</v>
      </c>
      <c r="BJ1104" s="10">
        <v>4.1186419000000001</v>
      </c>
      <c r="BK1104" s="10">
        <v>4.1303007000000003</v>
      </c>
      <c r="BL1104" s="10">
        <v>4.1422426000000003</v>
      </c>
      <c r="BM1104" s="10">
        <v>4.1544467999999997</v>
      </c>
      <c r="BN1104" s="10">
        <v>4.1668921000000001</v>
      </c>
      <c r="BO1104" s="10">
        <v>4.1795577000000002</v>
      </c>
      <c r="BP1104" s="10">
        <v>4.1924226999999998</v>
      </c>
      <c r="BQ1104" s="10">
        <v>4.2054659000000001</v>
      </c>
      <c r="BR1104" s="10">
        <v>4.2865527999999999</v>
      </c>
      <c r="BS1104" s="10">
        <v>4.3703433</v>
      </c>
      <c r="BU1104" s="9">
        <v>129.44</v>
      </c>
      <c r="BV1104" s="9">
        <v>128.1</v>
      </c>
      <c r="BW1104" s="9">
        <v>124.12</v>
      </c>
      <c r="BX1104" s="9">
        <v>121.37</v>
      </c>
      <c r="BY1104" s="9">
        <v>121.96</v>
      </c>
      <c r="BZ1104" s="9">
        <v>121.88</v>
      </c>
      <c r="CA1104" s="9">
        <v>120.68</v>
      </c>
      <c r="CB1104" s="9">
        <v>123.35</v>
      </c>
      <c r="CC1104" s="9">
        <v>124.68</v>
      </c>
      <c r="CD1104" s="9">
        <v>124.34</v>
      </c>
      <c r="CE1104" s="9">
        <v>122.73</v>
      </c>
      <c r="CF1104" s="9">
        <v>113.54</v>
      </c>
      <c r="CG1104" s="9">
        <v>97.02</v>
      </c>
      <c r="CH1104" s="9">
        <v>86.82</v>
      </c>
      <c r="CI1104" s="9">
        <v>83.73</v>
      </c>
      <c r="CJ1104" s="9">
        <v>83.9</v>
      </c>
      <c r="CK1104" s="9">
        <v>83.72</v>
      </c>
      <c r="CL1104" s="9">
        <v>82.71</v>
      </c>
      <c r="CM1104" s="9">
        <v>84.23</v>
      </c>
      <c r="CN1104" s="9">
        <v>85.42</v>
      </c>
      <c r="CO1104" s="9">
        <v>86.55</v>
      </c>
      <c r="CP1104" s="9">
        <v>89.2</v>
      </c>
      <c r="CQ1104" s="9">
        <v>89.11</v>
      </c>
      <c r="CR1104" s="9">
        <v>82.23</v>
      </c>
      <c r="CS1104" s="9">
        <v>68.66</v>
      </c>
      <c r="CT1104" s="9">
        <v>63.22</v>
      </c>
      <c r="CU1104" s="9">
        <v>60.67</v>
      </c>
      <c r="CV1104" s="9">
        <v>58.64</v>
      </c>
      <c r="CW1104" s="9">
        <v>58.7</v>
      </c>
      <c r="CX1104" s="9">
        <v>60.8</v>
      </c>
      <c r="CY1104" s="9">
        <v>63.67</v>
      </c>
      <c r="CZ1104" s="9">
        <v>65.900000000000006</v>
      </c>
      <c r="DA1104" s="9">
        <v>66.83</v>
      </c>
      <c r="DB1104" s="9">
        <v>70.61</v>
      </c>
      <c r="DC1104" s="9">
        <v>69.83</v>
      </c>
      <c r="DD1104" s="9">
        <v>67.989999999999995</v>
      </c>
      <c r="DE1104" s="9">
        <v>62.67</v>
      </c>
      <c r="DF1104" s="9">
        <v>59.5</v>
      </c>
      <c r="DG1104" s="9">
        <v>58.02</v>
      </c>
      <c r="DH1104" s="9">
        <v>57.83</v>
      </c>
      <c r="DI1104" s="9">
        <v>57.46</v>
      </c>
      <c r="DJ1104" s="9">
        <v>58.25</v>
      </c>
      <c r="DK1104" s="9">
        <v>62.98</v>
      </c>
      <c r="DL1104" s="9">
        <v>65.63</v>
      </c>
      <c r="DM1104" s="9">
        <v>68.23</v>
      </c>
      <c r="DN1104" s="9">
        <v>72.040000000000006</v>
      </c>
      <c r="DO1104" s="9">
        <v>73.069999999999993</v>
      </c>
      <c r="DP1104" s="9">
        <v>72.209999999999994</v>
      </c>
      <c r="DR1104" s="9">
        <v>97.1</v>
      </c>
      <c r="DS1104" s="9">
        <v>95.62</v>
      </c>
      <c r="DT1104" s="9">
        <v>96.22</v>
      </c>
      <c r="DU1104" s="9">
        <v>94.71</v>
      </c>
      <c r="DV1104" s="9">
        <v>95.09</v>
      </c>
      <c r="DW1104" s="9">
        <v>95.94</v>
      </c>
      <c r="DX1104" s="9">
        <v>93.74</v>
      </c>
      <c r="DY1104" s="9">
        <v>94.73</v>
      </c>
      <c r="DZ1104" s="9">
        <v>96.2</v>
      </c>
      <c r="EA1104" s="9">
        <v>99.68</v>
      </c>
      <c r="EB1104" s="9">
        <v>100.39</v>
      </c>
      <c r="EC1104" s="9">
        <v>97.18</v>
      </c>
      <c r="ED1104" s="9">
        <v>75.92</v>
      </c>
      <c r="EE1104" s="9">
        <v>71.84</v>
      </c>
      <c r="EF1104" s="9">
        <v>70.84</v>
      </c>
      <c r="EG1104" s="9">
        <v>71.09</v>
      </c>
      <c r="EH1104" s="9">
        <v>71.98</v>
      </c>
      <c r="EI1104" s="9">
        <v>74.58</v>
      </c>
      <c r="EJ1104" s="9">
        <v>75.540000000000006</v>
      </c>
      <c r="EK1104" s="9">
        <v>77.260000000000005</v>
      </c>
      <c r="EL1104" s="9">
        <v>77.430000000000007</v>
      </c>
      <c r="EM1104" s="9">
        <v>77.459999999999994</v>
      </c>
      <c r="EN1104" s="9">
        <v>76.92</v>
      </c>
      <c r="EO1104" s="9">
        <v>74.2</v>
      </c>
      <c r="EP1104" s="9">
        <v>61.78</v>
      </c>
      <c r="EQ1104" s="9">
        <v>58.82</v>
      </c>
      <c r="ER1104" s="9">
        <v>58.1</v>
      </c>
      <c r="ES1104" s="9">
        <v>58.13</v>
      </c>
      <c r="ET1104" s="9">
        <v>58.91</v>
      </c>
      <c r="EU1104" s="9">
        <v>61.45</v>
      </c>
      <c r="EV1104" s="9">
        <v>65.819999999999993</v>
      </c>
      <c r="EW1104" s="9">
        <v>67.73</v>
      </c>
      <c r="EX1104" s="9">
        <v>67.959999999999994</v>
      </c>
      <c r="EY1104" s="9">
        <v>67.94</v>
      </c>
      <c r="EZ1104" s="9">
        <v>67.56</v>
      </c>
      <c r="FA1104" s="9">
        <v>65.5</v>
      </c>
      <c r="FB1104" s="9">
        <v>62.55</v>
      </c>
      <c r="FC1104" s="9">
        <v>60.44</v>
      </c>
      <c r="FD1104" s="9">
        <v>59.41</v>
      </c>
      <c r="FE1104" s="9">
        <v>58.93</v>
      </c>
      <c r="FF1104" s="9">
        <v>60.02</v>
      </c>
      <c r="FG1104" s="9">
        <v>63.26</v>
      </c>
      <c r="FH1104" s="9">
        <v>66.7</v>
      </c>
      <c r="FI1104" s="9">
        <v>68.8</v>
      </c>
      <c r="FJ1104" s="9">
        <v>69.03</v>
      </c>
      <c r="FK1104" s="9">
        <v>69</v>
      </c>
      <c r="FL1104" s="9">
        <v>68.64</v>
      </c>
      <c r="FM1104" s="9">
        <v>66.34</v>
      </c>
      <c r="FO1104" s="9">
        <v>84.366100000000003</v>
      </c>
      <c r="FP1104" s="7">
        <v>101.04</v>
      </c>
      <c r="FQ1104" s="9">
        <v>1.3302</v>
      </c>
      <c r="FT1104" s="7">
        <v>4.07</v>
      </c>
      <c r="FU1104" s="7">
        <v>4.7699999999999996</v>
      </c>
      <c r="FV1104" s="9">
        <v>84.523700000000005</v>
      </c>
      <c r="FX1104" s="9">
        <v>100.21</v>
      </c>
      <c r="FY1104" s="9">
        <v>91.76</v>
      </c>
      <c r="FZ1104" s="9">
        <v>83.4</v>
      </c>
      <c r="GA1104" s="9">
        <v>76.59</v>
      </c>
      <c r="GB1104" s="9">
        <v>72.69</v>
      </c>
      <c r="GD1104" s="9">
        <v>100.21</v>
      </c>
      <c r="GE1104" s="9">
        <v>96.04</v>
      </c>
      <c r="GF1104" s="9">
        <v>91.76</v>
      </c>
      <c r="GG1104" s="9">
        <v>88.22</v>
      </c>
      <c r="GH1104" s="9">
        <v>85.52</v>
      </c>
      <c r="GI1104" s="9">
        <v>83.4</v>
      </c>
      <c r="GJ1104" s="9">
        <v>81.75</v>
      </c>
      <c r="GK1104" s="9">
        <v>80.42</v>
      </c>
      <c r="GL1104" s="9">
        <v>79.23</v>
      </c>
      <c r="GM1104" s="9">
        <v>78.19</v>
      </c>
      <c r="GN1104" s="9">
        <v>77.319999999999993</v>
      </c>
      <c r="GO1104" s="9">
        <v>76.59</v>
      </c>
      <c r="GP1104" s="9">
        <v>76.010000000000005</v>
      </c>
      <c r="GQ1104" s="9">
        <v>75.510000000000005</v>
      </c>
      <c r="GR1104" s="9">
        <v>75.040000000000006</v>
      </c>
      <c r="GS1104" s="9">
        <v>74.66</v>
      </c>
      <c r="GT1104" s="9">
        <v>74.36</v>
      </c>
      <c r="GU1104" s="9">
        <v>74.08</v>
      </c>
      <c r="GV1104" s="9">
        <v>73.819999999999993</v>
      </c>
      <c r="GW1104" s="9">
        <v>73.58</v>
      </c>
      <c r="GX1104" s="9">
        <v>73.3</v>
      </c>
      <c r="GY1104" s="9">
        <v>73.05</v>
      </c>
      <c r="GZ1104" s="9">
        <v>72.86</v>
      </c>
      <c r="HA1104" s="9">
        <v>72.69</v>
      </c>
      <c r="HB1104" s="9">
        <v>72.569999999999993</v>
      </c>
      <c r="HC1104" s="9">
        <v>72.41</v>
      </c>
      <c r="HD1104" s="9">
        <v>72.260000000000005</v>
      </c>
      <c r="HE1104" s="9">
        <v>72.11</v>
      </c>
      <c r="HF1104" s="9">
        <v>71.97</v>
      </c>
      <c r="HG1104" s="9">
        <v>71.849999999999994</v>
      </c>
      <c r="HH1104" s="9">
        <v>71.75</v>
      </c>
      <c r="HI1104" s="9">
        <v>71.680000000000007</v>
      </c>
      <c r="HJ1104" s="9">
        <v>71.58</v>
      </c>
      <c r="HK1104" s="9">
        <v>71.48</v>
      </c>
      <c r="HL1104" s="9">
        <v>71.42</v>
      </c>
      <c r="HM1104" s="9">
        <v>71.400000000000006</v>
      </c>
      <c r="HN1104" s="9">
        <v>71.349999999999994</v>
      </c>
      <c r="HO1104" s="9">
        <v>71.31</v>
      </c>
      <c r="HP1104" s="9">
        <v>71.25</v>
      </c>
      <c r="HQ1104" s="9">
        <v>71.17</v>
      </c>
      <c r="HR1104" s="9">
        <v>71.08</v>
      </c>
      <c r="HS1104" s="9">
        <v>71.010000000000005</v>
      </c>
      <c r="HT1104" s="9">
        <v>70.94</v>
      </c>
      <c r="HU1104" s="9">
        <v>70.92</v>
      </c>
      <c r="HV1104" s="9">
        <v>70.900000000000006</v>
      </c>
      <c r="HW1104" s="9">
        <v>70.91</v>
      </c>
      <c r="HX1104" s="9">
        <v>70.91</v>
      </c>
      <c r="HY1104" s="9">
        <v>70.900000000000006</v>
      </c>
      <c r="ID1104" s="14">
        <v>84.838099999999997</v>
      </c>
      <c r="IE1104" s="14">
        <v>84.747900000000001</v>
      </c>
      <c r="IF1104" s="14">
        <v>-0.10641399999999999</v>
      </c>
      <c r="IH1104" s="7">
        <v>100.21</v>
      </c>
      <c r="II1104" s="9">
        <v>129.44</v>
      </c>
    </row>
    <row r="1105" spans="1:243" x14ac:dyDescent="0.35">
      <c r="A1105" s="6">
        <f t="shared" si="236"/>
        <v>46098</v>
      </c>
      <c r="B1105" s="13">
        <f t="shared" si="231"/>
        <v>3</v>
      </c>
      <c r="C1105" s="13">
        <f t="shared" si="232"/>
        <v>2026</v>
      </c>
      <c r="D1105">
        <f t="shared" si="233"/>
        <v>202603</v>
      </c>
      <c r="E1105">
        <f t="shared" si="234"/>
        <v>1</v>
      </c>
      <c r="F1105">
        <f t="shared" si="235"/>
        <v>202601</v>
      </c>
      <c r="G1105" t="s">
        <v>2327</v>
      </c>
      <c r="H1105" s="9">
        <v>3.75</v>
      </c>
      <c r="I1105" s="9">
        <v>3.7290000000000001</v>
      </c>
      <c r="J1105" s="10">
        <v>3.7118696999999998</v>
      </c>
      <c r="K1105" s="10">
        <v>3.7207066000000002</v>
      </c>
      <c r="L1105" s="10">
        <v>3.7382081999999999</v>
      </c>
      <c r="M1105" s="10">
        <v>3.7620833999999999</v>
      </c>
      <c r="N1105" s="10">
        <v>3.7875185</v>
      </c>
      <c r="O1105" s="10">
        <v>3.8104857999999999</v>
      </c>
      <c r="P1105" s="10">
        <v>3.8304225999999999</v>
      </c>
      <c r="Q1105" s="10">
        <v>3.8481342999999999</v>
      </c>
      <c r="R1105" s="10">
        <v>3.8651507999999999</v>
      </c>
      <c r="S1105" s="10">
        <v>3.8824526000000001</v>
      </c>
      <c r="T1105" s="10">
        <v>3.9001082999999999</v>
      </c>
      <c r="U1105" s="10">
        <v>3.917259</v>
      </c>
      <c r="V1105" s="10">
        <v>3.9321945</v>
      </c>
      <c r="W1105" s="10">
        <v>3.9445063999999999</v>
      </c>
      <c r="X1105" s="10">
        <v>3.9541966</v>
      </c>
      <c r="Y1105" s="10">
        <v>3.9612676000000002</v>
      </c>
      <c r="Z1105" s="10">
        <v>3.9657217999999999</v>
      </c>
      <c r="AA1105" s="10">
        <v>3.9675614000000001</v>
      </c>
      <c r="AB1105" s="10">
        <v>3.9668611999999999</v>
      </c>
      <c r="AC1105" s="10">
        <v>3.9640328</v>
      </c>
      <c r="AD1105" s="10">
        <v>3.9595851</v>
      </c>
      <c r="AE1105" s="10">
        <v>3.9540270999999998</v>
      </c>
      <c r="AF1105" s="10">
        <v>3.9478677000000002</v>
      </c>
      <c r="AG1105" s="10">
        <v>3.9416161000000001</v>
      </c>
      <c r="AH1105" s="10">
        <v>3.9357114000000002</v>
      </c>
      <c r="AI1105" s="10">
        <v>3.9302849000000002</v>
      </c>
      <c r="AJ1105" s="10">
        <v>3.9253830999999999</v>
      </c>
      <c r="AK1105" s="10">
        <v>3.9210522000000001</v>
      </c>
      <c r="AL1105" s="10">
        <v>3.9173385999999999</v>
      </c>
      <c r="AM1105" s="10">
        <v>3.9142887000000002</v>
      </c>
      <c r="AN1105" s="10">
        <v>3.9119489000000001</v>
      </c>
      <c r="AO1105" s="10">
        <v>3.9103655000000002</v>
      </c>
      <c r="AP1105" s="10">
        <v>3.9095849</v>
      </c>
      <c r="AQ1105" s="10">
        <v>3.9096533999999998</v>
      </c>
      <c r="AR1105" s="10">
        <v>3.9106174999999999</v>
      </c>
      <c r="AS1105" s="10">
        <v>3.9125234</v>
      </c>
      <c r="AT1105" s="10">
        <v>3.9154059000000001</v>
      </c>
      <c r="AU1105" s="10">
        <v>3.9192374999999999</v>
      </c>
      <c r="AV1105" s="10">
        <v>3.9239693</v>
      </c>
      <c r="AW1105" s="10">
        <v>3.9295526999999999</v>
      </c>
      <c r="AX1105" s="10">
        <v>3.9359392</v>
      </c>
      <c r="AY1105" s="10">
        <v>3.9430800000000001</v>
      </c>
      <c r="AZ1105" s="10">
        <v>3.9509264000000002</v>
      </c>
      <c r="BA1105" s="10">
        <v>3.9594299999999998</v>
      </c>
      <c r="BB1105" s="10">
        <v>3.9685419</v>
      </c>
      <c r="BC1105" s="10">
        <v>3.9782134</v>
      </c>
      <c r="BD1105" s="10">
        <v>3.9883961000000001</v>
      </c>
      <c r="BE1105" s="10">
        <v>3.9990412000000002</v>
      </c>
      <c r="BF1105" s="10">
        <v>4.010103</v>
      </c>
      <c r="BG1105" s="10">
        <v>4.0215508</v>
      </c>
      <c r="BH1105" s="10">
        <v>4.0333582000000003</v>
      </c>
      <c r="BI1105" s="10">
        <v>4.0454987999999998</v>
      </c>
      <c r="BJ1105" s="10">
        <v>4.0579463999999996</v>
      </c>
      <c r="BK1105" s="10">
        <v>4.0706743999999997</v>
      </c>
      <c r="BL1105" s="10">
        <v>4.0836566999999997</v>
      </c>
      <c r="BM1105" s="10">
        <v>4.0968669999999996</v>
      </c>
      <c r="BN1105" s="10">
        <v>4.1102787000000003</v>
      </c>
      <c r="BO1105" s="10">
        <v>4.1238655</v>
      </c>
      <c r="BP1105" s="10">
        <v>4.1376013</v>
      </c>
      <c r="BQ1105" s="10">
        <v>4.1514594999999996</v>
      </c>
      <c r="BR1105" s="10">
        <v>4.2362409999999997</v>
      </c>
      <c r="BS1105" s="10">
        <v>4.3220394999999998</v>
      </c>
      <c r="BU1105" s="9">
        <v>131.19999999999999</v>
      </c>
      <c r="BV1105" s="9">
        <v>129.91</v>
      </c>
      <c r="BW1105" s="9">
        <v>125.83</v>
      </c>
      <c r="BX1105" s="9">
        <v>123.91</v>
      </c>
      <c r="BY1105" s="9">
        <v>124.21</v>
      </c>
      <c r="BZ1105" s="9">
        <v>124.56</v>
      </c>
      <c r="CA1105" s="9">
        <v>123.19</v>
      </c>
      <c r="CB1105" s="9">
        <v>125.59</v>
      </c>
      <c r="CC1105" s="9">
        <v>127.49</v>
      </c>
      <c r="CD1105" s="9">
        <v>127.36</v>
      </c>
      <c r="CE1105" s="9">
        <v>125.7</v>
      </c>
      <c r="CF1105" s="9">
        <v>116.46</v>
      </c>
      <c r="CG1105" s="9">
        <v>98.63</v>
      </c>
      <c r="CH1105" s="9">
        <v>88.43</v>
      </c>
      <c r="CI1105" s="9">
        <v>85.34</v>
      </c>
      <c r="CJ1105" s="9">
        <v>85.51</v>
      </c>
      <c r="CK1105" s="9">
        <v>85.33</v>
      </c>
      <c r="CL1105" s="9">
        <v>84.31</v>
      </c>
      <c r="CM1105" s="9">
        <v>85.53</v>
      </c>
      <c r="CN1105" s="9">
        <v>86.72</v>
      </c>
      <c r="CO1105" s="9">
        <v>87.85</v>
      </c>
      <c r="CP1105" s="9">
        <v>90.5</v>
      </c>
      <c r="CQ1105" s="9">
        <v>90.4</v>
      </c>
      <c r="CR1105" s="9">
        <v>83.52</v>
      </c>
      <c r="CS1105" s="9">
        <v>69.25</v>
      </c>
      <c r="CT1105" s="9">
        <v>63.81</v>
      </c>
      <c r="CU1105" s="9">
        <v>61.26</v>
      </c>
      <c r="CV1105" s="9">
        <v>59.23</v>
      </c>
      <c r="CW1105" s="9">
        <v>59.28</v>
      </c>
      <c r="CX1105" s="9">
        <v>61.38</v>
      </c>
      <c r="CY1105" s="9">
        <v>64.349999999999994</v>
      </c>
      <c r="CZ1105" s="9">
        <v>66.58</v>
      </c>
      <c r="DA1105" s="9">
        <v>67.510000000000005</v>
      </c>
      <c r="DB1105" s="9">
        <v>71.290000000000006</v>
      </c>
      <c r="DC1105" s="9">
        <v>70.510000000000005</v>
      </c>
      <c r="DD1105" s="9">
        <v>68.67</v>
      </c>
      <c r="DE1105" s="9">
        <v>62.57</v>
      </c>
      <c r="DF1105" s="9">
        <v>59.4</v>
      </c>
      <c r="DG1105" s="9">
        <v>57.93</v>
      </c>
      <c r="DH1105" s="9">
        <v>57.74</v>
      </c>
      <c r="DI1105" s="9">
        <v>57.37</v>
      </c>
      <c r="DJ1105" s="9">
        <v>58.16</v>
      </c>
      <c r="DK1105" s="9">
        <v>62.89</v>
      </c>
      <c r="DL1105" s="9">
        <v>65.540000000000006</v>
      </c>
      <c r="DM1105" s="9">
        <v>68.14</v>
      </c>
      <c r="DN1105" s="9">
        <v>71.95</v>
      </c>
      <c r="DO1105" s="9">
        <v>72.98</v>
      </c>
      <c r="DP1105" s="9">
        <v>72.12</v>
      </c>
      <c r="DR1105" s="9">
        <v>97.68</v>
      </c>
      <c r="DS1105" s="9">
        <v>96.78</v>
      </c>
      <c r="DT1105" s="9">
        <v>95.86</v>
      </c>
      <c r="DU1105" s="9">
        <v>95.24</v>
      </c>
      <c r="DV1105" s="9">
        <v>95.64</v>
      </c>
      <c r="DW1105" s="9">
        <v>96.48</v>
      </c>
      <c r="DX1105" s="9">
        <v>94.83</v>
      </c>
      <c r="DY1105" s="9">
        <v>95.82</v>
      </c>
      <c r="DZ1105" s="9">
        <v>97.3</v>
      </c>
      <c r="EA1105" s="9">
        <v>101.08</v>
      </c>
      <c r="EB1105" s="9">
        <v>101.8</v>
      </c>
      <c r="EC1105" s="9">
        <v>98.58</v>
      </c>
      <c r="ED1105" s="9">
        <v>76.459999999999994</v>
      </c>
      <c r="EE1105" s="9">
        <v>72.38</v>
      </c>
      <c r="EF1105" s="9">
        <v>71.38</v>
      </c>
      <c r="EG1105" s="9">
        <v>71.64</v>
      </c>
      <c r="EH1105" s="9">
        <v>72.52</v>
      </c>
      <c r="EI1105" s="9">
        <v>75.12</v>
      </c>
      <c r="EJ1105" s="9">
        <v>76.31</v>
      </c>
      <c r="EK1105" s="9">
        <v>78.05</v>
      </c>
      <c r="EL1105" s="9">
        <v>78.22</v>
      </c>
      <c r="EM1105" s="9">
        <v>78.25</v>
      </c>
      <c r="EN1105" s="9">
        <v>77.7</v>
      </c>
      <c r="EO1105" s="9">
        <v>74.959999999999994</v>
      </c>
      <c r="EP1105" s="9">
        <v>62.17</v>
      </c>
      <c r="EQ1105" s="9">
        <v>59.21</v>
      </c>
      <c r="ER1105" s="9">
        <v>58.48</v>
      </c>
      <c r="ES1105" s="9">
        <v>58.51</v>
      </c>
      <c r="ET1105" s="9">
        <v>59.29</v>
      </c>
      <c r="EU1105" s="9">
        <v>61.82</v>
      </c>
      <c r="EV1105" s="9">
        <v>65.92</v>
      </c>
      <c r="EW1105" s="9">
        <v>67.84</v>
      </c>
      <c r="EX1105" s="9">
        <v>68.06</v>
      </c>
      <c r="EY1105" s="9">
        <v>68.040000000000006</v>
      </c>
      <c r="EZ1105" s="9">
        <v>67.66</v>
      </c>
      <c r="FA1105" s="9">
        <v>65.599999999999994</v>
      </c>
      <c r="FB1105" s="9">
        <v>63.25</v>
      </c>
      <c r="FC1105" s="9">
        <v>61.14</v>
      </c>
      <c r="FD1105" s="9">
        <v>60.11</v>
      </c>
      <c r="FE1105" s="9">
        <v>59.63</v>
      </c>
      <c r="FF1105" s="9">
        <v>60.72</v>
      </c>
      <c r="FG1105" s="9">
        <v>63.96</v>
      </c>
      <c r="FH1105" s="9">
        <v>66.760000000000005</v>
      </c>
      <c r="FI1105" s="9">
        <v>68.86</v>
      </c>
      <c r="FJ1105" s="9">
        <v>69.09</v>
      </c>
      <c r="FK1105" s="9">
        <v>69.06</v>
      </c>
      <c r="FL1105" s="9">
        <v>68.7</v>
      </c>
      <c r="FM1105" s="9">
        <v>66.400000000000006</v>
      </c>
      <c r="FO1105" s="9">
        <v>84.421899999999994</v>
      </c>
      <c r="FP1105" s="7">
        <v>108.39</v>
      </c>
      <c r="FQ1105" s="9">
        <v>1.3343</v>
      </c>
      <c r="FT1105" s="7">
        <v>4.05</v>
      </c>
      <c r="FU1105" s="7">
        <v>4.6900000000000004</v>
      </c>
      <c r="FV1105" s="9">
        <v>84.595799999999997</v>
      </c>
      <c r="FX1105" s="9">
        <v>103.42</v>
      </c>
      <c r="FY1105" s="9">
        <v>95.02</v>
      </c>
      <c r="FZ1105" s="9">
        <v>85.79</v>
      </c>
      <c r="GA1105" s="9">
        <v>78.11</v>
      </c>
      <c r="GB1105" s="9">
        <v>73.61</v>
      </c>
      <c r="GD1105" s="9">
        <v>103.42</v>
      </c>
      <c r="GE1105" s="9">
        <v>99.39</v>
      </c>
      <c r="GF1105" s="9">
        <v>95.02</v>
      </c>
      <c r="GG1105" s="9">
        <v>91.21</v>
      </c>
      <c r="GH1105" s="9">
        <v>88.21</v>
      </c>
      <c r="GI1105" s="9">
        <v>85.79</v>
      </c>
      <c r="GJ1105" s="9">
        <v>83.95</v>
      </c>
      <c r="GK1105" s="9">
        <v>82.47</v>
      </c>
      <c r="GL1105" s="9">
        <v>81.14</v>
      </c>
      <c r="GM1105" s="9">
        <v>79.959999999999994</v>
      </c>
      <c r="GN1105" s="9">
        <v>78.95</v>
      </c>
      <c r="GO1105" s="9">
        <v>78.11</v>
      </c>
      <c r="GP1105" s="9">
        <v>77.42</v>
      </c>
      <c r="GQ1105" s="9">
        <v>76.84</v>
      </c>
      <c r="GR1105" s="9">
        <v>76.3</v>
      </c>
      <c r="GS1105" s="9">
        <v>75.86</v>
      </c>
      <c r="GT1105" s="9">
        <v>75.52</v>
      </c>
      <c r="GU1105" s="9">
        <v>75.2</v>
      </c>
      <c r="GV1105" s="9">
        <v>74.91</v>
      </c>
      <c r="GW1105" s="9">
        <v>74.63</v>
      </c>
      <c r="GX1105" s="9">
        <v>74.319999999999993</v>
      </c>
      <c r="GY1105" s="9">
        <v>74.03</v>
      </c>
      <c r="GZ1105" s="9">
        <v>73.81</v>
      </c>
      <c r="HA1105" s="9">
        <v>73.61</v>
      </c>
      <c r="HB1105" s="9">
        <v>73.459999999999994</v>
      </c>
      <c r="HC1105" s="9">
        <v>73.27</v>
      </c>
      <c r="HD1105" s="9">
        <v>73.09</v>
      </c>
      <c r="HE1105" s="9">
        <v>72.91</v>
      </c>
      <c r="HF1105" s="9">
        <v>72.75</v>
      </c>
      <c r="HG1105" s="9">
        <v>72.599999999999994</v>
      </c>
      <c r="HH1105" s="9">
        <v>72.489999999999995</v>
      </c>
      <c r="HI1105" s="9">
        <v>72.400000000000006</v>
      </c>
      <c r="HJ1105" s="9">
        <v>72.27</v>
      </c>
      <c r="HK1105" s="9">
        <v>72.16</v>
      </c>
      <c r="HL1105" s="9">
        <v>72.09</v>
      </c>
      <c r="HM1105" s="9">
        <v>72.05</v>
      </c>
      <c r="HN1105" s="9">
        <v>71.98</v>
      </c>
      <c r="HO1105" s="9">
        <v>71.92</v>
      </c>
      <c r="HP1105" s="9">
        <v>71.84</v>
      </c>
      <c r="HQ1105" s="9">
        <v>71.75</v>
      </c>
      <c r="HR1105" s="9">
        <v>71.64</v>
      </c>
      <c r="HS1105" s="9">
        <v>71.55</v>
      </c>
      <c r="HT1105" s="9">
        <v>71.459999999999994</v>
      </c>
      <c r="HU1105" s="9">
        <v>71.430000000000007</v>
      </c>
      <c r="HV1105" s="9">
        <v>71.400000000000006</v>
      </c>
      <c r="HW1105" s="9">
        <v>71.39</v>
      </c>
      <c r="HX1105" s="9">
        <v>71.38</v>
      </c>
      <c r="HY1105" s="9">
        <v>71.36</v>
      </c>
      <c r="ID1105" s="14">
        <v>84.838099999999997</v>
      </c>
      <c r="IE1105" s="14">
        <v>84.747900000000001</v>
      </c>
      <c r="IF1105" s="14">
        <v>-0.10641399999999999</v>
      </c>
      <c r="IH1105" s="7">
        <v>103.42</v>
      </c>
      <c r="II1105" s="9">
        <v>131.19999999999999</v>
      </c>
    </row>
    <row r="1106" spans="1:243" x14ac:dyDescent="0.35">
      <c r="A1106" s="6">
        <f t="shared" si="236"/>
        <v>46099</v>
      </c>
      <c r="B1106" s="13">
        <f t="shared" si="231"/>
        <v>3</v>
      </c>
      <c r="C1106" s="13">
        <f t="shared" si="232"/>
        <v>2026</v>
      </c>
      <c r="D1106">
        <f t="shared" si="233"/>
        <v>202603</v>
      </c>
      <c r="E1106">
        <f t="shared" si="234"/>
        <v>1</v>
      </c>
      <c r="F1106">
        <f t="shared" si="235"/>
        <v>202601</v>
      </c>
      <c r="G1106" t="s">
        <v>2328</v>
      </c>
      <c r="H1106" s="9">
        <v>3.75</v>
      </c>
      <c r="I1106" s="9">
        <v>3.7296</v>
      </c>
      <c r="J1106" s="10">
        <v>3.7148430000000001</v>
      </c>
      <c r="K1106" s="10">
        <v>3.7365984000000001</v>
      </c>
      <c r="L1106" s="10">
        <v>3.7688527000000001</v>
      </c>
      <c r="M1106" s="10">
        <v>3.8077690999999998</v>
      </c>
      <c r="N1106" s="10">
        <v>3.8458342999999999</v>
      </c>
      <c r="O1106" s="10">
        <v>3.8775949000000001</v>
      </c>
      <c r="P1106" s="10">
        <v>3.9032524999999998</v>
      </c>
      <c r="Q1106" s="10">
        <v>3.9242680999999999</v>
      </c>
      <c r="R1106" s="10">
        <v>3.9428198999999999</v>
      </c>
      <c r="S1106" s="10">
        <v>3.9604427000000002</v>
      </c>
      <c r="T1106" s="10">
        <v>3.9773863999999999</v>
      </c>
      <c r="U1106" s="10">
        <v>3.9927820000000001</v>
      </c>
      <c r="V1106" s="10">
        <v>4.0050090000000003</v>
      </c>
      <c r="W1106" s="10">
        <v>4.0137879999999999</v>
      </c>
      <c r="X1106" s="10">
        <v>4.0192509000000003</v>
      </c>
      <c r="Y1106" s="10">
        <v>4.0215296</v>
      </c>
      <c r="Z1106" s="10">
        <v>4.0207563000000004</v>
      </c>
      <c r="AA1106" s="10">
        <v>4.0170627000000003</v>
      </c>
      <c r="AB1106" s="10">
        <v>4.0106438000000004</v>
      </c>
      <c r="AC1106" s="10">
        <v>4.0020490999999998</v>
      </c>
      <c r="AD1106" s="10">
        <v>3.9919536999999998</v>
      </c>
      <c r="AE1106" s="10">
        <v>3.9810324000000001</v>
      </c>
      <c r="AF1106" s="10">
        <v>3.9699597999999998</v>
      </c>
      <c r="AG1106" s="10">
        <v>3.9594111999999999</v>
      </c>
      <c r="AH1106" s="10">
        <v>3.9499762</v>
      </c>
      <c r="AI1106" s="10">
        <v>3.9417854999999999</v>
      </c>
      <c r="AJ1106" s="10">
        <v>3.9348168000000001</v>
      </c>
      <c r="AK1106" s="10">
        <v>3.9290468999999999</v>
      </c>
      <c r="AL1106" s="10">
        <v>3.9244530000000002</v>
      </c>
      <c r="AM1106" s="10">
        <v>3.9210123000000001</v>
      </c>
      <c r="AN1106" s="10">
        <v>3.9187017000000002</v>
      </c>
      <c r="AO1106" s="10">
        <v>3.9174985000000002</v>
      </c>
      <c r="AP1106" s="10">
        <v>3.9173798</v>
      </c>
      <c r="AQ1106" s="10">
        <v>3.9183226000000002</v>
      </c>
      <c r="AR1106" s="10">
        <v>3.9203041999999999</v>
      </c>
      <c r="AS1106" s="10">
        <v>3.9233015</v>
      </c>
      <c r="AT1106" s="10">
        <v>3.9272863999999998</v>
      </c>
      <c r="AU1106" s="10">
        <v>3.9322048999999999</v>
      </c>
      <c r="AV1106" s="10">
        <v>3.9379949000000001</v>
      </c>
      <c r="AW1106" s="10">
        <v>3.9445945</v>
      </c>
      <c r="AX1106" s="10">
        <v>3.9519419</v>
      </c>
      <c r="AY1106" s="10">
        <v>3.959975</v>
      </c>
      <c r="AZ1106" s="10">
        <v>3.9686319000000001</v>
      </c>
      <c r="BA1106" s="10">
        <v>3.9778506999999999</v>
      </c>
      <c r="BB1106" s="10">
        <v>3.9875693000000001</v>
      </c>
      <c r="BC1106" s="10">
        <v>3.9977258</v>
      </c>
      <c r="BD1106" s="10">
        <v>4.0082585000000002</v>
      </c>
      <c r="BE1106" s="10">
        <v>4.0191049999999997</v>
      </c>
      <c r="BF1106" s="10">
        <v>4.0302109000000002</v>
      </c>
      <c r="BG1106" s="10">
        <v>4.0415535</v>
      </c>
      <c r="BH1106" s="10">
        <v>4.0531183000000004</v>
      </c>
      <c r="BI1106" s="10">
        <v>4.0648916000000002</v>
      </c>
      <c r="BJ1106" s="10">
        <v>4.0768595000000003</v>
      </c>
      <c r="BK1106" s="10">
        <v>4.0890075000000001</v>
      </c>
      <c r="BL1106" s="10">
        <v>4.1013219000000003</v>
      </c>
      <c r="BM1106" s="10">
        <v>4.1137888</v>
      </c>
      <c r="BN1106" s="10">
        <v>4.1263937000000004</v>
      </c>
      <c r="BO1106" s="10">
        <v>4.1391229000000003</v>
      </c>
      <c r="BP1106" s="10">
        <v>4.1519624999999998</v>
      </c>
      <c r="BQ1106" s="10">
        <v>4.1648981000000003</v>
      </c>
      <c r="BR1106" s="10">
        <v>4.2439675000000001</v>
      </c>
      <c r="BS1106" s="10">
        <v>4.3243071000000004</v>
      </c>
      <c r="BU1106" s="9">
        <v>139.44999999999999</v>
      </c>
      <c r="BV1106" s="9">
        <v>137.87</v>
      </c>
      <c r="BW1106" s="9">
        <v>133.56</v>
      </c>
      <c r="BX1106" s="9">
        <v>131.02000000000001</v>
      </c>
      <c r="BY1106" s="9">
        <v>131.32</v>
      </c>
      <c r="BZ1106" s="9">
        <v>131.53</v>
      </c>
      <c r="CA1106" s="9">
        <v>129.76</v>
      </c>
      <c r="CB1106" s="9">
        <v>132.06</v>
      </c>
      <c r="CC1106" s="9">
        <v>133.86000000000001</v>
      </c>
      <c r="CD1106" s="9">
        <v>133.03</v>
      </c>
      <c r="CE1106" s="9">
        <v>130.57</v>
      </c>
      <c r="CF1106" s="9">
        <v>120.83</v>
      </c>
      <c r="CG1106" s="9">
        <v>101.3</v>
      </c>
      <c r="CH1106" s="9">
        <v>88</v>
      </c>
      <c r="CI1106" s="9">
        <v>83.91</v>
      </c>
      <c r="CJ1106" s="9">
        <v>84.48</v>
      </c>
      <c r="CK1106" s="9">
        <v>84.96</v>
      </c>
      <c r="CL1106" s="9">
        <v>84.55</v>
      </c>
      <c r="CM1106" s="9">
        <v>85.28</v>
      </c>
      <c r="CN1106" s="9">
        <v>86.07</v>
      </c>
      <c r="CO1106" s="9">
        <v>87</v>
      </c>
      <c r="CP1106" s="9">
        <v>89.95</v>
      </c>
      <c r="CQ1106" s="9">
        <v>89.85</v>
      </c>
      <c r="CR1106" s="9">
        <v>82.97</v>
      </c>
      <c r="CS1106" s="9">
        <v>68.3</v>
      </c>
      <c r="CT1106" s="9">
        <v>62.86</v>
      </c>
      <c r="CU1106" s="9">
        <v>60.31</v>
      </c>
      <c r="CV1106" s="9">
        <v>58.29</v>
      </c>
      <c r="CW1106" s="9">
        <v>58.34</v>
      </c>
      <c r="CX1106" s="9">
        <v>60.44</v>
      </c>
      <c r="CY1106" s="9">
        <v>63.61</v>
      </c>
      <c r="CZ1106" s="9">
        <v>65.64</v>
      </c>
      <c r="DA1106" s="9">
        <v>66.569999999999993</v>
      </c>
      <c r="DB1106" s="9">
        <v>70.349999999999994</v>
      </c>
      <c r="DC1106" s="9">
        <v>69.569999999999993</v>
      </c>
      <c r="DD1106" s="9">
        <v>67.73</v>
      </c>
      <c r="DE1106" s="9">
        <v>60.73</v>
      </c>
      <c r="DF1106" s="9">
        <v>57.56</v>
      </c>
      <c r="DG1106" s="9">
        <v>56.09</v>
      </c>
      <c r="DH1106" s="9">
        <v>55.9</v>
      </c>
      <c r="DI1106" s="9">
        <v>55.53</v>
      </c>
      <c r="DJ1106" s="9">
        <v>56.32</v>
      </c>
      <c r="DK1106" s="9">
        <v>61.05</v>
      </c>
      <c r="DL1106" s="9">
        <v>63.69</v>
      </c>
      <c r="DM1106" s="9">
        <v>66.290000000000006</v>
      </c>
      <c r="DN1106" s="9">
        <v>70.099999999999994</v>
      </c>
      <c r="DO1106" s="9">
        <v>71.13</v>
      </c>
      <c r="DP1106" s="9">
        <v>70.27</v>
      </c>
      <c r="DR1106" s="9">
        <v>102.46</v>
      </c>
      <c r="DS1106" s="9">
        <v>101.56</v>
      </c>
      <c r="DT1106" s="9">
        <v>101.27</v>
      </c>
      <c r="DU1106" s="9">
        <v>100</v>
      </c>
      <c r="DV1106" s="9">
        <v>100.38</v>
      </c>
      <c r="DW1106" s="9">
        <v>101.26</v>
      </c>
      <c r="DX1106" s="9">
        <v>98.71</v>
      </c>
      <c r="DY1106" s="9">
        <v>99.72</v>
      </c>
      <c r="DZ1106" s="9">
        <v>101.23</v>
      </c>
      <c r="EA1106" s="9">
        <v>105.32</v>
      </c>
      <c r="EB1106" s="9">
        <v>106.06</v>
      </c>
      <c r="EC1106" s="9">
        <v>102.76</v>
      </c>
      <c r="ED1106" s="9">
        <v>76.61</v>
      </c>
      <c r="EE1106" s="9">
        <v>72.53</v>
      </c>
      <c r="EF1106" s="9">
        <v>71.53</v>
      </c>
      <c r="EG1106" s="9">
        <v>71.790000000000006</v>
      </c>
      <c r="EH1106" s="9">
        <v>72.67</v>
      </c>
      <c r="EI1106" s="9">
        <v>75.27</v>
      </c>
      <c r="EJ1106" s="9">
        <v>76.16</v>
      </c>
      <c r="EK1106" s="9">
        <v>77.900000000000006</v>
      </c>
      <c r="EL1106" s="9">
        <v>78.069999999999993</v>
      </c>
      <c r="EM1106" s="9">
        <v>78.099999999999994</v>
      </c>
      <c r="EN1106" s="9">
        <v>77.55</v>
      </c>
      <c r="EO1106" s="9">
        <v>74.819999999999993</v>
      </c>
      <c r="EP1106" s="9">
        <v>62.25</v>
      </c>
      <c r="EQ1106" s="9">
        <v>59.29</v>
      </c>
      <c r="ER1106" s="9">
        <v>58.56</v>
      </c>
      <c r="ES1106" s="9">
        <v>58.58</v>
      </c>
      <c r="ET1106" s="9">
        <v>59.36</v>
      </c>
      <c r="EU1106" s="9">
        <v>61.88</v>
      </c>
      <c r="EV1106" s="9">
        <v>65.209999999999994</v>
      </c>
      <c r="EW1106" s="9">
        <v>67.12</v>
      </c>
      <c r="EX1106" s="9">
        <v>67.34</v>
      </c>
      <c r="EY1106" s="9">
        <v>67.33</v>
      </c>
      <c r="EZ1106" s="9">
        <v>66.959999999999994</v>
      </c>
      <c r="FA1106" s="9">
        <v>64.91</v>
      </c>
      <c r="FB1106" s="9">
        <v>63.36</v>
      </c>
      <c r="FC1106" s="9">
        <v>61.25</v>
      </c>
      <c r="FD1106" s="9">
        <v>60.22</v>
      </c>
      <c r="FE1106" s="9">
        <v>59.74</v>
      </c>
      <c r="FF1106" s="9">
        <v>60.82</v>
      </c>
      <c r="FG1106" s="9">
        <v>64.06</v>
      </c>
      <c r="FH1106" s="9">
        <v>65.69</v>
      </c>
      <c r="FI1106" s="9">
        <v>67.760000000000005</v>
      </c>
      <c r="FJ1106" s="9">
        <v>67.989999999999995</v>
      </c>
      <c r="FK1106" s="9">
        <v>67.959999999999994</v>
      </c>
      <c r="FL1106" s="9">
        <v>67.599999999999994</v>
      </c>
      <c r="FM1106" s="9">
        <v>65.34</v>
      </c>
      <c r="FO1106" s="9">
        <v>84.410899999999998</v>
      </c>
      <c r="FP1106" s="7">
        <v>118.09</v>
      </c>
      <c r="FQ1106" s="9">
        <v>1.3323</v>
      </c>
      <c r="FT1106" s="7">
        <v>4.08</v>
      </c>
      <c r="FU1106" s="7">
        <v>4.7300000000000004</v>
      </c>
      <c r="FV1106" s="9">
        <v>84.574299999999994</v>
      </c>
      <c r="FX1106" s="9">
        <v>107.38</v>
      </c>
      <c r="FY1106" s="9">
        <v>98.16</v>
      </c>
      <c r="FZ1106" s="9">
        <v>88.19</v>
      </c>
      <c r="GA1106" s="9">
        <v>80.39</v>
      </c>
      <c r="GB1106" s="9">
        <v>75.66</v>
      </c>
      <c r="GD1106" s="9">
        <v>107.38</v>
      </c>
      <c r="GE1106" s="9">
        <v>102.92</v>
      </c>
      <c r="GF1106" s="9">
        <v>98.16</v>
      </c>
      <c r="GG1106" s="9">
        <v>94.01</v>
      </c>
      <c r="GH1106" s="9">
        <v>90.76</v>
      </c>
      <c r="GI1106" s="9">
        <v>88.19</v>
      </c>
      <c r="GJ1106" s="9">
        <v>86.26</v>
      </c>
      <c r="GK1106" s="9">
        <v>84.74</v>
      </c>
      <c r="GL1106" s="9">
        <v>83.39</v>
      </c>
      <c r="GM1106" s="9">
        <v>82.21</v>
      </c>
      <c r="GN1106" s="9">
        <v>81.23</v>
      </c>
      <c r="GO1106" s="9">
        <v>80.39</v>
      </c>
      <c r="GP1106" s="9">
        <v>79.69</v>
      </c>
      <c r="GQ1106" s="9">
        <v>79.09</v>
      </c>
      <c r="GR1106" s="9">
        <v>78.52</v>
      </c>
      <c r="GS1106" s="9">
        <v>78.06</v>
      </c>
      <c r="GT1106" s="9">
        <v>77.7</v>
      </c>
      <c r="GU1106" s="9">
        <v>77.349999999999994</v>
      </c>
      <c r="GV1106" s="9">
        <v>77.03</v>
      </c>
      <c r="GW1106" s="9">
        <v>76.739999999999995</v>
      </c>
      <c r="GX1106" s="9">
        <v>76.42</v>
      </c>
      <c r="GY1106" s="9">
        <v>76.12</v>
      </c>
      <c r="GZ1106" s="9">
        <v>75.88</v>
      </c>
      <c r="HA1106" s="9">
        <v>75.66</v>
      </c>
      <c r="HB1106" s="9">
        <v>75.48</v>
      </c>
      <c r="HC1106" s="9">
        <v>75.27</v>
      </c>
      <c r="HD1106" s="9">
        <v>75.06</v>
      </c>
      <c r="HE1106" s="9">
        <v>74.849999999999994</v>
      </c>
      <c r="HF1106" s="9">
        <v>74.650000000000006</v>
      </c>
      <c r="HG1106" s="9">
        <v>74.459999999999994</v>
      </c>
      <c r="HH1106" s="9">
        <v>74.319999999999993</v>
      </c>
      <c r="HI1106" s="9">
        <v>74.209999999999994</v>
      </c>
      <c r="HJ1106" s="9">
        <v>74.06</v>
      </c>
      <c r="HK1106" s="9">
        <v>73.930000000000007</v>
      </c>
      <c r="HL1106" s="9">
        <v>73.83</v>
      </c>
      <c r="HM1106" s="9">
        <v>73.760000000000005</v>
      </c>
      <c r="HN1106" s="9">
        <v>73.66</v>
      </c>
      <c r="HO1106" s="9">
        <v>73.569999999999993</v>
      </c>
      <c r="HP1106" s="9">
        <v>73.47</v>
      </c>
      <c r="HQ1106" s="9">
        <v>73.349999999999994</v>
      </c>
      <c r="HR1106" s="9">
        <v>73.209999999999994</v>
      </c>
      <c r="HS1106" s="9">
        <v>73.099999999999994</v>
      </c>
      <c r="HT1106" s="9">
        <v>72.98</v>
      </c>
      <c r="HU1106" s="9">
        <v>72.930000000000007</v>
      </c>
      <c r="HV1106" s="9">
        <v>72.88</v>
      </c>
      <c r="HW1106" s="9">
        <v>72.84</v>
      </c>
      <c r="HX1106" s="9">
        <v>72.8</v>
      </c>
      <c r="HY1106" s="9">
        <v>72.760000000000005</v>
      </c>
      <c r="ID1106" s="14">
        <v>84.838099999999997</v>
      </c>
      <c r="IE1106" s="14">
        <v>84.747900000000001</v>
      </c>
      <c r="IF1106" s="14">
        <v>-0.10641399999999999</v>
      </c>
      <c r="IH1106" s="7">
        <v>107.38</v>
      </c>
      <c r="II1106" s="9">
        <v>139.44999999999999</v>
      </c>
    </row>
    <row r="1107" spans="1:243" x14ac:dyDescent="0.35">
      <c r="A1107" s="6">
        <f t="shared" si="236"/>
        <v>46100</v>
      </c>
      <c r="B1107" s="13">
        <f t="shared" si="231"/>
        <v>3</v>
      </c>
      <c r="C1107" s="13">
        <f t="shared" si="232"/>
        <v>2026</v>
      </c>
      <c r="D1107">
        <f t="shared" si="233"/>
        <v>202603</v>
      </c>
      <c r="E1107">
        <f t="shared" si="234"/>
        <v>1</v>
      </c>
      <c r="F1107">
        <f t="shared" si="235"/>
        <v>202601</v>
      </c>
      <c r="G1107" t="s">
        <v>2329</v>
      </c>
      <c r="H1107" s="9">
        <v>3.75</v>
      </c>
      <c r="I1107" s="9">
        <v>3.7294</v>
      </c>
      <c r="J1107" s="10">
        <v>3.7425868000000002</v>
      </c>
      <c r="K1107" s="10">
        <v>3.8729509000000002</v>
      </c>
      <c r="L1107" s="10">
        <v>4.0077499000000003</v>
      </c>
      <c r="M1107" s="10">
        <v>4.1403325999999998</v>
      </c>
      <c r="N1107" s="10">
        <v>4.2554499999999997</v>
      </c>
      <c r="O1107" s="10">
        <v>4.3436947000000004</v>
      </c>
      <c r="P1107" s="10">
        <v>4.4072180000000003</v>
      </c>
      <c r="Q1107" s="10">
        <v>4.4496770999999997</v>
      </c>
      <c r="R1107" s="10">
        <v>4.4757230000000003</v>
      </c>
      <c r="S1107" s="10">
        <v>4.4907018000000001</v>
      </c>
      <c r="T1107" s="10">
        <v>4.4978693999999999</v>
      </c>
      <c r="U1107" s="10">
        <v>4.4989372999999997</v>
      </c>
      <c r="V1107" s="10">
        <v>4.4957886</v>
      </c>
      <c r="W1107" s="10">
        <v>4.4890417999999999</v>
      </c>
      <c r="X1107" s="10">
        <v>4.4789323999999997</v>
      </c>
      <c r="Y1107" s="10">
        <v>4.4656951999999999</v>
      </c>
      <c r="Z1107" s="10">
        <v>4.4495652000000003</v>
      </c>
      <c r="AA1107" s="10">
        <v>4.4307778999999998</v>
      </c>
      <c r="AB1107" s="10">
        <v>4.4096152000000002</v>
      </c>
      <c r="AC1107" s="10">
        <v>4.3865993000000003</v>
      </c>
      <c r="AD1107" s="10">
        <v>4.3623301999999997</v>
      </c>
      <c r="AE1107" s="10">
        <v>4.3374071000000001</v>
      </c>
      <c r="AF1107" s="10">
        <v>4.3124289999999998</v>
      </c>
      <c r="AG1107" s="10">
        <v>4.2879959999999997</v>
      </c>
      <c r="AH1107" s="10">
        <v>4.2646299000000001</v>
      </c>
      <c r="AI1107" s="10">
        <v>4.2424749999999998</v>
      </c>
      <c r="AJ1107" s="10">
        <v>4.2215619999999996</v>
      </c>
      <c r="AK1107" s="10">
        <v>4.2019203999999997</v>
      </c>
      <c r="AL1107" s="10">
        <v>4.1835800000000001</v>
      </c>
      <c r="AM1107" s="10">
        <v>4.1665711999999999</v>
      </c>
      <c r="AN1107" s="10">
        <v>4.1509235999999996</v>
      </c>
      <c r="AO1107" s="10">
        <v>4.1366670000000001</v>
      </c>
      <c r="AP1107" s="10">
        <v>4.1238317999999996</v>
      </c>
      <c r="AQ1107" s="10">
        <v>4.1124475</v>
      </c>
      <c r="AR1107" s="10">
        <v>4.1025441999999996</v>
      </c>
      <c r="AS1107" s="10">
        <v>4.0941519</v>
      </c>
      <c r="AT1107" s="10">
        <v>4.0872845</v>
      </c>
      <c r="AU1107" s="10">
        <v>4.0818858000000002</v>
      </c>
      <c r="AV1107" s="10">
        <v>4.0778803999999997</v>
      </c>
      <c r="AW1107" s="10">
        <v>4.0751923999999997</v>
      </c>
      <c r="AX1107" s="10">
        <v>4.0737464000000001</v>
      </c>
      <c r="AY1107" s="10">
        <v>4.0734668000000003</v>
      </c>
      <c r="AZ1107" s="10">
        <v>4.0742779999999996</v>
      </c>
      <c r="BA1107" s="10">
        <v>4.0761042999999999</v>
      </c>
      <c r="BB1107" s="10">
        <v>4.0788703000000002</v>
      </c>
      <c r="BC1107" s="10">
        <v>4.0825002000000001</v>
      </c>
      <c r="BD1107" s="10">
        <v>4.0869187</v>
      </c>
      <c r="BE1107" s="10">
        <v>4.0920499000000001</v>
      </c>
      <c r="BF1107" s="10">
        <v>4.0978246</v>
      </c>
      <c r="BG1107" s="10">
        <v>4.1042017</v>
      </c>
      <c r="BH1107" s="10">
        <v>4.1111472999999998</v>
      </c>
      <c r="BI1107" s="10">
        <v>4.1186280000000002</v>
      </c>
      <c r="BJ1107" s="10">
        <v>4.1266100999999997</v>
      </c>
      <c r="BK1107" s="10">
        <v>4.1350598999999999</v>
      </c>
      <c r="BL1107" s="10">
        <v>4.1439437999999997</v>
      </c>
      <c r="BM1107" s="10">
        <v>4.1532283999999997</v>
      </c>
      <c r="BN1107" s="10">
        <v>4.1628797999999998</v>
      </c>
      <c r="BO1107" s="10">
        <v>4.1728645000000002</v>
      </c>
      <c r="BP1107" s="10">
        <v>4.1831490999999996</v>
      </c>
      <c r="BQ1107" s="10">
        <v>4.1936995000000001</v>
      </c>
      <c r="BR1107" s="10">
        <v>4.2613386999999996</v>
      </c>
      <c r="BS1107" s="10">
        <v>4.3339125999999997</v>
      </c>
      <c r="BU1107" s="9">
        <v>156.63999999999999</v>
      </c>
      <c r="BV1107" s="9">
        <v>155.97</v>
      </c>
      <c r="BW1107" s="9">
        <v>152.35</v>
      </c>
      <c r="BX1107" s="9">
        <v>149.80000000000001</v>
      </c>
      <c r="BY1107" s="9">
        <v>149.65</v>
      </c>
      <c r="BZ1107" s="9">
        <v>150.15</v>
      </c>
      <c r="CA1107" s="9">
        <v>149.88</v>
      </c>
      <c r="CB1107" s="9">
        <v>152.58000000000001</v>
      </c>
      <c r="CC1107" s="9">
        <v>154.47999999999999</v>
      </c>
      <c r="CD1107" s="9">
        <v>153.65</v>
      </c>
      <c r="CE1107" s="9">
        <v>151.19999999999999</v>
      </c>
      <c r="CF1107" s="9">
        <v>141.46</v>
      </c>
      <c r="CG1107" s="9">
        <v>120.73</v>
      </c>
      <c r="CH1107" s="9">
        <v>107.43</v>
      </c>
      <c r="CI1107" s="9">
        <v>103.34</v>
      </c>
      <c r="CJ1107" s="9">
        <v>103.91</v>
      </c>
      <c r="CK1107" s="9">
        <v>104.09</v>
      </c>
      <c r="CL1107" s="9">
        <v>103.67</v>
      </c>
      <c r="CM1107" s="9">
        <v>103.99</v>
      </c>
      <c r="CN1107" s="9">
        <v>104.58</v>
      </c>
      <c r="CO1107" s="9">
        <v>105.51</v>
      </c>
      <c r="CP1107" s="9">
        <v>108.46</v>
      </c>
      <c r="CQ1107" s="9">
        <v>108.36</v>
      </c>
      <c r="CR1107" s="9">
        <v>101.48</v>
      </c>
      <c r="CS1107" s="9">
        <v>78.11</v>
      </c>
      <c r="CT1107" s="9">
        <v>72.67</v>
      </c>
      <c r="CU1107" s="9">
        <v>70.12</v>
      </c>
      <c r="CV1107" s="9">
        <v>68.099999999999994</v>
      </c>
      <c r="CW1107" s="9">
        <v>68.150000000000006</v>
      </c>
      <c r="CX1107" s="9">
        <v>69.349999999999994</v>
      </c>
      <c r="CY1107" s="9">
        <v>70.52</v>
      </c>
      <c r="CZ1107" s="9">
        <v>71.75</v>
      </c>
      <c r="DA1107" s="9">
        <v>72.680000000000007</v>
      </c>
      <c r="DB1107" s="9">
        <v>76.459999999999994</v>
      </c>
      <c r="DC1107" s="9">
        <v>75.680000000000007</v>
      </c>
      <c r="DD1107" s="9">
        <v>73.849999999999994</v>
      </c>
      <c r="DE1107" s="9">
        <v>65.849999999999994</v>
      </c>
      <c r="DF1107" s="9">
        <v>62.68</v>
      </c>
      <c r="DG1107" s="9">
        <v>61.21</v>
      </c>
      <c r="DH1107" s="9">
        <v>61.02</v>
      </c>
      <c r="DI1107" s="9">
        <v>60.65</v>
      </c>
      <c r="DJ1107" s="9">
        <v>61.44</v>
      </c>
      <c r="DK1107" s="9">
        <v>65.17</v>
      </c>
      <c r="DL1107" s="9">
        <v>67.81</v>
      </c>
      <c r="DM1107" s="9">
        <v>70.41</v>
      </c>
      <c r="DN1107" s="9">
        <v>74.22</v>
      </c>
      <c r="DO1107" s="9">
        <v>75.25</v>
      </c>
      <c r="DP1107" s="9">
        <v>74.39</v>
      </c>
      <c r="DR1107" s="9">
        <v>109.72</v>
      </c>
      <c r="DS1107" s="9">
        <v>109.24</v>
      </c>
      <c r="DT1107" s="9">
        <v>110</v>
      </c>
      <c r="DU1107" s="9">
        <v>107.57</v>
      </c>
      <c r="DV1107" s="9">
        <v>107.7</v>
      </c>
      <c r="DW1107" s="9">
        <v>109.03</v>
      </c>
      <c r="DX1107" s="9">
        <v>108.66</v>
      </c>
      <c r="DY1107" s="9">
        <v>109.72</v>
      </c>
      <c r="DZ1107" s="9">
        <v>111.3</v>
      </c>
      <c r="EA1107" s="9">
        <v>115.94</v>
      </c>
      <c r="EB1107" s="9">
        <v>116.71</v>
      </c>
      <c r="EC1107" s="9">
        <v>113.25</v>
      </c>
      <c r="ED1107" s="9">
        <v>85.16</v>
      </c>
      <c r="EE1107" s="9">
        <v>81.08</v>
      </c>
      <c r="EF1107" s="9">
        <v>80.08</v>
      </c>
      <c r="EG1107" s="9">
        <v>80.34</v>
      </c>
      <c r="EH1107" s="9">
        <v>81.22</v>
      </c>
      <c r="EI1107" s="9">
        <v>83.82</v>
      </c>
      <c r="EJ1107" s="9">
        <v>86.98</v>
      </c>
      <c r="EK1107" s="9">
        <v>88.97</v>
      </c>
      <c r="EL1107" s="9">
        <v>89.16</v>
      </c>
      <c r="EM1107" s="9">
        <v>89.2</v>
      </c>
      <c r="EN1107" s="9">
        <v>88.57</v>
      </c>
      <c r="EO1107" s="9">
        <v>85.46</v>
      </c>
      <c r="EP1107" s="9">
        <v>67.760000000000005</v>
      </c>
      <c r="EQ1107" s="9">
        <v>64.760000000000005</v>
      </c>
      <c r="ER1107" s="9">
        <v>63.98</v>
      </c>
      <c r="ES1107" s="9">
        <v>63.96</v>
      </c>
      <c r="ET1107" s="9">
        <v>64.680000000000007</v>
      </c>
      <c r="EU1107" s="9">
        <v>67.16</v>
      </c>
      <c r="EV1107" s="9">
        <v>68.37</v>
      </c>
      <c r="EW1107" s="9">
        <v>70.37</v>
      </c>
      <c r="EX1107" s="9">
        <v>70.599999999999994</v>
      </c>
      <c r="EY1107" s="9">
        <v>70.59</v>
      </c>
      <c r="EZ1107" s="9">
        <v>70.2</v>
      </c>
      <c r="FA1107" s="9">
        <v>68.05</v>
      </c>
      <c r="FB1107" s="9">
        <v>67.680000000000007</v>
      </c>
      <c r="FC1107" s="9">
        <v>65.5</v>
      </c>
      <c r="FD1107" s="9">
        <v>64.41</v>
      </c>
      <c r="FE1107" s="9">
        <v>63.86</v>
      </c>
      <c r="FF1107" s="9">
        <v>64.88</v>
      </c>
      <c r="FG1107" s="9">
        <v>68.06</v>
      </c>
      <c r="FH1107" s="9">
        <v>67.59</v>
      </c>
      <c r="FI1107" s="9">
        <v>69.63</v>
      </c>
      <c r="FJ1107" s="9">
        <v>69.83</v>
      </c>
      <c r="FK1107" s="9">
        <v>69.77</v>
      </c>
      <c r="FL1107" s="9">
        <v>69.38</v>
      </c>
      <c r="FM1107" s="9">
        <v>67.09</v>
      </c>
      <c r="FO1107" s="9">
        <v>84.683999999999997</v>
      </c>
      <c r="FP1107" s="7">
        <v>111.05</v>
      </c>
      <c r="FQ1107" s="9">
        <v>1.3359000000000001</v>
      </c>
      <c r="FT1107" s="7">
        <v>4.43</v>
      </c>
      <c r="FU1107" s="7">
        <v>4.8499999999999996</v>
      </c>
      <c r="FV1107" s="9">
        <v>84.830699999999993</v>
      </c>
      <c r="FX1107" s="9">
        <v>108.65</v>
      </c>
      <c r="FY1107" s="9">
        <v>98.46</v>
      </c>
      <c r="FZ1107" s="9">
        <v>88.39</v>
      </c>
      <c r="GA1107" s="9">
        <v>81.319999999999993</v>
      </c>
      <c r="GB1107" s="9">
        <v>76.97</v>
      </c>
      <c r="GD1107" s="9">
        <v>108.65</v>
      </c>
      <c r="GE1107" s="9">
        <v>103.78</v>
      </c>
      <c r="GF1107" s="9">
        <v>98.46</v>
      </c>
      <c r="GG1107" s="9">
        <v>94.05</v>
      </c>
      <c r="GH1107" s="9">
        <v>90.89</v>
      </c>
      <c r="GI1107" s="9">
        <v>88.39</v>
      </c>
      <c r="GJ1107" s="9">
        <v>86.57</v>
      </c>
      <c r="GK1107" s="9">
        <v>85.18</v>
      </c>
      <c r="GL1107" s="9">
        <v>83.96</v>
      </c>
      <c r="GM1107" s="9">
        <v>82.92</v>
      </c>
      <c r="GN1107" s="9">
        <v>82.07</v>
      </c>
      <c r="GO1107" s="9">
        <v>81.319999999999993</v>
      </c>
      <c r="GP1107" s="9">
        <v>80.69</v>
      </c>
      <c r="GQ1107" s="9">
        <v>80.13</v>
      </c>
      <c r="GR1107" s="9">
        <v>79.599999999999994</v>
      </c>
      <c r="GS1107" s="9">
        <v>79.17</v>
      </c>
      <c r="GT1107" s="9">
        <v>78.84</v>
      </c>
      <c r="GU1107" s="9">
        <v>78.53</v>
      </c>
      <c r="GV1107" s="9">
        <v>78.260000000000005</v>
      </c>
      <c r="GW1107" s="9">
        <v>77.989999999999995</v>
      </c>
      <c r="GX1107" s="9">
        <v>77.69</v>
      </c>
      <c r="GY1107" s="9">
        <v>77.400000000000006</v>
      </c>
      <c r="GZ1107" s="9">
        <v>77.180000000000007</v>
      </c>
      <c r="HA1107" s="9">
        <v>76.97</v>
      </c>
      <c r="HB1107" s="9">
        <v>76.8</v>
      </c>
      <c r="HC1107" s="9">
        <v>76.62</v>
      </c>
      <c r="HD1107" s="9">
        <v>76.42</v>
      </c>
      <c r="HE1107" s="9">
        <v>76.209999999999994</v>
      </c>
      <c r="HF1107" s="9">
        <v>76.010000000000005</v>
      </c>
      <c r="HG1107" s="9">
        <v>75.81</v>
      </c>
      <c r="HH1107" s="9">
        <v>75.67</v>
      </c>
      <c r="HI1107" s="9">
        <v>75.56</v>
      </c>
      <c r="HJ1107" s="9">
        <v>75.41</v>
      </c>
      <c r="HK1107" s="9">
        <v>75.28</v>
      </c>
      <c r="HL1107" s="9">
        <v>75.17</v>
      </c>
      <c r="HM1107" s="9">
        <v>75.099999999999994</v>
      </c>
      <c r="HN1107" s="9">
        <v>75</v>
      </c>
      <c r="HO1107" s="9">
        <v>74.900000000000006</v>
      </c>
      <c r="HP1107" s="9">
        <v>74.78</v>
      </c>
      <c r="HQ1107" s="9">
        <v>74.64</v>
      </c>
      <c r="HR1107" s="9">
        <v>74.48</v>
      </c>
      <c r="HS1107" s="9">
        <v>74.34</v>
      </c>
      <c r="HT1107" s="9">
        <v>74.2</v>
      </c>
      <c r="HU1107" s="9">
        <v>74.13</v>
      </c>
      <c r="HV1107" s="9">
        <v>74.06</v>
      </c>
      <c r="HW1107" s="9">
        <v>74</v>
      </c>
      <c r="HX1107" s="9">
        <v>73.94</v>
      </c>
      <c r="HY1107" s="9">
        <v>73.88</v>
      </c>
      <c r="ID1107" s="14">
        <v>84.838099999999997</v>
      </c>
      <c r="IE1107" s="14">
        <v>84.747900000000001</v>
      </c>
      <c r="IF1107" s="14">
        <v>-0.10641399999999999</v>
      </c>
      <c r="IH1107" s="7">
        <v>108.65</v>
      </c>
      <c r="II1107" s="9">
        <v>156.63999999999999</v>
      </c>
    </row>
    <row r="1108" spans="1:243" x14ac:dyDescent="0.35">
      <c r="A1108" s="6">
        <f t="shared" si="236"/>
        <v>46101</v>
      </c>
      <c r="B1108" s="13">
        <f t="shared" si="231"/>
        <v>3</v>
      </c>
      <c r="C1108" s="13">
        <f t="shared" si="232"/>
        <v>2026</v>
      </c>
      <c r="D1108">
        <f t="shared" si="233"/>
        <v>202603</v>
      </c>
      <c r="E1108">
        <f t="shared" si="234"/>
        <v>1</v>
      </c>
      <c r="F1108">
        <f t="shared" si="235"/>
        <v>202601</v>
      </c>
      <c r="G1108" t="s">
        <v>2330</v>
      </c>
      <c r="H1108" s="9">
        <v>3.75</v>
      </c>
      <c r="I1108" s="9">
        <v>3.7281</v>
      </c>
      <c r="J1108" s="10">
        <v>3.7687233</v>
      </c>
      <c r="K1108" s="10">
        <v>3.9139598000000002</v>
      </c>
      <c r="L1108" s="10">
        <v>4.0607761</v>
      </c>
      <c r="M1108" s="10">
        <v>4.2037361999999998</v>
      </c>
      <c r="N1108" s="10">
        <v>4.3293314000000001</v>
      </c>
      <c r="O1108" s="10">
        <v>4.4288219</v>
      </c>
      <c r="P1108" s="10">
        <v>4.5035537999999997</v>
      </c>
      <c r="Q1108" s="10">
        <v>4.5557827</v>
      </c>
      <c r="R1108" s="10">
        <v>4.5894221999999996</v>
      </c>
      <c r="S1108" s="10">
        <v>4.60968</v>
      </c>
      <c r="T1108" s="10">
        <v>4.6191681000000004</v>
      </c>
      <c r="U1108" s="10">
        <v>4.6193746999999998</v>
      </c>
      <c r="V1108" s="10">
        <v>4.6116840000000003</v>
      </c>
      <c r="W1108" s="10">
        <v>4.5973512999999997</v>
      </c>
      <c r="X1108" s="10">
        <v>4.5775950999999999</v>
      </c>
      <c r="Y1108" s="10">
        <v>4.5536336000000004</v>
      </c>
      <c r="Z1108" s="10">
        <v>4.5266843999999997</v>
      </c>
      <c r="AA1108" s="10">
        <v>4.4979665000000004</v>
      </c>
      <c r="AB1108" s="10">
        <v>4.4685902000000004</v>
      </c>
      <c r="AC1108" s="10">
        <v>4.4391672</v>
      </c>
      <c r="AD1108" s="10">
        <v>4.4101659</v>
      </c>
      <c r="AE1108" s="10">
        <v>4.3820535999999999</v>
      </c>
      <c r="AF1108" s="10">
        <v>4.3552974000000004</v>
      </c>
      <c r="AG1108" s="10">
        <v>4.3303656999999998</v>
      </c>
      <c r="AH1108" s="10">
        <v>4.3076400000000001</v>
      </c>
      <c r="AI1108" s="10">
        <v>4.2871246000000003</v>
      </c>
      <c r="AJ1108" s="10">
        <v>4.2687197000000001</v>
      </c>
      <c r="AK1108" s="10">
        <v>4.2523251000000002</v>
      </c>
      <c r="AL1108" s="10">
        <v>4.2378407999999999</v>
      </c>
      <c r="AM1108" s="10">
        <v>4.2251669999999999</v>
      </c>
      <c r="AN1108" s="10">
        <v>4.2142035</v>
      </c>
      <c r="AO1108" s="10">
        <v>4.2048503000000004</v>
      </c>
      <c r="AP1108" s="10">
        <v>4.1970074999999998</v>
      </c>
      <c r="AQ1108" s="10">
        <v>4.1905749999999999</v>
      </c>
      <c r="AR1108" s="10">
        <v>4.1854528000000002</v>
      </c>
      <c r="AS1108" s="10">
        <v>4.1815410000000002</v>
      </c>
      <c r="AT1108" s="10">
        <v>4.1787463000000002</v>
      </c>
      <c r="AU1108" s="10">
        <v>4.1770056000000002</v>
      </c>
      <c r="AV1108" s="10">
        <v>4.1762639999999998</v>
      </c>
      <c r="AW1108" s="10">
        <v>4.1764668</v>
      </c>
      <c r="AX1108" s="10">
        <v>4.1775590999999999</v>
      </c>
      <c r="AY1108" s="10">
        <v>4.1794861000000001</v>
      </c>
      <c r="AZ1108" s="10">
        <v>4.1821928000000002</v>
      </c>
      <c r="BA1108" s="10">
        <v>4.1856245999999997</v>
      </c>
      <c r="BB1108" s="10">
        <v>4.1897264999999999</v>
      </c>
      <c r="BC1108" s="10">
        <v>4.1944436999999999</v>
      </c>
      <c r="BD1108" s="10">
        <v>4.1997214999999999</v>
      </c>
      <c r="BE1108" s="10">
        <v>4.2055047999999999</v>
      </c>
      <c r="BF1108" s="10">
        <v>4.2117448</v>
      </c>
      <c r="BG1108" s="10">
        <v>4.2184184</v>
      </c>
      <c r="BH1108" s="10">
        <v>4.2255091</v>
      </c>
      <c r="BI1108" s="10">
        <v>4.2330011000000001</v>
      </c>
      <c r="BJ1108" s="10">
        <v>4.2408783999999997</v>
      </c>
      <c r="BK1108" s="10">
        <v>4.2491246</v>
      </c>
      <c r="BL1108" s="10">
        <v>4.2577236999999997</v>
      </c>
      <c r="BM1108" s="10">
        <v>4.2666598000000002</v>
      </c>
      <c r="BN1108" s="10">
        <v>4.2759166000000004</v>
      </c>
      <c r="BO1108" s="10">
        <v>4.2854779000000001</v>
      </c>
      <c r="BP1108" s="10">
        <v>4.2953279999999996</v>
      </c>
      <c r="BQ1108" s="10">
        <v>4.3054503000000004</v>
      </c>
      <c r="BR1108" s="10">
        <v>4.3711292999999998</v>
      </c>
      <c r="BS1108" s="10">
        <v>4.4433153000000001</v>
      </c>
      <c r="BU1108" s="9">
        <v>151.1</v>
      </c>
      <c r="BV1108" s="9">
        <v>150.47999999999999</v>
      </c>
      <c r="BW1108" s="9">
        <v>147.77000000000001</v>
      </c>
      <c r="BX1108" s="9">
        <v>146.54</v>
      </c>
      <c r="BY1108" s="9">
        <v>146.54</v>
      </c>
      <c r="BZ1108" s="9">
        <v>147.04</v>
      </c>
      <c r="CA1108" s="9">
        <v>146.46</v>
      </c>
      <c r="CB1108" s="9">
        <v>149.16</v>
      </c>
      <c r="CC1108" s="9">
        <v>151.46</v>
      </c>
      <c r="CD1108" s="9">
        <v>151.46</v>
      </c>
      <c r="CE1108" s="9">
        <v>149.69999999999999</v>
      </c>
      <c r="CF1108" s="9">
        <v>139.96</v>
      </c>
      <c r="CG1108" s="9">
        <v>118.47</v>
      </c>
      <c r="CH1108" s="9">
        <v>105.17</v>
      </c>
      <c r="CI1108" s="9">
        <v>101.08</v>
      </c>
      <c r="CJ1108" s="9">
        <v>101.95</v>
      </c>
      <c r="CK1108" s="9">
        <v>102.13</v>
      </c>
      <c r="CL1108" s="9">
        <v>101.71</v>
      </c>
      <c r="CM1108" s="9">
        <v>102.53</v>
      </c>
      <c r="CN1108" s="9">
        <v>103.12</v>
      </c>
      <c r="CO1108" s="9">
        <v>104.05</v>
      </c>
      <c r="CP1108" s="9">
        <v>107</v>
      </c>
      <c r="CQ1108" s="9">
        <v>106.9</v>
      </c>
      <c r="CR1108" s="9">
        <v>100.82</v>
      </c>
      <c r="CS1108" s="9">
        <v>79.05</v>
      </c>
      <c r="CT1108" s="9">
        <v>73.61</v>
      </c>
      <c r="CU1108" s="9">
        <v>71.06</v>
      </c>
      <c r="CV1108" s="9">
        <v>69.040000000000006</v>
      </c>
      <c r="CW1108" s="9">
        <v>69.09</v>
      </c>
      <c r="CX1108" s="9">
        <v>70.290000000000006</v>
      </c>
      <c r="CY1108" s="9">
        <v>71.959999999999994</v>
      </c>
      <c r="CZ1108" s="9">
        <v>73.19</v>
      </c>
      <c r="DA1108" s="9">
        <v>74.12</v>
      </c>
      <c r="DB1108" s="9">
        <v>77.900000000000006</v>
      </c>
      <c r="DC1108" s="9">
        <v>77.12</v>
      </c>
      <c r="DD1108" s="9">
        <v>75.290000000000006</v>
      </c>
      <c r="DE1108" s="9">
        <v>66.3</v>
      </c>
      <c r="DF1108" s="9">
        <v>63.13</v>
      </c>
      <c r="DG1108" s="9">
        <v>61.66</v>
      </c>
      <c r="DH1108" s="9">
        <v>61.47</v>
      </c>
      <c r="DI1108" s="9">
        <v>61.1</v>
      </c>
      <c r="DJ1108" s="9">
        <v>61.89</v>
      </c>
      <c r="DK1108" s="9">
        <v>64.62</v>
      </c>
      <c r="DL1108" s="9">
        <v>67.260000000000005</v>
      </c>
      <c r="DM1108" s="9">
        <v>69.86</v>
      </c>
      <c r="DN1108" s="9">
        <v>73.67</v>
      </c>
      <c r="DO1108" s="9">
        <v>74.7</v>
      </c>
      <c r="DP1108" s="9">
        <v>73.84</v>
      </c>
      <c r="DR1108" s="9">
        <v>106.59</v>
      </c>
      <c r="DS1108" s="9">
        <v>106.02</v>
      </c>
      <c r="DT1108" s="9">
        <v>105.18</v>
      </c>
      <c r="DU1108" s="9">
        <v>105.5</v>
      </c>
      <c r="DV1108" s="9">
        <v>105.48</v>
      </c>
      <c r="DW1108" s="9">
        <v>106.74</v>
      </c>
      <c r="DX1108" s="9">
        <v>105.5</v>
      </c>
      <c r="DY1108" s="9">
        <v>106.55</v>
      </c>
      <c r="DZ1108" s="9">
        <v>108.11</v>
      </c>
      <c r="EA1108" s="9">
        <v>112.63</v>
      </c>
      <c r="EB1108" s="9">
        <v>113.39</v>
      </c>
      <c r="EC1108" s="9">
        <v>109.97</v>
      </c>
      <c r="ED1108" s="9">
        <v>83.25</v>
      </c>
      <c r="EE1108" s="9">
        <v>79.17</v>
      </c>
      <c r="EF1108" s="9">
        <v>78.17</v>
      </c>
      <c r="EG1108" s="9">
        <v>78.430000000000007</v>
      </c>
      <c r="EH1108" s="9">
        <v>79.31</v>
      </c>
      <c r="EI1108" s="9">
        <v>81.91</v>
      </c>
      <c r="EJ1108" s="9">
        <v>85.08</v>
      </c>
      <c r="EK1108" s="9">
        <v>87.02</v>
      </c>
      <c r="EL1108" s="9">
        <v>87.2</v>
      </c>
      <c r="EM1108" s="9">
        <v>87.24</v>
      </c>
      <c r="EN1108" s="9">
        <v>86.62</v>
      </c>
      <c r="EO1108" s="9">
        <v>83.58</v>
      </c>
      <c r="EP1108" s="9">
        <v>67.09</v>
      </c>
      <c r="EQ1108" s="9">
        <v>64.099999999999994</v>
      </c>
      <c r="ER1108" s="9">
        <v>63.32</v>
      </c>
      <c r="ES1108" s="9">
        <v>63.31</v>
      </c>
      <c r="ET1108" s="9">
        <v>64.03</v>
      </c>
      <c r="EU1108" s="9">
        <v>66.52</v>
      </c>
      <c r="EV1108" s="9">
        <v>68.34</v>
      </c>
      <c r="EW1108" s="9">
        <v>70.36</v>
      </c>
      <c r="EX1108" s="9">
        <v>70.599999999999994</v>
      </c>
      <c r="EY1108" s="9">
        <v>70.599999999999994</v>
      </c>
      <c r="EZ1108" s="9">
        <v>70.22</v>
      </c>
      <c r="FA1108" s="9">
        <v>68.06</v>
      </c>
      <c r="FB1108" s="9">
        <v>67.16</v>
      </c>
      <c r="FC1108" s="9">
        <v>64.98</v>
      </c>
      <c r="FD1108" s="9">
        <v>63.89</v>
      </c>
      <c r="FE1108" s="9">
        <v>63.36</v>
      </c>
      <c r="FF1108" s="9">
        <v>64.38</v>
      </c>
      <c r="FG1108" s="9">
        <v>67.58</v>
      </c>
      <c r="FH1108" s="9">
        <v>67.42</v>
      </c>
      <c r="FI1108" s="9">
        <v>69.459999999999994</v>
      </c>
      <c r="FJ1108" s="9">
        <v>69.66</v>
      </c>
      <c r="FK1108" s="9">
        <v>69.599999999999994</v>
      </c>
      <c r="FL1108" s="9">
        <v>69.22</v>
      </c>
      <c r="FM1108" s="9">
        <v>66.930000000000007</v>
      </c>
      <c r="FO1108" s="9">
        <v>84.284899999999993</v>
      </c>
      <c r="FP1108" s="7">
        <v>118.42</v>
      </c>
      <c r="FQ1108" s="9">
        <v>1.3302</v>
      </c>
      <c r="FT1108" s="7">
        <v>4.53</v>
      </c>
      <c r="FU1108" s="7">
        <v>4.99</v>
      </c>
      <c r="FV1108" s="9">
        <v>84.418000000000006</v>
      </c>
      <c r="FX1108" s="9">
        <v>112.19</v>
      </c>
      <c r="FY1108" s="9">
        <v>100.33</v>
      </c>
      <c r="FZ1108" s="9">
        <v>89.17</v>
      </c>
      <c r="GA1108" s="9">
        <v>81.86</v>
      </c>
      <c r="GB1108" s="9">
        <v>77.19</v>
      </c>
      <c r="GD1108" s="9">
        <v>112.19</v>
      </c>
      <c r="GE1108" s="9">
        <v>106.41</v>
      </c>
      <c r="GF1108" s="9">
        <v>100.33</v>
      </c>
      <c r="GG1108" s="9">
        <v>95.37</v>
      </c>
      <c r="GH1108" s="9">
        <v>91.86</v>
      </c>
      <c r="GI1108" s="9">
        <v>89.17</v>
      </c>
      <c r="GJ1108" s="9">
        <v>87.29</v>
      </c>
      <c r="GK1108" s="9">
        <v>85.87</v>
      </c>
      <c r="GL1108" s="9">
        <v>84.62</v>
      </c>
      <c r="GM1108" s="9">
        <v>83.54</v>
      </c>
      <c r="GN1108" s="9">
        <v>82.65</v>
      </c>
      <c r="GO1108" s="9">
        <v>81.86</v>
      </c>
      <c r="GP1108" s="9">
        <v>81.19</v>
      </c>
      <c r="GQ1108" s="9">
        <v>80.59</v>
      </c>
      <c r="GR1108" s="9">
        <v>80.03</v>
      </c>
      <c r="GS1108" s="9">
        <v>79.569999999999993</v>
      </c>
      <c r="GT1108" s="9">
        <v>79.209999999999994</v>
      </c>
      <c r="GU1108" s="9">
        <v>78.87</v>
      </c>
      <c r="GV1108" s="9">
        <v>78.569999999999993</v>
      </c>
      <c r="GW1108" s="9">
        <v>78.28</v>
      </c>
      <c r="GX1108" s="9">
        <v>77.959999999999994</v>
      </c>
      <c r="GY1108" s="9">
        <v>77.66</v>
      </c>
      <c r="GZ1108" s="9">
        <v>77.42</v>
      </c>
      <c r="HA1108" s="9">
        <v>77.19</v>
      </c>
      <c r="HB1108" s="9">
        <v>77.010000000000005</v>
      </c>
      <c r="HC1108" s="9">
        <v>76.819999999999993</v>
      </c>
      <c r="HD1108" s="9">
        <v>76.61</v>
      </c>
      <c r="HE1108" s="9">
        <v>76.400000000000006</v>
      </c>
      <c r="HF1108" s="9">
        <v>76.19</v>
      </c>
      <c r="HG1108" s="9">
        <v>75.98</v>
      </c>
      <c r="HH1108" s="9">
        <v>75.83</v>
      </c>
      <c r="HI1108" s="9">
        <v>75.709999999999994</v>
      </c>
      <c r="HJ1108" s="9">
        <v>75.56</v>
      </c>
      <c r="HK1108" s="9">
        <v>75.42</v>
      </c>
      <c r="HL1108" s="9">
        <v>75.31</v>
      </c>
      <c r="HM1108" s="9">
        <v>75.23</v>
      </c>
      <c r="HN1108" s="9">
        <v>75.13</v>
      </c>
      <c r="HO1108" s="9">
        <v>75.03</v>
      </c>
      <c r="HP1108" s="9">
        <v>74.91</v>
      </c>
      <c r="HQ1108" s="9">
        <v>74.77</v>
      </c>
      <c r="HR1108" s="9">
        <v>74.61</v>
      </c>
      <c r="HS1108" s="9">
        <v>74.47</v>
      </c>
      <c r="HT1108" s="9">
        <v>74.33</v>
      </c>
      <c r="HU1108" s="9">
        <v>74.260000000000005</v>
      </c>
      <c r="HV1108" s="9">
        <v>74.180000000000007</v>
      </c>
      <c r="HW1108" s="9">
        <v>74.12</v>
      </c>
      <c r="HX1108" s="9">
        <v>74.06</v>
      </c>
      <c r="HY1108" s="9">
        <v>74</v>
      </c>
      <c r="ID1108" s="14">
        <v>84.838099999999997</v>
      </c>
      <c r="IE1108" s="14">
        <v>84.747900000000001</v>
      </c>
      <c r="IF1108" s="14">
        <v>-0.10641399999999999</v>
      </c>
      <c r="IH1108" s="7">
        <v>112.19</v>
      </c>
      <c r="II1108" s="9">
        <v>151.1</v>
      </c>
    </row>
    <row r="1109" spans="1:243" x14ac:dyDescent="0.35">
      <c r="A1109" s="6">
        <f t="shared" si="236"/>
        <v>46104</v>
      </c>
      <c r="B1109" s="13">
        <f t="shared" si="231"/>
        <v>3</v>
      </c>
      <c r="C1109" s="13">
        <f t="shared" si="232"/>
        <v>2026</v>
      </c>
      <c r="D1109">
        <f t="shared" si="233"/>
        <v>202603</v>
      </c>
      <c r="E1109">
        <f t="shared" si="234"/>
        <v>1</v>
      </c>
      <c r="F1109">
        <f t="shared" si="235"/>
        <v>202601</v>
      </c>
      <c r="G1109" t="s">
        <v>2331</v>
      </c>
      <c r="H1109" s="9">
        <v>3.75</v>
      </c>
      <c r="I1109" s="9">
        <v>3.7273999999999998</v>
      </c>
      <c r="J1109" s="10">
        <v>3.7810869999999999</v>
      </c>
      <c r="K1109" s="10">
        <v>3.8979189999999999</v>
      </c>
      <c r="L1109" s="10">
        <v>4.0065599000000001</v>
      </c>
      <c r="M1109" s="10">
        <v>4.1056803999999998</v>
      </c>
      <c r="N1109" s="10">
        <v>4.1886992000000003</v>
      </c>
      <c r="O1109" s="10">
        <v>4.2517297999999997</v>
      </c>
      <c r="P1109" s="10">
        <v>4.2981664999999998</v>
      </c>
      <c r="Q1109" s="10">
        <v>4.3306861000000003</v>
      </c>
      <c r="R1109" s="10">
        <v>4.3530116999999997</v>
      </c>
      <c r="S1109" s="10">
        <v>4.3685732000000002</v>
      </c>
      <c r="T1109" s="10">
        <v>4.3786392999999997</v>
      </c>
      <c r="U1109" s="10">
        <v>4.3828217</v>
      </c>
      <c r="V1109" s="10">
        <v>4.3806631999999999</v>
      </c>
      <c r="W1109" s="10">
        <v>4.3727296000000004</v>
      </c>
      <c r="X1109" s="10">
        <v>4.3598347999999998</v>
      </c>
      <c r="Y1109" s="10">
        <v>4.3427924000000004</v>
      </c>
      <c r="Z1109" s="10">
        <v>4.3224159000000002</v>
      </c>
      <c r="AA1109" s="10">
        <v>4.2995193</v>
      </c>
      <c r="AB1109" s="10">
        <v>4.2748929000000002</v>
      </c>
      <c r="AC1109" s="10">
        <v>4.2492191000000004</v>
      </c>
      <c r="AD1109" s="10">
        <v>4.2231500000000004</v>
      </c>
      <c r="AE1109" s="10">
        <v>4.1973365999999999</v>
      </c>
      <c r="AF1109" s="10">
        <v>4.1724302</v>
      </c>
      <c r="AG1109" s="10">
        <v>4.1490828000000004</v>
      </c>
      <c r="AH1109" s="10">
        <v>4.1278369000000001</v>
      </c>
      <c r="AI1109" s="10">
        <v>4.1087546000000001</v>
      </c>
      <c r="AJ1109" s="10">
        <v>4.0917665000000003</v>
      </c>
      <c r="AK1109" s="10">
        <v>4.0768024</v>
      </c>
      <c r="AL1109" s="10">
        <v>4.0637920999999997</v>
      </c>
      <c r="AM1109" s="10">
        <v>4.0526660000000003</v>
      </c>
      <c r="AN1109" s="10">
        <v>4.0433539999999999</v>
      </c>
      <c r="AO1109" s="10">
        <v>4.0357859999999999</v>
      </c>
      <c r="AP1109" s="10">
        <v>4.0298920999999996</v>
      </c>
      <c r="AQ1109" s="10">
        <v>4.0256024000000004</v>
      </c>
      <c r="AR1109" s="10">
        <v>4.0228469000000002</v>
      </c>
      <c r="AS1109" s="10">
        <v>4.0215554999999998</v>
      </c>
      <c r="AT1109" s="10">
        <v>4.0216573000000002</v>
      </c>
      <c r="AU1109" s="10">
        <v>4.0230762999999996</v>
      </c>
      <c r="AV1109" s="10">
        <v>4.0257351000000003</v>
      </c>
      <c r="AW1109" s="10">
        <v>4.0295566000000003</v>
      </c>
      <c r="AX1109" s="10">
        <v>4.0344633999999999</v>
      </c>
      <c r="AY1109" s="10">
        <v>4.0403782000000001</v>
      </c>
      <c r="AZ1109" s="10">
        <v>4.0472238999999997</v>
      </c>
      <c r="BA1109" s="10">
        <v>4.0549229999999996</v>
      </c>
      <c r="BB1109" s="10">
        <v>4.0633983000000002</v>
      </c>
      <c r="BC1109" s="10">
        <v>4.0725726</v>
      </c>
      <c r="BD1109" s="10">
        <v>4.0823685999999997</v>
      </c>
      <c r="BE1109" s="10">
        <v>4.0927087999999996</v>
      </c>
      <c r="BF1109" s="10">
        <v>4.1035219999999999</v>
      </c>
      <c r="BG1109" s="10">
        <v>4.1147686999999999</v>
      </c>
      <c r="BH1109" s="10">
        <v>4.1264196000000002</v>
      </c>
      <c r="BI1109" s="10">
        <v>4.1384458999999998</v>
      </c>
      <c r="BJ1109" s="10">
        <v>4.1508187000000003</v>
      </c>
      <c r="BK1109" s="10">
        <v>4.1635089000000001</v>
      </c>
      <c r="BL1109" s="10">
        <v>4.1764874000000001</v>
      </c>
      <c r="BM1109" s="10">
        <v>4.1897256</v>
      </c>
      <c r="BN1109" s="10">
        <v>4.2031941000000002</v>
      </c>
      <c r="BO1109" s="10">
        <v>4.2168640999999996</v>
      </c>
      <c r="BP1109" s="10">
        <v>4.2307068000000001</v>
      </c>
      <c r="BQ1109" s="10">
        <v>4.2446929000000004</v>
      </c>
      <c r="BR1109" s="10">
        <v>4.3304935000000002</v>
      </c>
      <c r="BS1109" s="10">
        <v>4.4171782000000004</v>
      </c>
      <c r="BU1109" s="9">
        <v>143.27000000000001</v>
      </c>
      <c r="BV1109" s="9">
        <v>143.11000000000001</v>
      </c>
      <c r="BW1109" s="9">
        <v>141.59</v>
      </c>
      <c r="BX1109" s="9">
        <v>139.87</v>
      </c>
      <c r="BY1109" s="9">
        <v>139.9</v>
      </c>
      <c r="BZ1109" s="9">
        <v>140.91</v>
      </c>
      <c r="CA1109" s="9">
        <v>141.41</v>
      </c>
      <c r="CB1109" s="9">
        <v>144.49</v>
      </c>
      <c r="CC1109" s="9">
        <v>146.83000000000001</v>
      </c>
      <c r="CD1109" s="9">
        <v>147.58000000000001</v>
      </c>
      <c r="CE1109" s="9">
        <v>146.36000000000001</v>
      </c>
      <c r="CF1109" s="9">
        <v>136.81</v>
      </c>
      <c r="CG1109" s="9">
        <v>118.39</v>
      </c>
      <c r="CH1109" s="9">
        <v>105.16</v>
      </c>
      <c r="CI1109" s="9">
        <v>101</v>
      </c>
      <c r="CJ1109" s="9">
        <v>102.94</v>
      </c>
      <c r="CK1109" s="9">
        <v>103.09</v>
      </c>
      <c r="CL1109" s="9">
        <v>102.66</v>
      </c>
      <c r="CM1109" s="9">
        <v>102.3</v>
      </c>
      <c r="CN1109" s="9">
        <v>102.97</v>
      </c>
      <c r="CO1109" s="9">
        <v>104.03</v>
      </c>
      <c r="CP1109" s="9">
        <v>107.06</v>
      </c>
      <c r="CQ1109" s="9">
        <v>107.19</v>
      </c>
      <c r="CR1109" s="9">
        <v>101.11</v>
      </c>
      <c r="CS1109" s="9">
        <v>80.599999999999994</v>
      </c>
      <c r="CT1109" s="9">
        <v>75.17</v>
      </c>
      <c r="CU1109" s="9">
        <v>72.540000000000006</v>
      </c>
      <c r="CV1109" s="9">
        <v>70.22</v>
      </c>
      <c r="CW1109" s="9">
        <v>69.47</v>
      </c>
      <c r="CX1109" s="9">
        <v>70.69</v>
      </c>
      <c r="CY1109" s="9">
        <v>73.92</v>
      </c>
      <c r="CZ1109" s="9">
        <v>75.16</v>
      </c>
      <c r="DA1109" s="9">
        <v>76.09</v>
      </c>
      <c r="DB1109" s="9">
        <v>79.349999999999994</v>
      </c>
      <c r="DC1109" s="9">
        <v>78.650000000000006</v>
      </c>
      <c r="DD1109" s="9">
        <v>76.86</v>
      </c>
      <c r="DE1109" s="9">
        <v>67.16</v>
      </c>
      <c r="DF1109" s="9">
        <v>63.98</v>
      </c>
      <c r="DG1109" s="9">
        <v>62.52</v>
      </c>
      <c r="DH1109" s="9">
        <v>63.18</v>
      </c>
      <c r="DI1109" s="9">
        <v>62.82</v>
      </c>
      <c r="DJ1109" s="9">
        <v>63.61</v>
      </c>
      <c r="DK1109" s="9">
        <v>65.42</v>
      </c>
      <c r="DL1109" s="9">
        <v>68.08</v>
      </c>
      <c r="DM1109" s="9">
        <v>70.73</v>
      </c>
      <c r="DN1109" s="9">
        <v>74.430000000000007</v>
      </c>
      <c r="DO1109" s="9">
        <v>75.47</v>
      </c>
      <c r="DP1109" s="9">
        <v>74.72</v>
      </c>
      <c r="DR1109" s="9">
        <v>103.12</v>
      </c>
      <c r="DS1109" s="9">
        <v>104.31</v>
      </c>
      <c r="DT1109" s="9">
        <v>103.44</v>
      </c>
      <c r="DU1109" s="9">
        <v>103.48</v>
      </c>
      <c r="DV1109" s="9">
        <v>103.68</v>
      </c>
      <c r="DW1109" s="9">
        <v>104.76</v>
      </c>
      <c r="DX1109" s="9">
        <v>103.96</v>
      </c>
      <c r="DY1109" s="9">
        <v>105</v>
      </c>
      <c r="DZ1109" s="9">
        <v>106.54</v>
      </c>
      <c r="EA1109" s="9">
        <v>111.01</v>
      </c>
      <c r="EB1109" s="9">
        <v>111.76</v>
      </c>
      <c r="EC1109" s="9">
        <v>108.38</v>
      </c>
      <c r="ED1109" s="9">
        <v>83.7</v>
      </c>
      <c r="EE1109" s="9">
        <v>79.62</v>
      </c>
      <c r="EF1109" s="9">
        <v>78.62</v>
      </c>
      <c r="EG1109" s="9">
        <v>78.88</v>
      </c>
      <c r="EH1109" s="9">
        <v>79.75</v>
      </c>
      <c r="EI1109" s="9">
        <v>82.36</v>
      </c>
      <c r="EJ1109" s="9">
        <v>84.44</v>
      </c>
      <c r="EK1109" s="9">
        <v>86.37</v>
      </c>
      <c r="EL1109" s="9">
        <v>86.55</v>
      </c>
      <c r="EM1109" s="9">
        <v>86.59</v>
      </c>
      <c r="EN1109" s="9">
        <v>85.97</v>
      </c>
      <c r="EO1109" s="9">
        <v>82.96</v>
      </c>
      <c r="EP1109" s="9">
        <v>67.540000000000006</v>
      </c>
      <c r="EQ1109" s="9">
        <v>64.55</v>
      </c>
      <c r="ER1109" s="9">
        <v>63.77</v>
      </c>
      <c r="ES1109" s="9">
        <v>63.76</v>
      </c>
      <c r="ET1109" s="9">
        <v>64.48</v>
      </c>
      <c r="EU1109" s="9">
        <v>66.97</v>
      </c>
      <c r="EV1109" s="9">
        <v>71.239999999999995</v>
      </c>
      <c r="EW1109" s="9">
        <v>73.34</v>
      </c>
      <c r="EX1109" s="9">
        <v>73.599999999999994</v>
      </c>
      <c r="EY1109" s="9">
        <v>73.599999999999994</v>
      </c>
      <c r="EZ1109" s="9">
        <v>73.19</v>
      </c>
      <c r="FA1109" s="9">
        <v>70.94</v>
      </c>
      <c r="FB1109" s="9">
        <v>66.94</v>
      </c>
      <c r="FC1109" s="9">
        <v>64.760000000000005</v>
      </c>
      <c r="FD1109" s="9">
        <v>63.67</v>
      </c>
      <c r="FE1109" s="9">
        <v>63.14</v>
      </c>
      <c r="FF1109" s="9">
        <v>64.16</v>
      </c>
      <c r="FG1109" s="9">
        <v>67.36</v>
      </c>
      <c r="FH1109" s="9">
        <v>69.16</v>
      </c>
      <c r="FI1109" s="9">
        <v>71.180000000000007</v>
      </c>
      <c r="FJ1109" s="9">
        <v>71.34</v>
      </c>
      <c r="FK1109" s="9">
        <v>71.260000000000005</v>
      </c>
      <c r="FL1109" s="9">
        <v>70.849999999999994</v>
      </c>
      <c r="FM1109" s="9">
        <v>68.53</v>
      </c>
      <c r="FO1109" s="9">
        <v>84.593199999999996</v>
      </c>
      <c r="FP1109" s="7">
        <v>103.79</v>
      </c>
      <c r="FQ1109" s="9">
        <v>1.3385</v>
      </c>
      <c r="FT1109" s="7">
        <v>4.49</v>
      </c>
      <c r="FU1109" s="7">
        <v>4.9000000000000004</v>
      </c>
      <c r="FV1109" s="9">
        <v>84.751900000000006</v>
      </c>
      <c r="FX1109" s="9">
        <v>99.94</v>
      </c>
      <c r="FY1109" s="9">
        <v>91.68</v>
      </c>
      <c r="FZ1109" s="9">
        <v>83.22</v>
      </c>
      <c r="GA1109" s="9">
        <v>77.48</v>
      </c>
      <c r="GB1109" s="9">
        <v>74.16</v>
      </c>
      <c r="GD1109" s="9">
        <v>99.94</v>
      </c>
      <c r="GE1109" s="9">
        <v>95.92</v>
      </c>
      <c r="GF1109" s="9">
        <v>91.68</v>
      </c>
      <c r="GG1109" s="9">
        <v>87.96</v>
      </c>
      <c r="GH1109" s="9">
        <v>85.31</v>
      </c>
      <c r="GI1109" s="9">
        <v>83.22</v>
      </c>
      <c r="GJ1109" s="9">
        <v>81.709999999999994</v>
      </c>
      <c r="GK1109" s="9">
        <v>80.55</v>
      </c>
      <c r="GL1109" s="9">
        <v>79.540000000000006</v>
      </c>
      <c r="GM1109" s="9">
        <v>78.7</v>
      </c>
      <c r="GN1109" s="9">
        <v>78.040000000000006</v>
      </c>
      <c r="GO1109" s="9">
        <v>77.48</v>
      </c>
      <c r="GP1109" s="9">
        <v>77</v>
      </c>
      <c r="GQ1109" s="9">
        <v>76.58</v>
      </c>
      <c r="GR1109" s="9">
        <v>76.17</v>
      </c>
      <c r="GS1109" s="9">
        <v>75.819999999999993</v>
      </c>
      <c r="GT1109" s="9">
        <v>75.56</v>
      </c>
      <c r="GU1109" s="9">
        <v>75.319999999999993</v>
      </c>
      <c r="GV1109" s="9">
        <v>75.12</v>
      </c>
      <c r="GW1109" s="9">
        <v>74.92</v>
      </c>
      <c r="GX1109" s="9">
        <v>74.680000000000007</v>
      </c>
      <c r="GY1109" s="9">
        <v>74.459999999999994</v>
      </c>
      <c r="GZ1109" s="9">
        <v>74.31</v>
      </c>
      <c r="HA1109" s="9">
        <v>74.16</v>
      </c>
      <c r="HB1109" s="9">
        <v>74.05</v>
      </c>
      <c r="HC1109" s="9">
        <v>73.92</v>
      </c>
      <c r="HD1109" s="9">
        <v>73.760000000000005</v>
      </c>
      <c r="HE1109" s="9">
        <v>73.599999999999994</v>
      </c>
      <c r="HF1109" s="9">
        <v>73.44</v>
      </c>
      <c r="HG1109" s="9">
        <v>73.290000000000006</v>
      </c>
      <c r="HH1109" s="9">
        <v>73.19</v>
      </c>
      <c r="HI1109" s="9">
        <v>73.099999999999994</v>
      </c>
      <c r="HJ1109" s="9">
        <v>72.989999999999995</v>
      </c>
      <c r="HK1109" s="9">
        <v>72.900000000000006</v>
      </c>
      <c r="HL1109" s="9">
        <v>72.83</v>
      </c>
      <c r="HM1109" s="9">
        <v>72.790000000000006</v>
      </c>
      <c r="HN1109" s="9">
        <v>72.73</v>
      </c>
      <c r="HO1109" s="9">
        <v>72.66</v>
      </c>
      <c r="HP1109" s="9">
        <v>72.58</v>
      </c>
      <c r="HQ1109" s="9">
        <v>72.48</v>
      </c>
      <c r="HR1109" s="9">
        <v>72.36</v>
      </c>
      <c r="HS1109" s="9">
        <v>72.260000000000005</v>
      </c>
      <c r="HT1109" s="9">
        <v>72.16</v>
      </c>
      <c r="HU1109" s="9">
        <v>72.099999999999994</v>
      </c>
      <c r="HV1109" s="9">
        <v>72.040000000000006</v>
      </c>
      <c r="HW1109" s="9">
        <v>72</v>
      </c>
      <c r="HX1109" s="9">
        <v>71.959999999999994</v>
      </c>
      <c r="HY1109" s="9">
        <v>71.92</v>
      </c>
      <c r="ID1109" s="14">
        <v>84.838099999999997</v>
      </c>
      <c r="IE1109" s="14">
        <v>84.747900000000001</v>
      </c>
      <c r="IF1109" s="14">
        <v>-0.10641399999999999</v>
      </c>
      <c r="IH1109" s="7">
        <v>99.94</v>
      </c>
      <c r="II1109" s="9">
        <v>143.27000000000001</v>
      </c>
    </row>
    <row r="1110" spans="1:243" x14ac:dyDescent="0.35">
      <c r="A1110" s="6">
        <f t="shared" si="236"/>
        <v>46105</v>
      </c>
      <c r="B1110" s="13">
        <f t="shared" si="231"/>
        <v>3</v>
      </c>
      <c r="C1110" s="13">
        <f t="shared" si="232"/>
        <v>2026</v>
      </c>
      <c r="D1110">
        <f t="shared" si="233"/>
        <v>202603</v>
      </c>
      <c r="E1110">
        <f t="shared" si="234"/>
        <v>1</v>
      </c>
      <c r="F1110">
        <f t="shared" si="235"/>
        <v>202601</v>
      </c>
      <c r="G1110" t="s">
        <v>2332</v>
      </c>
      <c r="H1110" s="9">
        <v>3.75</v>
      </c>
      <c r="I1110" s="9">
        <v>3.7273999999999998</v>
      </c>
      <c r="J1110" s="10">
        <v>3.7775739000000002</v>
      </c>
      <c r="K1110" s="10">
        <v>3.9289489999999998</v>
      </c>
      <c r="L1110" s="10">
        <v>4.0726405000000003</v>
      </c>
      <c r="M1110" s="10">
        <v>4.2019235000000004</v>
      </c>
      <c r="N1110" s="10">
        <v>4.3041048000000002</v>
      </c>
      <c r="O1110" s="10">
        <v>4.3753675000000003</v>
      </c>
      <c r="P1110" s="10">
        <v>4.4232354999999997</v>
      </c>
      <c r="Q1110" s="10">
        <v>4.4546441999999997</v>
      </c>
      <c r="R1110" s="10">
        <v>4.4756396000000001</v>
      </c>
      <c r="S1110" s="10">
        <v>4.4909262999999999</v>
      </c>
      <c r="T1110" s="10">
        <v>4.5018596000000004</v>
      </c>
      <c r="U1110" s="10">
        <v>4.5077692000000003</v>
      </c>
      <c r="V1110" s="10">
        <v>4.5073492999999996</v>
      </c>
      <c r="W1110" s="10">
        <v>4.5008461000000004</v>
      </c>
      <c r="X1110" s="10">
        <v>4.4889520999999997</v>
      </c>
      <c r="Y1110" s="10">
        <v>4.4723594999999996</v>
      </c>
      <c r="Z1110" s="10">
        <v>4.4517603000000001</v>
      </c>
      <c r="AA1110" s="10">
        <v>4.4278472999999998</v>
      </c>
      <c r="AB1110" s="10">
        <v>4.4013252999999999</v>
      </c>
      <c r="AC1110" s="10">
        <v>4.3729581</v>
      </c>
      <c r="AD1110" s="10">
        <v>4.3435277000000001</v>
      </c>
      <c r="AE1110" s="10">
        <v>4.313815</v>
      </c>
      <c r="AF1110" s="10">
        <v>4.2846009</v>
      </c>
      <c r="AG1110" s="10">
        <v>4.2566674999999998</v>
      </c>
      <c r="AH1110" s="10">
        <v>4.2306732</v>
      </c>
      <c r="AI1110" s="10">
        <v>4.2067367000000004</v>
      </c>
      <c r="AJ1110" s="10">
        <v>4.1848282000000001</v>
      </c>
      <c r="AK1110" s="10">
        <v>4.1649174000000002</v>
      </c>
      <c r="AL1110" s="10">
        <v>4.1469737000000002</v>
      </c>
      <c r="AM1110" s="10">
        <v>4.1309674999999997</v>
      </c>
      <c r="AN1110" s="10">
        <v>4.1168681999999999</v>
      </c>
      <c r="AO1110" s="10">
        <v>4.1046455000000002</v>
      </c>
      <c r="AP1110" s="10">
        <v>4.0942695999999996</v>
      </c>
      <c r="AQ1110" s="10">
        <v>4.0857099999999997</v>
      </c>
      <c r="AR1110" s="10">
        <v>4.0789363999999999</v>
      </c>
      <c r="AS1110" s="10">
        <v>4.0739190000000001</v>
      </c>
      <c r="AT1110" s="10">
        <v>4.0706194</v>
      </c>
      <c r="AU1110" s="10">
        <v>4.0689571999999998</v>
      </c>
      <c r="AV1110" s="10">
        <v>4.0688380000000004</v>
      </c>
      <c r="AW1110" s="10">
        <v>4.0701669999999996</v>
      </c>
      <c r="AX1110" s="10">
        <v>4.0728496999999999</v>
      </c>
      <c r="AY1110" s="10">
        <v>4.0767914000000003</v>
      </c>
      <c r="AZ1110" s="10">
        <v>4.0818975999999996</v>
      </c>
      <c r="BA1110" s="10">
        <v>4.0880736999999998</v>
      </c>
      <c r="BB1110" s="10">
        <v>4.0952250000000001</v>
      </c>
      <c r="BC1110" s="10">
        <v>4.1032567999999996</v>
      </c>
      <c r="BD1110" s="10">
        <v>4.1120748000000003</v>
      </c>
      <c r="BE1110" s="10">
        <v>4.1215840999999998</v>
      </c>
      <c r="BF1110" s="10">
        <v>4.1316977000000001</v>
      </c>
      <c r="BG1110" s="10">
        <v>4.1423648000000002</v>
      </c>
      <c r="BH1110" s="10">
        <v>4.1535456999999996</v>
      </c>
      <c r="BI1110" s="10">
        <v>4.1652006000000004</v>
      </c>
      <c r="BJ1110" s="10">
        <v>4.1772900000000002</v>
      </c>
      <c r="BK1110" s="10">
        <v>4.1897739999999999</v>
      </c>
      <c r="BL1110" s="10">
        <v>4.2026130000000004</v>
      </c>
      <c r="BM1110" s="10">
        <v>4.2157673999999998</v>
      </c>
      <c r="BN1110" s="10">
        <v>4.2291973</v>
      </c>
      <c r="BO1110" s="10">
        <v>4.2428629999999998</v>
      </c>
      <c r="BP1110" s="10">
        <v>4.2567250999999997</v>
      </c>
      <c r="BQ1110" s="10">
        <v>4.2707433999999997</v>
      </c>
      <c r="BR1110" s="10">
        <v>4.3568141999999996</v>
      </c>
      <c r="BS1110" s="10">
        <v>4.4439574000000004</v>
      </c>
      <c r="BU1110" s="9">
        <v>136.35</v>
      </c>
      <c r="BV1110" s="9">
        <v>136.41</v>
      </c>
      <c r="BW1110" s="9">
        <v>134.79</v>
      </c>
      <c r="BX1110" s="9">
        <v>132.81</v>
      </c>
      <c r="BY1110" s="9">
        <v>133.75</v>
      </c>
      <c r="BZ1110" s="9">
        <v>135.01</v>
      </c>
      <c r="CA1110" s="9">
        <v>134.24</v>
      </c>
      <c r="CB1110" s="9">
        <v>137.5</v>
      </c>
      <c r="CC1110" s="9">
        <v>139.83000000000001</v>
      </c>
      <c r="CD1110" s="9">
        <v>140.68</v>
      </c>
      <c r="CE1110" s="9">
        <v>139.46</v>
      </c>
      <c r="CF1110" s="9">
        <v>130.49</v>
      </c>
      <c r="CG1110" s="9">
        <v>113.35</v>
      </c>
      <c r="CH1110" s="9">
        <v>99.66</v>
      </c>
      <c r="CI1110" s="9">
        <v>95.75</v>
      </c>
      <c r="CJ1110" s="9">
        <v>98.47</v>
      </c>
      <c r="CK1110" s="9">
        <v>98.82</v>
      </c>
      <c r="CL1110" s="9">
        <v>98.39</v>
      </c>
      <c r="CM1110" s="9">
        <v>97.75</v>
      </c>
      <c r="CN1110" s="9">
        <v>98.43</v>
      </c>
      <c r="CO1110" s="9">
        <v>99.89</v>
      </c>
      <c r="CP1110" s="9">
        <v>103.19</v>
      </c>
      <c r="CQ1110" s="9">
        <v>103.12</v>
      </c>
      <c r="CR1110" s="9">
        <v>96.24</v>
      </c>
      <c r="CS1110" s="9">
        <v>77.5</v>
      </c>
      <c r="CT1110" s="9">
        <v>72.05</v>
      </c>
      <c r="CU1110" s="9">
        <v>69.489999999999995</v>
      </c>
      <c r="CV1110" s="9">
        <v>67.48</v>
      </c>
      <c r="CW1110" s="9">
        <v>66.739999999999995</v>
      </c>
      <c r="CX1110" s="9">
        <v>67.959999999999994</v>
      </c>
      <c r="CY1110" s="9">
        <v>72.28</v>
      </c>
      <c r="CZ1110" s="9">
        <v>73.44</v>
      </c>
      <c r="DA1110" s="9">
        <v>74.39</v>
      </c>
      <c r="DB1110" s="9">
        <v>77.7</v>
      </c>
      <c r="DC1110" s="9">
        <v>77.010000000000005</v>
      </c>
      <c r="DD1110" s="9">
        <v>75.09</v>
      </c>
      <c r="DE1110" s="9">
        <v>66.58</v>
      </c>
      <c r="DF1110" s="9">
        <v>63.4</v>
      </c>
      <c r="DG1110" s="9">
        <v>61.93</v>
      </c>
      <c r="DH1110" s="9">
        <v>62.58</v>
      </c>
      <c r="DI1110" s="9">
        <v>62.19</v>
      </c>
      <c r="DJ1110" s="9">
        <v>62.99</v>
      </c>
      <c r="DK1110" s="9">
        <v>64.260000000000005</v>
      </c>
      <c r="DL1110" s="9">
        <v>66.930000000000007</v>
      </c>
      <c r="DM1110" s="9">
        <v>70.03</v>
      </c>
      <c r="DN1110" s="9">
        <v>73.849999999999994</v>
      </c>
      <c r="DO1110" s="9">
        <v>74.95</v>
      </c>
      <c r="DP1110" s="9">
        <v>74.25</v>
      </c>
      <c r="DR1110" s="9">
        <v>98.66</v>
      </c>
      <c r="DS1110" s="9">
        <v>100.24</v>
      </c>
      <c r="DT1110" s="9">
        <v>102.82</v>
      </c>
      <c r="DU1110" s="9">
        <v>99.63</v>
      </c>
      <c r="DV1110" s="9">
        <v>99.9</v>
      </c>
      <c r="DW1110" s="9">
        <v>100.86</v>
      </c>
      <c r="DX1110" s="9">
        <v>100.68</v>
      </c>
      <c r="DY1110" s="9">
        <v>101.7</v>
      </c>
      <c r="DZ1110" s="9">
        <v>103.21</v>
      </c>
      <c r="EA1110" s="9">
        <v>106.59</v>
      </c>
      <c r="EB1110" s="9">
        <v>107.32</v>
      </c>
      <c r="EC1110" s="9">
        <v>104.02</v>
      </c>
      <c r="ED1110" s="9">
        <v>81.290000000000006</v>
      </c>
      <c r="EE1110" s="9">
        <v>77.209999999999994</v>
      </c>
      <c r="EF1110" s="9">
        <v>76.209999999999994</v>
      </c>
      <c r="EG1110" s="9">
        <v>76.47</v>
      </c>
      <c r="EH1110" s="9">
        <v>77.34</v>
      </c>
      <c r="EI1110" s="9">
        <v>79.95</v>
      </c>
      <c r="EJ1110" s="9">
        <v>81.78</v>
      </c>
      <c r="EK1110" s="9">
        <v>83.65</v>
      </c>
      <c r="EL1110" s="9">
        <v>83.82</v>
      </c>
      <c r="EM1110" s="9">
        <v>83.86</v>
      </c>
      <c r="EN1110" s="9">
        <v>83.26</v>
      </c>
      <c r="EO1110" s="9">
        <v>80.34</v>
      </c>
      <c r="EP1110" s="9">
        <v>65.97</v>
      </c>
      <c r="EQ1110" s="9">
        <v>62.99</v>
      </c>
      <c r="ER1110" s="9">
        <v>62.22</v>
      </c>
      <c r="ES1110" s="9">
        <v>62.22</v>
      </c>
      <c r="ET1110" s="9">
        <v>62.96</v>
      </c>
      <c r="EU1110" s="9">
        <v>65.459999999999994</v>
      </c>
      <c r="EV1110" s="9">
        <v>70.22</v>
      </c>
      <c r="EW1110" s="9">
        <v>72.28</v>
      </c>
      <c r="EX1110" s="9">
        <v>72.540000000000006</v>
      </c>
      <c r="EY1110" s="9">
        <v>72.540000000000006</v>
      </c>
      <c r="EZ1110" s="9">
        <v>72.13</v>
      </c>
      <c r="FA1110" s="9">
        <v>69.91</v>
      </c>
      <c r="FB1110" s="9">
        <v>65.739999999999995</v>
      </c>
      <c r="FC1110" s="9">
        <v>63.58</v>
      </c>
      <c r="FD1110" s="9">
        <v>62.51</v>
      </c>
      <c r="FE1110" s="9">
        <v>62</v>
      </c>
      <c r="FF1110" s="9">
        <v>63.03</v>
      </c>
      <c r="FG1110" s="9">
        <v>66.25</v>
      </c>
      <c r="FH1110" s="9">
        <v>67.849999999999994</v>
      </c>
      <c r="FI1110" s="9">
        <v>69.83</v>
      </c>
      <c r="FJ1110" s="9">
        <v>69.989999999999995</v>
      </c>
      <c r="FK1110" s="9">
        <v>69.91</v>
      </c>
      <c r="FL1110" s="9">
        <v>69.5</v>
      </c>
      <c r="FM1110" s="9">
        <v>67.23</v>
      </c>
      <c r="FO1110" s="9">
        <v>84.671899999999994</v>
      </c>
      <c r="FP1110" s="7">
        <v>108.42</v>
      </c>
      <c r="FQ1110" s="9">
        <v>1.3382000000000001</v>
      </c>
      <c r="FT1110" s="7">
        <v>4.49</v>
      </c>
      <c r="FU1110" s="7">
        <v>4.99</v>
      </c>
      <c r="FV1110" s="9">
        <v>84.814499999999995</v>
      </c>
      <c r="FX1110" s="9">
        <v>104.49</v>
      </c>
      <c r="FY1110" s="9">
        <v>95.6</v>
      </c>
      <c r="FZ1110" s="9">
        <v>86.45</v>
      </c>
      <c r="GA1110" s="9">
        <v>80.11</v>
      </c>
      <c r="GB1110" s="9">
        <v>76.19</v>
      </c>
      <c r="GD1110" s="9">
        <v>104.49</v>
      </c>
      <c r="GE1110" s="9">
        <v>100.23</v>
      </c>
      <c r="GF1110" s="9">
        <v>95.6</v>
      </c>
      <c r="GG1110" s="9">
        <v>91.56</v>
      </c>
      <c r="GH1110" s="9">
        <v>88.68</v>
      </c>
      <c r="GI1110" s="9">
        <v>86.45</v>
      </c>
      <c r="GJ1110" s="9">
        <v>84.82</v>
      </c>
      <c r="GK1110" s="9">
        <v>83.56</v>
      </c>
      <c r="GL1110" s="9">
        <v>82.46</v>
      </c>
      <c r="GM1110" s="9">
        <v>81.52</v>
      </c>
      <c r="GN1110" s="9">
        <v>80.760000000000005</v>
      </c>
      <c r="GO1110" s="9">
        <v>80.11</v>
      </c>
      <c r="GP1110" s="9">
        <v>79.56</v>
      </c>
      <c r="GQ1110" s="9">
        <v>79.069999999999993</v>
      </c>
      <c r="GR1110" s="9">
        <v>78.59</v>
      </c>
      <c r="GS1110" s="9">
        <v>78.2</v>
      </c>
      <c r="GT1110" s="9">
        <v>77.900000000000006</v>
      </c>
      <c r="GU1110" s="9">
        <v>77.62</v>
      </c>
      <c r="GV1110" s="9">
        <v>77.37</v>
      </c>
      <c r="GW1110" s="9">
        <v>77.13</v>
      </c>
      <c r="GX1110" s="9">
        <v>76.849999999999994</v>
      </c>
      <c r="GY1110" s="9">
        <v>76.58</v>
      </c>
      <c r="GZ1110" s="9">
        <v>76.38</v>
      </c>
      <c r="HA1110" s="9">
        <v>76.19</v>
      </c>
      <c r="HB1110" s="9">
        <v>76.040000000000006</v>
      </c>
      <c r="HC1110" s="9">
        <v>75.86</v>
      </c>
      <c r="HD1110" s="9">
        <v>75.66</v>
      </c>
      <c r="HE1110" s="9">
        <v>75.459999999999994</v>
      </c>
      <c r="HF1110" s="9">
        <v>75.260000000000005</v>
      </c>
      <c r="HG1110" s="9">
        <v>75.069999999999993</v>
      </c>
      <c r="HH1110" s="9">
        <v>74.930000000000007</v>
      </c>
      <c r="HI1110" s="9">
        <v>74.8</v>
      </c>
      <c r="HJ1110" s="9">
        <v>74.650000000000006</v>
      </c>
      <c r="HK1110" s="9">
        <v>74.53</v>
      </c>
      <c r="HL1110" s="9">
        <v>74.44</v>
      </c>
      <c r="HM1110" s="9">
        <v>74.36</v>
      </c>
      <c r="HN1110" s="9">
        <v>74.27</v>
      </c>
      <c r="HO1110" s="9">
        <v>74.17</v>
      </c>
      <c r="HP1110" s="9">
        <v>74.06</v>
      </c>
      <c r="HQ1110" s="9">
        <v>73.930000000000007</v>
      </c>
      <c r="HR1110" s="9">
        <v>73.78</v>
      </c>
      <c r="HS1110" s="9">
        <v>73.650000000000006</v>
      </c>
      <c r="HT1110" s="9">
        <v>73.510000000000005</v>
      </c>
      <c r="HU1110" s="9">
        <v>73.430000000000007</v>
      </c>
      <c r="HV1110" s="9">
        <v>73.349999999999994</v>
      </c>
      <c r="HW1110" s="9">
        <v>73.28</v>
      </c>
      <c r="HX1110" s="9">
        <v>73.209999999999994</v>
      </c>
      <c r="HY1110" s="9">
        <v>73.150000000000006</v>
      </c>
      <c r="ID1110" s="14">
        <v>84.838099999999997</v>
      </c>
      <c r="IE1110" s="14">
        <v>84.747900000000001</v>
      </c>
      <c r="IF1110" s="14">
        <v>-0.10641399999999999</v>
      </c>
      <c r="IH1110" s="7">
        <v>104.49</v>
      </c>
      <c r="II1110" s="9">
        <v>136.35</v>
      </c>
    </row>
    <row r="1111" spans="1:243" x14ac:dyDescent="0.35">
      <c r="A1111" s="6">
        <f t="shared" si="236"/>
        <v>46106</v>
      </c>
      <c r="B1111" s="13">
        <f t="shared" si="231"/>
        <v>3</v>
      </c>
      <c r="C1111" s="13">
        <f t="shared" si="232"/>
        <v>2026</v>
      </c>
      <c r="D1111">
        <f t="shared" si="233"/>
        <v>202603</v>
      </c>
      <c r="E1111">
        <f t="shared" si="234"/>
        <v>1</v>
      </c>
      <c r="F1111">
        <f t="shared" si="235"/>
        <v>202601</v>
      </c>
      <c r="G1111" t="s">
        <v>2333</v>
      </c>
      <c r="H1111" s="9">
        <v>3.75</v>
      </c>
      <c r="I1111" s="9">
        <v>3.7277999999999998</v>
      </c>
      <c r="J1111" s="10">
        <v>3.7773295999999998</v>
      </c>
      <c r="K1111" s="10">
        <v>3.9041644</v>
      </c>
      <c r="L1111" s="10">
        <v>4.0200661000000002</v>
      </c>
      <c r="M1111" s="10">
        <v>4.1235360999999999</v>
      </c>
      <c r="N1111" s="10">
        <v>4.2076397999999999</v>
      </c>
      <c r="O1111" s="10">
        <v>4.2677307000000004</v>
      </c>
      <c r="P1111" s="10">
        <v>4.3093561999999999</v>
      </c>
      <c r="Q1111" s="10">
        <v>4.3376288000000001</v>
      </c>
      <c r="R1111" s="10">
        <v>4.3578421000000001</v>
      </c>
      <c r="S1111" s="10">
        <v>4.3732107999999998</v>
      </c>
      <c r="T1111" s="10">
        <v>4.3846689999999997</v>
      </c>
      <c r="U1111" s="10">
        <v>4.3911183999999999</v>
      </c>
      <c r="V1111" s="10">
        <v>4.3909105000000004</v>
      </c>
      <c r="W1111" s="10">
        <v>4.3842258999999997</v>
      </c>
      <c r="X1111" s="10">
        <v>4.3717537999999996</v>
      </c>
      <c r="Y1111" s="10">
        <v>4.3541834000000001</v>
      </c>
      <c r="Z1111" s="10">
        <v>4.3322035000000003</v>
      </c>
      <c r="AA1111" s="10">
        <v>4.3065037000000004</v>
      </c>
      <c r="AB1111" s="10">
        <v>4.2778061000000003</v>
      </c>
      <c r="AC1111" s="10">
        <v>4.2470198000000003</v>
      </c>
      <c r="AD1111" s="10">
        <v>4.2151212999999998</v>
      </c>
      <c r="AE1111" s="10">
        <v>4.1830857999999997</v>
      </c>
      <c r="AF1111" s="10">
        <v>4.1518886000000004</v>
      </c>
      <c r="AG1111" s="10">
        <v>4.1225060999999998</v>
      </c>
      <c r="AH1111" s="10">
        <v>4.0957812999999996</v>
      </c>
      <c r="AI1111" s="10">
        <v>4.0718452000000003</v>
      </c>
      <c r="AJ1111" s="10">
        <v>4.0505905000000002</v>
      </c>
      <c r="AK1111" s="10">
        <v>4.0319091</v>
      </c>
      <c r="AL1111" s="10">
        <v>4.0156929000000003</v>
      </c>
      <c r="AM1111" s="10">
        <v>4.0018345999999996</v>
      </c>
      <c r="AN1111" s="10">
        <v>3.9902261000000001</v>
      </c>
      <c r="AO1111" s="10">
        <v>3.9807594000000002</v>
      </c>
      <c r="AP1111" s="10">
        <v>3.9733269</v>
      </c>
      <c r="AQ1111" s="10">
        <v>3.9678205000000002</v>
      </c>
      <c r="AR1111" s="10">
        <v>3.9641326000000001</v>
      </c>
      <c r="AS1111" s="10">
        <v>3.9621552000000002</v>
      </c>
      <c r="AT1111" s="10">
        <v>3.9617806999999998</v>
      </c>
      <c r="AU1111" s="10">
        <v>3.9629026999999999</v>
      </c>
      <c r="AV1111" s="10">
        <v>3.9654153000000001</v>
      </c>
      <c r="AW1111" s="10">
        <v>3.9692124999999998</v>
      </c>
      <c r="AX1111" s="10">
        <v>3.9741881999999999</v>
      </c>
      <c r="AY1111" s="10">
        <v>3.9802363999999999</v>
      </c>
      <c r="AZ1111" s="10">
        <v>3.9872510999999999</v>
      </c>
      <c r="BA1111" s="10">
        <v>3.9951265</v>
      </c>
      <c r="BB1111" s="10">
        <v>4.0037561999999998</v>
      </c>
      <c r="BC1111" s="10">
        <v>4.0130344999999998</v>
      </c>
      <c r="BD1111" s="10">
        <v>4.0228554000000001</v>
      </c>
      <c r="BE1111" s="10">
        <v>4.0331125999999999</v>
      </c>
      <c r="BF1111" s="10">
        <v>4.0437136000000002</v>
      </c>
      <c r="BG1111" s="10">
        <v>4.0546236999999996</v>
      </c>
      <c r="BH1111" s="10">
        <v>4.0658241000000004</v>
      </c>
      <c r="BI1111" s="10">
        <v>4.0772963999999998</v>
      </c>
      <c r="BJ1111" s="10">
        <v>4.0890221000000002</v>
      </c>
      <c r="BK1111" s="10">
        <v>4.1009823000000001</v>
      </c>
      <c r="BL1111" s="10">
        <v>4.1131586000000002</v>
      </c>
      <c r="BM1111" s="10">
        <v>4.1255325999999997</v>
      </c>
      <c r="BN1111" s="10">
        <v>4.1380853000000002</v>
      </c>
      <c r="BO1111" s="10">
        <v>4.1507984000000002</v>
      </c>
      <c r="BP1111" s="10">
        <v>4.1636534000000003</v>
      </c>
      <c r="BQ1111" s="10">
        <v>4.1766313999999998</v>
      </c>
      <c r="BR1111" s="10">
        <v>4.2563722999999998</v>
      </c>
      <c r="BS1111" s="10">
        <v>4.3378490999999997</v>
      </c>
      <c r="BU1111" s="9">
        <v>132.77000000000001</v>
      </c>
      <c r="BV1111" s="9">
        <v>133.06</v>
      </c>
      <c r="BW1111" s="9">
        <v>131.55000000000001</v>
      </c>
      <c r="BX1111" s="9">
        <v>130.22999999999999</v>
      </c>
      <c r="BY1111" s="9">
        <v>130.84</v>
      </c>
      <c r="BZ1111" s="9">
        <v>132.16999999999999</v>
      </c>
      <c r="CA1111" s="9">
        <v>131.74</v>
      </c>
      <c r="CB1111" s="9">
        <v>134.94999999999999</v>
      </c>
      <c r="CC1111" s="9">
        <v>137.24</v>
      </c>
      <c r="CD1111" s="9">
        <v>138.13</v>
      </c>
      <c r="CE1111" s="9">
        <v>136.85</v>
      </c>
      <c r="CF1111" s="9">
        <v>127.83</v>
      </c>
      <c r="CG1111" s="9">
        <v>109.68</v>
      </c>
      <c r="CH1111" s="9">
        <v>96.31</v>
      </c>
      <c r="CI1111" s="9">
        <v>92.67</v>
      </c>
      <c r="CJ1111" s="9">
        <v>95.06</v>
      </c>
      <c r="CK1111" s="9">
        <v>95.22</v>
      </c>
      <c r="CL1111" s="9">
        <v>95.1</v>
      </c>
      <c r="CM1111" s="9">
        <v>94.74</v>
      </c>
      <c r="CN1111" s="9">
        <v>95.43</v>
      </c>
      <c r="CO1111" s="9">
        <v>97.55</v>
      </c>
      <c r="CP1111" s="9">
        <v>101.26</v>
      </c>
      <c r="CQ1111" s="9">
        <v>100.53</v>
      </c>
      <c r="CR1111" s="9">
        <v>93.65</v>
      </c>
      <c r="CS1111" s="9">
        <v>75.42</v>
      </c>
      <c r="CT1111" s="9">
        <v>70.08</v>
      </c>
      <c r="CU1111" s="9">
        <v>67.430000000000007</v>
      </c>
      <c r="CV1111" s="9">
        <v>65.45</v>
      </c>
      <c r="CW1111" s="9">
        <v>64.709999999999994</v>
      </c>
      <c r="CX1111" s="9">
        <v>65.930000000000007</v>
      </c>
      <c r="CY1111" s="9">
        <v>70</v>
      </c>
      <c r="CZ1111" s="9">
        <v>71.13</v>
      </c>
      <c r="DA1111" s="9">
        <v>71.989999999999995</v>
      </c>
      <c r="DB1111" s="9">
        <v>75.5</v>
      </c>
      <c r="DC1111" s="9">
        <v>74.819999999999993</v>
      </c>
      <c r="DD1111" s="9">
        <v>72.89</v>
      </c>
      <c r="DE1111" s="9">
        <v>65.09</v>
      </c>
      <c r="DF1111" s="9">
        <v>61.98</v>
      </c>
      <c r="DG1111" s="9">
        <v>60.55</v>
      </c>
      <c r="DH1111" s="9">
        <v>61.23</v>
      </c>
      <c r="DI1111" s="9">
        <v>61.09</v>
      </c>
      <c r="DJ1111" s="9">
        <v>62.09</v>
      </c>
      <c r="DK1111" s="9">
        <v>63.73</v>
      </c>
      <c r="DL1111" s="9">
        <v>66.42</v>
      </c>
      <c r="DM1111" s="9">
        <v>69.5</v>
      </c>
      <c r="DN1111" s="9">
        <v>72.66</v>
      </c>
      <c r="DO1111" s="9">
        <v>73.78</v>
      </c>
      <c r="DP1111" s="9">
        <v>73.08</v>
      </c>
      <c r="DR1111" s="9">
        <v>97.55</v>
      </c>
      <c r="DS1111" s="9">
        <v>99.16</v>
      </c>
      <c r="DT1111" s="9">
        <v>100.12</v>
      </c>
      <c r="DU1111" s="9">
        <v>98.96</v>
      </c>
      <c r="DV1111" s="9">
        <v>99.27</v>
      </c>
      <c r="DW1111" s="9">
        <v>100.24</v>
      </c>
      <c r="DX1111" s="9">
        <v>99.74</v>
      </c>
      <c r="DY1111" s="9">
        <v>100.76</v>
      </c>
      <c r="DZ1111" s="9">
        <v>102.26</v>
      </c>
      <c r="EA1111" s="9">
        <v>105.16</v>
      </c>
      <c r="EB1111" s="9">
        <v>105.9</v>
      </c>
      <c r="EC1111" s="9">
        <v>102.61</v>
      </c>
      <c r="ED1111" s="9">
        <v>80.23</v>
      </c>
      <c r="EE1111" s="9">
        <v>76.150000000000006</v>
      </c>
      <c r="EF1111" s="9">
        <v>75.150000000000006</v>
      </c>
      <c r="EG1111" s="9">
        <v>75.41</v>
      </c>
      <c r="EH1111" s="9">
        <v>76.28</v>
      </c>
      <c r="EI1111" s="9">
        <v>78.89</v>
      </c>
      <c r="EJ1111" s="9">
        <v>80.489999999999995</v>
      </c>
      <c r="EK1111" s="9">
        <v>82.32</v>
      </c>
      <c r="EL1111" s="9">
        <v>82.5</v>
      </c>
      <c r="EM1111" s="9">
        <v>82.54</v>
      </c>
      <c r="EN1111" s="9">
        <v>81.94</v>
      </c>
      <c r="EO1111" s="9">
        <v>79.069999999999993</v>
      </c>
      <c r="EP1111" s="9">
        <v>65.78</v>
      </c>
      <c r="EQ1111" s="9">
        <v>62.8</v>
      </c>
      <c r="ER1111" s="9">
        <v>62.04</v>
      </c>
      <c r="ES1111" s="9">
        <v>62.04</v>
      </c>
      <c r="ET1111" s="9">
        <v>62.78</v>
      </c>
      <c r="EU1111" s="9">
        <v>65.28</v>
      </c>
      <c r="EV1111" s="9">
        <v>68.69</v>
      </c>
      <c r="EW1111" s="9">
        <v>70.739999999999995</v>
      </c>
      <c r="EX1111" s="9">
        <v>71</v>
      </c>
      <c r="EY1111" s="9">
        <v>71</v>
      </c>
      <c r="EZ1111" s="9">
        <v>70.61</v>
      </c>
      <c r="FA1111" s="9">
        <v>68.42</v>
      </c>
      <c r="FB1111" s="9">
        <v>65.62</v>
      </c>
      <c r="FC1111" s="9">
        <v>63.46</v>
      </c>
      <c r="FD1111" s="9">
        <v>62.39</v>
      </c>
      <c r="FE1111" s="9">
        <v>61.88</v>
      </c>
      <c r="FF1111" s="9">
        <v>62.92</v>
      </c>
      <c r="FG1111" s="9">
        <v>66.14</v>
      </c>
      <c r="FH1111" s="9">
        <v>66.760000000000005</v>
      </c>
      <c r="FI1111" s="9">
        <v>68.760000000000005</v>
      </c>
      <c r="FJ1111" s="9">
        <v>68.94</v>
      </c>
      <c r="FK1111" s="9">
        <v>68.88</v>
      </c>
      <c r="FL1111" s="9">
        <v>68.48</v>
      </c>
      <c r="FM1111" s="9">
        <v>66.23</v>
      </c>
      <c r="FO1111" s="9">
        <v>84.632599999999996</v>
      </c>
      <c r="FP1111" s="7">
        <v>109.14</v>
      </c>
      <c r="FQ1111" s="9">
        <v>1.3371999999999999</v>
      </c>
      <c r="FT1111" s="7">
        <v>4.42</v>
      </c>
      <c r="FU1111" s="7">
        <v>4.8499999999999996</v>
      </c>
      <c r="FV1111" s="9">
        <v>84.8</v>
      </c>
      <c r="FX1111" s="9">
        <v>102.22</v>
      </c>
      <c r="FY1111" s="9">
        <v>92.93</v>
      </c>
      <c r="FZ1111" s="9">
        <v>84.98</v>
      </c>
      <c r="GA1111" s="9">
        <v>78.89</v>
      </c>
      <c r="GB1111" s="9">
        <v>75.14</v>
      </c>
      <c r="GD1111" s="9">
        <v>102.22</v>
      </c>
      <c r="GE1111" s="9">
        <v>97.26</v>
      </c>
      <c r="GF1111" s="9">
        <v>92.93</v>
      </c>
      <c r="GG1111" s="9">
        <v>89.39</v>
      </c>
      <c r="GH1111" s="9">
        <v>86.92</v>
      </c>
      <c r="GI1111" s="9">
        <v>84.98</v>
      </c>
      <c r="GJ1111" s="9">
        <v>83.5</v>
      </c>
      <c r="GK1111" s="9">
        <v>82.29</v>
      </c>
      <c r="GL1111" s="9">
        <v>81.209999999999994</v>
      </c>
      <c r="GM1111" s="9">
        <v>80.27</v>
      </c>
      <c r="GN1111" s="9">
        <v>79.52</v>
      </c>
      <c r="GO1111" s="9">
        <v>78.89</v>
      </c>
      <c r="GP1111" s="9">
        <v>78.36</v>
      </c>
      <c r="GQ1111" s="9">
        <v>77.900000000000006</v>
      </c>
      <c r="GR1111" s="9">
        <v>77.459999999999994</v>
      </c>
      <c r="GS1111" s="9">
        <v>77.09</v>
      </c>
      <c r="GT1111" s="9">
        <v>76.8</v>
      </c>
      <c r="GU1111" s="9">
        <v>76.52</v>
      </c>
      <c r="GV1111" s="9">
        <v>76.28</v>
      </c>
      <c r="GW1111" s="9">
        <v>76.040000000000006</v>
      </c>
      <c r="GX1111" s="9">
        <v>75.760000000000005</v>
      </c>
      <c r="GY1111" s="9">
        <v>75.489999999999995</v>
      </c>
      <c r="GZ1111" s="9">
        <v>75.31</v>
      </c>
      <c r="HA1111" s="9">
        <v>75.14</v>
      </c>
      <c r="HB1111" s="9">
        <v>75</v>
      </c>
      <c r="HC1111" s="9">
        <v>74.83</v>
      </c>
      <c r="HD1111" s="9">
        <v>74.64</v>
      </c>
      <c r="HE1111" s="9">
        <v>74.45</v>
      </c>
      <c r="HF1111" s="9">
        <v>74.260000000000005</v>
      </c>
      <c r="HG1111" s="9">
        <v>74.069999999999993</v>
      </c>
      <c r="HH1111" s="9">
        <v>73.92</v>
      </c>
      <c r="HI1111" s="9">
        <v>73.8</v>
      </c>
      <c r="HJ1111" s="9">
        <v>73.67</v>
      </c>
      <c r="HK1111" s="9">
        <v>73.55</v>
      </c>
      <c r="HL1111" s="9">
        <v>73.459999999999994</v>
      </c>
      <c r="HM1111" s="9">
        <v>73.38</v>
      </c>
      <c r="HN1111" s="9">
        <v>73.28</v>
      </c>
      <c r="HO1111" s="9">
        <v>73.17</v>
      </c>
      <c r="HP1111" s="9">
        <v>73.02</v>
      </c>
      <c r="HQ1111" s="9">
        <v>72.89</v>
      </c>
      <c r="HR1111" s="9">
        <v>72.739999999999995</v>
      </c>
      <c r="HS1111" s="9">
        <v>72.61</v>
      </c>
      <c r="HT1111" s="9">
        <v>72.47</v>
      </c>
      <c r="HU1111" s="9">
        <v>72.38</v>
      </c>
      <c r="HV1111" s="9">
        <v>72.28</v>
      </c>
      <c r="HW1111" s="9">
        <v>72.209999999999994</v>
      </c>
      <c r="HX1111" s="9">
        <v>72.14</v>
      </c>
      <c r="HY1111" s="9">
        <v>72.08</v>
      </c>
      <c r="ID1111" s="14">
        <v>84.838099999999997</v>
      </c>
      <c r="IE1111" s="14">
        <v>84.747900000000001</v>
      </c>
      <c r="IF1111" s="14">
        <v>-0.10641399999999999</v>
      </c>
      <c r="IH1111" s="7">
        <v>102.22</v>
      </c>
      <c r="II1111" s="9">
        <v>132.77000000000001</v>
      </c>
    </row>
    <row r="1112" spans="1:243" x14ac:dyDescent="0.35">
      <c r="A1112" s="6">
        <f t="shared" si="236"/>
        <v>46107</v>
      </c>
      <c r="B1112" s="13">
        <f t="shared" si="231"/>
        <v>3</v>
      </c>
      <c r="C1112" s="13">
        <f t="shared" si="232"/>
        <v>2026</v>
      </c>
      <c r="D1112">
        <f t="shared" si="233"/>
        <v>202603</v>
      </c>
      <c r="E1112">
        <f t="shared" si="234"/>
        <v>1</v>
      </c>
      <c r="F1112">
        <f t="shared" si="235"/>
        <v>202601</v>
      </c>
      <c r="G1112" t="s">
        <v>2334</v>
      </c>
      <c r="H1112" s="9">
        <v>3.75</v>
      </c>
      <c r="I1112" s="9">
        <v>3.7282000000000002</v>
      </c>
      <c r="J1112" s="10">
        <v>3.7747820999999999</v>
      </c>
      <c r="K1112" s="10">
        <v>3.9121883</v>
      </c>
      <c r="L1112" s="10">
        <v>4.0447670999999996</v>
      </c>
      <c r="M1112" s="10">
        <v>4.1706298000000004</v>
      </c>
      <c r="N1112" s="10">
        <v>4.2796142000000001</v>
      </c>
      <c r="O1112" s="10">
        <v>4.3641730000000001</v>
      </c>
      <c r="P1112" s="10">
        <v>4.4266869</v>
      </c>
      <c r="Q1112" s="10">
        <v>4.4711714000000002</v>
      </c>
      <c r="R1112" s="10">
        <v>4.5021629000000001</v>
      </c>
      <c r="S1112" s="10">
        <v>4.5233761000000001</v>
      </c>
      <c r="T1112" s="10">
        <v>4.5365330000000004</v>
      </c>
      <c r="U1112" s="10">
        <v>4.5420026</v>
      </c>
      <c r="V1112" s="10">
        <v>4.539555</v>
      </c>
      <c r="W1112" s="10">
        <v>4.5299578</v>
      </c>
      <c r="X1112" s="10">
        <v>4.5144184999999997</v>
      </c>
      <c r="Y1112" s="10">
        <v>4.4941449000000002</v>
      </c>
      <c r="Z1112" s="10">
        <v>4.4703442999999998</v>
      </c>
      <c r="AA1112" s="10">
        <v>4.4442253999999997</v>
      </c>
      <c r="AB1112" s="10">
        <v>4.4169095</v>
      </c>
      <c r="AC1112" s="10">
        <v>4.3890770999999997</v>
      </c>
      <c r="AD1112" s="10">
        <v>4.3612687000000001</v>
      </c>
      <c r="AE1112" s="10">
        <v>4.3340239</v>
      </c>
      <c r="AF1112" s="10">
        <v>4.3078820000000002</v>
      </c>
      <c r="AG1112" s="10">
        <v>4.2833835999999996</v>
      </c>
      <c r="AH1112" s="10">
        <v>4.2609833999999998</v>
      </c>
      <c r="AI1112" s="10">
        <v>4.2407225000000004</v>
      </c>
      <c r="AJ1112" s="10">
        <v>4.2225172999999998</v>
      </c>
      <c r="AK1112" s="10">
        <v>4.206283</v>
      </c>
      <c r="AL1112" s="10">
        <v>4.1919351000000002</v>
      </c>
      <c r="AM1112" s="10">
        <v>4.1793898</v>
      </c>
      <c r="AN1112" s="10">
        <v>4.1685623999999999</v>
      </c>
      <c r="AO1112" s="10">
        <v>4.1593685999999996</v>
      </c>
      <c r="AP1112" s="10">
        <v>4.1517242000000003</v>
      </c>
      <c r="AQ1112" s="10">
        <v>4.1455447000000003</v>
      </c>
      <c r="AR1112" s="10">
        <v>4.1407458000000004</v>
      </c>
      <c r="AS1112" s="10">
        <v>4.1372432000000003</v>
      </c>
      <c r="AT1112" s="10">
        <v>4.1349561000000001</v>
      </c>
      <c r="AU1112" s="10">
        <v>4.1338194000000001</v>
      </c>
      <c r="AV1112" s="10">
        <v>4.1337723000000004</v>
      </c>
      <c r="AW1112" s="10">
        <v>4.1347541000000003</v>
      </c>
      <c r="AX1112" s="10">
        <v>4.1367039999999999</v>
      </c>
      <c r="AY1112" s="10">
        <v>4.1395612000000002</v>
      </c>
      <c r="AZ1112" s="10">
        <v>4.1432649000000001</v>
      </c>
      <c r="BA1112" s="10">
        <v>4.1477545999999998</v>
      </c>
      <c r="BB1112" s="10">
        <v>4.1529691</v>
      </c>
      <c r="BC1112" s="10">
        <v>4.1588479999999999</v>
      </c>
      <c r="BD1112" s="10">
        <v>4.1653304000000002</v>
      </c>
      <c r="BE1112" s="10">
        <v>4.1723553999999998</v>
      </c>
      <c r="BF1112" s="10">
        <v>4.1798685000000004</v>
      </c>
      <c r="BG1112" s="10">
        <v>4.1878412999999997</v>
      </c>
      <c r="BH1112" s="10">
        <v>4.1962527999999999</v>
      </c>
      <c r="BI1112" s="10">
        <v>4.2050821999999997</v>
      </c>
      <c r="BJ1112" s="10">
        <v>4.2143085999999998</v>
      </c>
      <c r="BK1112" s="10">
        <v>4.2239108999999999</v>
      </c>
      <c r="BL1112" s="10">
        <v>4.2338683000000001</v>
      </c>
      <c r="BM1112" s="10">
        <v>4.2441598999999997</v>
      </c>
      <c r="BN1112" s="10">
        <v>4.2547645999999997</v>
      </c>
      <c r="BO1112" s="10">
        <v>4.2656615000000002</v>
      </c>
      <c r="BP1112" s="10">
        <v>4.2768300000000004</v>
      </c>
      <c r="BQ1112" s="10">
        <v>4.2882486999999996</v>
      </c>
      <c r="BR1112" s="10">
        <v>4.3611522999999996</v>
      </c>
      <c r="BS1112" s="10">
        <v>4.4396434999999999</v>
      </c>
      <c r="BU1112" s="9">
        <v>138.6</v>
      </c>
      <c r="BV1112" s="9">
        <v>139.03</v>
      </c>
      <c r="BW1112" s="9">
        <v>137.71</v>
      </c>
      <c r="BX1112" s="9">
        <v>136.26</v>
      </c>
      <c r="BY1112" s="9">
        <v>136.94999999999999</v>
      </c>
      <c r="BZ1112" s="9">
        <v>138.11000000000001</v>
      </c>
      <c r="CA1112" s="9">
        <v>138.63999999999999</v>
      </c>
      <c r="CB1112" s="9">
        <v>141.87</v>
      </c>
      <c r="CC1112" s="9">
        <v>144.15</v>
      </c>
      <c r="CD1112" s="9">
        <v>144.94999999999999</v>
      </c>
      <c r="CE1112" s="9">
        <v>144.06</v>
      </c>
      <c r="CF1112" s="9">
        <v>134.34</v>
      </c>
      <c r="CG1112" s="9">
        <v>114.19</v>
      </c>
      <c r="CH1112" s="9">
        <v>100.4</v>
      </c>
      <c r="CI1112" s="9">
        <v>96.82</v>
      </c>
      <c r="CJ1112" s="9">
        <v>99.4</v>
      </c>
      <c r="CK1112" s="9">
        <v>99.37</v>
      </c>
      <c r="CL1112" s="9">
        <v>99.32</v>
      </c>
      <c r="CM1112" s="9">
        <v>98.49</v>
      </c>
      <c r="CN1112" s="9">
        <v>99.06</v>
      </c>
      <c r="CO1112" s="9">
        <v>100.67</v>
      </c>
      <c r="CP1112" s="9">
        <v>105.21</v>
      </c>
      <c r="CQ1112" s="9">
        <v>103.36</v>
      </c>
      <c r="CR1112" s="9">
        <v>96.5</v>
      </c>
      <c r="CS1112" s="9">
        <v>78.290000000000006</v>
      </c>
      <c r="CT1112" s="9">
        <v>72.94</v>
      </c>
      <c r="CU1112" s="9">
        <v>70.3</v>
      </c>
      <c r="CV1112" s="9">
        <v>67.959999999999994</v>
      </c>
      <c r="CW1112" s="9">
        <v>67.209999999999994</v>
      </c>
      <c r="CX1112" s="9">
        <v>68.44</v>
      </c>
      <c r="CY1112" s="9">
        <v>72.13</v>
      </c>
      <c r="CZ1112" s="9">
        <v>72.77</v>
      </c>
      <c r="DA1112" s="9">
        <v>73.72</v>
      </c>
      <c r="DB1112" s="9">
        <v>77.27</v>
      </c>
      <c r="DC1112" s="9">
        <v>76.59</v>
      </c>
      <c r="DD1112" s="9">
        <v>74.67</v>
      </c>
      <c r="DE1112" s="9">
        <v>66.55</v>
      </c>
      <c r="DF1112" s="9">
        <v>62.91</v>
      </c>
      <c r="DG1112" s="9">
        <v>61.48</v>
      </c>
      <c r="DH1112" s="9">
        <v>62.16</v>
      </c>
      <c r="DI1112" s="9">
        <v>62</v>
      </c>
      <c r="DJ1112" s="9">
        <v>63</v>
      </c>
      <c r="DK1112" s="9">
        <v>64.790000000000006</v>
      </c>
      <c r="DL1112" s="9">
        <v>67.55</v>
      </c>
      <c r="DM1112" s="9">
        <v>70.63</v>
      </c>
      <c r="DN1112" s="9">
        <v>73.66</v>
      </c>
      <c r="DO1112" s="9">
        <v>74.77</v>
      </c>
      <c r="DP1112" s="9">
        <v>74.08</v>
      </c>
      <c r="DR1112" s="9">
        <v>99.82</v>
      </c>
      <c r="DS1112" s="9">
        <v>102.93</v>
      </c>
      <c r="DT1112" s="9">
        <v>104.71</v>
      </c>
      <c r="DU1112" s="9">
        <v>102.49</v>
      </c>
      <c r="DV1112" s="9">
        <v>102.84</v>
      </c>
      <c r="DW1112" s="9">
        <v>103.61</v>
      </c>
      <c r="DX1112" s="9">
        <v>104.87</v>
      </c>
      <c r="DY1112" s="9">
        <v>105.91</v>
      </c>
      <c r="DZ1112" s="9">
        <v>107.46</v>
      </c>
      <c r="EA1112" s="9">
        <v>110.25</v>
      </c>
      <c r="EB1112" s="9">
        <v>111</v>
      </c>
      <c r="EC1112" s="9">
        <v>107.64</v>
      </c>
      <c r="ED1112" s="9">
        <v>82.47</v>
      </c>
      <c r="EE1112" s="9">
        <v>78.39</v>
      </c>
      <c r="EF1112" s="9">
        <v>77.39</v>
      </c>
      <c r="EG1112" s="9">
        <v>77.650000000000006</v>
      </c>
      <c r="EH1112" s="9">
        <v>78.52</v>
      </c>
      <c r="EI1112" s="9">
        <v>81.13</v>
      </c>
      <c r="EJ1112" s="9">
        <v>82.32</v>
      </c>
      <c r="EK1112" s="9">
        <v>84.19</v>
      </c>
      <c r="EL1112" s="9">
        <v>84.38</v>
      </c>
      <c r="EM1112" s="9">
        <v>84.41</v>
      </c>
      <c r="EN1112" s="9">
        <v>83.8</v>
      </c>
      <c r="EO1112" s="9">
        <v>80.87</v>
      </c>
      <c r="EP1112" s="9">
        <v>66.72</v>
      </c>
      <c r="EQ1112" s="9">
        <v>63.74</v>
      </c>
      <c r="ER1112" s="9">
        <v>62.98</v>
      </c>
      <c r="ES1112" s="9">
        <v>62.98</v>
      </c>
      <c r="ET1112" s="9">
        <v>63.72</v>
      </c>
      <c r="EU1112" s="9">
        <v>66.22</v>
      </c>
      <c r="EV1112" s="9">
        <v>69.489999999999995</v>
      </c>
      <c r="EW1112" s="9">
        <v>71.55</v>
      </c>
      <c r="EX1112" s="9">
        <v>71.81</v>
      </c>
      <c r="EY1112" s="9">
        <v>71.8</v>
      </c>
      <c r="EZ1112" s="9">
        <v>71.400000000000006</v>
      </c>
      <c r="FA1112" s="9">
        <v>69.19</v>
      </c>
      <c r="FB1112" s="9">
        <v>66.44</v>
      </c>
      <c r="FC1112" s="9">
        <v>64.28</v>
      </c>
      <c r="FD1112" s="9">
        <v>63.21</v>
      </c>
      <c r="FE1112" s="9">
        <v>62.7</v>
      </c>
      <c r="FF1112" s="9">
        <v>63.74</v>
      </c>
      <c r="FG1112" s="9">
        <v>66.959999999999994</v>
      </c>
      <c r="FH1112" s="9">
        <v>67.319999999999993</v>
      </c>
      <c r="FI1112" s="9">
        <v>69.319999999999993</v>
      </c>
      <c r="FJ1112" s="9">
        <v>69.48</v>
      </c>
      <c r="FK1112" s="9">
        <v>69.42</v>
      </c>
      <c r="FL1112" s="9">
        <v>69</v>
      </c>
      <c r="FM1112" s="9">
        <v>66.739999999999995</v>
      </c>
      <c r="FO1112" s="9">
        <v>84.678100000000001</v>
      </c>
      <c r="FP1112" s="7">
        <v>113.39</v>
      </c>
      <c r="FQ1112" s="9">
        <v>1.3351</v>
      </c>
      <c r="FT1112" s="7">
        <v>4.55</v>
      </c>
      <c r="FU1112" s="7">
        <v>4.9800000000000004</v>
      </c>
      <c r="FV1112" s="9">
        <v>84.838899999999995</v>
      </c>
      <c r="FX1112" s="9">
        <v>108.01</v>
      </c>
      <c r="FY1112" s="9">
        <v>96.68</v>
      </c>
      <c r="FZ1112" s="9">
        <v>87.58</v>
      </c>
      <c r="GA1112" s="9">
        <v>80.430000000000007</v>
      </c>
      <c r="GB1112" s="9">
        <v>76.400000000000006</v>
      </c>
      <c r="GD1112" s="9">
        <v>108.01</v>
      </c>
      <c r="GE1112" s="9">
        <v>101.89</v>
      </c>
      <c r="GF1112" s="9">
        <v>96.68</v>
      </c>
      <c r="GG1112" s="9">
        <v>92.69</v>
      </c>
      <c r="GH1112" s="9">
        <v>89.82</v>
      </c>
      <c r="GI1112" s="9">
        <v>87.58</v>
      </c>
      <c r="GJ1112" s="9">
        <v>85.84</v>
      </c>
      <c r="GK1112" s="9">
        <v>84.41</v>
      </c>
      <c r="GL1112" s="9">
        <v>83.14</v>
      </c>
      <c r="GM1112" s="9">
        <v>82.05</v>
      </c>
      <c r="GN1112" s="9">
        <v>81.17</v>
      </c>
      <c r="GO1112" s="9">
        <v>80.430000000000007</v>
      </c>
      <c r="GP1112" s="9">
        <v>79.83</v>
      </c>
      <c r="GQ1112" s="9">
        <v>79.319999999999993</v>
      </c>
      <c r="GR1112" s="9">
        <v>78.84</v>
      </c>
      <c r="GS1112" s="9">
        <v>78.459999999999994</v>
      </c>
      <c r="GT1112" s="9">
        <v>78.16</v>
      </c>
      <c r="GU1112" s="9">
        <v>77.87</v>
      </c>
      <c r="GV1112" s="9">
        <v>77.62</v>
      </c>
      <c r="GW1112" s="9">
        <v>77.36</v>
      </c>
      <c r="GX1112" s="9">
        <v>77.06</v>
      </c>
      <c r="GY1112" s="9">
        <v>76.78</v>
      </c>
      <c r="GZ1112" s="9">
        <v>76.58</v>
      </c>
      <c r="HA1112" s="9">
        <v>76.400000000000006</v>
      </c>
      <c r="HB1112" s="9">
        <v>76.239999999999995</v>
      </c>
      <c r="HC1112" s="9">
        <v>76.05</v>
      </c>
      <c r="HD1112" s="9">
        <v>75.849999999999994</v>
      </c>
      <c r="HE1112" s="9">
        <v>75.650000000000006</v>
      </c>
      <c r="HF1112" s="9">
        <v>75.44</v>
      </c>
      <c r="HG1112" s="9">
        <v>75.239999999999995</v>
      </c>
      <c r="HH1112" s="9">
        <v>75.069999999999993</v>
      </c>
      <c r="HI1112" s="9">
        <v>74.930000000000007</v>
      </c>
      <c r="HJ1112" s="9">
        <v>74.77</v>
      </c>
      <c r="HK1112" s="9">
        <v>74.63</v>
      </c>
      <c r="HL1112" s="9">
        <v>74.53</v>
      </c>
      <c r="HM1112" s="9">
        <v>74.430000000000007</v>
      </c>
      <c r="HN1112" s="9">
        <v>74.31</v>
      </c>
      <c r="HO1112" s="9">
        <v>74.19</v>
      </c>
      <c r="HP1112" s="9">
        <v>74.03</v>
      </c>
      <c r="HQ1112" s="9">
        <v>73.89</v>
      </c>
      <c r="HR1112" s="9">
        <v>73.73</v>
      </c>
      <c r="HS1112" s="9">
        <v>73.59</v>
      </c>
      <c r="HT1112" s="9">
        <v>73.44</v>
      </c>
      <c r="HU1112" s="9">
        <v>73.34</v>
      </c>
      <c r="HV1112" s="9">
        <v>73.23</v>
      </c>
      <c r="HW1112" s="9">
        <v>73.150000000000006</v>
      </c>
      <c r="HX1112" s="9">
        <v>73.069999999999993</v>
      </c>
      <c r="HY1112" s="9">
        <v>72.989999999999995</v>
      </c>
      <c r="ID1112" s="14">
        <v>84.838099999999997</v>
      </c>
      <c r="IE1112" s="14">
        <v>84.747900000000001</v>
      </c>
      <c r="IF1112" s="14">
        <v>-0.10641399999999999</v>
      </c>
      <c r="IH1112" s="7">
        <v>108.01</v>
      </c>
      <c r="II1112" s="9">
        <v>138.6</v>
      </c>
    </row>
    <row r="1113" spans="1:243" x14ac:dyDescent="0.35">
      <c r="A1113" s="6">
        <f t="shared" si="236"/>
        <v>46108</v>
      </c>
      <c r="B1113" s="13">
        <f t="shared" ref="B1113:B1129" si="237">MONTH(A1113)</f>
        <v>3</v>
      </c>
      <c r="C1113" s="13">
        <f t="shared" ref="C1113:C1129" si="238">YEAR(A1113)</f>
        <v>2026</v>
      </c>
      <c r="D1113">
        <f t="shared" ref="D1113:D1129" si="239">C1113*100+B1113</f>
        <v>202603</v>
      </c>
      <c r="E1113">
        <f t="shared" ref="E1113:E1129" si="240">IF(B1113&lt;4,1,IF(B1113&lt;7,2,IF(B1113&lt;10,3,4)))</f>
        <v>1</v>
      </c>
      <c r="F1113">
        <f t="shared" ref="F1113:F1129" si="241">C1113*100+E1113</f>
        <v>202601</v>
      </c>
      <c r="G1113" t="s">
        <v>2335</v>
      </c>
      <c r="H1113" s="9">
        <v>3.75</v>
      </c>
      <c r="I1113" s="9">
        <v>3.7284000000000002</v>
      </c>
      <c r="J1113" s="10">
        <v>3.7636701000000001</v>
      </c>
      <c r="K1113" s="10">
        <v>3.8864106</v>
      </c>
      <c r="L1113" s="10">
        <v>4.0084625999999997</v>
      </c>
      <c r="M1113" s="10">
        <v>4.1260127000000004</v>
      </c>
      <c r="N1113" s="10">
        <v>4.2274286999999999</v>
      </c>
      <c r="O1113" s="10">
        <v>4.3047950000000004</v>
      </c>
      <c r="P1113" s="10">
        <v>4.3611984000000001</v>
      </c>
      <c r="Q1113" s="10">
        <v>4.4007116999999996</v>
      </c>
      <c r="R1113" s="10">
        <v>4.4282497000000003</v>
      </c>
      <c r="S1113" s="10">
        <v>4.4477260999999997</v>
      </c>
      <c r="T1113" s="10">
        <v>4.4605958000000001</v>
      </c>
      <c r="U1113" s="10">
        <v>4.4668678999999996</v>
      </c>
      <c r="V1113" s="10">
        <v>4.4658296000000002</v>
      </c>
      <c r="W1113" s="10">
        <v>4.4580922000000003</v>
      </c>
      <c r="X1113" s="10">
        <v>4.4448182000000003</v>
      </c>
      <c r="Y1113" s="10">
        <v>4.4271700000000003</v>
      </c>
      <c r="Z1113" s="10">
        <v>4.4063100999999998</v>
      </c>
      <c r="AA1113" s="10">
        <v>4.3834016</v>
      </c>
      <c r="AB1113" s="10">
        <v>4.3595113000000003</v>
      </c>
      <c r="AC1113" s="10">
        <v>4.3352621999999998</v>
      </c>
      <c r="AD1113" s="10">
        <v>4.3111496999999996</v>
      </c>
      <c r="AE1113" s="10">
        <v>4.2876684000000003</v>
      </c>
      <c r="AF1113" s="10">
        <v>4.2653128000000002</v>
      </c>
      <c r="AG1113" s="10">
        <v>4.2445782000000003</v>
      </c>
      <c r="AH1113" s="10">
        <v>4.2258712999999997</v>
      </c>
      <c r="AI1113" s="10">
        <v>4.2092105000000002</v>
      </c>
      <c r="AJ1113" s="10">
        <v>4.1945078999999996</v>
      </c>
      <c r="AK1113" s="10">
        <v>4.1816747999999997</v>
      </c>
      <c r="AL1113" s="10">
        <v>4.1706228000000003</v>
      </c>
      <c r="AM1113" s="10">
        <v>4.1612638000000004</v>
      </c>
      <c r="AN1113" s="10">
        <v>4.1535091</v>
      </c>
      <c r="AO1113" s="10">
        <v>4.1472705000000003</v>
      </c>
      <c r="AP1113" s="10">
        <v>4.1424595000000002</v>
      </c>
      <c r="AQ1113" s="10">
        <v>4.1389879000000001</v>
      </c>
      <c r="AR1113" s="10">
        <v>4.1367669999999999</v>
      </c>
      <c r="AS1113" s="10">
        <v>4.1357087000000003</v>
      </c>
      <c r="AT1113" s="10">
        <v>4.1357293000000004</v>
      </c>
      <c r="AU1113" s="10">
        <v>4.1367656999999998</v>
      </c>
      <c r="AV1113" s="10">
        <v>4.1387608</v>
      </c>
      <c r="AW1113" s="10">
        <v>4.1416575</v>
      </c>
      <c r="AX1113" s="10">
        <v>4.1453987000000003</v>
      </c>
      <c r="AY1113" s="10">
        <v>4.1499268999999996</v>
      </c>
      <c r="AZ1113" s="10">
        <v>4.1551852</v>
      </c>
      <c r="BA1113" s="10">
        <v>4.1611164</v>
      </c>
      <c r="BB1113" s="10">
        <v>4.1676631999999998</v>
      </c>
      <c r="BC1113" s="10">
        <v>4.1747683999999996</v>
      </c>
      <c r="BD1113" s="10">
        <v>4.1823750999999998</v>
      </c>
      <c r="BE1113" s="10">
        <v>4.1904256999999996</v>
      </c>
      <c r="BF1113" s="10">
        <v>4.1988694999999998</v>
      </c>
      <c r="BG1113" s="10">
        <v>4.2076820000000001</v>
      </c>
      <c r="BH1113" s="10">
        <v>4.2168463000000003</v>
      </c>
      <c r="BI1113" s="10">
        <v>4.2263454999999999</v>
      </c>
      <c r="BJ1113" s="10">
        <v>4.2361629000000001</v>
      </c>
      <c r="BK1113" s="10">
        <v>4.2462812999999997</v>
      </c>
      <c r="BL1113" s="10">
        <v>4.2566839999999999</v>
      </c>
      <c r="BM1113" s="10">
        <v>4.2673543</v>
      </c>
      <c r="BN1113" s="10">
        <v>4.2782748000000002</v>
      </c>
      <c r="BO1113" s="10">
        <v>4.2894290000000002</v>
      </c>
      <c r="BP1113" s="10">
        <v>4.3007999999999997</v>
      </c>
      <c r="BQ1113" s="10">
        <v>4.3123706000000004</v>
      </c>
      <c r="BR1113" s="10">
        <v>4.3853638000000004</v>
      </c>
      <c r="BS1113" s="10">
        <v>4.463228</v>
      </c>
      <c r="BU1113" s="9">
        <v>136.15</v>
      </c>
      <c r="BV1113" s="9">
        <v>136.59</v>
      </c>
      <c r="BW1113" s="9">
        <v>135.29</v>
      </c>
      <c r="BX1113" s="9">
        <v>134.15</v>
      </c>
      <c r="BY1113" s="9">
        <v>134.85</v>
      </c>
      <c r="BZ1113" s="9">
        <v>136.25</v>
      </c>
      <c r="CA1113" s="9">
        <v>137.06</v>
      </c>
      <c r="CB1113" s="9">
        <v>140.46</v>
      </c>
      <c r="CC1113" s="9">
        <v>142.61000000000001</v>
      </c>
      <c r="CD1113" s="9">
        <v>143.61000000000001</v>
      </c>
      <c r="CE1113" s="9">
        <v>142.47999999999999</v>
      </c>
      <c r="CF1113" s="9">
        <v>133.61000000000001</v>
      </c>
      <c r="CG1113" s="9">
        <v>114.44</v>
      </c>
      <c r="CH1113" s="9">
        <v>100.43</v>
      </c>
      <c r="CI1113" s="9">
        <v>96.82</v>
      </c>
      <c r="CJ1113" s="9">
        <v>99.44</v>
      </c>
      <c r="CK1113" s="9">
        <v>99.56</v>
      </c>
      <c r="CL1113" s="9">
        <v>99.33</v>
      </c>
      <c r="CM1113" s="9">
        <v>98.28</v>
      </c>
      <c r="CN1113" s="9">
        <v>98.83</v>
      </c>
      <c r="CO1113" s="9">
        <v>100.63</v>
      </c>
      <c r="CP1113" s="9">
        <v>104.87</v>
      </c>
      <c r="CQ1113" s="9">
        <v>103.36</v>
      </c>
      <c r="CR1113" s="9">
        <v>96.52</v>
      </c>
      <c r="CS1113" s="9">
        <v>78.17</v>
      </c>
      <c r="CT1113" s="9">
        <v>72.75</v>
      </c>
      <c r="CU1113" s="9">
        <v>70.11</v>
      </c>
      <c r="CV1113" s="9">
        <v>67.430000000000007</v>
      </c>
      <c r="CW1113" s="9">
        <v>66.680000000000007</v>
      </c>
      <c r="CX1113" s="9">
        <v>67.930000000000007</v>
      </c>
      <c r="CY1113" s="9">
        <v>71.37</v>
      </c>
      <c r="CZ1113" s="9">
        <v>71.989999999999995</v>
      </c>
      <c r="DA1113" s="9">
        <v>72.91</v>
      </c>
      <c r="DB1113" s="9">
        <v>76.14</v>
      </c>
      <c r="DC1113" s="9">
        <v>75.489999999999995</v>
      </c>
      <c r="DD1113" s="9">
        <v>73.56</v>
      </c>
      <c r="DE1113" s="9">
        <v>66.16</v>
      </c>
      <c r="DF1113" s="9">
        <v>62.51</v>
      </c>
      <c r="DG1113" s="9">
        <v>61.08</v>
      </c>
      <c r="DH1113" s="9">
        <v>61.11</v>
      </c>
      <c r="DI1113" s="9">
        <v>61.39</v>
      </c>
      <c r="DJ1113" s="9">
        <v>62.35</v>
      </c>
      <c r="DK1113" s="9">
        <v>64.19</v>
      </c>
      <c r="DL1113" s="9">
        <v>66.94</v>
      </c>
      <c r="DM1113" s="9">
        <v>70.02</v>
      </c>
      <c r="DN1113" s="9">
        <v>73.319999999999993</v>
      </c>
      <c r="DO1113" s="9">
        <v>74.430000000000007</v>
      </c>
      <c r="DP1113" s="9">
        <v>73.56</v>
      </c>
      <c r="DR1113" s="9">
        <v>99</v>
      </c>
      <c r="DS1113" s="9">
        <v>101</v>
      </c>
      <c r="DT1113" s="9">
        <v>102.86</v>
      </c>
      <c r="DU1113" s="9">
        <v>101.62</v>
      </c>
      <c r="DV1113" s="9">
        <v>101.83</v>
      </c>
      <c r="DW1113" s="9">
        <v>102.6</v>
      </c>
      <c r="DX1113" s="9">
        <v>103.44</v>
      </c>
      <c r="DY1113" s="9">
        <v>104.48</v>
      </c>
      <c r="DZ1113" s="9">
        <v>106.02</v>
      </c>
      <c r="EA1113" s="9">
        <v>108.72</v>
      </c>
      <c r="EB1113" s="9">
        <v>109.46</v>
      </c>
      <c r="EC1113" s="9">
        <v>106.12</v>
      </c>
      <c r="ED1113" s="9">
        <v>85.49</v>
      </c>
      <c r="EE1113" s="9">
        <v>78.62</v>
      </c>
      <c r="EF1113" s="9">
        <v>76.84</v>
      </c>
      <c r="EG1113" s="9">
        <v>76.88</v>
      </c>
      <c r="EH1113" s="9">
        <v>77.88</v>
      </c>
      <c r="EI1113" s="9">
        <v>79.84</v>
      </c>
      <c r="EJ1113" s="9">
        <v>82.15</v>
      </c>
      <c r="EK1113" s="9">
        <v>84.02</v>
      </c>
      <c r="EL1113" s="9">
        <v>84.21</v>
      </c>
      <c r="EM1113" s="9">
        <v>84.24</v>
      </c>
      <c r="EN1113" s="9">
        <v>83.63</v>
      </c>
      <c r="EO1113" s="9">
        <v>80.709999999999994</v>
      </c>
      <c r="EP1113" s="9">
        <v>68.28</v>
      </c>
      <c r="EQ1113" s="9">
        <v>63.78</v>
      </c>
      <c r="ER1113" s="9">
        <v>62.51</v>
      </c>
      <c r="ES1113" s="9">
        <v>62.45</v>
      </c>
      <c r="ET1113" s="9">
        <v>63.36</v>
      </c>
      <c r="EU1113" s="9">
        <v>65.59</v>
      </c>
      <c r="EV1113" s="9">
        <v>69.14</v>
      </c>
      <c r="EW1113" s="9">
        <v>71.03</v>
      </c>
      <c r="EX1113" s="9">
        <v>71.44</v>
      </c>
      <c r="EY1113" s="9">
        <v>71.430000000000007</v>
      </c>
      <c r="EZ1113" s="9">
        <v>70.900000000000006</v>
      </c>
      <c r="FA1113" s="9">
        <v>68.88</v>
      </c>
      <c r="FB1113" s="9">
        <v>66.39</v>
      </c>
      <c r="FC1113" s="9">
        <v>64.38</v>
      </c>
      <c r="FD1113" s="9">
        <v>63.25</v>
      </c>
      <c r="FE1113" s="9">
        <v>62.94</v>
      </c>
      <c r="FF1113" s="9">
        <v>64.03</v>
      </c>
      <c r="FG1113" s="9">
        <v>66.25</v>
      </c>
      <c r="FH1113" s="9">
        <v>67.3</v>
      </c>
      <c r="FI1113" s="9">
        <v>68.680000000000007</v>
      </c>
      <c r="FJ1113" s="9">
        <v>69.11</v>
      </c>
      <c r="FK1113" s="9">
        <v>69.02</v>
      </c>
      <c r="FL1113" s="9">
        <v>68.37</v>
      </c>
      <c r="FM1113" s="9">
        <v>66.84</v>
      </c>
      <c r="FO1113" s="9">
        <v>84.453299999999999</v>
      </c>
      <c r="FP1113" s="7">
        <v>121.47</v>
      </c>
      <c r="FQ1113" s="9">
        <v>1.3290999999999999</v>
      </c>
      <c r="FT1113" s="7">
        <v>4.49</v>
      </c>
      <c r="FU1113" s="7">
        <v>4.9800000000000004</v>
      </c>
      <c r="FV1113" s="9">
        <v>84.604600000000005</v>
      </c>
      <c r="FX1113" s="9">
        <v>112.57</v>
      </c>
      <c r="FY1113" s="9">
        <v>98.73</v>
      </c>
      <c r="FZ1113" s="9">
        <v>87.77</v>
      </c>
      <c r="GA1113" s="9">
        <v>80.28</v>
      </c>
      <c r="GB1113" s="9">
        <v>76.19</v>
      </c>
      <c r="GD1113" s="9">
        <v>112.57</v>
      </c>
      <c r="GE1113" s="9">
        <v>105.32</v>
      </c>
      <c r="GF1113" s="9">
        <v>98.73</v>
      </c>
      <c r="GG1113" s="9">
        <v>93.82</v>
      </c>
      <c r="GH1113" s="9">
        <v>90.35</v>
      </c>
      <c r="GI1113" s="9">
        <v>87.77</v>
      </c>
      <c r="GJ1113" s="9">
        <v>85.91</v>
      </c>
      <c r="GK1113" s="9">
        <v>84.43</v>
      </c>
      <c r="GL1113" s="9">
        <v>83.12</v>
      </c>
      <c r="GM1113" s="9">
        <v>81.98</v>
      </c>
      <c r="GN1113" s="9">
        <v>81.06</v>
      </c>
      <c r="GO1113" s="9">
        <v>80.28</v>
      </c>
      <c r="GP1113" s="9">
        <v>79.64</v>
      </c>
      <c r="GQ1113" s="9">
        <v>79.099999999999994</v>
      </c>
      <c r="GR1113" s="9">
        <v>78.61</v>
      </c>
      <c r="GS1113" s="9">
        <v>78.22</v>
      </c>
      <c r="GT1113" s="9">
        <v>77.92</v>
      </c>
      <c r="GU1113" s="9">
        <v>77.63</v>
      </c>
      <c r="GV1113" s="9">
        <v>77.38</v>
      </c>
      <c r="GW1113" s="9">
        <v>77.13</v>
      </c>
      <c r="GX1113" s="9">
        <v>76.84</v>
      </c>
      <c r="GY1113" s="9">
        <v>76.569999999999993</v>
      </c>
      <c r="GZ1113" s="9">
        <v>76.37</v>
      </c>
      <c r="HA1113" s="9">
        <v>76.19</v>
      </c>
      <c r="HB1113" s="9">
        <v>76.040000000000006</v>
      </c>
      <c r="HC1113" s="9">
        <v>75.87</v>
      </c>
      <c r="HD1113" s="9">
        <v>75.680000000000007</v>
      </c>
      <c r="HE1113" s="9">
        <v>75.47</v>
      </c>
      <c r="HF1113" s="9">
        <v>75.260000000000005</v>
      </c>
      <c r="HG1113" s="9">
        <v>75.069999999999993</v>
      </c>
      <c r="HH1113" s="9">
        <v>74.92</v>
      </c>
      <c r="HI1113" s="9">
        <v>74.790000000000006</v>
      </c>
      <c r="HJ1113" s="9">
        <v>74.64</v>
      </c>
      <c r="HK1113" s="9">
        <v>74.510000000000005</v>
      </c>
      <c r="HL1113" s="9">
        <v>74.42</v>
      </c>
      <c r="HM1113" s="9">
        <v>74.33</v>
      </c>
      <c r="HN1113" s="9">
        <v>74.209999999999994</v>
      </c>
      <c r="HO1113" s="9">
        <v>74.099999999999994</v>
      </c>
      <c r="HP1113" s="9">
        <v>73.94</v>
      </c>
      <c r="HQ1113" s="9">
        <v>73.8</v>
      </c>
      <c r="HR1113" s="9">
        <v>73.650000000000006</v>
      </c>
      <c r="HS1113" s="9">
        <v>73.52</v>
      </c>
      <c r="HT1113" s="9">
        <v>73.37</v>
      </c>
      <c r="HU1113" s="9">
        <v>73.260000000000005</v>
      </c>
      <c r="HV1113" s="9">
        <v>73.150000000000006</v>
      </c>
      <c r="HW1113" s="9">
        <v>73.08</v>
      </c>
      <c r="HX1113" s="9">
        <v>73.010000000000005</v>
      </c>
      <c r="HY1113" s="9">
        <v>72.95</v>
      </c>
      <c r="ID1113" s="14">
        <v>84.838099999999997</v>
      </c>
      <c r="IE1113" s="14">
        <v>84.747900000000001</v>
      </c>
      <c r="IF1113" s="14">
        <v>-0.10641399999999999</v>
      </c>
      <c r="IH1113" s="7">
        <v>112.57</v>
      </c>
      <c r="II1113" s="9">
        <v>136.15</v>
      </c>
    </row>
    <row r="1114" spans="1:243" x14ac:dyDescent="0.35">
      <c r="A1114" s="6">
        <f t="shared" si="236"/>
        <v>46111</v>
      </c>
      <c r="B1114" s="13">
        <f t="shared" si="237"/>
        <v>3</v>
      </c>
      <c r="C1114" s="13">
        <f t="shared" si="238"/>
        <v>2026</v>
      </c>
      <c r="D1114">
        <f t="shared" si="239"/>
        <v>202603</v>
      </c>
      <c r="E1114">
        <f t="shared" si="240"/>
        <v>1</v>
      </c>
      <c r="F1114">
        <f t="shared" si="241"/>
        <v>202601</v>
      </c>
      <c r="G1114" t="s">
        <v>2336</v>
      </c>
      <c r="H1114" s="9">
        <v>3.75</v>
      </c>
      <c r="I1114" s="9">
        <v>3.7281</v>
      </c>
      <c r="J1114" s="10">
        <v>3.7572245</v>
      </c>
      <c r="K1114" s="10">
        <v>3.8792032000000001</v>
      </c>
      <c r="L1114" s="10">
        <v>3.9978799999999999</v>
      </c>
      <c r="M1114" s="10">
        <v>4.1095059999999997</v>
      </c>
      <c r="N1114" s="10">
        <v>4.2043353000000003</v>
      </c>
      <c r="O1114" s="10">
        <v>4.2738640999999999</v>
      </c>
      <c r="P1114" s="10">
        <v>4.3220140000000002</v>
      </c>
      <c r="Q1114" s="10">
        <v>4.3537018999999999</v>
      </c>
      <c r="R1114" s="10">
        <v>4.3753792999999996</v>
      </c>
      <c r="S1114" s="10">
        <v>4.3917202</v>
      </c>
      <c r="T1114" s="10">
        <v>4.4041587</v>
      </c>
      <c r="U1114" s="10">
        <v>4.4118776000000004</v>
      </c>
      <c r="V1114" s="10">
        <v>4.4134592000000001</v>
      </c>
      <c r="W1114" s="10">
        <v>4.4091947999999999</v>
      </c>
      <c r="X1114" s="10">
        <v>4.3998451999999997</v>
      </c>
      <c r="Y1114" s="10">
        <v>4.3861714000000003</v>
      </c>
      <c r="Z1114" s="10">
        <v>4.3689339</v>
      </c>
      <c r="AA1114" s="10">
        <v>4.3488940999999999</v>
      </c>
      <c r="AB1114" s="10">
        <v>4.3267935</v>
      </c>
      <c r="AC1114" s="10">
        <v>4.3032858999999997</v>
      </c>
      <c r="AD1114" s="10">
        <v>4.2789999999999999</v>
      </c>
      <c r="AE1114" s="10">
        <v>4.2545640000000002</v>
      </c>
      <c r="AF1114" s="10">
        <v>4.2306058999999996</v>
      </c>
      <c r="AG1114" s="10">
        <v>4.2077546999999997</v>
      </c>
      <c r="AH1114" s="10">
        <v>4.1865411000000003</v>
      </c>
      <c r="AI1114" s="10">
        <v>4.1670654999999996</v>
      </c>
      <c r="AJ1114" s="10">
        <v>4.1493105999999997</v>
      </c>
      <c r="AK1114" s="10">
        <v>4.1332580999999999</v>
      </c>
      <c r="AL1114" s="10">
        <v>4.1188900999999998</v>
      </c>
      <c r="AM1114" s="10">
        <v>4.1061889999999996</v>
      </c>
      <c r="AN1114" s="10">
        <v>4.0951367999999997</v>
      </c>
      <c r="AO1114" s="10">
        <v>4.0857153000000004</v>
      </c>
      <c r="AP1114" s="10">
        <v>4.0779069999999997</v>
      </c>
      <c r="AQ1114" s="10">
        <v>4.0716938000000003</v>
      </c>
      <c r="AR1114" s="10">
        <v>4.0670579</v>
      </c>
      <c r="AS1114" s="10">
        <v>4.0639813</v>
      </c>
      <c r="AT1114" s="10">
        <v>4.0624396999999997</v>
      </c>
      <c r="AU1114" s="10">
        <v>4.0623664000000002</v>
      </c>
      <c r="AV1114" s="10">
        <v>4.0636774000000004</v>
      </c>
      <c r="AW1114" s="10">
        <v>4.0662887000000003</v>
      </c>
      <c r="AX1114" s="10">
        <v>4.0701162999999996</v>
      </c>
      <c r="AY1114" s="10">
        <v>4.0750760000000001</v>
      </c>
      <c r="AZ1114" s="10">
        <v>4.0810839999999997</v>
      </c>
      <c r="BA1114" s="10">
        <v>4.0880564000000001</v>
      </c>
      <c r="BB1114" s="10">
        <v>4.0959088000000001</v>
      </c>
      <c r="BC1114" s="10">
        <v>4.1045574</v>
      </c>
      <c r="BD1114" s="10">
        <v>4.1139184000000002</v>
      </c>
      <c r="BE1114" s="10">
        <v>4.1239074000000002</v>
      </c>
      <c r="BF1114" s="10">
        <v>4.1344460999999999</v>
      </c>
      <c r="BG1114" s="10">
        <v>4.1454870000000001</v>
      </c>
      <c r="BH1114" s="10">
        <v>4.1569919000000004</v>
      </c>
      <c r="BI1114" s="10">
        <v>4.1689233000000003</v>
      </c>
      <c r="BJ1114" s="10">
        <v>4.1812436999999996</v>
      </c>
      <c r="BK1114" s="10">
        <v>4.1939152000000002</v>
      </c>
      <c r="BL1114" s="10">
        <v>4.2069001000000004</v>
      </c>
      <c r="BM1114" s="10">
        <v>4.2201608999999998</v>
      </c>
      <c r="BN1114" s="10">
        <v>4.2336597999999999</v>
      </c>
      <c r="BO1114" s="10">
        <v>4.2473590000000003</v>
      </c>
      <c r="BP1114" s="10">
        <v>4.2612211000000002</v>
      </c>
      <c r="BQ1114" s="10">
        <v>4.2752081999999998</v>
      </c>
      <c r="BR1114" s="10">
        <v>4.3605567000000001</v>
      </c>
      <c r="BS1114" s="10">
        <v>4.4464937000000004</v>
      </c>
      <c r="BU1114" s="9">
        <v>137.86000000000001</v>
      </c>
      <c r="BV1114" s="9">
        <v>138.46</v>
      </c>
      <c r="BW1114" s="9">
        <v>137.04</v>
      </c>
      <c r="BX1114" s="9">
        <v>135.66999999999999</v>
      </c>
      <c r="BY1114" s="9">
        <v>136.33000000000001</v>
      </c>
      <c r="BZ1114" s="9">
        <v>137.47</v>
      </c>
      <c r="CA1114" s="9">
        <v>137.43</v>
      </c>
      <c r="CB1114" s="9">
        <v>140.72999999999999</v>
      </c>
      <c r="CC1114" s="9">
        <v>143.03</v>
      </c>
      <c r="CD1114" s="9">
        <v>144.33000000000001</v>
      </c>
      <c r="CE1114" s="9">
        <v>143.28</v>
      </c>
      <c r="CF1114" s="9">
        <v>133.93</v>
      </c>
      <c r="CG1114" s="9">
        <v>115.3</v>
      </c>
      <c r="CH1114" s="9">
        <v>100.99</v>
      </c>
      <c r="CI1114" s="9">
        <v>97.82</v>
      </c>
      <c r="CJ1114" s="9">
        <v>100.59</v>
      </c>
      <c r="CK1114" s="9">
        <v>100.43</v>
      </c>
      <c r="CL1114" s="9">
        <v>100.26</v>
      </c>
      <c r="CM1114" s="9">
        <v>98.69</v>
      </c>
      <c r="CN1114" s="9">
        <v>99.1</v>
      </c>
      <c r="CO1114" s="9">
        <v>100.87</v>
      </c>
      <c r="CP1114" s="9">
        <v>105.53</v>
      </c>
      <c r="CQ1114" s="9">
        <v>104.02</v>
      </c>
      <c r="CR1114" s="9">
        <v>97.2</v>
      </c>
      <c r="CS1114" s="9">
        <v>78.94</v>
      </c>
      <c r="CT1114" s="9">
        <v>73.510000000000005</v>
      </c>
      <c r="CU1114" s="9">
        <v>70.87</v>
      </c>
      <c r="CV1114" s="9">
        <v>68.34</v>
      </c>
      <c r="CW1114" s="9">
        <v>67.59</v>
      </c>
      <c r="CX1114" s="9">
        <v>68.849999999999994</v>
      </c>
      <c r="CY1114" s="9">
        <v>72.209999999999994</v>
      </c>
      <c r="CZ1114" s="9">
        <v>72.83</v>
      </c>
      <c r="DA1114" s="9">
        <v>73.73</v>
      </c>
      <c r="DB1114" s="9">
        <v>77.09</v>
      </c>
      <c r="DC1114" s="9">
        <v>76.52</v>
      </c>
      <c r="DD1114" s="9">
        <v>74.63</v>
      </c>
      <c r="DE1114" s="9">
        <v>65.95</v>
      </c>
      <c r="DF1114" s="9">
        <v>62.31</v>
      </c>
      <c r="DG1114" s="9">
        <v>60.88</v>
      </c>
      <c r="DH1114" s="9">
        <v>61.7</v>
      </c>
      <c r="DI1114" s="9">
        <v>61.98</v>
      </c>
      <c r="DJ1114" s="9">
        <v>62.94</v>
      </c>
      <c r="DK1114" s="9">
        <v>64.430000000000007</v>
      </c>
      <c r="DL1114" s="9">
        <v>67.180000000000007</v>
      </c>
      <c r="DM1114" s="9">
        <v>70.260000000000005</v>
      </c>
      <c r="DN1114" s="9">
        <v>73.78</v>
      </c>
      <c r="DO1114" s="9">
        <v>74.89</v>
      </c>
      <c r="DP1114" s="9">
        <v>74.02</v>
      </c>
      <c r="DR1114" s="9">
        <v>96.1</v>
      </c>
      <c r="DS1114" s="9">
        <v>101.94</v>
      </c>
      <c r="DT1114" s="9">
        <v>105.48</v>
      </c>
      <c r="DU1114" s="9">
        <v>103.3</v>
      </c>
      <c r="DV1114" s="9">
        <v>103.57</v>
      </c>
      <c r="DW1114" s="9">
        <v>104.21</v>
      </c>
      <c r="DX1114" s="9">
        <v>104.62</v>
      </c>
      <c r="DY1114" s="9">
        <v>105.66</v>
      </c>
      <c r="DZ1114" s="9">
        <v>107.21</v>
      </c>
      <c r="EA1114" s="9">
        <v>109.91</v>
      </c>
      <c r="EB1114" s="9">
        <v>110.66</v>
      </c>
      <c r="EC1114" s="9">
        <v>107.29</v>
      </c>
      <c r="ED1114" s="9">
        <v>86.3</v>
      </c>
      <c r="EE1114" s="9">
        <v>79.430000000000007</v>
      </c>
      <c r="EF1114" s="9">
        <v>77.650000000000006</v>
      </c>
      <c r="EG1114" s="9">
        <v>77.680000000000007</v>
      </c>
      <c r="EH1114" s="9">
        <v>78.680000000000007</v>
      </c>
      <c r="EI1114" s="9">
        <v>80.650000000000006</v>
      </c>
      <c r="EJ1114" s="9">
        <v>83.18</v>
      </c>
      <c r="EK1114" s="9">
        <v>85.08</v>
      </c>
      <c r="EL1114" s="9">
        <v>85.27</v>
      </c>
      <c r="EM1114" s="9">
        <v>85.3</v>
      </c>
      <c r="EN1114" s="9">
        <v>84.68</v>
      </c>
      <c r="EO1114" s="9">
        <v>81.72</v>
      </c>
      <c r="EP1114" s="9">
        <v>68.86</v>
      </c>
      <c r="EQ1114" s="9">
        <v>64.349999999999994</v>
      </c>
      <c r="ER1114" s="9">
        <v>63.08</v>
      </c>
      <c r="ES1114" s="9">
        <v>63.01</v>
      </c>
      <c r="ET1114" s="9">
        <v>63.92</v>
      </c>
      <c r="EU1114" s="9">
        <v>66.14</v>
      </c>
      <c r="EV1114" s="9">
        <v>70.930000000000007</v>
      </c>
      <c r="EW1114" s="9">
        <v>72.87</v>
      </c>
      <c r="EX1114" s="9">
        <v>73.290000000000006</v>
      </c>
      <c r="EY1114" s="9">
        <v>73.28</v>
      </c>
      <c r="EZ1114" s="9">
        <v>72.739999999999995</v>
      </c>
      <c r="FA1114" s="9">
        <v>70.66</v>
      </c>
      <c r="FB1114" s="9">
        <v>66.849999999999994</v>
      </c>
      <c r="FC1114" s="9">
        <v>64.84</v>
      </c>
      <c r="FD1114" s="9">
        <v>63.7</v>
      </c>
      <c r="FE1114" s="9">
        <v>63.38</v>
      </c>
      <c r="FF1114" s="9">
        <v>64.459999999999994</v>
      </c>
      <c r="FG1114" s="9">
        <v>66.680000000000007</v>
      </c>
      <c r="FH1114" s="9">
        <v>68.38</v>
      </c>
      <c r="FI1114" s="9">
        <v>69.739999999999995</v>
      </c>
      <c r="FJ1114" s="9">
        <v>70.16</v>
      </c>
      <c r="FK1114" s="9">
        <v>70.040000000000006</v>
      </c>
      <c r="FL1114" s="9">
        <v>69.38</v>
      </c>
      <c r="FM1114" s="9">
        <v>67.819999999999993</v>
      </c>
      <c r="FO1114" s="9">
        <v>84.088499999999996</v>
      </c>
      <c r="FP1114" s="7">
        <v>121.88</v>
      </c>
      <c r="FQ1114" s="9">
        <v>1.3198000000000001</v>
      </c>
      <c r="FT1114" s="7">
        <v>4.46</v>
      </c>
      <c r="FU1114" s="7">
        <v>4.93</v>
      </c>
      <c r="FV1114" s="9">
        <v>84.237399999999994</v>
      </c>
      <c r="FX1114" s="9">
        <v>112.78</v>
      </c>
      <c r="FY1114" s="9">
        <v>100.29</v>
      </c>
      <c r="FZ1114" s="9">
        <v>87.77</v>
      </c>
      <c r="GA1114" s="9">
        <v>79.739999999999995</v>
      </c>
      <c r="GB1114" s="9">
        <v>75.540000000000006</v>
      </c>
      <c r="GD1114" s="9">
        <v>112.78</v>
      </c>
      <c r="GE1114" s="9">
        <v>107.39</v>
      </c>
      <c r="GF1114" s="9">
        <v>100.29</v>
      </c>
      <c r="GG1114" s="9">
        <v>94.77</v>
      </c>
      <c r="GH1114" s="9">
        <v>90.74</v>
      </c>
      <c r="GI1114" s="9">
        <v>87.77</v>
      </c>
      <c r="GJ1114" s="9">
        <v>85.68</v>
      </c>
      <c r="GK1114" s="9">
        <v>84.07</v>
      </c>
      <c r="GL1114" s="9">
        <v>82.67</v>
      </c>
      <c r="GM1114" s="9">
        <v>81.489999999999995</v>
      </c>
      <c r="GN1114" s="9">
        <v>80.540000000000006</v>
      </c>
      <c r="GO1114" s="9">
        <v>79.739999999999995</v>
      </c>
      <c r="GP1114" s="9">
        <v>79.09</v>
      </c>
      <c r="GQ1114" s="9">
        <v>78.53</v>
      </c>
      <c r="GR1114" s="9">
        <v>78.03</v>
      </c>
      <c r="GS1114" s="9">
        <v>77.63</v>
      </c>
      <c r="GT1114" s="9">
        <v>77.31</v>
      </c>
      <c r="GU1114" s="9">
        <v>77.010000000000005</v>
      </c>
      <c r="GV1114" s="9">
        <v>76.75</v>
      </c>
      <c r="GW1114" s="9">
        <v>76.5</v>
      </c>
      <c r="GX1114" s="9">
        <v>76.209999999999994</v>
      </c>
      <c r="GY1114" s="9">
        <v>75.930000000000007</v>
      </c>
      <c r="GZ1114" s="9">
        <v>75.73</v>
      </c>
      <c r="HA1114" s="9">
        <v>75.540000000000006</v>
      </c>
      <c r="HB1114" s="9">
        <v>75.39</v>
      </c>
      <c r="HC1114" s="9">
        <v>75.209999999999994</v>
      </c>
      <c r="HD1114" s="9">
        <v>75.010000000000005</v>
      </c>
      <c r="HE1114" s="9">
        <v>74.8</v>
      </c>
      <c r="HF1114" s="9">
        <v>74.59</v>
      </c>
      <c r="HG1114" s="9">
        <v>74.39</v>
      </c>
      <c r="HH1114" s="9">
        <v>74.23</v>
      </c>
      <c r="HI1114" s="9">
        <v>74.09</v>
      </c>
      <c r="HJ1114" s="9">
        <v>73.94</v>
      </c>
      <c r="HK1114" s="9">
        <v>73.81</v>
      </c>
      <c r="HL1114" s="9">
        <v>73.7</v>
      </c>
      <c r="HM1114" s="9">
        <v>73.61</v>
      </c>
      <c r="HN1114" s="9">
        <v>73.48</v>
      </c>
      <c r="HO1114" s="9">
        <v>73.36</v>
      </c>
      <c r="HP1114" s="9">
        <v>73.2</v>
      </c>
      <c r="HQ1114" s="9">
        <v>73.06</v>
      </c>
      <c r="HR1114" s="9">
        <v>72.900000000000006</v>
      </c>
      <c r="HS1114" s="9">
        <v>72.760000000000005</v>
      </c>
      <c r="HT1114" s="9">
        <v>72.599999999999994</v>
      </c>
      <c r="HU1114" s="9">
        <v>72.489999999999995</v>
      </c>
      <c r="HV1114" s="9">
        <v>72.38</v>
      </c>
      <c r="HW1114" s="9">
        <v>72.31</v>
      </c>
      <c r="HX1114" s="9">
        <v>72.239999999999995</v>
      </c>
      <c r="HY1114" s="9">
        <v>72.19</v>
      </c>
      <c r="ID1114" s="14">
        <v>84.838099999999997</v>
      </c>
      <c r="IE1114" s="14">
        <v>84.747900000000001</v>
      </c>
      <c r="IF1114" s="14">
        <v>-0.10641399999999999</v>
      </c>
      <c r="IH1114" s="7">
        <v>112.78</v>
      </c>
      <c r="II1114" s="9">
        <v>137.86000000000001</v>
      </c>
    </row>
    <row r="1115" spans="1:243" x14ac:dyDescent="0.35">
      <c r="A1115" s="6">
        <f t="shared" si="236"/>
        <v>46112</v>
      </c>
      <c r="B1115" s="13">
        <f t="shared" si="237"/>
        <v>3</v>
      </c>
      <c r="C1115" s="13">
        <f t="shared" si="238"/>
        <v>2026</v>
      </c>
      <c r="D1115">
        <f t="shared" si="239"/>
        <v>202603</v>
      </c>
      <c r="E1115">
        <f t="shared" si="240"/>
        <v>1</v>
      </c>
      <c r="F1115">
        <f t="shared" si="241"/>
        <v>202601</v>
      </c>
      <c r="G1115" t="s">
        <v>2337</v>
      </c>
      <c r="H1115" s="9">
        <v>3.75</v>
      </c>
      <c r="I1115" s="9">
        <v>3.7296</v>
      </c>
      <c r="J1115" s="10">
        <v>3.7542678</v>
      </c>
      <c r="K1115" s="10">
        <v>3.8557899999999998</v>
      </c>
      <c r="L1115" s="10">
        <v>3.9564268999999999</v>
      </c>
      <c r="M1115" s="10">
        <v>4.0513120999999996</v>
      </c>
      <c r="N1115" s="10">
        <v>4.1305332000000003</v>
      </c>
      <c r="O1115" s="10">
        <v>4.1865741999999999</v>
      </c>
      <c r="P1115" s="10">
        <v>4.2238562999999996</v>
      </c>
      <c r="Q1115" s="10">
        <v>4.2473152000000001</v>
      </c>
      <c r="R1115" s="10">
        <v>4.2625343000000004</v>
      </c>
      <c r="S1115" s="10">
        <v>4.2738509999999996</v>
      </c>
      <c r="T1115" s="10">
        <v>4.2825407999999996</v>
      </c>
      <c r="U1115" s="10">
        <v>4.2879445</v>
      </c>
      <c r="V1115" s="10">
        <v>4.2885178000000002</v>
      </c>
      <c r="W1115" s="10">
        <v>4.2843689999999999</v>
      </c>
      <c r="X1115" s="10">
        <v>4.2760879000000003</v>
      </c>
      <c r="Y1115" s="10">
        <v>4.2642639999999998</v>
      </c>
      <c r="Z1115" s="10">
        <v>4.2494867999999997</v>
      </c>
      <c r="AA1115" s="10">
        <v>4.2323461</v>
      </c>
      <c r="AB1115" s="10">
        <v>4.2134264999999997</v>
      </c>
      <c r="AC1115" s="10">
        <v>4.1932919000000002</v>
      </c>
      <c r="AD1115" s="10">
        <v>4.1725015000000001</v>
      </c>
      <c r="AE1115" s="10">
        <v>4.1516139000000001</v>
      </c>
      <c r="AF1115" s="10">
        <v>4.1311874</v>
      </c>
      <c r="AG1115" s="10">
        <v>4.1117812999999996</v>
      </c>
      <c r="AH1115" s="10">
        <v>4.0938675</v>
      </c>
      <c r="AI1115" s="10">
        <v>4.0775361999999999</v>
      </c>
      <c r="AJ1115" s="10">
        <v>4.0627725000000003</v>
      </c>
      <c r="AK1115" s="10">
        <v>4.0495612000000003</v>
      </c>
      <c r="AL1115" s="10">
        <v>4.0378869000000002</v>
      </c>
      <c r="AM1115" s="10">
        <v>4.0277348000000002</v>
      </c>
      <c r="AN1115" s="10">
        <v>4.0190896</v>
      </c>
      <c r="AO1115" s="10">
        <v>4.0119360000000004</v>
      </c>
      <c r="AP1115" s="10">
        <v>4.0062591999999997</v>
      </c>
      <c r="AQ1115" s="10">
        <v>4.0020439000000003</v>
      </c>
      <c r="AR1115" s="10">
        <v>3.9992749000000001</v>
      </c>
      <c r="AS1115" s="10">
        <v>3.9979371000000001</v>
      </c>
      <c r="AT1115" s="10">
        <v>3.9980088</v>
      </c>
      <c r="AU1115" s="10">
        <v>3.9994291999999998</v>
      </c>
      <c r="AV1115" s="10">
        <v>4.0021227000000001</v>
      </c>
      <c r="AW1115" s="10">
        <v>4.0060140999999998</v>
      </c>
      <c r="AX1115" s="10">
        <v>4.0110280999999999</v>
      </c>
      <c r="AY1115" s="10">
        <v>4.0170892</v>
      </c>
      <c r="AZ1115" s="10">
        <v>4.0241220000000002</v>
      </c>
      <c r="BA1115" s="10">
        <v>4.0320513</v>
      </c>
      <c r="BB1115" s="10">
        <v>4.0408016</v>
      </c>
      <c r="BC1115" s="10">
        <v>4.0502975000000001</v>
      </c>
      <c r="BD1115" s="10">
        <v>4.0604638</v>
      </c>
      <c r="BE1115" s="10">
        <v>4.0712248000000004</v>
      </c>
      <c r="BF1115" s="10">
        <v>4.0825108999999999</v>
      </c>
      <c r="BG1115" s="10">
        <v>4.0942790000000002</v>
      </c>
      <c r="BH1115" s="10">
        <v>4.1064939000000003</v>
      </c>
      <c r="BI1115" s="10">
        <v>4.1191205999999996</v>
      </c>
      <c r="BJ1115" s="10">
        <v>4.1321243000000001</v>
      </c>
      <c r="BK1115" s="10">
        <v>4.1454696999999996</v>
      </c>
      <c r="BL1115" s="10">
        <v>4.1591218999999997</v>
      </c>
      <c r="BM1115" s="10">
        <v>4.1730460999999996</v>
      </c>
      <c r="BN1115" s="10">
        <v>4.1872069999999999</v>
      </c>
      <c r="BO1115" s="10">
        <v>4.2015697000000003</v>
      </c>
      <c r="BP1115" s="10">
        <v>4.2160992999999998</v>
      </c>
      <c r="BQ1115" s="10">
        <v>4.2307606</v>
      </c>
      <c r="BR1115" s="10">
        <v>4.3203072999999996</v>
      </c>
      <c r="BS1115" s="10">
        <v>4.4104570000000001</v>
      </c>
      <c r="BU1115" s="9">
        <v>128.1</v>
      </c>
      <c r="BV1115" s="9">
        <v>126.41</v>
      </c>
      <c r="BW1115" s="9">
        <v>125.38</v>
      </c>
      <c r="BX1115" s="9">
        <v>125.88</v>
      </c>
      <c r="BY1115" s="9">
        <v>127.18</v>
      </c>
      <c r="BZ1115" s="9">
        <v>126.33</v>
      </c>
      <c r="CA1115" s="9">
        <v>130.68</v>
      </c>
      <c r="CB1115" s="9">
        <v>132.36000000000001</v>
      </c>
      <c r="CC1115" s="9">
        <v>134.01</v>
      </c>
      <c r="CD1115" s="9">
        <v>132.11000000000001</v>
      </c>
      <c r="CE1115" s="9">
        <v>123.02</v>
      </c>
      <c r="CF1115" s="9">
        <v>107.48</v>
      </c>
      <c r="CG1115" s="9">
        <v>95.1</v>
      </c>
      <c r="CH1115" s="9">
        <v>92.42</v>
      </c>
      <c r="CI1115" s="9">
        <v>93.85</v>
      </c>
      <c r="CJ1115" s="9">
        <v>94.38</v>
      </c>
      <c r="CK1115" s="9">
        <v>94.88</v>
      </c>
      <c r="CL1115" s="9">
        <v>94.29</v>
      </c>
      <c r="CM1115" s="9">
        <v>94.43</v>
      </c>
      <c r="CN1115" s="9">
        <v>95.79</v>
      </c>
      <c r="CO1115" s="9">
        <v>100.5</v>
      </c>
      <c r="CP1115" s="9">
        <v>98.99</v>
      </c>
      <c r="CQ1115" s="9">
        <v>92.14</v>
      </c>
      <c r="CR1115" s="9">
        <v>77.400000000000006</v>
      </c>
      <c r="CS1115" s="9">
        <v>71.709999999999994</v>
      </c>
      <c r="CT1115" s="9">
        <v>69.06</v>
      </c>
      <c r="CU1115" s="9">
        <v>66.52</v>
      </c>
      <c r="CV1115" s="9">
        <v>65.75</v>
      </c>
      <c r="CW1115" s="9">
        <v>67</v>
      </c>
      <c r="CX1115" s="9">
        <v>70.290000000000006</v>
      </c>
      <c r="CY1115" s="9">
        <v>72.31</v>
      </c>
      <c r="CZ1115" s="9">
        <v>74.16</v>
      </c>
      <c r="DA1115" s="9">
        <v>77.08</v>
      </c>
      <c r="DB1115" s="9">
        <v>76.510000000000005</v>
      </c>
      <c r="DC1115" s="9">
        <v>74.62</v>
      </c>
      <c r="DD1115" s="9">
        <v>67.510000000000005</v>
      </c>
      <c r="DE1115" s="9">
        <v>63.84</v>
      </c>
      <c r="DF1115" s="9">
        <v>62.4</v>
      </c>
      <c r="DG1115" s="9">
        <v>63.38</v>
      </c>
      <c r="DH1115" s="9">
        <v>63.51</v>
      </c>
      <c r="DI1115" s="9">
        <v>64.48</v>
      </c>
      <c r="DJ1115" s="9">
        <v>65.989999999999995</v>
      </c>
      <c r="DK1115" s="9">
        <v>68.739999999999995</v>
      </c>
      <c r="DL1115" s="9">
        <v>71.739999999999995</v>
      </c>
      <c r="DM1115" s="9">
        <v>75.09</v>
      </c>
      <c r="DN1115" s="9">
        <v>76.209999999999994</v>
      </c>
      <c r="DO1115" s="9">
        <v>75.099999999999994</v>
      </c>
      <c r="DP1115" s="9">
        <v>71.55</v>
      </c>
      <c r="DR1115" s="9">
        <v>97.09</v>
      </c>
      <c r="DS1115" s="9">
        <v>98.62</v>
      </c>
      <c r="DT1115" s="9">
        <v>98.72</v>
      </c>
      <c r="DU1115" s="9">
        <v>99.02</v>
      </c>
      <c r="DV1115" s="9">
        <v>99.78</v>
      </c>
      <c r="DW1115" s="9">
        <v>99.48</v>
      </c>
      <c r="DX1115" s="9">
        <v>100.5</v>
      </c>
      <c r="DY1115" s="9">
        <v>102.02</v>
      </c>
      <c r="DZ1115" s="9">
        <v>104.49</v>
      </c>
      <c r="EA1115" s="9">
        <v>105.22</v>
      </c>
      <c r="EB1115" s="9">
        <v>101.92</v>
      </c>
      <c r="EC1115" s="9">
        <v>84.03</v>
      </c>
      <c r="ED1115" s="9">
        <v>77.16</v>
      </c>
      <c r="EE1115" s="9">
        <v>75.38</v>
      </c>
      <c r="EF1115" s="9">
        <v>75.41</v>
      </c>
      <c r="EG1115" s="9">
        <v>76.41</v>
      </c>
      <c r="EH1115" s="9">
        <v>78.38</v>
      </c>
      <c r="EI1115" s="9">
        <v>81.98</v>
      </c>
      <c r="EJ1115" s="9">
        <v>83.85</v>
      </c>
      <c r="EK1115" s="9">
        <v>84.04</v>
      </c>
      <c r="EL1115" s="9">
        <v>84.06</v>
      </c>
      <c r="EM1115" s="9">
        <v>83.46</v>
      </c>
      <c r="EN1115" s="9">
        <v>80.540000000000006</v>
      </c>
      <c r="EO1115" s="9">
        <v>68.739999999999995</v>
      </c>
      <c r="EP1115" s="9">
        <v>64.23</v>
      </c>
      <c r="EQ1115" s="9">
        <v>62.95</v>
      </c>
      <c r="ER1115" s="9">
        <v>62.88</v>
      </c>
      <c r="ES1115" s="9">
        <v>63.78</v>
      </c>
      <c r="ET1115" s="9">
        <v>66</v>
      </c>
      <c r="EU1115" s="9">
        <v>70.61</v>
      </c>
      <c r="EV1115" s="9">
        <v>72.540000000000006</v>
      </c>
      <c r="EW1115" s="9">
        <v>72.959999999999994</v>
      </c>
      <c r="EX1115" s="9">
        <v>72.95</v>
      </c>
      <c r="EY1115" s="9">
        <v>72.42</v>
      </c>
      <c r="EZ1115" s="9">
        <v>70.34</v>
      </c>
      <c r="FA1115" s="9">
        <v>67.91</v>
      </c>
      <c r="FB1115" s="9">
        <v>65.900000000000006</v>
      </c>
      <c r="FC1115" s="9">
        <v>64.760000000000005</v>
      </c>
      <c r="FD1115" s="9">
        <v>64.44</v>
      </c>
      <c r="FE1115" s="9">
        <v>65.52</v>
      </c>
      <c r="FF1115" s="9">
        <v>67.739999999999995</v>
      </c>
      <c r="FG1115" s="9">
        <v>68.180000000000007</v>
      </c>
      <c r="FH1115" s="9">
        <v>69.540000000000006</v>
      </c>
      <c r="FI1115" s="9">
        <v>69.959999999999994</v>
      </c>
      <c r="FJ1115" s="9">
        <v>69.84</v>
      </c>
      <c r="FK1115" s="9">
        <v>69.19</v>
      </c>
      <c r="FL1115" s="9">
        <v>67.63</v>
      </c>
      <c r="FM1115" s="9">
        <v>66.97</v>
      </c>
      <c r="FO1115" s="9">
        <v>83.813699999999997</v>
      </c>
      <c r="FP1115" s="7">
        <v>126.69</v>
      </c>
      <c r="FQ1115" s="9">
        <v>1.3188</v>
      </c>
      <c r="FT1115" s="7">
        <v>4.37</v>
      </c>
      <c r="FU1115" s="7">
        <v>4.88</v>
      </c>
      <c r="FV1115" s="9">
        <v>83.971199999999996</v>
      </c>
      <c r="FX1115" s="9">
        <v>118.35</v>
      </c>
      <c r="FY1115" s="9">
        <v>96.17</v>
      </c>
      <c r="FZ1115" s="9">
        <v>82.95</v>
      </c>
      <c r="GA1115" s="9">
        <v>76.06</v>
      </c>
      <c r="GB1115" s="9">
        <v>72.7</v>
      </c>
      <c r="GD1115" s="9">
        <v>118.35</v>
      </c>
      <c r="GE1115" s="9">
        <v>103.97</v>
      </c>
      <c r="GF1115" s="9">
        <v>96.17</v>
      </c>
      <c r="GG1115" s="9">
        <v>90.17</v>
      </c>
      <c r="GH1115" s="9">
        <v>85.91</v>
      </c>
      <c r="GI1115" s="9">
        <v>82.95</v>
      </c>
      <c r="GJ1115" s="9">
        <v>81.010000000000005</v>
      </c>
      <c r="GK1115" s="9">
        <v>79.62</v>
      </c>
      <c r="GL1115" s="9">
        <v>78.430000000000007</v>
      </c>
      <c r="GM1115" s="9">
        <v>77.44</v>
      </c>
      <c r="GN1115" s="9">
        <v>76.680000000000007</v>
      </c>
      <c r="GO1115" s="9">
        <v>76.06</v>
      </c>
      <c r="GP1115" s="9">
        <v>75.53</v>
      </c>
      <c r="GQ1115" s="9">
        <v>75.09</v>
      </c>
      <c r="GR1115" s="9">
        <v>74.680000000000007</v>
      </c>
      <c r="GS1115" s="9">
        <v>74.36</v>
      </c>
      <c r="GT1115" s="9">
        <v>74.11</v>
      </c>
      <c r="GU1115" s="9">
        <v>73.87</v>
      </c>
      <c r="GV1115" s="9">
        <v>73.67</v>
      </c>
      <c r="GW1115" s="9">
        <v>73.459999999999994</v>
      </c>
      <c r="GX1115" s="9">
        <v>73.209999999999994</v>
      </c>
      <c r="GY1115" s="9">
        <v>72.989999999999995</v>
      </c>
      <c r="GZ1115" s="9">
        <v>72.84</v>
      </c>
      <c r="HA1115" s="9">
        <v>72.7</v>
      </c>
      <c r="HB1115" s="9">
        <v>72.59</v>
      </c>
      <c r="HC1115" s="9">
        <v>72.459999999999994</v>
      </c>
      <c r="HD1115" s="9">
        <v>72.3</v>
      </c>
      <c r="HE1115" s="9">
        <v>72.14</v>
      </c>
      <c r="HF1115" s="9">
        <v>71.97</v>
      </c>
      <c r="HG1115" s="9">
        <v>71.819999999999993</v>
      </c>
      <c r="HH1115" s="9">
        <v>71.7</v>
      </c>
      <c r="HI1115" s="9">
        <v>71.599999999999994</v>
      </c>
      <c r="HJ1115" s="9">
        <v>71.47</v>
      </c>
      <c r="HK1115" s="9">
        <v>71.38</v>
      </c>
      <c r="HL1115" s="9">
        <v>71.31</v>
      </c>
      <c r="HM1115" s="9">
        <v>71.260000000000005</v>
      </c>
      <c r="HN1115" s="9">
        <v>71.16</v>
      </c>
      <c r="HO1115" s="9">
        <v>71.069999999999993</v>
      </c>
      <c r="HP1115" s="9">
        <v>70.94</v>
      </c>
      <c r="HQ1115" s="9">
        <v>70.84</v>
      </c>
      <c r="HR1115" s="9">
        <v>70.72</v>
      </c>
      <c r="HS1115" s="9">
        <v>70.62</v>
      </c>
      <c r="HT1115" s="9">
        <v>70.489999999999995</v>
      </c>
      <c r="HU1115" s="9">
        <v>70.41</v>
      </c>
      <c r="HV1115" s="9">
        <v>70.319999999999993</v>
      </c>
      <c r="HW1115" s="9">
        <v>70.27</v>
      </c>
      <c r="HX1115" s="9">
        <v>70.23</v>
      </c>
      <c r="HY1115" s="9">
        <v>70.2</v>
      </c>
      <c r="ID1115" s="14">
        <v>84.838099999999997</v>
      </c>
      <c r="IE1115" s="14">
        <v>84.747900000000001</v>
      </c>
      <c r="IF1115" s="14">
        <v>-0.10641399999999999</v>
      </c>
      <c r="IH1115" s="7">
        <v>118.35</v>
      </c>
      <c r="II1115" s="9">
        <v>128.1</v>
      </c>
    </row>
    <row r="1116" spans="1:243" x14ac:dyDescent="0.35">
      <c r="A1116" s="6">
        <f t="shared" si="236"/>
        <v>46113</v>
      </c>
      <c r="B1116" s="13">
        <f t="shared" si="237"/>
        <v>4</v>
      </c>
      <c r="C1116" s="13">
        <f t="shared" si="238"/>
        <v>2026</v>
      </c>
      <c r="D1116">
        <f t="shared" si="239"/>
        <v>202604</v>
      </c>
      <c r="E1116">
        <f t="shared" si="240"/>
        <v>2</v>
      </c>
      <c r="F1116">
        <f t="shared" si="241"/>
        <v>202602</v>
      </c>
      <c r="G1116" t="s">
        <v>2338</v>
      </c>
      <c r="H1116" s="9">
        <v>3.75</v>
      </c>
      <c r="I1116" s="9">
        <v>3.7296999999999998</v>
      </c>
      <c r="J1116" s="10">
        <v>3.7443881999999999</v>
      </c>
      <c r="K1116" s="10">
        <v>3.8323383</v>
      </c>
      <c r="L1116" s="10">
        <v>3.9213640000000001</v>
      </c>
      <c r="M1116" s="10">
        <v>4.0060994000000001</v>
      </c>
      <c r="N1116" s="10">
        <v>4.0780222999999998</v>
      </c>
      <c r="O1116" s="10">
        <v>4.1314434999999996</v>
      </c>
      <c r="P1116" s="10">
        <v>4.1703470999999999</v>
      </c>
      <c r="Q1116" s="10">
        <v>4.1983465999999998</v>
      </c>
      <c r="R1116" s="10">
        <v>4.2198845</v>
      </c>
      <c r="S1116" s="10">
        <v>4.2377086000000004</v>
      </c>
      <c r="T1116" s="10">
        <v>4.2524787999999996</v>
      </c>
      <c r="U1116" s="10">
        <v>4.2632887000000004</v>
      </c>
      <c r="V1116" s="10">
        <v>4.2684977999999996</v>
      </c>
      <c r="W1116" s="10">
        <v>4.2682266000000002</v>
      </c>
      <c r="X1116" s="10">
        <v>4.2630949999999999</v>
      </c>
      <c r="Y1116" s="10">
        <v>4.2537225000000003</v>
      </c>
      <c r="Z1116" s="10">
        <v>4.2407288999999997</v>
      </c>
      <c r="AA1116" s="10">
        <v>4.2247339000000004</v>
      </c>
      <c r="AB1116" s="10">
        <v>4.2063677000000004</v>
      </c>
      <c r="AC1116" s="10">
        <v>4.1863045000000003</v>
      </c>
      <c r="AD1116" s="10">
        <v>4.1652307000000004</v>
      </c>
      <c r="AE1116" s="10">
        <v>4.1438321</v>
      </c>
      <c r="AF1116" s="10">
        <v>4.1227942999999998</v>
      </c>
      <c r="AG1116" s="10">
        <v>4.1028041000000002</v>
      </c>
      <c r="AH1116" s="10">
        <v>4.0844582999999997</v>
      </c>
      <c r="AI1116" s="10">
        <v>4.0678770999999996</v>
      </c>
      <c r="AJ1116" s="10">
        <v>4.0530210999999996</v>
      </c>
      <c r="AK1116" s="10">
        <v>4.0398500000000004</v>
      </c>
      <c r="AL1116" s="10">
        <v>4.0283239000000002</v>
      </c>
      <c r="AM1116" s="10">
        <v>4.0184031999999998</v>
      </c>
      <c r="AN1116" s="10">
        <v>4.0100477000000003</v>
      </c>
      <c r="AO1116" s="10">
        <v>4.0032174999999999</v>
      </c>
      <c r="AP1116" s="10">
        <v>3.9978728000000001</v>
      </c>
      <c r="AQ1116" s="10">
        <v>3.9939737000000002</v>
      </c>
      <c r="AR1116" s="10">
        <v>3.9914801</v>
      </c>
      <c r="AS1116" s="10">
        <v>3.9903521999999998</v>
      </c>
      <c r="AT1116" s="10">
        <v>3.9905458</v>
      </c>
      <c r="AU1116" s="10">
        <v>3.9919929999999999</v>
      </c>
      <c r="AV1116" s="10">
        <v>3.9946183</v>
      </c>
      <c r="AW1116" s="10">
        <v>3.9983461</v>
      </c>
      <c r="AX1116" s="10">
        <v>4.0031007000000001</v>
      </c>
      <c r="AY1116" s="10">
        <v>4.0088064000000001</v>
      </c>
      <c r="AZ1116" s="10">
        <v>4.0153876999999998</v>
      </c>
      <c r="BA1116" s="10">
        <v>4.0227690000000003</v>
      </c>
      <c r="BB1116" s="10">
        <v>4.0308745999999998</v>
      </c>
      <c r="BC1116" s="10">
        <v>4.0396288</v>
      </c>
      <c r="BD1116" s="10">
        <v>4.0489562000000001</v>
      </c>
      <c r="BE1116" s="10">
        <v>4.0587809999999998</v>
      </c>
      <c r="BF1116" s="10">
        <v>4.0690352000000001</v>
      </c>
      <c r="BG1116" s="10">
        <v>4.0796842</v>
      </c>
      <c r="BH1116" s="10">
        <v>4.0907023999999996</v>
      </c>
      <c r="BI1116" s="10">
        <v>4.1020646000000003</v>
      </c>
      <c r="BJ1116" s="10">
        <v>4.1137452999999997</v>
      </c>
      <c r="BK1116" s="10">
        <v>4.1257188999999999</v>
      </c>
      <c r="BL1116" s="10">
        <v>4.1379600999999999</v>
      </c>
      <c r="BM1116" s="10">
        <v>4.1504437000000003</v>
      </c>
      <c r="BN1116" s="10">
        <v>4.1631438000000003</v>
      </c>
      <c r="BO1116" s="10">
        <v>4.1760352000000003</v>
      </c>
      <c r="BP1116" s="10">
        <v>4.1890926999999998</v>
      </c>
      <c r="BQ1116" s="10">
        <v>4.2022905000000002</v>
      </c>
      <c r="BR1116" s="10">
        <v>4.2835364</v>
      </c>
      <c r="BS1116" s="10">
        <v>4.3666650999999996</v>
      </c>
      <c r="BU1116" s="9">
        <v>120.42</v>
      </c>
      <c r="BV1116" s="9">
        <v>118.64</v>
      </c>
      <c r="BW1116" s="9">
        <v>117.49</v>
      </c>
      <c r="BX1116" s="9">
        <v>117.91</v>
      </c>
      <c r="BY1116" s="9">
        <v>118.95</v>
      </c>
      <c r="BZ1116" s="9">
        <v>118.15</v>
      </c>
      <c r="CA1116" s="9">
        <v>122.04</v>
      </c>
      <c r="CB1116" s="9">
        <v>123.79</v>
      </c>
      <c r="CC1116" s="9">
        <v>125.4</v>
      </c>
      <c r="CD1116" s="9">
        <v>123.26</v>
      </c>
      <c r="CE1116" s="9">
        <v>114.21</v>
      </c>
      <c r="CF1116" s="9">
        <v>101.31</v>
      </c>
      <c r="CG1116" s="9">
        <v>89.81</v>
      </c>
      <c r="CH1116" s="9">
        <v>87.36</v>
      </c>
      <c r="CI1116" s="9">
        <v>88.66</v>
      </c>
      <c r="CJ1116" s="9">
        <v>88.69</v>
      </c>
      <c r="CK1116" s="9">
        <v>89.51</v>
      </c>
      <c r="CL1116" s="9">
        <v>89.34</v>
      </c>
      <c r="CM1116" s="9">
        <v>89.38</v>
      </c>
      <c r="CN1116" s="9">
        <v>90.59</v>
      </c>
      <c r="CO1116" s="9">
        <v>95.06</v>
      </c>
      <c r="CP1116" s="9">
        <v>93.59</v>
      </c>
      <c r="CQ1116" s="9">
        <v>86.75</v>
      </c>
      <c r="CR1116" s="9">
        <v>73.599999999999994</v>
      </c>
      <c r="CS1116" s="9">
        <v>67.959999999999994</v>
      </c>
      <c r="CT1116" s="9">
        <v>65.38</v>
      </c>
      <c r="CU1116" s="9">
        <v>62.82</v>
      </c>
      <c r="CV1116" s="9">
        <v>62.13</v>
      </c>
      <c r="CW1116" s="9">
        <v>63.48</v>
      </c>
      <c r="CX1116" s="9">
        <v>67.13</v>
      </c>
      <c r="CY1116" s="9">
        <v>69.47</v>
      </c>
      <c r="CZ1116" s="9">
        <v>71.349999999999994</v>
      </c>
      <c r="DA1116" s="9">
        <v>74.12</v>
      </c>
      <c r="DB1116" s="9">
        <v>73.59</v>
      </c>
      <c r="DC1116" s="9">
        <v>71.67</v>
      </c>
      <c r="DD1116" s="9">
        <v>65.319999999999993</v>
      </c>
      <c r="DE1116" s="9">
        <v>61.69</v>
      </c>
      <c r="DF1116" s="9">
        <v>60.28</v>
      </c>
      <c r="DG1116" s="9">
        <v>62.32</v>
      </c>
      <c r="DH1116" s="9">
        <v>62.44</v>
      </c>
      <c r="DI1116" s="9">
        <v>63.41</v>
      </c>
      <c r="DJ1116" s="9">
        <v>64.819999999999993</v>
      </c>
      <c r="DK1116" s="9">
        <v>67.569999999999993</v>
      </c>
      <c r="DL1116" s="9">
        <v>70.58</v>
      </c>
      <c r="DM1116" s="9">
        <v>73.53</v>
      </c>
      <c r="DN1116" s="9">
        <v>74.650000000000006</v>
      </c>
      <c r="DO1116" s="9">
        <v>73.55</v>
      </c>
      <c r="DP1116" s="9">
        <v>70.010000000000005</v>
      </c>
      <c r="DR1116" s="9">
        <v>92.86</v>
      </c>
      <c r="DS1116" s="9">
        <v>95.57</v>
      </c>
      <c r="DT1116" s="9">
        <v>94.52</v>
      </c>
      <c r="DU1116" s="9">
        <v>95</v>
      </c>
      <c r="DV1116" s="9">
        <v>95.74</v>
      </c>
      <c r="DW1116" s="9">
        <v>94.94</v>
      </c>
      <c r="DX1116" s="9">
        <v>95.94</v>
      </c>
      <c r="DY1116" s="9">
        <v>97.42</v>
      </c>
      <c r="DZ1116" s="9">
        <v>99.87</v>
      </c>
      <c r="EA1116" s="9">
        <v>100.58</v>
      </c>
      <c r="EB1116" s="9">
        <v>97.36</v>
      </c>
      <c r="EC1116" s="9">
        <v>79.8</v>
      </c>
      <c r="ED1116" s="9">
        <v>72.67</v>
      </c>
      <c r="EE1116" s="9">
        <v>70.239999999999995</v>
      </c>
      <c r="EF1116" s="9">
        <v>71.73</v>
      </c>
      <c r="EG1116" s="9">
        <v>72.69</v>
      </c>
      <c r="EH1116" s="9">
        <v>74.52</v>
      </c>
      <c r="EI1116" s="9">
        <v>77.42</v>
      </c>
      <c r="EJ1116" s="9">
        <v>79.19</v>
      </c>
      <c r="EK1116" s="9">
        <v>79.37</v>
      </c>
      <c r="EL1116" s="9">
        <v>79.39</v>
      </c>
      <c r="EM1116" s="9">
        <v>78.819999999999993</v>
      </c>
      <c r="EN1116" s="9">
        <v>76.06</v>
      </c>
      <c r="EO1116" s="9">
        <v>68.099999999999994</v>
      </c>
      <c r="EP1116" s="9">
        <v>63.66</v>
      </c>
      <c r="EQ1116" s="9">
        <v>61.72</v>
      </c>
      <c r="ER1116" s="9">
        <v>61.42</v>
      </c>
      <c r="ES1116" s="9">
        <v>62.38</v>
      </c>
      <c r="ET1116" s="9">
        <v>64.55</v>
      </c>
      <c r="EU1116" s="9">
        <v>68.7</v>
      </c>
      <c r="EV1116" s="9">
        <v>70.58</v>
      </c>
      <c r="EW1116" s="9">
        <v>70.989999999999995</v>
      </c>
      <c r="EX1116" s="9">
        <v>70.98</v>
      </c>
      <c r="EY1116" s="9">
        <v>70.459999999999994</v>
      </c>
      <c r="EZ1116" s="9">
        <v>68.44</v>
      </c>
      <c r="FA1116" s="9">
        <v>65.400000000000006</v>
      </c>
      <c r="FB1116" s="9">
        <v>63.48</v>
      </c>
      <c r="FC1116" s="9">
        <v>62.39</v>
      </c>
      <c r="FD1116" s="9">
        <v>62.24</v>
      </c>
      <c r="FE1116" s="9">
        <v>63.16</v>
      </c>
      <c r="FF1116" s="9">
        <v>64.8</v>
      </c>
      <c r="FG1116" s="9">
        <v>67.040000000000006</v>
      </c>
      <c r="FH1116" s="9">
        <v>68.180000000000007</v>
      </c>
      <c r="FI1116" s="9">
        <v>68.7</v>
      </c>
      <c r="FJ1116" s="9">
        <v>68.61</v>
      </c>
      <c r="FK1116" s="9">
        <v>67.95</v>
      </c>
      <c r="FL1116" s="9">
        <v>66.819999999999993</v>
      </c>
      <c r="FM1116" s="9">
        <v>65.239999999999995</v>
      </c>
      <c r="FO1116" s="9">
        <v>84.185299999999998</v>
      </c>
      <c r="FP1116" s="7">
        <v>119.56</v>
      </c>
      <c r="FQ1116" s="9">
        <v>1.3333999999999999</v>
      </c>
      <c r="FT1116" s="7">
        <v>4.3</v>
      </c>
      <c r="FU1116" s="7">
        <v>4.82</v>
      </c>
      <c r="FV1116" s="9">
        <v>84.365499999999997</v>
      </c>
      <c r="FX1116" s="9">
        <v>101.16</v>
      </c>
      <c r="FY1116" s="9">
        <v>87.82</v>
      </c>
      <c r="FZ1116" s="9">
        <v>79.459999999999994</v>
      </c>
      <c r="GA1116" s="9">
        <v>74.349999999999994</v>
      </c>
      <c r="GB1116" s="9">
        <v>71.790000000000006</v>
      </c>
      <c r="GD1116" s="9">
        <v>101.16</v>
      </c>
      <c r="GE1116" s="9">
        <v>93.5</v>
      </c>
      <c r="GF1116" s="9">
        <v>87.82</v>
      </c>
      <c r="GG1116" s="9">
        <v>83.96</v>
      </c>
      <c r="GH1116" s="9">
        <v>81.25</v>
      </c>
      <c r="GI1116" s="9">
        <v>79.459999999999994</v>
      </c>
      <c r="GJ1116" s="9">
        <v>78.150000000000006</v>
      </c>
      <c r="GK1116" s="9">
        <v>77.010000000000005</v>
      </c>
      <c r="GL1116" s="9">
        <v>76.08</v>
      </c>
      <c r="GM1116" s="9">
        <v>75.37</v>
      </c>
      <c r="GN1116" s="9">
        <v>74.81</v>
      </c>
      <c r="GO1116" s="9">
        <v>74.349999999999994</v>
      </c>
      <c r="GP1116" s="9">
        <v>73.98</v>
      </c>
      <c r="GQ1116" s="9">
        <v>73.63</v>
      </c>
      <c r="GR1116" s="9">
        <v>73.349999999999994</v>
      </c>
      <c r="GS1116" s="9">
        <v>73.13</v>
      </c>
      <c r="GT1116" s="9">
        <v>72.92</v>
      </c>
      <c r="GU1116" s="9">
        <v>72.73</v>
      </c>
      <c r="GV1116" s="9">
        <v>72.540000000000006</v>
      </c>
      <c r="GW1116" s="9">
        <v>72.31</v>
      </c>
      <c r="GX1116" s="9">
        <v>72.11</v>
      </c>
      <c r="GY1116" s="9">
        <v>71.989999999999995</v>
      </c>
      <c r="GZ1116" s="9">
        <v>71.88</v>
      </c>
      <c r="HA1116" s="9">
        <v>71.790000000000006</v>
      </c>
      <c r="HB1116" s="9">
        <v>71.680000000000007</v>
      </c>
      <c r="HC1116" s="9">
        <v>71.540000000000006</v>
      </c>
      <c r="HD1116" s="9">
        <v>71.39</v>
      </c>
      <c r="HE1116" s="9">
        <v>71.22</v>
      </c>
      <c r="HF1116" s="9">
        <v>71.069999999999993</v>
      </c>
      <c r="HG1116" s="9">
        <v>70.959999999999994</v>
      </c>
      <c r="HH1116" s="9">
        <v>70.88</v>
      </c>
      <c r="HI1116" s="9">
        <v>70.77</v>
      </c>
      <c r="HJ1116" s="9">
        <v>70.680000000000007</v>
      </c>
      <c r="HK1116" s="9">
        <v>70.61</v>
      </c>
      <c r="HL1116" s="9">
        <v>70.56</v>
      </c>
      <c r="HM1116" s="9">
        <v>70.459999999999994</v>
      </c>
      <c r="HN1116" s="9">
        <v>70.39</v>
      </c>
      <c r="HO1116" s="9">
        <v>70.27</v>
      </c>
      <c r="HP1116" s="9">
        <v>70.17</v>
      </c>
      <c r="HQ1116" s="9">
        <v>70.05</v>
      </c>
      <c r="HR1116" s="9">
        <v>69.95</v>
      </c>
      <c r="HS1116" s="9">
        <v>69.819999999999993</v>
      </c>
      <c r="HT1116" s="9">
        <v>69.739999999999995</v>
      </c>
      <c r="HU1116" s="9">
        <v>69.64</v>
      </c>
      <c r="HV1116" s="9">
        <v>69.59</v>
      </c>
      <c r="HW1116" s="9">
        <v>69.55</v>
      </c>
      <c r="HX1116" s="9">
        <v>69.52</v>
      </c>
      <c r="HY1116" s="9">
        <v>69.47</v>
      </c>
      <c r="ID1116" s="14">
        <v>84.838099999999997</v>
      </c>
      <c r="IE1116" s="14">
        <v>84.747900000000001</v>
      </c>
      <c r="IF1116" s="14">
        <v>-0.10641399999999999</v>
      </c>
      <c r="IH1116" s="7">
        <v>101.16</v>
      </c>
      <c r="II1116" s="9">
        <v>120.42</v>
      </c>
    </row>
    <row r="1117" spans="1:243" x14ac:dyDescent="0.35">
      <c r="A1117" s="6">
        <f t="shared" si="236"/>
        <v>46114</v>
      </c>
      <c r="B1117" s="13">
        <f t="shared" si="237"/>
        <v>4</v>
      </c>
      <c r="C1117" s="13">
        <f t="shared" si="238"/>
        <v>2026</v>
      </c>
      <c r="D1117">
        <f t="shared" si="239"/>
        <v>202604</v>
      </c>
      <c r="E1117">
        <f t="shared" si="240"/>
        <v>2</v>
      </c>
      <c r="F1117">
        <f t="shared" si="241"/>
        <v>202602</v>
      </c>
      <c r="G1117" t="s">
        <v>2339</v>
      </c>
      <c r="H1117" s="9">
        <v>3.75</v>
      </c>
      <c r="I1117" s="9">
        <v>3.73</v>
      </c>
      <c r="J1117" s="10">
        <v>3.7535959999999999</v>
      </c>
      <c r="K1117" s="10">
        <v>3.8469902</v>
      </c>
      <c r="L1117" s="10">
        <v>3.9435361000000002</v>
      </c>
      <c r="M1117" s="10">
        <v>4.0349472999999998</v>
      </c>
      <c r="N1117" s="10">
        <v>4.1107531000000002</v>
      </c>
      <c r="O1117" s="10">
        <v>4.1657421000000001</v>
      </c>
      <c r="P1117" s="10">
        <v>4.2050498000000003</v>
      </c>
      <c r="Q1117" s="10">
        <v>4.2327572</v>
      </c>
      <c r="R1117" s="10">
        <v>4.2538675000000001</v>
      </c>
      <c r="S1117" s="10">
        <v>4.2711952999999996</v>
      </c>
      <c r="T1117" s="10">
        <v>4.2852537000000002</v>
      </c>
      <c r="U1117" s="10">
        <v>4.2949796999999998</v>
      </c>
      <c r="V1117" s="10">
        <v>4.2986136000000004</v>
      </c>
      <c r="W1117" s="10">
        <v>4.2963149999999999</v>
      </c>
      <c r="X1117" s="10">
        <v>4.2887814000000004</v>
      </c>
      <c r="Y1117" s="10">
        <v>4.2767106000000004</v>
      </c>
      <c r="Z1117" s="10">
        <v>4.2607996999999997</v>
      </c>
      <c r="AA1117" s="10">
        <v>4.2417467000000002</v>
      </c>
      <c r="AB1117" s="10">
        <v>4.2202549999999999</v>
      </c>
      <c r="AC1117" s="10">
        <v>4.1970584999999998</v>
      </c>
      <c r="AD1117" s="10">
        <v>4.1729016000000003</v>
      </c>
      <c r="AE1117" s="10">
        <v>4.1485279000000004</v>
      </c>
      <c r="AF1117" s="10">
        <v>4.1246812999999998</v>
      </c>
      <c r="AG1117" s="10">
        <v>4.102106</v>
      </c>
      <c r="AH1117" s="10">
        <v>4.0814383000000003</v>
      </c>
      <c r="AI1117" s="10">
        <v>4.0627895000000001</v>
      </c>
      <c r="AJ1117" s="10">
        <v>4.0461124000000002</v>
      </c>
      <c r="AK1117" s="10">
        <v>4.0313587000000002</v>
      </c>
      <c r="AL1117" s="10">
        <v>4.0184804999999999</v>
      </c>
      <c r="AM1117" s="10">
        <v>4.0074300999999997</v>
      </c>
      <c r="AN1117" s="10">
        <v>3.9981594999999999</v>
      </c>
      <c r="AO1117" s="10">
        <v>3.9906207999999999</v>
      </c>
      <c r="AP1117" s="10">
        <v>3.9847660999999999</v>
      </c>
      <c r="AQ1117" s="10">
        <v>3.9805476</v>
      </c>
      <c r="AR1117" s="10">
        <v>3.9779173000000001</v>
      </c>
      <c r="AS1117" s="10">
        <v>3.9768273999999999</v>
      </c>
      <c r="AT1117" s="10">
        <v>3.9772242000000002</v>
      </c>
      <c r="AU1117" s="10">
        <v>3.9790264</v>
      </c>
      <c r="AV1117" s="10">
        <v>3.9821442</v>
      </c>
      <c r="AW1117" s="10">
        <v>3.9864879000000002</v>
      </c>
      <c r="AX1117" s="10">
        <v>3.9919677</v>
      </c>
      <c r="AY1117" s="10">
        <v>3.9984936000000002</v>
      </c>
      <c r="AZ1117" s="10">
        <v>4.0059759000000001</v>
      </c>
      <c r="BA1117" s="10">
        <v>4.0143250000000004</v>
      </c>
      <c r="BB1117" s="10">
        <v>4.0234509000000003</v>
      </c>
      <c r="BC1117" s="10">
        <v>4.0332638000000003</v>
      </c>
      <c r="BD1117" s="10">
        <v>4.0436740000000002</v>
      </c>
      <c r="BE1117" s="10">
        <v>4.0545916999999996</v>
      </c>
      <c r="BF1117" s="10">
        <v>4.0659361000000001</v>
      </c>
      <c r="BG1117" s="10">
        <v>4.0776667</v>
      </c>
      <c r="BH1117" s="10">
        <v>4.0897538999999998</v>
      </c>
      <c r="BI1117" s="10">
        <v>4.1021681000000001</v>
      </c>
      <c r="BJ1117" s="10">
        <v>4.1148800000000003</v>
      </c>
      <c r="BK1117" s="10">
        <v>4.1278597000000001</v>
      </c>
      <c r="BL1117" s="10">
        <v>4.1410779</v>
      </c>
      <c r="BM1117" s="10">
        <v>4.1545050999999997</v>
      </c>
      <c r="BN1117" s="10">
        <v>4.1681115000000002</v>
      </c>
      <c r="BO1117" s="10">
        <v>4.1818678</v>
      </c>
      <c r="BP1117" s="10">
        <v>4.1957445</v>
      </c>
      <c r="BQ1117" s="10">
        <v>4.2097118</v>
      </c>
      <c r="BR1117" s="10">
        <v>4.2944792999999999</v>
      </c>
      <c r="BS1117" s="10">
        <v>4.3793889000000004</v>
      </c>
      <c r="BU1117" s="9">
        <v>126.9</v>
      </c>
      <c r="BV1117" s="9">
        <v>125.28</v>
      </c>
      <c r="BW1117" s="9">
        <v>123.97</v>
      </c>
      <c r="BX1117" s="9">
        <v>124.57</v>
      </c>
      <c r="BY1117" s="9">
        <v>125.46</v>
      </c>
      <c r="BZ1117" s="9">
        <v>124.44</v>
      </c>
      <c r="CA1117" s="9">
        <v>128.16999999999999</v>
      </c>
      <c r="CB1117" s="9">
        <v>129.71</v>
      </c>
      <c r="CC1117" s="9">
        <v>130.75</v>
      </c>
      <c r="CD1117" s="9">
        <v>129.32</v>
      </c>
      <c r="CE1117" s="9">
        <v>119.9</v>
      </c>
      <c r="CF1117" s="9">
        <v>107.1</v>
      </c>
      <c r="CG1117" s="9">
        <v>93.17</v>
      </c>
      <c r="CH1117" s="9">
        <v>90.6</v>
      </c>
      <c r="CI1117" s="9">
        <v>91.72</v>
      </c>
      <c r="CJ1117" s="9">
        <v>92.06</v>
      </c>
      <c r="CK1117" s="9">
        <v>92.88</v>
      </c>
      <c r="CL1117" s="9">
        <v>92.72</v>
      </c>
      <c r="CM1117" s="9">
        <v>92.73</v>
      </c>
      <c r="CN1117" s="9">
        <v>93.92</v>
      </c>
      <c r="CO1117" s="9">
        <v>98.65</v>
      </c>
      <c r="CP1117" s="9">
        <v>97.08</v>
      </c>
      <c r="CQ1117" s="9">
        <v>90.27</v>
      </c>
      <c r="CR1117" s="9">
        <v>76.099999999999994</v>
      </c>
      <c r="CS1117" s="9">
        <v>70.27</v>
      </c>
      <c r="CT1117" s="9">
        <v>66.83</v>
      </c>
      <c r="CU1117" s="9">
        <v>64.430000000000007</v>
      </c>
      <c r="CV1117" s="9">
        <v>63.67</v>
      </c>
      <c r="CW1117" s="9">
        <v>64.989999999999995</v>
      </c>
      <c r="CX1117" s="9">
        <v>68.77</v>
      </c>
      <c r="CY1117" s="9">
        <v>71.11</v>
      </c>
      <c r="CZ1117" s="9">
        <v>72.739999999999995</v>
      </c>
      <c r="DA1117" s="9">
        <v>75.64</v>
      </c>
      <c r="DB1117" s="9">
        <v>75.13</v>
      </c>
      <c r="DC1117" s="9">
        <v>73.19</v>
      </c>
      <c r="DD1117" s="9">
        <v>66.83</v>
      </c>
      <c r="DE1117" s="9">
        <v>63.2</v>
      </c>
      <c r="DF1117" s="9">
        <v>61.79</v>
      </c>
      <c r="DG1117" s="9">
        <v>63.83</v>
      </c>
      <c r="DH1117" s="9">
        <v>63.95</v>
      </c>
      <c r="DI1117" s="9">
        <v>64.92</v>
      </c>
      <c r="DJ1117" s="9">
        <v>66.3</v>
      </c>
      <c r="DK1117" s="9">
        <v>69.06</v>
      </c>
      <c r="DL1117" s="9">
        <v>72.08</v>
      </c>
      <c r="DM1117" s="9">
        <v>74.540000000000006</v>
      </c>
      <c r="DN1117" s="9">
        <v>75.61</v>
      </c>
      <c r="DO1117" s="9">
        <v>74.569999999999993</v>
      </c>
      <c r="DP1117" s="9">
        <v>70.7</v>
      </c>
      <c r="DR1117" s="9">
        <v>96.26</v>
      </c>
      <c r="DS1117" s="9">
        <v>100.21</v>
      </c>
      <c r="DT1117" s="9">
        <v>98.12</v>
      </c>
      <c r="DU1117" s="9">
        <v>98.47</v>
      </c>
      <c r="DV1117" s="9">
        <v>99.18</v>
      </c>
      <c r="DW1117" s="9">
        <v>98.37</v>
      </c>
      <c r="DX1117" s="9">
        <v>99.39</v>
      </c>
      <c r="DY1117" s="9">
        <v>100.9</v>
      </c>
      <c r="DZ1117" s="9">
        <v>102.92</v>
      </c>
      <c r="EA1117" s="9">
        <v>103.65</v>
      </c>
      <c r="EB1117" s="9">
        <v>100.36</v>
      </c>
      <c r="EC1117" s="9">
        <v>83.96</v>
      </c>
      <c r="ED1117" s="9">
        <v>76.819999999999993</v>
      </c>
      <c r="EE1117" s="9">
        <v>74.400000000000006</v>
      </c>
      <c r="EF1117" s="9">
        <v>75.81</v>
      </c>
      <c r="EG1117" s="9">
        <v>76.77</v>
      </c>
      <c r="EH1117" s="9">
        <v>78.61</v>
      </c>
      <c r="EI1117" s="9">
        <v>82.06</v>
      </c>
      <c r="EJ1117" s="9">
        <v>83.93</v>
      </c>
      <c r="EK1117" s="9">
        <v>84.12</v>
      </c>
      <c r="EL1117" s="9">
        <v>84.14</v>
      </c>
      <c r="EM1117" s="9">
        <v>83.54</v>
      </c>
      <c r="EN1117" s="9">
        <v>80.61</v>
      </c>
      <c r="EO1117" s="9">
        <v>70.11</v>
      </c>
      <c r="EP1117" s="9">
        <v>65.67</v>
      </c>
      <c r="EQ1117" s="9">
        <v>63.73</v>
      </c>
      <c r="ER1117" s="9">
        <v>63.43</v>
      </c>
      <c r="ES1117" s="9">
        <v>64.39</v>
      </c>
      <c r="ET1117" s="9">
        <v>66.56</v>
      </c>
      <c r="EU1117" s="9">
        <v>71.56</v>
      </c>
      <c r="EV1117" s="9">
        <v>73.44</v>
      </c>
      <c r="EW1117" s="9">
        <v>73.819999999999993</v>
      </c>
      <c r="EX1117" s="9">
        <v>73.790000000000006</v>
      </c>
      <c r="EY1117" s="9">
        <v>73.239999999999995</v>
      </c>
      <c r="EZ1117" s="9">
        <v>71.17</v>
      </c>
      <c r="FA1117" s="9">
        <v>67.760000000000005</v>
      </c>
      <c r="FB1117" s="9">
        <v>65.84</v>
      </c>
      <c r="FC1117" s="9">
        <v>64.75</v>
      </c>
      <c r="FD1117" s="9">
        <v>64.599999999999994</v>
      </c>
      <c r="FE1117" s="9">
        <v>65.52</v>
      </c>
      <c r="FF1117" s="9">
        <v>67.16</v>
      </c>
      <c r="FG1117" s="9">
        <v>69.319999999999993</v>
      </c>
      <c r="FH1117" s="9">
        <v>70.42</v>
      </c>
      <c r="FI1117" s="9">
        <v>70.91</v>
      </c>
      <c r="FJ1117" s="9">
        <v>70.78</v>
      </c>
      <c r="FK1117" s="9">
        <v>70.09</v>
      </c>
      <c r="FL1117" s="9">
        <v>68.930000000000007</v>
      </c>
      <c r="FM1117" s="9">
        <v>66.59</v>
      </c>
      <c r="FO1117" s="9">
        <v>83.914599999999993</v>
      </c>
      <c r="FP1117" s="7">
        <v>127.61</v>
      </c>
      <c r="FQ1117" s="9">
        <v>1.3244</v>
      </c>
      <c r="FT1117" s="7">
        <v>4.3</v>
      </c>
      <c r="FU1117" s="7">
        <v>4.8499999999999996</v>
      </c>
      <c r="FV1117" s="9">
        <v>84.094700000000003</v>
      </c>
      <c r="FX1117" s="9">
        <v>109.03</v>
      </c>
      <c r="FY1117" s="9">
        <v>91.43</v>
      </c>
      <c r="FZ1117" s="9">
        <v>80.47</v>
      </c>
      <c r="GA1117" s="9">
        <v>75.069999999999993</v>
      </c>
      <c r="GB1117" s="9">
        <v>72.290000000000006</v>
      </c>
      <c r="GD1117" s="9">
        <v>109.03</v>
      </c>
      <c r="GE1117" s="9">
        <v>99.44</v>
      </c>
      <c r="GF1117" s="9">
        <v>91.43</v>
      </c>
      <c r="GG1117" s="9">
        <v>85.95</v>
      </c>
      <c r="GH1117" s="9">
        <v>82.54</v>
      </c>
      <c r="GI1117" s="9">
        <v>80.47</v>
      </c>
      <c r="GJ1117" s="9">
        <v>79.02</v>
      </c>
      <c r="GK1117" s="9">
        <v>77.790000000000006</v>
      </c>
      <c r="GL1117" s="9">
        <v>76.8</v>
      </c>
      <c r="GM1117" s="9">
        <v>76.06</v>
      </c>
      <c r="GN1117" s="9">
        <v>75.510000000000005</v>
      </c>
      <c r="GO1117" s="9">
        <v>75.069999999999993</v>
      </c>
      <c r="GP1117" s="9">
        <v>74.7</v>
      </c>
      <c r="GQ1117" s="9">
        <v>74.349999999999994</v>
      </c>
      <c r="GR1117" s="9">
        <v>74.06</v>
      </c>
      <c r="GS1117" s="9">
        <v>73.819999999999993</v>
      </c>
      <c r="GT1117" s="9">
        <v>73.58</v>
      </c>
      <c r="GU1117" s="9">
        <v>73.37</v>
      </c>
      <c r="GV1117" s="9">
        <v>73.150000000000006</v>
      </c>
      <c r="GW1117" s="9">
        <v>72.900000000000006</v>
      </c>
      <c r="GX1117" s="9">
        <v>72.67</v>
      </c>
      <c r="GY1117" s="9">
        <v>72.52</v>
      </c>
      <c r="GZ1117" s="9">
        <v>72.39</v>
      </c>
      <c r="HA1117" s="9">
        <v>72.290000000000006</v>
      </c>
      <c r="HB1117" s="9">
        <v>72.17</v>
      </c>
      <c r="HC1117" s="9">
        <v>72.02</v>
      </c>
      <c r="HD1117" s="9">
        <v>71.86</v>
      </c>
      <c r="HE1117" s="9">
        <v>71.67</v>
      </c>
      <c r="HF1117" s="9">
        <v>71.489999999999995</v>
      </c>
      <c r="HG1117" s="9">
        <v>71.349999999999994</v>
      </c>
      <c r="HH1117" s="9">
        <v>71.23</v>
      </c>
      <c r="HI1117" s="9">
        <v>71.08</v>
      </c>
      <c r="HJ1117" s="9">
        <v>70.97</v>
      </c>
      <c r="HK1117" s="9">
        <v>70.900000000000006</v>
      </c>
      <c r="HL1117" s="9">
        <v>70.83</v>
      </c>
      <c r="HM1117" s="9">
        <v>70.709999999999994</v>
      </c>
      <c r="HN1117" s="9">
        <v>70.62</v>
      </c>
      <c r="HO1117" s="9">
        <v>70.48</v>
      </c>
      <c r="HP1117" s="9">
        <v>70.349999999999994</v>
      </c>
      <c r="HQ1117" s="9">
        <v>70.209999999999994</v>
      </c>
      <c r="HR1117" s="9">
        <v>70.09</v>
      </c>
      <c r="HS1117" s="9">
        <v>69.94</v>
      </c>
      <c r="HT1117" s="9">
        <v>69.86</v>
      </c>
      <c r="HU1117" s="9">
        <v>69.739999999999995</v>
      </c>
      <c r="HV1117" s="9">
        <v>69.680000000000007</v>
      </c>
      <c r="HW1117" s="9">
        <v>69.63</v>
      </c>
      <c r="HX1117" s="9">
        <v>69.59</v>
      </c>
      <c r="HY1117" s="9">
        <v>69.53</v>
      </c>
      <c r="ID1117" s="14">
        <v>84.838099999999997</v>
      </c>
      <c r="IE1117" s="14">
        <v>84.747900000000001</v>
      </c>
      <c r="IF1117" s="14">
        <v>-0.10641399999999999</v>
      </c>
      <c r="IH1117" s="7">
        <v>109.03</v>
      </c>
      <c r="II1117" s="9">
        <v>126.9</v>
      </c>
    </row>
    <row r="1118" spans="1:243" x14ac:dyDescent="0.35">
      <c r="A1118" s="6">
        <f t="shared" si="236"/>
        <v>46115</v>
      </c>
      <c r="B1118" s="13">
        <f t="shared" si="237"/>
        <v>4</v>
      </c>
      <c r="C1118" s="13">
        <f t="shared" si="238"/>
        <v>2026</v>
      </c>
      <c r="D1118">
        <f t="shared" si="239"/>
        <v>202604</v>
      </c>
      <c r="E1118">
        <f t="shared" si="240"/>
        <v>2</v>
      </c>
      <c r="F1118">
        <f t="shared" si="241"/>
        <v>202602</v>
      </c>
      <c r="G1118" t="s">
        <v>2340</v>
      </c>
      <c r="H1118" s="9">
        <v>3.75</v>
      </c>
      <c r="I1118" s="9" t="e">
        <v>#N/A</v>
      </c>
      <c r="J1118" s="10" t="e">
        <v>#N/A</v>
      </c>
      <c r="K1118" s="10" t="e">
        <v>#N/A</v>
      </c>
      <c r="L1118" s="10" t="e">
        <v>#N/A</v>
      </c>
      <c r="M1118" s="10" t="e">
        <v>#N/A</v>
      </c>
      <c r="N1118" s="10" t="e">
        <v>#N/A</v>
      </c>
      <c r="O1118" s="10" t="e">
        <v>#N/A</v>
      </c>
      <c r="P1118" s="10" t="e">
        <v>#N/A</v>
      </c>
      <c r="Q1118" s="10" t="e">
        <v>#N/A</v>
      </c>
      <c r="R1118" s="10" t="e">
        <v>#N/A</v>
      </c>
      <c r="S1118" s="10" t="e">
        <v>#N/A</v>
      </c>
      <c r="T1118" s="10" t="e">
        <v>#N/A</v>
      </c>
      <c r="U1118" s="10" t="e">
        <v>#N/A</v>
      </c>
      <c r="V1118" s="10" t="e">
        <v>#N/A</v>
      </c>
      <c r="W1118" s="10" t="e">
        <v>#N/A</v>
      </c>
      <c r="X1118" s="10" t="e">
        <v>#N/A</v>
      </c>
      <c r="Y1118" s="10" t="e">
        <v>#N/A</v>
      </c>
      <c r="Z1118" s="10" t="e">
        <v>#N/A</v>
      </c>
      <c r="AA1118" s="10" t="e">
        <v>#N/A</v>
      </c>
      <c r="AB1118" s="10" t="e">
        <v>#N/A</v>
      </c>
      <c r="AC1118" s="10" t="e">
        <v>#N/A</v>
      </c>
      <c r="AD1118" s="10" t="e">
        <v>#N/A</v>
      </c>
      <c r="AE1118" s="10" t="e">
        <v>#N/A</v>
      </c>
      <c r="AF1118" s="10" t="e">
        <v>#N/A</v>
      </c>
      <c r="AG1118" s="10" t="e">
        <v>#N/A</v>
      </c>
      <c r="AH1118" s="10" t="e">
        <v>#N/A</v>
      </c>
      <c r="AI1118" s="10" t="e">
        <v>#N/A</v>
      </c>
      <c r="AJ1118" s="10" t="e">
        <v>#N/A</v>
      </c>
      <c r="AK1118" s="10" t="e">
        <v>#N/A</v>
      </c>
      <c r="AL1118" s="10" t="e">
        <v>#N/A</v>
      </c>
      <c r="AM1118" s="10" t="e">
        <v>#N/A</v>
      </c>
      <c r="AN1118" s="10" t="e">
        <v>#N/A</v>
      </c>
      <c r="AO1118" s="10" t="e">
        <v>#N/A</v>
      </c>
      <c r="AP1118" s="10" t="e">
        <v>#N/A</v>
      </c>
      <c r="AQ1118" s="10" t="e">
        <v>#N/A</v>
      </c>
      <c r="AR1118" s="10" t="e">
        <v>#N/A</v>
      </c>
      <c r="AS1118" s="10" t="e">
        <v>#N/A</v>
      </c>
      <c r="AT1118" s="10" t="e">
        <v>#N/A</v>
      </c>
      <c r="AU1118" s="10" t="e">
        <v>#N/A</v>
      </c>
      <c r="AV1118" s="10" t="e">
        <v>#N/A</v>
      </c>
      <c r="AW1118" s="10" t="e">
        <v>#N/A</v>
      </c>
      <c r="AX1118" s="10" t="e">
        <v>#N/A</v>
      </c>
      <c r="AY1118" s="10" t="e">
        <v>#N/A</v>
      </c>
      <c r="AZ1118" s="10" t="e">
        <v>#N/A</v>
      </c>
      <c r="BA1118" s="10" t="e">
        <v>#N/A</v>
      </c>
      <c r="BB1118" s="10" t="e">
        <v>#N/A</v>
      </c>
      <c r="BC1118" s="10" t="e">
        <v>#N/A</v>
      </c>
      <c r="BD1118" s="10" t="e">
        <v>#N/A</v>
      </c>
      <c r="BE1118" s="10" t="e">
        <v>#N/A</v>
      </c>
      <c r="BF1118" s="10" t="e">
        <v>#N/A</v>
      </c>
      <c r="BG1118" s="10" t="e">
        <v>#N/A</v>
      </c>
      <c r="BH1118" s="10" t="e">
        <v>#N/A</v>
      </c>
      <c r="BI1118" s="10" t="e">
        <v>#N/A</v>
      </c>
      <c r="BJ1118" s="10" t="e">
        <v>#N/A</v>
      </c>
      <c r="BK1118" s="10" t="e">
        <v>#N/A</v>
      </c>
      <c r="BL1118" s="10" t="e">
        <v>#N/A</v>
      </c>
      <c r="BM1118" s="10" t="e">
        <v>#N/A</v>
      </c>
      <c r="BN1118" s="10" t="e">
        <v>#N/A</v>
      </c>
      <c r="BO1118" s="10" t="e">
        <v>#N/A</v>
      </c>
      <c r="BP1118" s="10" t="e">
        <v>#N/A</v>
      </c>
      <c r="BQ1118" s="10" t="e">
        <v>#N/A</v>
      </c>
      <c r="BR1118" s="10" t="e">
        <v>#N/A</v>
      </c>
      <c r="BS1118" s="10" t="e">
        <v>#N/A</v>
      </c>
      <c r="BU1118" s="9" t="e">
        <v>#N/A</v>
      </c>
      <c r="BV1118" s="9" t="e">
        <v>#N/A</v>
      </c>
      <c r="BW1118" s="9" t="e">
        <v>#N/A</v>
      </c>
      <c r="BX1118" s="9" t="e">
        <v>#N/A</v>
      </c>
      <c r="BY1118" s="9" t="e">
        <v>#N/A</v>
      </c>
      <c r="BZ1118" s="9" t="e">
        <v>#N/A</v>
      </c>
      <c r="CA1118" s="9" t="e">
        <v>#N/A</v>
      </c>
      <c r="CB1118" s="9" t="e">
        <v>#N/A</v>
      </c>
      <c r="CC1118" s="9" t="e">
        <v>#N/A</v>
      </c>
      <c r="CD1118" s="9" t="e">
        <v>#N/A</v>
      </c>
      <c r="CE1118" s="9" t="e">
        <v>#N/A</v>
      </c>
      <c r="CF1118" s="9" t="e">
        <v>#N/A</v>
      </c>
      <c r="CG1118" s="9" t="e">
        <v>#N/A</v>
      </c>
      <c r="CH1118" s="9" t="e">
        <v>#N/A</v>
      </c>
      <c r="CI1118" s="9" t="e">
        <v>#N/A</v>
      </c>
      <c r="CJ1118" s="9" t="e">
        <v>#N/A</v>
      </c>
      <c r="CK1118" s="9" t="e">
        <v>#N/A</v>
      </c>
      <c r="CL1118" s="9" t="e">
        <v>#N/A</v>
      </c>
      <c r="CM1118" s="9" t="e">
        <v>#N/A</v>
      </c>
      <c r="CN1118" s="9" t="e">
        <v>#N/A</v>
      </c>
      <c r="CO1118" s="9" t="e">
        <v>#N/A</v>
      </c>
      <c r="CP1118" s="9" t="e">
        <v>#N/A</v>
      </c>
      <c r="CQ1118" s="9" t="e">
        <v>#N/A</v>
      </c>
      <c r="CR1118" s="9" t="e">
        <v>#N/A</v>
      </c>
      <c r="CS1118" s="9" t="e">
        <v>#N/A</v>
      </c>
      <c r="CT1118" s="9" t="e">
        <v>#N/A</v>
      </c>
      <c r="CU1118" s="9" t="e">
        <v>#N/A</v>
      </c>
      <c r="CV1118" s="9" t="e">
        <v>#N/A</v>
      </c>
      <c r="CW1118" s="9" t="e">
        <v>#N/A</v>
      </c>
      <c r="CX1118" s="9" t="e">
        <v>#N/A</v>
      </c>
      <c r="CY1118" s="9" t="e">
        <v>#N/A</v>
      </c>
      <c r="CZ1118" s="9" t="e">
        <v>#N/A</v>
      </c>
      <c r="DA1118" s="9" t="e">
        <v>#N/A</v>
      </c>
      <c r="DB1118" s="9" t="e">
        <v>#N/A</v>
      </c>
      <c r="DC1118" s="9" t="e">
        <v>#N/A</v>
      </c>
      <c r="DD1118" s="9" t="e">
        <v>#N/A</v>
      </c>
      <c r="DE1118" s="9" t="e">
        <v>#N/A</v>
      </c>
      <c r="DF1118" s="9" t="e">
        <v>#N/A</v>
      </c>
      <c r="DG1118" s="9" t="e">
        <v>#N/A</v>
      </c>
      <c r="DH1118" s="9" t="e">
        <v>#N/A</v>
      </c>
      <c r="DI1118" s="9" t="e">
        <v>#N/A</v>
      </c>
      <c r="DJ1118" s="9" t="e">
        <v>#N/A</v>
      </c>
      <c r="DK1118" s="9" t="e">
        <v>#N/A</v>
      </c>
      <c r="DL1118" s="9" t="e">
        <v>#N/A</v>
      </c>
      <c r="DM1118" s="9" t="e">
        <v>#N/A</v>
      </c>
      <c r="DN1118" s="9" t="e">
        <v>#N/A</v>
      </c>
      <c r="DO1118" s="9" t="e">
        <v>#N/A</v>
      </c>
      <c r="DP1118" s="9" t="e">
        <v>#N/A</v>
      </c>
      <c r="DR1118" s="9" t="e">
        <v>#N/A</v>
      </c>
      <c r="DS1118" s="9" t="e">
        <v>#N/A</v>
      </c>
      <c r="DT1118" s="9" t="e">
        <v>#N/A</v>
      </c>
      <c r="DU1118" s="9" t="e">
        <v>#N/A</v>
      </c>
      <c r="DV1118" s="9" t="e">
        <v>#N/A</v>
      </c>
      <c r="DW1118" s="9" t="e">
        <v>#N/A</v>
      </c>
      <c r="DX1118" s="9" t="e">
        <v>#N/A</v>
      </c>
      <c r="DY1118" s="9" t="e">
        <v>#N/A</v>
      </c>
      <c r="DZ1118" s="9" t="e">
        <v>#N/A</v>
      </c>
      <c r="EA1118" s="9" t="e">
        <v>#N/A</v>
      </c>
      <c r="EB1118" s="9" t="e">
        <v>#N/A</v>
      </c>
      <c r="EC1118" s="9" t="e">
        <v>#N/A</v>
      </c>
      <c r="ED1118" s="9" t="e">
        <v>#N/A</v>
      </c>
      <c r="EE1118" s="9" t="e">
        <v>#N/A</v>
      </c>
      <c r="EF1118" s="9" t="e">
        <v>#N/A</v>
      </c>
      <c r="EG1118" s="9" t="e">
        <v>#N/A</v>
      </c>
      <c r="EH1118" s="9" t="e">
        <v>#N/A</v>
      </c>
      <c r="EI1118" s="9" t="e">
        <v>#N/A</v>
      </c>
      <c r="EJ1118" s="9" t="e">
        <v>#N/A</v>
      </c>
      <c r="EK1118" s="9" t="e">
        <v>#N/A</v>
      </c>
      <c r="EL1118" s="9" t="e">
        <v>#N/A</v>
      </c>
      <c r="EM1118" s="9" t="e">
        <v>#N/A</v>
      </c>
      <c r="EN1118" s="9" t="e">
        <v>#N/A</v>
      </c>
      <c r="EO1118" s="9" t="e">
        <v>#N/A</v>
      </c>
      <c r="EP1118" s="9" t="e">
        <v>#N/A</v>
      </c>
      <c r="EQ1118" s="9" t="e">
        <v>#N/A</v>
      </c>
      <c r="ER1118" s="9" t="e">
        <v>#N/A</v>
      </c>
      <c r="ES1118" s="9" t="e">
        <v>#N/A</v>
      </c>
      <c r="ET1118" s="9" t="e">
        <v>#N/A</v>
      </c>
      <c r="EU1118" s="9" t="e">
        <v>#N/A</v>
      </c>
      <c r="EV1118" s="9" t="e">
        <v>#N/A</v>
      </c>
      <c r="EW1118" s="9" t="e">
        <v>#N/A</v>
      </c>
      <c r="EX1118" s="9" t="e">
        <v>#N/A</v>
      </c>
      <c r="EY1118" s="9" t="e">
        <v>#N/A</v>
      </c>
      <c r="EZ1118" s="9" t="e">
        <v>#N/A</v>
      </c>
      <c r="FA1118" s="9" t="e">
        <v>#N/A</v>
      </c>
      <c r="FB1118" s="9" t="e">
        <v>#N/A</v>
      </c>
      <c r="FC1118" s="9" t="e">
        <v>#N/A</v>
      </c>
      <c r="FD1118" s="9" t="e">
        <v>#N/A</v>
      </c>
      <c r="FE1118" s="9" t="e">
        <v>#N/A</v>
      </c>
      <c r="FF1118" s="9" t="e">
        <v>#N/A</v>
      </c>
      <c r="FG1118" s="9" t="e">
        <v>#N/A</v>
      </c>
      <c r="FH1118" s="9" t="e">
        <v>#N/A</v>
      </c>
      <c r="FI1118" s="9" t="e">
        <v>#N/A</v>
      </c>
      <c r="FJ1118" s="9" t="e">
        <v>#N/A</v>
      </c>
      <c r="FK1118" s="9" t="e">
        <v>#N/A</v>
      </c>
      <c r="FL1118" s="9" t="e">
        <v>#N/A</v>
      </c>
      <c r="FM1118" s="9" t="e">
        <v>#N/A</v>
      </c>
      <c r="FO1118" s="9" t="e">
        <v>#N/A</v>
      </c>
      <c r="FP1118" s="7" t="e">
        <v>#N/A</v>
      </c>
      <c r="FQ1118" s="9" t="e">
        <v>#N/A</v>
      </c>
      <c r="FT1118" s="7">
        <v>4.29</v>
      </c>
      <c r="FU1118" s="7">
        <v>4.8499999999999996</v>
      </c>
      <c r="FV1118" s="9" t="e">
        <v>#N/A</v>
      </c>
      <c r="FX1118" s="9" t="e">
        <v>#N/A</v>
      </c>
      <c r="FY1118" s="9" t="e">
        <v>#N/A</v>
      </c>
      <c r="FZ1118" s="9" t="e">
        <v>#N/A</v>
      </c>
      <c r="GA1118" s="9" t="e">
        <v>#N/A</v>
      </c>
      <c r="GB1118" s="9" t="e">
        <v>#N/A</v>
      </c>
      <c r="GD1118" s="9" t="e">
        <v>#N/A</v>
      </c>
      <c r="GE1118" s="9" t="e">
        <v>#N/A</v>
      </c>
      <c r="GF1118" s="9" t="e">
        <v>#N/A</v>
      </c>
      <c r="GG1118" s="9" t="e">
        <v>#N/A</v>
      </c>
      <c r="GH1118" s="9" t="e">
        <v>#N/A</v>
      </c>
      <c r="GI1118" s="9" t="e">
        <v>#N/A</v>
      </c>
      <c r="GJ1118" s="9" t="e">
        <v>#N/A</v>
      </c>
      <c r="GK1118" s="9" t="e">
        <v>#N/A</v>
      </c>
      <c r="GL1118" s="9" t="e">
        <v>#N/A</v>
      </c>
      <c r="GM1118" s="9" t="e">
        <v>#N/A</v>
      </c>
      <c r="GN1118" s="9" t="e">
        <v>#N/A</v>
      </c>
      <c r="GO1118" s="9" t="e">
        <v>#N/A</v>
      </c>
      <c r="GP1118" s="9" t="e">
        <v>#N/A</v>
      </c>
      <c r="GQ1118" s="9" t="e">
        <v>#N/A</v>
      </c>
      <c r="GR1118" s="9" t="e">
        <v>#N/A</v>
      </c>
      <c r="GS1118" s="9" t="e">
        <v>#N/A</v>
      </c>
      <c r="GT1118" s="9" t="e">
        <v>#N/A</v>
      </c>
      <c r="GU1118" s="9" t="e">
        <v>#N/A</v>
      </c>
      <c r="GV1118" s="9" t="e">
        <v>#N/A</v>
      </c>
      <c r="GW1118" s="9" t="e">
        <v>#N/A</v>
      </c>
      <c r="GX1118" s="9" t="e">
        <v>#N/A</v>
      </c>
      <c r="GY1118" s="9" t="e">
        <v>#N/A</v>
      </c>
      <c r="GZ1118" s="9" t="e">
        <v>#N/A</v>
      </c>
      <c r="HA1118" s="9" t="e">
        <v>#N/A</v>
      </c>
      <c r="HB1118" s="9" t="e">
        <v>#N/A</v>
      </c>
      <c r="HC1118" s="9" t="e">
        <v>#N/A</v>
      </c>
      <c r="HD1118" s="9" t="e">
        <v>#N/A</v>
      </c>
      <c r="HE1118" s="9" t="e">
        <v>#N/A</v>
      </c>
      <c r="HF1118" s="9" t="e">
        <v>#N/A</v>
      </c>
      <c r="HG1118" s="9" t="e">
        <v>#N/A</v>
      </c>
      <c r="HH1118" s="9" t="e">
        <v>#N/A</v>
      </c>
      <c r="HI1118" s="9" t="e">
        <v>#N/A</v>
      </c>
      <c r="HJ1118" s="9" t="e">
        <v>#N/A</v>
      </c>
      <c r="HK1118" s="9" t="e">
        <v>#N/A</v>
      </c>
      <c r="HL1118" s="9" t="e">
        <v>#N/A</v>
      </c>
      <c r="HM1118" s="9" t="e">
        <v>#N/A</v>
      </c>
      <c r="HN1118" s="9" t="e">
        <v>#N/A</v>
      </c>
      <c r="HO1118" s="9" t="e">
        <v>#N/A</v>
      </c>
      <c r="HP1118" s="9" t="e">
        <v>#N/A</v>
      </c>
      <c r="HQ1118" s="9" t="e">
        <v>#N/A</v>
      </c>
      <c r="HR1118" s="9" t="e">
        <v>#N/A</v>
      </c>
      <c r="HS1118" s="9" t="e">
        <v>#N/A</v>
      </c>
      <c r="HT1118" s="9" t="e">
        <v>#N/A</v>
      </c>
      <c r="HU1118" s="9" t="e">
        <v>#N/A</v>
      </c>
      <c r="HV1118" s="9" t="e">
        <v>#N/A</v>
      </c>
      <c r="HW1118" s="9" t="e">
        <v>#N/A</v>
      </c>
      <c r="HX1118" s="9" t="e">
        <v>#N/A</v>
      </c>
      <c r="HY1118" s="9" t="e">
        <v>#N/A</v>
      </c>
      <c r="ID1118" s="14">
        <v>84.838099999999997</v>
      </c>
      <c r="IE1118" s="14">
        <v>84.747900000000001</v>
      </c>
      <c r="IF1118" s="14">
        <v>-0.10641399999999999</v>
      </c>
      <c r="IH1118" s="7" t="e">
        <v>#N/A</v>
      </c>
      <c r="II1118" s="9" t="e">
        <v>#N/A</v>
      </c>
    </row>
    <row r="1119" spans="1:243" x14ac:dyDescent="0.35">
      <c r="A1119" s="6">
        <f t="shared" si="236"/>
        <v>46118</v>
      </c>
      <c r="B1119" s="13">
        <f t="shared" si="237"/>
        <v>4</v>
      </c>
      <c r="C1119" s="13">
        <f t="shared" si="238"/>
        <v>2026</v>
      </c>
      <c r="D1119">
        <f t="shared" si="239"/>
        <v>202604</v>
      </c>
      <c r="E1119">
        <f t="shared" si="240"/>
        <v>2</v>
      </c>
      <c r="F1119">
        <f t="shared" si="241"/>
        <v>202602</v>
      </c>
      <c r="G1119" t="s">
        <v>2341</v>
      </c>
      <c r="H1119" s="9">
        <v>3.75</v>
      </c>
      <c r="I1119" s="9" t="e">
        <v>#N/A</v>
      </c>
      <c r="J1119" s="10" t="e">
        <v>#N/A</v>
      </c>
      <c r="K1119" s="10" t="e">
        <v>#N/A</v>
      </c>
      <c r="L1119" s="10" t="e">
        <v>#N/A</v>
      </c>
      <c r="M1119" s="10" t="e">
        <v>#N/A</v>
      </c>
      <c r="N1119" s="10" t="e">
        <v>#N/A</v>
      </c>
      <c r="O1119" s="10" t="e">
        <v>#N/A</v>
      </c>
      <c r="P1119" s="10" t="e">
        <v>#N/A</v>
      </c>
      <c r="Q1119" s="10" t="e">
        <v>#N/A</v>
      </c>
      <c r="R1119" s="10" t="e">
        <v>#N/A</v>
      </c>
      <c r="S1119" s="10" t="e">
        <v>#N/A</v>
      </c>
      <c r="T1119" s="10" t="e">
        <v>#N/A</v>
      </c>
      <c r="U1119" s="10" t="e">
        <v>#N/A</v>
      </c>
      <c r="V1119" s="10" t="e">
        <v>#N/A</v>
      </c>
      <c r="W1119" s="10" t="e">
        <v>#N/A</v>
      </c>
      <c r="X1119" s="10" t="e">
        <v>#N/A</v>
      </c>
      <c r="Y1119" s="10" t="e">
        <v>#N/A</v>
      </c>
      <c r="Z1119" s="10" t="e">
        <v>#N/A</v>
      </c>
      <c r="AA1119" s="10" t="e">
        <v>#N/A</v>
      </c>
      <c r="AB1119" s="10" t="e">
        <v>#N/A</v>
      </c>
      <c r="AC1119" s="10" t="e">
        <v>#N/A</v>
      </c>
      <c r="AD1119" s="10" t="e">
        <v>#N/A</v>
      </c>
      <c r="AE1119" s="10" t="e">
        <v>#N/A</v>
      </c>
      <c r="AF1119" s="10" t="e">
        <v>#N/A</v>
      </c>
      <c r="AG1119" s="10" t="e">
        <v>#N/A</v>
      </c>
      <c r="AH1119" s="10" t="e">
        <v>#N/A</v>
      </c>
      <c r="AI1119" s="10" t="e">
        <v>#N/A</v>
      </c>
      <c r="AJ1119" s="10" t="e">
        <v>#N/A</v>
      </c>
      <c r="AK1119" s="10" t="e">
        <v>#N/A</v>
      </c>
      <c r="AL1119" s="10" t="e">
        <v>#N/A</v>
      </c>
      <c r="AM1119" s="10" t="e">
        <v>#N/A</v>
      </c>
      <c r="AN1119" s="10" t="e">
        <v>#N/A</v>
      </c>
      <c r="AO1119" s="10" t="e">
        <v>#N/A</v>
      </c>
      <c r="AP1119" s="10" t="e">
        <v>#N/A</v>
      </c>
      <c r="AQ1119" s="10" t="e">
        <v>#N/A</v>
      </c>
      <c r="AR1119" s="10" t="e">
        <v>#N/A</v>
      </c>
      <c r="AS1119" s="10" t="e">
        <v>#N/A</v>
      </c>
      <c r="AT1119" s="10" t="e">
        <v>#N/A</v>
      </c>
      <c r="AU1119" s="10" t="e">
        <v>#N/A</v>
      </c>
      <c r="AV1119" s="10" t="e">
        <v>#N/A</v>
      </c>
      <c r="AW1119" s="10" t="e">
        <v>#N/A</v>
      </c>
      <c r="AX1119" s="10" t="e">
        <v>#N/A</v>
      </c>
      <c r="AY1119" s="10" t="e">
        <v>#N/A</v>
      </c>
      <c r="AZ1119" s="10" t="e">
        <v>#N/A</v>
      </c>
      <c r="BA1119" s="10" t="e">
        <v>#N/A</v>
      </c>
      <c r="BB1119" s="10" t="e">
        <v>#N/A</v>
      </c>
      <c r="BC1119" s="10" t="e">
        <v>#N/A</v>
      </c>
      <c r="BD1119" s="10" t="e">
        <v>#N/A</v>
      </c>
      <c r="BE1119" s="10" t="e">
        <v>#N/A</v>
      </c>
      <c r="BF1119" s="10" t="e">
        <v>#N/A</v>
      </c>
      <c r="BG1119" s="10" t="e">
        <v>#N/A</v>
      </c>
      <c r="BH1119" s="10" t="e">
        <v>#N/A</v>
      </c>
      <c r="BI1119" s="10" t="e">
        <v>#N/A</v>
      </c>
      <c r="BJ1119" s="10" t="e">
        <v>#N/A</v>
      </c>
      <c r="BK1119" s="10" t="e">
        <v>#N/A</v>
      </c>
      <c r="BL1119" s="10" t="e">
        <v>#N/A</v>
      </c>
      <c r="BM1119" s="10" t="e">
        <v>#N/A</v>
      </c>
      <c r="BN1119" s="10" t="e">
        <v>#N/A</v>
      </c>
      <c r="BO1119" s="10" t="e">
        <v>#N/A</v>
      </c>
      <c r="BP1119" s="10" t="e">
        <v>#N/A</v>
      </c>
      <c r="BQ1119" s="10" t="e">
        <v>#N/A</v>
      </c>
      <c r="BR1119" s="10" t="e">
        <v>#N/A</v>
      </c>
      <c r="BS1119" s="10" t="e">
        <v>#N/A</v>
      </c>
      <c r="BU1119" s="9">
        <v>126.9</v>
      </c>
      <c r="BV1119" s="9">
        <v>125.28</v>
      </c>
      <c r="BW1119" s="9">
        <v>123.97</v>
      </c>
      <c r="BX1119" s="9">
        <v>124.57</v>
      </c>
      <c r="BY1119" s="9">
        <v>125.46</v>
      </c>
      <c r="BZ1119" s="9">
        <v>124.44</v>
      </c>
      <c r="CA1119" s="9">
        <v>128.16999999999999</v>
      </c>
      <c r="CB1119" s="9">
        <v>129.71</v>
      </c>
      <c r="CC1119" s="9">
        <v>130.75</v>
      </c>
      <c r="CD1119" s="9">
        <v>129.32</v>
      </c>
      <c r="CE1119" s="9">
        <v>119.9</v>
      </c>
      <c r="CF1119" s="9">
        <v>107.1</v>
      </c>
      <c r="CG1119" s="9">
        <v>93.17</v>
      </c>
      <c r="CH1119" s="9">
        <v>90.6</v>
      </c>
      <c r="CI1119" s="9">
        <v>91.72</v>
      </c>
      <c r="CJ1119" s="9">
        <v>92.06</v>
      </c>
      <c r="CK1119" s="9">
        <v>92.88</v>
      </c>
      <c r="CL1119" s="9">
        <v>92.72</v>
      </c>
      <c r="CM1119" s="9">
        <v>92.73</v>
      </c>
      <c r="CN1119" s="9">
        <v>93.92</v>
      </c>
      <c r="CO1119" s="9">
        <v>98.65</v>
      </c>
      <c r="CP1119" s="9">
        <v>97.08</v>
      </c>
      <c r="CQ1119" s="9">
        <v>90.27</v>
      </c>
      <c r="CR1119" s="9">
        <v>76.099999999999994</v>
      </c>
      <c r="CS1119" s="9">
        <v>70.27</v>
      </c>
      <c r="CT1119" s="9">
        <v>66.83</v>
      </c>
      <c r="CU1119" s="9">
        <v>64.430000000000007</v>
      </c>
      <c r="CV1119" s="9">
        <v>63.67</v>
      </c>
      <c r="CW1119" s="9">
        <v>64.989999999999995</v>
      </c>
      <c r="CX1119" s="9">
        <v>68.77</v>
      </c>
      <c r="CY1119" s="9">
        <v>71.11</v>
      </c>
      <c r="CZ1119" s="9">
        <v>72.739999999999995</v>
      </c>
      <c r="DA1119" s="9">
        <v>75.64</v>
      </c>
      <c r="DB1119" s="9">
        <v>75.13</v>
      </c>
      <c r="DC1119" s="9">
        <v>73.19</v>
      </c>
      <c r="DD1119" s="9">
        <v>66.83</v>
      </c>
      <c r="DE1119" s="9">
        <v>63.2</v>
      </c>
      <c r="DF1119" s="9">
        <v>61.79</v>
      </c>
      <c r="DG1119" s="9">
        <v>63.83</v>
      </c>
      <c r="DH1119" s="9">
        <v>63.95</v>
      </c>
      <c r="DI1119" s="9">
        <v>64.92</v>
      </c>
      <c r="DJ1119" s="9">
        <v>66.3</v>
      </c>
      <c r="DK1119" s="9">
        <v>69.06</v>
      </c>
      <c r="DL1119" s="9">
        <v>72.08</v>
      </c>
      <c r="DM1119" s="9">
        <v>74.540000000000006</v>
      </c>
      <c r="DN1119" s="9">
        <v>75.61</v>
      </c>
      <c r="DO1119" s="9">
        <v>74.569999999999993</v>
      </c>
      <c r="DP1119" s="9">
        <v>70.7</v>
      </c>
      <c r="DR1119" s="9">
        <v>96.26</v>
      </c>
      <c r="DS1119" s="9">
        <v>100.21</v>
      </c>
      <c r="DT1119" s="9">
        <v>98.12</v>
      </c>
      <c r="DU1119" s="9">
        <v>98.47</v>
      </c>
      <c r="DV1119" s="9">
        <v>99.18</v>
      </c>
      <c r="DW1119" s="9">
        <v>98.37</v>
      </c>
      <c r="DX1119" s="9">
        <v>99.39</v>
      </c>
      <c r="DY1119" s="9">
        <v>100.9</v>
      </c>
      <c r="DZ1119" s="9">
        <v>102.92</v>
      </c>
      <c r="EA1119" s="9">
        <v>103.65</v>
      </c>
      <c r="EB1119" s="9">
        <v>100.36</v>
      </c>
      <c r="EC1119" s="9">
        <v>83.96</v>
      </c>
      <c r="ED1119" s="9">
        <v>76.819999999999993</v>
      </c>
      <c r="EE1119" s="9">
        <v>74.400000000000006</v>
      </c>
      <c r="EF1119" s="9">
        <v>75.81</v>
      </c>
      <c r="EG1119" s="9">
        <v>76.77</v>
      </c>
      <c r="EH1119" s="9">
        <v>78.61</v>
      </c>
      <c r="EI1119" s="9">
        <v>82.06</v>
      </c>
      <c r="EJ1119" s="9">
        <v>83.93</v>
      </c>
      <c r="EK1119" s="9">
        <v>84.12</v>
      </c>
      <c r="EL1119" s="9">
        <v>84.14</v>
      </c>
      <c r="EM1119" s="9">
        <v>83.54</v>
      </c>
      <c r="EN1119" s="9">
        <v>80.61</v>
      </c>
      <c r="EO1119" s="9">
        <v>70.11</v>
      </c>
      <c r="EP1119" s="9">
        <v>65.67</v>
      </c>
      <c r="EQ1119" s="9">
        <v>63.73</v>
      </c>
      <c r="ER1119" s="9">
        <v>63.43</v>
      </c>
      <c r="ES1119" s="9">
        <v>64.39</v>
      </c>
      <c r="ET1119" s="9">
        <v>66.56</v>
      </c>
      <c r="EU1119" s="9">
        <v>71.56</v>
      </c>
      <c r="EV1119" s="9">
        <v>73.44</v>
      </c>
      <c r="EW1119" s="9">
        <v>73.819999999999993</v>
      </c>
      <c r="EX1119" s="9">
        <v>73.790000000000006</v>
      </c>
      <c r="EY1119" s="9">
        <v>73.239999999999995</v>
      </c>
      <c r="EZ1119" s="9">
        <v>71.17</v>
      </c>
      <c r="FA1119" s="9">
        <v>67.760000000000005</v>
      </c>
      <c r="FB1119" s="9">
        <v>65.84</v>
      </c>
      <c r="FC1119" s="9">
        <v>64.75</v>
      </c>
      <c r="FD1119" s="9">
        <v>64.599999999999994</v>
      </c>
      <c r="FE1119" s="9">
        <v>65.52</v>
      </c>
      <c r="FF1119" s="9">
        <v>67.16</v>
      </c>
      <c r="FG1119" s="9">
        <v>69.319999999999993</v>
      </c>
      <c r="FH1119" s="9">
        <v>70.42</v>
      </c>
      <c r="FI1119" s="9">
        <v>70.91</v>
      </c>
      <c r="FJ1119" s="9">
        <v>70.78</v>
      </c>
      <c r="FK1119" s="9">
        <v>70.09</v>
      </c>
      <c r="FL1119" s="9">
        <v>68.930000000000007</v>
      </c>
      <c r="FM1119" s="9">
        <v>66.59</v>
      </c>
      <c r="FO1119" s="9" t="e">
        <v>#N/A</v>
      </c>
      <c r="FP1119" s="7" t="e">
        <v>#N/A</v>
      </c>
      <c r="FQ1119" s="9" t="e">
        <v>#N/A</v>
      </c>
      <c r="FT1119" s="7">
        <v>4.3099999999999996</v>
      </c>
      <c r="FU1119" s="7">
        <v>4.8499999999999996</v>
      </c>
      <c r="FV1119" s="9" t="e">
        <v>#N/A</v>
      </c>
      <c r="FX1119" s="9">
        <v>109.77</v>
      </c>
      <c r="FY1119" s="9">
        <v>92.24</v>
      </c>
      <c r="FZ1119" s="9">
        <v>81.83</v>
      </c>
      <c r="GA1119" s="9">
        <v>76.430000000000007</v>
      </c>
      <c r="GB1119" s="9">
        <v>73.33</v>
      </c>
      <c r="GD1119" s="9">
        <v>109.77</v>
      </c>
      <c r="GE1119" s="9">
        <v>100.12</v>
      </c>
      <c r="GF1119" s="9">
        <v>92.24</v>
      </c>
      <c r="GG1119" s="9">
        <v>86.96</v>
      </c>
      <c r="GH1119" s="9">
        <v>83.73</v>
      </c>
      <c r="GI1119" s="9">
        <v>81.83</v>
      </c>
      <c r="GJ1119" s="9">
        <v>80.489999999999995</v>
      </c>
      <c r="GK1119" s="9">
        <v>79.3</v>
      </c>
      <c r="GL1119" s="9">
        <v>78.319999999999993</v>
      </c>
      <c r="GM1119" s="9">
        <v>77.55</v>
      </c>
      <c r="GN1119" s="9">
        <v>76.930000000000007</v>
      </c>
      <c r="GO1119" s="9">
        <v>76.430000000000007</v>
      </c>
      <c r="GP1119" s="9">
        <v>76.010000000000005</v>
      </c>
      <c r="GQ1119" s="9">
        <v>75.62</v>
      </c>
      <c r="GR1119" s="9">
        <v>75.3</v>
      </c>
      <c r="GS1119" s="9">
        <v>75.03</v>
      </c>
      <c r="GT1119" s="9">
        <v>74.77</v>
      </c>
      <c r="GU1119" s="9">
        <v>74.540000000000006</v>
      </c>
      <c r="GV1119" s="9">
        <v>74.3</v>
      </c>
      <c r="GW1119" s="9">
        <v>74.02</v>
      </c>
      <c r="GX1119" s="9">
        <v>73.77</v>
      </c>
      <c r="GY1119" s="9">
        <v>73.599999999999994</v>
      </c>
      <c r="GZ1119" s="9">
        <v>73.459999999999994</v>
      </c>
      <c r="HA1119" s="9">
        <v>73.33</v>
      </c>
      <c r="HB1119" s="9">
        <v>73.19</v>
      </c>
      <c r="HC1119" s="9">
        <v>73.02</v>
      </c>
      <c r="HD1119" s="9">
        <v>72.849999999999994</v>
      </c>
      <c r="HE1119" s="9">
        <v>72.66</v>
      </c>
      <c r="HF1119" s="9">
        <v>72.47</v>
      </c>
      <c r="HG1119" s="9">
        <v>72.33</v>
      </c>
      <c r="HH1119" s="9">
        <v>72.209999999999994</v>
      </c>
      <c r="HI1119" s="9">
        <v>72.06</v>
      </c>
      <c r="HJ1119" s="9">
        <v>71.94</v>
      </c>
      <c r="HK1119" s="9">
        <v>71.86</v>
      </c>
      <c r="HL1119" s="9">
        <v>71.790000000000006</v>
      </c>
      <c r="HM1119" s="9">
        <v>71.66</v>
      </c>
      <c r="HN1119" s="9">
        <v>71.56</v>
      </c>
      <c r="HO1119" s="9">
        <v>71.42</v>
      </c>
      <c r="HP1119" s="9">
        <v>71.290000000000006</v>
      </c>
      <c r="HQ1119" s="9">
        <v>71.150000000000006</v>
      </c>
      <c r="HR1119" s="9">
        <v>71.02</v>
      </c>
      <c r="HS1119" s="9">
        <v>70.86</v>
      </c>
      <c r="HT1119" s="9">
        <v>70.78</v>
      </c>
      <c r="HU1119" s="9">
        <v>70.66</v>
      </c>
      <c r="HV1119" s="9">
        <v>70.599999999999994</v>
      </c>
      <c r="HW1119" s="9">
        <v>70.55</v>
      </c>
      <c r="HX1119" s="9">
        <v>70.5</v>
      </c>
      <c r="HY1119" s="9">
        <v>70.430000000000007</v>
      </c>
      <c r="ID1119" s="14">
        <v>84.838099999999997</v>
      </c>
      <c r="IE1119" s="14">
        <v>84.747900000000001</v>
      </c>
      <c r="IF1119" s="14">
        <v>-0.10641399999999999</v>
      </c>
      <c r="IH1119" s="7">
        <v>109.77</v>
      </c>
      <c r="II1119" s="9">
        <v>126.9</v>
      </c>
    </row>
    <row r="1120" spans="1:243" x14ac:dyDescent="0.35">
      <c r="A1120" s="6">
        <f t="shared" si="236"/>
        <v>46119</v>
      </c>
      <c r="B1120" s="13">
        <f t="shared" si="237"/>
        <v>4</v>
      </c>
      <c r="C1120" s="13">
        <f t="shared" si="238"/>
        <v>2026</v>
      </c>
      <c r="D1120">
        <f t="shared" si="239"/>
        <v>202604</v>
      </c>
      <c r="E1120">
        <f t="shared" si="240"/>
        <v>2</v>
      </c>
      <c r="F1120">
        <f t="shared" si="241"/>
        <v>202602</v>
      </c>
      <c r="G1120" t="s">
        <v>2342</v>
      </c>
      <c r="H1120" s="9">
        <v>3.75</v>
      </c>
      <c r="I1120" s="9">
        <v>3.7294</v>
      </c>
      <c r="J1120" s="10">
        <v>3.7765040000000001</v>
      </c>
      <c r="K1120" s="10">
        <v>3.8867148999999999</v>
      </c>
      <c r="L1120" s="10">
        <v>3.9978867</v>
      </c>
      <c r="M1120" s="10">
        <v>4.1000883999999997</v>
      </c>
      <c r="N1120" s="10">
        <v>4.1832075</v>
      </c>
      <c r="O1120" s="10">
        <v>4.2431025</v>
      </c>
      <c r="P1120" s="10">
        <v>4.2850013000000002</v>
      </c>
      <c r="Q1120" s="10">
        <v>4.3136263000000001</v>
      </c>
      <c r="R1120" s="10">
        <v>4.3339721000000004</v>
      </c>
      <c r="S1120" s="10">
        <v>4.3498555000000003</v>
      </c>
      <c r="T1120" s="10">
        <v>4.3623349999999999</v>
      </c>
      <c r="U1120" s="10">
        <v>4.3707227</v>
      </c>
      <c r="V1120" s="10">
        <v>4.3734498999999998</v>
      </c>
      <c r="W1120" s="10">
        <v>4.3706671999999998</v>
      </c>
      <c r="X1120" s="10">
        <v>4.3630278999999996</v>
      </c>
      <c r="Y1120" s="10">
        <v>4.3511851000000004</v>
      </c>
      <c r="Z1120" s="10">
        <v>4.3357915</v>
      </c>
      <c r="AA1120" s="10">
        <v>4.3175005999999998</v>
      </c>
      <c r="AB1120" s="10">
        <v>4.2969613000000004</v>
      </c>
      <c r="AC1120" s="10">
        <v>4.2748049999999997</v>
      </c>
      <c r="AD1120" s="10">
        <v>4.2516594000000003</v>
      </c>
      <c r="AE1120" s="10">
        <v>4.2281516000000003</v>
      </c>
      <c r="AF1120" s="10">
        <v>4.2049082999999996</v>
      </c>
      <c r="AG1120" s="10">
        <v>4.1825574000000003</v>
      </c>
      <c r="AH1120" s="10">
        <v>4.1616323</v>
      </c>
      <c r="AI1120" s="10">
        <v>4.1422534000000004</v>
      </c>
      <c r="AJ1120" s="10">
        <v>4.1244281000000003</v>
      </c>
      <c r="AK1120" s="10">
        <v>4.1081629</v>
      </c>
      <c r="AL1120" s="10">
        <v>4.0934644000000002</v>
      </c>
      <c r="AM1120" s="10">
        <v>4.0803398</v>
      </c>
      <c r="AN1120" s="10">
        <v>4.0687956999999999</v>
      </c>
      <c r="AO1120" s="10">
        <v>4.0588388000000002</v>
      </c>
      <c r="AP1120" s="10">
        <v>4.0504761</v>
      </c>
      <c r="AQ1120" s="10">
        <v>4.0437143000000004</v>
      </c>
      <c r="AR1120" s="10">
        <v>4.0385600999999998</v>
      </c>
      <c r="AS1120" s="10">
        <v>4.0350204999999999</v>
      </c>
      <c r="AT1120" s="10">
        <v>4.0330909000000004</v>
      </c>
      <c r="AU1120" s="10">
        <v>4.0327064000000004</v>
      </c>
      <c r="AV1120" s="10">
        <v>4.0337813999999996</v>
      </c>
      <c r="AW1120" s="10">
        <v>4.0362306999999999</v>
      </c>
      <c r="AX1120" s="10">
        <v>4.0399688999999999</v>
      </c>
      <c r="AY1120" s="10">
        <v>4.0449105000000003</v>
      </c>
      <c r="AZ1120" s="10">
        <v>4.0509700999999998</v>
      </c>
      <c r="BA1120" s="10">
        <v>4.0580625000000001</v>
      </c>
      <c r="BB1120" s="10">
        <v>4.0661022000000004</v>
      </c>
      <c r="BC1120" s="10">
        <v>4.0750036999999999</v>
      </c>
      <c r="BD1120" s="10">
        <v>4.0846818999999996</v>
      </c>
      <c r="BE1120" s="10">
        <v>4.0950511000000001</v>
      </c>
      <c r="BF1120" s="10">
        <v>4.1060314</v>
      </c>
      <c r="BG1120" s="10">
        <v>4.1175692000000002</v>
      </c>
      <c r="BH1120" s="10">
        <v>4.1296184</v>
      </c>
      <c r="BI1120" s="10">
        <v>4.1421333999999996</v>
      </c>
      <c r="BJ1120" s="10">
        <v>4.1550684999999996</v>
      </c>
      <c r="BK1120" s="10">
        <v>4.1683776000000003</v>
      </c>
      <c r="BL1120" s="10">
        <v>4.1820151000000001</v>
      </c>
      <c r="BM1120" s="10">
        <v>4.1959353000000004</v>
      </c>
      <c r="BN1120" s="10">
        <v>4.2100922000000001</v>
      </c>
      <c r="BO1120" s="10">
        <v>4.2244400000000004</v>
      </c>
      <c r="BP1120" s="10">
        <v>4.2389332</v>
      </c>
      <c r="BQ1120" s="10">
        <v>4.2535255999999997</v>
      </c>
      <c r="BR1120" s="10">
        <v>4.3417681999999997</v>
      </c>
      <c r="BS1120" s="10">
        <v>4.4291159999999996</v>
      </c>
      <c r="BU1120" s="9">
        <v>135</v>
      </c>
      <c r="BV1120" s="9">
        <v>133.19999999999999</v>
      </c>
      <c r="BW1120" s="9">
        <v>131.59</v>
      </c>
      <c r="BX1120" s="9">
        <v>132.31</v>
      </c>
      <c r="BY1120" s="9">
        <v>132.84</v>
      </c>
      <c r="BZ1120" s="9">
        <v>132.52000000000001</v>
      </c>
      <c r="CA1120" s="9">
        <v>135.97</v>
      </c>
      <c r="CB1120" s="9">
        <v>137.62</v>
      </c>
      <c r="CC1120" s="9">
        <v>138.36000000000001</v>
      </c>
      <c r="CD1120" s="9">
        <v>137.27000000000001</v>
      </c>
      <c r="CE1120" s="9">
        <v>127.43</v>
      </c>
      <c r="CF1120" s="9">
        <v>109.73</v>
      </c>
      <c r="CG1120" s="9">
        <v>95.8</v>
      </c>
      <c r="CH1120" s="9">
        <v>93.23</v>
      </c>
      <c r="CI1120" s="9">
        <v>94.35</v>
      </c>
      <c r="CJ1120" s="9">
        <v>94.59</v>
      </c>
      <c r="CK1120" s="9">
        <v>95.01</v>
      </c>
      <c r="CL1120" s="9">
        <v>94.45</v>
      </c>
      <c r="CM1120" s="9">
        <v>94.26</v>
      </c>
      <c r="CN1120" s="9">
        <v>95.45</v>
      </c>
      <c r="CO1120" s="9">
        <v>100.18</v>
      </c>
      <c r="CP1120" s="9">
        <v>98.61</v>
      </c>
      <c r="CQ1120" s="9">
        <v>91.8</v>
      </c>
      <c r="CR1120" s="9">
        <v>77.23</v>
      </c>
      <c r="CS1120" s="9">
        <v>71.400000000000006</v>
      </c>
      <c r="CT1120" s="9">
        <v>67.959999999999994</v>
      </c>
      <c r="CU1120" s="9">
        <v>65.56</v>
      </c>
      <c r="CV1120" s="9">
        <v>64.8</v>
      </c>
      <c r="CW1120" s="9">
        <v>66.12</v>
      </c>
      <c r="CX1120" s="9">
        <v>71.12</v>
      </c>
      <c r="CY1120" s="9">
        <v>73.459999999999994</v>
      </c>
      <c r="CZ1120" s="9">
        <v>75.09</v>
      </c>
      <c r="DA1120" s="9">
        <v>77.989999999999995</v>
      </c>
      <c r="DB1120" s="9">
        <v>77.48</v>
      </c>
      <c r="DC1120" s="9">
        <v>75.540000000000006</v>
      </c>
      <c r="DD1120" s="9">
        <v>67.180000000000007</v>
      </c>
      <c r="DE1120" s="9">
        <v>63.55</v>
      </c>
      <c r="DF1120" s="9">
        <v>62.14</v>
      </c>
      <c r="DG1120" s="9">
        <v>64.180000000000007</v>
      </c>
      <c r="DH1120" s="9">
        <v>64.3</v>
      </c>
      <c r="DI1120" s="9">
        <v>65.27</v>
      </c>
      <c r="DJ1120" s="9">
        <v>66.650000000000006</v>
      </c>
      <c r="DK1120" s="9">
        <v>69.209999999999994</v>
      </c>
      <c r="DL1120" s="9">
        <v>71.73</v>
      </c>
      <c r="DM1120" s="9">
        <v>74.19</v>
      </c>
      <c r="DN1120" s="9">
        <v>75.260000000000005</v>
      </c>
      <c r="DO1120" s="9">
        <v>74.22</v>
      </c>
      <c r="DP1120" s="9">
        <v>70.349999999999994</v>
      </c>
      <c r="DR1120" s="9">
        <v>100.36</v>
      </c>
      <c r="DS1120" s="9">
        <v>104.14</v>
      </c>
      <c r="DT1120" s="9">
        <v>102.62</v>
      </c>
      <c r="DU1120" s="9">
        <v>102.94</v>
      </c>
      <c r="DV1120" s="9">
        <v>103.59</v>
      </c>
      <c r="DW1120" s="9">
        <v>100.81</v>
      </c>
      <c r="DX1120" s="9">
        <v>101.84</v>
      </c>
      <c r="DY1120" s="9">
        <v>103.36</v>
      </c>
      <c r="DZ1120" s="9">
        <v>105.2</v>
      </c>
      <c r="EA1120" s="9">
        <v>105.94</v>
      </c>
      <c r="EB1120" s="9">
        <v>102.63</v>
      </c>
      <c r="EC1120" s="9">
        <v>85.27</v>
      </c>
      <c r="ED1120" s="9">
        <v>78.13</v>
      </c>
      <c r="EE1120" s="9">
        <v>75.709999999999994</v>
      </c>
      <c r="EF1120" s="9">
        <v>76.91</v>
      </c>
      <c r="EG1120" s="9">
        <v>77.88</v>
      </c>
      <c r="EH1120" s="9">
        <v>79.72</v>
      </c>
      <c r="EI1120" s="9">
        <v>83.22</v>
      </c>
      <c r="EJ1120" s="9">
        <v>85.12</v>
      </c>
      <c r="EK1120" s="9">
        <v>85.32</v>
      </c>
      <c r="EL1120" s="9">
        <v>85.34</v>
      </c>
      <c r="EM1120" s="9">
        <v>84.73</v>
      </c>
      <c r="EN1120" s="9">
        <v>81.760000000000005</v>
      </c>
      <c r="EO1120" s="9">
        <v>70.61</v>
      </c>
      <c r="EP1120" s="9">
        <v>66.17</v>
      </c>
      <c r="EQ1120" s="9">
        <v>64.23</v>
      </c>
      <c r="ER1120" s="9">
        <v>63.93</v>
      </c>
      <c r="ES1120" s="9">
        <v>64.89</v>
      </c>
      <c r="ET1120" s="9">
        <v>67.06</v>
      </c>
      <c r="EU1120" s="9">
        <v>72.17</v>
      </c>
      <c r="EV1120" s="9">
        <v>74.03</v>
      </c>
      <c r="EW1120" s="9">
        <v>74.400000000000006</v>
      </c>
      <c r="EX1120" s="9">
        <v>74.36</v>
      </c>
      <c r="EY1120" s="9">
        <v>73.8</v>
      </c>
      <c r="EZ1120" s="9">
        <v>71.73</v>
      </c>
      <c r="FA1120" s="9">
        <v>68.099999999999994</v>
      </c>
      <c r="FB1120" s="9">
        <v>66.17</v>
      </c>
      <c r="FC1120" s="9">
        <v>65.069999999999993</v>
      </c>
      <c r="FD1120" s="9">
        <v>64.91</v>
      </c>
      <c r="FE1120" s="9">
        <v>65.819999999999993</v>
      </c>
      <c r="FF1120" s="9">
        <v>67.459999999999994</v>
      </c>
      <c r="FG1120" s="9">
        <v>69.900000000000006</v>
      </c>
      <c r="FH1120" s="9">
        <v>70.989999999999995</v>
      </c>
      <c r="FI1120" s="9">
        <v>71.47</v>
      </c>
      <c r="FJ1120" s="9">
        <v>71.34</v>
      </c>
      <c r="FK1120" s="9">
        <v>70.63</v>
      </c>
      <c r="FL1120" s="9">
        <v>69.47</v>
      </c>
      <c r="FM1120" s="9">
        <v>66.930000000000007</v>
      </c>
      <c r="FO1120" s="9">
        <v>83.858699999999999</v>
      </c>
      <c r="FP1120" s="7">
        <v>138.21</v>
      </c>
      <c r="FQ1120" s="9">
        <v>1.3247</v>
      </c>
      <c r="FT1120" s="7">
        <v>4.45</v>
      </c>
      <c r="FU1120" s="7">
        <v>4.8899999999999997</v>
      </c>
      <c r="FV1120" s="9">
        <v>84.039500000000004</v>
      </c>
      <c r="FX1120" s="9">
        <v>109.27</v>
      </c>
      <c r="FY1120" s="9">
        <v>92.77</v>
      </c>
      <c r="FZ1120" s="9">
        <v>83.13</v>
      </c>
      <c r="GA1120" s="9">
        <v>77.569999999999993</v>
      </c>
      <c r="GB1120" s="9">
        <v>74.22</v>
      </c>
      <c r="GD1120" s="9">
        <v>109.27</v>
      </c>
      <c r="GE1120" s="9">
        <v>100.06</v>
      </c>
      <c r="GF1120" s="9">
        <v>92.77</v>
      </c>
      <c r="GG1120" s="9">
        <v>87.95</v>
      </c>
      <c r="GH1120" s="9">
        <v>84.94</v>
      </c>
      <c r="GI1120" s="9">
        <v>83.13</v>
      </c>
      <c r="GJ1120" s="9">
        <v>81.8</v>
      </c>
      <c r="GK1120" s="9">
        <v>80.61</v>
      </c>
      <c r="GL1120" s="9">
        <v>79.599999999999994</v>
      </c>
      <c r="GM1120" s="9">
        <v>78.790000000000006</v>
      </c>
      <c r="GN1120" s="9">
        <v>78.12</v>
      </c>
      <c r="GO1120" s="9">
        <v>77.569999999999993</v>
      </c>
      <c r="GP1120" s="9">
        <v>77.12</v>
      </c>
      <c r="GQ1120" s="9">
        <v>76.69</v>
      </c>
      <c r="GR1120" s="9">
        <v>76.34</v>
      </c>
      <c r="GS1120" s="9">
        <v>76.05</v>
      </c>
      <c r="GT1120" s="9">
        <v>75.78</v>
      </c>
      <c r="GU1120" s="9">
        <v>75.53</v>
      </c>
      <c r="GV1120" s="9">
        <v>75.27</v>
      </c>
      <c r="GW1120" s="9">
        <v>74.98</v>
      </c>
      <c r="GX1120" s="9">
        <v>74.72</v>
      </c>
      <c r="GY1120" s="9">
        <v>74.53</v>
      </c>
      <c r="GZ1120" s="9">
        <v>74.37</v>
      </c>
      <c r="HA1120" s="9">
        <v>74.22</v>
      </c>
      <c r="HB1120" s="9">
        <v>74.05</v>
      </c>
      <c r="HC1120" s="9">
        <v>73.86</v>
      </c>
      <c r="HD1120" s="9">
        <v>73.66</v>
      </c>
      <c r="HE1120" s="9">
        <v>73.45</v>
      </c>
      <c r="HF1120" s="9">
        <v>73.25</v>
      </c>
      <c r="HG1120" s="9">
        <v>73.08</v>
      </c>
      <c r="HH1120" s="9">
        <v>72.930000000000007</v>
      </c>
      <c r="HI1120" s="9">
        <v>72.760000000000005</v>
      </c>
      <c r="HJ1120" s="9">
        <v>72.62</v>
      </c>
      <c r="HK1120" s="9">
        <v>72.52</v>
      </c>
      <c r="HL1120" s="9">
        <v>72.430000000000007</v>
      </c>
      <c r="HM1120" s="9">
        <v>72.290000000000006</v>
      </c>
      <c r="HN1120" s="9">
        <v>72.17</v>
      </c>
      <c r="HO1120" s="9">
        <v>72.010000000000005</v>
      </c>
      <c r="HP1120" s="9">
        <v>71.86</v>
      </c>
      <c r="HQ1120" s="9">
        <v>71.7</v>
      </c>
      <c r="HR1120" s="9">
        <v>71.55</v>
      </c>
      <c r="HS1120" s="9">
        <v>71.38</v>
      </c>
      <c r="HT1120" s="9">
        <v>71.290000000000006</v>
      </c>
      <c r="HU1120" s="9">
        <v>71.150000000000006</v>
      </c>
      <c r="HV1120" s="9">
        <v>71.069999999999993</v>
      </c>
      <c r="HW1120" s="9">
        <v>71</v>
      </c>
      <c r="HX1120" s="9">
        <v>70.94</v>
      </c>
      <c r="HY1120" s="9">
        <v>70.86</v>
      </c>
      <c r="ID1120" s="14">
        <v>84.838099999999997</v>
      </c>
      <c r="IE1120" s="14">
        <v>84.747900000000001</v>
      </c>
      <c r="IF1120" s="14">
        <v>-0.10641399999999999</v>
      </c>
      <c r="IH1120" s="7">
        <v>109.27</v>
      </c>
      <c r="II1120" s="9">
        <v>135</v>
      </c>
    </row>
    <row r="1121" spans="1:243" x14ac:dyDescent="0.35">
      <c r="A1121" s="6">
        <f t="shared" si="236"/>
        <v>46120</v>
      </c>
      <c r="B1121" s="13">
        <f t="shared" si="237"/>
        <v>4</v>
      </c>
      <c r="C1121" s="13">
        <f t="shared" si="238"/>
        <v>2026</v>
      </c>
      <c r="D1121">
        <f t="shared" si="239"/>
        <v>202604</v>
      </c>
      <c r="E1121">
        <f t="shared" si="240"/>
        <v>2</v>
      </c>
      <c r="F1121">
        <f t="shared" si="241"/>
        <v>202602</v>
      </c>
      <c r="G1121" t="s">
        <v>2343</v>
      </c>
      <c r="H1121" s="9">
        <v>3.75</v>
      </c>
      <c r="I1121" s="9">
        <v>3.7286999999999999</v>
      </c>
      <c r="J1121" s="10">
        <v>3.7402462999999999</v>
      </c>
      <c r="K1121" s="10">
        <v>3.8095213000000001</v>
      </c>
      <c r="L1121" s="10">
        <v>3.8771331999999998</v>
      </c>
      <c r="M1121" s="10">
        <v>3.9363880999999998</v>
      </c>
      <c r="N1121" s="10">
        <v>3.9822784000000002</v>
      </c>
      <c r="O1121" s="10">
        <v>4.0134825999999997</v>
      </c>
      <c r="P1121" s="10">
        <v>4.0343722</v>
      </c>
      <c r="Q1121" s="10">
        <v>4.0482728999999997</v>
      </c>
      <c r="R1121" s="10">
        <v>4.0587349000000001</v>
      </c>
      <c r="S1121" s="10">
        <v>4.0678187000000001</v>
      </c>
      <c r="T1121" s="10">
        <v>4.0757804000000002</v>
      </c>
      <c r="U1121" s="10">
        <v>4.0816258999999997</v>
      </c>
      <c r="V1121" s="10">
        <v>4.0835163000000003</v>
      </c>
      <c r="W1121" s="10">
        <v>4.0814073999999998</v>
      </c>
      <c r="X1121" s="10">
        <v>4.0757732999999998</v>
      </c>
      <c r="Y1121" s="10">
        <v>4.0670881000000003</v>
      </c>
      <c r="Z1121" s="10">
        <v>4.0558259000000003</v>
      </c>
      <c r="AA1121" s="10">
        <v>4.0424610999999997</v>
      </c>
      <c r="AB1121" s="10">
        <v>4.0274796000000004</v>
      </c>
      <c r="AC1121" s="10">
        <v>4.0114166999999998</v>
      </c>
      <c r="AD1121" s="10">
        <v>3.9948215</v>
      </c>
      <c r="AE1121" s="10">
        <v>3.9782421000000001</v>
      </c>
      <c r="AF1121" s="10">
        <v>3.9622269999999999</v>
      </c>
      <c r="AG1121" s="10">
        <v>3.9473253000000001</v>
      </c>
      <c r="AH1121" s="10">
        <v>3.9340117999999999</v>
      </c>
      <c r="AI1121" s="10">
        <v>3.9223667</v>
      </c>
      <c r="AJ1121" s="10">
        <v>3.9123383999999999</v>
      </c>
      <c r="AK1121" s="10">
        <v>3.9038743</v>
      </c>
      <c r="AL1121" s="10">
        <v>3.8969222000000001</v>
      </c>
      <c r="AM1121" s="10">
        <v>3.8914301999999998</v>
      </c>
      <c r="AN1121" s="10">
        <v>3.887346</v>
      </c>
      <c r="AO1121" s="10">
        <v>3.8846172999999999</v>
      </c>
      <c r="AP1121" s="10">
        <v>3.8831918999999999</v>
      </c>
      <c r="AQ1121" s="10">
        <v>3.8830178000000002</v>
      </c>
      <c r="AR1121" s="10">
        <v>3.8840427000000002</v>
      </c>
      <c r="AS1121" s="10">
        <v>3.8862144000000001</v>
      </c>
      <c r="AT1121" s="10">
        <v>3.8894785999999999</v>
      </c>
      <c r="AU1121" s="10">
        <v>3.8937710999999999</v>
      </c>
      <c r="AV1121" s="10">
        <v>3.8990243000000002</v>
      </c>
      <c r="AW1121" s="10">
        <v>3.9051708000000001</v>
      </c>
      <c r="AX1121" s="10">
        <v>3.9121432999999999</v>
      </c>
      <c r="AY1121" s="10">
        <v>3.9198740999999999</v>
      </c>
      <c r="AZ1121" s="10">
        <v>3.928296</v>
      </c>
      <c r="BA1121" s="10">
        <v>3.9373415</v>
      </c>
      <c r="BB1121" s="10">
        <v>3.9469430999999999</v>
      </c>
      <c r="BC1121" s="10">
        <v>3.9570333999999998</v>
      </c>
      <c r="BD1121" s="10">
        <v>3.9675451000000002</v>
      </c>
      <c r="BE1121" s="10">
        <v>3.9784106000000001</v>
      </c>
      <c r="BF1121" s="10">
        <v>3.9895697999999999</v>
      </c>
      <c r="BG1121" s="10">
        <v>4.0009956000000004</v>
      </c>
      <c r="BH1121" s="10">
        <v>4.0126692000000004</v>
      </c>
      <c r="BI1121" s="10">
        <v>4.0245724999999997</v>
      </c>
      <c r="BJ1121" s="10">
        <v>4.0366872000000003</v>
      </c>
      <c r="BK1121" s="10">
        <v>4.0489946000000003</v>
      </c>
      <c r="BL1121" s="10">
        <v>4.0614765000000004</v>
      </c>
      <c r="BM1121" s="10">
        <v>4.0741147</v>
      </c>
      <c r="BN1121" s="10">
        <v>4.0868903000000003</v>
      </c>
      <c r="BO1121" s="10">
        <v>4.0997852999999997</v>
      </c>
      <c r="BP1121" s="10">
        <v>4.1127814000000003</v>
      </c>
      <c r="BQ1121" s="10">
        <v>4.1258599</v>
      </c>
      <c r="BR1121" s="10">
        <v>4.2054656000000001</v>
      </c>
      <c r="BS1121" s="10">
        <v>4.2860233000000001</v>
      </c>
      <c r="BU1121" s="9">
        <v>114.25</v>
      </c>
      <c r="BV1121" s="9">
        <v>112.5</v>
      </c>
      <c r="BW1121" s="9">
        <v>110.9</v>
      </c>
      <c r="BX1121" s="9">
        <v>111.72</v>
      </c>
      <c r="BY1121" s="9">
        <v>112.83</v>
      </c>
      <c r="BZ1121" s="9">
        <v>112.54</v>
      </c>
      <c r="CA1121" s="9">
        <v>116.19</v>
      </c>
      <c r="CB1121" s="9">
        <v>117.84</v>
      </c>
      <c r="CC1121" s="9">
        <v>118.58</v>
      </c>
      <c r="CD1121" s="9">
        <v>117.49</v>
      </c>
      <c r="CE1121" s="9">
        <v>107.65</v>
      </c>
      <c r="CF1121" s="9">
        <v>95.06</v>
      </c>
      <c r="CG1121" s="9">
        <v>85.13</v>
      </c>
      <c r="CH1121" s="9">
        <v>82.56</v>
      </c>
      <c r="CI1121" s="9">
        <v>83.48</v>
      </c>
      <c r="CJ1121" s="9">
        <v>83.82</v>
      </c>
      <c r="CK1121" s="9">
        <v>84.14</v>
      </c>
      <c r="CL1121" s="9">
        <v>84.3</v>
      </c>
      <c r="CM1121" s="9">
        <v>84.49</v>
      </c>
      <c r="CN1121" s="9">
        <v>85.68</v>
      </c>
      <c r="CO1121" s="9">
        <v>90.41</v>
      </c>
      <c r="CP1121" s="9">
        <v>88.84</v>
      </c>
      <c r="CQ1121" s="9">
        <v>82.03</v>
      </c>
      <c r="CR1121" s="9">
        <v>71.260000000000005</v>
      </c>
      <c r="CS1121" s="9">
        <v>66.760000000000005</v>
      </c>
      <c r="CT1121" s="9">
        <v>64.72</v>
      </c>
      <c r="CU1121" s="9">
        <v>62.72</v>
      </c>
      <c r="CV1121" s="9">
        <v>61.96</v>
      </c>
      <c r="CW1121" s="9">
        <v>63.28</v>
      </c>
      <c r="CX1121" s="9">
        <v>67.040000000000006</v>
      </c>
      <c r="CY1121" s="9">
        <v>69.37</v>
      </c>
      <c r="CZ1121" s="9">
        <v>71</v>
      </c>
      <c r="DA1121" s="9">
        <v>73.91</v>
      </c>
      <c r="DB1121" s="9">
        <v>73.400000000000006</v>
      </c>
      <c r="DC1121" s="9">
        <v>71.459999999999994</v>
      </c>
      <c r="DD1121" s="9">
        <v>65.099999999999994</v>
      </c>
      <c r="DE1121" s="9">
        <v>61.47</v>
      </c>
      <c r="DF1121" s="9">
        <v>60.06</v>
      </c>
      <c r="DG1121" s="9">
        <v>62.1</v>
      </c>
      <c r="DH1121" s="9">
        <v>62.22</v>
      </c>
      <c r="DI1121" s="9">
        <v>63.19</v>
      </c>
      <c r="DJ1121" s="9">
        <v>64.569999999999993</v>
      </c>
      <c r="DK1121" s="9">
        <v>67.13</v>
      </c>
      <c r="DL1121" s="9">
        <v>69.650000000000006</v>
      </c>
      <c r="DM1121" s="9">
        <v>72.11</v>
      </c>
      <c r="DN1121" s="9">
        <v>73.180000000000007</v>
      </c>
      <c r="DO1121" s="9">
        <v>72.14</v>
      </c>
      <c r="DP1121" s="9">
        <v>68.27</v>
      </c>
      <c r="DR1121" s="9">
        <v>89.1</v>
      </c>
      <c r="DS1121" s="9">
        <v>92.46</v>
      </c>
      <c r="DT1121" s="9">
        <v>91.46</v>
      </c>
      <c r="DU1121" s="9">
        <v>91.91</v>
      </c>
      <c r="DV1121" s="9">
        <v>92.6</v>
      </c>
      <c r="DW1121" s="9">
        <v>89.9</v>
      </c>
      <c r="DX1121" s="9">
        <v>90.88</v>
      </c>
      <c r="DY1121" s="9">
        <v>92.33</v>
      </c>
      <c r="DZ1121" s="9">
        <v>95.77</v>
      </c>
      <c r="EA1121" s="9">
        <v>96.48</v>
      </c>
      <c r="EB1121" s="9">
        <v>93.33</v>
      </c>
      <c r="EC1121" s="9">
        <v>77.62</v>
      </c>
      <c r="ED1121" s="9">
        <v>70.48</v>
      </c>
      <c r="EE1121" s="9">
        <v>68.06</v>
      </c>
      <c r="EF1121" s="9">
        <v>69.34</v>
      </c>
      <c r="EG1121" s="9">
        <v>70.319999999999993</v>
      </c>
      <c r="EH1121" s="9">
        <v>72.16</v>
      </c>
      <c r="EI1121" s="9">
        <v>76.09</v>
      </c>
      <c r="EJ1121" s="9">
        <v>77.819999999999993</v>
      </c>
      <c r="EK1121" s="9">
        <v>78.010000000000005</v>
      </c>
      <c r="EL1121" s="9">
        <v>78.02</v>
      </c>
      <c r="EM1121" s="9">
        <v>77.459999999999994</v>
      </c>
      <c r="EN1121" s="9">
        <v>74.75</v>
      </c>
      <c r="EO1121" s="9">
        <v>67.209999999999994</v>
      </c>
      <c r="EP1121" s="9">
        <v>62.76</v>
      </c>
      <c r="EQ1121" s="9">
        <v>60.82</v>
      </c>
      <c r="ER1121" s="9">
        <v>60.52</v>
      </c>
      <c r="ES1121" s="9">
        <v>61.48</v>
      </c>
      <c r="ET1121" s="9">
        <v>63.66</v>
      </c>
      <c r="EU1121" s="9">
        <v>68.319999999999993</v>
      </c>
      <c r="EV1121" s="9">
        <v>70.180000000000007</v>
      </c>
      <c r="EW1121" s="9">
        <v>70.569999999999993</v>
      </c>
      <c r="EX1121" s="9">
        <v>70.56</v>
      </c>
      <c r="EY1121" s="9">
        <v>70.040000000000006</v>
      </c>
      <c r="EZ1121" s="9">
        <v>68.040000000000006</v>
      </c>
      <c r="FA1121" s="9">
        <v>65.53</v>
      </c>
      <c r="FB1121" s="9">
        <v>63.62</v>
      </c>
      <c r="FC1121" s="9">
        <v>62.53</v>
      </c>
      <c r="FD1121" s="9">
        <v>62.38</v>
      </c>
      <c r="FE1121" s="9">
        <v>63.31</v>
      </c>
      <c r="FF1121" s="9">
        <v>64.959999999999994</v>
      </c>
      <c r="FG1121" s="9">
        <v>66.92</v>
      </c>
      <c r="FH1121" s="9">
        <v>68.05</v>
      </c>
      <c r="FI1121" s="9">
        <v>68.58</v>
      </c>
      <c r="FJ1121" s="9">
        <v>68.489999999999995</v>
      </c>
      <c r="FK1121" s="9">
        <v>67.819999999999993</v>
      </c>
      <c r="FL1121" s="9">
        <v>66.7</v>
      </c>
      <c r="FM1121" s="9">
        <v>65.16</v>
      </c>
      <c r="FO1121" s="9">
        <v>84.415400000000005</v>
      </c>
      <c r="FP1121" s="7">
        <v>122.11</v>
      </c>
      <c r="FQ1121" s="9">
        <v>1.3449</v>
      </c>
      <c r="FT1121" s="7">
        <v>4.18</v>
      </c>
      <c r="FU1121" s="7">
        <v>4.71</v>
      </c>
      <c r="FV1121" s="9">
        <v>84.638099999999994</v>
      </c>
      <c r="FX1121" s="9">
        <v>94.75</v>
      </c>
      <c r="FY1121" s="9">
        <v>86.52</v>
      </c>
      <c r="FZ1121" s="9">
        <v>81.19</v>
      </c>
      <c r="GA1121" s="9">
        <v>76.87</v>
      </c>
      <c r="GB1121" s="9">
        <v>74.08</v>
      </c>
      <c r="GD1121" s="9">
        <v>94.75</v>
      </c>
      <c r="GE1121" s="9">
        <v>90.26</v>
      </c>
      <c r="GF1121" s="9">
        <v>86.52</v>
      </c>
      <c r="GG1121" s="9">
        <v>84.11</v>
      </c>
      <c r="GH1121" s="9">
        <v>82.4</v>
      </c>
      <c r="GI1121" s="9">
        <v>81.19</v>
      </c>
      <c r="GJ1121" s="9">
        <v>80.17</v>
      </c>
      <c r="GK1121" s="9">
        <v>79.25</v>
      </c>
      <c r="GL1121" s="9">
        <v>78.45</v>
      </c>
      <c r="GM1121" s="9">
        <v>77.819999999999993</v>
      </c>
      <c r="GN1121" s="9">
        <v>77.3</v>
      </c>
      <c r="GO1121" s="9">
        <v>76.87</v>
      </c>
      <c r="GP1121" s="9">
        <v>76.510000000000005</v>
      </c>
      <c r="GQ1121" s="9">
        <v>76.16</v>
      </c>
      <c r="GR1121" s="9">
        <v>75.87</v>
      </c>
      <c r="GS1121" s="9">
        <v>75.62</v>
      </c>
      <c r="GT1121" s="9">
        <v>75.38</v>
      </c>
      <c r="GU1121" s="9">
        <v>75.17</v>
      </c>
      <c r="GV1121" s="9">
        <v>74.959999999999994</v>
      </c>
      <c r="GW1121" s="9">
        <v>74.709999999999994</v>
      </c>
      <c r="GX1121" s="9">
        <v>74.48</v>
      </c>
      <c r="GY1121" s="9">
        <v>74.319999999999993</v>
      </c>
      <c r="GZ1121" s="9">
        <v>74.19</v>
      </c>
      <c r="HA1121" s="9">
        <v>74.08</v>
      </c>
      <c r="HB1121" s="9">
        <v>73.94</v>
      </c>
      <c r="HC1121" s="9">
        <v>73.78</v>
      </c>
      <c r="HD1121" s="9">
        <v>73.599999999999994</v>
      </c>
      <c r="HE1121" s="9">
        <v>73.42</v>
      </c>
      <c r="HF1121" s="9">
        <v>73.260000000000005</v>
      </c>
      <c r="HG1121" s="9">
        <v>73.099999999999994</v>
      </c>
      <c r="HH1121" s="9">
        <v>72.959999999999994</v>
      </c>
      <c r="HI1121" s="9">
        <v>72.8</v>
      </c>
      <c r="HJ1121" s="9">
        <v>72.680000000000007</v>
      </c>
      <c r="HK1121" s="9">
        <v>72.58</v>
      </c>
      <c r="HL1121" s="9">
        <v>72.5</v>
      </c>
      <c r="HM1121" s="9">
        <v>72.37</v>
      </c>
      <c r="HN1121" s="9">
        <v>72.28</v>
      </c>
      <c r="HO1121" s="9">
        <v>72.14</v>
      </c>
      <c r="HP1121" s="9">
        <v>72</v>
      </c>
      <c r="HQ1121" s="9">
        <v>71.84</v>
      </c>
      <c r="HR1121" s="9">
        <v>71.69</v>
      </c>
      <c r="HS1121" s="9">
        <v>71.52</v>
      </c>
      <c r="HT1121" s="9">
        <v>71.44</v>
      </c>
      <c r="HU1121" s="9">
        <v>71.31</v>
      </c>
      <c r="HV1121" s="9">
        <v>71.23</v>
      </c>
      <c r="HW1121" s="9">
        <v>71.16</v>
      </c>
      <c r="HX1121" s="9">
        <v>71.099999999999994</v>
      </c>
      <c r="HY1121" s="9">
        <v>71.02</v>
      </c>
      <c r="ID1121" s="14">
        <v>84.838099999999997</v>
      </c>
      <c r="IE1121" s="14">
        <v>84.747900000000001</v>
      </c>
      <c r="IF1121" s="14">
        <v>-0.10641399999999999</v>
      </c>
      <c r="IH1121" s="7">
        <v>94.75</v>
      </c>
      <c r="II1121" s="9">
        <v>114.25</v>
      </c>
    </row>
    <row r="1122" spans="1:243" x14ac:dyDescent="0.35">
      <c r="A1122" s="6">
        <f t="shared" si="236"/>
        <v>46121</v>
      </c>
      <c r="B1122" s="13">
        <f t="shared" si="237"/>
        <v>4</v>
      </c>
      <c r="C1122" s="13">
        <f t="shared" si="238"/>
        <v>2026</v>
      </c>
      <c r="D1122">
        <f t="shared" si="239"/>
        <v>202604</v>
      </c>
      <c r="E1122">
        <f t="shared" si="240"/>
        <v>2</v>
      </c>
      <c r="F1122">
        <f t="shared" si="241"/>
        <v>202602</v>
      </c>
      <c r="G1122" t="s">
        <v>2344</v>
      </c>
      <c r="H1122" s="9">
        <v>3.75</v>
      </c>
      <c r="I1122" s="9">
        <v>3.7294</v>
      </c>
      <c r="J1122" s="10">
        <v>3.7487876999999998</v>
      </c>
      <c r="K1122" s="10">
        <v>3.8110080000000002</v>
      </c>
      <c r="L1122" s="10">
        <v>3.8765784000000001</v>
      </c>
      <c r="M1122" s="10">
        <v>3.9370481000000002</v>
      </c>
      <c r="N1122" s="10">
        <v>3.9854790000000002</v>
      </c>
      <c r="O1122" s="10">
        <v>4.0194080999999997</v>
      </c>
      <c r="P1122" s="10">
        <v>4.0426574000000004</v>
      </c>
      <c r="Q1122" s="10">
        <v>4.0582202000000001</v>
      </c>
      <c r="R1122" s="10">
        <v>4.0697463000000003</v>
      </c>
      <c r="S1122" s="10">
        <v>4.0792662000000002</v>
      </c>
      <c r="T1122" s="10">
        <v>4.0872013000000003</v>
      </c>
      <c r="U1122" s="10">
        <v>4.0928193999999998</v>
      </c>
      <c r="V1122" s="10">
        <v>4.0946369999999996</v>
      </c>
      <c r="W1122" s="10">
        <v>4.0926787999999998</v>
      </c>
      <c r="X1122" s="10">
        <v>4.0874071000000001</v>
      </c>
      <c r="Y1122" s="10">
        <v>4.0792840999999997</v>
      </c>
      <c r="Z1122" s="10">
        <v>4.0687718999999998</v>
      </c>
      <c r="AA1122" s="10">
        <v>4.0563330999999998</v>
      </c>
      <c r="AB1122" s="10">
        <v>4.0424414000000004</v>
      </c>
      <c r="AC1122" s="10">
        <v>4.0276291999999998</v>
      </c>
      <c r="AD1122" s="10">
        <v>4.0124485999999999</v>
      </c>
      <c r="AE1122" s="10">
        <v>3.9974511000000001</v>
      </c>
      <c r="AF1122" s="10">
        <v>3.9831881</v>
      </c>
      <c r="AG1122" s="10">
        <v>3.9702115</v>
      </c>
      <c r="AH1122" s="10">
        <v>3.9589872000000002</v>
      </c>
      <c r="AI1122" s="10">
        <v>3.9495631000000002</v>
      </c>
      <c r="AJ1122" s="10">
        <v>3.9418603999999999</v>
      </c>
      <c r="AK1122" s="10">
        <v>3.9357999000000001</v>
      </c>
      <c r="AL1122" s="10">
        <v>3.9313025000000001</v>
      </c>
      <c r="AM1122" s="10">
        <v>3.9282891000000002</v>
      </c>
      <c r="AN1122" s="10">
        <v>3.9266806999999999</v>
      </c>
      <c r="AO1122" s="10">
        <v>3.9263981999999999</v>
      </c>
      <c r="AP1122" s="10">
        <v>3.9273625000000001</v>
      </c>
      <c r="AQ1122" s="10">
        <v>3.9294945999999999</v>
      </c>
      <c r="AR1122" s="10">
        <v>3.9327152999999999</v>
      </c>
      <c r="AS1122" s="10">
        <v>3.9369456</v>
      </c>
      <c r="AT1122" s="10">
        <v>3.9421088000000002</v>
      </c>
      <c r="AU1122" s="10">
        <v>3.9481392999999998</v>
      </c>
      <c r="AV1122" s="10">
        <v>3.9549742000000001</v>
      </c>
      <c r="AW1122" s="10">
        <v>3.9625506000000001</v>
      </c>
      <c r="AX1122" s="10">
        <v>3.9708057999999999</v>
      </c>
      <c r="AY1122" s="10">
        <v>3.9796770000000001</v>
      </c>
      <c r="AZ1122" s="10">
        <v>3.9891014</v>
      </c>
      <c r="BA1122" s="10">
        <v>3.9990163999999999</v>
      </c>
      <c r="BB1122" s="10">
        <v>4.0093588000000002</v>
      </c>
      <c r="BC1122" s="10">
        <v>4.0200659999999999</v>
      </c>
      <c r="BD1122" s="10">
        <v>4.0310753999999998</v>
      </c>
      <c r="BE1122" s="10">
        <v>4.0423239000000004</v>
      </c>
      <c r="BF1122" s="10">
        <v>4.0537568000000004</v>
      </c>
      <c r="BG1122" s="10">
        <v>4.0653544999999998</v>
      </c>
      <c r="BH1122" s="10">
        <v>4.0771069000000004</v>
      </c>
      <c r="BI1122" s="10">
        <v>4.0890041000000004</v>
      </c>
      <c r="BJ1122" s="10">
        <v>4.1010362000000002</v>
      </c>
      <c r="BK1122" s="10">
        <v>4.1131929999999999</v>
      </c>
      <c r="BL1122" s="10">
        <v>4.1254647999999996</v>
      </c>
      <c r="BM1122" s="10">
        <v>4.1378415000000004</v>
      </c>
      <c r="BN1122" s="10">
        <v>4.1503131</v>
      </c>
      <c r="BO1122" s="10">
        <v>4.1628696999999999</v>
      </c>
      <c r="BP1122" s="10">
        <v>4.1755015000000002</v>
      </c>
      <c r="BQ1122" s="10">
        <v>4.1881981000000001</v>
      </c>
      <c r="BR1122" s="10">
        <v>4.2653888000000002</v>
      </c>
      <c r="BS1122" s="10">
        <v>4.3436402000000003</v>
      </c>
      <c r="BU1122" s="9">
        <v>116.76</v>
      </c>
      <c r="BV1122" s="9">
        <v>114.82</v>
      </c>
      <c r="BW1122" s="9">
        <v>113.43</v>
      </c>
      <c r="BX1122" s="9">
        <v>114.27</v>
      </c>
      <c r="BY1122" s="9">
        <v>115.21</v>
      </c>
      <c r="BZ1122" s="9">
        <v>114.91</v>
      </c>
      <c r="CA1122" s="9">
        <v>118.62</v>
      </c>
      <c r="CB1122" s="9">
        <v>120.33</v>
      </c>
      <c r="CC1122" s="9">
        <v>121.07</v>
      </c>
      <c r="CD1122" s="9">
        <v>119.98</v>
      </c>
      <c r="CE1122" s="9">
        <v>110.14</v>
      </c>
      <c r="CF1122" s="9">
        <v>96.74</v>
      </c>
      <c r="CG1122" s="9">
        <v>86.81</v>
      </c>
      <c r="CH1122" s="9">
        <v>84.24</v>
      </c>
      <c r="CI1122" s="9">
        <v>84.66</v>
      </c>
      <c r="CJ1122" s="9">
        <v>84.8</v>
      </c>
      <c r="CK1122" s="9">
        <v>84.95</v>
      </c>
      <c r="CL1122" s="9">
        <v>84.97</v>
      </c>
      <c r="CM1122" s="9">
        <v>85.16</v>
      </c>
      <c r="CN1122" s="9">
        <v>86.34</v>
      </c>
      <c r="CO1122" s="9">
        <v>91.07</v>
      </c>
      <c r="CP1122" s="9">
        <v>89.5</v>
      </c>
      <c r="CQ1122" s="9">
        <v>82.69</v>
      </c>
      <c r="CR1122" s="9">
        <v>69.67</v>
      </c>
      <c r="CS1122" s="9">
        <v>65.17</v>
      </c>
      <c r="CT1122" s="9">
        <v>63.13</v>
      </c>
      <c r="CU1122" s="9">
        <v>61.13</v>
      </c>
      <c r="CV1122" s="9">
        <v>60.37</v>
      </c>
      <c r="CW1122" s="9">
        <v>61.69</v>
      </c>
      <c r="CX1122" s="9">
        <v>66.650000000000006</v>
      </c>
      <c r="CY1122" s="9">
        <v>68.98</v>
      </c>
      <c r="CZ1122" s="9">
        <v>70.61</v>
      </c>
      <c r="DA1122" s="9">
        <v>73.52</v>
      </c>
      <c r="DB1122" s="9">
        <v>73.010000000000005</v>
      </c>
      <c r="DC1122" s="9">
        <v>71.069999999999993</v>
      </c>
      <c r="DD1122" s="9">
        <v>65.209999999999994</v>
      </c>
      <c r="DE1122" s="9">
        <v>61.58</v>
      </c>
      <c r="DF1122" s="9">
        <v>60.17</v>
      </c>
      <c r="DG1122" s="9">
        <v>62.21</v>
      </c>
      <c r="DH1122" s="9">
        <v>62.33</v>
      </c>
      <c r="DI1122" s="9">
        <v>63.3</v>
      </c>
      <c r="DJ1122" s="9">
        <v>66.680000000000007</v>
      </c>
      <c r="DK1122" s="9">
        <v>68.239999999999995</v>
      </c>
      <c r="DL1122" s="9">
        <v>69.760000000000005</v>
      </c>
      <c r="DM1122" s="9">
        <v>71.22</v>
      </c>
      <c r="DN1122" s="9">
        <v>72.290000000000006</v>
      </c>
      <c r="DO1122" s="9">
        <v>71.25</v>
      </c>
      <c r="DP1122" s="9">
        <v>67.78</v>
      </c>
      <c r="DR1122" s="9">
        <v>91.5</v>
      </c>
      <c r="DS1122" s="9">
        <v>93.68</v>
      </c>
      <c r="DT1122" s="9">
        <v>93.2</v>
      </c>
      <c r="DU1122" s="9">
        <v>93.48</v>
      </c>
      <c r="DV1122" s="9">
        <v>94.24</v>
      </c>
      <c r="DW1122" s="9">
        <v>92.01</v>
      </c>
      <c r="DX1122" s="9">
        <v>93</v>
      </c>
      <c r="DY1122" s="9">
        <v>94.44</v>
      </c>
      <c r="DZ1122" s="9">
        <v>96.82</v>
      </c>
      <c r="EA1122" s="9">
        <v>97.54</v>
      </c>
      <c r="EB1122" s="9">
        <v>94.28</v>
      </c>
      <c r="EC1122" s="9">
        <v>78.540000000000006</v>
      </c>
      <c r="ED1122" s="9">
        <v>71.400000000000006</v>
      </c>
      <c r="EE1122" s="9">
        <v>68.98</v>
      </c>
      <c r="EF1122" s="9">
        <v>70.28</v>
      </c>
      <c r="EG1122" s="9">
        <v>71.260000000000005</v>
      </c>
      <c r="EH1122" s="9">
        <v>73.12</v>
      </c>
      <c r="EI1122" s="9">
        <v>77.28</v>
      </c>
      <c r="EJ1122" s="9">
        <v>79.03</v>
      </c>
      <c r="EK1122" s="9">
        <v>79.239999999999995</v>
      </c>
      <c r="EL1122" s="9">
        <v>79.239999999999995</v>
      </c>
      <c r="EM1122" s="9">
        <v>78.67</v>
      </c>
      <c r="EN1122" s="9">
        <v>75.92</v>
      </c>
      <c r="EO1122" s="9">
        <v>66.7</v>
      </c>
      <c r="EP1122" s="9">
        <v>62.25</v>
      </c>
      <c r="EQ1122" s="9">
        <v>60.31</v>
      </c>
      <c r="ER1122" s="9">
        <v>60.01</v>
      </c>
      <c r="ES1122" s="9">
        <v>60.97</v>
      </c>
      <c r="ET1122" s="9">
        <v>63.15</v>
      </c>
      <c r="EU1122" s="9">
        <v>69.599999999999994</v>
      </c>
      <c r="EV1122" s="9">
        <v>71.47</v>
      </c>
      <c r="EW1122" s="9">
        <v>71.86</v>
      </c>
      <c r="EX1122" s="9">
        <v>71.84</v>
      </c>
      <c r="EY1122" s="9">
        <v>71.3</v>
      </c>
      <c r="EZ1122" s="9">
        <v>69.28</v>
      </c>
      <c r="FA1122" s="9">
        <v>65.42</v>
      </c>
      <c r="FB1122" s="9">
        <v>63.51</v>
      </c>
      <c r="FC1122" s="9">
        <v>62.42</v>
      </c>
      <c r="FD1122" s="9">
        <v>62.28</v>
      </c>
      <c r="FE1122" s="9">
        <v>63.21</v>
      </c>
      <c r="FF1122" s="9">
        <v>64.86</v>
      </c>
      <c r="FG1122" s="9">
        <v>67.87</v>
      </c>
      <c r="FH1122" s="9">
        <v>68.98</v>
      </c>
      <c r="FI1122" s="9">
        <v>69.5</v>
      </c>
      <c r="FJ1122" s="9">
        <v>69.400000000000006</v>
      </c>
      <c r="FK1122" s="9">
        <v>68.72</v>
      </c>
      <c r="FL1122" s="9">
        <v>67.58</v>
      </c>
      <c r="FM1122" s="9">
        <v>65.03</v>
      </c>
      <c r="FO1122" s="9">
        <v>84.283600000000007</v>
      </c>
      <c r="FP1122" s="7">
        <v>119.03</v>
      </c>
      <c r="FQ1122" s="9">
        <v>1.3414999999999999</v>
      </c>
      <c r="FT1122" s="7">
        <v>4.1900000000000004</v>
      </c>
      <c r="FU1122" s="7">
        <v>4.76</v>
      </c>
      <c r="FV1122" s="9">
        <v>84.507000000000005</v>
      </c>
      <c r="FX1122" s="9">
        <v>95.92</v>
      </c>
      <c r="FY1122" s="9">
        <v>86.55</v>
      </c>
      <c r="FZ1122" s="9">
        <v>81.239999999999995</v>
      </c>
      <c r="GA1122" s="9">
        <v>76.739999999999995</v>
      </c>
      <c r="GB1122" s="9">
        <v>73.69</v>
      </c>
      <c r="GD1122" s="9">
        <v>95.92</v>
      </c>
      <c r="GE1122" s="9">
        <v>90.47</v>
      </c>
      <c r="GF1122" s="9">
        <v>86.55</v>
      </c>
      <c r="GG1122" s="9">
        <v>84.15</v>
      </c>
      <c r="GH1122" s="9">
        <v>82.47</v>
      </c>
      <c r="GI1122" s="9">
        <v>81.239999999999995</v>
      </c>
      <c r="GJ1122" s="9">
        <v>80.19</v>
      </c>
      <c r="GK1122" s="9">
        <v>79.239999999999995</v>
      </c>
      <c r="GL1122" s="9">
        <v>78.42</v>
      </c>
      <c r="GM1122" s="9">
        <v>77.75</v>
      </c>
      <c r="GN1122" s="9">
        <v>77.2</v>
      </c>
      <c r="GO1122" s="9">
        <v>76.739999999999995</v>
      </c>
      <c r="GP1122" s="9">
        <v>76.34</v>
      </c>
      <c r="GQ1122" s="9">
        <v>75.959999999999994</v>
      </c>
      <c r="GR1122" s="9">
        <v>75.650000000000006</v>
      </c>
      <c r="GS1122" s="9">
        <v>75.39</v>
      </c>
      <c r="GT1122" s="9">
        <v>75.13</v>
      </c>
      <c r="GU1122" s="9">
        <v>74.900000000000006</v>
      </c>
      <c r="GV1122" s="9">
        <v>74.67</v>
      </c>
      <c r="GW1122" s="9">
        <v>74.400000000000006</v>
      </c>
      <c r="GX1122" s="9">
        <v>74.150000000000006</v>
      </c>
      <c r="GY1122" s="9">
        <v>73.97</v>
      </c>
      <c r="GZ1122" s="9">
        <v>73.819999999999993</v>
      </c>
      <c r="HA1122" s="9">
        <v>73.69</v>
      </c>
      <c r="HB1122" s="9">
        <v>73.53</v>
      </c>
      <c r="HC1122" s="9">
        <v>73.349999999999994</v>
      </c>
      <c r="HD1122" s="9">
        <v>73.16</v>
      </c>
      <c r="HE1122" s="9">
        <v>72.959999999999994</v>
      </c>
      <c r="HF1122" s="9">
        <v>72.78</v>
      </c>
      <c r="HG1122" s="9">
        <v>72.61</v>
      </c>
      <c r="HH1122" s="9">
        <v>72.47</v>
      </c>
      <c r="HI1122" s="9">
        <v>72.31</v>
      </c>
      <c r="HJ1122" s="9">
        <v>72.180000000000007</v>
      </c>
      <c r="HK1122" s="9">
        <v>72.069999999999993</v>
      </c>
      <c r="HL1122" s="9">
        <v>71.98</v>
      </c>
      <c r="HM1122" s="9">
        <v>71.84</v>
      </c>
      <c r="HN1122" s="9">
        <v>71.739999999999995</v>
      </c>
      <c r="HO1122" s="9">
        <v>71.59</v>
      </c>
      <c r="HP1122" s="9">
        <v>71.44</v>
      </c>
      <c r="HQ1122" s="9">
        <v>71.27</v>
      </c>
      <c r="HR1122" s="9">
        <v>71.11</v>
      </c>
      <c r="HS1122" s="9">
        <v>70.930000000000007</v>
      </c>
      <c r="HT1122" s="9">
        <v>70.84</v>
      </c>
      <c r="HU1122" s="9">
        <v>70.709999999999994</v>
      </c>
      <c r="HV1122" s="9">
        <v>70.63</v>
      </c>
      <c r="HW1122" s="9">
        <v>70.56</v>
      </c>
      <c r="HX1122" s="9">
        <v>70.5</v>
      </c>
      <c r="HY1122" s="9">
        <v>70.42</v>
      </c>
      <c r="ID1122" s="14">
        <v>84.838099999999997</v>
      </c>
      <c r="IE1122" s="14">
        <v>84.747900000000001</v>
      </c>
      <c r="IF1122" s="14">
        <v>-0.10641399999999999</v>
      </c>
      <c r="IH1122" s="7">
        <v>95.92</v>
      </c>
      <c r="II1122" s="9">
        <v>116.76</v>
      </c>
    </row>
    <row r="1123" spans="1:243" x14ac:dyDescent="0.35">
      <c r="A1123" s="6">
        <f t="shared" si="236"/>
        <v>46122</v>
      </c>
      <c r="B1123" s="13">
        <f t="shared" si="237"/>
        <v>4</v>
      </c>
      <c r="C1123" s="13">
        <f t="shared" si="238"/>
        <v>2026</v>
      </c>
      <c r="D1123">
        <f t="shared" si="239"/>
        <v>202604</v>
      </c>
      <c r="E1123">
        <f t="shared" si="240"/>
        <v>2</v>
      </c>
      <c r="F1123">
        <f t="shared" si="241"/>
        <v>202602</v>
      </c>
      <c r="G1123" t="s">
        <v>2345</v>
      </c>
      <c r="H1123" s="9">
        <v>3.75</v>
      </c>
      <c r="I1123" s="9">
        <v>3.7294999999999998</v>
      </c>
      <c r="J1123" s="10">
        <v>3.7502304</v>
      </c>
      <c r="K1123" s="10">
        <v>3.8306290000000001</v>
      </c>
      <c r="L1123" s="10">
        <v>3.9132973</v>
      </c>
      <c r="M1123" s="10">
        <v>3.9903314000000001</v>
      </c>
      <c r="N1123" s="10">
        <v>4.0546616999999996</v>
      </c>
      <c r="O1123" s="10">
        <v>4.1031570000000004</v>
      </c>
      <c r="P1123" s="10">
        <v>4.1378235999999999</v>
      </c>
      <c r="Q1123" s="10">
        <v>4.1609426000000003</v>
      </c>
      <c r="R1123" s="10">
        <v>4.1754062999999997</v>
      </c>
      <c r="S1123" s="10">
        <v>4.1839382000000001</v>
      </c>
      <c r="T1123" s="10">
        <v>4.1877370999999997</v>
      </c>
      <c r="U1123" s="10">
        <v>4.1874868000000003</v>
      </c>
      <c r="V1123" s="10">
        <v>4.1835620999999996</v>
      </c>
      <c r="W1123" s="10">
        <v>4.1764916000000003</v>
      </c>
      <c r="X1123" s="10">
        <v>4.1668775</v>
      </c>
      <c r="Y1123" s="10">
        <v>4.1553218999999997</v>
      </c>
      <c r="Z1123" s="10">
        <v>4.1424266000000003</v>
      </c>
      <c r="AA1123" s="10">
        <v>4.1287940000000001</v>
      </c>
      <c r="AB1123" s="10">
        <v>4.1149798999999998</v>
      </c>
      <c r="AC1123" s="10">
        <v>4.1013248999999998</v>
      </c>
      <c r="AD1123" s="10">
        <v>4.0881081999999997</v>
      </c>
      <c r="AE1123" s="10">
        <v>4.0756081999999996</v>
      </c>
      <c r="AF1123" s="10">
        <v>4.0641034999999999</v>
      </c>
      <c r="AG1123" s="10">
        <v>4.0538732</v>
      </c>
      <c r="AH1123" s="10">
        <v>4.0451430000000004</v>
      </c>
      <c r="AI1123" s="10">
        <v>4.0379053000000003</v>
      </c>
      <c r="AJ1123" s="10">
        <v>4.0320885999999998</v>
      </c>
      <c r="AK1123" s="10">
        <v>4.0276209999999999</v>
      </c>
      <c r="AL1123" s="10">
        <v>4.0244305999999996</v>
      </c>
      <c r="AM1123" s="10">
        <v>4.0224456999999996</v>
      </c>
      <c r="AN1123" s="10">
        <v>4.0215946000000002</v>
      </c>
      <c r="AO1123" s="10">
        <v>4.0218053999999999</v>
      </c>
      <c r="AP1123" s="10">
        <v>4.0230063999999999</v>
      </c>
      <c r="AQ1123" s="10">
        <v>4.0251257999999996</v>
      </c>
      <c r="AR1123" s="10">
        <v>4.0280917000000001</v>
      </c>
      <c r="AS1123" s="10">
        <v>4.0318325000000002</v>
      </c>
      <c r="AT1123" s="10">
        <v>4.0362812999999997</v>
      </c>
      <c r="AU1123" s="10">
        <v>4.0413940000000004</v>
      </c>
      <c r="AV1123" s="10">
        <v>4.0471322000000001</v>
      </c>
      <c r="AW1123" s="10">
        <v>4.0534577000000001</v>
      </c>
      <c r="AX1123" s="10">
        <v>4.0603325999999997</v>
      </c>
      <c r="AY1123" s="10">
        <v>4.0677184000000004</v>
      </c>
      <c r="AZ1123" s="10">
        <v>4.0755771000000003</v>
      </c>
      <c r="BA1123" s="10">
        <v>4.0838707000000003</v>
      </c>
      <c r="BB1123" s="10">
        <v>4.0925605999999997</v>
      </c>
      <c r="BC1123" s="10">
        <v>4.1016089999999998</v>
      </c>
      <c r="BD1123" s="10">
        <v>4.1109776</v>
      </c>
      <c r="BE1123" s="10">
        <v>4.1206281000000002</v>
      </c>
      <c r="BF1123" s="10">
        <v>4.1305268999999996</v>
      </c>
      <c r="BG1123" s="10">
        <v>4.1406593999999997</v>
      </c>
      <c r="BH1123" s="10">
        <v>4.1510163000000002</v>
      </c>
      <c r="BI1123" s="10">
        <v>4.1615884999999997</v>
      </c>
      <c r="BJ1123" s="10">
        <v>4.1723667999999998</v>
      </c>
      <c r="BK1123" s="10">
        <v>4.1833418</v>
      </c>
      <c r="BL1123" s="10">
        <v>4.1945044999999999</v>
      </c>
      <c r="BM1123" s="10">
        <v>4.2058457000000002</v>
      </c>
      <c r="BN1123" s="10">
        <v>4.2173559000000003</v>
      </c>
      <c r="BO1123" s="10">
        <v>4.2290261999999998</v>
      </c>
      <c r="BP1123" s="10">
        <v>4.2408473000000004</v>
      </c>
      <c r="BQ1123" s="10">
        <v>4.2528098999999999</v>
      </c>
      <c r="BR1123" s="10">
        <v>4.3271267</v>
      </c>
      <c r="BS1123" s="10">
        <v>4.4047289999999997</v>
      </c>
      <c r="BU1123" s="9">
        <v>109.69</v>
      </c>
      <c r="BV1123" s="9">
        <v>108.02</v>
      </c>
      <c r="BW1123" s="9">
        <v>106.53</v>
      </c>
      <c r="BX1123" s="9">
        <v>106.73</v>
      </c>
      <c r="BY1123" s="9">
        <v>107.77</v>
      </c>
      <c r="BZ1123" s="9">
        <v>107.58</v>
      </c>
      <c r="CA1123" s="9">
        <v>111.08</v>
      </c>
      <c r="CB1123" s="9">
        <v>112.84</v>
      </c>
      <c r="CC1123" s="9">
        <v>113.68</v>
      </c>
      <c r="CD1123" s="9">
        <v>112.66</v>
      </c>
      <c r="CE1123" s="9">
        <v>102.82</v>
      </c>
      <c r="CF1123" s="9">
        <v>91.92</v>
      </c>
      <c r="CG1123" s="9">
        <v>81.99</v>
      </c>
      <c r="CH1123" s="9">
        <v>79.42</v>
      </c>
      <c r="CI1123" s="9">
        <v>79.84</v>
      </c>
      <c r="CJ1123" s="9">
        <v>79.98</v>
      </c>
      <c r="CK1123" s="9">
        <v>80.13</v>
      </c>
      <c r="CL1123" s="9">
        <v>80.400000000000006</v>
      </c>
      <c r="CM1123" s="9">
        <v>80.59</v>
      </c>
      <c r="CN1123" s="9">
        <v>81.77</v>
      </c>
      <c r="CO1123" s="9">
        <v>86.5</v>
      </c>
      <c r="CP1123" s="9">
        <v>84.93</v>
      </c>
      <c r="CQ1123" s="9">
        <v>78.12</v>
      </c>
      <c r="CR1123" s="9">
        <v>68.430000000000007</v>
      </c>
      <c r="CS1123" s="9">
        <v>64.23</v>
      </c>
      <c r="CT1123" s="9">
        <v>62.39</v>
      </c>
      <c r="CU1123" s="9">
        <v>60.59</v>
      </c>
      <c r="CV1123" s="9">
        <v>59.83</v>
      </c>
      <c r="CW1123" s="9">
        <v>61.15</v>
      </c>
      <c r="CX1123" s="9">
        <v>66.040000000000006</v>
      </c>
      <c r="CY1123" s="9">
        <v>68.37</v>
      </c>
      <c r="CZ1123" s="9">
        <v>70</v>
      </c>
      <c r="DA1123" s="9">
        <v>72.91</v>
      </c>
      <c r="DB1123" s="9">
        <v>72.400000000000006</v>
      </c>
      <c r="DC1123" s="9">
        <v>70.459999999999994</v>
      </c>
      <c r="DD1123" s="9">
        <v>64.900000000000006</v>
      </c>
      <c r="DE1123" s="9">
        <v>61.27</v>
      </c>
      <c r="DF1123" s="9">
        <v>59.86</v>
      </c>
      <c r="DG1123" s="9">
        <v>61.9</v>
      </c>
      <c r="DH1123" s="9">
        <v>62.02</v>
      </c>
      <c r="DI1123" s="9">
        <v>62.99</v>
      </c>
      <c r="DJ1123" s="9">
        <v>66.87</v>
      </c>
      <c r="DK1123" s="9">
        <v>68.430000000000007</v>
      </c>
      <c r="DL1123" s="9">
        <v>69.95</v>
      </c>
      <c r="DM1123" s="9">
        <v>71.41</v>
      </c>
      <c r="DN1123" s="9">
        <v>72.48</v>
      </c>
      <c r="DO1123" s="9">
        <v>71.44</v>
      </c>
      <c r="DP1123" s="9">
        <v>67.97</v>
      </c>
      <c r="DR1123" s="9">
        <v>86.77</v>
      </c>
      <c r="DS1123" s="9">
        <v>90.52</v>
      </c>
      <c r="DT1123" s="9">
        <v>89.16</v>
      </c>
      <c r="DU1123" s="9">
        <v>89.34</v>
      </c>
      <c r="DV1123" s="9">
        <v>90.08</v>
      </c>
      <c r="DW1123" s="9">
        <v>89.28</v>
      </c>
      <c r="DX1123" s="9">
        <v>90.26</v>
      </c>
      <c r="DY1123" s="9">
        <v>91.7</v>
      </c>
      <c r="DZ1123" s="9">
        <v>91.56</v>
      </c>
      <c r="EA1123" s="9">
        <v>92.28</v>
      </c>
      <c r="EB1123" s="9">
        <v>89.02</v>
      </c>
      <c r="EC1123" s="9">
        <v>76.87</v>
      </c>
      <c r="ED1123" s="9">
        <v>69.73</v>
      </c>
      <c r="EE1123" s="9">
        <v>67.31</v>
      </c>
      <c r="EF1123" s="9">
        <v>68.61</v>
      </c>
      <c r="EG1123" s="9">
        <v>69.599999999999994</v>
      </c>
      <c r="EH1123" s="9">
        <v>71.459999999999994</v>
      </c>
      <c r="EI1123" s="9">
        <v>74.25</v>
      </c>
      <c r="EJ1123" s="9">
        <v>75.930000000000007</v>
      </c>
      <c r="EK1123" s="9">
        <v>76.13</v>
      </c>
      <c r="EL1123" s="9">
        <v>76.13</v>
      </c>
      <c r="EM1123" s="9">
        <v>75.58</v>
      </c>
      <c r="EN1123" s="9">
        <v>72.95</v>
      </c>
      <c r="EO1123" s="9">
        <v>66.31</v>
      </c>
      <c r="EP1123" s="9">
        <v>61.86</v>
      </c>
      <c r="EQ1123" s="9">
        <v>59.92</v>
      </c>
      <c r="ER1123" s="9">
        <v>59.62</v>
      </c>
      <c r="ES1123" s="9">
        <v>60.58</v>
      </c>
      <c r="ET1123" s="9">
        <v>62.76</v>
      </c>
      <c r="EU1123" s="9">
        <v>68.33</v>
      </c>
      <c r="EV1123" s="9">
        <v>70.22</v>
      </c>
      <c r="EW1123" s="9">
        <v>70.62</v>
      </c>
      <c r="EX1123" s="9">
        <v>70.62</v>
      </c>
      <c r="EY1123" s="9">
        <v>70.09</v>
      </c>
      <c r="EZ1123" s="9">
        <v>68.08</v>
      </c>
      <c r="FA1123" s="9">
        <v>66.3</v>
      </c>
      <c r="FB1123" s="9">
        <v>64.39</v>
      </c>
      <c r="FC1123" s="9">
        <v>63.3</v>
      </c>
      <c r="FD1123" s="9">
        <v>63.16</v>
      </c>
      <c r="FE1123" s="9">
        <v>64.09</v>
      </c>
      <c r="FF1123" s="9">
        <v>65.739999999999995</v>
      </c>
      <c r="FG1123" s="9">
        <v>66.81</v>
      </c>
      <c r="FH1123" s="9">
        <v>67.930000000000007</v>
      </c>
      <c r="FI1123" s="9">
        <v>68.47</v>
      </c>
      <c r="FJ1123" s="9">
        <v>68.38</v>
      </c>
      <c r="FK1123" s="9">
        <v>67.72</v>
      </c>
      <c r="FL1123" s="9">
        <v>66.599999999999994</v>
      </c>
      <c r="FM1123" s="9">
        <v>65.53</v>
      </c>
      <c r="FO1123" s="9">
        <v>84.391800000000003</v>
      </c>
      <c r="FP1123" s="7">
        <v>119.07</v>
      </c>
      <c r="FQ1123" s="9">
        <v>1.3461000000000001</v>
      </c>
      <c r="FT1123" s="7">
        <v>4.2699999999999996</v>
      </c>
      <c r="FU1123" s="7">
        <v>4.83</v>
      </c>
      <c r="FV1123" s="9">
        <v>84.631100000000004</v>
      </c>
      <c r="FX1123" s="9">
        <v>95.2</v>
      </c>
      <c r="FY1123" s="9">
        <v>86.82</v>
      </c>
      <c r="FZ1123" s="9">
        <v>82</v>
      </c>
      <c r="GA1123" s="9">
        <v>77.69</v>
      </c>
      <c r="GB1123" s="9">
        <v>74.489999999999995</v>
      </c>
      <c r="GD1123" s="9">
        <v>95.2</v>
      </c>
      <c r="GE1123" s="9">
        <v>90.28</v>
      </c>
      <c r="GF1123" s="9">
        <v>86.82</v>
      </c>
      <c r="GG1123" s="9">
        <v>84.64</v>
      </c>
      <c r="GH1123" s="9">
        <v>83.13</v>
      </c>
      <c r="GI1123" s="9">
        <v>82</v>
      </c>
      <c r="GJ1123" s="9">
        <v>81</v>
      </c>
      <c r="GK1123" s="9">
        <v>80.099999999999994</v>
      </c>
      <c r="GL1123" s="9">
        <v>79.33</v>
      </c>
      <c r="GM1123" s="9">
        <v>78.69</v>
      </c>
      <c r="GN1123" s="9">
        <v>78.150000000000006</v>
      </c>
      <c r="GO1123" s="9">
        <v>77.69</v>
      </c>
      <c r="GP1123" s="9">
        <v>77.28</v>
      </c>
      <c r="GQ1123" s="9">
        <v>76.89</v>
      </c>
      <c r="GR1123" s="9">
        <v>76.55</v>
      </c>
      <c r="GS1123" s="9">
        <v>76.27</v>
      </c>
      <c r="GT1123" s="9">
        <v>76.010000000000005</v>
      </c>
      <c r="GU1123" s="9">
        <v>75.760000000000005</v>
      </c>
      <c r="GV1123" s="9">
        <v>75.52</v>
      </c>
      <c r="GW1123" s="9">
        <v>75.239999999999995</v>
      </c>
      <c r="GX1123" s="9">
        <v>74.98</v>
      </c>
      <c r="GY1123" s="9">
        <v>74.790000000000006</v>
      </c>
      <c r="GZ1123" s="9">
        <v>74.63</v>
      </c>
      <c r="HA1123" s="9">
        <v>74.489999999999995</v>
      </c>
      <c r="HB1123" s="9">
        <v>74.319999999999993</v>
      </c>
      <c r="HC1123" s="9">
        <v>74.14</v>
      </c>
      <c r="HD1123" s="9">
        <v>73.95</v>
      </c>
      <c r="HE1123" s="9">
        <v>73.75</v>
      </c>
      <c r="HF1123" s="9">
        <v>73.56</v>
      </c>
      <c r="HG1123" s="9">
        <v>73.39</v>
      </c>
      <c r="HH1123" s="9">
        <v>73.260000000000005</v>
      </c>
      <c r="HI1123" s="9">
        <v>73.099999999999994</v>
      </c>
      <c r="HJ1123" s="9">
        <v>72.959999999999994</v>
      </c>
      <c r="HK1123" s="9">
        <v>72.849999999999994</v>
      </c>
      <c r="HL1123" s="9">
        <v>72.760000000000005</v>
      </c>
      <c r="HM1123" s="9">
        <v>72.61</v>
      </c>
      <c r="HN1123" s="9">
        <v>72.5</v>
      </c>
      <c r="HO1123" s="9">
        <v>72.349999999999994</v>
      </c>
      <c r="HP1123" s="9">
        <v>72.2</v>
      </c>
      <c r="HQ1123" s="9">
        <v>72.02</v>
      </c>
      <c r="HR1123" s="9">
        <v>71.849999999999994</v>
      </c>
      <c r="HS1123" s="9">
        <v>71.67</v>
      </c>
      <c r="HT1123" s="9">
        <v>71.569999999999993</v>
      </c>
      <c r="HU1123" s="9">
        <v>71.430000000000007</v>
      </c>
      <c r="HV1123" s="9">
        <v>71.33</v>
      </c>
      <c r="HW1123" s="9">
        <v>71.260000000000005</v>
      </c>
      <c r="HX1123" s="9">
        <v>71.2</v>
      </c>
      <c r="HY1123" s="9">
        <v>71.12</v>
      </c>
      <c r="ID1123" s="14">
        <v>84.838099999999997</v>
      </c>
      <c r="IE1123" s="14">
        <v>84.747900000000001</v>
      </c>
      <c r="IF1123" s="14">
        <v>-0.10641399999999999</v>
      </c>
      <c r="IH1123" s="7">
        <v>95.2</v>
      </c>
      <c r="II1123" s="9">
        <v>109.69</v>
      </c>
    </row>
    <row r="1124" spans="1:243" x14ac:dyDescent="0.35">
      <c r="A1124" s="6">
        <f t="shared" si="236"/>
        <v>46125</v>
      </c>
      <c r="B1124" s="13">
        <f t="shared" si="237"/>
        <v>4</v>
      </c>
      <c r="C1124" s="13">
        <f t="shared" si="238"/>
        <v>2026</v>
      </c>
      <c r="D1124">
        <f t="shared" si="239"/>
        <v>202604</v>
      </c>
      <c r="E1124">
        <f t="shared" si="240"/>
        <v>2</v>
      </c>
      <c r="F1124">
        <f t="shared" si="241"/>
        <v>202602</v>
      </c>
      <c r="G1124" t="s">
        <v>2346</v>
      </c>
      <c r="H1124" s="9">
        <v>3.75</v>
      </c>
      <c r="I1124" s="9">
        <v>3.7290000000000001</v>
      </c>
      <c r="J1124" s="10">
        <v>3.7481536000000002</v>
      </c>
      <c r="K1124" s="10">
        <v>3.8370223000000001</v>
      </c>
      <c r="L1124" s="10">
        <v>3.9245377000000001</v>
      </c>
      <c r="M1124" s="10">
        <v>4.0031863000000003</v>
      </c>
      <c r="N1124" s="10">
        <v>4.0679999000000002</v>
      </c>
      <c r="O1124" s="10">
        <v>4.1168947999999999</v>
      </c>
      <c r="P1124" s="10">
        <v>4.1529050999999999</v>
      </c>
      <c r="Q1124" s="10">
        <v>4.1780605</v>
      </c>
      <c r="R1124" s="10">
        <v>4.1954402999999996</v>
      </c>
      <c r="S1124" s="10">
        <v>4.2077628000000002</v>
      </c>
      <c r="T1124" s="10">
        <v>4.2160647000000004</v>
      </c>
      <c r="U1124" s="10">
        <v>4.2201829000000002</v>
      </c>
      <c r="V1124" s="10">
        <v>4.2197788999999997</v>
      </c>
      <c r="W1124" s="10">
        <v>4.2152969999999996</v>
      </c>
      <c r="X1124" s="10">
        <v>4.2073840999999996</v>
      </c>
      <c r="Y1124" s="10">
        <v>4.1966869000000004</v>
      </c>
      <c r="Z1124" s="10">
        <v>4.1838518000000002</v>
      </c>
      <c r="AA1124" s="10">
        <v>4.1695257999999997</v>
      </c>
      <c r="AB1124" s="10">
        <v>4.1543140999999997</v>
      </c>
      <c r="AC1124" s="10">
        <v>4.1386471</v>
      </c>
      <c r="AD1124" s="10">
        <v>4.1229103</v>
      </c>
      <c r="AE1124" s="10">
        <v>4.1074881999999997</v>
      </c>
      <c r="AF1124" s="10">
        <v>4.0927657999999996</v>
      </c>
      <c r="AG1124" s="10">
        <v>4.0791284000000001</v>
      </c>
      <c r="AH1124" s="10">
        <v>4.0668955000000002</v>
      </c>
      <c r="AI1124" s="10">
        <v>4.0560995000000002</v>
      </c>
      <c r="AJ1124" s="10">
        <v>4.0466937999999999</v>
      </c>
      <c r="AK1124" s="10">
        <v>4.0386313999999999</v>
      </c>
      <c r="AL1124" s="10">
        <v>4.0318652999999998</v>
      </c>
      <c r="AM1124" s="10">
        <v>4.0263489000000003</v>
      </c>
      <c r="AN1124" s="10">
        <v>4.0220351000000001</v>
      </c>
      <c r="AO1124" s="10">
        <v>4.0188769999999998</v>
      </c>
      <c r="AP1124" s="10">
        <v>4.0168280000000003</v>
      </c>
      <c r="AQ1124" s="10">
        <v>4.0158408999999997</v>
      </c>
      <c r="AR1124" s="10">
        <v>4.0158690999999997</v>
      </c>
      <c r="AS1124" s="10">
        <v>4.0168656</v>
      </c>
      <c r="AT1124" s="10">
        <v>4.0187849</v>
      </c>
      <c r="AU1124" s="10">
        <v>4.0215873999999996</v>
      </c>
      <c r="AV1124" s="10">
        <v>4.0252352</v>
      </c>
      <c r="AW1124" s="10">
        <v>4.0296903999999998</v>
      </c>
      <c r="AX1124" s="10">
        <v>4.0349151000000001</v>
      </c>
      <c r="AY1124" s="10">
        <v>4.0408714000000003</v>
      </c>
      <c r="AZ1124" s="10">
        <v>4.0475212000000003</v>
      </c>
      <c r="BA1124" s="10">
        <v>4.0548267999999998</v>
      </c>
      <c r="BB1124" s="10">
        <v>4.0627502</v>
      </c>
      <c r="BC1124" s="10">
        <v>4.0712533999999998</v>
      </c>
      <c r="BD1124" s="10">
        <v>4.0802987000000002</v>
      </c>
      <c r="BE1124" s="10">
        <v>4.0898478999999996</v>
      </c>
      <c r="BF1124" s="10">
        <v>4.0998653000000003</v>
      </c>
      <c r="BG1124" s="10">
        <v>4.1103268999999996</v>
      </c>
      <c r="BH1124" s="10">
        <v>4.1212122000000004</v>
      </c>
      <c r="BI1124" s="10">
        <v>4.1325007999999999</v>
      </c>
      <c r="BJ1124" s="10">
        <v>4.1441727000000004</v>
      </c>
      <c r="BK1124" s="10">
        <v>4.1562070999999996</v>
      </c>
      <c r="BL1124" s="10">
        <v>4.1685841000000003</v>
      </c>
      <c r="BM1124" s="10">
        <v>4.1812832000000002</v>
      </c>
      <c r="BN1124" s="10">
        <v>4.1942841</v>
      </c>
      <c r="BO1124" s="10">
        <v>4.2075664000000002</v>
      </c>
      <c r="BP1124" s="10">
        <v>4.2211100000000004</v>
      </c>
      <c r="BQ1124" s="10">
        <v>4.2348942999999997</v>
      </c>
      <c r="BR1124" s="10">
        <v>4.3216058000000004</v>
      </c>
      <c r="BS1124" s="10">
        <v>4.4123998999999996</v>
      </c>
      <c r="BU1124" s="9">
        <v>116.79</v>
      </c>
      <c r="BV1124" s="9">
        <v>114.32</v>
      </c>
      <c r="BW1124" s="9">
        <v>112.6</v>
      </c>
      <c r="BX1124" s="9">
        <v>112.62</v>
      </c>
      <c r="BY1124" s="9">
        <v>113.5</v>
      </c>
      <c r="BZ1124" s="9">
        <v>112.65</v>
      </c>
      <c r="CA1124" s="9">
        <v>116.05</v>
      </c>
      <c r="CB1124" s="9">
        <v>117.75</v>
      </c>
      <c r="CC1124" s="9">
        <v>118.35</v>
      </c>
      <c r="CD1124" s="9">
        <v>117.33</v>
      </c>
      <c r="CE1124" s="9">
        <v>107.49</v>
      </c>
      <c r="CF1124" s="9">
        <v>94.84</v>
      </c>
      <c r="CG1124" s="9">
        <v>84.91</v>
      </c>
      <c r="CH1124" s="9">
        <v>82.04</v>
      </c>
      <c r="CI1124" s="9">
        <v>82.46</v>
      </c>
      <c r="CJ1124" s="9">
        <v>82.56</v>
      </c>
      <c r="CK1124" s="9">
        <v>82.68</v>
      </c>
      <c r="CL1124" s="9">
        <v>82.88</v>
      </c>
      <c r="CM1124" s="9">
        <v>83.09</v>
      </c>
      <c r="CN1124" s="9">
        <v>84.36</v>
      </c>
      <c r="CO1124" s="9">
        <v>89.09</v>
      </c>
      <c r="CP1124" s="9">
        <v>87.52</v>
      </c>
      <c r="CQ1124" s="9">
        <v>80.709999999999994</v>
      </c>
      <c r="CR1124" s="9">
        <v>69.42</v>
      </c>
      <c r="CS1124" s="9">
        <v>65.22</v>
      </c>
      <c r="CT1124" s="9">
        <v>63.38</v>
      </c>
      <c r="CU1124" s="9">
        <v>61.58</v>
      </c>
      <c r="CV1124" s="9">
        <v>60.82</v>
      </c>
      <c r="CW1124" s="9">
        <v>62.14</v>
      </c>
      <c r="CX1124" s="9">
        <v>66.63</v>
      </c>
      <c r="CY1124" s="9">
        <v>68.959999999999994</v>
      </c>
      <c r="CZ1124" s="9">
        <v>70.59</v>
      </c>
      <c r="DA1124" s="9">
        <v>73.5</v>
      </c>
      <c r="DB1124" s="9">
        <v>72.989999999999995</v>
      </c>
      <c r="DC1124" s="9">
        <v>71.05</v>
      </c>
      <c r="DD1124" s="9">
        <v>65.48</v>
      </c>
      <c r="DE1124" s="9">
        <v>61.85</v>
      </c>
      <c r="DF1124" s="9">
        <v>60.44</v>
      </c>
      <c r="DG1124" s="9">
        <v>62.48</v>
      </c>
      <c r="DH1124" s="9">
        <v>62.6</v>
      </c>
      <c r="DI1124" s="9">
        <v>63.57</v>
      </c>
      <c r="DJ1124" s="9">
        <v>66.45</v>
      </c>
      <c r="DK1124" s="9">
        <v>68.010000000000005</v>
      </c>
      <c r="DL1124" s="9">
        <v>69.53</v>
      </c>
      <c r="DM1124" s="9">
        <v>70.989999999999995</v>
      </c>
      <c r="DN1124" s="9">
        <v>72.06</v>
      </c>
      <c r="DO1124" s="9">
        <v>71.02</v>
      </c>
      <c r="DP1124" s="9">
        <v>67.55</v>
      </c>
      <c r="DR1124" s="9">
        <v>91.62</v>
      </c>
      <c r="DS1124" s="9">
        <v>93.82</v>
      </c>
      <c r="DT1124" s="9">
        <v>93.72</v>
      </c>
      <c r="DU1124" s="9">
        <v>93.78</v>
      </c>
      <c r="DV1124" s="9">
        <v>94.48</v>
      </c>
      <c r="DW1124" s="9">
        <v>92.54</v>
      </c>
      <c r="DX1124" s="9">
        <v>93.53</v>
      </c>
      <c r="DY1124" s="9">
        <v>95</v>
      </c>
      <c r="DZ1124" s="9">
        <v>94.61</v>
      </c>
      <c r="EA1124" s="9">
        <v>95.34</v>
      </c>
      <c r="EB1124" s="9">
        <v>92.02</v>
      </c>
      <c r="EC1124" s="9">
        <v>79.040000000000006</v>
      </c>
      <c r="ED1124" s="9">
        <v>71.900000000000006</v>
      </c>
      <c r="EE1124" s="9">
        <v>69.48</v>
      </c>
      <c r="EF1124" s="9">
        <v>70.739999999999995</v>
      </c>
      <c r="EG1124" s="9">
        <v>71.739999999999995</v>
      </c>
      <c r="EH1124" s="9">
        <v>73.61</v>
      </c>
      <c r="EI1124" s="9">
        <v>75.52</v>
      </c>
      <c r="EJ1124" s="9">
        <v>77.22</v>
      </c>
      <c r="EK1124" s="9">
        <v>77.430000000000007</v>
      </c>
      <c r="EL1124" s="9">
        <v>77.430000000000007</v>
      </c>
      <c r="EM1124" s="9">
        <v>76.87</v>
      </c>
      <c r="EN1124" s="9">
        <v>74.19</v>
      </c>
      <c r="EO1124" s="9">
        <v>67.739999999999995</v>
      </c>
      <c r="EP1124" s="9">
        <v>63.3</v>
      </c>
      <c r="EQ1124" s="9">
        <v>61.36</v>
      </c>
      <c r="ER1124" s="9">
        <v>61.06</v>
      </c>
      <c r="ES1124" s="9">
        <v>62.02</v>
      </c>
      <c r="ET1124" s="9">
        <v>64.2</v>
      </c>
      <c r="EU1124" s="9">
        <v>70.64</v>
      </c>
      <c r="EV1124" s="9">
        <v>72.53</v>
      </c>
      <c r="EW1124" s="9">
        <v>72.92</v>
      </c>
      <c r="EX1124" s="9">
        <v>72.900000000000006</v>
      </c>
      <c r="EY1124" s="9">
        <v>72.349999999999994</v>
      </c>
      <c r="EZ1124" s="9">
        <v>70.3</v>
      </c>
      <c r="FA1124" s="9">
        <v>67.680000000000007</v>
      </c>
      <c r="FB1124" s="9">
        <v>65.75</v>
      </c>
      <c r="FC1124" s="9">
        <v>64.66</v>
      </c>
      <c r="FD1124" s="9">
        <v>64.510000000000005</v>
      </c>
      <c r="FE1124" s="9">
        <v>65.430000000000007</v>
      </c>
      <c r="FF1124" s="9">
        <v>67.069999999999993</v>
      </c>
      <c r="FG1124" s="9">
        <v>70.61</v>
      </c>
      <c r="FH1124" s="9">
        <v>71.790000000000006</v>
      </c>
      <c r="FI1124" s="9">
        <v>72.36</v>
      </c>
      <c r="FJ1124" s="9">
        <v>72.27</v>
      </c>
      <c r="FK1124" s="9">
        <v>71.569999999999993</v>
      </c>
      <c r="FL1124" s="9">
        <v>70.39</v>
      </c>
      <c r="FM1124" s="9">
        <v>66.48</v>
      </c>
      <c r="FO1124" s="9">
        <v>84.444699999999997</v>
      </c>
      <c r="FP1124" s="7">
        <v>123.28</v>
      </c>
      <c r="FQ1124" s="9">
        <v>1.3461000000000001</v>
      </c>
      <c r="FT1124" s="7">
        <v>4.29</v>
      </c>
      <c r="FU1124" s="7">
        <v>4.84</v>
      </c>
      <c r="FV1124" s="9">
        <v>84.699100000000001</v>
      </c>
      <c r="FX1124" s="9">
        <v>99.36</v>
      </c>
      <c r="FY1124" s="9">
        <v>89.78</v>
      </c>
      <c r="FZ1124" s="9">
        <v>84.32</v>
      </c>
      <c r="GA1124" s="9">
        <v>79.06</v>
      </c>
      <c r="GB1124" s="9">
        <v>75.16</v>
      </c>
      <c r="GD1124" s="9">
        <v>99.36</v>
      </c>
      <c r="GE1124" s="9">
        <v>93.47</v>
      </c>
      <c r="GF1124" s="9">
        <v>89.78</v>
      </c>
      <c r="GG1124" s="9">
        <v>87.37</v>
      </c>
      <c r="GH1124" s="9">
        <v>85.64</v>
      </c>
      <c r="GI1124" s="9">
        <v>84.32</v>
      </c>
      <c r="GJ1124" s="9">
        <v>83.15</v>
      </c>
      <c r="GK1124" s="9">
        <v>82.08</v>
      </c>
      <c r="GL1124" s="9">
        <v>81.14</v>
      </c>
      <c r="GM1124" s="9">
        <v>80.34</v>
      </c>
      <c r="GN1124" s="9">
        <v>79.650000000000006</v>
      </c>
      <c r="GO1124" s="9">
        <v>79.06</v>
      </c>
      <c r="GP1124" s="9">
        <v>78.55</v>
      </c>
      <c r="GQ1124" s="9">
        <v>78.06</v>
      </c>
      <c r="GR1124" s="9">
        <v>77.66</v>
      </c>
      <c r="GS1124" s="9">
        <v>77.31</v>
      </c>
      <c r="GT1124" s="9">
        <v>76.98</v>
      </c>
      <c r="GU1124" s="9">
        <v>76.680000000000007</v>
      </c>
      <c r="GV1124" s="9">
        <v>76.39</v>
      </c>
      <c r="GW1124" s="9">
        <v>76.06</v>
      </c>
      <c r="GX1124" s="9">
        <v>75.75</v>
      </c>
      <c r="GY1124" s="9">
        <v>75.510000000000005</v>
      </c>
      <c r="GZ1124" s="9">
        <v>75.319999999999993</v>
      </c>
      <c r="HA1124" s="9">
        <v>75.16</v>
      </c>
      <c r="HB1124" s="9">
        <v>74.959999999999994</v>
      </c>
      <c r="HC1124" s="9">
        <v>74.75</v>
      </c>
      <c r="HD1124" s="9">
        <v>74.53</v>
      </c>
      <c r="HE1124" s="9">
        <v>74.31</v>
      </c>
      <c r="HF1124" s="9">
        <v>74.099999999999994</v>
      </c>
      <c r="HG1124" s="9">
        <v>73.900000000000006</v>
      </c>
      <c r="HH1124" s="9">
        <v>73.75</v>
      </c>
      <c r="HI1124" s="9">
        <v>73.569999999999993</v>
      </c>
      <c r="HJ1124" s="9">
        <v>73.400000000000006</v>
      </c>
      <c r="HK1124" s="9">
        <v>73.27</v>
      </c>
      <c r="HL1124" s="9">
        <v>73.17</v>
      </c>
      <c r="HM1124" s="9">
        <v>73.010000000000005</v>
      </c>
      <c r="HN1124" s="9">
        <v>72.88</v>
      </c>
      <c r="HO1124" s="9">
        <v>72.72</v>
      </c>
      <c r="HP1124" s="9">
        <v>72.56</v>
      </c>
      <c r="HQ1124" s="9">
        <v>72.36</v>
      </c>
      <c r="HR1124" s="9">
        <v>72.17</v>
      </c>
      <c r="HS1124" s="9">
        <v>71.97</v>
      </c>
      <c r="HT1124" s="9">
        <v>71.86</v>
      </c>
      <c r="HU1124" s="9">
        <v>71.709999999999994</v>
      </c>
      <c r="HV1124" s="9">
        <v>71.599999999999994</v>
      </c>
      <c r="HW1124" s="9">
        <v>71.52</v>
      </c>
      <c r="HX1124" s="9">
        <v>71.45</v>
      </c>
      <c r="HY1124" s="9">
        <v>71.36</v>
      </c>
      <c r="ID1124" s="14">
        <v>84.838099999999997</v>
      </c>
      <c r="IE1124" s="14">
        <v>84.747900000000001</v>
      </c>
      <c r="IF1124" s="14">
        <v>-0.10641399999999999</v>
      </c>
      <c r="IH1124" s="7">
        <v>99.36</v>
      </c>
      <c r="II1124" s="9">
        <v>116.79</v>
      </c>
    </row>
    <row r="1125" spans="1:243" x14ac:dyDescent="0.35">
      <c r="A1125" s="6">
        <f t="shared" si="236"/>
        <v>46126</v>
      </c>
      <c r="B1125" s="13">
        <f t="shared" si="237"/>
        <v>4</v>
      </c>
      <c r="C1125" s="13">
        <f t="shared" si="238"/>
        <v>2026</v>
      </c>
      <c r="D1125">
        <f t="shared" si="239"/>
        <v>202604</v>
      </c>
      <c r="E1125">
        <f t="shared" si="240"/>
        <v>2</v>
      </c>
      <c r="F1125">
        <f t="shared" si="241"/>
        <v>202602</v>
      </c>
      <c r="G1125" t="s">
        <v>2347</v>
      </c>
      <c r="H1125" s="9">
        <v>3.75</v>
      </c>
      <c r="I1125" s="9">
        <v>3.7292999999999998</v>
      </c>
      <c r="J1125" s="10">
        <v>3.7358758999999999</v>
      </c>
      <c r="K1125" s="10">
        <v>3.8031378999999998</v>
      </c>
      <c r="L1125" s="10">
        <v>3.8711445000000002</v>
      </c>
      <c r="M1125" s="10">
        <v>3.9338191</v>
      </c>
      <c r="N1125" s="10">
        <v>3.9861966</v>
      </c>
      <c r="O1125" s="10">
        <v>4.0254154</v>
      </c>
      <c r="P1125" s="10">
        <v>4.0534884</v>
      </c>
      <c r="Q1125" s="10">
        <v>4.0726338000000002</v>
      </c>
      <c r="R1125" s="10">
        <v>4.0856444999999999</v>
      </c>
      <c r="S1125" s="10">
        <v>4.0950993999999996</v>
      </c>
      <c r="T1125" s="10">
        <v>4.1018571000000001</v>
      </c>
      <c r="U1125" s="10">
        <v>4.1056790000000003</v>
      </c>
      <c r="V1125" s="10">
        <v>4.1057287999999996</v>
      </c>
      <c r="W1125" s="10">
        <v>4.1021723000000003</v>
      </c>
      <c r="X1125" s="10">
        <v>4.0954737000000003</v>
      </c>
      <c r="Y1125" s="10">
        <v>4.0860975000000002</v>
      </c>
      <c r="Z1125" s="10">
        <v>4.0745079000000004</v>
      </c>
      <c r="AA1125" s="10">
        <v>4.0611693999999998</v>
      </c>
      <c r="AB1125" s="10">
        <v>4.0465504000000001</v>
      </c>
      <c r="AC1125" s="10">
        <v>4.0311354000000001</v>
      </c>
      <c r="AD1125" s="10">
        <v>4.0154141000000001</v>
      </c>
      <c r="AE1125" s="10">
        <v>3.9998756000000002</v>
      </c>
      <c r="AF1125" s="10">
        <v>3.9850089</v>
      </c>
      <c r="AG1125" s="10">
        <v>3.9713037</v>
      </c>
      <c r="AH1125" s="10">
        <v>3.9591961000000002</v>
      </c>
      <c r="AI1125" s="10">
        <v>3.9487736</v>
      </c>
      <c r="AJ1125" s="10">
        <v>3.9399823999999999</v>
      </c>
      <c r="AK1125" s="10">
        <v>3.9327681000000001</v>
      </c>
      <c r="AL1125" s="10">
        <v>3.9270760999999998</v>
      </c>
      <c r="AM1125" s="10">
        <v>3.9228524</v>
      </c>
      <c r="AN1125" s="10">
        <v>3.9200425000000001</v>
      </c>
      <c r="AO1125" s="10">
        <v>3.9185921000000001</v>
      </c>
      <c r="AP1125" s="10">
        <v>3.9184467000000001</v>
      </c>
      <c r="AQ1125" s="10">
        <v>3.9195522</v>
      </c>
      <c r="AR1125" s="10">
        <v>3.9218540000000002</v>
      </c>
      <c r="AS1125" s="10">
        <v>3.9252980000000002</v>
      </c>
      <c r="AT1125" s="10">
        <v>3.9298283999999999</v>
      </c>
      <c r="AU1125" s="10">
        <v>3.9353831000000001</v>
      </c>
      <c r="AV1125" s="10">
        <v>3.9418977000000002</v>
      </c>
      <c r="AW1125" s="10">
        <v>3.9493078000000001</v>
      </c>
      <c r="AX1125" s="10">
        <v>3.9575491</v>
      </c>
      <c r="AY1125" s="10">
        <v>3.9665569999999999</v>
      </c>
      <c r="AZ1125" s="10">
        <v>3.9762670999999998</v>
      </c>
      <c r="BA1125" s="10">
        <v>3.9866152000000001</v>
      </c>
      <c r="BB1125" s="10">
        <v>3.9975366000000001</v>
      </c>
      <c r="BC1125" s="10">
        <v>4.0089670999999996</v>
      </c>
      <c r="BD1125" s="10">
        <v>4.0208424000000003</v>
      </c>
      <c r="BE1125" s="10">
        <v>4.0330978000000002</v>
      </c>
      <c r="BF1125" s="10">
        <v>4.0456748999999999</v>
      </c>
      <c r="BG1125" s="10">
        <v>4.0585446999999997</v>
      </c>
      <c r="BH1125" s="10">
        <v>4.0716863999999999</v>
      </c>
      <c r="BI1125" s="10">
        <v>4.0850795</v>
      </c>
      <c r="BJ1125" s="10">
        <v>4.0987039000000003</v>
      </c>
      <c r="BK1125" s="10">
        <v>4.1125385999999997</v>
      </c>
      <c r="BL1125" s="10">
        <v>4.1265634999999996</v>
      </c>
      <c r="BM1125" s="10">
        <v>4.1407581999999996</v>
      </c>
      <c r="BN1125" s="10">
        <v>4.1551019</v>
      </c>
      <c r="BO1125" s="10">
        <v>4.1695741999999996</v>
      </c>
      <c r="BP1125" s="10">
        <v>4.1841549999999996</v>
      </c>
      <c r="BQ1125" s="10">
        <v>4.1988232999999999</v>
      </c>
      <c r="BR1125" s="10">
        <v>4.2879110000000003</v>
      </c>
      <c r="BS1125" s="10">
        <v>4.3773369999999998</v>
      </c>
      <c r="BU1125" s="9">
        <v>108.75</v>
      </c>
      <c r="BV1125" s="9">
        <v>106.59</v>
      </c>
      <c r="BW1125" s="9">
        <v>104.79</v>
      </c>
      <c r="BX1125" s="9">
        <v>105.06</v>
      </c>
      <c r="BY1125" s="9">
        <v>106.02</v>
      </c>
      <c r="BZ1125" s="9">
        <v>105.42</v>
      </c>
      <c r="CA1125" s="9">
        <v>108.82</v>
      </c>
      <c r="CB1125" s="9">
        <v>110.57</v>
      </c>
      <c r="CC1125" s="9">
        <v>110.7</v>
      </c>
      <c r="CD1125" s="9">
        <v>109.71</v>
      </c>
      <c r="CE1125" s="9">
        <v>100.31</v>
      </c>
      <c r="CF1125" s="9">
        <v>89.3</v>
      </c>
      <c r="CG1125" s="9">
        <v>81.37</v>
      </c>
      <c r="CH1125" s="9">
        <v>78.5</v>
      </c>
      <c r="CI1125" s="9">
        <v>78.92</v>
      </c>
      <c r="CJ1125" s="9">
        <v>79.02</v>
      </c>
      <c r="CK1125" s="9">
        <v>79.14</v>
      </c>
      <c r="CL1125" s="9">
        <v>79.5</v>
      </c>
      <c r="CM1125" s="9">
        <v>79.709999999999994</v>
      </c>
      <c r="CN1125" s="9">
        <v>80.98</v>
      </c>
      <c r="CO1125" s="9">
        <v>85.71</v>
      </c>
      <c r="CP1125" s="9">
        <v>84.14</v>
      </c>
      <c r="CQ1125" s="9">
        <v>77.33</v>
      </c>
      <c r="CR1125" s="9">
        <v>67.64</v>
      </c>
      <c r="CS1125" s="9">
        <v>64.040000000000006</v>
      </c>
      <c r="CT1125" s="9">
        <v>62.39</v>
      </c>
      <c r="CU1125" s="9">
        <v>60.79</v>
      </c>
      <c r="CV1125" s="9">
        <v>60.03</v>
      </c>
      <c r="CW1125" s="9">
        <v>61.35</v>
      </c>
      <c r="CX1125" s="9">
        <v>65.14</v>
      </c>
      <c r="CY1125" s="9">
        <v>67.47</v>
      </c>
      <c r="CZ1125" s="9">
        <v>69.099999999999994</v>
      </c>
      <c r="DA1125" s="9">
        <v>72.010000000000005</v>
      </c>
      <c r="DB1125" s="9">
        <v>71.5</v>
      </c>
      <c r="DC1125" s="9">
        <v>69.56</v>
      </c>
      <c r="DD1125" s="9">
        <v>63.29</v>
      </c>
      <c r="DE1125" s="9">
        <v>59.66</v>
      </c>
      <c r="DF1125" s="9">
        <v>58.25</v>
      </c>
      <c r="DG1125" s="9">
        <v>60.29</v>
      </c>
      <c r="DH1125" s="9">
        <v>60.41</v>
      </c>
      <c r="DI1125" s="9">
        <v>61.38</v>
      </c>
      <c r="DJ1125" s="9">
        <v>65.959999999999994</v>
      </c>
      <c r="DK1125" s="9">
        <v>68.12</v>
      </c>
      <c r="DL1125" s="9">
        <v>69.64</v>
      </c>
      <c r="DM1125" s="9">
        <v>71.099999999999994</v>
      </c>
      <c r="DN1125" s="9">
        <v>72.17</v>
      </c>
      <c r="DO1125" s="9">
        <v>71.13</v>
      </c>
      <c r="DP1125" s="9">
        <v>67.66</v>
      </c>
      <c r="DR1125" s="9">
        <v>87.27</v>
      </c>
      <c r="DS1125" s="9">
        <v>90.78</v>
      </c>
      <c r="DT1125" s="9">
        <v>88.88</v>
      </c>
      <c r="DU1125" s="9">
        <v>89.06</v>
      </c>
      <c r="DV1125" s="9">
        <v>89.76</v>
      </c>
      <c r="DW1125" s="9">
        <v>89.58</v>
      </c>
      <c r="DX1125" s="9">
        <v>90.54</v>
      </c>
      <c r="DY1125" s="9">
        <v>91.99</v>
      </c>
      <c r="DZ1125" s="9">
        <v>91.41</v>
      </c>
      <c r="EA1125" s="9">
        <v>92.13</v>
      </c>
      <c r="EB1125" s="9">
        <v>88.86</v>
      </c>
      <c r="EC1125" s="9">
        <v>76.959999999999994</v>
      </c>
      <c r="ED1125" s="9">
        <v>69.819999999999993</v>
      </c>
      <c r="EE1125" s="9">
        <v>67.400000000000006</v>
      </c>
      <c r="EF1125" s="9">
        <v>68.78</v>
      </c>
      <c r="EG1125" s="9">
        <v>69.790000000000006</v>
      </c>
      <c r="EH1125" s="9">
        <v>71.67</v>
      </c>
      <c r="EI1125" s="9">
        <v>74.09</v>
      </c>
      <c r="EJ1125" s="9">
        <v>75.77</v>
      </c>
      <c r="EK1125" s="9">
        <v>75.98</v>
      </c>
      <c r="EL1125" s="9">
        <v>75.98</v>
      </c>
      <c r="EM1125" s="9">
        <v>75.44</v>
      </c>
      <c r="EN1125" s="9">
        <v>72.8</v>
      </c>
      <c r="EO1125" s="9">
        <v>66.77</v>
      </c>
      <c r="EP1125" s="9">
        <v>62.33</v>
      </c>
      <c r="EQ1125" s="9">
        <v>60.39</v>
      </c>
      <c r="ER1125" s="9">
        <v>60.09</v>
      </c>
      <c r="ES1125" s="9">
        <v>61.05</v>
      </c>
      <c r="ET1125" s="9">
        <v>63.23</v>
      </c>
      <c r="EU1125" s="9">
        <v>69.95</v>
      </c>
      <c r="EV1125" s="9">
        <v>71.819999999999993</v>
      </c>
      <c r="EW1125" s="9">
        <v>72.22</v>
      </c>
      <c r="EX1125" s="9">
        <v>72.2</v>
      </c>
      <c r="EY1125" s="9">
        <v>71.66</v>
      </c>
      <c r="EZ1125" s="9">
        <v>69.62</v>
      </c>
      <c r="FA1125" s="9">
        <v>67.14</v>
      </c>
      <c r="FB1125" s="9">
        <v>65.2</v>
      </c>
      <c r="FC1125" s="9">
        <v>64.11</v>
      </c>
      <c r="FD1125" s="9">
        <v>63.96</v>
      </c>
      <c r="FE1125" s="9">
        <v>64.88</v>
      </c>
      <c r="FF1125" s="9">
        <v>66.52</v>
      </c>
      <c r="FG1125" s="9">
        <v>70.14</v>
      </c>
      <c r="FH1125" s="9">
        <v>71.31</v>
      </c>
      <c r="FI1125" s="9">
        <v>71.88</v>
      </c>
      <c r="FJ1125" s="9">
        <v>71.790000000000006</v>
      </c>
      <c r="FK1125" s="9">
        <v>71.099999999999994</v>
      </c>
      <c r="FL1125" s="9">
        <v>69.92</v>
      </c>
      <c r="FM1125" s="9">
        <v>65.98</v>
      </c>
      <c r="FO1125" s="9">
        <v>84.778700000000001</v>
      </c>
      <c r="FP1125" s="7">
        <v>118.69</v>
      </c>
      <c r="FQ1125" s="9">
        <v>1.3588</v>
      </c>
      <c r="FT1125" s="7">
        <v>4.2</v>
      </c>
      <c r="FU1125" s="7">
        <v>4.7699999999999996</v>
      </c>
      <c r="FV1125" s="9">
        <v>85.045500000000004</v>
      </c>
      <c r="FX1125" s="9">
        <v>94.79</v>
      </c>
      <c r="FY1125" s="9">
        <v>87.32</v>
      </c>
      <c r="FZ1125" s="9">
        <v>82.48</v>
      </c>
      <c r="GA1125" s="9">
        <v>77.75</v>
      </c>
      <c r="GB1125" s="9">
        <v>74.38</v>
      </c>
      <c r="GD1125" s="9">
        <v>94.79</v>
      </c>
      <c r="GE1125" s="9">
        <v>90.42</v>
      </c>
      <c r="GF1125" s="9">
        <v>87.32</v>
      </c>
      <c r="GG1125" s="9">
        <v>85.21</v>
      </c>
      <c r="GH1125" s="9">
        <v>83.67</v>
      </c>
      <c r="GI1125" s="9">
        <v>82.48</v>
      </c>
      <c r="GJ1125" s="9">
        <v>81.42</v>
      </c>
      <c r="GK1125" s="9">
        <v>80.459999999999994</v>
      </c>
      <c r="GL1125" s="9">
        <v>79.61</v>
      </c>
      <c r="GM1125" s="9">
        <v>78.89</v>
      </c>
      <c r="GN1125" s="9">
        <v>78.27</v>
      </c>
      <c r="GO1125" s="9">
        <v>77.75</v>
      </c>
      <c r="GP1125" s="9">
        <v>77.31</v>
      </c>
      <c r="GQ1125" s="9">
        <v>76.88</v>
      </c>
      <c r="GR1125" s="9">
        <v>76.52</v>
      </c>
      <c r="GS1125" s="9">
        <v>76.2</v>
      </c>
      <c r="GT1125" s="9">
        <v>75.92</v>
      </c>
      <c r="GU1125" s="9">
        <v>75.67</v>
      </c>
      <c r="GV1125" s="9">
        <v>75.42</v>
      </c>
      <c r="GW1125" s="9">
        <v>75.13</v>
      </c>
      <c r="GX1125" s="9">
        <v>74.87</v>
      </c>
      <c r="GY1125" s="9">
        <v>74.67</v>
      </c>
      <c r="GZ1125" s="9">
        <v>74.52</v>
      </c>
      <c r="HA1125" s="9">
        <v>74.38</v>
      </c>
      <c r="HB1125" s="9">
        <v>74.22</v>
      </c>
      <c r="HC1125" s="9">
        <v>74.040000000000006</v>
      </c>
      <c r="HD1125" s="9">
        <v>73.849999999999994</v>
      </c>
      <c r="HE1125" s="9">
        <v>73.66</v>
      </c>
      <c r="HF1125" s="9">
        <v>73.48</v>
      </c>
      <c r="HG1125" s="9">
        <v>73.31</v>
      </c>
      <c r="HH1125" s="9">
        <v>73.19</v>
      </c>
      <c r="HI1125" s="9">
        <v>73.040000000000006</v>
      </c>
      <c r="HJ1125" s="9">
        <v>72.900000000000006</v>
      </c>
      <c r="HK1125" s="9">
        <v>72.790000000000006</v>
      </c>
      <c r="HL1125" s="9">
        <v>72.7</v>
      </c>
      <c r="HM1125" s="9">
        <v>72.58</v>
      </c>
      <c r="HN1125" s="9">
        <v>72.48</v>
      </c>
      <c r="HO1125" s="9">
        <v>72.33</v>
      </c>
      <c r="HP1125" s="9">
        <v>72.19</v>
      </c>
      <c r="HQ1125" s="9">
        <v>72.03</v>
      </c>
      <c r="HR1125" s="9">
        <v>71.88</v>
      </c>
      <c r="HS1125" s="9">
        <v>71.73</v>
      </c>
      <c r="HT1125" s="9">
        <v>71.599999999999994</v>
      </c>
      <c r="HU1125" s="9">
        <v>71.45</v>
      </c>
      <c r="HV1125" s="9">
        <v>71.36</v>
      </c>
      <c r="HW1125" s="9">
        <v>71.27</v>
      </c>
      <c r="HX1125" s="9">
        <v>71.2</v>
      </c>
      <c r="HY1125" s="9">
        <v>71.13</v>
      </c>
      <c r="ID1125" s="14">
        <v>84.838099999999997</v>
      </c>
      <c r="IE1125" s="14">
        <v>84.747900000000001</v>
      </c>
      <c r="IF1125" s="14">
        <v>-0.10641399999999999</v>
      </c>
      <c r="IH1125" s="7">
        <v>94.79</v>
      </c>
      <c r="II1125" s="9">
        <v>108.75</v>
      </c>
    </row>
    <row r="1126" spans="1:243" x14ac:dyDescent="0.35">
      <c r="A1126" s="6">
        <f t="shared" si="236"/>
        <v>46127</v>
      </c>
      <c r="B1126" s="13">
        <f t="shared" si="237"/>
        <v>4</v>
      </c>
      <c r="C1126" s="13">
        <f t="shared" si="238"/>
        <v>2026</v>
      </c>
      <c r="D1126">
        <f t="shared" si="239"/>
        <v>202604</v>
      </c>
      <c r="E1126">
        <f t="shared" si="240"/>
        <v>2</v>
      </c>
      <c r="F1126">
        <f t="shared" si="241"/>
        <v>202602</v>
      </c>
      <c r="G1126" t="s">
        <v>2348</v>
      </c>
      <c r="H1126" s="9">
        <v>3.75</v>
      </c>
      <c r="I1126" s="9">
        <v>3.7301000000000002</v>
      </c>
      <c r="J1126" s="10">
        <v>3.7369514000000001</v>
      </c>
      <c r="K1126" s="10">
        <v>3.8144355000000001</v>
      </c>
      <c r="L1126" s="10">
        <v>3.8916902000000002</v>
      </c>
      <c r="M1126" s="10">
        <v>3.9615144</v>
      </c>
      <c r="N1126" s="10">
        <v>4.0188087000000001</v>
      </c>
      <c r="O1126" s="10">
        <v>4.0606090000000004</v>
      </c>
      <c r="P1126" s="10">
        <v>4.0900153000000001</v>
      </c>
      <c r="Q1126" s="10">
        <v>4.1096750999999996</v>
      </c>
      <c r="R1126" s="10">
        <v>4.1228853000000001</v>
      </c>
      <c r="S1126" s="10">
        <v>4.1323131999999996</v>
      </c>
      <c r="T1126" s="10">
        <v>4.1387725</v>
      </c>
      <c r="U1126" s="10">
        <v>4.1421505999999999</v>
      </c>
      <c r="V1126" s="10">
        <v>4.1416693999999996</v>
      </c>
      <c r="W1126" s="10">
        <v>4.1375418000000002</v>
      </c>
      <c r="X1126" s="10">
        <v>4.1302813</v>
      </c>
      <c r="Y1126" s="10">
        <v>4.1204013000000002</v>
      </c>
      <c r="Z1126" s="10">
        <v>4.1084151000000002</v>
      </c>
      <c r="AA1126" s="10">
        <v>4.0948361999999996</v>
      </c>
      <c r="AB1126" s="10">
        <v>4.0801723000000001</v>
      </c>
      <c r="AC1126" s="10">
        <v>4.0649069000000004</v>
      </c>
      <c r="AD1126" s="10">
        <v>4.0495177</v>
      </c>
      <c r="AE1126" s="10">
        <v>4.0344816999999997</v>
      </c>
      <c r="AF1126" s="10">
        <v>4.0202762999999999</v>
      </c>
      <c r="AG1126" s="10">
        <v>4.0073790000000002</v>
      </c>
      <c r="AH1126" s="10">
        <v>3.9962072000000002</v>
      </c>
      <c r="AI1126" s="10">
        <v>3.9868214000000002</v>
      </c>
      <c r="AJ1126" s="10">
        <v>3.9791512</v>
      </c>
      <c r="AK1126" s="10">
        <v>3.9731252000000001</v>
      </c>
      <c r="AL1126" s="10">
        <v>3.9686724</v>
      </c>
      <c r="AM1126" s="10">
        <v>3.9657217999999999</v>
      </c>
      <c r="AN1126" s="10">
        <v>3.9642024</v>
      </c>
      <c r="AO1126" s="10">
        <v>3.9640430000000002</v>
      </c>
      <c r="AP1126" s="10">
        <v>3.9651725999999998</v>
      </c>
      <c r="AQ1126" s="10">
        <v>3.9675202000000001</v>
      </c>
      <c r="AR1126" s="10">
        <v>3.9710147</v>
      </c>
      <c r="AS1126" s="10">
        <v>3.9755850000000001</v>
      </c>
      <c r="AT1126" s="10">
        <v>3.9811607000000002</v>
      </c>
      <c r="AU1126" s="10">
        <v>3.9876743000000001</v>
      </c>
      <c r="AV1126" s="10">
        <v>3.9950589000000001</v>
      </c>
      <c r="AW1126" s="10">
        <v>4.0032478999999999</v>
      </c>
      <c r="AX1126" s="10">
        <v>4.0121747000000001</v>
      </c>
      <c r="AY1126" s="10">
        <v>4.0217725</v>
      </c>
      <c r="AZ1126" s="10">
        <v>4.0319744999999996</v>
      </c>
      <c r="BA1126" s="10">
        <v>4.0427143000000001</v>
      </c>
      <c r="BB1126" s="10">
        <v>4.0539249000000002</v>
      </c>
      <c r="BC1126" s="10">
        <v>4.0655397999999998</v>
      </c>
      <c r="BD1126" s="10">
        <v>4.0774923000000003</v>
      </c>
      <c r="BE1126" s="10">
        <v>4.0897154999999996</v>
      </c>
      <c r="BF1126" s="10">
        <v>4.1021505999999999</v>
      </c>
      <c r="BG1126" s="10">
        <v>4.1147730999999999</v>
      </c>
      <c r="BH1126" s="10">
        <v>4.1275674000000002</v>
      </c>
      <c r="BI1126" s="10">
        <v>4.1405184999999998</v>
      </c>
      <c r="BJ1126" s="10">
        <v>4.1536112999999997</v>
      </c>
      <c r="BK1126" s="10">
        <v>4.1668303</v>
      </c>
      <c r="BL1126" s="10">
        <v>4.1801602999999998</v>
      </c>
      <c r="BM1126" s="10">
        <v>4.1935862999999998</v>
      </c>
      <c r="BN1126" s="10">
        <v>4.2070927999999999</v>
      </c>
      <c r="BO1126" s="10">
        <v>4.2206647000000004</v>
      </c>
      <c r="BP1126" s="10">
        <v>4.2342868999999999</v>
      </c>
      <c r="BQ1126" s="10">
        <v>4.2479439000000001</v>
      </c>
      <c r="BR1126" s="10">
        <v>4.3301698999999996</v>
      </c>
      <c r="BS1126" s="10">
        <v>4.4122595000000002</v>
      </c>
      <c r="BU1126" s="9">
        <v>103.67</v>
      </c>
      <c r="BV1126" s="9">
        <v>101.99</v>
      </c>
      <c r="BW1126" s="9">
        <v>100.37</v>
      </c>
      <c r="BX1126" s="9">
        <v>100.58</v>
      </c>
      <c r="BY1126" s="9">
        <v>101.46</v>
      </c>
      <c r="BZ1126" s="9">
        <v>101.36</v>
      </c>
      <c r="CA1126" s="9">
        <v>104.86</v>
      </c>
      <c r="CB1126" s="9">
        <v>106.66</v>
      </c>
      <c r="CC1126" s="9">
        <v>107.26</v>
      </c>
      <c r="CD1126" s="9">
        <v>106.37</v>
      </c>
      <c r="CE1126" s="9">
        <v>97.07</v>
      </c>
      <c r="CF1126" s="9">
        <v>87.16</v>
      </c>
      <c r="CG1126" s="9">
        <v>80.13</v>
      </c>
      <c r="CH1126" s="9">
        <v>77.23</v>
      </c>
      <c r="CI1126" s="9">
        <v>77.650000000000006</v>
      </c>
      <c r="CJ1126" s="9">
        <v>77.75</v>
      </c>
      <c r="CK1126" s="9">
        <v>77.87</v>
      </c>
      <c r="CL1126" s="9">
        <v>78.63</v>
      </c>
      <c r="CM1126" s="9">
        <v>78.83</v>
      </c>
      <c r="CN1126" s="9">
        <v>80.099999999999994</v>
      </c>
      <c r="CO1126" s="9">
        <v>84.83</v>
      </c>
      <c r="CP1126" s="9">
        <v>83.26</v>
      </c>
      <c r="CQ1126" s="9">
        <v>76.45</v>
      </c>
      <c r="CR1126" s="9">
        <v>67.36</v>
      </c>
      <c r="CS1126" s="9">
        <v>63.76</v>
      </c>
      <c r="CT1126" s="9">
        <v>62.11</v>
      </c>
      <c r="CU1126" s="9">
        <v>60.51</v>
      </c>
      <c r="CV1126" s="9">
        <v>59.75</v>
      </c>
      <c r="CW1126" s="9">
        <v>61.07</v>
      </c>
      <c r="CX1126" s="9">
        <v>65.16</v>
      </c>
      <c r="CY1126" s="9">
        <v>67.489999999999995</v>
      </c>
      <c r="CZ1126" s="9">
        <v>69.12</v>
      </c>
      <c r="DA1126" s="9">
        <v>72.03</v>
      </c>
      <c r="DB1126" s="9">
        <v>71.52</v>
      </c>
      <c r="DC1126" s="9">
        <v>69.58</v>
      </c>
      <c r="DD1126" s="9">
        <v>62.81</v>
      </c>
      <c r="DE1126" s="9">
        <v>59.18</v>
      </c>
      <c r="DF1126" s="9">
        <v>57.77</v>
      </c>
      <c r="DG1126" s="9">
        <v>59.81</v>
      </c>
      <c r="DH1126" s="9">
        <v>59.93</v>
      </c>
      <c r="DI1126" s="9">
        <v>60.9</v>
      </c>
      <c r="DJ1126" s="9">
        <v>65.48</v>
      </c>
      <c r="DK1126" s="9">
        <v>67.64</v>
      </c>
      <c r="DL1126" s="9">
        <v>69.16</v>
      </c>
      <c r="DM1126" s="9">
        <v>70.62</v>
      </c>
      <c r="DN1126" s="9">
        <v>71.69</v>
      </c>
      <c r="DO1126" s="9">
        <v>70.650000000000006</v>
      </c>
      <c r="DP1126" s="9">
        <v>67.180000000000007</v>
      </c>
      <c r="DR1126" s="9">
        <v>84.72</v>
      </c>
      <c r="DS1126" s="9">
        <v>87.84</v>
      </c>
      <c r="DT1126" s="9">
        <v>86.99</v>
      </c>
      <c r="DU1126" s="9">
        <v>87.09</v>
      </c>
      <c r="DV1126" s="9">
        <v>87.85</v>
      </c>
      <c r="DW1126" s="9">
        <v>88.02</v>
      </c>
      <c r="DX1126" s="9">
        <v>88.98</v>
      </c>
      <c r="DY1126" s="9">
        <v>90.41</v>
      </c>
      <c r="DZ1126" s="9">
        <v>89.6</v>
      </c>
      <c r="EA1126" s="9">
        <v>90.32</v>
      </c>
      <c r="EB1126" s="9">
        <v>87.08</v>
      </c>
      <c r="EC1126" s="9">
        <v>76.55</v>
      </c>
      <c r="ED1126" s="9">
        <v>69.41</v>
      </c>
      <c r="EE1126" s="9">
        <v>66.989999999999995</v>
      </c>
      <c r="EF1126" s="9">
        <v>68.400000000000006</v>
      </c>
      <c r="EG1126" s="9">
        <v>69.41</v>
      </c>
      <c r="EH1126" s="9">
        <v>71.31</v>
      </c>
      <c r="EI1126" s="9">
        <v>73.599999999999994</v>
      </c>
      <c r="EJ1126" s="9">
        <v>75.27</v>
      </c>
      <c r="EK1126" s="9">
        <v>75.48</v>
      </c>
      <c r="EL1126" s="9">
        <v>75.48</v>
      </c>
      <c r="EM1126" s="9">
        <v>74.95</v>
      </c>
      <c r="EN1126" s="9">
        <v>72.319999999999993</v>
      </c>
      <c r="EO1126" s="9">
        <v>66.5</v>
      </c>
      <c r="EP1126" s="9">
        <v>62.06</v>
      </c>
      <c r="EQ1126" s="9">
        <v>60.12</v>
      </c>
      <c r="ER1126" s="9">
        <v>59.82</v>
      </c>
      <c r="ES1126" s="9">
        <v>60.78</v>
      </c>
      <c r="ET1126" s="9">
        <v>62.96</v>
      </c>
      <c r="EU1126" s="9">
        <v>69.510000000000005</v>
      </c>
      <c r="EV1126" s="9">
        <v>71.38</v>
      </c>
      <c r="EW1126" s="9">
        <v>71.78</v>
      </c>
      <c r="EX1126" s="9">
        <v>71.760000000000005</v>
      </c>
      <c r="EY1126" s="9">
        <v>71.23</v>
      </c>
      <c r="EZ1126" s="9">
        <v>69.2</v>
      </c>
      <c r="FA1126" s="9">
        <v>67.25</v>
      </c>
      <c r="FB1126" s="9">
        <v>65.31</v>
      </c>
      <c r="FC1126" s="9">
        <v>64.22</v>
      </c>
      <c r="FD1126" s="9">
        <v>64.08</v>
      </c>
      <c r="FE1126" s="9">
        <v>65</v>
      </c>
      <c r="FF1126" s="9">
        <v>66.64</v>
      </c>
      <c r="FG1126" s="9">
        <v>69.8</v>
      </c>
      <c r="FH1126" s="9">
        <v>70.97</v>
      </c>
      <c r="FI1126" s="9">
        <v>71.55</v>
      </c>
      <c r="FJ1126" s="9">
        <v>71.47</v>
      </c>
      <c r="FK1126" s="9">
        <v>70.78</v>
      </c>
      <c r="FL1126" s="9">
        <v>69.599999999999994</v>
      </c>
      <c r="FM1126" s="9">
        <v>66.010000000000005</v>
      </c>
      <c r="FO1126" s="9">
        <v>84.733099999999993</v>
      </c>
      <c r="FP1126" s="7">
        <v>114.93</v>
      </c>
      <c r="FQ1126" s="9">
        <v>1.3569</v>
      </c>
      <c r="FT1126" s="7">
        <v>4.24</v>
      </c>
      <c r="FU1126" s="7">
        <v>4.82</v>
      </c>
      <c r="FV1126" s="9">
        <v>84.992999999999995</v>
      </c>
      <c r="FX1126" s="9">
        <v>94.93</v>
      </c>
      <c r="FY1126" s="9">
        <v>88.02</v>
      </c>
      <c r="FZ1126" s="9">
        <v>83.19</v>
      </c>
      <c r="GA1126" s="9">
        <v>78.87</v>
      </c>
      <c r="GB1126" s="9">
        <v>75.72</v>
      </c>
      <c r="GD1126" s="9">
        <v>94.93</v>
      </c>
      <c r="GE1126" s="9">
        <v>90.81</v>
      </c>
      <c r="GF1126" s="9">
        <v>88.02</v>
      </c>
      <c r="GG1126" s="9">
        <v>85.99</v>
      </c>
      <c r="GH1126" s="9">
        <v>84.4</v>
      </c>
      <c r="GI1126" s="9">
        <v>83.19</v>
      </c>
      <c r="GJ1126" s="9">
        <v>82.17</v>
      </c>
      <c r="GK1126" s="9">
        <v>81.28</v>
      </c>
      <c r="GL1126" s="9">
        <v>80.52</v>
      </c>
      <c r="GM1126" s="9">
        <v>79.89</v>
      </c>
      <c r="GN1126" s="9">
        <v>79.34</v>
      </c>
      <c r="GO1126" s="9">
        <v>78.87</v>
      </c>
      <c r="GP1126" s="9">
        <v>78.47</v>
      </c>
      <c r="GQ1126" s="9">
        <v>78.08</v>
      </c>
      <c r="GR1126" s="9">
        <v>77.75</v>
      </c>
      <c r="GS1126" s="9">
        <v>77.47</v>
      </c>
      <c r="GT1126" s="9">
        <v>77.2</v>
      </c>
      <c r="GU1126" s="9">
        <v>76.97</v>
      </c>
      <c r="GV1126" s="9">
        <v>76.73</v>
      </c>
      <c r="GW1126" s="9">
        <v>76.45</v>
      </c>
      <c r="GX1126" s="9">
        <v>76.2</v>
      </c>
      <c r="GY1126" s="9">
        <v>76.010000000000005</v>
      </c>
      <c r="GZ1126" s="9">
        <v>75.86</v>
      </c>
      <c r="HA1126" s="9">
        <v>75.72</v>
      </c>
      <c r="HB1126" s="9">
        <v>75.56</v>
      </c>
      <c r="HC1126" s="9">
        <v>75.38</v>
      </c>
      <c r="HD1126" s="9">
        <v>75.180000000000007</v>
      </c>
      <c r="HE1126" s="9">
        <v>74.989999999999995</v>
      </c>
      <c r="HF1126" s="9">
        <v>74.81</v>
      </c>
      <c r="HG1126" s="9">
        <v>74.64</v>
      </c>
      <c r="HH1126" s="9">
        <v>74.510000000000005</v>
      </c>
      <c r="HI1126" s="9">
        <v>74.349999999999994</v>
      </c>
      <c r="HJ1126" s="9">
        <v>74.209999999999994</v>
      </c>
      <c r="HK1126" s="9">
        <v>74.09</v>
      </c>
      <c r="HL1126" s="9">
        <v>73.98</v>
      </c>
      <c r="HM1126" s="9">
        <v>73.86</v>
      </c>
      <c r="HN1126" s="9">
        <v>73.75</v>
      </c>
      <c r="HO1126" s="9">
        <v>73.59</v>
      </c>
      <c r="HP1126" s="9">
        <v>73.44</v>
      </c>
      <c r="HQ1126" s="9">
        <v>73.27</v>
      </c>
      <c r="HR1126" s="9">
        <v>73.11</v>
      </c>
      <c r="HS1126" s="9">
        <v>72.959999999999994</v>
      </c>
      <c r="HT1126" s="9">
        <v>72.84</v>
      </c>
      <c r="HU1126" s="9">
        <v>72.69</v>
      </c>
      <c r="HV1126" s="9">
        <v>72.599999999999994</v>
      </c>
      <c r="HW1126" s="9">
        <v>72.52</v>
      </c>
      <c r="HX1126" s="9">
        <v>72.44</v>
      </c>
      <c r="HY1126" s="9">
        <v>72.36</v>
      </c>
      <c r="ID1126" s="14">
        <v>84.838099999999997</v>
      </c>
      <c r="IE1126" s="14">
        <v>84.747900000000001</v>
      </c>
      <c r="IF1126" s="14">
        <v>-0.10641399999999999</v>
      </c>
      <c r="IH1126" s="7">
        <v>94.93</v>
      </c>
      <c r="II1126" s="9">
        <v>103.67</v>
      </c>
    </row>
    <row r="1127" spans="1:243" x14ac:dyDescent="0.35">
      <c r="A1127" s="6">
        <f t="shared" si="236"/>
        <v>46128</v>
      </c>
      <c r="B1127" s="13">
        <f t="shared" si="237"/>
        <v>4</v>
      </c>
      <c r="C1127" s="13">
        <f t="shared" si="238"/>
        <v>2026</v>
      </c>
      <c r="D1127">
        <f t="shared" si="239"/>
        <v>202604</v>
      </c>
      <c r="E1127">
        <f t="shared" si="240"/>
        <v>2</v>
      </c>
      <c r="F1127">
        <f t="shared" si="241"/>
        <v>202602</v>
      </c>
      <c r="G1127" t="s">
        <v>2349</v>
      </c>
      <c r="H1127" s="9">
        <v>3.75</v>
      </c>
      <c r="I1127" s="9">
        <v>3.7301000000000002</v>
      </c>
      <c r="J1127" s="10">
        <v>3.7265955000000002</v>
      </c>
      <c r="K1127" s="10">
        <v>3.7954941999999998</v>
      </c>
      <c r="L1127" s="10">
        <v>3.8670279000000001</v>
      </c>
      <c r="M1127" s="10">
        <v>3.9349254</v>
      </c>
      <c r="N1127" s="10">
        <v>3.9935863999999999</v>
      </c>
      <c r="O1127" s="10">
        <v>4.0383784</v>
      </c>
      <c r="P1127" s="10">
        <v>4.0707072000000002</v>
      </c>
      <c r="Q1127" s="10">
        <v>4.0921427000000001</v>
      </c>
      <c r="R1127" s="10">
        <v>4.1061002999999996</v>
      </c>
      <c r="S1127" s="10">
        <v>4.1153139999999997</v>
      </c>
      <c r="T1127" s="10">
        <v>4.1209847999999996</v>
      </c>
      <c r="U1127" s="10">
        <v>4.1232854000000003</v>
      </c>
      <c r="V1127" s="10">
        <v>4.1218205000000001</v>
      </c>
      <c r="W1127" s="10">
        <v>4.1169048999999998</v>
      </c>
      <c r="X1127" s="10">
        <v>4.1090689999999999</v>
      </c>
      <c r="Y1127" s="10">
        <v>4.0988429999999996</v>
      </c>
      <c r="Z1127" s="10">
        <v>4.0867569000000001</v>
      </c>
      <c r="AA1127" s="10">
        <v>4.0733413000000001</v>
      </c>
      <c r="AB1127" s="10">
        <v>4.0591197000000001</v>
      </c>
      <c r="AC1127" s="10">
        <v>4.0445824000000004</v>
      </c>
      <c r="AD1127" s="10">
        <v>4.0302097000000003</v>
      </c>
      <c r="AE1127" s="10">
        <v>4.0164812999999997</v>
      </c>
      <c r="AF1127" s="10">
        <v>4.0038767000000002</v>
      </c>
      <c r="AG1127" s="10">
        <v>3.9928762999999998</v>
      </c>
      <c r="AH1127" s="10">
        <v>3.9838881000000002</v>
      </c>
      <c r="AI1127" s="10">
        <v>3.9769347000000002</v>
      </c>
      <c r="AJ1127" s="10">
        <v>3.9719098000000002</v>
      </c>
      <c r="AK1127" s="10">
        <v>3.9687066</v>
      </c>
      <c r="AL1127" s="10">
        <v>3.9672184000000001</v>
      </c>
      <c r="AM1127" s="10">
        <v>3.9673387999999998</v>
      </c>
      <c r="AN1127" s="10">
        <v>3.9689610000000002</v>
      </c>
      <c r="AO1127" s="10">
        <v>3.9719783999999998</v>
      </c>
      <c r="AP1127" s="10">
        <v>3.9762843000000001</v>
      </c>
      <c r="AQ1127" s="10">
        <v>3.9817721000000001</v>
      </c>
      <c r="AR1127" s="10">
        <v>3.9883351999999999</v>
      </c>
      <c r="AS1127" s="10">
        <v>3.9958669000000002</v>
      </c>
      <c r="AT1127" s="10">
        <v>4.0042673000000004</v>
      </c>
      <c r="AU1127" s="10">
        <v>4.0134661999999999</v>
      </c>
      <c r="AV1127" s="10">
        <v>4.0234012999999997</v>
      </c>
      <c r="AW1127" s="10">
        <v>4.0340103999999997</v>
      </c>
      <c r="AX1127" s="10">
        <v>4.0452317000000004</v>
      </c>
      <c r="AY1127" s="10">
        <v>4.0570025999999997</v>
      </c>
      <c r="AZ1127" s="10">
        <v>4.0692611999999997</v>
      </c>
      <c r="BA1127" s="10">
        <v>4.0819454999999998</v>
      </c>
      <c r="BB1127" s="10">
        <v>4.0949929999999997</v>
      </c>
      <c r="BC1127" s="10">
        <v>4.1083417999999998</v>
      </c>
      <c r="BD1127" s="10">
        <v>4.1219298000000002</v>
      </c>
      <c r="BE1127" s="10">
        <v>4.1356945999999999</v>
      </c>
      <c r="BF1127" s="10">
        <v>4.1495825000000002</v>
      </c>
      <c r="BG1127" s="10">
        <v>4.1635759999999999</v>
      </c>
      <c r="BH1127" s="10">
        <v>4.1776673000000004</v>
      </c>
      <c r="BI1127" s="10">
        <v>4.1918490000000004</v>
      </c>
      <c r="BJ1127" s="10">
        <v>4.2061137999999998</v>
      </c>
      <c r="BK1127" s="10">
        <v>4.2204537000000002</v>
      </c>
      <c r="BL1127" s="10">
        <v>4.2348613000000004</v>
      </c>
      <c r="BM1127" s="10">
        <v>4.2493293999999997</v>
      </c>
      <c r="BN1127" s="10">
        <v>4.2638499999999997</v>
      </c>
      <c r="BO1127" s="10">
        <v>4.2784157</v>
      </c>
      <c r="BP1127" s="10">
        <v>4.2930191999999998</v>
      </c>
      <c r="BQ1127" s="10">
        <v>4.3076525999999999</v>
      </c>
      <c r="BR1127" s="10">
        <v>4.3957676000000001</v>
      </c>
      <c r="BS1127" s="10">
        <v>4.4837014999999996</v>
      </c>
      <c r="BU1127" s="9">
        <v>106.3</v>
      </c>
      <c r="BV1127" s="9">
        <v>104.47</v>
      </c>
      <c r="BW1127" s="9">
        <v>102.91</v>
      </c>
      <c r="BX1127" s="9">
        <v>103.55</v>
      </c>
      <c r="BY1127" s="9">
        <v>104.66</v>
      </c>
      <c r="BZ1127" s="9">
        <v>104.16</v>
      </c>
      <c r="CA1127" s="9">
        <v>107.93</v>
      </c>
      <c r="CB1127" s="9">
        <v>109.79</v>
      </c>
      <c r="CC1127" s="9">
        <v>110.51</v>
      </c>
      <c r="CD1127" s="9">
        <v>109.62</v>
      </c>
      <c r="CE1127" s="9">
        <v>100.32</v>
      </c>
      <c r="CF1127" s="9">
        <v>90.41</v>
      </c>
      <c r="CG1127" s="9">
        <v>82.47</v>
      </c>
      <c r="CH1127" s="9">
        <v>80.56</v>
      </c>
      <c r="CI1127" s="9">
        <v>79.98</v>
      </c>
      <c r="CJ1127" s="9">
        <v>80.37</v>
      </c>
      <c r="CK1127" s="9">
        <v>80.680000000000007</v>
      </c>
      <c r="CL1127" s="9">
        <v>80.94</v>
      </c>
      <c r="CM1127" s="9">
        <v>81.430000000000007</v>
      </c>
      <c r="CN1127" s="9">
        <v>82.7</v>
      </c>
      <c r="CO1127" s="9">
        <v>87.43</v>
      </c>
      <c r="CP1127" s="9">
        <v>85.86</v>
      </c>
      <c r="CQ1127" s="9">
        <v>79.05</v>
      </c>
      <c r="CR1127" s="9">
        <v>68.959999999999994</v>
      </c>
      <c r="CS1127" s="9">
        <v>65.36</v>
      </c>
      <c r="CT1127" s="9">
        <v>63.71</v>
      </c>
      <c r="CU1127" s="9">
        <v>62.11</v>
      </c>
      <c r="CV1127" s="9">
        <v>61.35</v>
      </c>
      <c r="CW1127" s="9">
        <v>62.67</v>
      </c>
      <c r="CX1127" s="9">
        <v>66.06</v>
      </c>
      <c r="CY1127" s="9">
        <v>68.39</v>
      </c>
      <c r="CZ1127" s="9">
        <v>70.02</v>
      </c>
      <c r="DA1127" s="9">
        <v>72.930000000000007</v>
      </c>
      <c r="DB1127" s="9">
        <v>72.42</v>
      </c>
      <c r="DC1127" s="9">
        <v>70.48</v>
      </c>
      <c r="DD1127" s="9">
        <v>63.21</v>
      </c>
      <c r="DE1127" s="9">
        <v>59.58</v>
      </c>
      <c r="DF1127" s="9">
        <v>58.17</v>
      </c>
      <c r="DG1127" s="9">
        <v>60.21</v>
      </c>
      <c r="DH1127" s="9">
        <v>60.33</v>
      </c>
      <c r="DI1127" s="9">
        <v>61.3</v>
      </c>
      <c r="DJ1127" s="9">
        <v>65.88</v>
      </c>
      <c r="DK1127" s="9">
        <v>68.040000000000006</v>
      </c>
      <c r="DL1127" s="9">
        <v>69.56</v>
      </c>
      <c r="DM1127" s="9">
        <v>71.02</v>
      </c>
      <c r="DN1127" s="9">
        <v>72.09</v>
      </c>
      <c r="DO1127" s="9">
        <v>71.05</v>
      </c>
      <c r="DP1127" s="9">
        <v>67.58</v>
      </c>
      <c r="DR1127" s="9">
        <v>87.26</v>
      </c>
      <c r="DS1127" s="9">
        <v>90.24</v>
      </c>
      <c r="DT1127" s="9">
        <v>88.73</v>
      </c>
      <c r="DU1127" s="9">
        <v>89.13</v>
      </c>
      <c r="DV1127" s="9">
        <v>89.98</v>
      </c>
      <c r="DW1127" s="9">
        <v>91.3</v>
      </c>
      <c r="DX1127" s="9">
        <v>92.28</v>
      </c>
      <c r="DY1127" s="9">
        <v>93.74</v>
      </c>
      <c r="DZ1127" s="9">
        <v>92.83</v>
      </c>
      <c r="EA1127" s="9">
        <v>93.56</v>
      </c>
      <c r="EB1127" s="9">
        <v>90.27</v>
      </c>
      <c r="EC1127" s="9">
        <v>78.709999999999994</v>
      </c>
      <c r="ED1127" s="9">
        <v>71.569999999999993</v>
      </c>
      <c r="EE1127" s="9">
        <v>69.150000000000006</v>
      </c>
      <c r="EF1127" s="9">
        <v>70.59</v>
      </c>
      <c r="EG1127" s="9">
        <v>71.599999999999994</v>
      </c>
      <c r="EH1127" s="9">
        <v>73.5</v>
      </c>
      <c r="EI1127" s="9">
        <v>75.52</v>
      </c>
      <c r="EJ1127" s="9">
        <v>77.22</v>
      </c>
      <c r="EK1127" s="9">
        <v>77.44</v>
      </c>
      <c r="EL1127" s="9">
        <v>77.540000000000006</v>
      </c>
      <c r="EM1127" s="9">
        <v>76.900000000000006</v>
      </c>
      <c r="EN1127" s="9">
        <v>74.2</v>
      </c>
      <c r="EO1127" s="9">
        <v>64.5</v>
      </c>
      <c r="EP1127" s="9">
        <v>60.06</v>
      </c>
      <c r="EQ1127" s="9">
        <v>58.12</v>
      </c>
      <c r="ER1127" s="9">
        <v>57.82</v>
      </c>
      <c r="ES1127" s="9">
        <v>58.78</v>
      </c>
      <c r="ET1127" s="9">
        <v>60.96</v>
      </c>
      <c r="EU1127" s="9">
        <v>67.78</v>
      </c>
      <c r="EV1127" s="9">
        <v>69.64</v>
      </c>
      <c r="EW1127" s="9">
        <v>70.03</v>
      </c>
      <c r="EX1127" s="9">
        <v>70.02</v>
      </c>
      <c r="EY1127" s="9">
        <v>69.5</v>
      </c>
      <c r="EZ1127" s="9">
        <v>67.5</v>
      </c>
      <c r="FA1127" s="9">
        <v>63.79</v>
      </c>
      <c r="FB1127" s="9">
        <v>61.87</v>
      </c>
      <c r="FC1127" s="9">
        <v>60.79</v>
      </c>
      <c r="FD1127" s="9">
        <v>60.65</v>
      </c>
      <c r="FE1127" s="9">
        <v>61.59</v>
      </c>
      <c r="FF1127" s="9">
        <v>63.23</v>
      </c>
      <c r="FG1127" s="9">
        <v>68.23</v>
      </c>
      <c r="FH1127" s="9">
        <v>69.39</v>
      </c>
      <c r="FI1127" s="9">
        <v>69.98</v>
      </c>
      <c r="FJ1127" s="9">
        <v>68.91</v>
      </c>
      <c r="FK1127" s="9">
        <v>69.23</v>
      </c>
      <c r="FL1127" s="9">
        <v>68.05</v>
      </c>
      <c r="FM1127" s="9">
        <v>64.459999999999994</v>
      </c>
      <c r="FO1127" s="9">
        <v>84.555199999999999</v>
      </c>
      <c r="FP1127" s="7">
        <v>116.63</v>
      </c>
      <c r="FQ1127" s="9">
        <v>1.3522000000000001</v>
      </c>
      <c r="FT1127" s="7">
        <v>4.28</v>
      </c>
      <c r="FU1127" s="7">
        <v>4.87</v>
      </c>
      <c r="FV1127" s="9">
        <v>84.811000000000007</v>
      </c>
      <c r="FX1127" s="9">
        <v>99.39</v>
      </c>
      <c r="FY1127" s="9">
        <v>89.83</v>
      </c>
      <c r="FZ1127" s="9">
        <v>83.97</v>
      </c>
      <c r="GA1127" s="9">
        <v>78.98</v>
      </c>
      <c r="GB1127" s="9">
        <v>75.69</v>
      </c>
      <c r="GD1127" s="9">
        <v>99.39</v>
      </c>
      <c r="GE1127" s="9">
        <v>93.57</v>
      </c>
      <c r="GF1127" s="9">
        <v>89.83</v>
      </c>
      <c r="GG1127" s="9">
        <v>87.3</v>
      </c>
      <c r="GH1127" s="9">
        <v>85.39</v>
      </c>
      <c r="GI1127" s="9">
        <v>83.97</v>
      </c>
      <c r="GJ1127" s="9">
        <v>82.78</v>
      </c>
      <c r="GK1127" s="9">
        <v>81.72</v>
      </c>
      <c r="GL1127" s="9">
        <v>80.83</v>
      </c>
      <c r="GM1127" s="9">
        <v>80.11</v>
      </c>
      <c r="GN1127" s="9">
        <v>79.5</v>
      </c>
      <c r="GO1127" s="9">
        <v>78.98</v>
      </c>
      <c r="GP1127" s="9">
        <v>78.540000000000006</v>
      </c>
      <c r="GQ1127" s="9">
        <v>78.13</v>
      </c>
      <c r="GR1127" s="9">
        <v>77.78</v>
      </c>
      <c r="GS1127" s="9">
        <v>77.48</v>
      </c>
      <c r="GT1127" s="9">
        <v>77.2</v>
      </c>
      <c r="GU1127" s="9">
        <v>76.95</v>
      </c>
      <c r="GV1127" s="9">
        <v>76.72</v>
      </c>
      <c r="GW1127" s="9">
        <v>76.45</v>
      </c>
      <c r="GX1127" s="9">
        <v>76.19</v>
      </c>
      <c r="GY1127" s="9">
        <v>75.989999999999995</v>
      </c>
      <c r="GZ1127" s="9">
        <v>75.83</v>
      </c>
      <c r="HA1127" s="9">
        <v>75.69</v>
      </c>
      <c r="HB1127" s="9">
        <v>75.53</v>
      </c>
      <c r="HC1127" s="9">
        <v>75.349999999999994</v>
      </c>
      <c r="HD1127" s="9">
        <v>75.16</v>
      </c>
      <c r="HE1127" s="9">
        <v>74.959999999999994</v>
      </c>
      <c r="HF1127" s="9">
        <v>74.77</v>
      </c>
      <c r="HG1127" s="9">
        <v>74.61</v>
      </c>
      <c r="HH1127" s="9">
        <v>74.48</v>
      </c>
      <c r="HI1127" s="9">
        <v>74.319999999999993</v>
      </c>
      <c r="HJ1127" s="9">
        <v>74.180000000000007</v>
      </c>
      <c r="HK1127" s="9">
        <v>74.06</v>
      </c>
      <c r="HL1127" s="9">
        <v>73.95</v>
      </c>
      <c r="HM1127" s="9">
        <v>73.83</v>
      </c>
      <c r="HN1127" s="9">
        <v>73.72</v>
      </c>
      <c r="HO1127" s="9">
        <v>73.56</v>
      </c>
      <c r="HP1127" s="9">
        <v>73.41</v>
      </c>
      <c r="HQ1127" s="9">
        <v>73.239999999999995</v>
      </c>
      <c r="HR1127" s="9">
        <v>73.08</v>
      </c>
      <c r="HS1127" s="9">
        <v>72.930000000000007</v>
      </c>
      <c r="HT1127" s="9">
        <v>72.81</v>
      </c>
      <c r="HU1127" s="9">
        <v>72.66</v>
      </c>
      <c r="HV1127" s="9">
        <v>72.569999999999993</v>
      </c>
      <c r="HW1127" s="9">
        <v>72.48</v>
      </c>
      <c r="HX1127" s="9">
        <v>72.400000000000006</v>
      </c>
      <c r="HY1127" s="9">
        <v>72.319999999999993</v>
      </c>
      <c r="ID1127" s="14">
        <v>84.838099999999997</v>
      </c>
      <c r="IE1127" s="14">
        <v>84.747900000000001</v>
      </c>
      <c r="IF1127" s="14">
        <v>-0.10641399999999999</v>
      </c>
      <c r="IH1127" s="7">
        <v>99.39</v>
      </c>
      <c r="II1127" s="9">
        <v>106.3</v>
      </c>
    </row>
    <row r="1128" spans="1:243" x14ac:dyDescent="0.35">
      <c r="A1128" s="6">
        <f t="shared" si="236"/>
        <v>46129</v>
      </c>
      <c r="B1128" s="13">
        <f t="shared" si="237"/>
        <v>4</v>
      </c>
      <c r="C1128" s="13">
        <f t="shared" si="238"/>
        <v>2026</v>
      </c>
      <c r="D1128">
        <f t="shared" si="239"/>
        <v>202604</v>
      </c>
      <c r="E1128">
        <f t="shared" si="240"/>
        <v>2</v>
      </c>
      <c r="F1128">
        <f t="shared" si="241"/>
        <v>202602</v>
      </c>
      <c r="G1128" t="s">
        <v>2350</v>
      </c>
      <c r="H1128" s="9">
        <v>3.75</v>
      </c>
      <c r="I1128" s="9">
        <v>3.73</v>
      </c>
      <c r="J1128" s="10">
        <v>3.7258284000000002</v>
      </c>
      <c r="K1128" s="10">
        <v>3.7756702999999998</v>
      </c>
      <c r="L1128" s="10">
        <v>3.8267915000000001</v>
      </c>
      <c r="M1128" s="10">
        <v>3.8741249</v>
      </c>
      <c r="N1128" s="10">
        <v>3.9129915999999998</v>
      </c>
      <c r="O1128" s="10">
        <v>3.9404050000000002</v>
      </c>
      <c r="P1128" s="10">
        <v>3.9573621000000001</v>
      </c>
      <c r="Q1128" s="10">
        <v>3.9656698000000001</v>
      </c>
      <c r="R1128" s="10">
        <v>3.9679962999999998</v>
      </c>
      <c r="S1128" s="10">
        <v>3.9667569</v>
      </c>
      <c r="T1128" s="10">
        <v>3.9630841000000001</v>
      </c>
      <c r="U1128" s="10">
        <v>3.9575130000000001</v>
      </c>
      <c r="V1128" s="10">
        <v>3.9500986</v>
      </c>
      <c r="W1128" s="10">
        <v>3.9411659999999999</v>
      </c>
      <c r="X1128" s="10">
        <v>3.9311615999999998</v>
      </c>
      <c r="Y1128" s="10">
        <v>3.9205312999999999</v>
      </c>
      <c r="Z1128" s="10">
        <v>3.9097208999999999</v>
      </c>
      <c r="AA1128" s="10">
        <v>3.8991769000000001</v>
      </c>
      <c r="AB1128" s="10">
        <v>3.8892994999999999</v>
      </c>
      <c r="AC1128" s="10">
        <v>3.8802778999999998</v>
      </c>
      <c r="AD1128" s="10">
        <v>3.8722401999999998</v>
      </c>
      <c r="AE1128" s="10">
        <v>3.8653145000000002</v>
      </c>
      <c r="AF1128" s="10">
        <v>3.8596286000000002</v>
      </c>
      <c r="AG1128" s="10">
        <v>3.8553107</v>
      </c>
      <c r="AH1128" s="10">
        <v>3.8524607</v>
      </c>
      <c r="AI1128" s="10">
        <v>3.8510426</v>
      </c>
      <c r="AJ1128" s="10">
        <v>3.8509788</v>
      </c>
      <c r="AK1128" s="10">
        <v>3.8521917999999999</v>
      </c>
      <c r="AL1128" s="10">
        <v>3.8546040000000001</v>
      </c>
      <c r="AM1128" s="10">
        <v>3.8581379</v>
      </c>
      <c r="AN1128" s="10">
        <v>3.8627159</v>
      </c>
      <c r="AO1128" s="10">
        <v>3.8682606000000002</v>
      </c>
      <c r="AP1128" s="10">
        <v>3.8746942999999998</v>
      </c>
      <c r="AQ1128" s="10">
        <v>3.8819393999999998</v>
      </c>
      <c r="AR1128" s="10">
        <v>3.8899186000000001</v>
      </c>
      <c r="AS1128" s="10">
        <v>3.8985541000000001</v>
      </c>
      <c r="AT1128" s="10">
        <v>3.907775</v>
      </c>
      <c r="AU1128" s="10">
        <v>3.9175388</v>
      </c>
      <c r="AV1128" s="10">
        <v>3.9278110000000002</v>
      </c>
      <c r="AW1128" s="10">
        <v>3.9385569999999999</v>
      </c>
      <c r="AX1128" s="10">
        <v>3.9497426</v>
      </c>
      <c r="AY1128" s="10">
        <v>3.9613328000000001</v>
      </c>
      <c r="AZ1128" s="10">
        <v>3.9732932999999999</v>
      </c>
      <c r="BA1128" s="10">
        <v>3.9855898000000001</v>
      </c>
      <c r="BB1128" s="10">
        <v>3.9981874999999998</v>
      </c>
      <c r="BC1128" s="10">
        <v>4.0110519</v>
      </c>
      <c r="BD1128" s="10">
        <v>4.0241486999999996</v>
      </c>
      <c r="BE1128" s="10">
        <v>4.0374429999999997</v>
      </c>
      <c r="BF1128" s="10">
        <v>4.0509044999999997</v>
      </c>
      <c r="BG1128" s="10">
        <v>4.0645198999999996</v>
      </c>
      <c r="BH1128" s="10">
        <v>4.0782803999999997</v>
      </c>
      <c r="BI1128" s="10">
        <v>4.0921776999999997</v>
      </c>
      <c r="BJ1128" s="10">
        <v>4.1062032000000004</v>
      </c>
      <c r="BK1128" s="10">
        <v>4.1203482999999999</v>
      </c>
      <c r="BL1128" s="10">
        <v>4.1346043999999997</v>
      </c>
      <c r="BM1128" s="10">
        <v>4.1489631999999999</v>
      </c>
      <c r="BN1128" s="10">
        <v>4.1634159000000004</v>
      </c>
      <c r="BO1128" s="10">
        <v>4.1779539999999997</v>
      </c>
      <c r="BP1128" s="10">
        <v>4.1925692000000003</v>
      </c>
      <c r="BQ1128" s="10">
        <v>4.2072526000000003</v>
      </c>
      <c r="BR1128" s="10">
        <v>4.2963979999999999</v>
      </c>
      <c r="BS1128" s="10">
        <v>4.3863817999999997</v>
      </c>
      <c r="BU1128" s="9">
        <v>97.11</v>
      </c>
      <c r="BV1128" s="9">
        <v>95.1</v>
      </c>
      <c r="BW1128" s="9">
        <v>93.65</v>
      </c>
      <c r="BX1128" s="9">
        <v>94.43</v>
      </c>
      <c r="BY1128" s="9">
        <v>95.78</v>
      </c>
      <c r="BZ1128" s="9">
        <v>95.68</v>
      </c>
      <c r="CA1128" s="9">
        <v>99.98</v>
      </c>
      <c r="CB1128" s="9">
        <v>101.9</v>
      </c>
      <c r="CC1128" s="9">
        <v>102.66</v>
      </c>
      <c r="CD1128" s="9">
        <v>101.88</v>
      </c>
      <c r="CE1128" s="9">
        <v>93.37</v>
      </c>
      <c r="CF1128" s="9">
        <v>85.28</v>
      </c>
      <c r="CG1128" s="9">
        <v>78.099999999999994</v>
      </c>
      <c r="CH1128" s="9">
        <v>76.31</v>
      </c>
      <c r="CI1128" s="9">
        <v>75.73</v>
      </c>
      <c r="CJ1128" s="9">
        <v>76.12</v>
      </c>
      <c r="CK1128" s="9">
        <v>76.56</v>
      </c>
      <c r="CL1128" s="9">
        <v>77.34</v>
      </c>
      <c r="CM1128" s="9">
        <v>77.97</v>
      </c>
      <c r="CN1128" s="9">
        <v>79.27</v>
      </c>
      <c r="CO1128" s="9">
        <v>84.21</v>
      </c>
      <c r="CP1128" s="9">
        <v>82.67</v>
      </c>
      <c r="CQ1128" s="9">
        <v>76</v>
      </c>
      <c r="CR1128" s="9">
        <v>66.72</v>
      </c>
      <c r="CS1128" s="9">
        <v>63.31</v>
      </c>
      <c r="CT1128" s="9">
        <v>61.66</v>
      </c>
      <c r="CU1128" s="9">
        <v>60.06</v>
      </c>
      <c r="CV1128" s="9">
        <v>59.3</v>
      </c>
      <c r="CW1128" s="9">
        <v>60.74</v>
      </c>
      <c r="CX1128" s="9">
        <v>64.61</v>
      </c>
      <c r="CY1128" s="9">
        <v>67.069999999999993</v>
      </c>
      <c r="CZ1128" s="9">
        <v>68.7</v>
      </c>
      <c r="DA1128" s="9">
        <v>71.61</v>
      </c>
      <c r="DB1128" s="9">
        <v>71.099999999999994</v>
      </c>
      <c r="DC1128" s="9">
        <v>69.16</v>
      </c>
      <c r="DD1128" s="9">
        <v>61.89</v>
      </c>
      <c r="DE1128" s="9">
        <v>58.26</v>
      </c>
      <c r="DF1128" s="9">
        <v>56.85</v>
      </c>
      <c r="DG1128" s="9">
        <v>58.89</v>
      </c>
      <c r="DH1128" s="9">
        <v>59.01</v>
      </c>
      <c r="DI1128" s="9">
        <v>59.98</v>
      </c>
      <c r="DJ1128" s="9">
        <v>64.56</v>
      </c>
      <c r="DK1128" s="9">
        <v>66.72</v>
      </c>
      <c r="DL1128" s="9">
        <v>68.239999999999995</v>
      </c>
      <c r="DM1128" s="9">
        <v>69.7</v>
      </c>
      <c r="DN1128" s="9">
        <v>70.77</v>
      </c>
      <c r="DO1128" s="9">
        <v>69.73</v>
      </c>
      <c r="DP1128" s="9">
        <v>66.260000000000005</v>
      </c>
      <c r="DR1128" s="9">
        <v>82.28</v>
      </c>
      <c r="DS1128" s="9">
        <v>85</v>
      </c>
      <c r="DT1128" s="9">
        <v>83.5</v>
      </c>
      <c r="DU1128" s="9">
        <v>83.9</v>
      </c>
      <c r="DV1128" s="9">
        <v>84.8</v>
      </c>
      <c r="DW1128" s="9">
        <v>86.67</v>
      </c>
      <c r="DX1128" s="9">
        <v>87.62</v>
      </c>
      <c r="DY1128" s="9">
        <v>89.05</v>
      </c>
      <c r="DZ1128" s="9">
        <v>88.64</v>
      </c>
      <c r="EA1128" s="9">
        <v>89.34</v>
      </c>
      <c r="EB1128" s="9">
        <v>86.14</v>
      </c>
      <c r="EC1128" s="9">
        <v>76.819999999999993</v>
      </c>
      <c r="ED1128" s="9">
        <v>69.680000000000007</v>
      </c>
      <c r="EE1128" s="9">
        <v>67.260000000000005</v>
      </c>
      <c r="EF1128" s="9">
        <v>68.67</v>
      </c>
      <c r="EG1128" s="9">
        <v>69.69</v>
      </c>
      <c r="EH1128" s="9">
        <v>71.599999999999994</v>
      </c>
      <c r="EI1128" s="9">
        <v>74.23</v>
      </c>
      <c r="EJ1128" s="9">
        <v>75.900000000000006</v>
      </c>
      <c r="EK1128" s="9">
        <v>76.12</v>
      </c>
      <c r="EL1128" s="9">
        <v>76.209999999999994</v>
      </c>
      <c r="EM1128" s="9">
        <v>75.58</v>
      </c>
      <c r="EN1128" s="9">
        <v>72.930000000000007</v>
      </c>
      <c r="EO1128" s="9">
        <v>64.16</v>
      </c>
      <c r="EP1128" s="9">
        <v>59.72</v>
      </c>
      <c r="EQ1128" s="9">
        <v>57.78</v>
      </c>
      <c r="ER1128" s="9">
        <v>57.48</v>
      </c>
      <c r="ES1128" s="9">
        <v>58.44</v>
      </c>
      <c r="ET1128" s="9">
        <v>60.62</v>
      </c>
      <c r="EU1128" s="9">
        <v>66.94</v>
      </c>
      <c r="EV1128" s="9">
        <v>68.8</v>
      </c>
      <c r="EW1128" s="9">
        <v>69.19</v>
      </c>
      <c r="EX1128" s="9">
        <v>69.19</v>
      </c>
      <c r="EY1128" s="9">
        <v>68.680000000000007</v>
      </c>
      <c r="EZ1128" s="9">
        <v>66.7</v>
      </c>
      <c r="FA1128" s="9">
        <v>63.3</v>
      </c>
      <c r="FB1128" s="9">
        <v>61.38</v>
      </c>
      <c r="FC1128" s="9">
        <v>60.3</v>
      </c>
      <c r="FD1128" s="9">
        <v>60.16</v>
      </c>
      <c r="FE1128" s="9">
        <v>61.1</v>
      </c>
      <c r="FF1128" s="9">
        <v>62.74</v>
      </c>
      <c r="FG1128" s="9">
        <v>67.599999999999994</v>
      </c>
      <c r="FH1128" s="9">
        <v>68.760000000000005</v>
      </c>
      <c r="FI1128" s="9">
        <v>69.37</v>
      </c>
      <c r="FJ1128" s="9">
        <v>68.31</v>
      </c>
      <c r="FK1128" s="9">
        <v>68.63</v>
      </c>
      <c r="FL1128" s="9">
        <v>67.459999999999994</v>
      </c>
      <c r="FM1128" s="9">
        <v>64.180000000000007</v>
      </c>
      <c r="FO1128" s="9">
        <v>84.556799999999996</v>
      </c>
      <c r="FP1128" s="7">
        <v>98.63</v>
      </c>
      <c r="FQ1128" s="9">
        <v>1.357</v>
      </c>
      <c r="FT1128" s="7">
        <v>4.13</v>
      </c>
      <c r="FU1128" s="7">
        <v>4.7699999999999996</v>
      </c>
      <c r="FV1128" s="9">
        <v>84.837199999999996</v>
      </c>
      <c r="FX1128" s="9">
        <v>90.38</v>
      </c>
      <c r="FY1128" s="9">
        <v>83.86</v>
      </c>
      <c r="FZ1128" s="9">
        <v>79.41</v>
      </c>
      <c r="GA1128" s="9">
        <v>75.41</v>
      </c>
      <c r="GB1128" s="9">
        <v>73.010000000000005</v>
      </c>
      <c r="GD1128" s="9">
        <v>90.38</v>
      </c>
      <c r="GE1128" s="9">
        <v>86.51</v>
      </c>
      <c r="GF1128" s="9">
        <v>83.86</v>
      </c>
      <c r="GG1128" s="9">
        <v>82.01</v>
      </c>
      <c r="GH1128" s="9">
        <v>80.540000000000006</v>
      </c>
      <c r="GI1128" s="9">
        <v>79.41</v>
      </c>
      <c r="GJ1128" s="9">
        <v>78.45</v>
      </c>
      <c r="GK1128" s="9">
        <v>77.59</v>
      </c>
      <c r="GL1128" s="9">
        <v>76.87</v>
      </c>
      <c r="GM1128" s="9">
        <v>76.31</v>
      </c>
      <c r="GN1128" s="9">
        <v>75.83</v>
      </c>
      <c r="GO1128" s="9">
        <v>75.41</v>
      </c>
      <c r="GP1128" s="9">
        <v>75.069999999999993</v>
      </c>
      <c r="GQ1128" s="9">
        <v>74.75</v>
      </c>
      <c r="GR1128" s="9">
        <v>74.48</v>
      </c>
      <c r="GS1128" s="9">
        <v>74.260000000000005</v>
      </c>
      <c r="GT1128" s="9">
        <v>74.06</v>
      </c>
      <c r="GU1128" s="9">
        <v>73.88</v>
      </c>
      <c r="GV1128" s="9">
        <v>73.709999999999994</v>
      </c>
      <c r="GW1128" s="9">
        <v>73.5</v>
      </c>
      <c r="GX1128" s="9">
        <v>73.3</v>
      </c>
      <c r="GY1128" s="9">
        <v>73.17</v>
      </c>
      <c r="GZ1128" s="9">
        <v>73.09</v>
      </c>
      <c r="HA1128" s="9">
        <v>73.010000000000005</v>
      </c>
      <c r="HB1128" s="9">
        <v>72.91</v>
      </c>
      <c r="HC1128" s="9">
        <v>72.78</v>
      </c>
      <c r="HD1128" s="9">
        <v>72.650000000000006</v>
      </c>
      <c r="HE1128" s="9">
        <v>72.510000000000005</v>
      </c>
      <c r="HF1128" s="9">
        <v>72.38</v>
      </c>
      <c r="HG1128" s="9">
        <v>72.27</v>
      </c>
      <c r="HH1128" s="9">
        <v>72.180000000000007</v>
      </c>
      <c r="HI1128" s="9">
        <v>72.069999999999993</v>
      </c>
      <c r="HJ1128" s="9">
        <v>71.98</v>
      </c>
      <c r="HK1128" s="9">
        <v>71.91</v>
      </c>
      <c r="HL1128" s="9">
        <v>71.849999999999994</v>
      </c>
      <c r="HM1128" s="9">
        <v>71.78</v>
      </c>
      <c r="HN1128" s="9">
        <v>71.7</v>
      </c>
      <c r="HO1128" s="9">
        <v>71.569999999999993</v>
      </c>
      <c r="HP1128" s="9">
        <v>71.45</v>
      </c>
      <c r="HQ1128" s="9">
        <v>71.31</v>
      </c>
      <c r="HR1128" s="9">
        <v>71.19</v>
      </c>
      <c r="HS1128" s="9">
        <v>71.08</v>
      </c>
      <c r="HT1128" s="9">
        <v>71</v>
      </c>
      <c r="HU1128" s="9">
        <v>70.88</v>
      </c>
      <c r="HV1128" s="9">
        <v>70.81</v>
      </c>
      <c r="HW1128" s="9">
        <v>70.739999999999995</v>
      </c>
      <c r="HX1128" s="9">
        <v>70.69</v>
      </c>
      <c r="HY1128" s="9">
        <v>70.64</v>
      </c>
      <c r="ID1128" s="14">
        <v>84.838099999999997</v>
      </c>
      <c r="IE1128" s="14">
        <v>84.747900000000001</v>
      </c>
      <c r="IF1128" s="14">
        <v>-0.10641399999999999</v>
      </c>
      <c r="IH1128" s="7">
        <v>90.38</v>
      </c>
      <c r="II1128" s="9">
        <v>97.11</v>
      </c>
    </row>
    <row r="1129" spans="1:243" x14ac:dyDescent="0.35">
      <c r="A1129" s="6">
        <f t="shared" si="236"/>
        <v>46132</v>
      </c>
      <c r="B1129" s="13">
        <f t="shared" si="237"/>
        <v>4</v>
      </c>
      <c r="C1129" s="13">
        <f t="shared" si="238"/>
        <v>2026</v>
      </c>
      <c r="D1129">
        <f t="shared" si="239"/>
        <v>202604</v>
      </c>
      <c r="E1129">
        <f t="shared" si="240"/>
        <v>2</v>
      </c>
      <c r="F1129">
        <f t="shared" si="241"/>
        <v>202602</v>
      </c>
      <c r="G1129" t="s">
        <v>2362</v>
      </c>
      <c r="H1129" s="9">
        <v>3.75</v>
      </c>
      <c r="I1129" s="9">
        <v>3.7303999999999999</v>
      </c>
      <c r="J1129" s="10">
        <v>3.7270313000000002</v>
      </c>
      <c r="K1129" s="10">
        <v>3.7912132999999999</v>
      </c>
      <c r="L1129" s="10">
        <v>3.8551196999999999</v>
      </c>
      <c r="M1129" s="10">
        <v>3.9134793000000001</v>
      </c>
      <c r="N1129" s="10">
        <v>3.9616471999999998</v>
      </c>
      <c r="O1129" s="10">
        <v>3.9968469999999998</v>
      </c>
      <c r="P1129" s="10">
        <v>4.0215747999999998</v>
      </c>
      <c r="Q1129" s="10">
        <v>4.0381001999999997</v>
      </c>
      <c r="R1129" s="10">
        <v>4.0497345999999999</v>
      </c>
      <c r="S1129" s="10">
        <v>4.0588670999999996</v>
      </c>
      <c r="T1129" s="10">
        <v>4.0661803000000001</v>
      </c>
      <c r="U1129" s="10">
        <v>4.0711370000000002</v>
      </c>
      <c r="V1129" s="10">
        <v>4.0727371999999997</v>
      </c>
      <c r="W1129" s="10">
        <v>4.0711462000000003</v>
      </c>
      <c r="X1129" s="10">
        <v>4.0668572000000003</v>
      </c>
      <c r="Y1129" s="10">
        <v>4.0603638000000002</v>
      </c>
      <c r="Z1129" s="10">
        <v>4.0521590999999999</v>
      </c>
      <c r="AA1129" s="10">
        <v>4.0427369000000004</v>
      </c>
      <c r="AB1129" s="10">
        <v>4.0325683000000003</v>
      </c>
      <c r="AC1129" s="10">
        <v>4.0220317000000003</v>
      </c>
      <c r="AD1129" s="10">
        <v>4.0114812000000004</v>
      </c>
      <c r="AE1129" s="10">
        <v>4.0012708000000003</v>
      </c>
      <c r="AF1129" s="10">
        <v>3.9917544999999999</v>
      </c>
      <c r="AG1129" s="10">
        <v>3.9832863999999999</v>
      </c>
      <c r="AH1129" s="10">
        <v>3.9761586000000002</v>
      </c>
      <c r="AI1129" s="10">
        <v>3.9703905000000002</v>
      </c>
      <c r="AJ1129" s="10">
        <v>3.9659262000000002</v>
      </c>
      <c r="AK1129" s="10">
        <v>3.9627096000000002</v>
      </c>
      <c r="AL1129" s="10">
        <v>3.9606846999999998</v>
      </c>
      <c r="AM1129" s="10">
        <v>3.9597954999999998</v>
      </c>
      <c r="AN1129" s="10">
        <v>3.9599861999999999</v>
      </c>
      <c r="AO1129" s="10">
        <v>3.9612007</v>
      </c>
      <c r="AP1129" s="10">
        <v>3.9633829999999999</v>
      </c>
      <c r="AQ1129" s="10">
        <v>3.9664771000000001</v>
      </c>
      <c r="AR1129" s="10">
        <v>3.9704272</v>
      </c>
      <c r="AS1129" s="10">
        <v>3.9751770999999998</v>
      </c>
      <c r="AT1129" s="10">
        <v>3.9806746999999998</v>
      </c>
      <c r="AU1129" s="10">
        <v>3.9868853999999998</v>
      </c>
      <c r="AV1129" s="10">
        <v>3.9937787999999999</v>
      </c>
      <c r="AW1129" s="10">
        <v>4.0013247999999999</v>
      </c>
      <c r="AX1129" s="10">
        <v>4.0094932999999999</v>
      </c>
      <c r="AY1129" s="10">
        <v>4.0182542000000003</v>
      </c>
      <c r="AZ1129" s="10">
        <v>4.0275771999999996</v>
      </c>
      <c r="BA1129" s="10">
        <v>4.0374324000000001</v>
      </c>
      <c r="BB1129" s="10">
        <v>4.0477894000000001</v>
      </c>
      <c r="BC1129" s="10">
        <v>4.0586181999999997</v>
      </c>
      <c r="BD1129" s="10">
        <v>4.0698886999999999</v>
      </c>
      <c r="BE1129" s="10">
        <v>4.0815706</v>
      </c>
      <c r="BF1129" s="10">
        <v>4.0936352999999999</v>
      </c>
      <c r="BG1129" s="10">
        <v>4.1060632999999997</v>
      </c>
      <c r="BH1129" s="10">
        <v>4.1188377000000003</v>
      </c>
      <c r="BI1129" s="10">
        <v>4.1319422000000001</v>
      </c>
      <c r="BJ1129" s="10">
        <v>4.1453604999999998</v>
      </c>
      <c r="BK1129" s="10">
        <v>4.1590758000000001</v>
      </c>
      <c r="BL1129" s="10">
        <v>4.1730716000000001</v>
      </c>
      <c r="BM1129" s="10">
        <v>4.1873319000000002</v>
      </c>
      <c r="BN1129" s="10">
        <v>4.2018395999999996</v>
      </c>
      <c r="BO1129" s="10">
        <v>4.2165784999999998</v>
      </c>
      <c r="BP1129" s="10">
        <v>4.2315322999999996</v>
      </c>
      <c r="BQ1129" s="10">
        <v>4.2466841999999998</v>
      </c>
      <c r="BR1129" s="10">
        <v>4.3408335999999998</v>
      </c>
      <c r="BS1129" s="10">
        <v>4.4379553999999999</v>
      </c>
      <c r="BU1129" s="9">
        <v>101.31</v>
      </c>
      <c r="BV1129" s="9">
        <v>99.13</v>
      </c>
      <c r="BW1129" s="9">
        <v>97.39</v>
      </c>
      <c r="BX1129" s="9">
        <v>97.72</v>
      </c>
      <c r="BY1129" s="9">
        <v>98.77</v>
      </c>
      <c r="BZ1129" s="9">
        <v>98.72</v>
      </c>
      <c r="CA1129" s="9">
        <v>102.74</v>
      </c>
      <c r="CB1129" s="9">
        <v>104.55</v>
      </c>
      <c r="CC1129" s="9">
        <v>105.46</v>
      </c>
      <c r="CD1129" s="9">
        <v>104.53</v>
      </c>
      <c r="CE1129" s="9">
        <v>96.54</v>
      </c>
      <c r="CF1129" s="9">
        <v>87.14</v>
      </c>
      <c r="CG1129" s="9">
        <v>79.989999999999995</v>
      </c>
      <c r="CH1129" s="9">
        <v>77.959999999999994</v>
      </c>
      <c r="CI1129" s="9">
        <v>77.31</v>
      </c>
      <c r="CJ1129" s="9">
        <v>77.790000000000006</v>
      </c>
      <c r="CK1129" s="9">
        <v>78.459999999999994</v>
      </c>
      <c r="CL1129" s="9">
        <v>78.989999999999995</v>
      </c>
      <c r="CM1129" s="9">
        <v>79.64</v>
      </c>
      <c r="CN1129" s="9">
        <v>80.930000000000007</v>
      </c>
      <c r="CO1129" s="9">
        <v>85.7</v>
      </c>
      <c r="CP1129" s="9">
        <v>84.16</v>
      </c>
      <c r="CQ1129" s="9">
        <v>77.5</v>
      </c>
      <c r="CR1129" s="9">
        <v>68.17</v>
      </c>
      <c r="CS1129" s="9">
        <v>64.75</v>
      </c>
      <c r="CT1129" s="9">
        <v>63.1</v>
      </c>
      <c r="CU1129" s="9">
        <v>61.5</v>
      </c>
      <c r="CV1129" s="9">
        <v>60.74</v>
      </c>
      <c r="CW1129" s="9">
        <v>62.17</v>
      </c>
      <c r="CX1129" s="9">
        <v>65.77</v>
      </c>
      <c r="CY1129" s="9">
        <v>68.14</v>
      </c>
      <c r="CZ1129" s="9">
        <v>69.78</v>
      </c>
      <c r="DA1129" s="9">
        <v>73.010000000000005</v>
      </c>
      <c r="DB1129" s="9">
        <v>72.5</v>
      </c>
      <c r="DC1129" s="9">
        <v>70.25</v>
      </c>
      <c r="DD1129" s="9">
        <v>62.45</v>
      </c>
      <c r="DE1129" s="9">
        <v>58.55</v>
      </c>
      <c r="DF1129" s="9">
        <v>57.14</v>
      </c>
      <c r="DG1129" s="9">
        <v>59.18</v>
      </c>
      <c r="DH1129" s="9">
        <v>59.3</v>
      </c>
      <c r="DI1129" s="9">
        <v>60.27</v>
      </c>
      <c r="DJ1129" s="9">
        <v>64.849999999999994</v>
      </c>
      <c r="DK1129" s="9">
        <v>67.010000000000005</v>
      </c>
      <c r="DL1129" s="9">
        <v>68.52</v>
      </c>
      <c r="DM1129" s="9">
        <v>69.98</v>
      </c>
      <c r="DN1129" s="9">
        <v>71.05</v>
      </c>
      <c r="DO1129" s="9">
        <v>70.010000000000005</v>
      </c>
      <c r="DP1129" s="9">
        <v>66.540000000000006</v>
      </c>
      <c r="DR1129" s="9">
        <v>84.16</v>
      </c>
      <c r="DS1129" s="9">
        <v>86.48</v>
      </c>
      <c r="DT1129" s="9">
        <v>84.97</v>
      </c>
      <c r="DU1129" s="9">
        <v>85.31</v>
      </c>
      <c r="DV1129" s="9">
        <v>86.12</v>
      </c>
      <c r="DW1129" s="9">
        <v>87.91</v>
      </c>
      <c r="DX1129" s="9">
        <v>88.86</v>
      </c>
      <c r="DY1129" s="9">
        <v>90.3</v>
      </c>
      <c r="DZ1129" s="9">
        <v>89.83</v>
      </c>
      <c r="EA1129" s="9">
        <v>90.54</v>
      </c>
      <c r="EB1129" s="9">
        <v>87.32</v>
      </c>
      <c r="EC1129" s="9">
        <v>76.989999999999995</v>
      </c>
      <c r="ED1129" s="9">
        <v>69.849999999999994</v>
      </c>
      <c r="EE1129" s="9">
        <v>67.430000000000007</v>
      </c>
      <c r="EF1129" s="9">
        <v>68.819999999999993</v>
      </c>
      <c r="EG1129" s="9">
        <v>69.849999999999994</v>
      </c>
      <c r="EH1129" s="9">
        <v>71.760000000000005</v>
      </c>
      <c r="EI1129" s="9">
        <v>74.48</v>
      </c>
      <c r="EJ1129" s="9">
        <v>76.16</v>
      </c>
      <c r="EK1129" s="9">
        <v>76.38</v>
      </c>
      <c r="EL1129" s="9">
        <v>76.47</v>
      </c>
      <c r="EM1129" s="9">
        <v>75.84</v>
      </c>
      <c r="EN1129" s="9">
        <v>73.180000000000007</v>
      </c>
      <c r="EO1129" s="9">
        <v>65.98</v>
      </c>
      <c r="EP1129" s="9">
        <v>61.54</v>
      </c>
      <c r="EQ1129" s="9">
        <v>59.6</v>
      </c>
      <c r="ER1129" s="9">
        <v>59.31</v>
      </c>
      <c r="ES1129" s="9">
        <v>60.26</v>
      </c>
      <c r="ET1129" s="9">
        <v>62.44</v>
      </c>
      <c r="EU1129" s="9">
        <v>66.81</v>
      </c>
      <c r="EV1129" s="9">
        <v>68.67</v>
      </c>
      <c r="EW1129" s="9">
        <v>69.06</v>
      </c>
      <c r="EX1129" s="9">
        <v>69.06</v>
      </c>
      <c r="EY1129" s="9">
        <v>68.55</v>
      </c>
      <c r="EZ1129" s="9">
        <v>66.569999999999993</v>
      </c>
      <c r="FA1129" s="9">
        <v>63.28</v>
      </c>
      <c r="FB1129" s="9">
        <v>61.36</v>
      </c>
      <c r="FC1129" s="9">
        <v>60.28</v>
      </c>
      <c r="FD1129" s="9">
        <v>60.14</v>
      </c>
      <c r="FE1129" s="9">
        <v>61.08</v>
      </c>
      <c r="FF1129" s="9">
        <v>62.72</v>
      </c>
      <c r="FG1129" s="9">
        <v>67.52</v>
      </c>
      <c r="FH1129" s="9">
        <v>68.680000000000007</v>
      </c>
      <c r="FI1129" s="9">
        <v>69.290000000000006</v>
      </c>
      <c r="FJ1129" s="9">
        <v>68.23</v>
      </c>
      <c r="FK1129" s="9">
        <v>68.55</v>
      </c>
      <c r="FL1129" s="9">
        <v>67.38</v>
      </c>
      <c r="FM1129" s="9">
        <v>64.16</v>
      </c>
      <c r="FO1129" s="9">
        <v>84.488299999999995</v>
      </c>
      <c r="FP1129" s="7">
        <v>103.4</v>
      </c>
      <c r="FQ1129" s="9">
        <v>1.3524</v>
      </c>
      <c r="FT1129" s="7">
        <v>4.1900000000000004</v>
      </c>
      <c r="FU1129" s="7">
        <v>4.83</v>
      </c>
      <c r="FV1129" s="9">
        <v>84.750200000000007</v>
      </c>
      <c r="FX1129" s="9">
        <v>95.48</v>
      </c>
      <c r="FY1129" s="9">
        <v>87.2</v>
      </c>
      <c r="FZ1129" s="9">
        <v>81.92</v>
      </c>
      <c r="GA1129" s="9">
        <v>77.08</v>
      </c>
      <c r="GB1129" s="9">
        <v>74.11</v>
      </c>
      <c r="GD1129" s="9">
        <v>95.48</v>
      </c>
      <c r="GE1129" s="9">
        <v>90.43</v>
      </c>
      <c r="GF1129" s="9">
        <v>87.2</v>
      </c>
      <c r="GG1129" s="9">
        <v>85</v>
      </c>
      <c r="GH1129" s="9">
        <v>83.28</v>
      </c>
      <c r="GI1129" s="9">
        <v>81.92</v>
      </c>
      <c r="GJ1129" s="9">
        <v>80.78</v>
      </c>
      <c r="GK1129" s="9">
        <v>79.77</v>
      </c>
      <c r="GL1129" s="9">
        <v>78.900000000000006</v>
      </c>
      <c r="GM1129" s="9">
        <v>78.2</v>
      </c>
      <c r="GN1129" s="9">
        <v>77.59</v>
      </c>
      <c r="GO1129" s="9">
        <v>77.08</v>
      </c>
      <c r="GP1129" s="9">
        <v>76.67</v>
      </c>
      <c r="GQ1129" s="9">
        <v>76.28</v>
      </c>
      <c r="GR1129" s="9">
        <v>75.97</v>
      </c>
      <c r="GS1129" s="9">
        <v>75.7</v>
      </c>
      <c r="GT1129" s="9">
        <v>75.459999999999994</v>
      </c>
      <c r="GU1129" s="9">
        <v>75.239999999999995</v>
      </c>
      <c r="GV1129" s="9">
        <v>75.02</v>
      </c>
      <c r="GW1129" s="9">
        <v>74.760000000000005</v>
      </c>
      <c r="GX1129" s="9">
        <v>74.53</v>
      </c>
      <c r="GY1129" s="9">
        <v>74.349999999999994</v>
      </c>
      <c r="GZ1129" s="9">
        <v>74.22</v>
      </c>
      <c r="HA1129" s="9">
        <v>74.11</v>
      </c>
      <c r="HB1129" s="9">
        <v>73.98</v>
      </c>
      <c r="HC1129" s="9">
        <v>73.819999999999993</v>
      </c>
      <c r="HD1129" s="9">
        <v>73.66</v>
      </c>
      <c r="HE1129" s="9">
        <v>73.489999999999995</v>
      </c>
      <c r="HF1129" s="9">
        <v>73.319999999999993</v>
      </c>
      <c r="HG1129" s="9">
        <v>73.180000000000007</v>
      </c>
      <c r="HH1129" s="9">
        <v>73.08</v>
      </c>
      <c r="HI1129" s="9">
        <v>72.95</v>
      </c>
      <c r="HJ1129" s="9">
        <v>72.84</v>
      </c>
      <c r="HK1129" s="9">
        <v>72.75</v>
      </c>
      <c r="HL1129" s="9">
        <v>72.67</v>
      </c>
      <c r="HM1129" s="9">
        <v>72.58</v>
      </c>
      <c r="HN1129" s="9">
        <v>72.48</v>
      </c>
      <c r="HO1129" s="9">
        <v>72.34</v>
      </c>
      <c r="HP1129" s="9">
        <v>72.2</v>
      </c>
      <c r="HQ1129" s="9">
        <v>72.05</v>
      </c>
      <c r="HR1129" s="9">
        <v>71.92</v>
      </c>
      <c r="HS1129" s="9">
        <v>71.790000000000006</v>
      </c>
      <c r="HT1129" s="9">
        <v>71.7</v>
      </c>
      <c r="HU1129" s="9">
        <v>71.58</v>
      </c>
      <c r="HV1129" s="9">
        <v>71.510000000000005</v>
      </c>
      <c r="HW1129" s="9">
        <v>71.44</v>
      </c>
      <c r="HX1129" s="9">
        <v>71.37</v>
      </c>
      <c r="HY1129" s="9">
        <v>71.3</v>
      </c>
      <c r="ID1129" s="14">
        <v>84.838099999999997</v>
      </c>
      <c r="IE1129" s="14">
        <v>84.747900000000001</v>
      </c>
      <c r="IF1129" s="14">
        <v>-0.10641399999999999</v>
      </c>
      <c r="IH1129" s="7">
        <v>95.48</v>
      </c>
      <c r="II1129" s="9">
        <v>101.31</v>
      </c>
    </row>
    <row r="1130" spans="1:243" x14ac:dyDescent="0.35">
      <c r="A1130" s="6">
        <f t="shared" si="236"/>
        <v>46133</v>
      </c>
      <c r="B1130" s="13">
        <f t="shared" ref="B1130:B1137" si="242">MONTH(A1130)</f>
        <v>4</v>
      </c>
      <c r="C1130" s="13">
        <f t="shared" ref="C1130:C1137" si="243">YEAR(A1130)</f>
        <v>2026</v>
      </c>
      <c r="D1130">
        <f t="shared" ref="D1130:D1137" si="244">C1130*100+B1130</f>
        <v>202604</v>
      </c>
      <c r="E1130">
        <f t="shared" ref="E1130:E1137" si="245">IF(B1130&lt;4,1,IF(B1130&lt;7,2,IF(B1130&lt;10,3,4)))</f>
        <v>2</v>
      </c>
      <c r="F1130">
        <f t="shared" ref="F1130:F1137" si="246">C1130*100+E1130</f>
        <v>202602</v>
      </c>
      <c r="G1130" t="s">
        <v>2498</v>
      </c>
      <c r="H1130" s="9">
        <v>3.75</v>
      </c>
      <c r="I1130" s="9">
        <v>3.7307000000000001</v>
      </c>
      <c r="J1130" s="10">
        <v>3.7384476000000002</v>
      </c>
      <c r="K1130" s="10">
        <v>3.8234471999999999</v>
      </c>
      <c r="L1130" s="10">
        <v>3.9087424</v>
      </c>
      <c r="M1130" s="10">
        <v>3.9867773999999998</v>
      </c>
      <c r="N1130" s="10">
        <v>4.0514834000000004</v>
      </c>
      <c r="O1130" s="10">
        <v>4.1001059</v>
      </c>
      <c r="P1130" s="10">
        <v>4.1353325999999999</v>
      </c>
      <c r="Q1130" s="10">
        <v>4.1598367999999999</v>
      </c>
      <c r="R1130" s="10">
        <v>4.1768122999999999</v>
      </c>
      <c r="S1130" s="10">
        <v>4.1892366000000001</v>
      </c>
      <c r="T1130" s="10">
        <v>4.1981153000000004</v>
      </c>
      <c r="U1130" s="10">
        <v>4.2033059000000002</v>
      </c>
      <c r="V1130" s="10">
        <v>4.2042171000000002</v>
      </c>
      <c r="W1130" s="10">
        <v>4.2011585</v>
      </c>
      <c r="X1130" s="10">
        <v>4.1947001000000004</v>
      </c>
      <c r="Y1130" s="10">
        <v>4.1854120000000004</v>
      </c>
      <c r="Z1130" s="10">
        <v>4.1738641000000003</v>
      </c>
      <c r="AA1130" s="10">
        <v>4.1606266999999999</v>
      </c>
      <c r="AB1130" s="10">
        <v>4.1462452000000001</v>
      </c>
      <c r="AC1130" s="10">
        <v>4.1311609000000002</v>
      </c>
      <c r="AD1130" s="10">
        <v>4.1157887000000004</v>
      </c>
      <c r="AE1130" s="10">
        <v>4.1005427000000001</v>
      </c>
      <c r="AF1130" s="10">
        <v>4.0858371</v>
      </c>
      <c r="AG1130" s="10">
        <v>4.0720868000000001</v>
      </c>
      <c r="AH1130" s="10">
        <v>4.0596411000000003</v>
      </c>
      <c r="AI1130" s="10">
        <v>4.0485632000000003</v>
      </c>
      <c r="AJ1130" s="10">
        <v>4.0388378999999999</v>
      </c>
      <c r="AK1130" s="10">
        <v>4.0304494000000002</v>
      </c>
      <c r="AL1130" s="10">
        <v>4.0233821000000001</v>
      </c>
      <c r="AM1130" s="10">
        <v>4.0176207000000002</v>
      </c>
      <c r="AN1130" s="10">
        <v>4.0131493999999996</v>
      </c>
      <c r="AO1130" s="10">
        <v>4.0099526000000001</v>
      </c>
      <c r="AP1130" s="10">
        <v>4.0080149</v>
      </c>
      <c r="AQ1130" s="10">
        <v>4.0073205999999999</v>
      </c>
      <c r="AR1130" s="10">
        <v>4.0078541000000003</v>
      </c>
      <c r="AS1130" s="10">
        <v>4.0095999999999998</v>
      </c>
      <c r="AT1130" s="10">
        <v>4.0125371999999997</v>
      </c>
      <c r="AU1130" s="10">
        <v>4.0166152999999998</v>
      </c>
      <c r="AV1130" s="10">
        <v>4.0217742000000003</v>
      </c>
      <c r="AW1130" s="10">
        <v>4.0279537000000003</v>
      </c>
      <c r="AX1130" s="10">
        <v>4.0350937</v>
      </c>
      <c r="AY1130" s="10">
        <v>4.0431338999999999</v>
      </c>
      <c r="AZ1130" s="10">
        <v>4.0520141000000001</v>
      </c>
      <c r="BA1130" s="10">
        <v>4.0616743</v>
      </c>
      <c r="BB1130" s="10">
        <v>4.0720540999999999</v>
      </c>
      <c r="BC1130" s="10">
        <v>4.0830935000000004</v>
      </c>
      <c r="BD1130" s="10">
        <v>4.0947323000000004</v>
      </c>
      <c r="BE1130" s="10">
        <v>4.1069101999999997</v>
      </c>
      <c r="BF1130" s="10">
        <v>4.1195703999999997</v>
      </c>
      <c r="BG1130" s="10">
        <v>4.1326733999999998</v>
      </c>
      <c r="BH1130" s="10">
        <v>4.1461851999999997</v>
      </c>
      <c r="BI1130" s="10">
        <v>4.1600722000000001</v>
      </c>
      <c r="BJ1130" s="10">
        <v>4.1743011000000001</v>
      </c>
      <c r="BK1130" s="10">
        <v>4.1888376000000003</v>
      </c>
      <c r="BL1130" s="10">
        <v>4.2036483000000002</v>
      </c>
      <c r="BM1130" s="10">
        <v>4.2186995999999999</v>
      </c>
      <c r="BN1130" s="10">
        <v>4.2339574999999998</v>
      </c>
      <c r="BO1130" s="10">
        <v>4.2493884</v>
      </c>
      <c r="BP1130" s="10">
        <v>4.2649587999999996</v>
      </c>
      <c r="BQ1130" s="10">
        <v>4.2806347000000002</v>
      </c>
      <c r="BR1130" s="10">
        <v>4.3757244999999996</v>
      </c>
      <c r="BS1130" s="10">
        <v>4.4703907999999997</v>
      </c>
      <c r="BU1130" s="9">
        <v>105.12</v>
      </c>
      <c r="BV1130" s="9">
        <v>102.97</v>
      </c>
      <c r="BW1130" s="9">
        <v>101.33</v>
      </c>
      <c r="BX1130" s="9">
        <v>102.02</v>
      </c>
      <c r="BY1130" s="9">
        <v>103.02</v>
      </c>
      <c r="BZ1130" s="9">
        <v>102.57</v>
      </c>
      <c r="CA1130" s="9">
        <v>105.66</v>
      </c>
      <c r="CB1130" s="9">
        <v>107.69</v>
      </c>
      <c r="CC1130" s="9">
        <v>108.56</v>
      </c>
      <c r="CD1130" s="9">
        <v>107.49</v>
      </c>
      <c r="CE1130" s="9">
        <v>99.31</v>
      </c>
      <c r="CF1130" s="9">
        <v>89.45</v>
      </c>
      <c r="CG1130" s="9">
        <v>81.94</v>
      </c>
      <c r="CH1130" s="9">
        <v>79.72</v>
      </c>
      <c r="CI1130" s="9">
        <v>78.89</v>
      </c>
      <c r="CJ1130" s="9">
        <v>79.16</v>
      </c>
      <c r="CK1130" s="9">
        <v>79.83</v>
      </c>
      <c r="CL1130" s="9">
        <v>80.17</v>
      </c>
      <c r="CM1130" s="9">
        <v>80.92</v>
      </c>
      <c r="CN1130" s="9">
        <v>82.21</v>
      </c>
      <c r="CO1130" s="9">
        <v>87.12</v>
      </c>
      <c r="CP1130" s="9">
        <v>85.59</v>
      </c>
      <c r="CQ1130" s="9">
        <v>78.900000000000006</v>
      </c>
      <c r="CR1130" s="9">
        <v>68.22</v>
      </c>
      <c r="CS1130" s="9">
        <v>64.8</v>
      </c>
      <c r="CT1130" s="9">
        <v>63.15</v>
      </c>
      <c r="CU1130" s="9">
        <v>61.54</v>
      </c>
      <c r="CV1130" s="9">
        <v>60.78</v>
      </c>
      <c r="CW1130" s="9">
        <v>62.2</v>
      </c>
      <c r="CX1130" s="9">
        <v>65.77</v>
      </c>
      <c r="CY1130" s="9">
        <v>68.23</v>
      </c>
      <c r="CZ1130" s="9">
        <v>69.86</v>
      </c>
      <c r="DA1130" s="9">
        <v>73.099999999999994</v>
      </c>
      <c r="DB1130" s="9">
        <v>72.569999999999993</v>
      </c>
      <c r="DC1130" s="9">
        <v>70.319999999999993</v>
      </c>
      <c r="DD1130" s="9">
        <v>62.29</v>
      </c>
      <c r="DE1130" s="9">
        <v>58.31</v>
      </c>
      <c r="DF1130" s="9">
        <v>56.95</v>
      </c>
      <c r="DG1130" s="9">
        <v>58.94</v>
      </c>
      <c r="DH1130" s="9">
        <v>59.09</v>
      </c>
      <c r="DI1130" s="9">
        <v>60.06</v>
      </c>
      <c r="DJ1130" s="9">
        <v>63.63</v>
      </c>
      <c r="DK1130" s="9">
        <v>65.77</v>
      </c>
      <c r="DL1130" s="9">
        <v>67.849999999999994</v>
      </c>
      <c r="DM1130" s="9">
        <v>69.290000000000006</v>
      </c>
      <c r="DN1130" s="9">
        <v>70.349999999999994</v>
      </c>
      <c r="DO1130" s="9">
        <v>69.31</v>
      </c>
      <c r="DP1130" s="9">
        <v>65.7</v>
      </c>
      <c r="DR1130" s="9">
        <v>87.9</v>
      </c>
      <c r="DS1130" s="9">
        <v>89.79</v>
      </c>
      <c r="DT1130" s="9">
        <v>88.1</v>
      </c>
      <c r="DU1130" s="9">
        <v>88.36</v>
      </c>
      <c r="DV1130" s="9">
        <v>89.16</v>
      </c>
      <c r="DW1130" s="9">
        <v>89.8</v>
      </c>
      <c r="DX1130" s="9">
        <v>90.76</v>
      </c>
      <c r="DY1130" s="9">
        <v>92.22</v>
      </c>
      <c r="DZ1130" s="9">
        <v>91.6</v>
      </c>
      <c r="EA1130" s="9">
        <v>92.32</v>
      </c>
      <c r="EB1130" s="9">
        <v>89.06</v>
      </c>
      <c r="EC1130" s="9">
        <v>78.62</v>
      </c>
      <c r="ED1130" s="9">
        <v>71.47</v>
      </c>
      <c r="EE1130" s="9">
        <v>69.06</v>
      </c>
      <c r="EF1130" s="9">
        <v>70.37</v>
      </c>
      <c r="EG1130" s="9">
        <v>71.400000000000006</v>
      </c>
      <c r="EH1130" s="9">
        <v>73.319999999999993</v>
      </c>
      <c r="EI1130" s="9">
        <v>75.3</v>
      </c>
      <c r="EJ1130" s="9">
        <v>77</v>
      </c>
      <c r="EK1130" s="9">
        <v>77.22</v>
      </c>
      <c r="EL1130" s="9">
        <v>77.31</v>
      </c>
      <c r="EM1130" s="9">
        <v>76.680000000000007</v>
      </c>
      <c r="EN1130" s="9">
        <v>73.98</v>
      </c>
      <c r="EO1130" s="9">
        <v>64.489999999999995</v>
      </c>
      <c r="EP1130" s="9">
        <v>60.05</v>
      </c>
      <c r="EQ1130" s="9">
        <v>58.11</v>
      </c>
      <c r="ER1130" s="9">
        <v>57.82</v>
      </c>
      <c r="ES1130" s="9">
        <v>58.77</v>
      </c>
      <c r="ET1130" s="9">
        <v>60.95</v>
      </c>
      <c r="EU1130" s="9">
        <v>67.11</v>
      </c>
      <c r="EV1130" s="9">
        <v>68.97</v>
      </c>
      <c r="EW1130" s="9">
        <v>69.36</v>
      </c>
      <c r="EX1130" s="9">
        <v>69.349999999999994</v>
      </c>
      <c r="EY1130" s="9">
        <v>68.84</v>
      </c>
      <c r="EZ1130" s="9">
        <v>66.849999999999994</v>
      </c>
      <c r="FA1130" s="9">
        <v>63.69</v>
      </c>
      <c r="FB1130" s="9">
        <v>61.77</v>
      </c>
      <c r="FC1130" s="9">
        <v>60.69</v>
      </c>
      <c r="FD1130" s="9">
        <v>60.55</v>
      </c>
      <c r="FE1130" s="9">
        <v>61.49</v>
      </c>
      <c r="FF1130" s="9">
        <v>63.13</v>
      </c>
      <c r="FG1130" s="9">
        <v>67.75</v>
      </c>
      <c r="FH1130" s="9">
        <v>68.92</v>
      </c>
      <c r="FI1130" s="9">
        <v>69.52</v>
      </c>
      <c r="FJ1130" s="9">
        <v>68.459999999999994</v>
      </c>
      <c r="FK1130" s="9">
        <v>68.77</v>
      </c>
      <c r="FL1130" s="9">
        <v>67.599999999999994</v>
      </c>
      <c r="FM1130" s="9">
        <v>64.400000000000006</v>
      </c>
      <c r="FO1130" s="9">
        <v>84.500699999999995</v>
      </c>
      <c r="FP1130" s="7">
        <v>106.14</v>
      </c>
      <c r="FQ1130" s="9">
        <v>1.3509</v>
      </c>
      <c r="FT1130" s="7">
        <v>4.18</v>
      </c>
      <c r="FU1130" s="7">
        <v>4.88</v>
      </c>
      <c r="FV1130" s="9">
        <v>84.766499999999994</v>
      </c>
      <c r="FX1130" s="9">
        <v>98.48</v>
      </c>
      <c r="FY1130" s="9">
        <v>89.46</v>
      </c>
      <c r="FZ1130" s="9">
        <v>83.26</v>
      </c>
      <c r="GA1130" s="9">
        <v>77.59</v>
      </c>
      <c r="GB1130" s="9">
        <v>74.31</v>
      </c>
      <c r="GD1130" s="9">
        <v>98.48</v>
      </c>
      <c r="GE1130" s="9">
        <v>93.24</v>
      </c>
      <c r="GF1130" s="9">
        <v>89.46</v>
      </c>
      <c r="GG1130" s="9">
        <v>86.84</v>
      </c>
      <c r="GH1130" s="9">
        <v>84.82</v>
      </c>
      <c r="GI1130" s="9">
        <v>83.26</v>
      </c>
      <c r="GJ1130" s="9">
        <v>81.94</v>
      </c>
      <c r="GK1130" s="9">
        <v>80.75</v>
      </c>
      <c r="GL1130" s="9">
        <v>79.73</v>
      </c>
      <c r="GM1130" s="9">
        <v>78.89</v>
      </c>
      <c r="GN1130" s="9">
        <v>78.180000000000007</v>
      </c>
      <c r="GO1130" s="9">
        <v>77.59</v>
      </c>
      <c r="GP1130" s="9">
        <v>77.099999999999994</v>
      </c>
      <c r="GQ1130" s="9">
        <v>76.66</v>
      </c>
      <c r="GR1130" s="9">
        <v>76.319999999999993</v>
      </c>
      <c r="GS1130" s="9">
        <v>76.02</v>
      </c>
      <c r="GT1130" s="9">
        <v>75.75</v>
      </c>
      <c r="GU1130" s="9">
        <v>75.52</v>
      </c>
      <c r="GV1130" s="9">
        <v>75.290000000000006</v>
      </c>
      <c r="GW1130" s="9">
        <v>75.02</v>
      </c>
      <c r="GX1130" s="9">
        <v>74.77</v>
      </c>
      <c r="GY1130" s="9">
        <v>74.569999999999993</v>
      </c>
      <c r="GZ1130" s="9">
        <v>74.430000000000007</v>
      </c>
      <c r="HA1130" s="9">
        <v>74.31</v>
      </c>
      <c r="HB1130" s="9">
        <v>74.17</v>
      </c>
      <c r="HC1130" s="9">
        <v>74</v>
      </c>
      <c r="HD1130" s="9">
        <v>73.83</v>
      </c>
      <c r="HE1130" s="9">
        <v>73.650000000000006</v>
      </c>
      <c r="HF1130" s="9">
        <v>73.47</v>
      </c>
      <c r="HG1130" s="9">
        <v>73.33</v>
      </c>
      <c r="HH1130" s="9">
        <v>73.22</v>
      </c>
      <c r="HI1130" s="9">
        <v>73.08</v>
      </c>
      <c r="HJ1130" s="9">
        <v>72.959999999999994</v>
      </c>
      <c r="HK1130" s="9">
        <v>72.86</v>
      </c>
      <c r="HL1130" s="9">
        <v>72.78</v>
      </c>
      <c r="HM1130" s="9">
        <v>72.69</v>
      </c>
      <c r="HN1130" s="9">
        <v>72.59</v>
      </c>
      <c r="HO1130" s="9">
        <v>72.44</v>
      </c>
      <c r="HP1130" s="9">
        <v>72.290000000000006</v>
      </c>
      <c r="HQ1130" s="9">
        <v>72.150000000000006</v>
      </c>
      <c r="HR1130" s="9">
        <v>72.02</v>
      </c>
      <c r="HS1130" s="9">
        <v>71.88</v>
      </c>
      <c r="HT1130" s="9">
        <v>71.790000000000006</v>
      </c>
      <c r="HU1130" s="9">
        <v>71.67</v>
      </c>
      <c r="HV1130" s="9">
        <v>71.61</v>
      </c>
      <c r="HW1130" s="9">
        <v>71.55</v>
      </c>
      <c r="HX1130" s="9">
        <v>71.489999999999995</v>
      </c>
      <c r="HY1130" s="9">
        <v>71.42</v>
      </c>
      <c r="ID1130" s="14">
        <v>84.838099999999997</v>
      </c>
      <c r="IE1130" s="14">
        <v>84.747900000000001</v>
      </c>
      <c r="IF1130" s="14">
        <v>-0.10641399999999999</v>
      </c>
      <c r="IH1130" s="7">
        <v>98.48</v>
      </c>
      <c r="II1130" s="9">
        <v>105.12</v>
      </c>
    </row>
    <row r="1131" spans="1:243" x14ac:dyDescent="0.35">
      <c r="A1131" s="6">
        <f t="shared" si="236"/>
        <v>46134</v>
      </c>
      <c r="B1131" s="13">
        <f t="shared" si="242"/>
        <v>4</v>
      </c>
      <c r="C1131" s="13">
        <f t="shared" si="243"/>
        <v>2026</v>
      </c>
      <c r="D1131">
        <f t="shared" si="244"/>
        <v>202604</v>
      </c>
      <c r="E1131">
        <f t="shared" si="245"/>
        <v>2</v>
      </c>
      <c r="F1131">
        <f t="shared" si="246"/>
        <v>202602</v>
      </c>
      <c r="G1131" t="s">
        <v>2499</v>
      </c>
      <c r="H1131" s="9">
        <v>3.75</v>
      </c>
      <c r="I1131" s="9">
        <v>3.7303999999999999</v>
      </c>
      <c r="J1131" s="10">
        <v>3.7335916999999998</v>
      </c>
      <c r="K1131" s="10">
        <v>3.8376420000000002</v>
      </c>
      <c r="L1131" s="10">
        <v>3.9403256</v>
      </c>
      <c r="M1131" s="10">
        <v>4.0325264000000001</v>
      </c>
      <c r="N1131" s="10">
        <v>4.108257</v>
      </c>
      <c r="O1131" s="10">
        <v>4.1645156999999999</v>
      </c>
      <c r="P1131" s="10">
        <v>4.2049943000000001</v>
      </c>
      <c r="Q1131" s="10">
        <v>4.2326192999999996</v>
      </c>
      <c r="R1131" s="10">
        <v>4.2513433999999997</v>
      </c>
      <c r="S1131" s="10">
        <v>4.2646401999999997</v>
      </c>
      <c r="T1131" s="10">
        <v>4.2736618999999996</v>
      </c>
      <c r="U1131" s="10">
        <v>4.2785580000000003</v>
      </c>
      <c r="V1131" s="10">
        <v>4.2788392000000002</v>
      </c>
      <c r="W1131" s="10">
        <v>4.2748377</v>
      </c>
      <c r="X1131" s="10">
        <v>4.2671403000000003</v>
      </c>
      <c r="Y1131" s="10">
        <v>4.2563338999999996</v>
      </c>
      <c r="Z1131" s="10">
        <v>4.2430054999999998</v>
      </c>
      <c r="AA1131" s="10">
        <v>4.2277421000000004</v>
      </c>
      <c r="AB1131" s="10">
        <v>4.2111181999999996</v>
      </c>
      <c r="AC1131" s="10">
        <v>4.1936562999999998</v>
      </c>
      <c r="AD1131" s="10">
        <v>4.1758661000000004</v>
      </c>
      <c r="AE1131" s="10">
        <v>4.1582562999999997</v>
      </c>
      <c r="AF1131" s="10">
        <v>4.1413358999999996</v>
      </c>
      <c r="AG1131" s="10">
        <v>4.1256143999999999</v>
      </c>
      <c r="AH1131" s="10">
        <v>4.1115323000000004</v>
      </c>
      <c r="AI1131" s="10">
        <v>4.0991603999999997</v>
      </c>
      <c r="AJ1131" s="10">
        <v>4.0884464999999999</v>
      </c>
      <c r="AK1131" s="10">
        <v>4.0793377</v>
      </c>
      <c r="AL1131" s="10">
        <v>4.0717812000000002</v>
      </c>
      <c r="AM1131" s="10">
        <v>4.0657245</v>
      </c>
      <c r="AN1131" s="10">
        <v>4.0611147000000001</v>
      </c>
      <c r="AO1131" s="10">
        <v>4.0578991999999996</v>
      </c>
      <c r="AP1131" s="10">
        <v>4.0560251999999997</v>
      </c>
      <c r="AQ1131" s="10">
        <v>4.0554399999999999</v>
      </c>
      <c r="AR1131" s="10">
        <v>4.0560909000000001</v>
      </c>
      <c r="AS1131" s="10">
        <v>4.0579251999999997</v>
      </c>
      <c r="AT1131" s="10">
        <v>4.0608883000000002</v>
      </c>
      <c r="AU1131" s="10">
        <v>4.0649164999999998</v>
      </c>
      <c r="AV1131" s="10">
        <v>4.0699433999999997</v>
      </c>
      <c r="AW1131" s="10">
        <v>4.0759026</v>
      </c>
      <c r="AX1131" s="10">
        <v>4.0827277000000004</v>
      </c>
      <c r="AY1131" s="10">
        <v>4.0903520999999996</v>
      </c>
      <c r="AZ1131" s="10">
        <v>4.0987095</v>
      </c>
      <c r="BA1131" s="10">
        <v>4.1077336000000004</v>
      </c>
      <c r="BB1131" s="10">
        <v>4.1173577000000003</v>
      </c>
      <c r="BC1131" s="10">
        <v>4.1275155000000003</v>
      </c>
      <c r="BD1131" s="10">
        <v>4.1381405999999998</v>
      </c>
      <c r="BE1131" s="10">
        <v>4.1491664999999998</v>
      </c>
      <c r="BF1131" s="10">
        <v>4.1605328999999998</v>
      </c>
      <c r="BG1131" s="10">
        <v>4.1722092000000002</v>
      </c>
      <c r="BH1131" s="10">
        <v>4.1841737999999999</v>
      </c>
      <c r="BI1131" s="10">
        <v>4.1964050000000004</v>
      </c>
      <c r="BJ1131" s="10">
        <v>4.2088814000000001</v>
      </c>
      <c r="BK1131" s="10">
        <v>4.2215812000000001</v>
      </c>
      <c r="BL1131" s="10">
        <v>4.2344828999999997</v>
      </c>
      <c r="BM1131" s="10">
        <v>4.2475652000000004</v>
      </c>
      <c r="BN1131" s="10">
        <v>4.2608059999999996</v>
      </c>
      <c r="BO1131" s="10">
        <v>4.2741838999999997</v>
      </c>
      <c r="BP1131" s="10">
        <v>4.2876776000000003</v>
      </c>
      <c r="BQ1131" s="10">
        <v>4.3012651000000002</v>
      </c>
      <c r="BR1131" s="10">
        <v>4.3840367000000002</v>
      </c>
      <c r="BS1131" s="10">
        <v>4.4676749999999998</v>
      </c>
      <c r="BU1131" s="9">
        <v>108.44</v>
      </c>
      <c r="BV1131" s="9">
        <v>106.7</v>
      </c>
      <c r="BW1131" s="9">
        <v>105.43</v>
      </c>
      <c r="BX1131" s="9">
        <v>106.11</v>
      </c>
      <c r="BY1131" s="9">
        <v>107.23</v>
      </c>
      <c r="BZ1131" s="9">
        <v>106.85</v>
      </c>
      <c r="CA1131" s="9">
        <v>109.86</v>
      </c>
      <c r="CB1131" s="9">
        <v>112.01</v>
      </c>
      <c r="CC1131" s="9">
        <v>112.63</v>
      </c>
      <c r="CD1131" s="9">
        <v>111.74</v>
      </c>
      <c r="CE1131" s="9">
        <v>103.63</v>
      </c>
      <c r="CF1131" s="9">
        <v>93.09</v>
      </c>
      <c r="CG1131" s="9">
        <v>85.31</v>
      </c>
      <c r="CH1131" s="9">
        <v>82.92</v>
      </c>
      <c r="CI1131" s="9">
        <v>82.06</v>
      </c>
      <c r="CJ1131" s="9">
        <v>82.14</v>
      </c>
      <c r="CK1131" s="9">
        <v>82.84</v>
      </c>
      <c r="CL1131" s="9">
        <v>83.41</v>
      </c>
      <c r="CM1131" s="9">
        <v>84.26</v>
      </c>
      <c r="CN1131" s="9">
        <v>85.54</v>
      </c>
      <c r="CO1131" s="9">
        <v>90.13</v>
      </c>
      <c r="CP1131" s="9">
        <v>88.58</v>
      </c>
      <c r="CQ1131" s="9">
        <v>81.89</v>
      </c>
      <c r="CR1131" s="9">
        <v>70.52</v>
      </c>
      <c r="CS1131" s="9">
        <v>66.489999999999995</v>
      </c>
      <c r="CT1131" s="9">
        <v>64.73</v>
      </c>
      <c r="CU1131" s="9">
        <v>62.99</v>
      </c>
      <c r="CV1131" s="9">
        <v>62.18</v>
      </c>
      <c r="CW1131" s="9">
        <v>63.58</v>
      </c>
      <c r="CX1131" s="9">
        <v>67.36</v>
      </c>
      <c r="CY1131" s="9">
        <v>69.73</v>
      </c>
      <c r="CZ1131" s="9">
        <v>71.33</v>
      </c>
      <c r="DA1131" s="9">
        <v>74.349999999999994</v>
      </c>
      <c r="DB1131" s="9">
        <v>73.790000000000006</v>
      </c>
      <c r="DC1131" s="9">
        <v>71.430000000000007</v>
      </c>
      <c r="DD1131" s="9">
        <v>62.24</v>
      </c>
      <c r="DE1131" s="9">
        <v>58.25</v>
      </c>
      <c r="DF1131" s="9">
        <v>56.89</v>
      </c>
      <c r="DG1131" s="9">
        <v>59.16</v>
      </c>
      <c r="DH1131" s="9">
        <v>59.19</v>
      </c>
      <c r="DI1131" s="9">
        <v>60.16</v>
      </c>
      <c r="DJ1131" s="9">
        <v>64.03</v>
      </c>
      <c r="DK1131" s="9">
        <v>66.19</v>
      </c>
      <c r="DL1131" s="9">
        <v>67.94</v>
      </c>
      <c r="DM1131" s="9">
        <v>68.680000000000007</v>
      </c>
      <c r="DN1131" s="9">
        <v>69.739999999999995</v>
      </c>
      <c r="DO1131" s="9">
        <v>68.7</v>
      </c>
      <c r="DP1131" s="9">
        <v>65.239999999999995</v>
      </c>
      <c r="DR1131" s="9">
        <v>88.36</v>
      </c>
      <c r="DS1131" s="9">
        <v>91.08</v>
      </c>
      <c r="DT1131" s="9">
        <v>89.99</v>
      </c>
      <c r="DU1131" s="9">
        <v>90.28</v>
      </c>
      <c r="DV1131" s="9">
        <v>91.04</v>
      </c>
      <c r="DW1131" s="9">
        <v>92</v>
      </c>
      <c r="DX1131" s="9">
        <v>92.98</v>
      </c>
      <c r="DY1131" s="9">
        <v>94.46</v>
      </c>
      <c r="DZ1131" s="9">
        <v>93.62</v>
      </c>
      <c r="EA1131" s="9">
        <v>94.34</v>
      </c>
      <c r="EB1131" s="9">
        <v>91.04</v>
      </c>
      <c r="EC1131" s="9">
        <v>79.44</v>
      </c>
      <c r="ED1131" s="9">
        <v>72.28</v>
      </c>
      <c r="EE1131" s="9">
        <v>69.88</v>
      </c>
      <c r="EF1131" s="9">
        <v>70.959999999999994</v>
      </c>
      <c r="EG1131" s="9">
        <v>72</v>
      </c>
      <c r="EH1131" s="9">
        <v>73.930000000000007</v>
      </c>
      <c r="EI1131" s="9">
        <v>76.3</v>
      </c>
      <c r="EJ1131" s="9">
        <v>78.02</v>
      </c>
      <c r="EK1131" s="9">
        <v>78.239999999999995</v>
      </c>
      <c r="EL1131" s="9">
        <v>78.34</v>
      </c>
      <c r="EM1131" s="9">
        <v>77.7</v>
      </c>
      <c r="EN1131" s="9">
        <v>74.97</v>
      </c>
      <c r="EO1131" s="9">
        <v>64.099999999999994</v>
      </c>
      <c r="EP1131" s="9">
        <v>59.66</v>
      </c>
      <c r="EQ1131" s="9">
        <v>57.72</v>
      </c>
      <c r="ER1131" s="9">
        <v>57.42</v>
      </c>
      <c r="ES1131" s="9">
        <v>58.38</v>
      </c>
      <c r="ET1131" s="9">
        <v>60.56</v>
      </c>
      <c r="EU1131" s="9">
        <v>66.88</v>
      </c>
      <c r="EV1131" s="9">
        <v>68.739999999999995</v>
      </c>
      <c r="EW1131" s="9">
        <v>69.12</v>
      </c>
      <c r="EX1131" s="9">
        <v>69.12</v>
      </c>
      <c r="EY1131" s="9">
        <v>68.61</v>
      </c>
      <c r="EZ1131" s="9">
        <v>66.62</v>
      </c>
      <c r="FA1131" s="9">
        <v>62.68</v>
      </c>
      <c r="FB1131" s="9">
        <v>60.76</v>
      </c>
      <c r="FC1131" s="9">
        <v>59.68</v>
      </c>
      <c r="FD1131" s="9">
        <v>59.54</v>
      </c>
      <c r="FE1131" s="9">
        <v>60.48</v>
      </c>
      <c r="FF1131" s="9">
        <v>62.12</v>
      </c>
      <c r="FG1131" s="9">
        <v>67.89</v>
      </c>
      <c r="FH1131" s="9">
        <v>69.06</v>
      </c>
      <c r="FI1131" s="9">
        <v>69.66</v>
      </c>
      <c r="FJ1131" s="9">
        <v>68.599999999999994</v>
      </c>
      <c r="FK1131" s="9">
        <v>68.91</v>
      </c>
      <c r="FL1131" s="9">
        <v>67.739999999999995</v>
      </c>
      <c r="FM1131" s="9">
        <v>63.94</v>
      </c>
      <c r="FO1131" s="9">
        <v>84.599100000000007</v>
      </c>
      <c r="FP1131" s="7">
        <v>113.44</v>
      </c>
      <c r="FQ1131" s="9">
        <v>1.3499000000000001</v>
      </c>
      <c r="FT1131" s="7">
        <v>4.34</v>
      </c>
      <c r="FU1131" s="7">
        <v>4.91</v>
      </c>
      <c r="FV1131" s="9">
        <v>84.864099999999993</v>
      </c>
      <c r="FX1131" s="9">
        <v>101.91</v>
      </c>
      <c r="FY1131" s="9">
        <v>91.83</v>
      </c>
      <c r="FZ1131" s="9">
        <v>84.76</v>
      </c>
      <c r="GA1131" s="9">
        <v>78.38</v>
      </c>
      <c r="GB1131" s="9">
        <v>74.66</v>
      </c>
      <c r="GD1131" s="9">
        <v>101.91</v>
      </c>
      <c r="GE1131" s="9">
        <v>96.18</v>
      </c>
      <c r="GF1131" s="9">
        <v>91.83</v>
      </c>
      <c r="GG1131" s="9">
        <v>88.81</v>
      </c>
      <c r="GH1131" s="9">
        <v>86.51</v>
      </c>
      <c r="GI1131" s="9">
        <v>84.76</v>
      </c>
      <c r="GJ1131" s="9">
        <v>83.29</v>
      </c>
      <c r="GK1131" s="9">
        <v>81.98</v>
      </c>
      <c r="GL1131" s="9">
        <v>80.84</v>
      </c>
      <c r="GM1131" s="9">
        <v>79.88</v>
      </c>
      <c r="GN1131" s="9">
        <v>79.06</v>
      </c>
      <c r="GO1131" s="9">
        <v>78.38</v>
      </c>
      <c r="GP1131" s="9">
        <v>77.84</v>
      </c>
      <c r="GQ1131" s="9">
        <v>77.349999999999994</v>
      </c>
      <c r="GR1131" s="9">
        <v>76.95</v>
      </c>
      <c r="GS1131" s="9">
        <v>76.62</v>
      </c>
      <c r="GT1131" s="9">
        <v>76.319999999999993</v>
      </c>
      <c r="GU1131" s="9">
        <v>76.05</v>
      </c>
      <c r="GV1131" s="9">
        <v>75.78</v>
      </c>
      <c r="GW1131" s="9">
        <v>75.48</v>
      </c>
      <c r="GX1131" s="9">
        <v>75.2</v>
      </c>
      <c r="GY1131" s="9">
        <v>74.98</v>
      </c>
      <c r="GZ1131" s="9">
        <v>74.81</v>
      </c>
      <c r="HA1131" s="9">
        <v>74.66</v>
      </c>
      <c r="HB1131" s="9">
        <v>74.489999999999995</v>
      </c>
      <c r="HC1131" s="9">
        <v>74.3</v>
      </c>
      <c r="HD1131" s="9">
        <v>74.11</v>
      </c>
      <c r="HE1131" s="9">
        <v>73.91</v>
      </c>
      <c r="HF1131" s="9">
        <v>73.709999999999994</v>
      </c>
      <c r="HG1131" s="9">
        <v>73.55</v>
      </c>
      <c r="HH1131" s="9">
        <v>73.42</v>
      </c>
      <c r="HI1131" s="9">
        <v>73.260000000000005</v>
      </c>
      <c r="HJ1131" s="9">
        <v>73.12</v>
      </c>
      <c r="HK1131" s="9">
        <v>73.02</v>
      </c>
      <c r="HL1131" s="9">
        <v>72.92</v>
      </c>
      <c r="HM1131" s="9">
        <v>72.81</v>
      </c>
      <c r="HN1131" s="9">
        <v>72.7</v>
      </c>
      <c r="HO1131" s="9">
        <v>72.540000000000006</v>
      </c>
      <c r="HP1131" s="9">
        <v>72.38</v>
      </c>
      <c r="HQ1131" s="9">
        <v>72.23</v>
      </c>
      <c r="HR1131" s="9">
        <v>72.08</v>
      </c>
      <c r="HS1131" s="9">
        <v>71.930000000000007</v>
      </c>
      <c r="HT1131" s="9">
        <v>71.83</v>
      </c>
      <c r="HU1131" s="9">
        <v>71.7</v>
      </c>
      <c r="HV1131" s="9">
        <v>71.61</v>
      </c>
      <c r="HW1131" s="9">
        <v>71.53</v>
      </c>
      <c r="HX1131" s="9">
        <v>71.45</v>
      </c>
      <c r="HY1131" s="9">
        <v>71.37</v>
      </c>
      <c r="ID1131" s="14">
        <v>84.838099999999997</v>
      </c>
      <c r="IE1131" s="14">
        <v>84.747900000000001</v>
      </c>
      <c r="IF1131" s="14">
        <v>-0.10641399999999999</v>
      </c>
      <c r="IH1131" s="7">
        <v>101.91</v>
      </c>
      <c r="II1131" s="9">
        <v>108.44</v>
      </c>
    </row>
    <row r="1132" spans="1:243" x14ac:dyDescent="0.35">
      <c r="A1132" s="6">
        <f t="shared" si="236"/>
        <v>46135</v>
      </c>
      <c r="B1132" s="13">
        <f t="shared" si="242"/>
        <v>4</v>
      </c>
      <c r="C1132" s="13">
        <f t="shared" si="243"/>
        <v>2026</v>
      </c>
      <c r="D1132">
        <f t="shared" si="244"/>
        <v>202604</v>
      </c>
      <c r="E1132">
        <f t="shared" si="245"/>
        <v>2</v>
      </c>
      <c r="F1132">
        <f t="shared" si="246"/>
        <v>202602</v>
      </c>
      <c r="G1132" t="s">
        <v>2503</v>
      </c>
      <c r="H1132" s="9">
        <v>3.75</v>
      </c>
      <c r="I1132" s="9">
        <v>3.7311000000000001</v>
      </c>
      <c r="J1132" s="10">
        <v>3.7400723999999999</v>
      </c>
      <c r="K1132" s="10">
        <v>3.8551386999999999</v>
      </c>
      <c r="L1132" s="10">
        <v>3.9691903000000002</v>
      </c>
      <c r="M1132" s="10">
        <v>4.0711247000000004</v>
      </c>
      <c r="N1132" s="10">
        <v>4.1532751000000001</v>
      </c>
      <c r="O1132" s="10">
        <v>4.2131388999999997</v>
      </c>
      <c r="P1132" s="10">
        <v>4.2557365999999996</v>
      </c>
      <c r="Q1132" s="10">
        <v>4.2851724000000004</v>
      </c>
      <c r="R1132" s="10">
        <v>4.3072533000000002</v>
      </c>
      <c r="S1132" s="10">
        <v>4.3247249999999999</v>
      </c>
      <c r="T1132" s="10">
        <v>4.3376722000000001</v>
      </c>
      <c r="U1132" s="10">
        <v>4.3452653999999997</v>
      </c>
      <c r="V1132" s="10">
        <v>4.3469392999999998</v>
      </c>
      <c r="W1132" s="10">
        <v>4.3431832000000004</v>
      </c>
      <c r="X1132" s="10">
        <v>4.3347422</v>
      </c>
      <c r="Y1132" s="10">
        <v>4.3223615000000004</v>
      </c>
      <c r="Z1132" s="10">
        <v>4.3067859000000004</v>
      </c>
      <c r="AA1132" s="10">
        <v>4.288761</v>
      </c>
      <c r="AB1132" s="10">
        <v>4.2690163999999999</v>
      </c>
      <c r="AC1132" s="10">
        <v>4.2482039</v>
      </c>
      <c r="AD1132" s="10">
        <v>4.2269512000000002</v>
      </c>
      <c r="AE1132" s="10">
        <v>4.2058850000000003</v>
      </c>
      <c r="AF1132" s="10">
        <v>4.1856321999999997</v>
      </c>
      <c r="AG1132" s="10">
        <v>4.1668205</v>
      </c>
      <c r="AH1132" s="10">
        <v>4.1499813999999997</v>
      </c>
      <c r="AI1132" s="10">
        <v>4.1351816000000001</v>
      </c>
      <c r="AJ1132" s="10">
        <v>4.1223472000000001</v>
      </c>
      <c r="AK1132" s="10">
        <v>4.1114034999999998</v>
      </c>
      <c r="AL1132" s="10">
        <v>4.1022759999999998</v>
      </c>
      <c r="AM1132" s="10">
        <v>4.0948905</v>
      </c>
      <c r="AN1132" s="10">
        <v>4.0891725000000001</v>
      </c>
      <c r="AO1132" s="10">
        <v>4.0850474999999999</v>
      </c>
      <c r="AP1132" s="10">
        <v>4.0824411999999999</v>
      </c>
      <c r="AQ1132" s="10">
        <v>4.0812790999999997</v>
      </c>
      <c r="AR1132" s="10">
        <v>4.0814867000000001</v>
      </c>
      <c r="AS1132" s="10">
        <v>4.0829896999999997</v>
      </c>
      <c r="AT1132" s="10">
        <v>4.0857133000000001</v>
      </c>
      <c r="AU1132" s="10">
        <v>4.0895818000000004</v>
      </c>
      <c r="AV1132" s="10">
        <v>4.0945188999999997</v>
      </c>
      <c r="AW1132" s="10">
        <v>4.1004484000000003</v>
      </c>
      <c r="AX1132" s="10">
        <v>4.1072942000000001</v>
      </c>
      <c r="AY1132" s="10">
        <v>4.1149800000000001</v>
      </c>
      <c r="AZ1132" s="10">
        <v>4.1234295999999997</v>
      </c>
      <c r="BA1132" s="10">
        <v>4.1325671000000002</v>
      </c>
      <c r="BB1132" s="10">
        <v>4.1423158999999998</v>
      </c>
      <c r="BC1132" s="10">
        <v>4.1526000999999999</v>
      </c>
      <c r="BD1132" s="10">
        <v>4.1633434999999999</v>
      </c>
      <c r="BE1132" s="10">
        <v>4.1744697000000004</v>
      </c>
      <c r="BF1132" s="10">
        <v>4.1859112999999999</v>
      </c>
      <c r="BG1132" s="10">
        <v>4.1976392000000002</v>
      </c>
      <c r="BH1132" s="10">
        <v>4.2096342</v>
      </c>
      <c r="BI1132" s="10">
        <v>4.2218777000000003</v>
      </c>
      <c r="BJ1132" s="10">
        <v>4.2343510999999996</v>
      </c>
      <c r="BK1132" s="10">
        <v>4.2470353000000003</v>
      </c>
      <c r="BL1132" s="10">
        <v>4.2599115999999997</v>
      </c>
      <c r="BM1132" s="10">
        <v>4.2729615000000001</v>
      </c>
      <c r="BN1132" s="10">
        <v>4.2861658</v>
      </c>
      <c r="BO1132" s="10">
        <v>4.2995058000000004</v>
      </c>
      <c r="BP1132" s="10">
        <v>4.3129629999999999</v>
      </c>
      <c r="BQ1132" s="10">
        <v>4.3265183</v>
      </c>
      <c r="BR1132" s="10">
        <v>4.4092519000000001</v>
      </c>
      <c r="BS1132" s="10">
        <v>4.4931599999999996</v>
      </c>
      <c r="BU1132" s="9">
        <v>110.89</v>
      </c>
      <c r="BV1132" s="9">
        <v>109.33</v>
      </c>
      <c r="BW1132" s="9">
        <v>107.83</v>
      </c>
      <c r="BX1132" s="9">
        <v>108.26</v>
      </c>
      <c r="BY1132" s="9">
        <v>109.28</v>
      </c>
      <c r="BZ1132" s="9">
        <v>108.73</v>
      </c>
      <c r="CA1132" s="9">
        <v>111.53</v>
      </c>
      <c r="CB1132" s="9">
        <v>113.68</v>
      </c>
      <c r="CC1132" s="9">
        <v>114.19</v>
      </c>
      <c r="CD1132" s="9">
        <v>113.21</v>
      </c>
      <c r="CE1132" s="9">
        <v>105.19</v>
      </c>
      <c r="CF1132" s="9">
        <v>93.5</v>
      </c>
      <c r="CG1132" s="9">
        <v>85.57</v>
      </c>
      <c r="CH1132" s="9">
        <v>83.25</v>
      </c>
      <c r="CI1132" s="9">
        <v>82.1</v>
      </c>
      <c r="CJ1132" s="9">
        <v>82.55</v>
      </c>
      <c r="CK1132" s="9">
        <v>83.27</v>
      </c>
      <c r="CL1132" s="9">
        <v>83.91</v>
      </c>
      <c r="CM1132" s="9">
        <v>84.77</v>
      </c>
      <c r="CN1132" s="9">
        <v>86.05</v>
      </c>
      <c r="CO1132" s="9">
        <v>90.64</v>
      </c>
      <c r="CP1132" s="9">
        <v>89.1</v>
      </c>
      <c r="CQ1132" s="9">
        <v>82.4</v>
      </c>
      <c r="CR1132" s="9">
        <v>70.55</v>
      </c>
      <c r="CS1132" s="9">
        <v>66.56</v>
      </c>
      <c r="CT1132" s="9">
        <v>64.81</v>
      </c>
      <c r="CU1132" s="9">
        <v>63.36</v>
      </c>
      <c r="CV1132" s="9">
        <v>62.57</v>
      </c>
      <c r="CW1132" s="9">
        <v>64.02</v>
      </c>
      <c r="CX1132" s="9">
        <v>67.13</v>
      </c>
      <c r="CY1132" s="9">
        <v>69.510000000000005</v>
      </c>
      <c r="CZ1132" s="9">
        <v>71.02</v>
      </c>
      <c r="DA1132" s="9">
        <v>74.099999999999994</v>
      </c>
      <c r="DB1132" s="9">
        <v>73.47</v>
      </c>
      <c r="DC1132" s="9">
        <v>71.209999999999994</v>
      </c>
      <c r="DD1132" s="9">
        <v>61.86</v>
      </c>
      <c r="DE1132" s="9">
        <v>57.87</v>
      </c>
      <c r="DF1132" s="9">
        <v>56.51</v>
      </c>
      <c r="DG1132" s="9">
        <v>58.59</v>
      </c>
      <c r="DH1132" s="9">
        <v>58.64</v>
      </c>
      <c r="DI1132" s="9">
        <v>59.61</v>
      </c>
      <c r="DJ1132" s="9">
        <v>63.43</v>
      </c>
      <c r="DK1132" s="9">
        <v>65.58</v>
      </c>
      <c r="DL1132" s="9">
        <v>67.34</v>
      </c>
      <c r="DM1132" s="9">
        <v>68.72</v>
      </c>
      <c r="DN1132" s="9">
        <v>69.760000000000005</v>
      </c>
      <c r="DO1132" s="9">
        <v>68.72</v>
      </c>
      <c r="DP1132" s="9">
        <v>65.25</v>
      </c>
      <c r="DR1132" s="9">
        <v>89.14</v>
      </c>
      <c r="DS1132" s="9">
        <v>91.7</v>
      </c>
      <c r="DT1132" s="9">
        <v>91.3</v>
      </c>
      <c r="DU1132" s="9">
        <v>91.59</v>
      </c>
      <c r="DV1132" s="9">
        <v>92.5</v>
      </c>
      <c r="DW1132" s="9">
        <v>93.02</v>
      </c>
      <c r="DX1132" s="9">
        <v>94</v>
      </c>
      <c r="DY1132" s="9">
        <v>95.48</v>
      </c>
      <c r="DZ1132" s="9">
        <v>94.5</v>
      </c>
      <c r="EA1132" s="9">
        <v>95.22</v>
      </c>
      <c r="EB1132" s="9">
        <v>91.92</v>
      </c>
      <c r="EC1132" s="9">
        <v>80.260000000000005</v>
      </c>
      <c r="ED1132" s="9">
        <v>73.099999999999994</v>
      </c>
      <c r="EE1132" s="9">
        <v>70.7</v>
      </c>
      <c r="EF1132" s="9">
        <v>71.75</v>
      </c>
      <c r="EG1132" s="9">
        <v>72.81</v>
      </c>
      <c r="EH1132" s="9">
        <v>74.739999999999995</v>
      </c>
      <c r="EI1132" s="9">
        <v>77.209999999999994</v>
      </c>
      <c r="EJ1132" s="9">
        <v>78.959999999999994</v>
      </c>
      <c r="EK1132" s="9">
        <v>79.180000000000007</v>
      </c>
      <c r="EL1132" s="9">
        <v>79.28</v>
      </c>
      <c r="EM1132" s="9">
        <v>78.63</v>
      </c>
      <c r="EN1132" s="9">
        <v>75.87</v>
      </c>
      <c r="EO1132" s="9">
        <v>64.63</v>
      </c>
      <c r="EP1132" s="9">
        <v>60.19</v>
      </c>
      <c r="EQ1132" s="9">
        <v>58.26</v>
      </c>
      <c r="ER1132" s="9">
        <v>57.96</v>
      </c>
      <c r="ES1132" s="9">
        <v>58.92</v>
      </c>
      <c r="ET1132" s="9">
        <v>61.1</v>
      </c>
      <c r="EU1132" s="9">
        <v>67.58</v>
      </c>
      <c r="EV1132" s="9">
        <v>69.430000000000007</v>
      </c>
      <c r="EW1132" s="9">
        <v>69.81</v>
      </c>
      <c r="EX1132" s="9">
        <v>69.8</v>
      </c>
      <c r="EY1132" s="9">
        <v>69.28</v>
      </c>
      <c r="EZ1132" s="9">
        <v>67.28</v>
      </c>
      <c r="FA1132" s="9">
        <v>62.74</v>
      </c>
      <c r="FB1132" s="9">
        <v>60.82</v>
      </c>
      <c r="FC1132" s="9">
        <v>59.74</v>
      </c>
      <c r="FD1132" s="9">
        <v>59.59</v>
      </c>
      <c r="FE1132" s="9">
        <v>60.52</v>
      </c>
      <c r="FF1132" s="9">
        <v>62.17</v>
      </c>
      <c r="FG1132" s="9">
        <v>68.44</v>
      </c>
      <c r="FH1132" s="9">
        <v>69.599999999999994</v>
      </c>
      <c r="FI1132" s="9">
        <v>70.180000000000007</v>
      </c>
      <c r="FJ1132" s="9">
        <v>69.12</v>
      </c>
      <c r="FK1132" s="9">
        <v>69.42</v>
      </c>
      <c r="FL1132" s="9">
        <v>68.239999999999995</v>
      </c>
      <c r="FM1132" s="9">
        <v>64.040000000000006</v>
      </c>
      <c r="FO1132" s="9">
        <v>84.709199999999996</v>
      </c>
      <c r="FP1132" s="7">
        <v>113.25</v>
      </c>
      <c r="FQ1132" s="9">
        <v>1.351</v>
      </c>
      <c r="FT1132" s="7">
        <v>4.37</v>
      </c>
      <c r="FU1132" s="7">
        <v>4.92</v>
      </c>
      <c r="FV1132" s="9">
        <v>84.971999999999994</v>
      </c>
      <c r="FX1132" s="9">
        <v>105.07</v>
      </c>
      <c r="FY1132" s="9">
        <v>94.57</v>
      </c>
      <c r="FZ1132" s="9">
        <v>86.74</v>
      </c>
      <c r="GA1132" s="9">
        <v>79.55</v>
      </c>
      <c r="GB1132" s="9">
        <v>75.37</v>
      </c>
      <c r="GD1132" s="9">
        <v>105.07</v>
      </c>
      <c r="GE1132" s="9">
        <v>99.35</v>
      </c>
      <c r="GF1132" s="9">
        <v>94.57</v>
      </c>
      <c r="GG1132" s="9">
        <v>91.24</v>
      </c>
      <c r="GH1132" s="9">
        <v>88.7</v>
      </c>
      <c r="GI1132" s="9">
        <v>86.74</v>
      </c>
      <c r="GJ1132" s="9">
        <v>85.08</v>
      </c>
      <c r="GK1132" s="9">
        <v>83.61</v>
      </c>
      <c r="GL1132" s="9">
        <v>82.33</v>
      </c>
      <c r="GM1132" s="9">
        <v>81.25</v>
      </c>
      <c r="GN1132" s="9">
        <v>80.319999999999993</v>
      </c>
      <c r="GO1132" s="9">
        <v>79.55</v>
      </c>
      <c r="GP1132" s="9">
        <v>78.930000000000007</v>
      </c>
      <c r="GQ1132" s="9">
        <v>78.38</v>
      </c>
      <c r="GR1132" s="9">
        <v>77.930000000000007</v>
      </c>
      <c r="GS1132" s="9">
        <v>77.55</v>
      </c>
      <c r="GT1132" s="9">
        <v>77.209999999999994</v>
      </c>
      <c r="GU1132" s="9">
        <v>76.91</v>
      </c>
      <c r="GV1132" s="9">
        <v>76.61</v>
      </c>
      <c r="GW1132" s="9">
        <v>76.28</v>
      </c>
      <c r="GX1132" s="9">
        <v>75.97</v>
      </c>
      <c r="GY1132" s="9">
        <v>75.73</v>
      </c>
      <c r="GZ1132" s="9">
        <v>75.540000000000006</v>
      </c>
      <c r="HA1132" s="9">
        <v>75.37</v>
      </c>
      <c r="HB1132" s="9">
        <v>75.180000000000007</v>
      </c>
      <c r="HC1132" s="9">
        <v>74.97</v>
      </c>
      <c r="HD1132" s="9">
        <v>74.760000000000005</v>
      </c>
      <c r="HE1132" s="9">
        <v>74.53</v>
      </c>
      <c r="HF1132" s="9">
        <v>74.31</v>
      </c>
      <c r="HG1132" s="9">
        <v>74.12</v>
      </c>
      <c r="HH1132" s="9">
        <v>73.97</v>
      </c>
      <c r="HI1132" s="9">
        <v>73.8</v>
      </c>
      <c r="HJ1132" s="9">
        <v>73.650000000000006</v>
      </c>
      <c r="HK1132" s="9">
        <v>73.540000000000006</v>
      </c>
      <c r="HL1132" s="9">
        <v>73.41</v>
      </c>
      <c r="HM1132" s="9">
        <v>73.28</v>
      </c>
      <c r="HN1132" s="9">
        <v>73.16</v>
      </c>
      <c r="HO1132" s="9">
        <v>72.989999999999995</v>
      </c>
      <c r="HP1132" s="9">
        <v>72.819999999999993</v>
      </c>
      <c r="HQ1132" s="9">
        <v>72.66</v>
      </c>
      <c r="HR1132" s="9">
        <v>72.489999999999995</v>
      </c>
      <c r="HS1132" s="9">
        <v>72.33</v>
      </c>
      <c r="HT1132" s="9">
        <v>72.22</v>
      </c>
      <c r="HU1132" s="9">
        <v>72.08</v>
      </c>
      <c r="HV1132" s="9">
        <v>71.989999999999995</v>
      </c>
      <c r="HW1132" s="9">
        <v>71.900000000000006</v>
      </c>
      <c r="HX1132" s="9">
        <v>71.81</v>
      </c>
      <c r="HY1132" s="9">
        <v>71.72</v>
      </c>
      <c r="ID1132" s="14">
        <v>84.838099999999997</v>
      </c>
      <c r="IE1132" s="14">
        <v>84.747900000000001</v>
      </c>
      <c r="IF1132" s="14">
        <v>-0.10641399999999999</v>
      </c>
      <c r="IH1132" s="7">
        <v>105.07</v>
      </c>
      <c r="II1132" s="9">
        <v>110.89</v>
      </c>
    </row>
    <row r="1133" spans="1:243" x14ac:dyDescent="0.35">
      <c r="A1133" s="6">
        <f t="shared" si="236"/>
        <v>46136</v>
      </c>
      <c r="B1133" s="13">
        <f t="shared" si="242"/>
        <v>4</v>
      </c>
      <c r="C1133" s="13">
        <f t="shared" si="243"/>
        <v>2026</v>
      </c>
      <c r="D1133">
        <f t="shared" si="244"/>
        <v>202604</v>
      </c>
      <c r="E1133">
        <f t="shared" si="245"/>
        <v>2</v>
      </c>
      <c r="F1133">
        <f t="shared" si="246"/>
        <v>202602</v>
      </c>
      <c r="G1133" t="s">
        <v>2504</v>
      </c>
      <c r="H1133" s="9">
        <v>3.75</v>
      </c>
      <c r="I1133" s="9">
        <v>3.7305000000000001</v>
      </c>
      <c r="J1133" s="10">
        <v>3.7370351999999998</v>
      </c>
      <c r="K1133" s="10">
        <v>3.8487507999999999</v>
      </c>
      <c r="L1133" s="10">
        <v>3.9606626</v>
      </c>
      <c r="M1133" s="10">
        <v>4.0623357000000002</v>
      </c>
      <c r="N1133" s="10">
        <v>4.1449321000000001</v>
      </c>
      <c r="O1133" s="10">
        <v>4.2057190000000002</v>
      </c>
      <c r="P1133" s="10">
        <v>4.2476894999999999</v>
      </c>
      <c r="Q1133" s="10">
        <v>4.2740399</v>
      </c>
      <c r="R1133" s="10">
        <v>4.2890779999999999</v>
      </c>
      <c r="S1133" s="10">
        <v>4.296672</v>
      </c>
      <c r="T1133" s="10">
        <v>4.2985652999999999</v>
      </c>
      <c r="U1133" s="10">
        <v>4.295782</v>
      </c>
      <c r="V1133" s="10">
        <v>4.2888969000000001</v>
      </c>
      <c r="W1133" s="10">
        <v>4.2785482999999997</v>
      </c>
      <c r="X1133" s="10">
        <v>4.2654300999999997</v>
      </c>
      <c r="Y1133" s="10">
        <v>4.2502358999999998</v>
      </c>
      <c r="Z1133" s="10">
        <v>4.2336592</v>
      </c>
      <c r="AA1133" s="10">
        <v>4.2163937999999996</v>
      </c>
      <c r="AB1133" s="10">
        <v>4.1990774999999996</v>
      </c>
      <c r="AC1133" s="10">
        <v>4.1820884999999999</v>
      </c>
      <c r="AD1133" s="10">
        <v>4.1657304999999996</v>
      </c>
      <c r="AE1133" s="10">
        <v>4.1503066000000004</v>
      </c>
      <c r="AF1133" s="10">
        <v>4.1361201000000003</v>
      </c>
      <c r="AG1133" s="10">
        <v>4.1234745000000004</v>
      </c>
      <c r="AH1133" s="10">
        <v>4.1126145999999997</v>
      </c>
      <c r="AI1133" s="10">
        <v>4.1035266000000004</v>
      </c>
      <c r="AJ1133" s="10">
        <v>4.0961261000000002</v>
      </c>
      <c r="AK1133" s="10">
        <v>4.0903280999999998</v>
      </c>
      <c r="AL1133" s="10">
        <v>4.0860476999999999</v>
      </c>
      <c r="AM1133" s="10">
        <v>4.0832002999999997</v>
      </c>
      <c r="AN1133" s="10">
        <v>4.0817011000000001</v>
      </c>
      <c r="AO1133" s="10">
        <v>4.0814651</v>
      </c>
      <c r="AP1133" s="10">
        <v>4.0824077000000001</v>
      </c>
      <c r="AQ1133" s="10">
        <v>4.0844440000000004</v>
      </c>
      <c r="AR1133" s="10">
        <v>4.0874892999999997</v>
      </c>
      <c r="AS1133" s="10">
        <v>4.0914586999999996</v>
      </c>
      <c r="AT1133" s="10">
        <v>4.0962725000000004</v>
      </c>
      <c r="AU1133" s="10">
        <v>4.1018739000000002</v>
      </c>
      <c r="AV1133" s="10">
        <v>4.1082121000000003</v>
      </c>
      <c r="AW1133" s="10">
        <v>4.1152363999999997</v>
      </c>
      <c r="AX1133" s="10">
        <v>4.1228961999999996</v>
      </c>
      <c r="AY1133" s="10">
        <v>4.1311406000000002</v>
      </c>
      <c r="AZ1133" s="10">
        <v>4.1399189999999999</v>
      </c>
      <c r="BA1133" s="10">
        <v>4.1491809000000002</v>
      </c>
      <c r="BB1133" s="10">
        <v>4.1588751999999998</v>
      </c>
      <c r="BC1133" s="10">
        <v>4.1689515000000004</v>
      </c>
      <c r="BD1133" s="10">
        <v>4.1793591000000001</v>
      </c>
      <c r="BE1133" s="10">
        <v>4.1900471000000001</v>
      </c>
      <c r="BF1133" s="10">
        <v>4.2009708999999997</v>
      </c>
      <c r="BG1133" s="10">
        <v>4.2121126999999996</v>
      </c>
      <c r="BH1133" s="10">
        <v>4.2234616999999997</v>
      </c>
      <c r="BI1133" s="10">
        <v>4.2350073999999998</v>
      </c>
      <c r="BJ1133" s="10">
        <v>4.2467392999999998</v>
      </c>
      <c r="BK1133" s="10">
        <v>4.2586465999999996</v>
      </c>
      <c r="BL1133" s="10">
        <v>4.2707186999999998</v>
      </c>
      <c r="BM1133" s="10">
        <v>4.2829452999999997</v>
      </c>
      <c r="BN1133" s="10">
        <v>4.2953153000000004</v>
      </c>
      <c r="BO1133" s="10">
        <v>4.3078184999999998</v>
      </c>
      <c r="BP1133" s="10">
        <v>4.3204441999999998</v>
      </c>
      <c r="BQ1133" s="10">
        <v>4.3331816999999999</v>
      </c>
      <c r="BR1133" s="10">
        <v>4.4115286999999999</v>
      </c>
      <c r="BS1133" s="10">
        <v>4.4922404</v>
      </c>
      <c r="BU1133" s="9">
        <v>111.91</v>
      </c>
      <c r="BV1133" s="9">
        <v>110.58</v>
      </c>
      <c r="BW1133" s="9">
        <v>109.18</v>
      </c>
      <c r="BX1133" s="9">
        <v>109.63</v>
      </c>
      <c r="BY1133" s="9">
        <v>110.95</v>
      </c>
      <c r="BZ1133" s="9">
        <v>110.46</v>
      </c>
      <c r="CA1133" s="9">
        <v>113.36</v>
      </c>
      <c r="CB1133" s="9">
        <v>115.79</v>
      </c>
      <c r="CC1133" s="9">
        <v>116.47</v>
      </c>
      <c r="CD1133" s="9">
        <v>115.59</v>
      </c>
      <c r="CE1133" s="9">
        <v>107.46</v>
      </c>
      <c r="CF1133" s="9">
        <v>95.81</v>
      </c>
      <c r="CG1133" s="9">
        <v>88.14</v>
      </c>
      <c r="CH1133" s="9">
        <v>85.69</v>
      </c>
      <c r="CI1133" s="9">
        <v>84.85</v>
      </c>
      <c r="CJ1133" s="9">
        <v>85.32</v>
      </c>
      <c r="CK1133" s="9">
        <v>86.03</v>
      </c>
      <c r="CL1133" s="9">
        <v>86.68</v>
      </c>
      <c r="CM1133" s="9">
        <v>87.54</v>
      </c>
      <c r="CN1133" s="9">
        <v>88.82</v>
      </c>
      <c r="CO1133" s="9">
        <v>92.74</v>
      </c>
      <c r="CP1133" s="9">
        <v>91.18</v>
      </c>
      <c r="CQ1133" s="9">
        <v>84.48</v>
      </c>
      <c r="CR1133" s="9">
        <v>72.63</v>
      </c>
      <c r="CS1133" s="9">
        <v>68.069999999999993</v>
      </c>
      <c r="CT1133" s="9">
        <v>66.34</v>
      </c>
      <c r="CU1133" s="9">
        <v>64.89</v>
      </c>
      <c r="CV1133" s="9">
        <v>64.11</v>
      </c>
      <c r="CW1133" s="9">
        <v>65.56</v>
      </c>
      <c r="CX1133" s="9">
        <v>69.540000000000006</v>
      </c>
      <c r="CY1133" s="9">
        <v>71.510000000000005</v>
      </c>
      <c r="CZ1133" s="9">
        <v>72.63</v>
      </c>
      <c r="DA1133" s="9">
        <v>76.09</v>
      </c>
      <c r="DB1133" s="9">
        <v>75.459999999999994</v>
      </c>
      <c r="DC1133" s="9">
        <v>73.209999999999994</v>
      </c>
      <c r="DD1133" s="9">
        <v>63.37</v>
      </c>
      <c r="DE1133" s="9">
        <v>59.38</v>
      </c>
      <c r="DF1133" s="9">
        <v>58.02</v>
      </c>
      <c r="DG1133" s="9">
        <v>59.98</v>
      </c>
      <c r="DH1133" s="9">
        <v>60.02</v>
      </c>
      <c r="DI1133" s="9">
        <v>60.99</v>
      </c>
      <c r="DJ1133" s="9">
        <v>64.92</v>
      </c>
      <c r="DK1133" s="9">
        <v>67.069999999999993</v>
      </c>
      <c r="DL1133" s="9">
        <v>68.83</v>
      </c>
      <c r="DM1133" s="9">
        <v>69.790000000000006</v>
      </c>
      <c r="DN1133" s="9">
        <v>70.83</v>
      </c>
      <c r="DO1133" s="9">
        <v>69.8</v>
      </c>
      <c r="DP1133" s="9">
        <v>65.48</v>
      </c>
      <c r="DR1133" s="9">
        <v>90.26</v>
      </c>
      <c r="DS1133" s="9">
        <v>93.76</v>
      </c>
      <c r="DT1133" s="9">
        <v>92.94</v>
      </c>
      <c r="DU1133" s="9">
        <v>93.2</v>
      </c>
      <c r="DV1133" s="9">
        <v>94.16</v>
      </c>
      <c r="DW1133" s="9">
        <v>94.35</v>
      </c>
      <c r="DX1133" s="9">
        <v>95.34</v>
      </c>
      <c r="DY1133" s="9">
        <v>96.82</v>
      </c>
      <c r="DZ1133" s="9">
        <v>97.58</v>
      </c>
      <c r="EA1133" s="9">
        <v>98.32</v>
      </c>
      <c r="EB1133" s="9">
        <v>94.95</v>
      </c>
      <c r="EC1133" s="9">
        <v>81.709999999999994</v>
      </c>
      <c r="ED1133" s="9">
        <v>74.55</v>
      </c>
      <c r="EE1133" s="9">
        <v>72.150000000000006</v>
      </c>
      <c r="EF1133" s="9">
        <v>72.56</v>
      </c>
      <c r="EG1133" s="9">
        <v>73.63</v>
      </c>
      <c r="EH1133" s="9">
        <v>75.56</v>
      </c>
      <c r="EI1133" s="9">
        <v>79.44</v>
      </c>
      <c r="EJ1133" s="9">
        <v>81.239999999999995</v>
      </c>
      <c r="EK1133" s="9">
        <v>81.459999999999994</v>
      </c>
      <c r="EL1133" s="9">
        <v>81.56</v>
      </c>
      <c r="EM1133" s="9">
        <v>80.900000000000006</v>
      </c>
      <c r="EN1133" s="9">
        <v>78.06</v>
      </c>
      <c r="EO1133" s="9">
        <v>66.27</v>
      </c>
      <c r="EP1133" s="9">
        <v>61.83</v>
      </c>
      <c r="EQ1133" s="9">
        <v>59.9</v>
      </c>
      <c r="ER1133" s="9">
        <v>59.6</v>
      </c>
      <c r="ES1133" s="9">
        <v>60.56</v>
      </c>
      <c r="ET1133" s="9">
        <v>62.74</v>
      </c>
      <c r="EU1133" s="9">
        <v>68.88</v>
      </c>
      <c r="EV1133" s="9">
        <v>70.73</v>
      </c>
      <c r="EW1133" s="9">
        <v>71.099999999999994</v>
      </c>
      <c r="EX1133" s="9">
        <v>71.08</v>
      </c>
      <c r="EY1133" s="9">
        <v>70.55</v>
      </c>
      <c r="EZ1133" s="9">
        <v>68.52</v>
      </c>
      <c r="FA1133" s="9">
        <v>63.52</v>
      </c>
      <c r="FB1133" s="9">
        <v>61.6</v>
      </c>
      <c r="FC1133" s="9">
        <v>60.51</v>
      </c>
      <c r="FD1133" s="9">
        <v>60.35</v>
      </c>
      <c r="FE1133" s="9">
        <v>61.28</v>
      </c>
      <c r="FF1133" s="9">
        <v>62.92</v>
      </c>
      <c r="FG1133" s="9">
        <v>69.459999999999994</v>
      </c>
      <c r="FH1133" s="9">
        <v>70.599999999999994</v>
      </c>
      <c r="FI1133" s="9">
        <v>71.17</v>
      </c>
      <c r="FJ1133" s="9">
        <v>70.25</v>
      </c>
      <c r="FK1133" s="9">
        <v>70.38</v>
      </c>
      <c r="FL1133" s="9">
        <v>69.180000000000007</v>
      </c>
      <c r="FM1133" s="9">
        <v>64.64</v>
      </c>
      <c r="FO1133" s="9">
        <v>84.7149</v>
      </c>
      <c r="FP1133" s="7">
        <v>111.86</v>
      </c>
      <c r="FQ1133" s="9">
        <v>1.35</v>
      </c>
      <c r="FT1133" s="7">
        <v>4.37</v>
      </c>
      <c r="FU1133" s="7">
        <v>4.9400000000000004</v>
      </c>
      <c r="FV1133" s="9">
        <v>84.968599999999995</v>
      </c>
      <c r="FX1133" s="9">
        <v>105.33</v>
      </c>
      <c r="FY1133" s="9">
        <v>94.28</v>
      </c>
      <c r="FZ1133" s="9">
        <v>86.46</v>
      </c>
      <c r="GA1133" s="9">
        <v>79.260000000000005</v>
      </c>
      <c r="GB1133" s="9">
        <v>74.81</v>
      </c>
      <c r="GD1133" s="9">
        <v>105.33</v>
      </c>
      <c r="GE1133" s="9">
        <v>99.13</v>
      </c>
      <c r="GF1133" s="9">
        <v>94.28</v>
      </c>
      <c r="GG1133" s="9">
        <v>90.95</v>
      </c>
      <c r="GH1133" s="9">
        <v>88.41</v>
      </c>
      <c r="GI1133" s="9">
        <v>86.46</v>
      </c>
      <c r="GJ1133" s="9">
        <v>84.81</v>
      </c>
      <c r="GK1133" s="9">
        <v>83.35</v>
      </c>
      <c r="GL1133" s="9">
        <v>82.07</v>
      </c>
      <c r="GM1133" s="9">
        <v>80.98</v>
      </c>
      <c r="GN1133" s="9">
        <v>80.040000000000006</v>
      </c>
      <c r="GO1133" s="9">
        <v>79.260000000000005</v>
      </c>
      <c r="GP1133" s="9">
        <v>78.599999999999994</v>
      </c>
      <c r="GQ1133" s="9">
        <v>78.010000000000005</v>
      </c>
      <c r="GR1133" s="9">
        <v>77.52</v>
      </c>
      <c r="GS1133" s="9">
        <v>77.11</v>
      </c>
      <c r="GT1133" s="9">
        <v>76.75</v>
      </c>
      <c r="GU1133" s="9">
        <v>76.430000000000007</v>
      </c>
      <c r="GV1133" s="9">
        <v>76.12</v>
      </c>
      <c r="GW1133" s="9">
        <v>75.78</v>
      </c>
      <c r="GX1133" s="9">
        <v>75.45</v>
      </c>
      <c r="GY1133" s="9">
        <v>75.2</v>
      </c>
      <c r="GZ1133" s="9">
        <v>74.989999999999995</v>
      </c>
      <c r="HA1133" s="9">
        <v>74.81</v>
      </c>
      <c r="HB1133" s="9">
        <v>74.61</v>
      </c>
      <c r="HC1133" s="9">
        <v>74.39</v>
      </c>
      <c r="HD1133" s="9">
        <v>74.180000000000007</v>
      </c>
      <c r="HE1133" s="9">
        <v>73.95</v>
      </c>
      <c r="HF1133" s="9">
        <v>73.73</v>
      </c>
      <c r="HG1133" s="9">
        <v>73.53</v>
      </c>
      <c r="HH1133" s="9">
        <v>73.38</v>
      </c>
      <c r="HI1133" s="9">
        <v>73.209999999999994</v>
      </c>
      <c r="HJ1133" s="9">
        <v>73.06</v>
      </c>
      <c r="HK1133" s="9">
        <v>72.94</v>
      </c>
      <c r="HL1133" s="9">
        <v>72.81</v>
      </c>
      <c r="HM1133" s="9">
        <v>72.680000000000007</v>
      </c>
      <c r="HN1133" s="9">
        <v>72.56</v>
      </c>
      <c r="HO1133" s="9">
        <v>72.400000000000006</v>
      </c>
      <c r="HP1133" s="9">
        <v>72.23</v>
      </c>
      <c r="HQ1133" s="9">
        <v>72.069999999999993</v>
      </c>
      <c r="HR1133" s="9">
        <v>71.900000000000006</v>
      </c>
      <c r="HS1133" s="9">
        <v>71.739999999999995</v>
      </c>
      <c r="HT1133" s="9">
        <v>71.63</v>
      </c>
      <c r="HU1133" s="9">
        <v>71.489999999999995</v>
      </c>
      <c r="HV1133" s="9">
        <v>71.400000000000006</v>
      </c>
      <c r="HW1133" s="9">
        <v>71.3</v>
      </c>
      <c r="HX1133" s="9">
        <v>71.2</v>
      </c>
      <c r="HY1133" s="9">
        <v>71.099999999999994</v>
      </c>
      <c r="ID1133" s="14">
        <v>84.838099999999997</v>
      </c>
      <c r="IE1133" s="14">
        <v>84.747900000000001</v>
      </c>
      <c r="IF1133" s="14">
        <v>-0.10641399999999999</v>
      </c>
      <c r="IH1133" s="7">
        <v>105.33</v>
      </c>
      <c r="II1133" s="9">
        <v>111.91</v>
      </c>
    </row>
    <row r="1134" spans="1:243" x14ac:dyDescent="0.35">
      <c r="A1134" s="6">
        <f t="shared" si="236"/>
        <v>46139</v>
      </c>
      <c r="B1134" s="13">
        <f t="shared" si="242"/>
        <v>4</v>
      </c>
      <c r="C1134" s="13">
        <f t="shared" si="243"/>
        <v>2026</v>
      </c>
      <c r="D1134">
        <f t="shared" si="244"/>
        <v>202604</v>
      </c>
      <c r="E1134">
        <f t="shared" si="245"/>
        <v>2</v>
      </c>
      <c r="F1134">
        <f t="shared" si="246"/>
        <v>202602</v>
      </c>
      <c r="G1134" t="s">
        <v>2505</v>
      </c>
      <c r="H1134" s="9">
        <v>3.75</v>
      </c>
      <c r="I1134" s="9">
        <v>3.7307000000000001</v>
      </c>
      <c r="J1134" s="10">
        <v>3.7408033999999999</v>
      </c>
      <c r="K1134" s="10">
        <v>3.8615069000000002</v>
      </c>
      <c r="L1134" s="10">
        <v>3.9812314</v>
      </c>
      <c r="M1134" s="10">
        <v>4.0886817000000004</v>
      </c>
      <c r="N1134" s="10">
        <v>4.1738692000000004</v>
      </c>
      <c r="O1134" s="10">
        <v>4.2353854999999996</v>
      </c>
      <c r="P1134" s="10">
        <v>4.2796456000000003</v>
      </c>
      <c r="Q1134" s="10">
        <v>4.3107867999999998</v>
      </c>
      <c r="R1134" s="10">
        <v>4.3334516000000001</v>
      </c>
      <c r="S1134" s="10">
        <v>4.3508266999999998</v>
      </c>
      <c r="T1134" s="10">
        <v>4.3636711000000004</v>
      </c>
      <c r="U1134" s="10">
        <v>4.3711792999999997</v>
      </c>
      <c r="V1134" s="10">
        <v>4.3725705000000001</v>
      </c>
      <c r="W1134" s="10">
        <v>4.3683930999999996</v>
      </c>
      <c r="X1134" s="10">
        <v>4.3595201000000001</v>
      </c>
      <c r="Y1134" s="10">
        <v>4.3468244</v>
      </c>
      <c r="Z1134" s="10">
        <v>4.3311785</v>
      </c>
      <c r="AA1134" s="10">
        <v>4.3134556999999996</v>
      </c>
      <c r="AB1134" s="10">
        <v>4.2944709999999997</v>
      </c>
      <c r="AC1134" s="10">
        <v>4.2747963999999996</v>
      </c>
      <c r="AD1134" s="10">
        <v>4.2549410999999999</v>
      </c>
      <c r="AE1134" s="10">
        <v>4.2354133999999997</v>
      </c>
      <c r="AF1134" s="10">
        <v>4.2167218999999996</v>
      </c>
      <c r="AG1134" s="10">
        <v>4.1993755999999998</v>
      </c>
      <c r="AH1134" s="10">
        <v>4.1837961000000004</v>
      </c>
      <c r="AI1134" s="10">
        <v>4.1700219000000001</v>
      </c>
      <c r="AJ1134" s="10">
        <v>4.1579866000000001</v>
      </c>
      <c r="AK1134" s="10">
        <v>4.1476229</v>
      </c>
      <c r="AL1134" s="10">
        <v>4.1388638999999996</v>
      </c>
      <c r="AM1134" s="10">
        <v>4.1316426000000002</v>
      </c>
      <c r="AN1134" s="10">
        <v>4.1258922</v>
      </c>
      <c r="AO1134" s="10">
        <v>4.1215454999999999</v>
      </c>
      <c r="AP1134" s="10">
        <v>4.1185356999999998</v>
      </c>
      <c r="AQ1134" s="10">
        <v>4.1167958999999996</v>
      </c>
      <c r="AR1134" s="10">
        <v>4.1162590000000003</v>
      </c>
      <c r="AS1134" s="10">
        <v>4.1168581</v>
      </c>
      <c r="AT1134" s="10">
        <v>4.1185288</v>
      </c>
      <c r="AU1134" s="10">
        <v>4.1212187</v>
      </c>
      <c r="AV1134" s="10">
        <v>4.1248782000000004</v>
      </c>
      <c r="AW1134" s="10">
        <v>4.1294579999999996</v>
      </c>
      <c r="AX1134" s="10">
        <v>4.1349087000000004</v>
      </c>
      <c r="AY1134" s="10">
        <v>4.1411807999999999</v>
      </c>
      <c r="AZ1134" s="10">
        <v>4.1482248999999998</v>
      </c>
      <c r="BA1134" s="10">
        <v>4.1559919000000001</v>
      </c>
      <c r="BB1134" s="10">
        <v>4.1644319000000003</v>
      </c>
      <c r="BC1134" s="10">
        <v>4.1734958999999998</v>
      </c>
      <c r="BD1134" s="10">
        <v>4.1831345000000004</v>
      </c>
      <c r="BE1134" s="10">
        <v>4.1932980000000004</v>
      </c>
      <c r="BF1134" s="10">
        <v>4.2039403000000002</v>
      </c>
      <c r="BG1134" s="10">
        <v>4.2150321000000002</v>
      </c>
      <c r="BH1134" s="10">
        <v>4.2265493999999997</v>
      </c>
      <c r="BI1134" s="10">
        <v>4.2384686</v>
      </c>
      <c r="BJ1134" s="10">
        <v>4.2507659999999996</v>
      </c>
      <c r="BK1134" s="10">
        <v>4.2634176000000004</v>
      </c>
      <c r="BL1134" s="10">
        <v>4.2763998000000001</v>
      </c>
      <c r="BM1134" s="10">
        <v>4.2896890000000001</v>
      </c>
      <c r="BN1134" s="10">
        <v>4.3032611000000003</v>
      </c>
      <c r="BO1134" s="10">
        <v>4.3170925000000002</v>
      </c>
      <c r="BP1134" s="10">
        <v>4.3311596000000003</v>
      </c>
      <c r="BQ1134" s="10">
        <v>4.3454383999999999</v>
      </c>
      <c r="BR1134" s="10">
        <v>4.4344391999999999</v>
      </c>
      <c r="BS1134" s="10">
        <v>4.5263716000000001</v>
      </c>
      <c r="BU1134" s="9">
        <v>110.79</v>
      </c>
      <c r="BV1134" s="9">
        <v>109.79</v>
      </c>
      <c r="BW1134" s="9">
        <v>108.28</v>
      </c>
      <c r="BX1134" s="9">
        <v>108.86</v>
      </c>
      <c r="BY1134" s="9">
        <v>110.16</v>
      </c>
      <c r="BZ1134" s="9">
        <v>109.81</v>
      </c>
      <c r="CA1134" s="9">
        <v>112.74</v>
      </c>
      <c r="CB1134" s="9">
        <v>115.13</v>
      </c>
      <c r="CC1134" s="9">
        <v>115.89</v>
      </c>
      <c r="CD1134" s="9">
        <v>115.04</v>
      </c>
      <c r="CE1134" s="9">
        <v>106.91</v>
      </c>
      <c r="CF1134" s="9">
        <v>94.98</v>
      </c>
      <c r="CG1134" s="9">
        <v>87.26</v>
      </c>
      <c r="CH1134" s="9">
        <v>84.81</v>
      </c>
      <c r="CI1134" s="9">
        <v>83.97</v>
      </c>
      <c r="CJ1134" s="9">
        <v>84.44</v>
      </c>
      <c r="CK1134" s="9">
        <v>85.15</v>
      </c>
      <c r="CL1134" s="9">
        <v>85.74</v>
      </c>
      <c r="CM1134" s="9">
        <v>86.6</v>
      </c>
      <c r="CN1134" s="9">
        <v>87.88</v>
      </c>
      <c r="CO1134" s="9">
        <v>91.8</v>
      </c>
      <c r="CP1134" s="9">
        <v>90.24</v>
      </c>
      <c r="CQ1134" s="9">
        <v>83.54</v>
      </c>
      <c r="CR1134" s="9">
        <v>71.819999999999993</v>
      </c>
      <c r="CS1134" s="9">
        <v>67.260000000000005</v>
      </c>
      <c r="CT1134" s="9">
        <v>65.53</v>
      </c>
      <c r="CU1134" s="9">
        <v>64.290000000000006</v>
      </c>
      <c r="CV1134" s="9">
        <v>63.51</v>
      </c>
      <c r="CW1134" s="9">
        <v>64.95</v>
      </c>
      <c r="CX1134" s="9">
        <v>68.930000000000007</v>
      </c>
      <c r="CY1134" s="9">
        <v>70.900000000000006</v>
      </c>
      <c r="CZ1134" s="9">
        <v>72.02</v>
      </c>
      <c r="DA1134" s="9">
        <v>75.48</v>
      </c>
      <c r="DB1134" s="9">
        <v>74.849999999999994</v>
      </c>
      <c r="DC1134" s="9">
        <v>72.599999999999994</v>
      </c>
      <c r="DD1134" s="9">
        <v>63.01</v>
      </c>
      <c r="DE1134" s="9">
        <v>59.02</v>
      </c>
      <c r="DF1134" s="9">
        <v>57.66</v>
      </c>
      <c r="DG1134" s="9">
        <v>59.62</v>
      </c>
      <c r="DH1134" s="9">
        <v>59.66</v>
      </c>
      <c r="DI1134" s="9">
        <v>60.8</v>
      </c>
      <c r="DJ1134" s="9">
        <v>64.73</v>
      </c>
      <c r="DK1134" s="9">
        <v>66.88</v>
      </c>
      <c r="DL1134" s="9">
        <v>68.64</v>
      </c>
      <c r="DM1134" s="9">
        <v>69.599999999999994</v>
      </c>
      <c r="DN1134" s="9">
        <v>70.64</v>
      </c>
      <c r="DO1134" s="9">
        <v>69.61</v>
      </c>
      <c r="DP1134" s="9">
        <v>65.38</v>
      </c>
      <c r="DR1134" s="9">
        <v>89.55</v>
      </c>
      <c r="DS1134" s="9">
        <v>92.18</v>
      </c>
      <c r="DT1134" s="9">
        <v>92.62</v>
      </c>
      <c r="DU1134" s="9">
        <v>92.94</v>
      </c>
      <c r="DV1134" s="9">
        <v>93.86</v>
      </c>
      <c r="DW1134" s="9">
        <v>94.28</v>
      </c>
      <c r="DX1134" s="9">
        <v>95.26</v>
      </c>
      <c r="DY1134" s="9">
        <v>96.74</v>
      </c>
      <c r="DZ1134" s="9">
        <v>96.8</v>
      </c>
      <c r="EA1134" s="9">
        <v>97.54</v>
      </c>
      <c r="EB1134" s="9">
        <v>94.19</v>
      </c>
      <c r="EC1134" s="9">
        <v>81.400000000000006</v>
      </c>
      <c r="ED1134" s="9">
        <v>74.239999999999995</v>
      </c>
      <c r="EE1134" s="9">
        <v>71.84</v>
      </c>
      <c r="EF1134" s="9">
        <v>72.52</v>
      </c>
      <c r="EG1134" s="9">
        <v>73.599999999999994</v>
      </c>
      <c r="EH1134" s="9">
        <v>75.55</v>
      </c>
      <c r="EI1134" s="9">
        <v>78.55</v>
      </c>
      <c r="EJ1134" s="9">
        <v>80.319999999999993</v>
      </c>
      <c r="EK1134" s="9">
        <v>80.540000000000006</v>
      </c>
      <c r="EL1134" s="9">
        <v>80.650000000000006</v>
      </c>
      <c r="EM1134" s="9">
        <v>80</v>
      </c>
      <c r="EN1134" s="9">
        <v>77.180000000000007</v>
      </c>
      <c r="EO1134" s="9">
        <v>65.95</v>
      </c>
      <c r="EP1134" s="9">
        <v>61.51</v>
      </c>
      <c r="EQ1134" s="9">
        <v>59.58</v>
      </c>
      <c r="ER1134" s="9">
        <v>59.28</v>
      </c>
      <c r="ES1134" s="9">
        <v>60.24</v>
      </c>
      <c r="ET1134" s="9">
        <v>62.42</v>
      </c>
      <c r="EU1134" s="9">
        <v>68.56</v>
      </c>
      <c r="EV1134" s="9">
        <v>70.41</v>
      </c>
      <c r="EW1134" s="9">
        <v>70.790000000000006</v>
      </c>
      <c r="EX1134" s="9">
        <v>70.78</v>
      </c>
      <c r="EY1134" s="9">
        <v>70.25</v>
      </c>
      <c r="EZ1134" s="9">
        <v>68.22</v>
      </c>
      <c r="FA1134" s="9">
        <v>63.35</v>
      </c>
      <c r="FB1134" s="9">
        <v>61.44</v>
      </c>
      <c r="FC1134" s="9">
        <v>60.35</v>
      </c>
      <c r="FD1134" s="9">
        <v>60.19</v>
      </c>
      <c r="FE1134" s="9">
        <v>61.12</v>
      </c>
      <c r="FF1134" s="9">
        <v>62.76</v>
      </c>
      <c r="FG1134" s="9">
        <v>69.180000000000007</v>
      </c>
      <c r="FH1134" s="9">
        <v>70.33</v>
      </c>
      <c r="FI1134" s="9">
        <v>70.900000000000006</v>
      </c>
      <c r="FJ1134" s="9">
        <v>70.349999999999994</v>
      </c>
      <c r="FK1134" s="9">
        <v>70.12</v>
      </c>
      <c r="FL1134" s="9">
        <v>68.930000000000007</v>
      </c>
      <c r="FM1134" s="9">
        <v>64.5</v>
      </c>
      <c r="FO1134" s="9">
        <v>84.891400000000004</v>
      </c>
      <c r="FP1134" s="7">
        <v>113.89</v>
      </c>
      <c r="FQ1134" s="9">
        <v>1.3555999999999999</v>
      </c>
      <c r="FT1134" s="7">
        <v>4.41</v>
      </c>
      <c r="FU1134" s="7">
        <v>4.9800000000000004</v>
      </c>
      <c r="FV1134" s="9">
        <v>85.151899999999998</v>
      </c>
      <c r="FX1134" s="9">
        <v>108.23</v>
      </c>
      <c r="FY1134" s="9">
        <v>96.76</v>
      </c>
      <c r="FZ1134" s="9">
        <v>88.01</v>
      </c>
      <c r="GA1134" s="9">
        <v>80.14</v>
      </c>
      <c r="GB1134" s="9">
        <v>75.45</v>
      </c>
      <c r="GD1134" s="9">
        <v>108.23</v>
      </c>
      <c r="GE1134" s="9">
        <v>101.69</v>
      </c>
      <c r="GF1134" s="9">
        <v>96.76</v>
      </c>
      <c r="GG1134" s="9">
        <v>93.12</v>
      </c>
      <c r="GH1134" s="9">
        <v>90.25</v>
      </c>
      <c r="GI1134" s="9">
        <v>88.01</v>
      </c>
      <c r="GJ1134" s="9">
        <v>86.16</v>
      </c>
      <c r="GK1134" s="9">
        <v>84.54</v>
      </c>
      <c r="GL1134" s="9">
        <v>83.15</v>
      </c>
      <c r="GM1134" s="9">
        <v>81.98</v>
      </c>
      <c r="GN1134" s="9">
        <v>80.98</v>
      </c>
      <c r="GO1134" s="9">
        <v>80.14</v>
      </c>
      <c r="GP1134" s="9">
        <v>79.44</v>
      </c>
      <c r="GQ1134" s="9">
        <v>78.819999999999993</v>
      </c>
      <c r="GR1134" s="9">
        <v>78.31</v>
      </c>
      <c r="GS1134" s="9">
        <v>77.88</v>
      </c>
      <c r="GT1134" s="9">
        <v>77.5</v>
      </c>
      <c r="GU1134" s="9">
        <v>77.16</v>
      </c>
      <c r="GV1134" s="9">
        <v>76.84</v>
      </c>
      <c r="GW1134" s="9">
        <v>76.48</v>
      </c>
      <c r="GX1134" s="9">
        <v>76.14</v>
      </c>
      <c r="GY1134" s="9">
        <v>75.88</v>
      </c>
      <c r="GZ1134" s="9">
        <v>75.66</v>
      </c>
      <c r="HA1134" s="9">
        <v>75.45</v>
      </c>
      <c r="HB1134" s="9">
        <v>75.22</v>
      </c>
      <c r="HC1134" s="9">
        <v>74.98</v>
      </c>
      <c r="HD1134" s="9">
        <v>74.75</v>
      </c>
      <c r="HE1134" s="9">
        <v>74.5</v>
      </c>
      <c r="HF1134" s="9">
        <v>74.260000000000005</v>
      </c>
      <c r="HG1134" s="9">
        <v>74.040000000000006</v>
      </c>
      <c r="HH1134" s="9">
        <v>73.87</v>
      </c>
      <c r="HI1134" s="9">
        <v>73.680000000000007</v>
      </c>
      <c r="HJ1134" s="9">
        <v>73.510000000000005</v>
      </c>
      <c r="HK1134" s="9">
        <v>73.37</v>
      </c>
      <c r="HL1134" s="9">
        <v>73.22</v>
      </c>
      <c r="HM1134" s="9">
        <v>73.08</v>
      </c>
      <c r="HN1134" s="9">
        <v>72.95</v>
      </c>
      <c r="HO1134" s="9">
        <v>72.78</v>
      </c>
      <c r="HP1134" s="9">
        <v>72.59</v>
      </c>
      <c r="HQ1134" s="9">
        <v>72.41</v>
      </c>
      <c r="HR1134" s="9">
        <v>72.23</v>
      </c>
      <c r="HS1134" s="9">
        <v>72.06</v>
      </c>
      <c r="HT1134" s="9">
        <v>71.94</v>
      </c>
      <c r="HU1134" s="9">
        <v>71.790000000000006</v>
      </c>
      <c r="HV1134" s="9">
        <v>71.69</v>
      </c>
      <c r="HW1134" s="9">
        <v>71.58</v>
      </c>
      <c r="HX1134" s="9">
        <v>71.48</v>
      </c>
      <c r="HY1134" s="9">
        <v>71.37</v>
      </c>
      <c r="ID1134" s="14">
        <v>84.838099999999997</v>
      </c>
      <c r="IE1134" s="14">
        <v>84.747900000000001</v>
      </c>
      <c r="IF1134" s="14">
        <v>-0.10641399999999999</v>
      </c>
      <c r="IH1134" s="7">
        <v>108.23</v>
      </c>
      <c r="II1134" s="9">
        <v>110.79</v>
      </c>
    </row>
    <row r="1135" spans="1:243" x14ac:dyDescent="0.35">
      <c r="A1135" s="6">
        <f t="shared" si="236"/>
        <v>46140</v>
      </c>
      <c r="B1135" s="13">
        <f t="shared" si="242"/>
        <v>4</v>
      </c>
      <c r="C1135" s="13">
        <f t="shared" si="243"/>
        <v>2026</v>
      </c>
      <c r="D1135">
        <f t="shared" si="244"/>
        <v>202604</v>
      </c>
      <c r="E1135">
        <f t="shared" si="245"/>
        <v>2</v>
      </c>
      <c r="F1135">
        <f t="shared" si="246"/>
        <v>202602</v>
      </c>
      <c r="G1135" t="s">
        <v>2506</v>
      </c>
      <c r="H1135" s="9">
        <v>3.75</v>
      </c>
      <c r="I1135" s="9">
        <v>3.7305999999999999</v>
      </c>
      <c r="J1135" s="10">
        <v>3.7354189999999998</v>
      </c>
      <c r="K1135" s="10">
        <v>3.8736856</v>
      </c>
      <c r="L1135" s="10">
        <v>4.0064174000000001</v>
      </c>
      <c r="M1135" s="10">
        <v>4.1232821</v>
      </c>
      <c r="N1135" s="10">
        <v>4.2155496000000001</v>
      </c>
      <c r="O1135" s="10">
        <v>4.2835133000000001</v>
      </c>
      <c r="P1135" s="10">
        <v>4.3335882000000003</v>
      </c>
      <c r="Q1135" s="10">
        <v>4.3702024000000002</v>
      </c>
      <c r="R1135" s="10">
        <v>4.3973545999999999</v>
      </c>
      <c r="S1135" s="10">
        <v>4.4184780999999997</v>
      </c>
      <c r="T1135" s="10">
        <v>4.4343677000000001</v>
      </c>
      <c r="U1135" s="10">
        <v>4.4443650000000003</v>
      </c>
      <c r="V1135" s="10">
        <v>4.4478679999999997</v>
      </c>
      <c r="W1135" s="10">
        <v>4.4454330999999998</v>
      </c>
      <c r="X1135" s="10">
        <v>4.4379046000000004</v>
      </c>
      <c r="Y1135" s="10">
        <v>4.4261267999999996</v>
      </c>
      <c r="Z1135" s="10">
        <v>4.4109436000000004</v>
      </c>
      <c r="AA1135" s="10">
        <v>4.3931998999999999</v>
      </c>
      <c r="AB1135" s="10">
        <v>4.3736924999999998</v>
      </c>
      <c r="AC1135" s="10">
        <v>4.3530204000000001</v>
      </c>
      <c r="AD1135" s="10">
        <v>4.3317315000000001</v>
      </c>
      <c r="AE1135" s="10">
        <v>4.3103727999999997</v>
      </c>
      <c r="AF1135" s="10">
        <v>4.2894912999999999</v>
      </c>
      <c r="AG1135" s="10">
        <v>4.2696347000000001</v>
      </c>
      <c r="AH1135" s="10">
        <v>4.2512650000000001</v>
      </c>
      <c r="AI1135" s="10">
        <v>4.2344679000000003</v>
      </c>
      <c r="AJ1135" s="10">
        <v>4.2192262999999999</v>
      </c>
      <c r="AK1135" s="10">
        <v>4.2055220999999996</v>
      </c>
      <c r="AL1135" s="10">
        <v>4.1933376000000004</v>
      </c>
      <c r="AM1135" s="10">
        <v>4.1826553999999998</v>
      </c>
      <c r="AN1135" s="10">
        <v>4.1734574999999996</v>
      </c>
      <c r="AO1135" s="10">
        <v>4.1657263000000002</v>
      </c>
      <c r="AP1135" s="10">
        <v>4.1594442000000003</v>
      </c>
      <c r="AQ1135" s="10">
        <v>4.1545934000000004</v>
      </c>
      <c r="AR1135" s="10">
        <v>4.1511562</v>
      </c>
      <c r="AS1135" s="10">
        <v>4.1491148999999998</v>
      </c>
      <c r="AT1135" s="10">
        <v>4.1484458000000002</v>
      </c>
      <c r="AU1135" s="10">
        <v>4.1490923000000004</v>
      </c>
      <c r="AV1135" s="10">
        <v>4.1509866999999998</v>
      </c>
      <c r="AW1135" s="10">
        <v>4.1540613999999998</v>
      </c>
      <c r="AX1135" s="10">
        <v>4.1582488</v>
      </c>
      <c r="AY1135" s="10">
        <v>4.1634812999999999</v>
      </c>
      <c r="AZ1135" s="10">
        <v>4.1696913000000002</v>
      </c>
      <c r="BA1135" s="10">
        <v>4.1768112000000004</v>
      </c>
      <c r="BB1135" s="10">
        <v>4.1847732000000004</v>
      </c>
      <c r="BC1135" s="10">
        <v>4.1935099999999998</v>
      </c>
      <c r="BD1135" s="10">
        <v>4.2029538000000004</v>
      </c>
      <c r="BE1135" s="10">
        <v>4.2130368999999996</v>
      </c>
      <c r="BF1135" s="10">
        <v>4.2236960000000003</v>
      </c>
      <c r="BG1135" s="10">
        <v>4.2348875000000001</v>
      </c>
      <c r="BH1135" s="10">
        <v>4.2465738999999996</v>
      </c>
      <c r="BI1135" s="10">
        <v>4.2587178000000003</v>
      </c>
      <c r="BJ1135" s="10">
        <v>4.2712820000000002</v>
      </c>
      <c r="BK1135" s="10">
        <v>4.2842286999999999</v>
      </c>
      <c r="BL1135" s="10">
        <v>4.2975206999999997</v>
      </c>
      <c r="BM1135" s="10">
        <v>4.3111208000000003</v>
      </c>
      <c r="BN1135" s="10">
        <v>4.3249909999999998</v>
      </c>
      <c r="BO1135" s="10">
        <v>4.3390943000000002</v>
      </c>
      <c r="BP1135" s="10">
        <v>4.3533933999999999</v>
      </c>
      <c r="BQ1135" s="10">
        <v>4.3678504</v>
      </c>
      <c r="BR1135" s="10">
        <v>4.4566371</v>
      </c>
      <c r="BS1135" s="10">
        <v>4.5466524000000001</v>
      </c>
      <c r="BU1135" s="9">
        <v>108.41</v>
      </c>
      <c r="BV1135" s="9">
        <v>107.37</v>
      </c>
      <c r="BW1135" s="9">
        <v>106.19</v>
      </c>
      <c r="BX1135" s="9">
        <v>106.53</v>
      </c>
      <c r="BY1135" s="9">
        <v>107.74</v>
      </c>
      <c r="BZ1135" s="9">
        <v>107.43</v>
      </c>
      <c r="CA1135" s="9">
        <v>110.39</v>
      </c>
      <c r="CB1135" s="9">
        <v>112.8</v>
      </c>
      <c r="CC1135" s="9">
        <v>113.76</v>
      </c>
      <c r="CD1135" s="9">
        <v>112.91</v>
      </c>
      <c r="CE1135" s="9">
        <v>104.78</v>
      </c>
      <c r="CF1135" s="9">
        <v>93.55</v>
      </c>
      <c r="CG1135" s="9">
        <v>85.83</v>
      </c>
      <c r="CH1135" s="9">
        <v>83.38</v>
      </c>
      <c r="CI1135" s="9">
        <v>82.54</v>
      </c>
      <c r="CJ1135" s="9">
        <v>83.01</v>
      </c>
      <c r="CK1135" s="9">
        <v>83.72</v>
      </c>
      <c r="CL1135" s="9">
        <v>84.61</v>
      </c>
      <c r="CM1135" s="9">
        <v>85.47</v>
      </c>
      <c r="CN1135" s="9">
        <v>86.75</v>
      </c>
      <c r="CO1135" s="9">
        <v>90.67</v>
      </c>
      <c r="CP1135" s="9">
        <v>89.11</v>
      </c>
      <c r="CQ1135" s="9">
        <v>82.41</v>
      </c>
      <c r="CR1135" s="9">
        <v>71.33</v>
      </c>
      <c r="CS1135" s="9">
        <v>66.77</v>
      </c>
      <c r="CT1135" s="9">
        <v>65.040000000000006</v>
      </c>
      <c r="CU1135" s="9">
        <v>63.8</v>
      </c>
      <c r="CV1135" s="9">
        <v>63.02</v>
      </c>
      <c r="CW1135" s="9">
        <v>64.459999999999994</v>
      </c>
      <c r="CX1135" s="9">
        <v>68.709999999999994</v>
      </c>
      <c r="CY1135" s="9">
        <v>70.67</v>
      </c>
      <c r="CZ1135" s="9">
        <v>71.790000000000006</v>
      </c>
      <c r="DA1135" s="9">
        <v>75.25</v>
      </c>
      <c r="DB1135" s="9">
        <v>74.62</v>
      </c>
      <c r="DC1135" s="9">
        <v>72.37</v>
      </c>
      <c r="DD1135" s="9">
        <v>62.96</v>
      </c>
      <c r="DE1135" s="9">
        <v>58.97</v>
      </c>
      <c r="DF1135" s="9">
        <v>57.61</v>
      </c>
      <c r="DG1135" s="9">
        <v>59.57</v>
      </c>
      <c r="DH1135" s="9">
        <v>59.61</v>
      </c>
      <c r="DI1135" s="9">
        <v>60.75</v>
      </c>
      <c r="DJ1135" s="9">
        <v>64.75</v>
      </c>
      <c r="DK1135" s="9">
        <v>66.900000000000006</v>
      </c>
      <c r="DL1135" s="9">
        <v>68.66</v>
      </c>
      <c r="DM1135" s="9">
        <v>69.62</v>
      </c>
      <c r="DN1135" s="9">
        <v>70.66</v>
      </c>
      <c r="DO1135" s="9">
        <v>69.63</v>
      </c>
      <c r="DP1135" s="9">
        <v>65.38</v>
      </c>
      <c r="DR1135" s="9">
        <v>88.76</v>
      </c>
      <c r="DS1135" s="9">
        <v>91.21</v>
      </c>
      <c r="DT1135" s="9">
        <v>91.21</v>
      </c>
      <c r="DU1135" s="9">
        <v>91.43</v>
      </c>
      <c r="DV1135" s="9">
        <v>92.32</v>
      </c>
      <c r="DW1135" s="9">
        <v>93.54</v>
      </c>
      <c r="DX1135" s="9">
        <v>94.51</v>
      </c>
      <c r="DY1135" s="9">
        <v>95.98</v>
      </c>
      <c r="DZ1135" s="9">
        <v>95.74</v>
      </c>
      <c r="EA1135" s="9">
        <v>96.48</v>
      </c>
      <c r="EB1135" s="9">
        <v>93.14</v>
      </c>
      <c r="EC1135" s="9">
        <v>81.239999999999995</v>
      </c>
      <c r="ED1135" s="9">
        <v>74.09</v>
      </c>
      <c r="EE1135" s="9">
        <v>71.680000000000007</v>
      </c>
      <c r="EF1135" s="9">
        <v>72.63</v>
      </c>
      <c r="EG1135" s="9">
        <v>73.72</v>
      </c>
      <c r="EH1135" s="9">
        <v>75.680000000000007</v>
      </c>
      <c r="EI1135" s="9">
        <v>78.02</v>
      </c>
      <c r="EJ1135" s="9">
        <v>79.77</v>
      </c>
      <c r="EK1135" s="9">
        <v>79.989999999999995</v>
      </c>
      <c r="EL1135" s="9">
        <v>80.099999999999994</v>
      </c>
      <c r="EM1135" s="9">
        <v>79.459999999999994</v>
      </c>
      <c r="EN1135" s="9">
        <v>76.66</v>
      </c>
      <c r="EO1135" s="9">
        <v>66.22</v>
      </c>
      <c r="EP1135" s="9">
        <v>61.78</v>
      </c>
      <c r="EQ1135" s="9">
        <v>59.86</v>
      </c>
      <c r="ER1135" s="9">
        <v>59.56</v>
      </c>
      <c r="ES1135" s="9">
        <v>60.52</v>
      </c>
      <c r="ET1135" s="9">
        <v>62.7</v>
      </c>
      <c r="EU1135" s="9">
        <v>68.599999999999994</v>
      </c>
      <c r="EV1135" s="9">
        <v>70.459999999999994</v>
      </c>
      <c r="EW1135" s="9">
        <v>70.84</v>
      </c>
      <c r="EX1135" s="9">
        <v>70.84</v>
      </c>
      <c r="EY1135" s="9">
        <v>70.31</v>
      </c>
      <c r="EZ1135" s="9">
        <v>68.28</v>
      </c>
      <c r="FA1135" s="9">
        <v>63.69</v>
      </c>
      <c r="FB1135" s="9">
        <v>61.77</v>
      </c>
      <c r="FC1135" s="9">
        <v>60.68</v>
      </c>
      <c r="FD1135" s="9">
        <v>60.52</v>
      </c>
      <c r="FE1135" s="9">
        <v>61.45</v>
      </c>
      <c r="FF1135" s="9">
        <v>63.08</v>
      </c>
      <c r="FG1135" s="9">
        <v>69.16</v>
      </c>
      <c r="FH1135" s="9">
        <v>70.319999999999993</v>
      </c>
      <c r="FI1135" s="9">
        <v>70.88</v>
      </c>
      <c r="FJ1135" s="9">
        <v>70.34</v>
      </c>
      <c r="FK1135" s="9">
        <v>70.099999999999994</v>
      </c>
      <c r="FL1135" s="9">
        <v>68.92</v>
      </c>
      <c r="FM1135" s="9">
        <v>64.72</v>
      </c>
      <c r="FO1135" s="9">
        <v>84.751400000000004</v>
      </c>
      <c r="FP1135" s="7">
        <v>117.62</v>
      </c>
      <c r="FQ1135" s="9">
        <v>1.3498000000000001</v>
      </c>
      <c r="FT1135" s="7">
        <v>4.38</v>
      </c>
      <c r="FU1135" s="7">
        <v>5.01</v>
      </c>
      <c r="FV1135" s="9">
        <v>85.004199999999997</v>
      </c>
      <c r="FX1135" s="9">
        <v>111.26</v>
      </c>
      <c r="FY1135" s="9">
        <v>98.83</v>
      </c>
      <c r="FZ1135" s="9">
        <v>88.56</v>
      </c>
      <c r="GA1135" s="9">
        <v>79.87</v>
      </c>
      <c r="GB1135" s="9">
        <v>74.75</v>
      </c>
      <c r="GD1135" s="9">
        <v>111.26</v>
      </c>
      <c r="GE1135" s="9">
        <v>104.4</v>
      </c>
      <c r="GF1135" s="9">
        <v>98.83</v>
      </c>
      <c r="GG1135" s="9">
        <v>94.57</v>
      </c>
      <c r="GH1135" s="9">
        <v>91.18</v>
      </c>
      <c r="GI1135" s="9">
        <v>88.56</v>
      </c>
      <c r="GJ1135" s="9">
        <v>86.45</v>
      </c>
      <c r="GK1135" s="9">
        <v>84.64</v>
      </c>
      <c r="GL1135" s="9">
        <v>83.11</v>
      </c>
      <c r="GM1135" s="9">
        <v>81.84</v>
      </c>
      <c r="GN1135" s="9">
        <v>80.77</v>
      </c>
      <c r="GO1135" s="9">
        <v>79.87</v>
      </c>
      <c r="GP1135" s="9">
        <v>79.11</v>
      </c>
      <c r="GQ1135" s="9">
        <v>78.45</v>
      </c>
      <c r="GR1135" s="9">
        <v>77.900000000000006</v>
      </c>
      <c r="GS1135" s="9">
        <v>77.430000000000007</v>
      </c>
      <c r="GT1135" s="9">
        <v>77.010000000000005</v>
      </c>
      <c r="GU1135" s="9">
        <v>76.64</v>
      </c>
      <c r="GV1135" s="9">
        <v>76.290000000000006</v>
      </c>
      <c r="GW1135" s="9">
        <v>75.900000000000006</v>
      </c>
      <c r="GX1135" s="9">
        <v>75.540000000000006</v>
      </c>
      <c r="GY1135" s="9">
        <v>75.25</v>
      </c>
      <c r="GZ1135" s="9">
        <v>74.989999999999995</v>
      </c>
      <c r="HA1135" s="9">
        <v>74.75</v>
      </c>
      <c r="HB1135" s="9">
        <v>74.489999999999995</v>
      </c>
      <c r="HC1135" s="9">
        <v>74.23</v>
      </c>
      <c r="HD1135" s="9">
        <v>73.97</v>
      </c>
      <c r="HE1135" s="9">
        <v>73.7</v>
      </c>
      <c r="HF1135" s="9">
        <v>73.44</v>
      </c>
      <c r="HG1135" s="9">
        <v>73.209999999999994</v>
      </c>
      <c r="HH1135" s="9">
        <v>73.03</v>
      </c>
      <c r="HI1135" s="9">
        <v>72.83</v>
      </c>
      <c r="HJ1135" s="9">
        <v>72.64</v>
      </c>
      <c r="HK1135" s="9">
        <v>72.489999999999995</v>
      </c>
      <c r="HL1135" s="9">
        <v>72.33</v>
      </c>
      <c r="HM1135" s="9">
        <v>72.180000000000007</v>
      </c>
      <c r="HN1135" s="9">
        <v>72.040000000000006</v>
      </c>
      <c r="HO1135" s="9">
        <v>71.87</v>
      </c>
      <c r="HP1135" s="9">
        <v>71.680000000000007</v>
      </c>
      <c r="HQ1135" s="9">
        <v>71.5</v>
      </c>
      <c r="HR1135" s="9">
        <v>71.31</v>
      </c>
      <c r="HS1135" s="9">
        <v>71.150000000000006</v>
      </c>
      <c r="HT1135" s="9">
        <v>71.03</v>
      </c>
      <c r="HU1135" s="9">
        <v>70.88</v>
      </c>
      <c r="HV1135" s="9">
        <v>70.78</v>
      </c>
      <c r="HW1135" s="9">
        <v>70.67</v>
      </c>
      <c r="HX1135" s="9">
        <v>70.58</v>
      </c>
      <c r="HY1135" s="9">
        <v>70.47</v>
      </c>
      <c r="ID1135" s="14">
        <v>84.838099999999997</v>
      </c>
      <c r="IE1135" s="14">
        <v>84.747900000000001</v>
      </c>
      <c r="IF1135" s="14">
        <v>-0.10641399999999999</v>
      </c>
      <c r="IH1135" s="7">
        <v>111.26</v>
      </c>
      <c r="II1135" s="9">
        <v>108.41</v>
      </c>
    </row>
    <row r="1136" spans="1:243" x14ac:dyDescent="0.35">
      <c r="A1136" s="6">
        <f t="shared" si="236"/>
        <v>46141</v>
      </c>
      <c r="B1136" s="13">
        <f t="shared" si="242"/>
        <v>4</v>
      </c>
      <c r="C1136" s="13">
        <f t="shared" si="243"/>
        <v>2026</v>
      </c>
      <c r="D1136">
        <f t="shared" si="244"/>
        <v>202604</v>
      </c>
      <c r="E1136">
        <f t="shared" si="245"/>
        <v>2</v>
      </c>
      <c r="F1136">
        <f t="shared" si="246"/>
        <v>202602</v>
      </c>
      <c r="G1136" t="s">
        <v>2507</v>
      </c>
      <c r="H1136" s="9">
        <v>3.75</v>
      </c>
      <c r="I1136" s="9">
        <v>3.7298</v>
      </c>
      <c r="J1136" s="10">
        <v>3.7457357999999998</v>
      </c>
      <c r="K1136" s="10">
        <v>3.8916713000000001</v>
      </c>
      <c r="L1136" s="10">
        <v>4.0406617999999996</v>
      </c>
      <c r="M1136" s="10">
        <v>4.1815045</v>
      </c>
      <c r="N1136" s="10">
        <v>4.3009402999999997</v>
      </c>
      <c r="O1136" s="10">
        <v>4.3901715000000001</v>
      </c>
      <c r="P1136" s="10">
        <v>4.4552741999999999</v>
      </c>
      <c r="Q1136" s="10">
        <v>4.5010988000000003</v>
      </c>
      <c r="R1136" s="10">
        <v>4.5335331999999999</v>
      </c>
      <c r="S1136" s="10">
        <v>4.5573829999999997</v>
      </c>
      <c r="T1136" s="10">
        <v>4.5738227</v>
      </c>
      <c r="U1136" s="10">
        <v>4.5825168999999999</v>
      </c>
      <c r="V1136" s="10">
        <v>4.5829130999999999</v>
      </c>
      <c r="W1136" s="10">
        <v>4.5757909000000003</v>
      </c>
      <c r="X1136" s="10">
        <v>4.5622908999999998</v>
      </c>
      <c r="Y1136" s="10">
        <v>4.5435536000000001</v>
      </c>
      <c r="Z1136" s="10">
        <v>4.5207191</v>
      </c>
      <c r="AA1136" s="10">
        <v>4.4949285000000003</v>
      </c>
      <c r="AB1136" s="10">
        <v>4.4672575999999999</v>
      </c>
      <c r="AC1136" s="10">
        <v>4.4385129000000001</v>
      </c>
      <c r="AD1136" s="10">
        <v>4.4094306999999997</v>
      </c>
      <c r="AE1136" s="10">
        <v>4.3807464999999999</v>
      </c>
      <c r="AF1136" s="10">
        <v>4.3531959000000002</v>
      </c>
      <c r="AG1136" s="10">
        <v>4.3275151000000003</v>
      </c>
      <c r="AH1136" s="10">
        <v>4.3043475999999998</v>
      </c>
      <c r="AI1136" s="10">
        <v>4.2837867999999997</v>
      </c>
      <c r="AJ1136" s="10">
        <v>4.2657246000000004</v>
      </c>
      <c r="AK1136" s="10">
        <v>4.2500514999999996</v>
      </c>
      <c r="AL1136" s="10">
        <v>4.2366583999999996</v>
      </c>
      <c r="AM1136" s="10">
        <v>4.2254363000000001</v>
      </c>
      <c r="AN1136" s="10">
        <v>4.2162761</v>
      </c>
      <c r="AO1136" s="10">
        <v>4.2090684999999999</v>
      </c>
      <c r="AP1136" s="10">
        <v>4.2037047000000003</v>
      </c>
      <c r="AQ1136" s="10">
        <v>4.2000753</v>
      </c>
      <c r="AR1136" s="10">
        <v>4.1980712999999996</v>
      </c>
      <c r="AS1136" s="10">
        <v>4.1975835999999997</v>
      </c>
      <c r="AT1136" s="10">
        <v>4.1985058000000004</v>
      </c>
      <c r="AU1136" s="10">
        <v>4.2007446000000002</v>
      </c>
      <c r="AV1136" s="10">
        <v>4.2042109999999999</v>
      </c>
      <c r="AW1136" s="10">
        <v>4.2088156000000003</v>
      </c>
      <c r="AX1136" s="10">
        <v>4.2144694999999999</v>
      </c>
      <c r="AY1136" s="10">
        <v>4.2210831999999998</v>
      </c>
      <c r="AZ1136" s="10">
        <v>4.2285675999999999</v>
      </c>
      <c r="BA1136" s="10">
        <v>4.2368338000000003</v>
      </c>
      <c r="BB1136" s="10">
        <v>4.2457922000000003</v>
      </c>
      <c r="BC1136" s="10">
        <v>4.2553538</v>
      </c>
      <c r="BD1136" s="10">
        <v>4.2654296</v>
      </c>
      <c r="BE1136" s="10">
        <v>4.2759301000000001</v>
      </c>
      <c r="BF1136" s="10">
        <v>4.2867763999999999</v>
      </c>
      <c r="BG1136" s="10">
        <v>4.2979345000000002</v>
      </c>
      <c r="BH1136" s="10">
        <v>4.3093821999999999</v>
      </c>
      <c r="BI1136" s="10">
        <v>4.3210978999999998</v>
      </c>
      <c r="BJ1136" s="10">
        <v>4.3330599000000003</v>
      </c>
      <c r="BK1136" s="10">
        <v>4.3452460999999998</v>
      </c>
      <c r="BL1136" s="10">
        <v>4.3576347999999996</v>
      </c>
      <c r="BM1136" s="10">
        <v>4.3702043000000002</v>
      </c>
      <c r="BN1136" s="10">
        <v>4.3829324999999999</v>
      </c>
      <c r="BO1136" s="10">
        <v>4.3957978000000004</v>
      </c>
      <c r="BP1136" s="10">
        <v>4.4087785000000004</v>
      </c>
      <c r="BQ1136" s="10">
        <v>4.4218523999999997</v>
      </c>
      <c r="BR1136" s="10">
        <v>4.5015577000000002</v>
      </c>
      <c r="BS1136" s="10">
        <v>4.5822928999999997</v>
      </c>
      <c r="BU1136" s="9">
        <v>116.02</v>
      </c>
      <c r="BV1136" s="9">
        <v>115.74</v>
      </c>
      <c r="BW1136" s="9">
        <v>114.77</v>
      </c>
      <c r="BX1136" s="9">
        <v>114.79</v>
      </c>
      <c r="BY1136" s="9">
        <v>115.89</v>
      </c>
      <c r="BZ1136" s="9">
        <v>115.6</v>
      </c>
      <c r="CA1136" s="9">
        <v>118.46</v>
      </c>
      <c r="CB1136" s="9">
        <v>120.53</v>
      </c>
      <c r="CC1136" s="9">
        <v>121.49</v>
      </c>
      <c r="CD1136" s="9">
        <v>120.49</v>
      </c>
      <c r="CE1136" s="9">
        <v>112.29</v>
      </c>
      <c r="CF1136" s="9">
        <v>98.23</v>
      </c>
      <c r="CG1136" s="9">
        <v>89.43</v>
      </c>
      <c r="CH1136" s="9">
        <v>86.62</v>
      </c>
      <c r="CI1136" s="9">
        <v>85.89</v>
      </c>
      <c r="CJ1136" s="9">
        <v>86.36</v>
      </c>
      <c r="CK1136" s="9">
        <v>87.07</v>
      </c>
      <c r="CL1136" s="9">
        <v>87.75</v>
      </c>
      <c r="CM1136" s="9">
        <v>88.61</v>
      </c>
      <c r="CN1136" s="9">
        <v>89.89</v>
      </c>
      <c r="CO1136" s="9">
        <v>93.81</v>
      </c>
      <c r="CP1136" s="9">
        <v>92.25</v>
      </c>
      <c r="CQ1136" s="9">
        <v>85.55</v>
      </c>
      <c r="CR1136" s="9">
        <v>73.08</v>
      </c>
      <c r="CS1136" s="9">
        <v>67.89</v>
      </c>
      <c r="CT1136" s="9">
        <v>66.12</v>
      </c>
      <c r="CU1136" s="9">
        <v>65.03</v>
      </c>
      <c r="CV1136" s="9">
        <v>64.34</v>
      </c>
      <c r="CW1136" s="9">
        <v>65.78</v>
      </c>
      <c r="CX1136" s="9">
        <v>69.69</v>
      </c>
      <c r="CY1136" s="9">
        <v>71.650000000000006</v>
      </c>
      <c r="CZ1136" s="9">
        <v>72.77</v>
      </c>
      <c r="DA1136" s="9">
        <v>76.23</v>
      </c>
      <c r="DB1136" s="9">
        <v>75.599999999999994</v>
      </c>
      <c r="DC1136" s="9">
        <v>73.349999999999994</v>
      </c>
      <c r="DD1136" s="9">
        <v>63.89</v>
      </c>
      <c r="DE1136" s="9">
        <v>59.9</v>
      </c>
      <c r="DF1136" s="9">
        <v>58.54</v>
      </c>
      <c r="DG1136" s="9">
        <v>60.5</v>
      </c>
      <c r="DH1136" s="9">
        <v>60.54</v>
      </c>
      <c r="DI1136" s="9">
        <v>61.68</v>
      </c>
      <c r="DJ1136" s="9">
        <v>65.680000000000007</v>
      </c>
      <c r="DK1136" s="9">
        <v>67.83</v>
      </c>
      <c r="DL1136" s="9">
        <v>69.59</v>
      </c>
      <c r="DM1136" s="9">
        <v>70.55</v>
      </c>
      <c r="DN1136" s="9">
        <v>71.59</v>
      </c>
      <c r="DO1136" s="9">
        <v>70.56</v>
      </c>
      <c r="DP1136" s="9">
        <v>66.16</v>
      </c>
      <c r="DR1136" s="9">
        <v>92.61</v>
      </c>
      <c r="DS1136" s="9">
        <v>94.62</v>
      </c>
      <c r="DT1136" s="9">
        <v>94.01</v>
      </c>
      <c r="DU1136" s="9">
        <v>94.09</v>
      </c>
      <c r="DV1136" s="9">
        <v>94.94</v>
      </c>
      <c r="DW1136" s="9">
        <v>97.46</v>
      </c>
      <c r="DX1136" s="9">
        <v>98.45</v>
      </c>
      <c r="DY1136" s="9">
        <v>99.94</v>
      </c>
      <c r="DZ1136" s="9">
        <v>99.52</v>
      </c>
      <c r="EA1136" s="9">
        <v>100.28</v>
      </c>
      <c r="EB1136" s="9">
        <v>96.88</v>
      </c>
      <c r="EC1136" s="9">
        <v>82.6</v>
      </c>
      <c r="ED1136" s="9">
        <v>75.459999999999994</v>
      </c>
      <c r="EE1136" s="9">
        <v>73.040000000000006</v>
      </c>
      <c r="EF1136" s="9">
        <v>73.319999999999993</v>
      </c>
      <c r="EG1136" s="9">
        <v>74.42</v>
      </c>
      <c r="EH1136" s="9">
        <v>76.39</v>
      </c>
      <c r="EI1136" s="9">
        <v>78.819999999999993</v>
      </c>
      <c r="EJ1136" s="9">
        <v>80.59</v>
      </c>
      <c r="EK1136" s="9">
        <v>80.81</v>
      </c>
      <c r="EL1136" s="9">
        <v>80.92</v>
      </c>
      <c r="EM1136" s="9">
        <v>80.27</v>
      </c>
      <c r="EN1136" s="9">
        <v>77.44</v>
      </c>
      <c r="EO1136" s="9">
        <v>66.099999999999994</v>
      </c>
      <c r="EP1136" s="9">
        <v>61.66</v>
      </c>
      <c r="EQ1136" s="9">
        <v>59.74</v>
      </c>
      <c r="ER1136" s="9">
        <v>59.44</v>
      </c>
      <c r="ES1136" s="9">
        <v>60.4</v>
      </c>
      <c r="ET1136" s="9">
        <v>62.58</v>
      </c>
      <c r="EU1136" s="9">
        <v>69.56</v>
      </c>
      <c r="EV1136" s="9">
        <v>71.44</v>
      </c>
      <c r="EW1136" s="9">
        <v>71.819999999999993</v>
      </c>
      <c r="EX1136" s="9">
        <v>71.819999999999993</v>
      </c>
      <c r="EY1136" s="9">
        <v>71.290000000000006</v>
      </c>
      <c r="EZ1136" s="9">
        <v>69.23</v>
      </c>
      <c r="FA1136" s="9">
        <v>63.84</v>
      </c>
      <c r="FB1136" s="9">
        <v>61.92</v>
      </c>
      <c r="FC1136" s="9">
        <v>60.82</v>
      </c>
      <c r="FD1136" s="9">
        <v>60.66</v>
      </c>
      <c r="FE1136" s="9">
        <v>61.6</v>
      </c>
      <c r="FF1136" s="9">
        <v>63.22</v>
      </c>
      <c r="FG1136" s="9">
        <v>69.16</v>
      </c>
      <c r="FH1136" s="9">
        <v>70.319999999999993</v>
      </c>
      <c r="FI1136" s="9">
        <v>70.88</v>
      </c>
      <c r="FJ1136" s="9">
        <v>70.34</v>
      </c>
      <c r="FK1136" s="9">
        <v>70.099999999999994</v>
      </c>
      <c r="FL1136" s="9">
        <v>68.92</v>
      </c>
      <c r="FM1136" s="9">
        <v>64.8</v>
      </c>
      <c r="FO1136" s="9">
        <v>84.816500000000005</v>
      </c>
      <c r="FP1136" s="7">
        <v>124.16</v>
      </c>
      <c r="FQ1136" s="9">
        <v>1.3501000000000001</v>
      </c>
      <c r="FT1136" s="7">
        <v>4.5599999999999996</v>
      </c>
      <c r="FU1136" s="7">
        <v>5.0599999999999996</v>
      </c>
      <c r="FV1136" s="9">
        <v>85.058499999999995</v>
      </c>
      <c r="FX1136" s="9">
        <v>118.03</v>
      </c>
      <c r="FY1136" s="9">
        <v>103.48</v>
      </c>
      <c r="FZ1136" s="9">
        <v>89.96</v>
      </c>
      <c r="GA1136" s="9">
        <v>80.03</v>
      </c>
      <c r="GB1136" s="9">
        <v>74.88</v>
      </c>
      <c r="GD1136" s="9">
        <v>118.03</v>
      </c>
      <c r="GE1136" s="9">
        <v>110.44</v>
      </c>
      <c r="GF1136" s="9">
        <v>103.48</v>
      </c>
      <c r="GG1136" s="9">
        <v>97.95</v>
      </c>
      <c r="GH1136" s="9">
        <v>93.44</v>
      </c>
      <c r="GI1136" s="9">
        <v>89.96</v>
      </c>
      <c r="GJ1136" s="9">
        <v>87.27</v>
      </c>
      <c r="GK1136" s="9">
        <v>85.12</v>
      </c>
      <c r="GL1136" s="9">
        <v>83.41</v>
      </c>
      <c r="GM1136" s="9">
        <v>82.06</v>
      </c>
      <c r="GN1136" s="9">
        <v>80.95</v>
      </c>
      <c r="GO1136" s="9">
        <v>80.03</v>
      </c>
      <c r="GP1136" s="9">
        <v>79.27</v>
      </c>
      <c r="GQ1136" s="9">
        <v>78.61</v>
      </c>
      <c r="GR1136" s="9">
        <v>78.06</v>
      </c>
      <c r="GS1136" s="9">
        <v>77.58</v>
      </c>
      <c r="GT1136" s="9">
        <v>77.16</v>
      </c>
      <c r="GU1136" s="9">
        <v>76.790000000000006</v>
      </c>
      <c r="GV1136" s="9">
        <v>76.42</v>
      </c>
      <c r="GW1136" s="9">
        <v>76.02</v>
      </c>
      <c r="GX1136" s="9">
        <v>75.66</v>
      </c>
      <c r="GY1136" s="9">
        <v>75.37</v>
      </c>
      <c r="GZ1136" s="9">
        <v>75.12</v>
      </c>
      <c r="HA1136" s="9">
        <v>74.88</v>
      </c>
      <c r="HB1136" s="9">
        <v>74.63</v>
      </c>
      <c r="HC1136" s="9">
        <v>74.37</v>
      </c>
      <c r="HD1136" s="9">
        <v>74.11</v>
      </c>
      <c r="HE1136" s="9">
        <v>73.84</v>
      </c>
      <c r="HF1136" s="9">
        <v>73.58</v>
      </c>
      <c r="HG1136" s="9">
        <v>73.349999999999994</v>
      </c>
      <c r="HH1136" s="9">
        <v>73.16</v>
      </c>
      <c r="HI1136" s="9">
        <v>72.95</v>
      </c>
      <c r="HJ1136" s="9">
        <v>72.760000000000005</v>
      </c>
      <c r="HK1136" s="9">
        <v>72.61</v>
      </c>
      <c r="HL1136" s="9">
        <v>72.45</v>
      </c>
      <c r="HM1136" s="9">
        <v>72.3</v>
      </c>
      <c r="HN1136" s="9">
        <v>72.17</v>
      </c>
      <c r="HO1136" s="9">
        <v>72.010000000000005</v>
      </c>
      <c r="HP1136" s="9">
        <v>71.819999999999993</v>
      </c>
      <c r="HQ1136" s="9">
        <v>71.64</v>
      </c>
      <c r="HR1136" s="9">
        <v>71.45</v>
      </c>
      <c r="HS1136" s="9">
        <v>71.3</v>
      </c>
      <c r="HT1136" s="9">
        <v>71.19</v>
      </c>
      <c r="HU1136" s="9">
        <v>71.040000000000006</v>
      </c>
      <c r="HV1136" s="9">
        <v>70.94</v>
      </c>
      <c r="HW1136" s="9">
        <v>70.83</v>
      </c>
      <c r="HX1136" s="9">
        <v>70.739999999999995</v>
      </c>
      <c r="HY1136" s="9">
        <v>70.64</v>
      </c>
      <c r="ID1136" s="14">
        <v>84.838099999999997</v>
      </c>
      <c r="IE1136" s="14">
        <v>84.747900000000001</v>
      </c>
      <c r="IF1136" s="14">
        <v>-0.10641399999999999</v>
      </c>
      <c r="IH1136" s="7">
        <v>118.03</v>
      </c>
      <c r="II1136" s="9">
        <v>116.02</v>
      </c>
    </row>
    <row r="1137" spans="1:243" x14ac:dyDescent="0.35">
      <c r="A1137" s="6">
        <f t="shared" si="236"/>
        <v>46142</v>
      </c>
      <c r="B1137" s="13">
        <f t="shared" si="242"/>
        <v>4</v>
      </c>
      <c r="C1137" s="13">
        <f t="shared" si="243"/>
        <v>2026</v>
      </c>
      <c r="D1137">
        <f t="shared" si="244"/>
        <v>202604</v>
      </c>
      <c r="E1137">
        <f t="shared" si="245"/>
        <v>2</v>
      </c>
      <c r="F1137">
        <f t="shared" si="246"/>
        <v>202602</v>
      </c>
      <c r="G1137" t="s">
        <v>2508</v>
      </c>
      <c r="H1137" s="9">
        <v>3.75</v>
      </c>
      <c r="I1137" s="9">
        <v>3.7299000000000002</v>
      </c>
      <c r="J1137" s="10">
        <v>3.7301745999999998</v>
      </c>
      <c r="K1137" s="10">
        <v>3.8450777</v>
      </c>
      <c r="L1137" s="10">
        <v>3.9642734000000002</v>
      </c>
      <c r="M1137" s="10">
        <v>4.0811468</v>
      </c>
      <c r="N1137" s="10">
        <v>4.1867592</v>
      </c>
      <c r="O1137" s="10">
        <v>4.2761962000000002</v>
      </c>
      <c r="P1137" s="10">
        <v>4.3489494000000004</v>
      </c>
      <c r="Q1137" s="10">
        <v>4.4037807000000004</v>
      </c>
      <c r="R1137" s="10">
        <v>4.4390137000000003</v>
      </c>
      <c r="S1137" s="10">
        <v>4.4556450999999999</v>
      </c>
      <c r="T1137" s="10">
        <v>4.4549576000000002</v>
      </c>
      <c r="U1137" s="10">
        <v>4.4427041999999997</v>
      </c>
      <c r="V1137" s="10">
        <v>4.4263779999999997</v>
      </c>
      <c r="W1137" s="10">
        <v>4.4079933999999996</v>
      </c>
      <c r="X1137" s="10">
        <v>4.3880656</v>
      </c>
      <c r="Y1137" s="10">
        <v>4.3671091000000004</v>
      </c>
      <c r="Z1137" s="10">
        <v>4.3456384000000003</v>
      </c>
      <c r="AA1137" s="10">
        <v>4.3241687999999998</v>
      </c>
      <c r="AB1137" s="10">
        <v>4.3031760999999999</v>
      </c>
      <c r="AC1137" s="10">
        <v>4.2829386999999999</v>
      </c>
      <c r="AD1137" s="10">
        <v>4.2636726999999999</v>
      </c>
      <c r="AE1137" s="10">
        <v>4.2455932000000001</v>
      </c>
      <c r="AF1137" s="10">
        <v>4.2289155000000003</v>
      </c>
      <c r="AG1137" s="10">
        <v>4.2138555999999996</v>
      </c>
      <c r="AH1137" s="10">
        <v>4.2005948000000002</v>
      </c>
      <c r="AI1137" s="10">
        <v>4.1891313999999999</v>
      </c>
      <c r="AJ1137" s="10">
        <v>4.1794031</v>
      </c>
      <c r="AK1137" s="10">
        <v>4.1713469999999999</v>
      </c>
      <c r="AL1137" s="10">
        <v>4.1649000999999997</v>
      </c>
      <c r="AM1137" s="10">
        <v>4.1599997999999996</v>
      </c>
      <c r="AN1137" s="10">
        <v>4.1565833999999997</v>
      </c>
      <c r="AO1137" s="10">
        <v>4.1545880000000004</v>
      </c>
      <c r="AP1137" s="10">
        <v>4.1539508999999999</v>
      </c>
      <c r="AQ1137" s="10">
        <v>4.1546092000000003</v>
      </c>
      <c r="AR1137" s="10">
        <v>4.1565003000000003</v>
      </c>
      <c r="AS1137" s="10">
        <v>4.1595613</v>
      </c>
      <c r="AT1137" s="10">
        <v>4.1637281000000002</v>
      </c>
      <c r="AU1137" s="10">
        <v>4.1689308</v>
      </c>
      <c r="AV1137" s="10">
        <v>4.1750977999999996</v>
      </c>
      <c r="AW1137" s="10">
        <v>4.1821574000000004</v>
      </c>
      <c r="AX1137" s="10">
        <v>4.1900380999999998</v>
      </c>
      <c r="AY1137" s="10">
        <v>4.1986682999999996</v>
      </c>
      <c r="AZ1137" s="10">
        <v>4.2079763999999997</v>
      </c>
      <c r="BA1137" s="10">
        <v>4.2178908000000002</v>
      </c>
      <c r="BB1137" s="10">
        <v>4.2283398999999999</v>
      </c>
      <c r="BC1137" s="10">
        <v>4.2392520999999999</v>
      </c>
      <c r="BD1137" s="10">
        <v>4.2505559000000002</v>
      </c>
      <c r="BE1137" s="10">
        <v>4.2621795000000002</v>
      </c>
      <c r="BF1137" s="10">
        <v>4.2740600999999998</v>
      </c>
      <c r="BG1137" s="10">
        <v>4.2861723999999999</v>
      </c>
      <c r="BH1137" s="10">
        <v>4.2985017000000001</v>
      </c>
      <c r="BI1137" s="10">
        <v>4.3110331000000004</v>
      </c>
      <c r="BJ1137" s="10">
        <v>4.3237521000000001</v>
      </c>
      <c r="BK1137" s="10">
        <v>4.3366436999999998</v>
      </c>
      <c r="BL1137" s="10">
        <v>4.3496933000000002</v>
      </c>
      <c r="BM1137" s="10">
        <v>4.3628862000000002</v>
      </c>
      <c r="BN1137" s="10">
        <v>4.3762074000000002</v>
      </c>
      <c r="BO1137" s="10">
        <v>4.3896423999999996</v>
      </c>
      <c r="BP1137" s="10">
        <v>4.4031764000000004</v>
      </c>
      <c r="BQ1137" s="10">
        <v>4.4167945</v>
      </c>
      <c r="BR1137" s="10">
        <v>4.4997251</v>
      </c>
      <c r="BS1137" s="10">
        <v>4.5836661999999997</v>
      </c>
      <c r="BU1137" s="9">
        <v>112.88</v>
      </c>
      <c r="BV1137" s="9">
        <v>111.74</v>
      </c>
      <c r="BW1137" s="9">
        <v>111.96</v>
      </c>
      <c r="BX1137" s="9">
        <v>113.04</v>
      </c>
      <c r="BY1137" s="9">
        <v>112.75</v>
      </c>
      <c r="BZ1137" s="9">
        <v>115.61</v>
      </c>
      <c r="CA1137" s="9">
        <v>117.68</v>
      </c>
      <c r="CB1137" s="9">
        <v>118.64</v>
      </c>
      <c r="CC1137" s="9">
        <v>117.74</v>
      </c>
      <c r="CD1137" s="9">
        <v>109.64</v>
      </c>
      <c r="CE1137" s="9">
        <v>95.6</v>
      </c>
      <c r="CF1137" s="9">
        <v>86.8</v>
      </c>
      <c r="CG1137" s="9">
        <v>84.03</v>
      </c>
      <c r="CH1137" s="9">
        <v>83.38</v>
      </c>
      <c r="CI1137" s="9">
        <v>83.91</v>
      </c>
      <c r="CJ1137" s="9">
        <v>84.62</v>
      </c>
      <c r="CK1137" s="9">
        <v>85.42</v>
      </c>
      <c r="CL1137" s="9">
        <v>86.28</v>
      </c>
      <c r="CM1137" s="9">
        <v>87.56</v>
      </c>
      <c r="CN1137" s="9">
        <v>91.48</v>
      </c>
      <c r="CO1137" s="9">
        <v>89.92</v>
      </c>
      <c r="CP1137" s="9">
        <v>83.22</v>
      </c>
      <c r="CQ1137" s="9">
        <v>70.900000000000006</v>
      </c>
      <c r="CR1137" s="9">
        <v>65.709999999999994</v>
      </c>
      <c r="CS1137" s="9">
        <v>63.94</v>
      </c>
      <c r="CT1137" s="9">
        <v>63.28</v>
      </c>
      <c r="CU1137" s="9">
        <v>62.95</v>
      </c>
      <c r="CV1137" s="9">
        <v>64.39</v>
      </c>
      <c r="CW1137" s="9">
        <v>68.349999999999994</v>
      </c>
      <c r="CX1137" s="9">
        <v>70.31</v>
      </c>
      <c r="CY1137" s="9">
        <v>71.430000000000007</v>
      </c>
      <c r="CZ1137" s="9">
        <v>74.89</v>
      </c>
      <c r="DA1137" s="9">
        <v>74.260000000000005</v>
      </c>
      <c r="DB1137" s="9">
        <v>72.010000000000005</v>
      </c>
      <c r="DC1137" s="9">
        <v>62.69</v>
      </c>
      <c r="DD1137" s="9">
        <v>58.7</v>
      </c>
      <c r="DE1137" s="9">
        <v>57.34</v>
      </c>
      <c r="DF1137" s="9">
        <v>59.3</v>
      </c>
      <c r="DG1137" s="9">
        <v>59.34</v>
      </c>
      <c r="DH1137" s="9">
        <v>60.48</v>
      </c>
      <c r="DI1137" s="9">
        <v>64.540000000000006</v>
      </c>
      <c r="DJ1137" s="9">
        <v>66.69</v>
      </c>
      <c r="DK1137" s="9">
        <v>68.45</v>
      </c>
      <c r="DL1137" s="9">
        <v>69.41</v>
      </c>
      <c r="DM1137" s="9">
        <v>70.45</v>
      </c>
      <c r="DN1137" s="9">
        <v>69.42</v>
      </c>
      <c r="DO1137" s="9">
        <v>65.319999999999993</v>
      </c>
      <c r="DP1137" s="9">
        <v>62.45</v>
      </c>
      <c r="DR1137" s="9">
        <v>93.12</v>
      </c>
      <c r="DS1137" s="9">
        <v>93.1</v>
      </c>
      <c r="DT1137" s="9">
        <v>93.22</v>
      </c>
      <c r="DU1137" s="9">
        <v>94.04</v>
      </c>
      <c r="DV1137" s="9">
        <v>96.17</v>
      </c>
      <c r="DW1137" s="9">
        <v>97.16</v>
      </c>
      <c r="DX1137" s="9">
        <v>98.63</v>
      </c>
      <c r="DY1137" s="9">
        <v>98.03</v>
      </c>
      <c r="DZ1137" s="9">
        <v>98.78</v>
      </c>
      <c r="EA1137" s="9">
        <v>95.41</v>
      </c>
      <c r="EB1137" s="9">
        <v>81.819999999999993</v>
      </c>
      <c r="EC1137" s="9">
        <v>74.680000000000007</v>
      </c>
      <c r="ED1137" s="9">
        <v>72.260000000000005</v>
      </c>
      <c r="EE1137" s="9">
        <v>73.02</v>
      </c>
      <c r="EF1137" s="9">
        <v>74.12</v>
      </c>
      <c r="EG1137" s="9">
        <v>76.11</v>
      </c>
      <c r="EH1137" s="9">
        <v>77.47</v>
      </c>
      <c r="EI1137" s="9">
        <v>79.22</v>
      </c>
      <c r="EJ1137" s="9">
        <v>79.44</v>
      </c>
      <c r="EK1137" s="9">
        <v>79.540000000000006</v>
      </c>
      <c r="EL1137" s="9">
        <v>78.900000000000006</v>
      </c>
      <c r="EM1137" s="9">
        <v>76.12</v>
      </c>
      <c r="EN1137" s="9">
        <v>65.58</v>
      </c>
      <c r="EO1137" s="9">
        <v>61.14</v>
      </c>
      <c r="EP1137" s="9">
        <v>59.22</v>
      </c>
      <c r="EQ1137" s="9">
        <v>58.92</v>
      </c>
      <c r="ER1137" s="9">
        <v>59.88</v>
      </c>
      <c r="ES1137" s="9">
        <v>62.06</v>
      </c>
      <c r="ET1137" s="9">
        <v>67.91</v>
      </c>
      <c r="EU1137" s="9">
        <v>69.77</v>
      </c>
      <c r="EV1137" s="9">
        <v>70.150000000000006</v>
      </c>
      <c r="EW1137" s="9">
        <v>70.16</v>
      </c>
      <c r="EX1137" s="9">
        <v>69.650000000000006</v>
      </c>
      <c r="EY1137" s="9">
        <v>67.62</v>
      </c>
      <c r="EZ1137" s="9">
        <v>63.19</v>
      </c>
      <c r="FA1137" s="9">
        <v>61.28</v>
      </c>
      <c r="FB1137" s="9">
        <v>60.18</v>
      </c>
      <c r="FC1137" s="9">
        <v>60.02</v>
      </c>
      <c r="FD1137" s="9">
        <v>60.97</v>
      </c>
      <c r="FE1137" s="9">
        <v>62.6</v>
      </c>
      <c r="FF1137" s="9">
        <v>67.959999999999994</v>
      </c>
      <c r="FG1137" s="9">
        <v>69.14</v>
      </c>
      <c r="FH1137" s="9">
        <v>69.72</v>
      </c>
      <c r="FI1137" s="9">
        <v>69.19</v>
      </c>
      <c r="FJ1137" s="9">
        <v>68.97</v>
      </c>
      <c r="FK1137" s="9">
        <v>67.81</v>
      </c>
      <c r="FL1137" s="9">
        <v>64.319999999999993</v>
      </c>
      <c r="FM1137" s="9">
        <v>63.07</v>
      </c>
      <c r="FO1137" s="9">
        <v>85.132000000000005</v>
      </c>
      <c r="FP1137" s="7">
        <v>124.24</v>
      </c>
      <c r="FQ1137" s="9">
        <v>1.3582000000000001</v>
      </c>
      <c r="FT1137" s="7">
        <v>4.47</v>
      </c>
      <c r="FU1137" s="7">
        <v>5.04</v>
      </c>
      <c r="FV1137" s="9">
        <v>85.364000000000004</v>
      </c>
      <c r="FX1137" s="9">
        <v>114.01</v>
      </c>
      <c r="FY1137" s="9">
        <v>103.39</v>
      </c>
      <c r="FZ1137" s="9">
        <v>90.37</v>
      </c>
      <c r="GA1137" s="9">
        <v>80.78</v>
      </c>
      <c r="GB1137" s="9">
        <v>75.33</v>
      </c>
      <c r="GD1137" s="9">
        <v>114.01</v>
      </c>
      <c r="GE1137" s="9">
        <v>110.4</v>
      </c>
      <c r="GF1137" s="9">
        <v>103.39</v>
      </c>
      <c r="GG1137" s="9">
        <v>97.93</v>
      </c>
      <c r="GH1137" s="9">
        <v>93.62</v>
      </c>
      <c r="GI1137" s="9">
        <v>90.37</v>
      </c>
      <c r="GJ1137" s="9">
        <v>87.85</v>
      </c>
      <c r="GK1137" s="9">
        <v>85.81</v>
      </c>
      <c r="GL1137" s="9">
        <v>84.16</v>
      </c>
      <c r="GM1137" s="9">
        <v>82.83</v>
      </c>
      <c r="GN1137" s="9">
        <v>81.72</v>
      </c>
      <c r="GO1137" s="9">
        <v>80.78</v>
      </c>
      <c r="GP1137" s="9">
        <v>79.989999999999995</v>
      </c>
      <c r="GQ1137" s="9">
        <v>79.3</v>
      </c>
      <c r="GR1137" s="9">
        <v>78.72</v>
      </c>
      <c r="GS1137" s="9">
        <v>78.209999999999994</v>
      </c>
      <c r="GT1137" s="9">
        <v>77.760000000000005</v>
      </c>
      <c r="GU1137" s="9">
        <v>77.36</v>
      </c>
      <c r="GV1137" s="9">
        <v>76.98</v>
      </c>
      <c r="GW1137" s="9">
        <v>76.569999999999993</v>
      </c>
      <c r="GX1137" s="9">
        <v>76.19</v>
      </c>
      <c r="GY1137" s="9">
        <v>75.88</v>
      </c>
      <c r="GZ1137" s="9">
        <v>75.599999999999994</v>
      </c>
      <c r="HA1137" s="9">
        <v>75.33</v>
      </c>
      <c r="HB1137" s="9">
        <v>75.06</v>
      </c>
      <c r="HC1137" s="9">
        <v>74.790000000000006</v>
      </c>
      <c r="HD1137" s="9">
        <v>74.510000000000005</v>
      </c>
      <c r="HE1137" s="9">
        <v>74.22</v>
      </c>
      <c r="HF1137" s="9">
        <v>73.94</v>
      </c>
      <c r="HG1137" s="9">
        <v>73.69</v>
      </c>
      <c r="HH1137" s="9">
        <v>73.489999999999995</v>
      </c>
      <c r="HI1137" s="9">
        <v>73.27</v>
      </c>
      <c r="HJ1137" s="9">
        <v>73.069999999999993</v>
      </c>
      <c r="HK1137" s="9">
        <v>72.91</v>
      </c>
      <c r="HL1137" s="9">
        <v>72.739999999999995</v>
      </c>
      <c r="HM1137" s="9">
        <v>72.58</v>
      </c>
      <c r="HN1137" s="9">
        <v>72.430000000000007</v>
      </c>
      <c r="HO1137" s="9">
        <v>72.25</v>
      </c>
      <c r="HP1137" s="9">
        <v>72.06</v>
      </c>
      <c r="HQ1137" s="9">
        <v>71.87</v>
      </c>
      <c r="HR1137" s="9">
        <v>71.680000000000007</v>
      </c>
      <c r="HS1137" s="9">
        <v>71.510000000000005</v>
      </c>
      <c r="HT1137" s="9">
        <v>71.39</v>
      </c>
      <c r="HU1137" s="9">
        <v>71.239999999999995</v>
      </c>
      <c r="HV1137" s="9">
        <v>71.14</v>
      </c>
      <c r="HW1137" s="9">
        <v>71.03</v>
      </c>
      <c r="HX1137" s="9">
        <v>70.94</v>
      </c>
      <c r="HY1137" s="9">
        <v>70.83</v>
      </c>
      <c r="ID1137" s="14">
        <v>84.838099999999997</v>
      </c>
      <c r="IE1137" s="14">
        <v>84.747900000000001</v>
      </c>
      <c r="IF1137" s="14">
        <v>-0.10641399999999999</v>
      </c>
      <c r="IH1137" s="7">
        <v>114.01</v>
      </c>
      <c r="II1137" s="9">
        <v>112.88</v>
      </c>
    </row>
    <row r="1138" spans="1:243" x14ac:dyDescent="0.35">
      <c r="A1138" s="6">
        <f t="shared" si="236"/>
        <v>46143</v>
      </c>
      <c r="B1138" s="13">
        <f t="shared" ref="B1138:B1165" si="247">MONTH(A1138)</f>
        <v>5</v>
      </c>
      <c r="C1138" s="13">
        <f t="shared" ref="C1138:C1165" si="248">YEAR(A1138)</f>
        <v>2026</v>
      </c>
      <c r="D1138">
        <f t="shared" ref="D1138:D1165" si="249">C1138*100+B1138</f>
        <v>202605</v>
      </c>
      <c r="E1138">
        <f t="shared" ref="E1138:E1165" si="250">IF(B1138&lt;4,1,IF(B1138&lt;7,2,IF(B1138&lt;10,3,4)))</f>
        <v>2</v>
      </c>
      <c r="F1138">
        <f t="shared" ref="F1138:F1165" si="251">C1138*100+E1138</f>
        <v>202602</v>
      </c>
      <c r="G1138" t="s">
        <v>2509</v>
      </c>
      <c r="H1138" s="9">
        <v>3.75</v>
      </c>
      <c r="I1138" s="9">
        <v>3.7294999999999998</v>
      </c>
      <c r="J1138" s="10">
        <v>3.7248831</v>
      </c>
      <c r="K1138" s="10">
        <v>3.8334332</v>
      </c>
      <c r="L1138" s="10">
        <v>3.9466831</v>
      </c>
      <c r="M1138" s="10">
        <v>4.0578064999999999</v>
      </c>
      <c r="N1138" s="10">
        <v>4.1572744000000004</v>
      </c>
      <c r="O1138" s="10">
        <v>4.2389567000000001</v>
      </c>
      <c r="P1138" s="10">
        <v>4.3029286000000004</v>
      </c>
      <c r="Q1138" s="10">
        <v>4.3499815999999996</v>
      </c>
      <c r="R1138" s="10">
        <v>4.3821656999999998</v>
      </c>
      <c r="S1138" s="10">
        <v>4.4032344999999999</v>
      </c>
      <c r="T1138" s="10">
        <v>4.4144538999999998</v>
      </c>
      <c r="U1138" s="10">
        <v>4.4172742999999999</v>
      </c>
      <c r="V1138" s="10">
        <v>4.4125284000000002</v>
      </c>
      <c r="W1138" s="10">
        <v>4.4013344999999999</v>
      </c>
      <c r="X1138" s="10">
        <v>4.3850046000000003</v>
      </c>
      <c r="Y1138" s="10">
        <v>4.3648503999999999</v>
      </c>
      <c r="Z1138" s="10">
        <v>4.3421837999999999</v>
      </c>
      <c r="AA1138" s="10">
        <v>4.3183170000000004</v>
      </c>
      <c r="AB1138" s="10">
        <v>4.2944255</v>
      </c>
      <c r="AC1138" s="10">
        <v>4.2710518000000004</v>
      </c>
      <c r="AD1138" s="10">
        <v>4.2485559999999998</v>
      </c>
      <c r="AE1138" s="10">
        <v>4.2272974999999997</v>
      </c>
      <c r="AF1138" s="10">
        <v>4.2076354</v>
      </c>
      <c r="AG1138" s="10">
        <v>4.1899297999999998</v>
      </c>
      <c r="AH1138" s="10">
        <v>4.1744751000000004</v>
      </c>
      <c r="AI1138" s="10">
        <v>4.1612496999999999</v>
      </c>
      <c r="AJ1138" s="10">
        <v>4.1501359000000004</v>
      </c>
      <c r="AK1138" s="10">
        <v>4.1410156999999996</v>
      </c>
      <c r="AL1138" s="10">
        <v>4.1337713999999997</v>
      </c>
      <c r="AM1138" s="10">
        <v>4.1282851000000003</v>
      </c>
      <c r="AN1138" s="10">
        <v>4.1244389999999997</v>
      </c>
      <c r="AO1138" s="10">
        <v>4.1221151999999996</v>
      </c>
      <c r="AP1138" s="10">
        <v>4.1211957999999997</v>
      </c>
      <c r="AQ1138" s="10">
        <v>4.1215631999999998</v>
      </c>
      <c r="AR1138" s="10">
        <v>4.1230994000000001</v>
      </c>
      <c r="AS1138" s="10">
        <v>4.1256864999999996</v>
      </c>
      <c r="AT1138" s="10">
        <v>4.1292163999999998</v>
      </c>
      <c r="AU1138" s="10">
        <v>4.1336240000000002</v>
      </c>
      <c r="AV1138" s="10">
        <v>4.1388555</v>
      </c>
      <c r="AW1138" s="10">
        <v>4.1448574999999996</v>
      </c>
      <c r="AX1138" s="10">
        <v>4.1515766000000003</v>
      </c>
      <c r="AY1138" s="10">
        <v>4.1589592</v>
      </c>
      <c r="AZ1138" s="10">
        <v>4.1669517999999997</v>
      </c>
      <c r="BA1138" s="10">
        <v>4.1755009999999997</v>
      </c>
      <c r="BB1138" s="10">
        <v>4.1845531999999999</v>
      </c>
      <c r="BC1138" s="10">
        <v>4.1940548</v>
      </c>
      <c r="BD1138" s="10">
        <v>4.2039526</v>
      </c>
      <c r="BE1138" s="10">
        <v>4.2141928999999996</v>
      </c>
      <c r="BF1138" s="10">
        <v>4.2247281000000001</v>
      </c>
      <c r="BG1138" s="10">
        <v>4.2355371000000002</v>
      </c>
      <c r="BH1138" s="10">
        <v>4.2466055999999996</v>
      </c>
      <c r="BI1138" s="10">
        <v>4.2579197000000004</v>
      </c>
      <c r="BJ1138" s="10">
        <v>4.2694654999999999</v>
      </c>
      <c r="BK1138" s="10">
        <v>4.2812286000000004</v>
      </c>
      <c r="BL1138" s="10">
        <v>4.2931951000000002</v>
      </c>
      <c r="BM1138" s="10">
        <v>4.3053511999999996</v>
      </c>
      <c r="BN1138" s="10">
        <v>4.3176823999999998</v>
      </c>
      <c r="BO1138" s="10">
        <v>4.3301749000000003</v>
      </c>
      <c r="BP1138" s="10">
        <v>4.3428146999999999</v>
      </c>
      <c r="BQ1138" s="10">
        <v>4.3555875999999998</v>
      </c>
      <c r="BR1138" s="10">
        <v>4.4345001000000002</v>
      </c>
      <c r="BS1138" s="10">
        <v>4.5162766999999997</v>
      </c>
      <c r="BU1138" s="9">
        <v>112.1</v>
      </c>
      <c r="BV1138" s="9">
        <v>111.29</v>
      </c>
      <c r="BW1138" s="9">
        <v>111.68</v>
      </c>
      <c r="BX1138" s="9">
        <v>112.79</v>
      </c>
      <c r="BY1138" s="9">
        <v>112.77</v>
      </c>
      <c r="BZ1138" s="9">
        <v>115.87</v>
      </c>
      <c r="CA1138" s="9">
        <v>117.87</v>
      </c>
      <c r="CB1138" s="9">
        <v>118.61</v>
      </c>
      <c r="CC1138" s="9">
        <v>117.79</v>
      </c>
      <c r="CD1138" s="9">
        <v>109.67</v>
      </c>
      <c r="CE1138" s="9">
        <v>95.06</v>
      </c>
      <c r="CF1138" s="9">
        <v>86.26</v>
      </c>
      <c r="CG1138" s="9">
        <v>83.49</v>
      </c>
      <c r="CH1138" s="9">
        <v>83.08</v>
      </c>
      <c r="CI1138" s="9">
        <v>83.61</v>
      </c>
      <c r="CJ1138" s="9">
        <v>84.42</v>
      </c>
      <c r="CK1138" s="9">
        <v>85.32</v>
      </c>
      <c r="CL1138" s="9">
        <v>86.29</v>
      </c>
      <c r="CM1138" s="9">
        <v>87.57</v>
      </c>
      <c r="CN1138" s="9">
        <v>91.5</v>
      </c>
      <c r="CO1138" s="9">
        <v>89.94</v>
      </c>
      <c r="CP1138" s="9">
        <v>83.24</v>
      </c>
      <c r="CQ1138" s="9">
        <v>70.78</v>
      </c>
      <c r="CR1138" s="9">
        <v>65.53</v>
      </c>
      <c r="CS1138" s="9">
        <v>63.76</v>
      </c>
      <c r="CT1138" s="9">
        <v>63.1</v>
      </c>
      <c r="CU1138" s="9">
        <v>62.77</v>
      </c>
      <c r="CV1138" s="9">
        <v>64.209999999999994</v>
      </c>
      <c r="CW1138" s="9">
        <v>68.17</v>
      </c>
      <c r="CX1138" s="9">
        <v>70.13</v>
      </c>
      <c r="CY1138" s="9">
        <v>71.25</v>
      </c>
      <c r="CZ1138" s="9">
        <v>74.81</v>
      </c>
      <c r="DA1138" s="9">
        <v>74.180000000000007</v>
      </c>
      <c r="DB1138" s="9">
        <v>71.930000000000007</v>
      </c>
      <c r="DC1138" s="9">
        <v>62.61</v>
      </c>
      <c r="DD1138" s="9">
        <v>58.62</v>
      </c>
      <c r="DE1138" s="9">
        <v>57.26</v>
      </c>
      <c r="DF1138" s="9">
        <v>59.22</v>
      </c>
      <c r="DG1138" s="9">
        <v>59.26</v>
      </c>
      <c r="DH1138" s="9">
        <v>60.4</v>
      </c>
      <c r="DI1138" s="9">
        <v>64.459999999999994</v>
      </c>
      <c r="DJ1138" s="9">
        <v>66.61</v>
      </c>
      <c r="DK1138" s="9">
        <v>68.37</v>
      </c>
      <c r="DL1138" s="9">
        <v>69.37</v>
      </c>
      <c r="DM1138" s="9">
        <v>70.42</v>
      </c>
      <c r="DN1138" s="9">
        <v>69.39</v>
      </c>
      <c r="DO1138" s="9">
        <v>65.290000000000006</v>
      </c>
      <c r="DP1138" s="9">
        <v>62.42</v>
      </c>
      <c r="DR1138" s="9">
        <v>93.2</v>
      </c>
      <c r="DS1138" s="9">
        <v>92.92</v>
      </c>
      <c r="DT1138" s="9">
        <v>94</v>
      </c>
      <c r="DU1138" s="9">
        <v>94.43</v>
      </c>
      <c r="DV1138" s="9">
        <v>96.19</v>
      </c>
      <c r="DW1138" s="9">
        <v>97.74</v>
      </c>
      <c r="DX1138" s="9">
        <v>99.22</v>
      </c>
      <c r="DY1138" s="9">
        <v>98.4</v>
      </c>
      <c r="DZ1138" s="9">
        <v>99.16</v>
      </c>
      <c r="EA1138" s="9">
        <v>95.78</v>
      </c>
      <c r="EB1138" s="9">
        <v>81.78</v>
      </c>
      <c r="EC1138" s="9">
        <v>74.64</v>
      </c>
      <c r="ED1138" s="9">
        <v>72.22</v>
      </c>
      <c r="EE1138" s="9">
        <v>73.05</v>
      </c>
      <c r="EF1138" s="9">
        <v>74.16</v>
      </c>
      <c r="EG1138" s="9">
        <v>76.16</v>
      </c>
      <c r="EH1138" s="9">
        <v>77.77</v>
      </c>
      <c r="EI1138" s="9">
        <v>79.52</v>
      </c>
      <c r="EJ1138" s="9">
        <v>79.739999999999995</v>
      </c>
      <c r="EK1138" s="9">
        <v>79.84</v>
      </c>
      <c r="EL1138" s="9">
        <v>79.209999999999994</v>
      </c>
      <c r="EM1138" s="9">
        <v>76.41</v>
      </c>
      <c r="EN1138" s="9">
        <v>65.58</v>
      </c>
      <c r="EO1138" s="9">
        <v>61.14</v>
      </c>
      <c r="EP1138" s="9">
        <v>59.22</v>
      </c>
      <c r="EQ1138" s="9">
        <v>58.92</v>
      </c>
      <c r="ER1138" s="9">
        <v>59.88</v>
      </c>
      <c r="ES1138" s="9">
        <v>62.06</v>
      </c>
      <c r="ET1138" s="9">
        <v>68.12</v>
      </c>
      <c r="EU1138" s="9">
        <v>69.98</v>
      </c>
      <c r="EV1138" s="9">
        <v>70.36</v>
      </c>
      <c r="EW1138" s="9">
        <v>70.37</v>
      </c>
      <c r="EX1138" s="9">
        <v>69.86</v>
      </c>
      <c r="EY1138" s="9">
        <v>67.819999999999993</v>
      </c>
      <c r="EZ1138" s="9">
        <v>62.79</v>
      </c>
      <c r="FA1138" s="9">
        <v>60.88</v>
      </c>
      <c r="FB1138" s="9">
        <v>59.78</v>
      </c>
      <c r="FC1138" s="9">
        <v>59.62</v>
      </c>
      <c r="FD1138" s="9">
        <v>60.58</v>
      </c>
      <c r="FE1138" s="9">
        <v>62.22</v>
      </c>
      <c r="FF1138" s="9">
        <v>68.099999999999994</v>
      </c>
      <c r="FG1138" s="9">
        <v>69.27</v>
      </c>
      <c r="FH1138" s="9">
        <v>69.849999999999994</v>
      </c>
      <c r="FI1138" s="9">
        <v>69.319999999999993</v>
      </c>
      <c r="FJ1138" s="9">
        <v>69.099999999999994</v>
      </c>
      <c r="FK1138" s="9">
        <v>67.94</v>
      </c>
      <c r="FL1138" s="9">
        <v>64.03</v>
      </c>
      <c r="FM1138" s="9">
        <v>62.78</v>
      </c>
      <c r="FO1138" s="9">
        <v>85.181100000000001</v>
      </c>
      <c r="FP1138" s="7">
        <v>118.26</v>
      </c>
      <c r="FQ1138" s="9">
        <v>1.3624000000000001</v>
      </c>
      <c r="FT1138" s="7">
        <v>4.43</v>
      </c>
      <c r="FU1138" s="7">
        <v>4.97</v>
      </c>
      <c r="FV1138" s="9">
        <v>85.426199999999994</v>
      </c>
      <c r="FX1138" s="9">
        <v>108.17</v>
      </c>
      <c r="FY1138" s="9">
        <v>96.88</v>
      </c>
      <c r="FZ1138" s="9">
        <v>87.4</v>
      </c>
      <c r="GA1138" s="9">
        <v>79.87</v>
      </c>
      <c r="GB1138" s="9">
        <v>75.28</v>
      </c>
      <c r="GD1138" s="9">
        <v>108.17</v>
      </c>
      <c r="GE1138" s="9">
        <v>101.91</v>
      </c>
      <c r="GF1138" s="9">
        <v>96.88</v>
      </c>
      <c r="GG1138" s="9">
        <v>92.83</v>
      </c>
      <c r="GH1138" s="9">
        <v>89.77</v>
      </c>
      <c r="GI1138" s="9">
        <v>87.4</v>
      </c>
      <c r="GJ1138" s="9">
        <v>85.46</v>
      </c>
      <c r="GK1138" s="9">
        <v>83.88</v>
      </c>
      <c r="GL1138" s="9">
        <v>82.6</v>
      </c>
      <c r="GM1138" s="9">
        <v>81.53</v>
      </c>
      <c r="GN1138" s="9">
        <v>80.63</v>
      </c>
      <c r="GO1138" s="9">
        <v>79.87</v>
      </c>
      <c r="GP1138" s="9">
        <v>79.209999999999994</v>
      </c>
      <c r="GQ1138" s="9">
        <v>78.66</v>
      </c>
      <c r="GR1138" s="9">
        <v>78.19</v>
      </c>
      <c r="GS1138" s="9">
        <v>77.760000000000005</v>
      </c>
      <c r="GT1138" s="9">
        <v>77.38</v>
      </c>
      <c r="GU1138" s="9">
        <v>77.03</v>
      </c>
      <c r="GV1138" s="9">
        <v>76.64</v>
      </c>
      <c r="GW1138" s="9">
        <v>76.290000000000006</v>
      </c>
      <c r="GX1138" s="9">
        <v>76.010000000000005</v>
      </c>
      <c r="GY1138" s="9">
        <v>75.760000000000005</v>
      </c>
      <c r="GZ1138" s="9">
        <v>75.52</v>
      </c>
      <c r="HA1138" s="9">
        <v>75.28</v>
      </c>
      <c r="HB1138" s="9">
        <v>75.040000000000006</v>
      </c>
      <c r="HC1138" s="9">
        <v>74.78</v>
      </c>
      <c r="HD1138" s="9">
        <v>74.510000000000005</v>
      </c>
      <c r="HE1138" s="9">
        <v>74.260000000000005</v>
      </c>
      <c r="HF1138" s="9">
        <v>74.02</v>
      </c>
      <c r="HG1138" s="9">
        <v>73.84</v>
      </c>
      <c r="HH1138" s="9">
        <v>73.63</v>
      </c>
      <c r="HI1138" s="9">
        <v>73.44</v>
      </c>
      <c r="HJ1138" s="9">
        <v>73.290000000000006</v>
      </c>
      <c r="HK1138" s="9">
        <v>73.13</v>
      </c>
      <c r="HL1138" s="9">
        <v>72.98</v>
      </c>
      <c r="HM1138" s="9">
        <v>72.84</v>
      </c>
      <c r="HN1138" s="9">
        <v>72.67</v>
      </c>
      <c r="HO1138" s="9">
        <v>72.489999999999995</v>
      </c>
      <c r="HP1138" s="9">
        <v>72.31</v>
      </c>
      <c r="HQ1138" s="9">
        <v>72.12</v>
      </c>
      <c r="HR1138" s="9">
        <v>71.92</v>
      </c>
      <c r="HS1138" s="9">
        <v>71.81</v>
      </c>
      <c r="HT1138" s="9">
        <v>71.67</v>
      </c>
      <c r="HU1138" s="9">
        <v>71.569999999999993</v>
      </c>
      <c r="HV1138" s="9">
        <v>71.47</v>
      </c>
      <c r="HW1138" s="9">
        <v>71.38</v>
      </c>
      <c r="HX1138" s="9">
        <v>71.28</v>
      </c>
      <c r="HY1138" s="9">
        <v>71.180000000000007</v>
      </c>
      <c r="ID1138" s="14">
        <v>84.838099999999997</v>
      </c>
      <c r="IE1138" s="14">
        <v>84.747900000000001</v>
      </c>
      <c r="IF1138" s="14">
        <v>-0.10641399999999999</v>
      </c>
      <c r="IH1138" s="7">
        <v>108.17</v>
      </c>
      <c r="II1138" s="9">
        <v>112.1</v>
      </c>
    </row>
    <row r="1139" spans="1:243" x14ac:dyDescent="0.35">
      <c r="A1139" s="6">
        <f t="shared" si="236"/>
        <v>46146</v>
      </c>
      <c r="B1139" s="13">
        <f t="shared" si="247"/>
        <v>5</v>
      </c>
      <c r="C1139" s="13">
        <f t="shared" si="248"/>
        <v>2026</v>
      </c>
      <c r="D1139">
        <f t="shared" si="249"/>
        <v>202605</v>
      </c>
      <c r="E1139">
        <f t="shared" si="250"/>
        <v>2</v>
      </c>
      <c r="F1139">
        <f t="shared" si="251"/>
        <v>202602</v>
      </c>
      <c r="G1139" t="s">
        <v>2510</v>
      </c>
      <c r="H1139" s="9">
        <v>3.75</v>
      </c>
      <c r="I1139" s="9" t="e">
        <v>#N/A</v>
      </c>
      <c r="J1139" s="10" t="e">
        <v>#N/A</v>
      </c>
      <c r="K1139" s="10" t="e">
        <v>#N/A</v>
      </c>
      <c r="L1139" s="10" t="e">
        <v>#N/A</v>
      </c>
      <c r="M1139" s="10" t="e">
        <v>#N/A</v>
      </c>
      <c r="N1139" s="10" t="e">
        <v>#N/A</v>
      </c>
      <c r="O1139" s="10" t="e">
        <v>#N/A</v>
      </c>
      <c r="P1139" s="10" t="e">
        <v>#N/A</v>
      </c>
      <c r="Q1139" s="10" t="e">
        <v>#N/A</v>
      </c>
      <c r="R1139" s="10" t="e">
        <v>#N/A</v>
      </c>
      <c r="S1139" s="10" t="e">
        <v>#N/A</v>
      </c>
      <c r="T1139" s="10" t="e">
        <v>#N/A</v>
      </c>
      <c r="U1139" s="10" t="e">
        <v>#N/A</v>
      </c>
      <c r="V1139" s="10" t="e">
        <v>#N/A</v>
      </c>
      <c r="W1139" s="10" t="e">
        <v>#N/A</v>
      </c>
      <c r="X1139" s="10" t="e">
        <v>#N/A</v>
      </c>
      <c r="Y1139" s="10" t="e">
        <v>#N/A</v>
      </c>
      <c r="Z1139" s="10" t="e">
        <v>#N/A</v>
      </c>
      <c r="AA1139" s="10" t="e">
        <v>#N/A</v>
      </c>
      <c r="AB1139" s="10" t="e">
        <v>#N/A</v>
      </c>
      <c r="AC1139" s="10" t="e">
        <v>#N/A</v>
      </c>
      <c r="AD1139" s="10" t="e">
        <v>#N/A</v>
      </c>
      <c r="AE1139" s="10" t="e">
        <v>#N/A</v>
      </c>
      <c r="AF1139" s="10" t="e">
        <v>#N/A</v>
      </c>
      <c r="AG1139" s="10" t="e">
        <v>#N/A</v>
      </c>
      <c r="AH1139" s="10" t="e">
        <v>#N/A</v>
      </c>
      <c r="AI1139" s="10" t="e">
        <v>#N/A</v>
      </c>
      <c r="AJ1139" s="10" t="e">
        <v>#N/A</v>
      </c>
      <c r="AK1139" s="10" t="e">
        <v>#N/A</v>
      </c>
      <c r="AL1139" s="10" t="e">
        <v>#N/A</v>
      </c>
      <c r="AM1139" s="10" t="e">
        <v>#N/A</v>
      </c>
      <c r="AN1139" s="10" t="e">
        <v>#N/A</v>
      </c>
      <c r="AO1139" s="10" t="e">
        <v>#N/A</v>
      </c>
      <c r="AP1139" s="10" t="e">
        <v>#N/A</v>
      </c>
      <c r="AQ1139" s="10" t="e">
        <v>#N/A</v>
      </c>
      <c r="AR1139" s="10" t="e">
        <v>#N/A</v>
      </c>
      <c r="AS1139" s="10" t="e">
        <v>#N/A</v>
      </c>
      <c r="AT1139" s="10" t="e">
        <v>#N/A</v>
      </c>
      <c r="AU1139" s="10" t="e">
        <v>#N/A</v>
      </c>
      <c r="AV1139" s="10" t="e">
        <v>#N/A</v>
      </c>
      <c r="AW1139" s="10" t="e">
        <v>#N/A</v>
      </c>
      <c r="AX1139" s="10" t="e">
        <v>#N/A</v>
      </c>
      <c r="AY1139" s="10" t="e">
        <v>#N/A</v>
      </c>
      <c r="AZ1139" s="10" t="e">
        <v>#N/A</v>
      </c>
      <c r="BA1139" s="10" t="e">
        <v>#N/A</v>
      </c>
      <c r="BB1139" s="10" t="e">
        <v>#N/A</v>
      </c>
      <c r="BC1139" s="10" t="e">
        <v>#N/A</v>
      </c>
      <c r="BD1139" s="10" t="e">
        <v>#N/A</v>
      </c>
      <c r="BE1139" s="10" t="e">
        <v>#N/A</v>
      </c>
      <c r="BF1139" s="10" t="e">
        <v>#N/A</v>
      </c>
      <c r="BG1139" s="10" t="e">
        <v>#N/A</v>
      </c>
      <c r="BH1139" s="10" t="e">
        <v>#N/A</v>
      </c>
      <c r="BI1139" s="10" t="e">
        <v>#N/A</v>
      </c>
      <c r="BJ1139" s="10" t="e">
        <v>#N/A</v>
      </c>
      <c r="BK1139" s="10" t="e">
        <v>#N/A</v>
      </c>
      <c r="BL1139" s="10" t="e">
        <v>#N/A</v>
      </c>
      <c r="BM1139" s="10" t="e">
        <v>#N/A</v>
      </c>
      <c r="BN1139" s="10" t="e">
        <v>#N/A</v>
      </c>
      <c r="BO1139" s="10" t="e">
        <v>#N/A</v>
      </c>
      <c r="BP1139" s="10" t="e">
        <v>#N/A</v>
      </c>
      <c r="BQ1139" s="10" t="e">
        <v>#N/A</v>
      </c>
      <c r="BR1139" s="10" t="e">
        <v>#N/A</v>
      </c>
      <c r="BS1139" s="10" t="e">
        <v>#N/A</v>
      </c>
      <c r="BU1139" s="9">
        <v>112.1</v>
      </c>
      <c r="BV1139" s="9">
        <v>111.29</v>
      </c>
      <c r="BW1139" s="9">
        <v>111.68</v>
      </c>
      <c r="BX1139" s="9">
        <v>112.79</v>
      </c>
      <c r="BY1139" s="9">
        <v>112.77</v>
      </c>
      <c r="BZ1139" s="9">
        <v>115.87</v>
      </c>
      <c r="CA1139" s="9">
        <v>117.87</v>
      </c>
      <c r="CB1139" s="9">
        <v>118.61</v>
      </c>
      <c r="CC1139" s="9">
        <v>117.79</v>
      </c>
      <c r="CD1139" s="9">
        <v>109.67</v>
      </c>
      <c r="CE1139" s="9">
        <v>95.06</v>
      </c>
      <c r="CF1139" s="9">
        <v>86.26</v>
      </c>
      <c r="CG1139" s="9">
        <v>83.49</v>
      </c>
      <c r="CH1139" s="9">
        <v>83.08</v>
      </c>
      <c r="CI1139" s="9">
        <v>83.61</v>
      </c>
      <c r="CJ1139" s="9">
        <v>84.42</v>
      </c>
      <c r="CK1139" s="9">
        <v>85.32</v>
      </c>
      <c r="CL1139" s="9">
        <v>86.29</v>
      </c>
      <c r="CM1139" s="9">
        <v>87.57</v>
      </c>
      <c r="CN1139" s="9">
        <v>91.5</v>
      </c>
      <c r="CO1139" s="9">
        <v>89.94</v>
      </c>
      <c r="CP1139" s="9">
        <v>83.24</v>
      </c>
      <c r="CQ1139" s="9">
        <v>70.78</v>
      </c>
      <c r="CR1139" s="9">
        <v>65.53</v>
      </c>
      <c r="CS1139" s="9">
        <v>63.76</v>
      </c>
      <c r="CT1139" s="9">
        <v>63.1</v>
      </c>
      <c r="CU1139" s="9">
        <v>62.77</v>
      </c>
      <c r="CV1139" s="9">
        <v>64.209999999999994</v>
      </c>
      <c r="CW1139" s="9">
        <v>68.17</v>
      </c>
      <c r="CX1139" s="9">
        <v>70.13</v>
      </c>
      <c r="CY1139" s="9">
        <v>71.25</v>
      </c>
      <c r="CZ1139" s="9">
        <v>74.81</v>
      </c>
      <c r="DA1139" s="9">
        <v>74.180000000000007</v>
      </c>
      <c r="DB1139" s="9">
        <v>71.930000000000007</v>
      </c>
      <c r="DC1139" s="9">
        <v>62.61</v>
      </c>
      <c r="DD1139" s="9">
        <v>58.62</v>
      </c>
      <c r="DE1139" s="9">
        <v>57.26</v>
      </c>
      <c r="DF1139" s="9">
        <v>59.22</v>
      </c>
      <c r="DG1139" s="9">
        <v>59.26</v>
      </c>
      <c r="DH1139" s="9">
        <v>60.4</v>
      </c>
      <c r="DI1139" s="9">
        <v>64.459999999999994</v>
      </c>
      <c r="DJ1139" s="9">
        <v>66.61</v>
      </c>
      <c r="DK1139" s="9">
        <v>68.37</v>
      </c>
      <c r="DL1139" s="9">
        <v>69.37</v>
      </c>
      <c r="DM1139" s="9">
        <v>70.42</v>
      </c>
      <c r="DN1139" s="9">
        <v>69.39</v>
      </c>
      <c r="DO1139" s="9">
        <v>65.290000000000006</v>
      </c>
      <c r="DP1139" s="9">
        <v>62.42</v>
      </c>
      <c r="DR1139" s="9">
        <v>93.2</v>
      </c>
      <c r="DS1139" s="9">
        <v>92.92</v>
      </c>
      <c r="DT1139" s="9">
        <v>94</v>
      </c>
      <c r="DU1139" s="9">
        <v>94.43</v>
      </c>
      <c r="DV1139" s="9">
        <v>96.19</v>
      </c>
      <c r="DW1139" s="9">
        <v>97.74</v>
      </c>
      <c r="DX1139" s="9">
        <v>99.22</v>
      </c>
      <c r="DY1139" s="9">
        <v>98.4</v>
      </c>
      <c r="DZ1139" s="9">
        <v>99.16</v>
      </c>
      <c r="EA1139" s="9">
        <v>95.78</v>
      </c>
      <c r="EB1139" s="9">
        <v>81.78</v>
      </c>
      <c r="EC1139" s="9">
        <v>74.64</v>
      </c>
      <c r="ED1139" s="9">
        <v>72.22</v>
      </c>
      <c r="EE1139" s="9">
        <v>73.05</v>
      </c>
      <c r="EF1139" s="9">
        <v>74.16</v>
      </c>
      <c r="EG1139" s="9">
        <v>76.16</v>
      </c>
      <c r="EH1139" s="9">
        <v>77.77</v>
      </c>
      <c r="EI1139" s="9">
        <v>79.52</v>
      </c>
      <c r="EJ1139" s="9">
        <v>79.739999999999995</v>
      </c>
      <c r="EK1139" s="9">
        <v>79.84</v>
      </c>
      <c r="EL1139" s="9">
        <v>79.209999999999994</v>
      </c>
      <c r="EM1139" s="9">
        <v>76.41</v>
      </c>
      <c r="EN1139" s="9">
        <v>65.58</v>
      </c>
      <c r="EO1139" s="9">
        <v>61.14</v>
      </c>
      <c r="EP1139" s="9">
        <v>59.22</v>
      </c>
      <c r="EQ1139" s="9">
        <v>58.92</v>
      </c>
      <c r="ER1139" s="9">
        <v>59.88</v>
      </c>
      <c r="ES1139" s="9">
        <v>62.06</v>
      </c>
      <c r="ET1139" s="9">
        <v>68.12</v>
      </c>
      <c r="EU1139" s="9">
        <v>69.98</v>
      </c>
      <c r="EV1139" s="9">
        <v>70.36</v>
      </c>
      <c r="EW1139" s="9">
        <v>70.37</v>
      </c>
      <c r="EX1139" s="9">
        <v>69.86</v>
      </c>
      <c r="EY1139" s="9">
        <v>67.819999999999993</v>
      </c>
      <c r="EZ1139" s="9">
        <v>62.79</v>
      </c>
      <c r="FA1139" s="9">
        <v>60.88</v>
      </c>
      <c r="FB1139" s="9">
        <v>59.78</v>
      </c>
      <c r="FC1139" s="9">
        <v>59.62</v>
      </c>
      <c r="FD1139" s="9">
        <v>60.58</v>
      </c>
      <c r="FE1139" s="9">
        <v>62.22</v>
      </c>
      <c r="FF1139" s="9">
        <v>68.099999999999994</v>
      </c>
      <c r="FG1139" s="9">
        <v>69.27</v>
      </c>
      <c r="FH1139" s="9">
        <v>69.849999999999994</v>
      </c>
      <c r="FI1139" s="9">
        <v>69.319999999999993</v>
      </c>
      <c r="FJ1139" s="9">
        <v>69.099999999999994</v>
      </c>
      <c r="FK1139" s="9">
        <v>67.94</v>
      </c>
      <c r="FL1139" s="9">
        <v>64.03</v>
      </c>
      <c r="FM1139" s="9">
        <v>62.78</v>
      </c>
      <c r="FO1139" s="9" t="e">
        <v>#N/A</v>
      </c>
      <c r="FP1139" s="7" t="e">
        <v>#N/A</v>
      </c>
      <c r="FQ1139" s="9" t="e">
        <v>#N/A</v>
      </c>
      <c r="FT1139" s="7">
        <v>4.4400000000000004</v>
      </c>
      <c r="FU1139" s="7">
        <v>4.95</v>
      </c>
      <c r="FV1139" s="9" t="e">
        <v>#N/A</v>
      </c>
      <c r="FX1139" s="9">
        <v>114.44</v>
      </c>
      <c r="FY1139" s="9">
        <v>102.53</v>
      </c>
      <c r="FZ1139" s="9">
        <v>91.99</v>
      </c>
      <c r="GA1139" s="9">
        <v>82.87</v>
      </c>
      <c r="GB1139" s="9">
        <v>77.2</v>
      </c>
      <c r="GD1139" s="9">
        <v>114.44</v>
      </c>
      <c r="GE1139" s="9">
        <v>107.92</v>
      </c>
      <c r="GF1139" s="9">
        <v>102.53</v>
      </c>
      <c r="GG1139" s="9">
        <v>98.16</v>
      </c>
      <c r="GH1139" s="9">
        <v>94.75</v>
      </c>
      <c r="GI1139" s="9">
        <v>91.99</v>
      </c>
      <c r="GJ1139" s="9">
        <v>89.69</v>
      </c>
      <c r="GK1139" s="9">
        <v>87.77</v>
      </c>
      <c r="GL1139" s="9">
        <v>86.2</v>
      </c>
      <c r="GM1139" s="9">
        <v>84.89</v>
      </c>
      <c r="GN1139" s="9">
        <v>83.79</v>
      </c>
      <c r="GO1139" s="9">
        <v>82.87</v>
      </c>
      <c r="GP1139" s="9">
        <v>82.05</v>
      </c>
      <c r="GQ1139" s="9">
        <v>81.36</v>
      </c>
      <c r="GR1139" s="9">
        <v>80.760000000000005</v>
      </c>
      <c r="GS1139" s="9">
        <v>80.22</v>
      </c>
      <c r="GT1139" s="9">
        <v>79.739999999999995</v>
      </c>
      <c r="GU1139" s="9">
        <v>79.31</v>
      </c>
      <c r="GV1139" s="9">
        <v>78.849999999999994</v>
      </c>
      <c r="GW1139" s="9">
        <v>78.44</v>
      </c>
      <c r="GX1139" s="9">
        <v>78.099999999999994</v>
      </c>
      <c r="GY1139" s="9">
        <v>77.790000000000006</v>
      </c>
      <c r="GZ1139" s="9">
        <v>77.5</v>
      </c>
      <c r="HA1139" s="9">
        <v>77.2</v>
      </c>
      <c r="HB1139" s="9">
        <v>76.89</v>
      </c>
      <c r="HC1139" s="9">
        <v>76.59</v>
      </c>
      <c r="HD1139" s="9">
        <v>76.28</v>
      </c>
      <c r="HE1139" s="9">
        <v>75.98</v>
      </c>
      <c r="HF1139" s="9">
        <v>75.709999999999994</v>
      </c>
      <c r="HG1139" s="9">
        <v>75.489999999999995</v>
      </c>
      <c r="HH1139" s="9">
        <v>75.239999999999995</v>
      </c>
      <c r="HI1139" s="9">
        <v>75</v>
      </c>
      <c r="HJ1139" s="9">
        <v>74.81</v>
      </c>
      <c r="HK1139" s="9">
        <v>74.61</v>
      </c>
      <c r="HL1139" s="9">
        <v>74.42</v>
      </c>
      <c r="HM1139" s="9">
        <v>74.25</v>
      </c>
      <c r="HN1139" s="9">
        <v>74.05</v>
      </c>
      <c r="HO1139" s="9">
        <v>73.84</v>
      </c>
      <c r="HP1139" s="9">
        <v>73.63</v>
      </c>
      <c r="HQ1139" s="9">
        <v>73.41</v>
      </c>
      <c r="HR1139" s="9">
        <v>73.19</v>
      </c>
      <c r="HS1139" s="9">
        <v>73.05</v>
      </c>
      <c r="HT1139" s="9">
        <v>72.88</v>
      </c>
      <c r="HU1139" s="9">
        <v>72.760000000000005</v>
      </c>
      <c r="HV1139" s="9">
        <v>72.64</v>
      </c>
      <c r="HW1139" s="9">
        <v>72.53</v>
      </c>
      <c r="HX1139" s="9">
        <v>72.400000000000006</v>
      </c>
      <c r="HY1139" s="9">
        <v>72.27</v>
      </c>
      <c r="ID1139" s="14">
        <v>84.838099999999997</v>
      </c>
      <c r="IE1139" s="14">
        <v>84.747900000000001</v>
      </c>
      <c r="IF1139" s="14">
        <v>-0.10641399999999999</v>
      </c>
      <c r="IH1139" s="7" t="e">
        <v>#N/A</v>
      </c>
      <c r="II1139" s="9">
        <v>112.1</v>
      </c>
    </row>
    <row r="1140" spans="1:243" x14ac:dyDescent="0.35">
      <c r="A1140" s="6">
        <f t="shared" si="236"/>
        <v>46147</v>
      </c>
      <c r="B1140" s="13">
        <f t="shared" si="247"/>
        <v>5</v>
      </c>
      <c r="C1140" s="13">
        <f t="shared" si="248"/>
        <v>2026</v>
      </c>
      <c r="D1140">
        <f t="shared" si="249"/>
        <v>202605</v>
      </c>
      <c r="E1140">
        <f t="shared" si="250"/>
        <v>2</v>
      </c>
      <c r="F1140">
        <f t="shared" si="251"/>
        <v>202602</v>
      </c>
      <c r="G1140" t="s">
        <v>2511</v>
      </c>
      <c r="H1140" s="9">
        <v>3.75</v>
      </c>
      <c r="I1140" s="9">
        <v>3.7290999999999999</v>
      </c>
      <c r="J1140" s="10">
        <v>3.7448757000000001</v>
      </c>
      <c r="K1140" s="10">
        <v>3.8720995999999999</v>
      </c>
      <c r="L1140" s="10">
        <v>3.9988918</v>
      </c>
      <c r="M1140" s="10">
        <v>4.1186692999999996</v>
      </c>
      <c r="N1140" s="10">
        <v>4.2237761000000003</v>
      </c>
      <c r="O1140" s="10">
        <v>4.3090780000000004</v>
      </c>
      <c r="P1140" s="10">
        <v>4.3767230000000001</v>
      </c>
      <c r="Q1140" s="10">
        <v>4.4290120000000002</v>
      </c>
      <c r="R1140" s="10">
        <v>4.4684115000000002</v>
      </c>
      <c r="S1140" s="10">
        <v>4.4985548</v>
      </c>
      <c r="T1140" s="10">
        <v>4.5203897</v>
      </c>
      <c r="U1140" s="10">
        <v>4.5343147999999998</v>
      </c>
      <c r="V1140" s="10">
        <v>4.5405011000000002</v>
      </c>
      <c r="W1140" s="10">
        <v>4.5397286000000001</v>
      </c>
      <c r="X1140" s="10">
        <v>4.5329667999999996</v>
      </c>
      <c r="Y1140" s="10">
        <v>4.5211851999999997</v>
      </c>
      <c r="Z1140" s="10">
        <v>4.5053527999999998</v>
      </c>
      <c r="AA1140" s="10">
        <v>4.4864395999999997</v>
      </c>
      <c r="AB1140" s="10">
        <v>4.4653676000000004</v>
      </c>
      <c r="AC1140" s="10">
        <v>4.4428390000000002</v>
      </c>
      <c r="AD1140" s="10">
        <v>4.4194936</v>
      </c>
      <c r="AE1140" s="10">
        <v>4.3959703000000001</v>
      </c>
      <c r="AF1140" s="10">
        <v>4.3729079000000004</v>
      </c>
      <c r="AG1140" s="10">
        <v>4.3509460000000004</v>
      </c>
      <c r="AH1140" s="10">
        <v>4.3306231999999998</v>
      </c>
      <c r="AI1140" s="10">
        <v>4.3120355000000004</v>
      </c>
      <c r="AJ1140" s="10">
        <v>4.2951575000000002</v>
      </c>
      <c r="AK1140" s="10">
        <v>4.2799630000000004</v>
      </c>
      <c r="AL1140" s="10">
        <v>4.2664258999999998</v>
      </c>
      <c r="AM1140" s="10">
        <v>4.2545206000000002</v>
      </c>
      <c r="AN1140" s="10">
        <v>4.2442210999999999</v>
      </c>
      <c r="AO1140" s="10">
        <v>4.2355013000000001</v>
      </c>
      <c r="AP1140" s="10">
        <v>4.2283355</v>
      </c>
      <c r="AQ1140" s="10">
        <v>4.2226976000000001</v>
      </c>
      <c r="AR1140" s="10">
        <v>4.2185617999999998</v>
      </c>
      <c r="AS1140" s="10">
        <v>4.2159022000000004</v>
      </c>
      <c r="AT1140" s="10">
        <v>4.2146870999999999</v>
      </c>
      <c r="AU1140" s="10">
        <v>4.2148513000000003</v>
      </c>
      <c r="AV1140" s="10">
        <v>4.2163170000000001</v>
      </c>
      <c r="AW1140" s="10">
        <v>4.2190063000000002</v>
      </c>
      <c r="AX1140" s="10">
        <v>4.2228415999999998</v>
      </c>
      <c r="AY1140" s="10">
        <v>4.2277449999999996</v>
      </c>
      <c r="AZ1140" s="10">
        <v>4.2336387999999996</v>
      </c>
      <c r="BA1140" s="10">
        <v>4.2404451999999999</v>
      </c>
      <c r="BB1140" s="10">
        <v>4.2480862999999998</v>
      </c>
      <c r="BC1140" s="10">
        <v>4.2564843999999997</v>
      </c>
      <c r="BD1140" s="10">
        <v>4.2655618999999998</v>
      </c>
      <c r="BE1140" s="10">
        <v>4.2752407000000003</v>
      </c>
      <c r="BF1140" s="10">
        <v>4.2854485999999996</v>
      </c>
      <c r="BG1140" s="10">
        <v>4.2961425999999996</v>
      </c>
      <c r="BH1140" s="10">
        <v>4.3072892999999999</v>
      </c>
      <c r="BI1140" s="10">
        <v>4.3188554999999997</v>
      </c>
      <c r="BJ1140" s="10">
        <v>4.3308080999999996</v>
      </c>
      <c r="BK1140" s="10">
        <v>4.3431135999999997</v>
      </c>
      <c r="BL1140" s="10">
        <v>4.3557389000000004</v>
      </c>
      <c r="BM1140" s="10">
        <v>4.3686508000000002</v>
      </c>
      <c r="BN1140" s="10">
        <v>4.3818159000000003</v>
      </c>
      <c r="BO1140" s="10">
        <v>4.3952010000000001</v>
      </c>
      <c r="BP1140" s="10">
        <v>4.4087730000000001</v>
      </c>
      <c r="BQ1140" s="10">
        <v>4.4224983</v>
      </c>
      <c r="BR1140" s="10">
        <v>4.5069273000000001</v>
      </c>
      <c r="BS1140" s="10">
        <v>4.5928873000000001</v>
      </c>
      <c r="BU1140" s="9">
        <v>115.02</v>
      </c>
      <c r="BV1140" s="9">
        <v>114.1</v>
      </c>
      <c r="BW1140" s="9">
        <v>114.15</v>
      </c>
      <c r="BX1140" s="9">
        <v>115.45</v>
      </c>
      <c r="BY1140" s="9">
        <v>115.29</v>
      </c>
      <c r="BZ1140" s="9">
        <v>118.41</v>
      </c>
      <c r="CA1140" s="9">
        <v>120.46</v>
      </c>
      <c r="CB1140" s="9">
        <v>120.74</v>
      </c>
      <c r="CC1140" s="9">
        <v>119.74</v>
      </c>
      <c r="CD1140" s="9">
        <v>112.02</v>
      </c>
      <c r="CE1140" s="9">
        <v>96.92</v>
      </c>
      <c r="CF1140" s="9">
        <v>88.09</v>
      </c>
      <c r="CG1140" s="9">
        <v>84.57</v>
      </c>
      <c r="CH1140" s="9">
        <v>84.56</v>
      </c>
      <c r="CI1140" s="9">
        <v>84.84</v>
      </c>
      <c r="CJ1140" s="9">
        <v>85.94</v>
      </c>
      <c r="CK1140" s="9">
        <v>86.66</v>
      </c>
      <c r="CL1140" s="9">
        <v>87.65</v>
      </c>
      <c r="CM1140" s="9">
        <v>88.9</v>
      </c>
      <c r="CN1140" s="9">
        <v>92.67</v>
      </c>
      <c r="CO1140" s="9">
        <v>91.12</v>
      </c>
      <c r="CP1140" s="9">
        <v>84.4</v>
      </c>
      <c r="CQ1140" s="9">
        <v>70.459999999999994</v>
      </c>
      <c r="CR1140" s="9">
        <v>65.22</v>
      </c>
      <c r="CS1140" s="9">
        <v>63.46</v>
      </c>
      <c r="CT1140" s="9">
        <v>62.8</v>
      </c>
      <c r="CU1140" s="9">
        <v>62.47</v>
      </c>
      <c r="CV1140" s="9">
        <v>63.91</v>
      </c>
      <c r="CW1140" s="9">
        <v>67.930000000000007</v>
      </c>
      <c r="CX1140" s="9">
        <v>69.89</v>
      </c>
      <c r="CY1140" s="9">
        <v>71.010000000000005</v>
      </c>
      <c r="CZ1140" s="9">
        <v>74.59</v>
      </c>
      <c r="DA1140" s="9">
        <v>73.98</v>
      </c>
      <c r="DB1140" s="9">
        <v>71.709999999999994</v>
      </c>
      <c r="DC1140" s="9">
        <v>62.05</v>
      </c>
      <c r="DD1140" s="9">
        <v>58.06</v>
      </c>
      <c r="DE1140" s="9">
        <v>56.69</v>
      </c>
      <c r="DF1140" s="9">
        <v>58.65</v>
      </c>
      <c r="DG1140" s="9">
        <v>58.69</v>
      </c>
      <c r="DH1140" s="9">
        <v>59.83</v>
      </c>
      <c r="DI1140" s="9">
        <v>63.66</v>
      </c>
      <c r="DJ1140" s="9">
        <v>65.81</v>
      </c>
      <c r="DK1140" s="9">
        <v>67.540000000000006</v>
      </c>
      <c r="DL1140" s="9">
        <v>68.45</v>
      </c>
      <c r="DM1140" s="9">
        <v>69.489999999999995</v>
      </c>
      <c r="DN1140" s="9">
        <v>68.45</v>
      </c>
      <c r="DO1140" s="9">
        <v>64.77</v>
      </c>
      <c r="DP1140" s="9">
        <v>61.9</v>
      </c>
      <c r="DR1140" s="9">
        <v>96.1</v>
      </c>
      <c r="DS1140" s="9">
        <v>94.54</v>
      </c>
      <c r="DT1140" s="9">
        <v>95.23</v>
      </c>
      <c r="DU1140" s="9">
        <v>97.79</v>
      </c>
      <c r="DV1140" s="9">
        <v>98.21</v>
      </c>
      <c r="DW1140" s="9">
        <v>100</v>
      </c>
      <c r="DX1140" s="9">
        <v>101.49</v>
      </c>
      <c r="DY1140" s="9">
        <v>100.24</v>
      </c>
      <c r="DZ1140" s="9">
        <v>101</v>
      </c>
      <c r="EA1140" s="9">
        <v>97.59</v>
      </c>
      <c r="EB1140" s="9">
        <v>82.76</v>
      </c>
      <c r="EC1140" s="9">
        <v>75.62</v>
      </c>
      <c r="ED1140" s="9">
        <v>73.2</v>
      </c>
      <c r="EE1140" s="9">
        <v>74.14</v>
      </c>
      <c r="EF1140" s="9">
        <v>75.25</v>
      </c>
      <c r="EG1140" s="9">
        <v>77.27</v>
      </c>
      <c r="EH1140" s="9">
        <v>78.489999999999995</v>
      </c>
      <c r="EI1140" s="9">
        <v>80.25</v>
      </c>
      <c r="EJ1140" s="9">
        <v>80.47</v>
      </c>
      <c r="EK1140" s="9">
        <v>80.58</v>
      </c>
      <c r="EL1140" s="9">
        <v>79.94</v>
      </c>
      <c r="EM1140" s="9">
        <v>77.12</v>
      </c>
      <c r="EN1140" s="9">
        <v>64.92</v>
      </c>
      <c r="EO1140" s="9">
        <v>60.48</v>
      </c>
      <c r="EP1140" s="9">
        <v>58.56</v>
      </c>
      <c r="EQ1140" s="9">
        <v>58.26</v>
      </c>
      <c r="ER1140" s="9">
        <v>59.22</v>
      </c>
      <c r="ES1140" s="9">
        <v>61.4</v>
      </c>
      <c r="ET1140" s="9">
        <v>68.52</v>
      </c>
      <c r="EU1140" s="9">
        <v>70.38</v>
      </c>
      <c r="EV1140" s="9">
        <v>70.760000000000005</v>
      </c>
      <c r="EW1140" s="9">
        <v>70.77</v>
      </c>
      <c r="EX1140" s="9">
        <v>70.25</v>
      </c>
      <c r="EY1140" s="9">
        <v>68.209999999999994</v>
      </c>
      <c r="EZ1140" s="9">
        <v>62.68</v>
      </c>
      <c r="FA1140" s="9">
        <v>60.77</v>
      </c>
      <c r="FB1140" s="9">
        <v>59.67</v>
      </c>
      <c r="FC1140" s="9">
        <v>59.51</v>
      </c>
      <c r="FD1140" s="9">
        <v>60.47</v>
      </c>
      <c r="FE1140" s="9">
        <v>62.11</v>
      </c>
      <c r="FF1140" s="9">
        <v>68.42</v>
      </c>
      <c r="FG1140" s="9">
        <v>69.59</v>
      </c>
      <c r="FH1140" s="9">
        <v>70.16</v>
      </c>
      <c r="FI1140" s="9">
        <v>69.62</v>
      </c>
      <c r="FJ1140" s="9">
        <v>69.400000000000006</v>
      </c>
      <c r="FK1140" s="9">
        <v>68.239999999999995</v>
      </c>
      <c r="FL1140" s="9">
        <v>63.96</v>
      </c>
      <c r="FM1140" s="9">
        <v>62.7</v>
      </c>
      <c r="FO1140" s="9">
        <v>85.084900000000005</v>
      </c>
      <c r="FP1140" s="7">
        <v>114.51</v>
      </c>
      <c r="FQ1140" s="9">
        <v>1.3565</v>
      </c>
      <c r="FT1140" s="7">
        <v>4.53</v>
      </c>
      <c r="FU1140" s="7">
        <v>5.05</v>
      </c>
      <c r="FV1140" s="9">
        <v>85.333100000000002</v>
      </c>
      <c r="FX1140" s="9">
        <v>109.87</v>
      </c>
      <c r="FY1140" s="9">
        <v>100.23</v>
      </c>
      <c r="FZ1140" s="9">
        <v>90.57</v>
      </c>
      <c r="GA1140" s="9">
        <v>81.94</v>
      </c>
      <c r="GB1140" s="9">
        <v>76.900000000000006</v>
      </c>
      <c r="GD1140" s="9">
        <v>109.87</v>
      </c>
      <c r="GE1140" s="9">
        <v>104.89</v>
      </c>
      <c r="GF1140" s="9">
        <v>100.23</v>
      </c>
      <c r="GG1140" s="9">
        <v>96.33</v>
      </c>
      <c r="GH1140" s="9">
        <v>93.17</v>
      </c>
      <c r="GI1140" s="9">
        <v>90.57</v>
      </c>
      <c r="GJ1140" s="9">
        <v>88.39</v>
      </c>
      <c r="GK1140" s="9">
        <v>86.57</v>
      </c>
      <c r="GL1140" s="9">
        <v>85.09</v>
      </c>
      <c r="GM1140" s="9">
        <v>83.85</v>
      </c>
      <c r="GN1140" s="9">
        <v>82.81</v>
      </c>
      <c r="GO1140" s="9">
        <v>81.94</v>
      </c>
      <c r="GP1140" s="9">
        <v>81.180000000000007</v>
      </c>
      <c r="GQ1140" s="9">
        <v>80.53</v>
      </c>
      <c r="GR1140" s="9">
        <v>79.97</v>
      </c>
      <c r="GS1140" s="9">
        <v>79.47</v>
      </c>
      <c r="GT1140" s="9">
        <v>79.040000000000006</v>
      </c>
      <c r="GU1140" s="9">
        <v>78.66</v>
      </c>
      <c r="GV1140" s="9">
        <v>78.260000000000005</v>
      </c>
      <c r="GW1140" s="9">
        <v>77.900000000000006</v>
      </c>
      <c r="GX1140" s="9">
        <v>77.62</v>
      </c>
      <c r="GY1140" s="9">
        <v>77.37</v>
      </c>
      <c r="GZ1140" s="9">
        <v>77.14</v>
      </c>
      <c r="HA1140" s="9">
        <v>76.900000000000006</v>
      </c>
      <c r="HB1140" s="9">
        <v>76.64</v>
      </c>
      <c r="HC1140" s="9">
        <v>76.38</v>
      </c>
      <c r="HD1140" s="9">
        <v>76.12</v>
      </c>
      <c r="HE1140" s="9">
        <v>75.87</v>
      </c>
      <c r="HF1140" s="9">
        <v>75.650000000000006</v>
      </c>
      <c r="HG1140" s="9">
        <v>75.48</v>
      </c>
      <c r="HH1140" s="9">
        <v>75.28</v>
      </c>
      <c r="HI1140" s="9">
        <v>75.08</v>
      </c>
      <c r="HJ1140" s="9">
        <v>74.930000000000007</v>
      </c>
      <c r="HK1140" s="9">
        <v>74.760000000000005</v>
      </c>
      <c r="HL1140" s="9">
        <v>74.599999999999994</v>
      </c>
      <c r="HM1140" s="9">
        <v>74.459999999999994</v>
      </c>
      <c r="HN1140" s="9">
        <v>74.290000000000006</v>
      </c>
      <c r="HO1140" s="9">
        <v>74.11</v>
      </c>
      <c r="HP1140" s="9">
        <v>73.930000000000007</v>
      </c>
      <c r="HQ1140" s="9">
        <v>73.739999999999995</v>
      </c>
      <c r="HR1140" s="9">
        <v>73.540000000000006</v>
      </c>
      <c r="HS1140" s="9">
        <v>73.430000000000007</v>
      </c>
      <c r="HT1140" s="9">
        <v>73.28</v>
      </c>
      <c r="HU1140" s="9">
        <v>73.13</v>
      </c>
      <c r="HV1140" s="9">
        <v>73.03</v>
      </c>
      <c r="HW1140" s="9">
        <v>72.930000000000007</v>
      </c>
      <c r="HX1140" s="9">
        <v>72.849999999999994</v>
      </c>
      <c r="HY1140" s="9">
        <v>72.75</v>
      </c>
      <c r="ID1140" s="14">
        <v>84.838099999999997</v>
      </c>
      <c r="IE1140" s="14">
        <v>84.747900000000001</v>
      </c>
      <c r="IF1140" s="14">
        <v>-0.10641399999999999</v>
      </c>
      <c r="IH1140" s="7">
        <v>109.87</v>
      </c>
      <c r="II1140" s="9">
        <v>115.02</v>
      </c>
    </row>
    <row r="1141" spans="1:243" x14ac:dyDescent="0.35">
      <c r="A1141" s="6">
        <f t="shared" si="236"/>
        <v>46148</v>
      </c>
      <c r="B1141" s="13">
        <f t="shared" si="247"/>
        <v>5</v>
      </c>
      <c r="C1141" s="13">
        <f t="shared" si="248"/>
        <v>2026</v>
      </c>
      <c r="D1141">
        <f t="shared" si="249"/>
        <v>202605</v>
      </c>
      <c r="E1141">
        <f t="shared" si="250"/>
        <v>2</v>
      </c>
      <c r="F1141">
        <f t="shared" si="251"/>
        <v>202602</v>
      </c>
      <c r="G1141" t="s">
        <v>2512</v>
      </c>
      <c r="H1141" s="9">
        <v>3.75</v>
      </c>
      <c r="I1141" s="9">
        <v>3.7292000000000001</v>
      </c>
      <c r="J1141" s="10">
        <v>3.7342542000000001</v>
      </c>
      <c r="K1141" s="10">
        <v>3.8357006</v>
      </c>
      <c r="L1141" s="10">
        <v>3.9383374</v>
      </c>
      <c r="M1141" s="10">
        <v>4.0352123000000004</v>
      </c>
      <c r="N1141" s="10">
        <v>4.1186797999999998</v>
      </c>
      <c r="O1141" s="10">
        <v>4.1852684</v>
      </c>
      <c r="P1141" s="10">
        <v>4.2377731000000001</v>
      </c>
      <c r="Q1141" s="10">
        <v>4.2783540000000002</v>
      </c>
      <c r="R1141" s="10">
        <v>4.3096858999999998</v>
      </c>
      <c r="S1141" s="10">
        <v>4.3340195000000001</v>
      </c>
      <c r="T1141" s="10">
        <v>4.3521695999999999</v>
      </c>
      <c r="U1141" s="10">
        <v>4.3637031999999998</v>
      </c>
      <c r="V1141" s="10">
        <v>4.3685137000000003</v>
      </c>
      <c r="W1141" s="10">
        <v>4.3672145999999996</v>
      </c>
      <c r="X1141" s="10">
        <v>4.3605692999999999</v>
      </c>
      <c r="Y1141" s="10">
        <v>4.3493411999999996</v>
      </c>
      <c r="Z1141" s="10">
        <v>4.3342932999999997</v>
      </c>
      <c r="AA1141" s="10">
        <v>4.3161892999999996</v>
      </c>
      <c r="AB1141" s="10">
        <v>4.2957901999999999</v>
      </c>
      <c r="AC1141" s="10">
        <v>4.2738440000000004</v>
      </c>
      <c r="AD1141" s="10">
        <v>4.2510952</v>
      </c>
      <c r="AE1141" s="10">
        <v>4.2282875000000004</v>
      </c>
      <c r="AF1141" s="10">
        <v>4.2061643999999996</v>
      </c>
      <c r="AG1141" s="10">
        <v>4.1854706000000004</v>
      </c>
      <c r="AH1141" s="10">
        <v>4.1668497000000002</v>
      </c>
      <c r="AI1141" s="10">
        <v>4.1504079999999997</v>
      </c>
      <c r="AJ1141" s="10">
        <v>4.1360717999999999</v>
      </c>
      <c r="AK1141" s="10">
        <v>4.1237668999999997</v>
      </c>
      <c r="AL1141" s="10">
        <v>4.1134190000000004</v>
      </c>
      <c r="AM1141" s="10">
        <v>4.1049544999999998</v>
      </c>
      <c r="AN1141" s="10">
        <v>4.0982988999999996</v>
      </c>
      <c r="AO1141" s="10">
        <v>4.0933783000000004</v>
      </c>
      <c r="AP1141" s="10">
        <v>4.0901186000000003</v>
      </c>
      <c r="AQ1141" s="10">
        <v>4.0884457000000003</v>
      </c>
      <c r="AR1141" s="10">
        <v>4.0882855999999999</v>
      </c>
      <c r="AS1141" s="10">
        <v>4.0895640999999996</v>
      </c>
      <c r="AT1141" s="10">
        <v>4.0922052999999998</v>
      </c>
      <c r="AU1141" s="10">
        <v>4.0961239999999997</v>
      </c>
      <c r="AV1141" s="10">
        <v>4.1012310999999997</v>
      </c>
      <c r="AW1141" s="10">
        <v>4.1074381999999998</v>
      </c>
      <c r="AX1141" s="10">
        <v>4.1146564999999997</v>
      </c>
      <c r="AY1141" s="10">
        <v>4.1227970999999997</v>
      </c>
      <c r="AZ1141" s="10">
        <v>4.1317715000000002</v>
      </c>
      <c r="BA1141" s="10">
        <v>4.1414910999999996</v>
      </c>
      <c r="BB1141" s="10">
        <v>4.1518667999999996</v>
      </c>
      <c r="BC1141" s="10">
        <v>4.1628100999999997</v>
      </c>
      <c r="BD1141" s="10">
        <v>4.1742324000000002</v>
      </c>
      <c r="BE1141" s="10">
        <v>4.1860448000000003</v>
      </c>
      <c r="BF1141" s="10">
        <v>4.1981678000000002</v>
      </c>
      <c r="BG1141" s="10">
        <v>4.2105670999999996</v>
      </c>
      <c r="BH1141" s="10">
        <v>4.2232212999999996</v>
      </c>
      <c r="BI1141" s="10">
        <v>4.2361097000000001</v>
      </c>
      <c r="BJ1141" s="10">
        <v>4.2492115999999998</v>
      </c>
      <c r="BK1141" s="10">
        <v>4.2625055999999999</v>
      </c>
      <c r="BL1141" s="10">
        <v>4.2759710999999996</v>
      </c>
      <c r="BM1141" s="10">
        <v>4.2895871999999997</v>
      </c>
      <c r="BN1141" s="10">
        <v>4.3033327000000003</v>
      </c>
      <c r="BO1141" s="10">
        <v>4.3171869000000003</v>
      </c>
      <c r="BP1141" s="10">
        <v>4.3311288000000001</v>
      </c>
      <c r="BQ1141" s="10">
        <v>4.3451373999999996</v>
      </c>
      <c r="BR1141" s="10">
        <v>4.4298963999999996</v>
      </c>
      <c r="BS1141" s="10">
        <v>4.5146797999999997</v>
      </c>
      <c r="BU1141" s="9">
        <v>107.56</v>
      </c>
      <c r="BV1141" s="9">
        <v>106.55</v>
      </c>
      <c r="BW1141" s="9">
        <v>106.63</v>
      </c>
      <c r="BX1141" s="9">
        <v>107.79</v>
      </c>
      <c r="BY1141" s="9">
        <v>107.72</v>
      </c>
      <c r="BZ1141" s="9">
        <v>110.62</v>
      </c>
      <c r="CA1141" s="9">
        <v>112.53</v>
      </c>
      <c r="CB1141" s="9">
        <v>113.13</v>
      </c>
      <c r="CC1141" s="9">
        <v>112.13</v>
      </c>
      <c r="CD1141" s="9">
        <v>104.43</v>
      </c>
      <c r="CE1141" s="9">
        <v>91.61</v>
      </c>
      <c r="CF1141" s="9">
        <v>83.97</v>
      </c>
      <c r="CG1141" s="9">
        <v>81.010000000000005</v>
      </c>
      <c r="CH1141" s="9">
        <v>81.09</v>
      </c>
      <c r="CI1141" s="9">
        <v>81.37</v>
      </c>
      <c r="CJ1141" s="9">
        <v>82.41</v>
      </c>
      <c r="CK1141" s="9">
        <v>82.88</v>
      </c>
      <c r="CL1141" s="9">
        <v>84.08</v>
      </c>
      <c r="CM1141" s="9">
        <v>85.47</v>
      </c>
      <c r="CN1141" s="9">
        <v>89.43</v>
      </c>
      <c r="CO1141" s="9">
        <v>87.88</v>
      </c>
      <c r="CP1141" s="9">
        <v>81.75</v>
      </c>
      <c r="CQ1141" s="9">
        <v>69.56</v>
      </c>
      <c r="CR1141" s="9">
        <v>64.59</v>
      </c>
      <c r="CS1141" s="9">
        <v>62.82</v>
      </c>
      <c r="CT1141" s="9">
        <v>62.23</v>
      </c>
      <c r="CU1141" s="9">
        <v>61.9</v>
      </c>
      <c r="CV1141" s="9">
        <v>63.36</v>
      </c>
      <c r="CW1141" s="9">
        <v>67.209999999999994</v>
      </c>
      <c r="CX1141" s="9">
        <v>69.17</v>
      </c>
      <c r="CY1141" s="9">
        <v>70.290000000000006</v>
      </c>
      <c r="CZ1141" s="9">
        <v>73.89</v>
      </c>
      <c r="DA1141" s="9">
        <v>73.260000000000005</v>
      </c>
      <c r="DB1141" s="9">
        <v>70.98</v>
      </c>
      <c r="DC1141" s="9">
        <v>61.46</v>
      </c>
      <c r="DD1141" s="9">
        <v>57.48</v>
      </c>
      <c r="DE1141" s="9">
        <v>56.11</v>
      </c>
      <c r="DF1141" s="9">
        <v>58.02</v>
      </c>
      <c r="DG1141" s="9">
        <v>58.06</v>
      </c>
      <c r="DH1141" s="9">
        <v>59.21</v>
      </c>
      <c r="DI1141" s="9">
        <v>63.16</v>
      </c>
      <c r="DJ1141" s="9">
        <v>65.319999999999993</v>
      </c>
      <c r="DK1141" s="9">
        <v>67.06</v>
      </c>
      <c r="DL1141" s="9">
        <v>67.959999999999994</v>
      </c>
      <c r="DM1141" s="9">
        <v>68.989999999999995</v>
      </c>
      <c r="DN1141" s="9">
        <v>67.95</v>
      </c>
      <c r="DO1141" s="9">
        <v>63.92</v>
      </c>
      <c r="DP1141" s="9">
        <v>61.05</v>
      </c>
      <c r="DR1141" s="9">
        <v>91.58</v>
      </c>
      <c r="DS1141" s="9">
        <v>90.62</v>
      </c>
      <c r="DT1141" s="9">
        <v>89.02</v>
      </c>
      <c r="DU1141" s="9">
        <v>92.54</v>
      </c>
      <c r="DV1141" s="9">
        <v>92.32</v>
      </c>
      <c r="DW1141" s="9">
        <v>94.22</v>
      </c>
      <c r="DX1141" s="9">
        <v>95.66</v>
      </c>
      <c r="DY1141" s="9">
        <v>94.64</v>
      </c>
      <c r="DZ1141" s="9">
        <v>95.38</v>
      </c>
      <c r="EA1141" s="9">
        <v>92.06</v>
      </c>
      <c r="EB1141" s="9">
        <v>80.010000000000005</v>
      </c>
      <c r="EC1141" s="9">
        <v>72.87</v>
      </c>
      <c r="ED1141" s="9">
        <v>70.45</v>
      </c>
      <c r="EE1141" s="9">
        <v>71.56</v>
      </c>
      <c r="EF1141" s="9">
        <v>72.67</v>
      </c>
      <c r="EG1141" s="9">
        <v>74.7</v>
      </c>
      <c r="EH1141" s="9">
        <v>76.08</v>
      </c>
      <c r="EI1141" s="9">
        <v>77.78</v>
      </c>
      <c r="EJ1141" s="9">
        <v>78</v>
      </c>
      <c r="EK1141" s="9">
        <v>78.099999999999994</v>
      </c>
      <c r="EL1141" s="9">
        <v>77.48</v>
      </c>
      <c r="EM1141" s="9">
        <v>74.75</v>
      </c>
      <c r="EN1141" s="9">
        <v>63.96</v>
      </c>
      <c r="EO1141" s="9">
        <v>59.52</v>
      </c>
      <c r="EP1141" s="9">
        <v>57.6</v>
      </c>
      <c r="EQ1141" s="9">
        <v>57.3</v>
      </c>
      <c r="ER1141" s="9">
        <v>58.25</v>
      </c>
      <c r="ES1141" s="9">
        <v>60.44</v>
      </c>
      <c r="ET1141" s="9">
        <v>66.98</v>
      </c>
      <c r="EU1141" s="9">
        <v>68.84</v>
      </c>
      <c r="EV1141" s="9">
        <v>69.239999999999995</v>
      </c>
      <c r="EW1141" s="9">
        <v>69.25</v>
      </c>
      <c r="EX1141" s="9">
        <v>68.75</v>
      </c>
      <c r="EY1141" s="9">
        <v>66.739999999999995</v>
      </c>
      <c r="EZ1141" s="9">
        <v>62.22</v>
      </c>
      <c r="FA1141" s="9">
        <v>60.31</v>
      </c>
      <c r="FB1141" s="9">
        <v>59.22</v>
      </c>
      <c r="FC1141" s="9">
        <v>59.06</v>
      </c>
      <c r="FD1141" s="9">
        <v>60.02</v>
      </c>
      <c r="FE1141" s="9">
        <v>61.66</v>
      </c>
      <c r="FF1141" s="9">
        <v>67.22</v>
      </c>
      <c r="FG1141" s="9">
        <v>68.42</v>
      </c>
      <c r="FH1141" s="9">
        <v>69</v>
      </c>
      <c r="FI1141" s="9">
        <v>68.48</v>
      </c>
      <c r="FJ1141" s="9">
        <v>68.28</v>
      </c>
      <c r="FK1141" s="9">
        <v>67.14</v>
      </c>
      <c r="FL1141" s="9">
        <v>63.62</v>
      </c>
      <c r="FM1141" s="9">
        <v>62.38</v>
      </c>
      <c r="FO1141" s="9">
        <v>85.025999999999996</v>
      </c>
      <c r="FP1141" s="7">
        <v>103.7</v>
      </c>
      <c r="FQ1141" s="9">
        <v>1.3603000000000001</v>
      </c>
      <c r="FT1141" s="7">
        <v>4.3899999999999997</v>
      </c>
      <c r="FU1141" s="7">
        <v>4.9400000000000004</v>
      </c>
      <c r="FV1141" s="9">
        <v>85.291399999999996</v>
      </c>
      <c r="FX1141" s="9">
        <v>101.27</v>
      </c>
      <c r="FY1141" s="9">
        <v>93.29</v>
      </c>
      <c r="FZ1141" s="9">
        <v>85.12</v>
      </c>
      <c r="GA1141" s="9">
        <v>78.23</v>
      </c>
      <c r="GB1141" s="9">
        <v>74.83</v>
      </c>
      <c r="GD1141" s="9">
        <v>101.27</v>
      </c>
      <c r="GE1141" s="9">
        <v>97.08</v>
      </c>
      <c r="GF1141" s="9">
        <v>93.29</v>
      </c>
      <c r="GG1141" s="9">
        <v>90.03</v>
      </c>
      <c r="GH1141" s="9">
        <v>87.35</v>
      </c>
      <c r="GI1141" s="9">
        <v>85.12</v>
      </c>
      <c r="GJ1141" s="9">
        <v>83.28</v>
      </c>
      <c r="GK1141" s="9">
        <v>81.77</v>
      </c>
      <c r="GL1141" s="9">
        <v>80.59</v>
      </c>
      <c r="GM1141" s="9">
        <v>79.63</v>
      </c>
      <c r="GN1141" s="9">
        <v>78.86</v>
      </c>
      <c r="GO1141" s="9">
        <v>78.23</v>
      </c>
      <c r="GP1141" s="9">
        <v>77.680000000000007</v>
      </c>
      <c r="GQ1141" s="9">
        <v>77.23</v>
      </c>
      <c r="GR1141" s="9">
        <v>76.849999999999994</v>
      </c>
      <c r="GS1141" s="9">
        <v>76.52</v>
      </c>
      <c r="GT1141" s="9">
        <v>76.23</v>
      </c>
      <c r="GU1141" s="9">
        <v>75.98</v>
      </c>
      <c r="GV1141" s="9">
        <v>75.7</v>
      </c>
      <c r="GW1141" s="9">
        <v>75.459999999999994</v>
      </c>
      <c r="GX1141" s="9">
        <v>75.28</v>
      </c>
      <c r="GY1141" s="9">
        <v>75.13</v>
      </c>
      <c r="GZ1141" s="9">
        <v>74.989999999999995</v>
      </c>
      <c r="HA1141" s="9">
        <v>74.83</v>
      </c>
      <c r="HB1141" s="9">
        <v>74.66</v>
      </c>
      <c r="HC1141" s="9">
        <v>74.48</v>
      </c>
      <c r="HD1141" s="9">
        <v>74.290000000000006</v>
      </c>
      <c r="HE1141" s="9">
        <v>74.11</v>
      </c>
      <c r="HF1141" s="9">
        <v>73.959999999999994</v>
      </c>
      <c r="HG1141" s="9">
        <v>73.84</v>
      </c>
      <c r="HH1141" s="9">
        <v>73.7</v>
      </c>
      <c r="HI1141" s="9">
        <v>73.58</v>
      </c>
      <c r="HJ1141" s="9">
        <v>73.489999999999995</v>
      </c>
      <c r="HK1141" s="9">
        <v>73.39</v>
      </c>
      <c r="HL1141" s="9">
        <v>73.290000000000006</v>
      </c>
      <c r="HM1141" s="9">
        <v>73.209999999999994</v>
      </c>
      <c r="HN1141" s="9">
        <v>73.09</v>
      </c>
      <c r="HO1141" s="9">
        <v>72.959999999999994</v>
      </c>
      <c r="HP1141" s="9">
        <v>72.819999999999993</v>
      </c>
      <c r="HQ1141" s="9">
        <v>72.680000000000007</v>
      </c>
      <c r="HR1141" s="9">
        <v>72.53</v>
      </c>
      <c r="HS1141" s="9">
        <v>72.459999999999994</v>
      </c>
      <c r="HT1141" s="9">
        <v>72.36</v>
      </c>
      <c r="HU1141" s="9">
        <v>72.239999999999995</v>
      </c>
      <c r="HV1141" s="9">
        <v>72.180000000000007</v>
      </c>
      <c r="HW1141" s="9">
        <v>72.12</v>
      </c>
      <c r="HX1141" s="9">
        <v>72.08</v>
      </c>
      <c r="HY1141" s="9">
        <v>72.02</v>
      </c>
      <c r="ID1141" s="14">
        <v>84.838099999999997</v>
      </c>
      <c r="IE1141" s="14">
        <v>84.747900000000001</v>
      </c>
      <c r="IF1141" s="14">
        <v>-0.10641399999999999</v>
      </c>
      <c r="IH1141" s="7">
        <v>101.27</v>
      </c>
      <c r="II1141" s="9">
        <v>107.56</v>
      </c>
    </row>
    <row r="1142" spans="1:243" x14ac:dyDescent="0.35">
      <c r="A1142" s="6">
        <f t="shared" si="236"/>
        <v>46149</v>
      </c>
      <c r="B1142" s="13">
        <f t="shared" si="247"/>
        <v>5</v>
      </c>
      <c r="C1142" s="13">
        <f t="shared" si="248"/>
        <v>2026</v>
      </c>
      <c r="D1142">
        <f t="shared" si="249"/>
        <v>202605</v>
      </c>
      <c r="E1142">
        <f t="shared" si="250"/>
        <v>2</v>
      </c>
      <c r="F1142">
        <f t="shared" si="251"/>
        <v>202602</v>
      </c>
      <c r="G1142" t="s">
        <v>2513</v>
      </c>
      <c r="H1142" s="9">
        <v>3.75</v>
      </c>
      <c r="I1142" s="9">
        <v>3.7299000000000002</v>
      </c>
      <c r="J1142" s="10">
        <v>3.7333764999999999</v>
      </c>
      <c r="K1142" s="10">
        <v>3.8363839</v>
      </c>
      <c r="L1142" s="10">
        <v>3.942844</v>
      </c>
      <c r="M1142" s="10">
        <v>4.0461024999999999</v>
      </c>
      <c r="N1142" s="10">
        <v>4.1367003999999996</v>
      </c>
      <c r="O1142" s="10">
        <v>4.2091194999999999</v>
      </c>
      <c r="P1142" s="10">
        <v>4.2641812999999997</v>
      </c>
      <c r="Q1142" s="10">
        <v>4.3038369000000003</v>
      </c>
      <c r="R1142" s="10">
        <v>4.3309290999999996</v>
      </c>
      <c r="S1142" s="10">
        <v>4.3489326000000004</v>
      </c>
      <c r="T1142" s="10">
        <v>4.3596121999999999</v>
      </c>
      <c r="U1142" s="10">
        <v>4.3640679999999996</v>
      </c>
      <c r="V1142" s="10">
        <v>4.3636787000000004</v>
      </c>
      <c r="W1142" s="10">
        <v>4.3591787999999996</v>
      </c>
      <c r="X1142" s="10">
        <v>4.3511084999999996</v>
      </c>
      <c r="Y1142" s="10">
        <v>4.3400080000000001</v>
      </c>
      <c r="Z1142" s="10">
        <v>4.3264176000000001</v>
      </c>
      <c r="AA1142" s="10">
        <v>4.3108776000000004</v>
      </c>
      <c r="AB1142" s="10">
        <v>4.2939258999999996</v>
      </c>
      <c r="AC1142" s="10">
        <v>4.2760882000000002</v>
      </c>
      <c r="AD1142" s="10">
        <v>4.2578866</v>
      </c>
      <c r="AE1142" s="10">
        <v>4.2398432000000001</v>
      </c>
      <c r="AF1142" s="10">
        <v>4.2224795000000004</v>
      </c>
      <c r="AG1142" s="10">
        <v>4.2063180999999998</v>
      </c>
      <c r="AH1142" s="10">
        <v>4.1918028999999999</v>
      </c>
      <c r="AI1142" s="10">
        <v>4.1789990000000001</v>
      </c>
      <c r="AJ1142" s="10">
        <v>4.1678566999999997</v>
      </c>
      <c r="AK1142" s="10">
        <v>4.1583258000000001</v>
      </c>
      <c r="AL1142" s="10">
        <v>4.1503560000000004</v>
      </c>
      <c r="AM1142" s="10">
        <v>4.1438975999999998</v>
      </c>
      <c r="AN1142" s="10">
        <v>4.1389002000000001</v>
      </c>
      <c r="AO1142" s="10">
        <v>4.1353137999999996</v>
      </c>
      <c r="AP1142" s="10">
        <v>4.1330884000000001</v>
      </c>
      <c r="AQ1142" s="10">
        <v>4.1321738999999997</v>
      </c>
      <c r="AR1142" s="10">
        <v>4.1325200999999998</v>
      </c>
      <c r="AS1142" s="10">
        <v>4.1340770999999998</v>
      </c>
      <c r="AT1142" s="10">
        <v>4.1367915999999996</v>
      </c>
      <c r="AU1142" s="10">
        <v>4.1405959000000001</v>
      </c>
      <c r="AV1142" s="10">
        <v>4.1454171999999998</v>
      </c>
      <c r="AW1142" s="10">
        <v>4.1511832000000002</v>
      </c>
      <c r="AX1142" s="10">
        <v>4.1578216000000001</v>
      </c>
      <c r="AY1142" s="10">
        <v>4.1652597</v>
      </c>
      <c r="AZ1142" s="10">
        <v>4.1734249999999999</v>
      </c>
      <c r="BA1142" s="10">
        <v>4.1822452999999999</v>
      </c>
      <c r="BB1142" s="10">
        <v>4.1916478000000001</v>
      </c>
      <c r="BC1142" s="10">
        <v>4.2015602999999997</v>
      </c>
      <c r="BD1142" s="10">
        <v>4.2119103000000004</v>
      </c>
      <c r="BE1142" s="10">
        <v>4.2226252000000004</v>
      </c>
      <c r="BF1142" s="10">
        <v>4.2336409000000002</v>
      </c>
      <c r="BG1142" s="10">
        <v>4.2449307000000003</v>
      </c>
      <c r="BH1142" s="10">
        <v>4.2564773999999996</v>
      </c>
      <c r="BI1142" s="10">
        <v>4.2682643999999996</v>
      </c>
      <c r="BJ1142" s="10">
        <v>4.2802749999999996</v>
      </c>
      <c r="BK1142" s="10">
        <v>4.2924920000000002</v>
      </c>
      <c r="BL1142" s="10">
        <v>4.3048989999999998</v>
      </c>
      <c r="BM1142" s="10">
        <v>4.3174790999999999</v>
      </c>
      <c r="BN1142" s="10">
        <v>4.3302152999999999</v>
      </c>
      <c r="BO1142" s="10">
        <v>4.3430910000000003</v>
      </c>
      <c r="BP1142" s="10">
        <v>4.3560894000000001</v>
      </c>
      <c r="BQ1142" s="10">
        <v>4.3691936</v>
      </c>
      <c r="BR1142" s="10">
        <v>4.4494391000000002</v>
      </c>
      <c r="BS1142" s="10">
        <v>4.5313160000000003</v>
      </c>
      <c r="BU1142" s="9">
        <v>106.87</v>
      </c>
      <c r="BV1142" s="9">
        <v>105.76</v>
      </c>
      <c r="BW1142" s="9">
        <v>105.78</v>
      </c>
      <c r="BX1142" s="9">
        <v>106.92</v>
      </c>
      <c r="BY1142" s="9">
        <v>106.82</v>
      </c>
      <c r="BZ1142" s="9">
        <v>110.03</v>
      </c>
      <c r="CA1142" s="9">
        <v>111.75</v>
      </c>
      <c r="CB1142" s="9">
        <v>112.37</v>
      </c>
      <c r="CC1142" s="9">
        <v>111.53</v>
      </c>
      <c r="CD1142" s="9">
        <v>103.91</v>
      </c>
      <c r="CE1142" s="9">
        <v>91.11</v>
      </c>
      <c r="CF1142" s="9">
        <v>84.08</v>
      </c>
      <c r="CG1142" s="9">
        <v>81.290000000000006</v>
      </c>
      <c r="CH1142" s="9">
        <v>81.430000000000007</v>
      </c>
      <c r="CI1142" s="9">
        <v>81.78</v>
      </c>
      <c r="CJ1142" s="9">
        <v>82.68</v>
      </c>
      <c r="CK1142" s="9">
        <v>83.29</v>
      </c>
      <c r="CL1142" s="9">
        <v>84.65</v>
      </c>
      <c r="CM1142" s="9">
        <v>86.14</v>
      </c>
      <c r="CN1142" s="9">
        <v>89.13</v>
      </c>
      <c r="CO1142" s="9">
        <v>87.63</v>
      </c>
      <c r="CP1142" s="9">
        <v>81.66</v>
      </c>
      <c r="CQ1142" s="9">
        <v>69.47</v>
      </c>
      <c r="CR1142" s="9">
        <v>64.62</v>
      </c>
      <c r="CS1142" s="9">
        <v>62.91</v>
      </c>
      <c r="CT1142" s="9">
        <v>62.21</v>
      </c>
      <c r="CU1142" s="9">
        <v>61.88</v>
      </c>
      <c r="CV1142" s="9">
        <v>63.34</v>
      </c>
      <c r="CW1142" s="9">
        <v>67.23</v>
      </c>
      <c r="CX1142" s="9">
        <v>69.19</v>
      </c>
      <c r="CY1142" s="9">
        <v>70.31</v>
      </c>
      <c r="CZ1142" s="9">
        <v>74.09</v>
      </c>
      <c r="DA1142" s="9">
        <v>73.47</v>
      </c>
      <c r="DB1142" s="9">
        <v>71.16</v>
      </c>
      <c r="DC1142" s="9">
        <v>61.4</v>
      </c>
      <c r="DD1142" s="9">
        <v>57.4</v>
      </c>
      <c r="DE1142" s="9">
        <v>56.02</v>
      </c>
      <c r="DF1142" s="9">
        <v>57.93</v>
      </c>
      <c r="DG1142" s="9">
        <v>57.97</v>
      </c>
      <c r="DH1142" s="9">
        <v>59.12</v>
      </c>
      <c r="DI1142" s="9">
        <v>63.12</v>
      </c>
      <c r="DJ1142" s="9">
        <v>65.27</v>
      </c>
      <c r="DK1142" s="9">
        <v>67.010000000000005</v>
      </c>
      <c r="DL1142" s="9">
        <v>67.72</v>
      </c>
      <c r="DM1142" s="9">
        <v>68.75</v>
      </c>
      <c r="DN1142" s="9">
        <v>67.7</v>
      </c>
      <c r="DO1142" s="9">
        <v>64.2</v>
      </c>
      <c r="DP1142" s="9">
        <v>61.33</v>
      </c>
      <c r="DR1142" s="9">
        <v>91.41</v>
      </c>
      <c r="DS1142" s="9">
        <v>90.1</v>
      </c>
      <c r="DT1142" s="9">
        <v>88.58</v>
      </c>
      <c r="DU1142" s="9">
        <v>92.62</v>
      </c>
      <c r="DV1142" s="9">
        <v>92.48</v>
      </c>
      <c r="DW1142" s="9">
        <v>94.4</v>
      </c>
      <c r="DX1142" s="9">
        <v>95.84</v>
      </c>
      <c r="DY1142" s="9">
        <v>92.71</v>
      </c>
      <c r="DZ1142" s="9">
        <v>93.44</v>
      </c>
      <c r="EA1142" s="9">
        <v>90.17</v>
      </c>
      <c r="EB1142" s="9">
        <v>80.349999999999994</v>
      </c>
      <c r="EC1142" s="9">
        <v>73.22</v>
      </c>
      <c r="ED1142" s="9">
        <v>70.8</v>
      </c>
      <c r="EE1142" s="9">
        <v>71.959999999999994</v>
      </c>
      <c r="EF1142" s="9">
        <v>73.08</v>
      </c>
      <c r="EG1142" s="9">
        <v>75.11</v>
      </c>
      <c r="EH1142" s="9">
        <v>76.319999999999993</v>
      </c>
      <c r="EI1142" s="9">
        <v>78.02</v>
      </c>
      <c r="EJ1142" s="9">
        <v>78.239999999999995</v>
      </c>
      <c r="EK1142" s="9">
        <v>78.349999999999994</v>
      </c>
      <c r="EL1142" s="9">
        <v>77.72</v>
      </c>
      <c r="EM1142" s="9">
        <v>74.989999999999995</v>
      </c>
      <c r="EN1142" s="9">
        <v>63.86</v>
      </c>
      <c r="EO1142" s="9">
        <v>59.42</v>
      </c>
      <c r="EP1142" s="9">
        <v>57.5</v>
      </c>
      <c r="EQ1142" s="9">
        <v>57.2</v>
      </c>
      <c r="ER1142" s="9">
        <v>58.15</v>
      </c>
      <c r="ES1142" s="9">
        <v>60.34</v>
      </c>
      <c r="ET1142" s="9">
        <v>67.19</v>
      </c>
      <c r="EU1142" s="9">
        <v>69.06</v>
      </c>
      <c r="EV1142" s="9">
        <v>69.459999999999994</v>
      </c>
      <c r="EW1142" s="9">
        <v>69.47</v>
      </c>
      <c r="EX1142" s="9">
        <v>68.959999999999994</v>
      </c>
      <c r="EY1142" s="9">
        <v>66.95</v>
      </c>
      <c r="EZ1142" s="9">
        <v>62.3</v>
      </c>
      <c r="FA1142" s="9">
        <v>60.39</v>
      </c>
      <c r="FB1142" s="9">
        <v>59.3</v>
      </c>
      <c r="FC1142" s="9">
        <v>59.14</v>
      </c>
      <c r="FD1142" s="9">
        <v>60.1</v>
      </c>
      <c r="FE1142" s="9">
        <v>61.74</v>
      </c>
      <c r="FF1142" s="9">
        <v>67.36</v>
      </c>
      <c r="FG1142" s="9">
        <v>68.56</v>
      </c>
      <c r="FH1142" s="9">
        <v>69.13</v>
      </c>
      <c r="FI1142" s="9">
        <v>68.61</v>
      </c>
      <c r="FJ1142" s="9">
        <v>68.400000000000006</v>
      </c>
      <c r="FK1142" s="9">
        <v>67.260000000000005</v>
      </c>
      <c r="FL1142" s="9">
        <v>63.68</v>
      </c>
      <c r="FM1142" s="9">
        <v>62.44</v>
      </c>
      <c r="FO1142" s="9">
        <v>85.07</v>
      </c>
      <c r="FP1142" s="7">
        <v>101.82</v>
      </c>
      <c r="FQ1142" s="9">
        <v>1.3631</v>
      </c>
      <c r="FT1142" s="7">
        <v>4.41</v>
      </c>
      <c r="FU1142" s="7">
        <v>4.97</v>
      </c>
      <c r="FV1142" s="9">
        <v>85.345799999999997</v>
      </c>
      <c r="FX1142" s="9">
        <v>100.06</v>
      </c>
      <c r="FY1142" s="9">
        <v>93.06</v>
      </c>
      <c r="FZ1142" s="9">
        <v>85.43</v>
      </c>
      <c r="GA1142" s="9">
        <v>78.37</v>
      </c>
      <c r="GB1142" s="9">
        <v>74.92</v>
      </c>
      <c r="GD1142" s="9">
        <v>100.06</v>
      </c>
      <c r="GE1142" s="9">
        <v>96.38</v>
      </c>
      <c r="GF1142" s="9">
        <v>93.06</v>
      </c>
      <c r="GG1142" s="9">
        <v>90.09</v>
      </c>
      <c r="GH1142" s="9">
        <v>87.58</v>
      </c>
      <c r="GI1142" s="9">
        <v>85.43</v>
      </c>
      <c r="GJ1142" s="9">
        <v>83.61</v>
      </c>
      <c r="GK1142" s="9">
        <v>82.09</v>
      </c>
      <c r="GL1142" s="9">
        <v>80.87</v>
      </c>
      <c r="GM1142" s="9">
        <v>79.86</v>
      </c>
      <c r="GN1142" s="9">
        <v>79.05</v>
      </c>
      <c r="GO1142" s="9">
        <v>78.37</v>
      </c>
      <c r="GP1142" s="9">
        <v>77.790000000000006</v>
      </c>
      <c r="GQ1142" s="9">
        <v>77.31</v>
      </c>
      <c r="GR1142" s="9">
        <v>76.91</v>
      </c>
      <c r="GS1142" s="9">
        <v>76.56</v>
      </c>
      <c r="GT1142" s="9">
        <v>76.27</v>
      </c>
      <c r="GU1142" s="9">
        <v>76.010000000000005</v>
      </c>
      <c r="GV1142" s="9">
        <v>75.73</v>
      </c>
      <c r="GW1142" s="9">
        <v>75.5</v>
      </c>
      <c r="GX1142" s="9">
        <v>75.34</v>
      </c>
      <c r="GY1142" s="9">
        <v>75.2</v>
      </c>
      <c r="GZ1142" s="9">
        <v>75.069999999999993</v>
      </c>
      <c r="HA1142" s="9">
        <v>74.92</v>
      </c>
      <c r="HB1142" s="9">
        <v>74.760000000000005</v>
      </c>
      <c r="HC1142" s="9">
        <v>74.59</v>
      </c>
      <c r="HD1142" s="9">
        <v>74.41</v>
      </c>
      <c r="HE1142" s="9">
        <v>74.25</v>
      </c>
      <c r="HF1142" s="9">
        <v>74.11</v>
      </c>
      <c r="HG1142" s="9">
        <v>74.010000000000005</v>
      </c>
      <c r="HH1142" s="9">
        <v>73.88</v>
      </c>
      <c r="HI1142" s="9">
        <v>73.77</v>
      </c>
      <c r="HJ1142" s="9">
        <v>73.69</v>
      </c>
      <c r="HK1142" s="9">
        <v>73.599999999999994</v>
      </c>
      <c r="HL1142" s="9">
        <v>73.510000000000005</v>
      </c>
      <c r="HM1142" s="9">
        <v>73.430000000000007</v>
      </c>
      <c r="HN1142" s="9">
        <v>73.319999999999993</v>
      </c>
      <c r="HO1142" s="9">
        <v>73.2</v>
      </c>
      <c r="HP1142" s="9">
        <v>73.069999999999993</v>
      </c>
      <c r="HQ1142" s="9">
        <v>72.94</v>
      </c>
      <c r="HR1142" s="9">
        <v>72.8</v>
      </c>
      <c r="HS1142" s="9">
        <v>72.739999999999995</v>
      </c>
      <c r="HT1142" s="9">
        <v>72.63</v>
      </c>
      <c r="HU1142" s="9">
        <v>72.510000000000005</v>
      </c>
      <c r="HV1142" s="9">
        <v>72.44</v>
      </c>
      <c r="HW1142" s="9">
        <v>72.38</v>
      </c>
      <c r="HX1142" s="9">
        <v>72.349999999999994</v>
      </c>
      <c r="HY1142" s="9">
        <v>72.3</v>
      </c>
      <c r="ID1142" s="14">
        <v>84.838099999999997</v>
      </c>
      <c r="IE1142" s="14">
        <v>84.747900000000001</v>
      </c>
      <c r="IF1142" s="14">
        <v>-0.10641399999999999</v>
      </c>
      <c r="IH1142" s="7">
        <v>100.06</v>
      </c>
      <c r="II1142" s="9">
        <v>106.87</v>
      </c>
    </row>
    <row r="1143" spans="1:243" x14ac:dyDescent="0.35">
      <c r="A1143" s="6">
        <f t="shared" si="236"/>
        <v>46150</v>
      </c>
      <c r="B1143" s="13">
        <f t="shared" si="247"/>
        <v>5</v>
      </c>
      <c r="C1143" s="13">
        <f t="shared" si="248"/>
        <v>2026</v>
      </c>
      <c r="D1143">
        <f t="shared" si="249"/>
        <v>202605</v>
      </c>
      <c r="E1143">
        <f t="shared" si="250"/>
        <v>2</v>
      </c>
      <c r="F1143">
        <f t="shared" si="251"/>
        <v>202602</v>
      </c>
      <c r="G1143" t="s">
        <v>2514</v>
      </c>
      <c r="H1143" s="9">
        <v>3.75</v>
      </c>
      <c r="I1143" s="9">
        <v>3.7294</v>
      </c>
      <c r="J1143" s="10">
        <v>3.7358807000000001</v>
      </c>
      <c r="K1143" s="10">
        <v>3.8327265000000001</v>
      </c>
      <c r="L1143" s="10">
        <v>3.9336897</v>
      </c>
      <c r="M1143" s="10">
        <v>4.0334266999999997</v>
      </c>
      <c r="N1143" s="10">
        <v>4.1229320999999999</v>
      </c>
      <c r="O1143" s="10">
        <v>4.1951752999999998</v>
      </c>
      <c r="P1143" s="10">
        <v>4.2506364999999997</v>
      </c>
      <c r="Q1143" s="10">
        <v>4.2908739000000002</v>
      </c>
      <c r="R1143" s="10">
        <v>4.3186960000000001</v>
      </c>
      <c r="S1143" s="10">
        <v>4.3376631000000003</v>
      </c>
      <c r="T1143" s="10">
        <v>4.3489937000000003</v>
      </c>
      <c r="U1143" s="10">
        <v>4.3536868999999996</v>
      </c>
      <c r="V1143" s="10">
        <v>4.3522451000000002</v>
      </c>
      <c r="W1143" s="10">
        <v>4.3454931999999999</v>
      </c>
      <c r="X1143" s="10">
        <v>4.3344196999999998</v>
      </c>
      <c r="Y1143" s="10">
        <v>4.3200127999999998</v>
      </c>
      <c r="Z1143" s="10">
        <v>4.3032604000000001</v>
      </c>
      <c r="AA1143" s="10">
        <v>4.2851511999999996</v>
      </c>
      <c r="AB1143" s="10">
        <v>4.2665832000000004</v>
      </c>
      <c r="AC1143" s="10">
        <v>4.2480373</v>
      </c>
      <c r="AD1143" s="10">
        <v>4.2298736999999997</v>
      </c>
      <c r="AE1143" s="10">
        <v>4.2124525000000004</v>
      </c>
      <c r="AF1143" s="10">
        <v>4.1961332999999996</v>
      </c>
      <c r="AG1143" s="10">
        <v>4.1812766000000003</v>
      </c>
      <c r="AH1143" s="10">
        <v>4.1681758999999996</v>
      </c>
      <c r="AI1143" s="10">
        <v>4.1568320999999999</v>
      </c>
      <c r="AJ1143" s="10">
        <v>4.1471657000000004</v>
      </c>
      <c r="AK1143" s="10">
        <v>4.1390969000000002</v>
      </c>
      <c r="AL1143" s="10">
        <v>4.1325457999999999</v>
      </c>
      <c r="AM1143" s="10">
        <v>4.1274328999999996</v>
      </c>
      <c r="AN1143" s="10">
        <v>4.1236782999999999</v>
      </c>
      <c r="AO1143" s="10">
        <v>4.1212023000000002</v>
      </c>
      <c r="AP1143" s="10">
        <v>4.1199252</v>
      </c>
      <c r="AQ1143" s="10">
        <v>4.1197672000000001</v>
      </c>
      <c r="AR1143" s="10">
        <v>4.1206486</v>
      </c>
      <c r="AS1143" s="10">
        <v>4.1224897</v>
      </c>
      <c r="AT1143" s="10">
        <v>4.1252155000000004</v>
      </c>
      <c r="AU1143" s="10">
        <v>4.1287728000000001</v>
      </c>
      <c r="AV1143" s="10">
        <v>4.1331141999999996</v>
      </c>
      <c r="AW1143" s="10">
        <v>4.1381921000000004</v>
      </c>
      <c r="AX1143" s="10">
        <v>4.1439592999999997</v>
      </c>
      <c r="AY1143" s="10">
        <v>4.1503683000000002</v>
      </c>
      <c r="AZ1143" s="10">
        <v>4.1573716999999997</v>
      </c>
      <c r="BA1143" s="10">
        <v>4.1649221000000001</v>
      </c>
      <c r="BB1143" s="10">
        <v>4.1729719999999997</v>
      </c>
      <c r="BC1143" s="10">
        <v>4.1814739999999997</v>
      </c>
      <c r="BD1143" s="10">
        <v>4.1903809000000001</v>
      </c>
      <c r="BE1143" s="10">
        <v>4.1996450999999997</v>
      </c>
      <c r="BF1143" s="10">
        <v>4.2092242000000004</v>
      </c>
      <c r="BG1143" s="10">
        <v>4.2190985999999997</v>
      </c>
      <c r="BH1143" s="10">
        <v>4.2292541999999997</v>
      </c>
      <c r="BI1143" s="10">
        <v>4.2396776000000003</v>
      </c>
      <c r="BJ1143" s="10">
        <v>4.2503549999999999</v>
      </c>
      <c r="BK1143" s="10">
        <v>4.2612724999999996</v>
      </c>
      <c r="BL1143" s="10">
        <v>4.2724165999999997</v>
      </c>
      <c r="BM1143" s="10">
        <v>4.2837736</v>
      </c>
      <c r="BN1143" s="10">
        <v>4.2953295999999996</v>
      </c>
      <c r="BO1143" s="10">
        <v>4.3070710999999999</v>
      </c>
      <c r="BP1143" s="10">
        <v>4.3189843000000003</v>
      </c>
      <c r="BQ1143" s="10">
        <v>4.3310554000000003</v>
      </c>
      <c r="BR1143" s="10">
        <v>4.4062526999999996</v>
      </c>
      <c r="BS1143" s="10">
        <v>4.4850212999999997</v>
      </c>
      <c r="BU1143" s="9">
        <v>108.11</v>
      </c>
      <c r="BV1143" s="9">
        <v>106.84</v>
      </c>
      <c r="BW1143" s="9">
        <v>106.89</v>
      </c>
      <c r="BX1143" s="9">
        <v>108.02</v>
      </c>
      <c r="BY1143" s="9">
        <v>108.31</v>
      </c>
      <c r="BZ1143" s="9">
        <v>110.62</v>
      </c>
      <c r="CA1143" s="9">
        <v>112.8</v>
      </c>
      <c r="CB1143" s="9">
        <v>113.25</v>
      </c>
      <c r="CC1143" s="9">
        <v>112.37</v>
      </c>
      <c r="CD1143" s="9">
        <v>105.04</v>
      </c>
      <c r="CE1143" s="9">
        <v>92.2</v>
      </c>
      <c r="CF1143" s="9">
        <v>84.37</v>
      </c>
      <c r="CG1143" s="9">
        <v>81.66</v>
      </c>
      <c r="CH1143" s="9">
        <v>81.75</v>
      </c>
      <c r="CI1143" s="9">
        <v>81.900000000000006</v>
      </c>
      <c r="CJ1143" s="9">
        <v>82.68</v>
      </c>
      <c r="CK1143" s="9">
        <v>83.06</v>
      </c>
      <c r="CL1143" s="9">
        <v>84.45</v>
      </c>
      <c r="CM1143" s="9">
        <v>85.88</v>
      </c>
      <c r="CN1143" s="9">
        <v>88.64</v>
      </c>
      <c r="CO1143" s="9">
        <v>87.11</v>
      </c>
      <c r="CP1143" s="9">
        <v>81.08</v>
      </c>
      <c r="CQ1143" s="9">
        <v>69.59</v>
      </c>
      <c r="CR1143" s="9">
        <v>64.75</v>
      </c>
      <c r="CS1143" s="9">
        <v>63.05</v>
      </c>
      <c r="CT1143" s="9">
        <v>62.22</v>
      </c>
      <c r="CU1143" s="9">
        <v>61.89</v>
      </c>
      <c r="CV1143" s="9">
        <v>63.35</v>
      </c>
      <c r="CW1143" s="9">
        <v>67.13</v>
      </c>
      <c r="CX1143" s="9">
        <v>69.09</v>
      </c>
      <c r="CY1143" s="9">
        <v>70.19</v>
      </c>
      <c r="CZ1143" s="9">
        <v>73.989999999999995</v>
      </c>
      <c r="DA1143" s="9">
        <v>73.37</v>
      </c>
      <c r="DB1143" s="9">
        <v>70.88</v>
      </c>
      <c r="DC1143" s="9">
        <v>61</v>
      </c>
      <c r="DD1143" s="9">
        <v>56.95</v>
      </c>
      <c r="DE1143" s="9">
        <v>55.57</v>
      </c>
      <c r="DF1143" s="9">
        <v>57.48</v>
      </c>
      <c r="DG1143" s="9">
        <v>57.52</v>
      </c>
      <c r="DH1143" s="9">
        <v>58.67</v>
      </c>
      <c r="DI1143" s="9">
        <v>62.59</v>
      </c>
      <c r="DJ1143" s="9">
        <v>64.739999999999995</v>
      </c>
      <c r="DK1143" s="9">
        <v>66.48</v>
      </c>
      <c r="DL1143" s="9">
        <v>67.48</v>
      </c>
      <c r="DM1143" s="9">
        <v>68.510000000000005</v>
      </c>
      <c r="DN1143" s="9">
        <v>67.459999999999994</v>
      </c>
      <c r="DO1143" s="9">
        <v>63.82</v>
      </c>
      <c r="DP1143" s="9">
        <v>60.95</v>
      </c>
      <c r="DR1143" s="9">
        <v>92.1</v>
      </c>
      <c r="DS1143" s="9">
        <v>90.78</v>
      </c>
      <c r="DT1143" s="9">
        <v>89.14</v>
      </c>
      <c r="DU1143" s="9">
        <v>93.3</v>
      </c>
      <c r="DV1143" s="9">
        <v>93.43</v>
      </c>
      <c r="DW1143" s="9">
        <v>95.34</v>
      </c>
      <c r="DX1143" s="9">
        <v>96.78</v>
      </c>
      <c r="DY1143" s="9">
        <v>94.46</v>
      </c>
      <c r="DZ1143" s="9">
        <v>95.2</v>
      </c>
      <c r="EA1143" s="9">
        <v>91.9</v>
      </c>
      <c r="EB1143" s="9">
        <v>81.17</v>
      </c>
      <c r="EC1143" s="9">
        <v>74.03</v>
      </c>
      <c r="ED1143" s="9">
        <v>71.62</v>
      </c>
      <c r="EE1143" s="9">
        <v>72.73</v>
      </c>
      <c r="EF1143" s="9">
        <v>73.849999999999994</v>
      </c>
      <c r="EG1143" s="9">
        <v>75.89</v>
      </c>
      <c r="EH1143" s="9">
        <v>76.94</v>
      </c>
      <c r="EI1143" s="9">
        <v>78.650000000000006</v>
      </c>
      <c r="EJ1143" s="9">
        <v>78.87</v>
      </c>
      <c r="EK1143" s="9">
        <v>78.98</v>
      </c>
      <c r="EL1143" s="9">
        <v>78.349999999999994</v>
      </c>
      <c r="EM1143" s="9">
        <v>75.599999999999994</v>
      </c>
      <c r="EN1143" s="9">
        <v>64.17</v>
      </c>
      <c r="EO1143" s="9">
        <v>59.72</v>
      </c>
      <c r="EP1143" s="9">
        <v>57.81</v>
      </c>
      <c r="EQ1143" s="9">
        <v>57.5</v>
      </c>
      <c r="ER1143" s="9">
        <v>58.46</v>
      </c>
      <c r="ES1143" s="9">
        <v>60.64</v>
      </c>
      <c r="ET1143" s="9">
        <v>67.599999999999994</v>
      </c>
      <c r="EU1143" s="9">
        <v>69.47</v>
      </c>
      <c r="EV1143" s="9">
        <v>69.87</v>
      </c>
      <c r="EW1143" s="9">
        <v>69.88</v>
      </c>
      <c r="EX1143" s="9">
        <v>69.37</v>
      </c>
      <c r="EY1143" s="9">
        <v>67.34</v>
      </c>
      <c r="EZ1143" s="9">
        <v>62.75</v>
      </c>
      <c r="FA1143" s="9">
        <v>60.84</v>
      </c>
      <c r="FB1143" s="9">
        <v>59.74</v>
      </c>
      <c r="FC1143" s="9">
        <v>59.58</v>
      </c>
      <c r="FD1143" s="9">
        <v>60.54</v>
      </c>
      <c r="FE1143" s="9">
        <v>62.18</v>
      </c>
      <c r="FF1143" s="9">
        <v>67.66</v>
      </c>
      <c r="FG1143" s="9">
        <v>68.86</v>
      </c>
      <c r="FH1143" s="9">
        <v>69.430000000000007</v>
      </c>
      <c r="FI1143" s="9">
        <v>68.900000000000006</v>
      </c>
      <c r="FJ1143" s="9">
        <v>68.680000000000007</v>
      </c>
      <c r="FK1143" s="9">
        <v>67.540000000000006</v>
      </c>
      <c r="FL1143" s="9">
        <v>64</v>
      </c>
      <c r="FM1143" s="9">
        <v>62.74</v>
      </c>
      <c r="FO1143" s="9">
        <v>85.079099999999997</v>
      </c>
      <c r="FP1143" s="7">
        <v>103.48</v>
      </c>
      <c r="FQ1143" s="9">
        <v>1.3626</v>
      </c>
      <c r="FT1143" s="7">
        <v>4.38</v>
      </c>
      <c r="FU1143" s="7">
        <v>4.91</v>
      </c>
      <c r="FV1143" s="9">
        <v>85.360600000000005</v>
      </c>
      <c r="FX1143" s="9">
        <v>101.29</v>
      </c>
      <c r="FY1143" s="9">
        <v>94.37</v>
      </c>
      <c r="FZ1143" s="9">
        <v>87.28</v>
      </c>
      <c r="GA1143" s="9">
        <v>80.23</v>
      </c>
      <c r="GB1143" s="9">
        <v>76.489999999999995</v>
      </c>
      <c r="GD1143" s="9">
        <v>101.29</v>
      </c>
      <c r="GE1143" s="9">
        <v>97.57</v>
      </c>
      <c r="GF1143" s="9">
        <v>94.37</v>
      </c>
      <c r="GG1143" s="9">
        <v>91.59</v>
      </c>
      <c r="GH1143" s="9">
        <v>89.28</v>
      </c>
      <c r="GI1143" s="9">
        <v>87.28</v>
      </c>
      <c r="GJ1143" s="9">
        <v>85.54</v>
      </c>
      <c r="GK1143" s="9">
        <v>84.05</v>
      </c>
      <c r="GL1143" s="9">
        <v>82.81</v>
      </c>
      <c r="GM1143" s="9">
        <v>81.77</v>
      </c>
      <c r="GN1143" s="9">
        <v>80.930000000000007</v>
      </c>
      <c r="GO1143" s="9">
        <v>80.23</v>
      </c>
      <c r="GP1143" s="9">
        <v>79.63</v>
      </c>
      <c r="GQ1143" s="9">
        <v>79.13</v>
      </c>
      <c r="GR1143" s="9">
        <v>78.709999999999994</v>
      </c>
      <c r="GS1143" s="9">
        <v>78.34</v>
      </c>
      <c r="GT1143" s="9">
        <v>78.02</v>
      </c>
      <c r="GU1143" s="9">
        <v>77.739999999999995</v>
      </c>
      <c r="GV1143" s="9">
        <v>77.44</v>
      </c>
      <c r="GW1143" s="9">
        <v>77.19</v>
      </c>
      <c r="GX1143" s="9">
        <v>76.989999999999995</v>
      </c>
      <c r="GY1143" s="9">
        <v>76.819999999999993</v>
      </c>
      <c r="GZ1143" s="9">
        <v>76.66</v>
      </c>
      <c r="HA1143" s="9">
        <v>76.489999999999995</v>
      </c>
      <c r="HB1143" s="9">
        <v>76.31</v>
      </c>
      <c r="HC1143" s="9">
        <v>76.11</v>
      </c>
      <c r="HD1143" s="9">
        <v>75.92</v>
      </c>
      <c r="HE1143" s="9">
        <v>75.739999999999995</v>
      </c>
      <c r="HF1143" s="9">
        <v>75.58</v>
      </c>
      <c r="HG1143" s="9">
        <v>75.459999999999994</v>
      </c>
      <c r="HH1143" s="9">
        <v>75.31</v>
      </c>
      <c r="HI1143" s="9">
        <v>75.180000000000007</v>
      </c>
      <c r="HJ1143" s="9">
        <v>75.08</v>
      </c>
      <c r="HK1143" s="9">
        <v>74.97</v>
      </c>
      <c r="HL1143" s="9">
        <v>74.86</v>
      </c>
      <c r="HM1143" s="9">
        <v>74.77</v>
      </c>
      <c r="HN1143" s="9">
        <v>74.64</v>
      </c>
      <c r="HO1143" s="9">
        <v>74.5</v>
      </c>
      <c r="HP1143" s="9">
        <v>74.349999999999994</v>
      </c>
      <c r="HQ1143" s="9">
        <v>74.2</v>
      </c>
      <c r="HR1143" s="9">
        <v>74.05</v>
      </c>
      <c r="HS1143" s="9">
        <v>73.97</v>
      </c>
      <c r="HT1143" s="9">
        <v>73.849999999999994</v>
      </c>
      <c r="HU1143" s="9">
        <v>73.709999999999994</v>
      </c>
      <c r="HV1143" s="9">
        <v>73.63</v>
      </c>
      <c r="HW1143" s="9">
        <v>73.56</v>
      </c>
      <c r="HX1143" s="9">
        <v>73.510000000000005</v>
      </c>
      <c r="HY1143" s="9">
        <v>73.44</v>
      </c>
      <c r="ID1143" s="14">
        <v>84.838099999999997</v>
      </c>
      <c r="IE1143" s="14">
        <v>84.747900000000001</v>
      </c>
      <c r="IF1143" s="14">
        <v>-0.10641399999999999</v>
      </c>
      <c r="IH1143" s="7">
        <v>101.29</v>
      </c>
      <c r="II1143" s="9">
        <v>108.11</v>
      </c>
    </row>
    <row r="1144" spans="1:243" x14ac:dyDescent="0.35">
      <c r="A1144" s="6">
        <f t="shared" si="236"/>
        <v>46153</v>
      </c>
      <c r="B1144" s="13">
        <f t="shared" si="247"/>
        <v>5</v>
      </c>
      <c r="C1144" s="13">
        <f t="shared" si="248"/>
        <v>2026</v>
      </c>
      <c r="D1144">
        <f t="shared" si="249"/>
        <v>202605</v>
      </c>
      <c r="E1144">
        <f t="shared" si="250"/>
        <v>2</v>
      </c>
      <c r="F1144">
        <f t="shared" si="251"/>
        <v>202602</v>
      </c>
      <c r="G1144" t="s">
        <v>2515</v>
      </c>
      <c r="H1144" s="9">
        <v>3.75</v>
      </c>
      <c r="I1144" s="9">
        <v>3.7290000000000001</v>
      </c>
      <c r="J1144" s="10">
        <v>3.7472357999999999</v>
      </c>
      <c r="K1144" s="10">
        <v>3.8679606</v>
      </c>
      <c r="L1144" s="10">
        <v>3.9873899000000002</v>
      </c>
      <c r="M1144" s="10">
        <v>4.1010276000000001</v>
      </c>
      <c r="N1144" s="10">
        <v>4.2014623000000002</v>
      </c>
      <c r="O1144" s="10">
        <v>4.2831313</v>
      </c>
      <c r="P1144" s="10">
        <v>4.3481313999999998</v>
      </c>
      <c r="Q1144" s="10">
        <v>4.3980585999999997</v>
      </c>
      <c r="R1144" s="10">
        <v>4.4359213999999998</v>
      </c>
      <c r="S1144" s="10">
        <v>4.4651826000000003</v>
      </c>
      <c r="T1144" s="10">
        <v>4.4868512999999997</v>
      </c>
      <c r="U1144" s="10">
        <v>4.5011808999999996</v>
      </c>
      <c r="V1144" s="10">
        <v>4.5082382000000001</v>
      </c>
      <c r="W1144" s="10">
        <v>4.5087117000000001</v>
      </c>
      <c r="X1144" s="10">
        <v>4.5034742999999997</v>
      </c>
      <c r="Y1144" s="10">
        <v>4.4933987999999996</v>
      </c>
      <c r="Z1144" s="10">
        <v>4.4793580000000004</v>
      </c>
      <c r="AA1144" s="10">
        <v>4.4622250000000001</v>
      </c>
      <c r="AB1144" s="10">
        <v>4.4428421</v>
      </c>
      <c r="AC1144" s="10">
        <v>4.4219100999999998</v>
      </c>
      <c r="AD1144" s="10">
        <v>4.4000896999999997</v>
      </c>
      <c r="AE1144" s="10">
        <v>4.3780406999999997</v>
      </c>
      <c r="AF1144" s="10">
        <v>4.3564230999999998</v>
      </c>
      <c r="AG1144" s="10">
        <v>4.3358974000000003</v>
      </c>
      <c r="AH1144" s="10">
        <v>4.3170178999999997</v>
      </c>
      <c r="AI1144" s="10">
        <v>4.2998715000000001</v>
      </c>
      <c r="AJ1144" s="10">
        <v>4.2844170999999998</v>
      </c>
      <c r="AK1144" s="10">
        <v>4.270613</v>
      </c>
      <c r="AL1144" s="10">
        <v>4.2584173999999999</v>
      </c>
      <c r="AM1144" s="10">
        <v>4.247789</v>
      </c>
      <c r="AN1144" s="10">
        <v>4.2386862000000001</v>
      </c>
      <c r="AO1144" s="10">
        <v>4.2310672</v>
      </c>
      <c r="AP1144" s="10">
        <v>4.2248907999999998</v>
      </c>
      <c r="AQ1144" s="10">
        <v>4.2201151000000001</v>
      </c>
      <c r="AR1144" s="10">
        <v>4.2166987000000002</v>
      </c>
      <c r="AS1144" s="10">
        <v>4.2146001000000002</v>
      </c>
      <c r="AT1144" s="10">
        <v>4.2137741000000002</v>
      </c>
      <c r="AU1144" s="10">
        <v>4.2141606999999999</v>
      </c>
      <c r="AV1144" s="10">
        <v>4.2156957999999998</v>
      </c>
      <c r="AW1144" s="10">
        <v>4.2183149000000002</v>
      </c>
      <c r="AX1144" s="10">
        <v>4.2219537999999996</v>
      </c>
      <c r="AY1144" s="10">
        <v>4.2265484000000004</v>
      </c>
      <c r="AZ1144" s="10">
        <v>4.2320342000000002</v>
      </c>
      <c r="BA1144" s="10">
        <v>4.2383471999999998</v>
      </c>
      <c r="BB1144" s="10">
        <v>4.2454229000000003</v>
      </c>
      <c r="BC1144" s="10">
        <v>4.2531971000000004</v>
      </c>
      <c r="BD1144" s="10">
        <v>4.2616057999999999</v>
      </c>
      <c r="BE1144" s="10">
        <v>4.2705843000000003</v>
      </c>
      <c r="BF1144" s="10">
        <v>4.2800732999999997</v>
      </c>
      <c r="BG1144" s="10">
        <v>4.2900378999999997</v>
      </c>
      <c r="BH1144" s="10">
        <v>4.3004515999999997</v>
      </c>
      <c r="BI1144" s="10">
        <v>4.3112880999999996</v>
      </c>
      <c r="BJ1144" s="10">
        <v>4.3225208999999998</v>
      </c>
      <c r="BK1144" s="10">
        <v>4.3341234999999996</v>
      </c>
      <c r="BL1144" s="10">
        <v>4.3460694999999996</v>
      </c>
      <c r="BM1144" s="10">
        <v>4.3583325000000004</v>
      </c>
      <c r="BN1144" s="10">
        <v>4.3708859999999996</v>
      </c>
      <c r="BO1144" s="10">
        <v>4.3837035999999996</v>
      </c>
      <c r="BP1144" s="10">
        <v>4.3967590000000003</v>
      </c>
      <c r="BQ1144" s="10">
        <v>4.4100254000000003</v>
      </c>
      <c r="BR1144" s="10">
        <v>4.4930427999999996</v>
      </c>
      <c r="BS1144" s="10">
        <v>4.5798433000000003</v>
      </c>
      <c r="BU1144" s="9">
        <v>113.43</v>
      </c>
      <c r="BV1144" s="9">
        <v>112.29</v>
      </c>
      <c r="BW1144" s="9">
        <v>112.25</v>
      </c>
      <c r="BX1144" s="9">
        <v>113.25</v>
      </c>
      <c r="BY1144" s="9">
        <v>113.17</v>
      </c>
      <c r="BZ1144" s="9">
        <v>115.62</v>
      </c>
      <c r="CA1144" s="9">
        <v>117.73</v>
      </c>
      <c r="CB1144" s="9">
        <v>118.24</v>
      </c>
      <c r="CC1144" s="9">
        <v>117.27</v>
      </c>
      <c r="CD1144" s="9">
        <v>110.09</v>
      </c>
      <c r="CE1144" s="9">
        <v>95.09</v>
      </c>
      <c r="CF1144" s="9">
        <v>86.74</v>
      </c>
      <c r="CG1144" s="9">
        <v>83.91</v>
      </c>
      <c r="CH1144" s="9">
        <v>83.85</v>
      </c>
      <c r="CI1144" s="9">
        <v>84.01</v>
      </c>
      <c r="CJ1144" s="9">
        <v>84.8</v>
      </c>
      <c r="CK1144" s="9">
        <v>85.11</v>
      </c>
      <c r="CL1144" s="9">
        <v>86.5</v>
      </c>
      <c r="CM1144" s="9">
        <v>88.05</v>
      </c>
      <c r="CN1144" s="9">
        <v>90.75</v>
      </c>
      <c r="CO1144" s="9">
        <v>89.22</v>
      </c>
      <c r="CP1144" s="9">
        <v>83.19</v>
      </c>
      <c r="CQ1144" s="9">
        <v>70.45</v>
      </c>
      <c r="CR1144" s="9">
        <v>65.569999999999993</v>
      </c>
      <c r="CS1144" s="9">
        <v>63.86</v>
      </c>
      <c r="CT1144" s="9">
        <v>62.84</v>
      </c>
      <c r="CU1144" s="9">
        <v>62.51</v>
      </c>
      <c r="CV1144" s="9">
        <v>63.98</v>
      </c>
      <c r="CW1144" s="9">
        <v>67.849999999999994</v>
      </c>
      <c r="CX1144" s="9">
        <v>69.81</v>
      </c>
      <c r="CY1144" s="9">
        <v>70.900000000000006</v>
      </c>
      <c r="CZ1144" s="9">
        <v>74.67</v>
      </c>
      <c r="DA1144" s="9">
        <v>74.040000000000006</v>
      </c>
      <c r="DB1144" s="9">
        <v>71.69</v>
      </c>
      <c r="DC1144" s="9">
        <v>61.58</v>
      </c>
      <c r="DD1144" s="9">
        <v>57.53</v>
      </c>
      <c r="DE1144" s="9">
        <v>56.15</v>
      </c>
      <c r="DF1144" s="9">
        <v>58.06</v>
      </c>
      <c r="DG1144" s="9">
        <v>58.1</v>
      </c>
      <c r="DH1144" s="9">
        <v>59.25</v>
      </c>
      <c r="DI1144" s="9">
        <v>63.41</v>
      </c>
      <c r="DJ1144" s="9">
        <v>65.56</v>
      </c>
      <c r="DK1144" s="9">
        <v>67.3</v>
      </c>
      <c r="DL1144" s="9">
        <v>68.180000000000007</v>
      </c>
      <c r="DM1144" s="9">
        <v>69.22</v>
      </c>
      <c r="DN1144" s="9">
        <v>68.150000000000006</v>
      </c>
      <c r="DO1144" s="9">
        <v>64.430000000000007</v>
      </c>
      <c r="DP1144" s="9">
        <v>61.56</v>
      </c>
      <c r="DR1144" s="9">
        <v>97.68</v>
      </c>
      <c r="DS1144" s="9">
        <v>96.52</v>
      </c>
      <c r="DT1144" s="9">
        <v>93.61</v>
      </c>
      <c r="DU1144" s="9">
        <v>97.65</v>
      </c>
      <c r="DV1144" s="9">
        <v>96.9</v>
      </c>
      <c r="DW1144" s="9">
        <v>98.54</v>
      </c>
      <c r="DX1144" s="9">
        <v>100</v>
      </c>
      <c r="DY1144" s="9">
        <v>98.85</v>
      </c>
      <c r="DZ1144" s="9">
        <v>99.59</v>
      </c>
      <c r="EA1144" s="9">
        <v>96.29</v>
      </c>
      <c r="EB1144" s="9">
        <v>83.3</v>
      </c>
      <c r="EC1144" s="9">
        <v>76.17</v>
      </c>
      <c r="ED1144" s="9">
        <v>73.75</v>
      </c>
      <c r="EE1144" s="9">
        <v>74.8</v>
      </c>
      <c r="EF1144" s="9">
        <v>75.92</v>
      </c>
      <c r="EG1144" s="9">
        <v>77.97</v>
      </c>
      <c r="EH1144" s="9">
        <v>78.739999999999995</v>
      </c>
      <c r="EI1144" s="9">
        <v>80.48</v>
      </c>
      <c r="EJ1144" s="9">
        <v>80.7</v>
      </c>
      <c r="EK1144" s="9">
        <v>80.819999999999993</v>
      </c>
      <c r="EL1144" s="9">
        <v>80.180000000000007</v>
      </c>
      <c r="EM1144" s="9">
        <v>77.37</v>
      </c>
      <c r="EN1144" s="9">
        <v>65.48</v>
      </c>
      <c r="EO1144" s="9">
        <v>61.03</v>
      </c>
      <c r="EP1144" s="9">
        <v>59.12</v>
      </c>
      <c r="EQ1144" s="9">
        <v>58.81</v>
      </c>
      <c r="ER1144" s="9">
        <v>59.77</v>
      </c>
      <c r="ES1144" s="9">
        <v>61.95</v>
      </c>
      <c r="ET1144" s="9">
        <v>68.81</v>
      </c>
      <c r="EU1144" s="9">
        <v>70.680000000000007</v>
      </c>
      <c r="EV1144" s="9">
        <v>71.08</v>
      </c>
      <c r="EW1144" s="9">
        <v>71.08</v>
      </c>
      <c r="EX1144" s="9">
        <v>70.55</v>
      </c>
      <c r="EY1144" s="9">
        <v>68.5</v>
      </c>
      <c r="EZ1144" s="9">
        <v>63.82</v>
      </c>
      <c r="FA1144" s="9">
        <v>61.9</v>
      </c>
      <c r="FB1144" s="9">
        <v>60.81</v>
      </c>
      <c r="FC1144" s="9">
        <v>60.64</v>
      </c>
      <c r="FD1144" s="9">
        <v>61.6</v>
      </c>
      <c r="FE1144" s="9">
        <v>63.24</v>
      </c>
      <c r="FF1144" s="9">
        <v>68.58</v>
      </c>
      <c r="FG1144" s="9">
        <v>69.760000000000005</v>
      </c>
      <c r="FH1144" s="9">
        <v>70.319999999999993</v>
      </c>
      <c r="FI1144" s="9">
        <v>69.78</v>
      </c>
      <c r="FJ1144" s="9">
        <v>69.540000000000006</v>
      </c>
      <c r="FK1144" s="9">
        <v>68.39</v>
      </c>
      <c r="FL1144" s="9">
        <v>64.62</v>
      </c>
      <c r="FM1144" s="9">
        <v>63.34</v>
      </c>
      <c r="FO1144" s="9">
        <v>85.176100000000005</v>
      </c>
      <c r="FP1144" s="7">
        <v>106.11</v>
      </c>
      <c r="FQ1144" s="9">
        <v>1.3638999999999999</v>
      </c>
      <c r="FT1144" s="7">
        <v>4.4800000000000004</v>
      </c>
      <c r="FU1144" s="7">
        <v>5.0199999999999996</v>
      </c>
      <c r="FV1144" s="9">
        <v>85.459000000000003</v>
      </c>
      <c r="FX1144" s="9">
        <v>104.21</v>
      </c>
      <c r="FY1144" s="9">
        <v>96.95</v>
      </c>
      <c r="FZ1144" s="9">
        <v>89.5</v>
      </c>
      <c r="GA1144" s="9">
        <v>82.14</v>
      </c>
      <c r="GB1144" s="9">
        <v>77.84</v>
      </c>
      <c r="GD1144" s="9">
        <v>104.21</v>
      </c>
      <c r="GE1144" s="9">
        <v>100.39</v>
      </c>
      <c r="GF1144" s="9">
        <v>96.95</v>
      </c>
      <c r="GG1144" s="9">
        <v>94.01</v>
      </c>
      <c r="GH1144" s="9">
        <v>91.59</v>
      </c>
      <c r="GI1144" s="9">
        <v>89.5</v>
      </c>
      <c r="GJ1144" s="9">
        <v>87.7</v>
      </c>
      <c r="GK1144" s="9">
        <v>86.16</v>
      </c>
      <c r="GL1144" s="9">
        <v>84.88</v>
      </c>
      <c r="GM1144" s="9">
        <v>83.8</v>
      </c>
      <c r="GN1144" s="9">
        <v>82.9</v>
      </c>
      <c r="GO1144" s="9">
        <v>82.14</v>
      </c>
      <c r="GP1144" s="9">
        <v>81.489999999999995</v>
      </c>
      <c r="GQ1144" s="9">
        <v>80.930000000000007</v>
      </c>
      <c r="GR1144" s="9">
        <v>80.45</v>
      </c>
      <c r="GS1144" s="9">
        <v>80.03</v>
      </c>
      <c r="GT1144" s="9">
        <v>79.66</v>
      </c>
      <c r="GU1144" s="9">
        <v>79.33</v>
      </c>
      <c r="GV1144" s="9">
        <v>78.98</v>
      </c>
      <c r="GW1144" s="9">
        <v>78.680000000000007</v>
      </c>
      <c r="GX1144" s="9">
        <v>78.45</v>
      </c>
      <c r="GY1144" s="9">
        <v>78.239999999999995</v>
      </c>
      <c r="GZ1144" s="9">
        <v>78.040000000000006</v>
      </c>
      <c r="HA1144" s="9">
        <v>77.84</v>
      </c>
      <c r="HB1144" s="9">
        <v>77.63</v>
      </c>
      <c r="HC1144" s="9">
        <v>77.400000000000006</v>
      </c>
      <c r="HD1144" s="9">
        <v>77.17</v>
      </c>
      <c r="HE1144" s="9">
        <v>76.95</v>
      </c>
      <c r="HF1144" s="9">
        <v>76.760000000000005</v>
      </c>
      <c r="HG1144" s="9">
        <v>76.61</v>
      </c>
      <c r="HH1144" s="9">
        <v>76.44</v>
      </c>
      <c r="HI1144" s="9">
        <v>76.28</v>
      </c>
      <c r="HJ1144" s="9">
        <v>76.16</v>
      </c>
      <c r="HK1144" s="9">
        <v>76.03</v>
      </c>
      <c r="HL1144" s="9">
        <v>75.89</v>
      </c>
      <c r="HM1144" s="9">
        <v>75.77</v>
      </c>
      <c r="HN1144" s="9">
        <v>75.62</v>
      </c>
      <c r="HO1144" s="9">
        <v>75.459999999999994</v>
      </c>
      <c r="HP1144" s="9">
        <v>75.3</v>
      </c>
      <c r="HQ1144" s="9">
        <v>75.13</v>
      </c>
      <c r="HR1144" s="9">
        <v>74.959999999999994</v>
      </c>
      <c r="HS1144" s="9">
        <v>74.86</v>
      </c>
      <c r="HT1144" s="9">
        <v>74.72</v>
      </c>
      <c r="HU1144" s="9">
        <v>74.569999999999993</v>
      </c>
      <c r="HV1144" s="9">
        <v>74.48</v>
      </c>
      <c r="HW1144" s="9">
        <v>74.400000000000006</v>
      </c>
      <c r="HX1144" s="9">
        <v>74.34</v>
      </c>
      <c r="HY1144" s="9">
        <v>74.25</v>
      </c>
      <c r="ID1144" s="14">
        <v>84.838099999999997</v>
      </c>
      <c r="IE1144" s="14">
        <v>84.747900000000001</v>
      </c>
      <c r="IF1144" s="14">
        <v>-0.10641399999999999</v>
      </c>
      <c r="IH1144" s="7">
        <v>104.21</v>
      </c>
      <c r="II1144" s="9">
        <v>113.43</v>
      </c>
    </row>
    <row r="1145" spans="1:243" x14ac:dyDescent="0.35">
      <c r="A1145" s="6">
        <f t="shared" si="236"/>
        <v>46154</v>
      </c>
      <c r="B1145" s="13">
        <f t="shared" si="247"/>
        <v>5</v>
      </c>
      <c r="C1145" s="13">
        <f t="shared" si="248"/>
        <v>2026</v>
      </c>
      <c r="D1145">
        <f t="shared" si="249"/>
        <v>202605</v>
      </c>
      <c r="E1145">
        <f t="shared" si="250"/>
        <v>2</v>
      </c>
      <c r="F1145">
        <f t="shared" si="251"/>
        <v>202602</v>
      </c>
      <c r="G1145" t="s">
        <v>2516</v>
      </c>
      <c r="H1145" s="9">
        <v>3.75</v>
      </c>
      <c r="I1145" s="9">
        <v>3.7292000000000001</v>
      </c>
      <c r="J1145" s="10">
        <v>3.7503253999999999</v>
      </c>
      <c r="K1145" s="10">
        <v>3.8699982999999998</v>
      </c>
      <c r="L1145" s="10">
        <v>3.989214</v>
      </c>
      <c r="M1145" s="10">
        <v>4.1051938999999997</v>
      </c>
      <c r="N1145" s="10">
        <v>4.2116036000000001</v>
      </c>
      <c r="O1145" s="10">
        <v>4.3015046999999997</v>
      </c>
      <c r="P1145" s="10">
        <v>4.3754112999999997</v>
      </c>
      <c r="Q1145" s="10">
        <v>4.4347320000000003</v>
      </c>
      <c r="R1145" s="10">
        <v>4.4813367</v>
      </c>
      <c r="S1145" s="10">
        <v>4.5186225999999996</v>
      </c>
      <c r="T1145" s="10">
        <v>4.5473790000000003</v>
      </c>
      <c r="U1145" s="10">
        <v>4.5678276999999996</v>
      </c>
      <c r="V1145" s="10">
        <v>4.5799827000000004</v>
      </c>
      <c r="W1145" s="10">
        <v>4.5845986999999999</v>
      </c>
      <c r="X1145" s="10">
        <v>4.5826532999999996</v>
      </c>
      <c r="Y1145" s="10">
        <v>4.5751242999999997</v>
      </c>
      <c r="Z1145" s="10">
        <v>4.5629891000000002</v>
      </c>
      <c r="AA1145" s="10">
        <v>4.5472258999999999</v>
      </c>
      <c r="AB1145" s="10">
        <v>4.5287730000000002</v>
      </c>
      <c r="AC1145" s="10">
        <v>4.5083871999999996</v>
      </c>
      <c r="AD1145" s="10">
        <v>4.4867730999999997</v>
      </c>
      <c r="AE1145" s="10">
        <v>4.4646349000000001</v>
      </c>
      <c r="AF1145" s="10">
        <v>4.4426766000000004</v>
      </c>
      <c r="AG1145" s="10">
        <v>4.4216030999999996</v>
      </c>
      <c r="AH1145" s="10">
        <v>4.4020102000000003</v>
      </c>
      <c r="AI1145" s="10">
        <v>4.3840173</v>
      </c>
      <c r="AJ1145" s="10">
        <v>4.3676124999999999</v>
      </c>
      <c r="AK1145" s="10">
        <v>4.3527836000000004</v>
      </c>
      <c r="AL1145" s="10">
        <v>4.339518</v>
      </c>
      <c r="AM1145" s="10">
        <v>4.3278040000000004</v>
      </c>
      <c r="AN1145" s="10">
        <v>4.3176293000000001</v>
      </c>
      <c r="AO1145" s="10">
        <v>4.3089814999999998</v>
      </c>
      <c r="AP1145" s="10">
        <v>4.3018486999999999</v>
      </c>
      <c r="AQ1145" s="10">
        <v>4.2962186000000004</v>
      </c>
      <c r="AR1145" s="10">
        <v>4.2920790000000002</v>
      </c>
      <c r="AS1145" s="10">
        <v>4.2894177999999998</v>
      </c>
      <c r="AT1145" s="10">
        <v>4.2882147000000002</v>
      </c>
      <c r="AU1145" s="10">
        <v>4.2884061999999998</v>
      </c>
      <c r="AV1145" s="10">
        <v>4.2899143999999998</v>
      </c>
      <c r="AW1145" s="10">
        <v>4.2926612000000004</v>
      </c>
      <c r="AX1145" s="10">
        <v>4.2965685999999996</v>
      </c>
      <c r="AY1145" s="10">
        <v>4.3015584999999996</v>
      </c>
      <c r="AZ1145" s="10">
        <v>4.3075530000000004</v>
      </c>
      <c r="BA1145" s="10">
        <v>4.3144739999999997</v>
      </c>
      <c r="BB1145" s="10">
        <v>4.3222436000000002</v>
      </c>
      <c r="BC1145" s="10">
        <v>4.3307836000000002</v>
      </c>
      <c r="BD1145" s="10">
        <v>4.3400162</v>
      </c>
      <c r="BE1145" s="10">
        <v>4.3498631000000003</v>
      </c>
      <c r="BF1145" s="10">
        <v>4.3602524000000003</v>
      </c>
      <c r="BG1145" s="10">
        <v>4.3711412000000003</v>
      </c>
      <c r="BH1145" s="10">
        <v>4.3824949000000002</v>
      </c>
      <c r="BI1145" s="10">
        <v>4.3942794000000003</v>
      </c>
      <c r="BJ1145" s="10">
        <v>4.4064607000000002</v>
      </c>
      <c r="BK1145" s="10">
        <v>4.4190041999999998</v>
      </c>
      <c r="BL1145" s="10">
        <v>4.4318757</v>
      </c>
      <c r="BM1145" s="10">
        <v>4.4450412999999998</v>
      </c>
      <c r="BN1145" s="10">
        <v>4.4584663000000004</v>
      </c>
      <c r="BO1145" s="10">
        <v>4.4721166999999999</v>
      </c>
      <c r="BP1145" s="10">
        <v>4.4859584000000003</v>
      </c>
      <c r="BQ1145" s="10">
        <v>4.4999567999999996</v>
      </c>
      <c r="BR1145" s="10">
        <v>4.5860677000000001</v>
      </c>
      <c r="BS1145" s="10">
        <v>4.6737053</v>
      </c>
      <c r="BU1145" s="9">
        <v>114.8</v>
      </c>
      <c r="BV1145" s="9">
        <v>113.76</v>
      </c>
      <c r="BW1145" s="9">
        <v>113.73</v>
      </c>
      <c r="BX1145" s="9">
        <v>114.57</v>
      </c>
      <c r="BY1145" s="9">
        <v>114.58</v>
      </c>
      <c r="BZ1145" s="9">
        <v>116.59</v>
      </c>
      <c r="CA1145" s="9">
        <v>118.42</v>
      </c>
      <c r="CB1145" s="9">
        <v>118.83</v>
      </c>
      <c r="CC1145" s="9">
        <v>117.73</v>
      </c>
      <c r="CD1145" s="9">
        <v>110.58</v>
      </c>
      <c r="CE1145" s="9">
        <v>95.33</v>
      </c>
      <c r="CF1145" s="9">
        <v>86.84</v>
      </c>
      <c r="CG1145" s="9">
        <v>83.99</v>
      </c>
      <c r="CH1145" s="9">
        <v>84.04</v>
      </c>
      <c r="CI1145" s="9">
        <v>84.36</v>
      </c>
      <c r="CJ1145" s="9">
        <v>85.23</v>
      </c>
      <c r="CK1145" s="9">
        <v>85.31</v>
      </c>
      <c r="CL1145" s="9">
        <v>86.7</v>
      </c>
      <c r="CM1145" s="9">
        <v>88.11</v>
      </c>
      <c r="CN1145" s="9">
        <v>90.68</v>
      </c>
      <c r="CO1145" s="9">
        <v>89.84</v>
      </c>
      <c r="CP1145" s="9">
        <v>83.25</v>
      </c>
      <c r="CQ1145" s="9">
        <v>70.430000000000007</v>
      </c>
      <c r="CR1145" s="9">
        <v>65.59</v>
      </c>
      <c r="CS1145" s="9">
        <v>64.2</v>
      </c>
      <c r="CT1145" s="9">
        <v>62.92</v>
      </c>
      <c r="CU1145" s="9">
        <v>62.58</v>
      </c>
      <c r="CV1145" s="9">
        <v>64.06</v>
      </c>
      <c r="CW1145" s="9">
        <v>68.150000000000006</v>
      </c>
      <c r="CX1145" s="9">
        <v>69.930000000000007</v>
      </c>
      <c r="CY1145" s="9">
        <v>71.2</v>
      </c>
      <c r="CZ1145" s="9">
        <v>74.900000000000006</v>
      </c>
      <c r="DA1145" s="9">
        <v>74.27</v>
      </c>
      <c r="DB1145" s="9">
        <v>71.91</v>
      </c>
      <c r="DC1145" s="9">
        <v>61.99</v>
      </c>
      <c r="DD1145" s="9">
        <v>57.94</v>
      </c>
      <c r="DE1145" s="9">
        <v>56.56</v>
      </c>
      <c r="DF1145" s="9">
        <v>58.46</v>
      </c>
      <c r="DG1145" s="9">
        <v>58.61</v>
      </c>
      <c r="DH1145" s="9">
        <v>59.79</v>
      </c>
      <c r="DI1145" s="9">
        <v>64.290000000000006</v>
      </c>
      <c r="DJ1145" s="9">
        <v>66.42</v>
      </c>
      <c r="DK1145" s="9">
        <v>68.19</v>
      </c>
      <c r="DL1145" s="9">
        <v>69.040000000000006</v>
      </c>
      <c r="DM1145" s="9">
        <v>70.11</v>
      </c>
      <c r="DN1145" s="9">
        <v>69.05</v>
      </c>
      <c r="DO1145" s="9">
        <v>65.3</v>
      </c>
      <c r="DP1145" s="9">
        <v>62.43</v>
      </c>
      <c r="DR1145" s="9">
        <v>97.8</v>
      </c>
      <c r="DS1145" s="9">
        <v>96.87</v>
      </c>
      <c r="DT1145" s="9">
        <v>94.41</v>
      </c>
      <c r="DU1145" s="9">
        <v>98.78</v>
      </c>
      <c r="DV1145" s="9">
        <v>96.15</v>
      </c>
      <c r="DW1145" s="9">
        <v>99.22</v>
      </c>
      <c r="DX1145" s="9">
        <v>100.68</v>
      </c>
      <c r="DY1145" s="9">
        <v>99.34</v>
      </c>
      <c r="DZ1145" s="9">
        <v>100.08</v>
      </c>
      <c r="EA1145" s="9">
        <v>96.78</v>
      </c>
      <c r="EB1145" s="9">
        <v>83.08</v>
      </c>
      <c r="EC1145" s="9">
        <v>75.94</v>
      </c>
      <c r="ED1145" s="9">
        <v>73.52</v>
      </c>
      <c r="EE1145" s="9">
        <v>74.98</v>
      </c>
      <c r="EF1145" s="9">
        <v>76.099999999999994</v>
      </c>
      <c r="EG1145" s="9">
        <v>78.16</v>
      </c>
      <c r="EH1145" s="9">
        <v>78.510000000000005</v>
      </c>
      <c r="EI1145" s="9">
        <v>80.25</v>
      </c>
      <c r="EJ1145" s="9">
        <v>80.459999999999994</v>
      </c>
      <c r="EK1145" s="9">
        <v>80.59</v>
      </c>
      <c r="EL1145" s="9">
        <v>79.95</v>
      </c>
      <c r="EM1145" s="9">
        <v>77.150000000000006</v>
      </c>
      <c r="EN1145" s="9">
        <v>65.03</v>
      </c>
      <c r="EO1145" s="9">
        <v>60.58</v>
      </c>
      <c r="EP1145" s="9">
        <v>58.68</v>
      </c>
      <c r="EQ1145" s="9">
        <v>58.36</v>
      </c>
      <c r="ER1145" s="9">
        <v>59.32</v>
      </c>
      <c r="ES1145" s="9">
        <v>61.5</v>
      </c>
      <c r="ET1145" s="9">
        <v>68.36</v>
      </c>
      <c r="EU1145" s="9">
        <v>70.22</v>
      </c>
      <c r="EV1145" s="9">
        <v>70.62</v>
      </c>
      <c r="EW1145" s="9">
        <v>70.62</v>
      </c>
      <c r="EX1145" s="9">
        <v>70.09</v>
      </c>
      <c r="EY1145" s="9">
        <v>68.05</v>
      </c>
      <c r="EZ1145" s="9">
        <v>63.33</v>
      </c>
      <c r="FA1145" s="9">
        <v>61.41</v>
      </c>
      <c r="FB1145" s="9">
        <v>60.32</v>
      </c>
      <c r="FC1145" s="9">
        <v>60.16</v>
      </c>
      <c r="FD1145" s="9">
        <v>61.12</v>
      </c>
      <c r="FE1145" s="9">
        <v>62.76</v>
      </c>
      <c r="FF1145" s="9">
        <v>68.28</v>
      </c>
      <c r="FG1145" s="9">
        <v>69.459999999999994</v>
      </c>
      <c r="FH1145" s="9">
        <v>70.02</v>
      </c>
      <c r="FI1145" s="9">
        <v>69.489999999999995</v>
      </c>
      <c r="FJ1145" s="9">
        <v>69.25</v>
      </c>
      <c r="FK1145" s="9">
        <v>68.099999999999994</v>
      </c>
      <c r="FL1145" s="9">
        <v>64.31</v>
      </c>
      <c r="FM1145" s="9">
        <v>63.04</v>
      </c>
      <c r="FO1145" s="9">
        <v>84.699600000000004</v>
      </c>
      <c r="FP1145" s="7">
        <v>111.37</v>
      </c>
      <c r="FQ1145" s="9">
        <v>1.3525</v>
      </c>
      <c r="FT1145" s="7">
        <v>4.55</v>
      </c>
      <c r="FU1145" s="7">
        <v>5.1100000000000003</v>
      </c>
      <c r="FV1145" s="9">
        <v>84.968900000000005</v>
      </c>
      <c r="FX1145" s="9">
        <v>107.77</v>
      </c>
      <c r="FY1145" s="9">
        <v>100.03</v>
      </c>
      <c r="FZ1145" s="9">
        <v>91.7</v>
      </c>
      <c r="GA1145" s="9">
        <v>83.47</v>
      </c>
      <c r="GB1145" s="9">
        <v>78.400000000000006</v>
      </c>
      <c r="GD1145" s="9">
        <v>107.77</v>
      </c>
      <c r="GE1145" s="9">
        <v>103.83</v>
      </c>
      <c r="GF1145" s="9">
        <v>100.03</v>
      </c>
      <c r="GG1145" s="9">
        <v>96.74</v>
      </c>
      <c r="GH1145" s="9">
        <v>94.03</v>
      </c>
      <c r="GI1145" s="9">
        <v>91.7</v>
      </c>
      <c r="GJ1145" s="9">
        <v>89.69</v>
      </c>
      <c r="GK1145" s="9">
        <v>87.98</v>
      </c>
      <c r="GL1145" s="9">
        <v>86.56</v>
      </c>
      <c r="GM1145" s="9">
        <v>85.35</v>
      </c>
      <c r="GN1145" s="9">
        <v>84.34</v>
      </c>
      <c r="GO1145" s="9">
        <v>83.47</v>
      </c>
      <c r="GP1145" s="9">
        <v>82.72</v>
      </c>
      <c r="GQ1145" s="9">
        <v>82.08</v>
      </c>
      <c r="GR1145" s="9">
        <v>81.52</v>
      </c>
      <c r="GS1145" s="9">
        <v>81.02</v>
      </c>
      <c r="GT1145" s="9">
        <v>80.569999999999993</v>
      </c>
      <c r="GU1145" s="9">
        <v>80.180000000000007</v>
      </c>
      <c r="GV1145" s="9">
        <v>79.77</v>
      </c>
      <c r="GW1145" s="9">
        <v>79.42</v>
      </c>
      <c r="GX1145" s="9">
        <v>79.14</v>
      </c>
      <c r="GY1145" s="9">
        <v>78.88</v>
      </c>
      <c r="GZ1145" s="9">
        <v>78.64</v>
      </c>
      <c r="HA1145" s="9">
        <v>78.400000000000006</v>
      </c>
      <c r="HB1145" s="9">
        <v>78.150000000000006</v>
      </c>
      <c r="HC1145" s="9">
        <v>77.89</v>
      </c>
      <c r="HD1145" s="9">
        <v>77.63</v>
      </c>
      <c r="HE1145" s="9">
        <v>77.38</v>
      </c>
      <c r="HF1145" s="9">
        <v>77.16</v>
      </c>
      <c r="HG1145" s="9">
        <v>76.98</v>
      </c>
      <c r="HH1145" s="9">
        <v>76.77</v>
      </c>
      <c r="HI1145" s="9">
        <v>76.56</v>
      </c>
      <c r="HJ1145" s="9">
        <v>76.42</v>
      </c>
      <c r="HK1145" s="9">
        <v>76.27</v>
      </c>
      <c r="HL1145" s="9">
        <v>76.12</v>
      </c>
      <c r="HM1145" s="9">
        <v>75.989999999999995</v>
      </c>
      <c r="HN1145" s="9">
        <v>75.819999999999993</v>
      </c>
      <c r="HO1145" s="9">
        <v>75.63</v>
      </c>
      <c r="HP1145" s="9">
        <v>75.45</v>
      </c>
      <c r="HQ1145" s="9">
        <v>75.260000000000005</v>
      </c>
      <c r="HR1145" s="9">
        <v>75.06</v>
      </c>
      <c r="HS1145" s="9">
        <v>74.94</v>
      </c>
      <c r="HT1145" s="9">
        <v>74.790000000000006</v>
      </c>
      <c r="HU1145" s="9">
        <v>74.63</v>
      </c>
      <c r="HV1145" s="9">
        <v>74.53</v>
      </c>
      <c r="HW1145" s="9">
        <v>74.44</v>
      </c>
      <c r="HX1145" s="9">
        <v>74.37</v>
      </c>
      <c r="HY1145" s="9">
        <v>74.28</v>
      </c>
      <c r="ID1145" s="14">
        <v>84.838099999999997</v>
      </c>
      <c r="IE1145" s="14">
        <v>84.747900000000001</v>
      </c>
      <c r="IF1145" s="14">
        <v>-0.10641399999999999</v>
      </c>
      <c r="IH1145" s="7">
        <v>107.77</v>
      </c>
      <c r="II1145" s="9">
        <v>114.8</v>
      </c>
    </row>
    <row r="1146" spans="1:243" x14ac:dyDescent="0.35">
      <c r="A1146" s="6">
        <f t="shared" si="236"/>
        <v>46155</v>
      </c>
      <c r="B1146" s="13">
        <f t="shared" si="247"/>
        <v>5</v>
      </c>
      <c r="C1146" s="13">
        <f t="shared" si="248"/>
        <v>2026</v>
      </c>
      <c r="D1146">
        <f t="shared" si="249"/>
        <v>202605</v>
      </c>
      <c r="E1146">
        <f t="shared" si="250"/>
        <v>2</v>
      </c>
      <c r="F1146">
        <f t="shared" si="251"/>
        <v>202602</v>
      </c>
      <c r="G1146" t="s">
        <v>2517</v>
      </c>
      <c r="H1146" s="9">
        <v>3.75</v>
      </c>
      <c r="I1146" s="9">
        <v>3.7290000000000001</v>
      </c>
      <c r="J1146" s="10">
        <v>3.7439990000000001</v>
      </c>
      <c r="K1146" s="10">
        <v>3.8500814000000001</v>
      </c>
      <c r="L1146" s="10">
        <v>3.9561044000000001</v>
      </c>
      <c r="M1146" s="10">
        <v>4.0599803999999997</v>
      </c>
      <c r="N1146" s="10">
        <v>4.1561905000000001</v>
      </c>
      <c r="O1146" s="10">
        <v>4.2388713999999998</v>
      </c>
      <c r="P1146" s="10">
        <v>4.3084414000000004</v>
      </c>
      <c r="Q1146" s="10">
        <v>4.3657608000000003</v>
      </c>
      <c r="R1146" s="10">
        <v>4.4127153999999997</v>
      </c>
      <c r="S1146" s="10">
        <v>4.4513087999999996</v>
      </c>
      <c r="T1146" s="10">
        <v>4.4822316999999998</v>
      </c>
      <c r="U1146" s="10">
        <v>4.5048037000000001</v>
      </c>
      <c r="V1146" s="10">
        <v>4.5186672000000003</v>
      </c>
      <c r="W1146" s="10">
        <v>4.5245271999999996</v>
      </c>
      <c r="X1146" s="10">
        <v>4.5233277000000003</v>
      </c>
      <c r="Y1146" s="10">
        <v>4.5160128999999998</v>
      </c>
      <c r="Z1146" s="10">
        <v>4.5035268999999998</v>
      </c>
      <c r="AA1146" s="10">
        <v>4.4868141000000001</v>
      </c>
      <c r="AB1146" s="10">
        <v>4.4668150000000004</v>
      </c>
      <c r="AC1146" s="10">
        <v>4.4444499000000004</v>
      </c>
      <c r="AD1146" s="10">
        <v>4.4206329999999996</v>
      </c>
      <c r="AE1146" s="10">
        <v>4.3962775000000001</v>
      </c>
      <c r="AF1146" s="10">
        <v>4.3722966999999997</v>
      </c>
      <c r="AG1146" s="10">
        <v>4.3496049000000001</v>
      </c>
      <c r="AH1146" s="10">
        <v>4.3289948999999996</v>
      </c>
      <c r="AI1146" s="10">
        <v>4.3106121999999996</v>
      </c>
      <c r="AJ1146" s="10">
        <v>4.2943857999999997</v>
      </c>
      <c r="AK1146" s="10">
        <v>4.2802435000000001</v>
      </c>
      <c r="AL1146" s="10">
        <v>4.2681136999999998</v>
      </c>
      <c r="AM1146" s="10">
        <v>4.2579248999999999</v>
      </c>
      <c r="AN1146" s="10">
        <v>4.2496052999999998</v>
      </c>
      <c r="AO1146" s="10">
        <v>4.2430830999999998</v>
      </c>
      <c r="AP1146" s="10">
        <v>4.2382866999999997</v>
      </c>
      <c r="AQ1146" s="10">
        <v>4.2351444000000003</v>
      </c>
      <c r="AR1146" s="10">
        <v>4.2335843999999998</v>
      </c>
      <c r="AS1146" s="10">
        <v>4.2335351000000001</v>
      </c>
      <c r="AT1146" s="10">
        <v>4.2349218000000004</v>
      </c>
      <c r="AU1146" s="10">
        <v>4.2376550999999996</v>
      </c>
      <c r="AV1146" s="10">
        <v>4.2416412000000001</v>
      </c>
      <c r="AW1146" s="10">
        <v>4.2467863000000001</v>
      </c>
      <c r="AX1146" s="10">
        <v>4.2529966000000003</v>
      </c>
      <c r="AY1146" s="10">
        <v>4.2601781000000001</v>
      </c>
      <c r="AZ1146" s="10">
        <v>4.2682371999999997</v>
      </c>
      <c r="BA1146" s="10">
        <v>4.2770801000000001</v>
      </c>
      <c r="BB1146" s="10">
        <v>4.2866127000000001</v>
      </c>
      <c r="BC1146" s="10">
        <v>4.2967414000000002</v>
      </c>
      <c r="BD1146" s="10">
        <v>4.3073724999999996</v>
      </c>
      <c r="BE1146" s="10">
        <v>4.3184119000000001</v>
      </c>
      <c r="BF1146" s="10">
        <v>4.329777</v>
      </c>
      <c r="BG1146" s="10">
        <v>4.3414346999999998</v>
      </c>
      <c r="BH1146" s="10">
        <v>4.3533650000000002</v>
      </c>
      <c r="BI1146" s="10">
        <v>4.3655480999999998</v>
      </c>
      <c r="BJ1146" s="10">
        <v>4.3779645</v>
      </c>
      <c r="BK1146" s="10">
        <v>4.3905941999999998</v>
      </c>
      <c r="BL1146" s="10">
        <v>4.4034174999999998</v>
      </c>
      <c r="BM1146" s="10">
        <v>4.4164149000000004</v>
      </c>
      <c r="BN1146" s="10">
        <v>4.4295662</v>
      </c>
      <c r="BO1146" s="10">
        <v>4.4428519</v>
      </c>
      <c r="BP1146" s="10">
        <v>4.4562523000000001</v>
      </c>
      <c r="BQ1146" s="10">
        <v>4.4697475000000004</v>
      </c>
      <c r="BR1146" s="10">
        <v>4.5520228999999999</v>
      </c>
      <c r="BS1146" s="10">
        <v>4.6352738999999996</v>
      </c>
      <c r="BU1146" s="9">
        <v>115.03</v>
      </c>
      <c r="BV1146" s="9">
        <v>114.08</v>
      </c>
      <c r="BW1146" s="9">
        <v>114.08</v>
      </c>
      <c r="BX1146" s="9">
        <v>114.86</v>
      </c>
      <c r="BY1146" s="9">
        <v>114.88</v>
      </c>
      <c r="BZ1146" s="9">
        <v>116.67</v>
      </c>
      <c r="CA1146" s="9">
        <v>118.57</v>
      </c>
      <c r="CB1146" s="9">
        <v>119.27</v>
      </c>
      <c r="CC1146" s="9">
        <v>117.82</v>
      </c>
      <c r="CD1146" s="9">
        <v>110.27</v>
      </c>
      <c r="CE1146" s="9">
        <v>95.14</v>
      </c>
      <c r="CF1146" s="9">
        <v>86.44</v>
      </c>
      <c r="CG1146" s="9">
        <v>83.69</v>
      </c>
      <c r="CH1146" s="9">
        <v>83.86</v>
      </c>
      <c r="CI1146" s="9">
        <v>84.14</v>
      </c>
      <c r="CJ1146" s="9">
        <v>85.02</v>
      </c>
      <c r="CK1146" s="9">
        <v>85.03</v>
      </c>
      <c r="CL1146" s="9">
        <v>86.42</v>
      </c>
      <c r="CM1146" s="9">
        <v>87.82</v>
      </c>
      <c r="CN1146" s="9">
        <v>90.33</v>
      </c>
      <c r="CO1146" s="9">
        <v>89.48</v>
      </c>
      <c r="CP1146" s="9">
        <v>83.07</v>
      </c>
      <c r="CQ1146" s="9">
        <v>70.61</v>
      </c>
      <c r="CR1146" s="9">
        <v>65.64</v>
      </c>
      <c r="CS1146" s="9">
        <v>64.41</v>
      </c>
      <c r="CT1146" s="9">
        <v>63.09</v>
      </c>
      <c r="CU1146" s="9">
        <v>62.75</v>
      </c>
      <c r="CV1146" s="9">
        <v>64.239999999999995</v>
      </c>
      <c r="CW1146" s="9">
        <v>68.44</v>
      </c>
      <c r="CX1146" s="9">
        <v>70.209999999999994</v>
      </c>
      <c r="CY1146" s="9">
        <v>71.52</v>
      </c>
      <c r="CZ1146" s="9">
        <v>75.209999999999994</v>
      </c>
      <c r="DA1146" s="9">
        <v>74.56</v>
      </c>
      <c r="DB1146" s="9">
        <v>72.069999999999993</v>
      </c>
      <c r="DC1146" s="9">
        <v>62.05</v>
      </c>
      <c r="DD1146" s="9">
        <v>57.82</v>
      </c>
      <c r="DE1146" s="9">
        <v>56.48</v>
      </c>
      <c r="DF1146" s="9">
        <v>58.27</v>
      </c>
      <c r="DG1146" s="9">
        <v>58.43</v>
      </c>
      <c r="DH1146" s="9">
        <v>59.61</v>
      </c>
      <c r="DI1146" s="9">
        <v>63.57</v>
      </c>
      <c r="DJ1146" s="9">
        <v>65.7</v>
      </c>
      <c r="DK1146" s="9">
        <v>67.48</v>
      </c>
      <c r="DL1146" s="9">
        <v>68.31</v>
      </c>
      <c r="DM1146" s="9">
        <v>69.39</v>
      </c>
      <c r="DN1146" s="9">
        <v>68.33</v>
      </c>
      <c r="DO1146" s="9">
        <v>64.599999999999994</v>
      </c>
      <c r="DP1146" s="9">
        <v>61.73</v>
      </c>
      <c r="DR1146" s="9">
        <v>98.41</v>
      </c>
      <c r="DS1146" s="9">
        <v>97.32</v>
      </c>
      <c r="DT1146" s="9">
        <v>95.05</v>
      </c>
      <c r="DU1146" s="9">
        <v>99.16</v>
      </c>
      <c r="DV1146" s="9">
        <v>97.14</v>
      </c>
      <c r="DW1146" s="9">
        <v>99.22</v>
      </c>
      <c r="DX1146" s="9">
        <v>100.68</v>
      </c>
      <c r="DY1146" s="9">
        <v>99.46</v>
      </c>
      <c r="DZ1146" s="9">
        <v>100.2</v>
      </c>
      <c r="EA1146" s="9">
        <v>96.9</v>
      </c>
      <c r="EB1146" s="9">
        <v>82.56</v>
      </c>
      <c r="EC1146" s="9">
        <v>75.430000000000007</v>
      </c>
      <c r="ED1146" s="9">
        <v>73</v>
      </c>
      <c r="EE1146" s="9">
        <v>74.02</v>
      </c>
      <c r="EF1146" s="9">
        <v>75.14</v>
      </c>
      <c r="EG1146" s="9">
        <v>77.209999999999994</v>
      </c>
      <c r="EH1146" s="9">
        <v>78.5</v>
      </c>
      <c r="EI1146" s="9">
        <v>80.23</v>
      </c>
      <c r="EJ1146" s="9">
        <v>80.44</v>
      </c>
      <c r="EK1146" s="9">
        <v>80.58</v>
      </c>
      <c r="EL1146" s="9">
        <v>79.94</v>
      </c>
      <c r="EM1146" s="9">
        <v>77.14</v>
      </c>
      <c r="EN1146" s="9">
        <v>65.98</v>
      </c>
      <c r="EO1146" s="9">
        <v>61.53</v>
      </c>
      <c r="EP1146" s="9">
        <v>59.64</v>
      </c>
      <c r="EQ1146" s="9">
        <v>59.32</v>
      </c>
      <c r="ER1146" s="9">
        <v>60.28</v>
      </c>
      <c r="ES1146" s="9">
        <v>62.46</v>
      </c>
      <c r="ET1146" s="9">
        <v>68.39</v>
      </c>
      <c r="EU1146" s="9">
        <v>70.260000000000005</v>
      </c>
      <c r="EV1146" s="9">
        <v>70.67</v>
      </c>
      <c r="EW1146" s="9">
        <v>70.67</v>
      </c>
      <c r="EX1146" s="9">
        <v>70.14</v>
      </c>
      <c r="EY1146" s="9">
        <v>68.099999999999994</v>
      </c>
      <c r="EZ1146" s="9">
        <v>63.26</v>
      </c>
      <c r="FA1146" s="9">
        <v>61.34</v>
      </c>
      <c r="FB1146" s="9">
        <v>60.24</v>
      </c>
      <c r="FC1146" s="9">
        <v>60.08</v>
      </c>
      <c r="FD1146" s="9">
        <v>61.03</v>
      </c>
      <c r="FE1146" s="9">
        <v>62.67</v>
      </c>
      <c r="FF1146" s="9">
        <v>68.239999999999995</v>
      </c>
      <c r="FG1146" s="9">
        <v>69.42</v>
      </c>
      <c r="FH1146" s="9">
        <v>69.989999999999995</v>
      </c>
      <c r="FI1146" s="9">
        <v>69.459999999999994</v>
      </c>
      <c r="FJ1146" s="9">
        <v>69.22</v>
      </c>
      <c r="FK1146" s="9">
        <v>68.069999999999993</v>
      </c>
      <c r="FL1146" s="9">
        <v>64.36</v>
      </c>
      <c r="FM1146" s="9">
        <v>63.08</v>
      </c>
      <c r="FO1146" s="9">
        <v>84.719800000000006</v>
      </c>
      <c r="FP1146" s="7">
        <v>110.28</v>
      </c>
      <c r="FQ1146" s="9">
        <v>1.3513999999999999</v>
      </c>
      <c r="FT1146" s="7">
        <v>4.47</v>
      </c>
      <c r="FU1146" s="7">
        <v>5.05</v>
      </c>
      <c r="FV1146" s="9">
        <v>84.995400000000004</v>
      </c>
      <c r="FX1146" s="9">
        <v>105.63</v>
      </c>
      <c r="FY1146" s="9">
        <v>97.74</v>
      </c>
      <c r="FZ1146" s="9">
        <v>89.61</v>
      </c>
      <c r="GA1146" s="9">
        <v>82.02</v>
      </c>
      <c r="GB1146" s="9">
        <v>77.36</v>
      </c>
      <c r="GD1146" s="9">
        <v>105.63</v>
      </c>
      <c r="GE1146" s="9">
        <v>101.6</v>
      </c>
      <c r="GF1146" s="9">
        <v>97.74</v>
      </c>
      <c r="GG1146" s="9">
        <v>94.45</v>
      </c>
      <c r="GH1146" s="9">
        <v>91.82</v>
      </c>
      <c r="GI1146" s="9">
        <v>89.61</v>
      </c>
      <c r="GJ1146" s="9">
        <v>87.73</v>
      </c>
      <c r="GK1146" s="9">
        <v>86.15</v>
      </c>
      <c r="GL1146" s="9">
        <v>84.85</v>
      </c>
      <c r="GM1146" s="9">
        <v>83.74</v>
      </c>
      <c r="GN1146" s="9">
        <v>82.81</v>
      </c>
      <c r="GO1146" s="9">
        <v>82.02</v>
      </c>
      <c r="GP1146" s="9">
        <v>81.33</v>
      </c>
      <c r="GQ1146" s="9">
        <v>80.73</v>
      </c>
      <c r="GR1146" s="9">
        <v>80.209999999999994</v>
      </c>
      <c r="GS1146" s="9">
        <v>79.75</v>
      </c>
      <c r="GT1146" s="9">
        <v>79.34</v>
      </c>
      <c r="GU1146" s="9">
        <v>78.98</v>
      </c>
      <c r="GV1146" s="9">
        <v>78.599999999999994</v>
      </c>
      <c r="GW1146" s="9">
        <v>78.28</v>
      </c>
      <c r="GX1146" s="9">
        <v>78.03</v>
      </c>
      <c r="GY1146" s="9">
        <v>77.8</v>
      </c>
      <c r="GZ1146" s="9">
        <v>77.58</v>
      </c>
      <c r="HA1146" s="9">
        <v>77.36</v>
      </c>
      <c r="HB1146" s="9">
        <v>77.13</v>
      </c>
      <c r="HC1146" s="9">
        <v>76.89</v>
      </c>
      <c r="HD1146" s="9">
        <v>76.650000000000006</v>
      </c>
      <c r="HE1146" s="9">
        <v>76.42</v>
      </c>
      <c r="HF1146" s="9">
        <v>76.209999999999994</v>
      </c>
      <c r="HG1146" s="9">
        <v>76.05</v>
      </c>
      <c r="HH1146" s="9">
        <v>75.86</v>
      </c>
      <c r="HI1146" s="9">
        <v>75.66</v>
      </c>
      <c r="HJ1146" s="9">
        <v>75.53</v>
      </c>
      <c r="HK1146" s="9">
        <v>75.39</v>
      </c>
      <c r="HL1146" s="9">
        <v>75.25</v>
      </c>
      <c r="HM1146" s="9">
        <v>75.13</v>
      </c>
      <c r="HN1146" s="9">
        <v>74.98</v>
      </c>
      <c r="HO1146" s="9">
        <v>74.8</v>
      </c>
      <c r="HP1146" s="9">
        <v>74.63</v>
      </c>
      <c r="HQ1146" s="9">
        <v>74.45</v>
      </c>
      <c r="HR1146" s="9">
        <v>74.27</v>
      </c>
      <c r="HS1146" s="9">
        <v>74.16</v>
      </c>
      <c r="HT1146" s="9">
        <v>74.02</v>
      </c>
      <c r="HU1146" s="9">
        <v>73.86</v>
      </c>
      <c r="HV1146" s="9">
        <v>73.77</v>
      </c>
      <c r="HW1146" s="9">
        <v>73.680000000000007</v>
      </c>
      <c r="HX1146" s="9">
        <v>73.61</v>
      </c>
      <c r="HY1146" s="9">
        <v>73.52</v>
      </c>
      <c r="ID1146" s="14">
        <v>84.838099999999997</v>
      </c>
      <c r="IE1146" s="14">
        <v>84.747900000000001</v>
      </c>
      <c r="IF1146" s="14">
        <v>-0.10641399999999999</v>
      </c>
      <c r="IH1146" s="7">
        <v>105.63</v>
      </c>
      <c r="II1146" s="9">
        <v>115.03</v>
      </c>
    </row>
    <row r="1147" spans="1:243" x14ac:dyDescent="0.35">
      <c r="A1147" s="6">
        <f t="shared" si="236"/>
        <v>46156</v>
      </c>
      <c r="B1147" s="13">
        <f t="shared" si="247"/>
        <v>5</v>
      </c>
      <c r="C1147" s="13">
        <f t="shared" si="248"/>
        <v>2026</v>
      </c>
      <c r="D1147">
        <f t="shared" si="249"/>
        <v>202605</v>
      </c>
      <c r="E1147">
        <f t="shared" si="250"/>
        <v>2</v>
      </c>
      <c r="F1147">
        <f t="shared" si="251"/>
        <v>202602</v>
      </c>
      <c r="G1147" t="s">
        <v>2518</v>
      </c>
      <c r="H1147" s="9">
        <v>3.75</v>
      </c>
      <c r="I1147" s="9">
        <v>3.73</v>
      </c>
      <c r="J1147" s="10">
        <v>3.7390487000000001</v>
      </c>
      <c r="K1147" s="10">
        <v>3.8320835</v>
      </c>
      <c r="L1147" s="10">
        <v>3.9291721000000002</v>
      </c>
      <c r="M1147" s="10">
        <v>4.0289320000000002</v>
      </c>
      <c r="N1147" s="10">
        <v>4.1249668000000002</v>
      </c>
      <c r="O1147" s="10">
        <v>4.2093074000000001</v>
      </c>
      <c r="P1147" s="10">
        <v>4.2795125000000001</v>
      </c>
      <c r="Q1147" s="10">
        <v>4.3353009</v>
      </c>
      <c r="R1147" s="10">
        <v>4.3779292999999999</v>
      </c>
      <c r="S1147" s="10">
        <v>4.4102486000000001</v>
      </c>
      <c r="T1147" s="10">
        <v>4.4337093000000003</v>
      </c>
      <c r="U1147" s="10">
        <v>4.4492092999999997</v>
      </c>
      <c r="V1147" s="10">
        <v>4.4580992999999998</v>
      </c>
      <c r="W1147" s="10">
        <v>4.4612373999999999</v>
      </c>
      <c r="X1147" s="10">
        <v>4.4593173999999998</v>
      </c>
      <c r="Y1147" s="10">
        <v>4.4530332000000001</v>
      </c>
      <c r="Z1147" s="10">
        <v>4.4430784000000001</v>
      </c>
      <c r="AA1147" s="10">
        <v>4.4301469000000004</v>
      </c>
      <c r="AB1147" s="10">
        <v>4.4149282999999997</v>
      </c>
      <c r="AC1147" s="10">
        <v>4.3980905000000003</v>
      </c>
      <c r="AD1147" s="10">
        <v>4.3802950999999997</v>
      </c>
      <c r="AE1147" s="10">
        <v>4.3622031999999997</v>
      </c>
      <c r="AF1147" s="10">
        <v>4.3444760000000002</v>
      </c>
      <c r="AG1147" s="10">
        <v>4.3277751000000002</v>
      </c>
      <c r="AH1147" s="10">
        <v>4.3126651999999996</v>
      </c>
      <c r="AI1147" s="10">
        <v>4.2992412</v>
      </c>
      <c r="AJ1147" s="10">
        <v>4.2874555000000001</v>
      </c>
      <c r="AK1147" s="10">
        <v>4.2772601999999997</v>
      </c>
      <c r="AL1147" s="10">
        <v>4.2686070999999997</v>
      </c>
      <c r="AM1147" s="10">
        <v>4.2614485000000002</v>
      </c>
      <c r="AN1147" s="10">
        <v>4.2557365999999996</v>
      </c>
      <c r="AO1147" s="10">
        <v>4.2514231999999996</v>
      </c>
      <c r="AP1147" s="10">
        <v>4.2484605999999996</v>
      </c>
      <c r="AQ1147" s="10">
        <v>4.2468007999999999</v>
      </c>
      <c r="AR1147" s="10">
        <v>4.2463958999999996</v>
      </c>
      <c r="AS1147" s="10">
        <v>4.247198</v>
      </c>
      <c r="AT1147" s="10">
        <v>4.2491555999999999</v>
      </c>
      <c r="AU1147" s="10">
        <v>4.2522009000000001</v>
      </c>
      <c r="AV1147" s="10">
        <v>4.2562617999999999</v>
      </c>
      <c r="AW1147" s="10">
        <v>4.2612661999999997</v>
      </c>
      <c r="AX1147" s="10">
        <v>4.2671419999999998</v>
      </c>
      <c r="AY1147" s="10">
        <v>4.2738168999999999</v>
      </c>
      <c r="AZ1147" s="10">
        <v>4.2812188999999998</v>
      </c>
      <c r="BA1147" s="10">
        <v>4.2892758999999998</v>
      </c>
      <c r="BB1147" s="10">
        <v>4.2979155999999996</v>
      </c>
      <c r="BC1147" s="10">
        <v>4.3070659999999998</v>
      </c>
      <c r="BD1147" s="10">
        <v>4.3166549999999999</v>
      </c>
      <c r="BE1147" s="10">
        <v>4.3266102000000002</v>
      </c>
      <c r="BF1147" s="10">
        <v>4.3368682999999999</v>
      </c>
      <c r="BG1147" s="10">
        <v>4.3474041999999997</v>
      </c>
      <c r="BH1147" s="10">
        <v>4.3582026999999997</v>
      </c>
      <c r="BI1147" s="10">
        <v>4.3692494000000002</v>
      </c>
      <c r="BJ1147" s="10">
        <v>4.3805294000000004</v>
      </c>
      <c r="BK1147" s="10">
        <v>4.3920278000000001</v>
      </c>
      <c r="BL1147" s="10">
        <v>4.4037300000000004</v>
      </c>
      <c r="BM1147" s="10">
        <v>4.4156214</v>
      </c>
      <c r="BN1147" s="10">
        <v>4.4276868</v>
      </c>
      <c r="BO1147" s="10">
        <v>4.4399116999999997</v>
      </c>
      <c r="BP1147" s="10">
        <v>4.4522814999999998</v>
      </c>
      <c r="BQ1147" s="10">
        <v>4.4647810999999997</v>
      </c>
      <c r="BR1147" s="10">
        <v>4.5419041</v>
      </c>
      <c r="BS1147" s="10">
        <v>4.6213395000000004</v>
      </c>
      <c r="BU1147" s="9">
        <v>116.78</v>
      </c>
      <c r="BV1147" s="9">
        <v>115.69</v>
      </c>
      <c r="BW1147" s="9">
        <v>115.6</v>
      </c>
      <c r="BX1147" s="9">
        <v>116.22</v>
      </c>
      <c r="BY1147" s="9">
        <v>115.99</v>
      </c>
      <c r="BZ1147" s="9">
        <v>117.09</v>
      </c>
      <c r="CA1147" s="9">
        <v>118.3</v>
      </c>
      <c r="CB1147" s="9">
        <v>118.46</v>
      </c>
      <c r="CC1147" s="9">
        <v>117.24</v>
      </c>
      <c r="CD1147" s="9">
        <v>109.19</v>
      </c>
      <c r="CE1147" s="9">
        <v>94.23</v>
      </c>
      <c r="CF1147" s="9">
        <v>84.67</v>
      </c>
      <c r="CG1147" s="9">
        <v>81.760000000000005</v>
      </c>
      <c r="CH1147" s="9">
        <v>82.05</v>
      </c>
      <c r="CI1147" s="9">
        <v>82.28</v>
      </c>
      <c r="CJ1147" s="9">
        <v>83.17</v>
      </c>
      <c r="CK1147" s="9">
        <v>83.49</v>
      </c>
      <c r="CL1147" s="9">
        <v>84.95</v>
      </c>
      <c r="CM1147" s="9">
        <v>86.36</v>
      </c>
      <c r="CN1147" s="9">
        <v>88.77</v>
      </c>
      <c r="CO1147" s="9">
        <v>88.1</v>
      </c>
      <c r="CP1147" s="9">
        <v>81.52</v>
      </c>
      <c r="CQ1147" s="9">
        <v>69.209999999999994</v>
      </c>
      <c r="CR1147" s="9">
        <v>64.23</v>
      </c>
      <c r="CS1147" s="9">
        <v>63</v>
      </c>
      <c r="CT1147" s="9">
        <v>61.7</v>
      </c>
      <c r="CU1147" s="9">
        <v>61.37</v>
      </c>
      <c r="CV1147" s="9">
        <v>62.85</v>
      </c>
      <c r="CW1147" s="9">
        <v>67.13</v>
      </c>
      <c r="CX1147" s="9">
        <v>68.91</v>
      </c>
      <c r="CY1147" s="9">
        <v>70.19</v>
      </c>
      <c r="CZ1147" s="9">
        <v>73.72</v>
      </c>
      <c r="DA1147" s="9">
        <v>73.069999999999993</v>
      </c>
      <c r="DB1147" s="9">
        <v>70.569999999999993</v>
      </c>
      <c r="DC1147" s="9">
        <v>61.31</v>
      </c>
      <c r="DD1147" s="9">
        <v>57.25</v>
      </c>
      <c r="DE1147" s="9">
        <v>55.91</v>
      </c>
      <c r="DF1147" s="9">
        <v>57.4</v>
      </c>
      <c r="DG1147" s="9">
        <v>57.55</v>
      </c>
      <c r="DH1147" s="9">
        <v>58.71</v>
      </c>
      <c r="DI1147" s="9">
        <v>63.07</v>
      </c>
      <c r="DJ1147" s="9">
        <v>65.2</v>
      </c>
      <c r="DK1147" s="9">
        <v>67.12</v>
      </c>
      <c r="DL1147" s="9">
        <v>68.05</v>
      </c>
      <c r="DM1147" s="9">
        <v>69.11</v>
      </c>
      <c r="DN1147" s="9">
        <v>68.05</v>
      </c>
      <c r="DO1147" s="9">
        <v>64.58</v>
      </c>
      <c r="DP1147" s="9">
        <v>61.71</v>
      </c>
      <c r="DR1147" s="9">
        <v>99.17</v>
      </c>
      <c r="DS1147" s="9">
        <v>97.68</v>
      </c>
      <c r="DT1147" s="9">
        <v>95.73</v>
      </c>
      <c r="DU1147" s="9">
        <v>99.81</v>
      </c>
      <c r="DV1147" s="9">
        <v>97.34</v>
      </c>
      <c r="DW1147" s="9">
        <v>99.46</v>
      </c>
      <c r="DX1147" s="9">
        <v>100.93</v>
      </c>
      <c r="DY1147" s="9">
        <v>98.88</v>
      </c>
      <c r="DZ1147" s="9">
        <v>99.62</v>
      </c>
      <c r="EA1147" s="9">
        <v>96.32</v>
      </c>
      <c r="EB1147" s="9">
        <v>81.16</v>
      </c>
      <c r="EC1147" s="9">
        <v>74.03</v>
      </c>
      <c r="ED1147" s="9">
        <v>71.599999999999994</v>
      </c>
      <c r="EE1147" s="9">
        <v>72.62</v>
      </c>
      <c r="EF1147" s="9">
        <v>73.75</v>
      </c>
      <c r="EG1147" s="9">
        <v>75.83</v>
      </c>
      <c r="EH1147" s="9">
        <v>77.150000000000006</v>
      </c>
      <c r="EI1147" s="9">
        <v>78.849999999999994</v>
      </c>
      <c r="EJ1147" s="9">
        <v>79.06</v>
      </c>
      <c r="EK1147" s="9">
        <v>79.19</v>
      </c>
      <c r="EL1147" s="9">
        <v>78.56</v>
      </c>
      <c r="EM1147" s="9">
        <v>75.819999999999993</v>
      </c>
      <c r="EN1147" s="9">
        <v>64.45</v>
      </c>
      <c r="EO1147" s="9">
        <v>59.99</v>
      </c>
      <c r="EP1147" s="9">
        <v>58.11</v>
      </c>
      <c r="EQ1147" s="9">
        <v>57.79</v>
      </c>
      <c r="ER1147" s="9">
        <v>58.75</v>
      </c>
      <c r="ES1147" s="9">
        <v>60.93</v>
      </c>
      <c r="ET1147" s="9">
        <v>67.13</v>
      </c>
      <c r="EU1147" s="9">
        <v>68.989999999999995</v>
      </c>
      <c r="EV1147" s="9">
        <v>69.400000000000006</v>
      </c>
      <c r="EW1147" s="9">
        <v>69.41</v>
      </c>
      <c r="EX1147" s="9">
        <v>68.89</v>
      </c>
      <c r="EY1147" s="9">
        <v>66.88</v>
      </c>
      <c r="EZ1147" s="9">
        <v>62.26</v>
      </c>
      <c r="FA1147" s="9">
        <v>60.34</v>
      </c>
      <c r="FB1147" s="9">
        <v>59.25</v>
      </c>
      <c r="FC1147" s="9">
        <v>59.1</v>
      </c>
      <c r="FD1147" s="9">
        <v>60.05</v>
      </c>
      <c r="FE1147" s="9">
        <v>61.7</v>
      </c>
      <c r="FF1147" s="9">
        <v>67.3</v>
      </c>
      <c r="FG1147" s="9">
        <v>68.489999999999995</v>
      </c>
      <c r="FH1147" s="9">
        <v>69.069999999999993</v>
      </c>
      <c r="FI1147" s="9">
        <v>68.56</v>
      </c>
      <c r="FJ1147" s="9">
        <v>68.33</v>
      </c>
      <c r="FK1147" s="9">
        <v>67.19</v>
      </c>
      <c r="FL1147" s="9">
        <v>63.68</v>
      </c>
      <c r="FM1147" s="9">
        <v>62.41</v>
      </c>
      <c r="FO1147" s="9">
        <v>84.653700000000001</v>
      </c>
      <c r="FP1147" s="7">
        <v>110.91</v>
      </c>
      <c r="FQ1147" s="9">
        <v>1.3485</v>
      </c>
      <c r="FT1147" s="7">
        <v>4.49</v>
      </c>
      <c r="FU1147" s="7">
        <v>5.04</v>
      </c>
      <c r="FV1147" s="9">
        <v>84.9238</v>
      </c>
      <c r="FX1147" s="9">
        <v>105.72</v>
      </c>
      <c r="FY1147" s="9">
        <v>97.33</v>
      </c>
      <c r="FZ1147" s="9">
        <v>89.1</v>
      </c>
      <c r="GA1147" s="9">
        <v>81.56</v>
      </c>
      <c r="GB1147" s="9">
        <v>76.959999999999994</v>
      </c>
      <c r="GD1147" s="9">
        <v>105.72</v>
      </c>
      <c r="GE1147" s="9">
        <v>101.38</v>
      </c>
      <c r="GF1147" s="9">
        <v>97.33</v>
      </c>
      <c r="GG1147" s="9">
        <v>93.96</v>
      </c>
      <c r="GH1147" s="9">
        <v>91.3</v>
      </c>
      <c r="GI1147" s="9">
        <v>89.1</v>
      </c>
      <c r="GJ1147" s="9">
        <v>87.24</v>
      </c>
      <c r="GK1147" s="9">
        <v>85.67</v>
      </c>
      <c r="GL1147" s="9">
        <v>84.38</v>
      </c>
      <c r="GM1147" s="9">
        <v>83.28</v>
      </c>
      <c r="GN1147" s="9">
        <v>82.35</v>
      </c>
      <c r="GO1147" s="9">
        <v>81.56</v>
      </c>
      <c r="GP1147" s="9">
        <v>80.87</v>
      </c>
      <c r="GQ1147" s="9">
        <v>80.28</v>
      </c>
      <c r="GR1147" s="9">
        <v>79.760000000000005</v>
      </c>
      <c r="GS1147" s="9">
        <v>79.3</v>
      </c>
      <c r="GT1147" s="9">
        <v>78.900000000000006</v>
      </c>
      <c r="GU1147" s="9">
        <v>78.540000000000006</v>
      </c>
      <c r="GV1147" s="9">
        <v>78.17</v>
      </c>
      <c r="GW1147" s="9">
        <v>77.849999999999994</v>
      </c>
      <c r="GX1147" s="9">
        <v>77.599999999999994</v>
      </c>
      <c r="GY1147" s="9">
        <v>77.38</v>
      </c>
      <c r="GZ1147" s="9">
        <v>77.17</v>
      </c>
      <c r="HA1147" s="9">
        <v>76.959999999999994</v>
      </c>
      <c r="HB1147" s="9">
        <v>76.739999999999995</v>
      </c>
      <c r="HC1147" s="9">
        <v>76.510000000000005</v>
      </c>
      <c r="HD1147" s="9">
        <v>76.28</v>
      </c>
      <c r="HE1147" s="9">
        <v>76.069999999999993</v>
      </c>
      <c r="HF1147" s="9">
        <v>75.88</v>
      </c>
      <c r="HG1147" s="9">
        <v>75.709999999999994</v>
      </c>
      <c r="HH1147" s="9">
        <v>75.510000000000005</v>
      </c>
      <c r="HI1147" s="9">
        <v>75.319999999999993</v>
      </c>
      <c r="HJ1147" s="9">
        <v>75.19</v>
      </c>
      <c r="HK1147" s="9">
        <v>75.069999999999993</v>
      </c>
      <c r="HL1147" s="9">
        <v>74.95</v>
      </c>
      <c r="HM1147" s="9">
        <v>74.84</v>
      </c>
      <c r="HN1147" s="9">
        <v>74.69</v>
      </c>
      <c r="HO1147" s="9">
        <v>74.510000000000005</v>
      </c>
      <c r="HP1147" s="9">
        <v>74.349999999999994</v>
      </c>
      <c r="HQ1147" s="9">
        <v>74.180000000000007</v>
      </c>
      <c r="HR1147" s="9">
        <v>74.010000000000005</v>
      </c>
      <c r="HS1147" s="9">
        <v>73.91</v>
      </c>
      <c r="HT1147" s="9">
        <v>73.78</v>
      </c>
      <c r="HU1147" s="9">
        <v>73.62</v>
      </c>
      <c r="HV1147" s="9">
        <v>73.53</v>
      </c>
      <c r="HW1147" s="9">
        <v>73.45</v>
      </c>
      <c r="HX1147" s="9">
        <v>73.39</v>
      </c>
      <c r="HY1147" s="9">
        <v>73.31</v>
      </c>
      <c r="ID1147" s="14">
        <v>84.838099999999997</v>
      </c>
      <c r="IE1147" s="14">
        <v>84.747900000000001</v>
      </c>
      <c r="IF1147" s="14">
        <v>-0.10641399999999999</v>
      </c>
      <c r="IH1147" s="7">
        <v>105.72</v>
      </c>
      <c r="II1147" s="9">
        <v>116.78</v>
      </c>
    </row>
    <row r="1148" spans="1:243" x14ac:dyDescent="0.35">
      <c r="A1148" s="6">
        <f t="shared" si="236"/>
        <v>46157</v>
      </c>
      <c r="B1148" s="13">
        <f t="shared" si="247"/>
        <v>5</v>
      </c>
      <c r="C1148" s="13">
        <f t="shared" si="248"/>
        <v>2026</v>
      </c>
      <c r="D1148">
        <f t="shared" si="249"/>
        <v>202605</v>
      </c>
      <c r="E1148">
        <f t="shared" si="250"/>
        <v>2</v>
      </c>
      <c r="F1148">
        <f t="shared" si="251"/>
        <v>202602</v>
      </c>
      <c r="G1148" t="s">
        <v>2519</v>
      </c>
      <c r="H1148" s="9">
        <v>3.75</v>
      </c>
      <c r="I1148" s="9">
        <v>3.7299000000000002</v>
      </c>
      <c r="J1148" s="10">
        <v>3.7530998000000002</v>
      </c>
      <c r="K1148" s="10">
        <v>3.8546290999999999</v>
      </c>
      <c r="L1148" s="10">
        <v>3.9569057000000001</v>
      </c>
      <c r="M1148" s="10">
        <v>4.0598600999999999</v>
      </c>
      <c r="N1148" s="10">
        <v>4.1598600000000001</v>
      </c>
      <c r="O1148" s="10">
        <v>4.2515992999999996</v>
      </c>
      <c r="P1148" s="10">
        <v>4.3334085</v>
      </c>
      <c r="Q1148" s="10">
        <v>4.4042367999999996</v>
      </c>
      <c r="R1148" s="10">
        <v>4.4637868000000003</v>
      </c>
      <c r="S1148" s="10">
        <v>4.5135360000000002</v>
      </c>
      <c r="T1148" s="10">
        <v>4.5532731999999996</v>
      </c>
      <c r="U1148" s="10">
        <v>4.5831907999999997</v>
      </c>
      <c r="V1148" s="10">
        <v>4.6033473000000003</v>
      </c>
      <c r="W1148" s="10">
        <v>4.6146757999999997</v>
      </c>
      <c r="X1148" s="10">
        <v>4.6184307000000002</v>
      </c>
      <c r="Y1148" s="10">
        <v>4.6158669000000003</v>
      </c>
      <c r="Z1148" s="10">
        <v>4.6082387999999996</v>
      </c>
      <c r="AA1148" s="10">
        <v>4.5968014000000004</v>
      </c>
      <c r="AB1148" s="10">
        <v>4.5827236999999998</v>
      </c>
      <c r="AC1148" s="10">
        <v>4.5667774999999997</v>
      </c>
      <c r="AD1148" s="10">
        <v>4.5496204000000002</v>
      </c>
      <c r="AE1148" s="10">
        <v>4.5319089999999997</v>
      </c>
      <c r="AF1148" s="10">
        <v>4.5143003000000004</v>
      </c>
      <c r="AG1148" s="10">
        <v>4.4974517000000001</v>
      </c>
      <c r="AH1148" s="10">
        <v>4.4819173000000001</v>
      </c>
      <c r="AI1148" s="10">
        <v>4.4677968000000003</v>
      </c>
      <c r="AJ1148" s="10">
        <v>4.4550654999999999</v>
      </c>
      <c r="AK1148" s="10">
        <v>4.4436977999999998</v>
      </c>
      <c r="AL1148" s="10">
        <v>4.4336685999999998</v>
      </c>
      <c r="AM1148" s="10">
        <v>4.4249527999999998</v>
      </c>
      <c r="AN1148" s="10">
        <v>4.4175250000000004</v>
      </c>
      <c r="AO1148" s="10">
        <v>4.4113598999999999</v>
      </c>
      <c r="AP1148" s="10">
        <v>4.4064325999999996</v>
      </c>
      <c r="AQ1148" s="10">
        <v>4.4027175999999999</v>
      </c>
      <c r="AR1148" s="10">
        <v>4.4001897999999997</v>
      </c>
      <c r="AS1148" s="10">
        <v>4.3988239</v>
      </c>
      <c r="AT1148" s="10">
        <v>4.3985899000000002</v>
      </c>
      <c r="AU1148" s="10">
        <v>4.3994366999999999</v>
      </c>
      <c r="AV1148" s="10">
        <v>4.4013073</v>
      </c>
      <c r="AW1148" s="10">
        <v>4.4041445000000001</v>
      </c>
      <c r="AX1148" s="10">
        <v>4.4078914999999999</v>
      </c>
      <c r="AY1148" s="10">
        <v>4.4124911000000004</v>
      </c>
      <c r="AZ1148" s="10">
        <v>4.4178864000000004</v>
      </c>
      <c r="BA1148" s="10">
        <v>4.4240205000000001</v>
      </c>
      <c r="BB1148" s="10">
        <v>4.4308360999999996</v>
      </c>
      <c r="BC1148" s="10">
        <v>4.4382763000000001</v>
      </c>
      <c r="BD1148" s="10">
        <v>4.4462842</v>
      </c>
      <c r="BE1148" s="10">
        <v>4.4548027000000001</v>
      </c>
      <c r="BF1148" s="10">
        <v>4.4637798999999996</v>
      </c>
      <c r="BG1148" s="10">
        <v>4.4731873000000002</v>
      </c>
      <c r="BH1148" s="10">
        <v>4.4830021999999996</v>
      </c>
      <c r="BI1148" s="10">
        <v>4.4932023000000001</v>
      </c>
      <c r="BJ1148" s="10">
        <v>4.5037653000000004</v>
      </c>
      <c r="BK1148" s="10">
        <v>4.5146685</v>
      </c>
      <c r="BL1148" s="10">
        <v>4.5258896999999996</v>
      </c>
      <c r="BM1148" s="10">
        <v>4.5374065000000003</v>
      </c>
      <c r="BN1148" s="10">
        <v>4.5491963000000002</v>
      </c>
      <c r="BO1148" s="10">
        <v>4.5612367999999996</v>
      </c>
      <c r="BP1148" s="10">
        <v>4.5735058000000004</v>
      </c>
      <c r="BQ1148" s="10">
        <v>4.5859804000000004</v>
      </c>
      <c r="BR1148" s="10">
        <v>4.6643242000000003</v>
      </c>
      <c r="BS1148" s="10">
        <v>4.7470255000000003</v>
      </c>
      <c r="BU1148" s="9">
        <v>123.66</v>
      </c>
      <c r="BV1148" s="9">
        <v>122.65</v>
      </c>
      <c r="BW1148" s="9">
        <v>122.58</v>
      </c>
      <c r="BX1148" s="9">
        <v>123.16</v>
      </c>
      <c r="BY1148" s="9">
        <v>122.79</v>
      </c>
      <c r="BZ1148" s="9">
        <v>124.01</v>
      </c>
      <c r="CA1148" s="9">
        <v>124.79</v>
      </c>
      <c r="CB1148" s="9">
        <v>125.09</v>
      </c>
      <c r="CC1148" s="9">
        <v>123.71</v>
      </c>
      <c r="CD1148" s="9">
        <v>114.7</v>
      </c>
      <c r="CE1148" s="9">
        <v>97.9</v>
      </c>
      <c r="CF1148" s="9">
        <v>87.78</v>
      </c>
      <c r="CG1148" s="9">
        <v>84.74</v>
      </c>
      <c r="CH1148" s="9">
        <v>85.08</v>
      </c>
      <c r="CI1148" s="9">
        <v>85.46</v>
      </c>
      <c r="CJ1148" s="9">
        <v>86.18</v>
      </c>
      <c r="CK1148" s="9">
        <v>86.5</v>
      </c>
      <c r="CL1148" s="9">
        <v>87.87</v>
      </c>
      <c r="CM1148" s="9">
        <v>89.27</v>
      </c>
      <c r="CN1148" s="9">
        <v>91.66</v>
      </c>
      <c r="CO1148" s="9">
        <v>90.99</v>
      </c>
      <c r="CP1148" s="9">
        <v>84.41</v>
      </c>
      <c r="CQ1148" s="9">
        <v>70.44</v>
      </c>
      <c r="CR1148" s="9">
        <v>65.41</v>
      </c>
      <c r="CS1148" s="9">
        <v>64.14</v>
      </c>
      <c r="CT1148" s="9">
        <v>62.71</v>
      </c>
      <c r="CU1148" s="9">
        <v>62.35</v>
      </c>
      <c r="CV1148" s="9">
        <v>63.8</v>
      </c>
      <c r="CW1148" s="9">
        <v>68.2</v>
      </c>
      <c r="CX1148" s="9">
        <v>69.98</v>
      </c>
      <c r="CY1148" s="9">
        <v>71.25</v>
      </c>
      <c r="CZ1148" s="9">
        <v>74.819999999999993</v>
      </c>
      <c r="DA1148" s="9">
        <v>74.05</v>
      </c>
      <c r="DB1148" s="9">
        <v>71.680000000000007</v>
      </c>
      <c r="DC1148" s="9">
        <v>61.31</v>
      </c>
      <c r="DD1148" s="9">
        <v>57.26</v>
      </c>
      <c r="DE1148" s="9">
        <v>55.9</v>
      </c>
      <c r="DF1148" s="9">
        <v>57.4</v>
      </c>
      <c r="DG1148" s="9">
        <v>57.54</v>
      </c>
      <c r="DH1148" s="9">
        <v>58.71</v>
      </c>
      <c r="DI1148" s="9">
        <v>64.56</v>
      </c>
      <c r="DJ1148" s="9">
        <v>66.69</v>
      </c>
      <c r="DK1148" s="9">
        <v>68.61</v>
      </c>
      <c r="DL1148" s="9">
        <v>69.14</v>
      </c>
      <c r="DM1148" s="9">
        <v>70.209999999999994</v>
      </c>
      <c r="DN1148" s="9">
        <v>69.150000000000006</v>
      </c>
      <c r="DO1148" s="9">
        <v>65.83</v>
      </c>
      <c r="DP1148" s="9">
        <v>62.96</v>
      </c>
      <c r="DR1148" s="9">
        <v>102.74</v>
      </c>
      <c r="DS1148" s="9">
        <v>101.84</v>
      </c>
      <c r="DT1148" s="9">
        <v>99.46</v>
      </c>
      <c r="DU1148" s="9">
        <v>103.42</v>
      </c>
      <c r="DV1148" s="9">
        <v>101.71</v>
      </c>
      <c r="DW1148" s="9">
        <v>102.98</v>
      </c>
      <c r="DX1148" s="9">
        <v>104.46</v>
      </c>
      <c r="DY1148" s="9">
        <v>100.31</v>
      </c>
      <c r="DZ1148" s="9">
        <v>101.05</v>
      </c>
      <c r="EA1148" s="9">
        <v>97.74</v>
      </c>
      <c r="EB1148" s="9">
        <v>82.63</v>
      </c>
      <c r="EC1148" s="9">
        <v>75.5</v>
      </c>
      <c r="ED1148" s="9">
        <v>73.069999999999993</v>
      </c>
      <c r="EE1148" s="9">
        <v>74.06</v>
      </c>
      <c r="EF1148" s="9">
        <v>75.19</v>
      </c>
      <c r="EG1148" s="9">
        <v>77.28</v>
      </c>
      <c r="EH1148" s="9">
        <v>78.3</v>
      </c>
      <c r="EI1148" s="9">
        <v>80.02</v>
      </c>
      <c r="EJ1148" s="9">
        <v>80.23</v>
      </c>
      <c r="EK1148" s="9">
        <v>80.36</v>
      </c>
      <c r="EL1148" s="9">
        <v>79.72</v>
      </c>
      <c r="EM1148" s="9">
        <v>76.94</v>
      </c>
      <c r="EN1148" s="9">
        <v>64.84</v>
      </c>
      <c r="EO1148" s="9">
        <v>60.38</v>
      </c>
      <c r="EP1148" s="9">
        <v>58.5</v>
      </c>
      <c r="EQ1148" s="9">
        <v>58.18</v>
      </c>
      <c r="ER1148" s="9">
        <v>59.14</v>
      </c>
      <c r="ES1148" s="9">
        <v>61.32</v>
      </c>
      <c r="ET1148" s="9">
        <v>67.34</v>
      </c>
      <c r="EU1148" s="9">
        <v>69.2</v>
      </c>
      <c r="EV1148" s="9">
        <v>69.599999999999994</v>
      </c>
      <c r="EW1148" s="9">
        <v>69.61</v>
      </c>
      <c r="EX1148" s="9">
        <v>69.09</v>
      </c>
      <c r="EY1148" s="9">
        <v>67.08</v>
      </c>
      <c r="EZ1148" s="9">
        <v>62.46</v>
      </c>
      <c r="FA1148" s="9">
        <v>60.53</v>
      </c>
      <c r="FB1148" s="9">
        <v>59.44</v>
      </c>
      <c r="FC1148" s="9">
        <v>59.29</v>
      </c>
      <c r="FD1148" s="9">
        <v>60.24</v>
      </c>
      <c r="FE1148" s="9">
        <v>61.88</v>
      </c>
      <c r="FF1148" s="9">
        <v>67.489999999999995</v>
      </c>
      <c r="FG1148" s="9">
        <v>68.67</v>
      </c>
      <c r="FH1148" s="9">
        <v>69.239999999999995</v>
      </c>
      <c r="FI1148" s="9">
        <v>68.739999999999995</v>
      </c>
      <c r="FJ1148" s="9">
        <v>68.5</v>
      </c>
      <c r="FK1148" s="9">
        <v>67.37</v>
      </c>
      <c r="FL1148" s="9">
        <v>63.84</v>
      </c>
      <c r="FM1148" s="9">
        <v>62.56</v>
      </c>
      <c r="FO1148" s="9">
        <v>84.075999999999993</v>
      </c>
      <c r="FP1148" s="7">
        <v>113.96</v>
      </c>
      <c r="FQ1148" s="9">
        <v>1.3345</v>
      </c>
      <c r="FT1148" s="7">
        <v>4.54</v>
      </c>
      <c r="FU1148" s="7">
        <v>5.18</v>
      </c>
      <c r="FV1148" s="9">
        <v>84.318299999999994</v>
      </c>
      <c r="FX1148" s="9">
        <v>109.26</v>
      </c>
      <c r="FY1148" s="9">
        <v>100.32</v>
      </c>
      <c r="FZ1148" s="9">
        <v>90.98</v>
      </c>
      <c r="GA1148" s="9">
        <v>82.55</v>
      </c>
      <c r="GB1148" s="9">
        <v>77.540000000000006</v>
      </c>
      <c r="GD1148" s="9">
        <v>109.26</v>
      </c>
      <c r="GE1148" s="9">
        <v>104.74</v>
      </c>
      <c r="GF1148" s="9">
        <v>100.32</v>
      </c>
      <c r="GG1148" s="9">
        <v>96.54</v>
      </c>
      <c r="GH1148" s="9">
        <v>93.49</v>
      </c>
      <c r="GI1148" s="9">
        <v>90.98</v>
      </c>
      <c r="GJ1148" s="9">
        <v>88.88</v>
      </c>
      <c r="GK1148" s="9">
        <v>87.13</v>
      </c>
      <c r="GL1148" s="9">
        <v>85.68</v>
      </c>
      <c r="GM1148" s="9">
        <v>84.45</v>
      </c>
      <c r="GN1148" s="9">
        <v>83.42</v>
      </c>
      <c r="GO1148" s="9">
        <v>82.55</v>
      </c>
      <c r="GP1148" s="9">
        <v>81.8</v>
      </c>
      <c r="GQ1148" s="9">
        <v>81.150000000000006</v>
      </c>
      <c r="GR1148" s="9">
        <v>80.59</v>
      </c>
      <c r="GS1148" s="9">
        <v>80.09</v>
      </c>
      <c r="GT1148" s="9">
        <v>79.650000000000006</v>
      </c>
      <c r="GU1148" s="9">
        <v>79.27</v>
      </c>
      <c r="GV1148" s="9">
        <v>78.87</v>
      </c>
      <c r="GW1148" s="9">
        <v>78.53</v>
      </c>
      <c r="GX1148" s="9">
        <v>78.260000000000005</v>
      </c>
      <c r="GY1148" s="9">
        <v>78.010000000000005</v>
      </c>
      <c r="GZ1148" s="9">
        <v>77.78</v>
      </c>
      <c r="HA1148" s="9">
        <v>77.540000000000006</v>
      </c>
      <c r="HB1148" s="9">
        <v>77.3</v>
      </c>
      <c r="HC1148" s="9">
        <v>77.05</v>
      </c>
      <c r="HD1148" s="9">
        <v>76.8</v>
      </c>
      <c r="HE1148" s="9">
        <v>76.58</v>
      </c>
      <c r="HF1148" s="9">
        <v>76.38</v>
      </c>
      <c r="HG1148" s="9">
        <v>76.2</v>
      </c>
      <c r="HH1148" s="9">
        <v>75.989999999999995</v>
      </c>
      <c r="HI1148" s="9">
        <v>75.790000000000006</v>
      </c>
      <c r="HJ1148" s="9">
        <v>75.650000000000006</v>
      </c>
      <c r="HK1148" s="9">
        <v>75.510000000000005</v>
      </c>
      <c r="HL1148" s="9">
        <v>75.38</v>
      </c>
      <c r="HM1148" s="9">
        <v>75.260000000000005</v>
      </c>
      <c r="HN1148" s="9">
        <v>75.099999999999994</v>
      </c>
      <c r="HO1148" s="9">
        <v>74.91</v>
      </c>
      <c r="HP1148" s="9">
        <v>74.739999999999995</v>
      </c>
      <c r="HQ1148" s="9">
        <v>74.56</v>
      </c>
      <c r="HR1148" s="9">
        <v>74.38</v>
      </c>
      <c r="HS1148" s="9">
        <v>74.27</v>
      </c>
      <c r="HT1148" s="9">
        <v>74.13</v>
      </c>
      <c r="HU1148" s="9">
        <v>73.97</v>
      </c>
      <c r="HV1148" s="9">
        <v>73.88</v>
      </c>
      <c r="HW1148" s="9">
        <v>73.8</v>
      </c>
      <c r="HX1148" s="9">
        <v>73.73</v>
      </c>
      <c r="HY1148" s="9">
        <v>73.650000000000006</v>
      </c>
      <c r="ID1148" s="14">
        <v>84.838099999999997</v>
      </c>
      <c r="IE1148" s="14">
        <v>84.747900000000001</v>
      </c>
      <c r="IF1148" s="14">
        <v>-0.10641399999999999</v>
      </c>
      <c r="IH1148" s="7">
        <v>109.26</v>
      </c>
      <c r="II1148" s="9">
        <v>123.66</v>
      </c>
    </row>
    <row r="1149" spans="1:243" x14ac:dyDescent="0.35">
      <c r="A1149" s="6">
        <f t="shared" si="236"/>
        <v>46160</v>
      </c>
      <c r="B1149" s="13">
        <f t="shared" si="247"/>
        <v>5</v>
      </c>
      <c r="C1149" s="13">
        <f t="shared" si="248"/>
        <v>2026</v>
      </c>
      <c r="D1149">
        <f t="shared" si="249"/>
        <v>202605</v>
      </c>
      <c r="E1149">
        <f t="shared" si="250"/>
        <v>2</v>
      </c>
      <c r="F1149">
        <f t="shared" si="251"/>
        <v>202602</v>
      </c>
      <c r="G1149" t="s">
        <v>2520</v>
      </c>
      <c r="H1149" s="9">
        <v>3.75</v>
      </c>
      <c r="I1149" s="9">
        <v>3.7296999999999998</v>
      </c>
      <c r="J1149" s="10">
        <v>3.7495878999999999</v>
      </c>
      <c r="K1149" s="10">
        <v>3.8409057</v>
      </c>
      <c r="L1149" s="10">
        <v>3.9330371999999998</v>
      </c>
      <c r="M1149" s="10">
        <v>4.0276353</v>
      </c>
      <c r="N1149" s="10">
        <v>4.1218659999999998</v>
      </c>
      <c r="O1149" s="10">
        <v>4.2088773000000002</v>
      </c>
      <c r="P1149" s="10">
        <v>4.286397</v>
      </c>
      <c r="Q1149" s="10">
        <v>4.3531572000000001</v>
      </c>
      <c r="R1149" s="10">
        <v>4.4094451000000001</v>
      </c>
      <c r="S1149" s="10">
        <v>4.4571027000000001</v>
      </c>
      <c r="T1149" s="10">
        <v>4.4962577000000001</v>
      </c>
      <c r="U1149" s="10">
        <v>4.5266278</v>
      </c>
      <c r="V1149" s="10">
        <v>4.5481081000000003</v>
      </c>
      <c r="W1149" s="10">
        <v>4.5614134000000002</v>
      </c>
      <c r="X1149" s="10">
        <v>4.5674710999999997</v>
      </c>
      <c r="Y1149" s="10">
        <v>4.5672088999999998</v>
      </c>
      <c r="Z1149" s="10">
        <v>4.5615544999999997</v>
      </c>
      <c r="AA1149" s="10">
        <v>4.5514355000000002</v>
      </c>
      <c r="AB1149" s="10">
        <v>4.5377594999999999</v>
      </c>
      <c r="AC1149" s="10">
        <v>4.5213406999999997</v>
      </c>
      <c r="AD1149" s="10">
        <v>4.5029669999999999</v>
      </c>
      <c r="AE1149" s="10">
        <v>4.4834256000000003</v>
      </c>
      <c r="AF1149" s="10">
        <v>4.4635036000000001</v>
      </c>
      <c r="AG1149" s="10">
        <v>4.4439890000000002</v>
      </c>
      <c r="AH1149" s="10">
        <v>4.4255522999999997</v>
      </c>
      <c r="AI1149" s="10">
        <v>4.4083494999999999</v>
      </c>
      <c r="AJ1149" s="10">
        <v>4.3923949000000002</v>
      </c>
      <c r="AK1149" s="10">
        <v>4.3777024000000004</v>
      </c>
      <c r="AL1149" s="10">
        <v>4.3642858000000002</v>
      </c>
      <c r="AM1149" s="10">
        <v>4.3521596000000002</v>
      </c>
      <c r="AN1149" s="10">
        <v>4.3413373999999996</v>
      </c>
      <c r="AO1149" s="10">
        <v>4.3318333999999998</v>
      </c>
      <c r="AP1149" s="10">
        <v>4.3236616000000003</v>
      </c>
      <c r="AQ1149" s="10">
        <v>4.3168360999999997</v>
      </c>
      <c r="AR1149" s="10">
        <v>4.3113707999999997</v>
      </c>
      <c r="AS1149" s="10">
        <v>4.3072797999999999</v>
      </c>
      <c r="AT1149" s="10">
        <v>4.3045647999999996</v>
      </c>
      <c r="AU1149" s="10">
        <v>4.3031734999999998</v>
      </c>
      <c r="AV1149" s="10">
        <v>4.3030385999999998</v>
      </c>
      <c r="AW1149" s="10">
        <v>4.3040925999999997</v>
      </c>
      <c r="AX1149" s="10">
        <v>4.3062684000000004</v>
      </c>
      <c r="AY1149" s="10">
        <v>4.3094985000000001</v>
      </c>
      <c r="AZ1149" s="10">
        <v>4.3137157000000004</v>
      </c>
      <c r="BA1149" s="10">
        <v>4.3188526999999999</v>
      </c>
      <c r="BB1149" s="10">
        <v>4.3248420000000003</v>
      </c>
      <c r="BC1149" s="10">
        <v>4.3316163000000003</v>
      </c>
      <c r="BD1149" s="10">
        <v>4.3391086000000003</v>
      </c>
      <c r="BE1149" s="10">
        <v>4.3472511000000003</v>
      </c>
      <c r="BF1149" s="10">
        <v>4.3559811000000002</v>
      </c>
      <c r="BG1149" s="10">
        <v>4.3652588000000003</v>
      </c>
      <c r="BH1149" s="10">
        <v>4.3750520000000002</v>
      </c>
      <c r="BI1149" s="10">
        <v>4.3853286000000002</v>
      </c>
      <c r="BJ1149" s="10">
        <v>4.3960568999999996</v>
      </c>
      <c r="BK1149" s="10">
        <v>4.4072044999999997</v>
      </c>
      <c r="BL1149" s="10">
        <v>4.4187395</v>
      </c>
      <c r="BM1149" s="10">
        <v>4.4306299999999998</v>
      </c>
      <c r="BN1149" s="10">
        <v>4.4428437000000001</v>
      </c>
      <c r="BO1149" s="10">
        <v>4.4553485999999998</v>
      </c>
      <c r="BP1149" s="10">
        <v>4.4681129999999998</v>
      </c>
      <c r="BQ1149" s="10">
        <v>4.4811044000000004</v>
      </c>
      <c r="BR1149" s="10">
        <v>4.5625831999999997</v>
      </c>
      <c r="BS1149" s="10">
        <v>4.6475574000000002</v>
      </c>
      <c r="BU1149" s="9">
        <v>123.3</v>
      </c>
      <c r="BV1149" s="9">
        <v>122.68</v>
      </c>
      <c r="BW1149" s="9">
        <v>122.63</v>
      </c>
      <c r="BX1149" s="9">
        <v>123.63</v>
      </c>
      <c r="BY1149" s="9">
        <v>123.63</v>
      </c>
      <c r="BZ1149" s="9">
        <v>124.8</v>
      </c>
      <c r="CA1149" s="9">
        <v>125.61</v>
      </c>
      <c r="CB1149" s="9">
        <v>126.33</v>
      </c>
      <c r="CC1149" s="9">
        <v>124.83</v>
      </c>
      <c r="CD1149" s="9">
        <v>114.5</v>
      </c>
      <c r="CE1149" s="9">
        <v>98.33</v>
      </c>
      <c r="CF1149" s="9">
        <v>88.07</v>
      </c>
      <c r="CG1149" s="9">
        <v>85.07</v>
      </c>
      <c r="CH1149" s="9">
        <v>85.55</v>
      </c>
      <c r="CI1149" s="9">
        <v>85.83</v>
      </c>
      <c r="CJ1149" s="9">
        <v>86.98</v>
      </c>
      <c r="CK1149" s="9">
        <v>86.76</v>
      </c>
      <c r="CL1149" s="9">
        <v>88.18</v>
      </c>
      <c r="CM1149" s="9">
        <v>89.6</v>
      </c>
      <c r="CN1149" s="9">
        <v>91.46</v>
      </c>
      <c r="CO1149" s="9">
        <v>90.77</v>
      </c>
      <c r="CP1149" s="9">
        <v>84.14</v>
      </c>
      <c r="CQ1149" s="9">
        <v>70.19</v>
      </c>
      <c r="CR1149" s="9">
        <v>65.22</v>
      </c>
      <c r="CS1149" s="9">
        <v>63.99</v>
      </c>
      <c r="CT1149" s="9">
        <v>62.59</v>
      </c>
      <c r="CU1149" s="9">
        <v>62.25</v>
      </c>
      <c r="CV1149" s="9">
        <v>63.74</v>
      </c>
      <c r="CW1149" s="9">
        <v>68.069999999999993</v>
      </c>
      <c r="CX1149" s="9">
        <v>69.849999999999994</v>
      </c>
      <c r="CY1149" s="9">
        <v>71.13</v>
      </c>
      <c r="CZ1149" s="9">
        <v>74.66</v>
      </c>
      <c r="DA1149" s="9">
        <v>73.89</v>
      </c>
      <c r="DB1149" s="9">
        <v>71.510000000000005</v>
      </c>
      <c r="DC1149" s="9">
        <v>61.43</v>
      </c>
      <c r="DD1149" s="9">
        <v>57.39</v>
      </c>
      <c r="DE1149" s="9">
        <v>56.02</v>
      </c>
      <c r="DF1149" s="9">
        <v>57.52</v>
      </c>
      <c r="DG1149" s="9">
        <v>57.66</v>
      </c>
      <c r="DH1149" s="9">
        <v>58.83</v>
      </c>
      <c r="DI1149" s="9">
        <v>63.96</v>
      </c>
      <c r="DJ1149" s="9">
        <v>66.099999999999994</v>
      </c>
      <c r="DK1149" s="9">
        <v>68.02</v>
      </c>
      <c r="DL1149" s="9">
        <v>68.790000000000006</v>
      </c>
      <c r="DM1149" s="9">
        <v>69.849999999999994</v>
      </c>
      <c r="DN1149" s="9">
        <v>68.790000000000006</v>
      </c>
      <c r="DO1149" s="9">
        <v>65.569999999999993</v>
      </c>
      <c r="DP1149" s="9">
        <v>62.68</v>
      </c>
      <c r="DR1149" s="9">
        <v>102.67</v>
      </c>
      <c r="DS1149" s="9">
        <v>102.87</v>
      </c>
      <c r="DT1149" s="9">
        <v>99.72</v>
      </c>
      <c r="DU1149" s="9">
        <v>102.44</v>
      </c>
      <c r="DV1149" s="9">
        <v>102.88</v>
      </c>
      <c r="DW1149" s="9">
        <v>103.72</v>
      </c>
      <c r="DX1149" s="9">
        <v>105.2</v>
      </c>
      <c r="DY1149" s="9">
        <v>102</v>
      </c>
      <c r="DZ1149" s="9">
        <v>102.74</v>
      </c>
      <c r="EA1149" s="9">
        <v>99.41</v>
      </c>
      <c r="EB1149" s="9">
        <v>83.14</v>
      </c>
      <c r="EC1149" s="9">
        <v>76.02</v>
      </c>
      <c r="ED1149" s="9">
        <v>73.59</v>
      </c>
      <c r="EE1149" s="9">
        <v>74.52</v>
      </c>
      <c r="EF1149" s="9">
        <v>75.66</v>
      </c>
      <c r="EG1149" s="9">
        <v>77.75</v>
      </c>
      <c r="EH1149" s="9">
        <v>78.38</v>
      </c>
      <c r="EI1149" s="9">
        <v>80.099999999999994</v>
      </c>
      <c r="EJ1149" s="9">
        <v>80.31</v>
      </c>
      <c r="EK1149" s="9">
        <v>80.44</v>
      </c>
      <c r="EL1149" s="9">
        <v>79.8</v>
      </c>
      <c r="EM1149" s="9">
        <v>77.02</v>
      </c>
      <c r="EN1149" s="9">
        <v>64.8</v>
      </c>
      <c r="EO1149" s="9">
        <v>60.34</v>
      </c>
      <c r="EP1149" s="9">
        <v>58.46</v>
      </c>
      <c r="EQ1149" s="9">
        <v>58.14</v>
      </c>
      <c r="ER1149" s="9">
        <v>59.1</v>
      </c>
      <c r="ES1149" s="9">
        <v>61.28</v>
      </c>
      <c r="ET1149" s="9">
        <v>67.06</v>
      </c>
      <c r="EU1149" s="9">
        <v>68.91</v>
      </c>
      <c r="EV1149" s="9">
        <v>69.31</v>
      </c>
      <c r="EW1149" s="9">
        <v>69.319999999999993</v>
      </c>
      <c r="EX1149" s="9">
        <v>68.81</v>
      </c>
      <c r="EY1149" s="9">
        <v>66.8</v>
      </c>
      <c r="EZ1149" s="9">
        <v>62.28</v>
      </c>
      <c r="FA1149" s="9">
        <v>60.35</v>
      </c>
      <c r="FB1149" s="9">
        <v>59.26</v>
      </c>
      <c r="FC1149" s="9">
        <v>59.1</v>
      </c>
      <c r="FD1149" s="9">
        <v>60.06</v>
      </c>
      <c r="FE1149" s="9">
        <v>61.7</v>
      </c>
      <c r="FF1149" s="9">
        <v>67.319999999999993</v>
      </c>
      <c r="FG1149" s="9">
        <v>68.5</v>
      </c>
      <c r="FH1149" s="9">
        <v>69.069999999999993</v>
      </c>
      <c r="FI1149" s="9">
        <v>68.569999999999993</v>
      </c>
      <c r="FJ1149" s="9">
        <v>68.34</v>
      </c>
      <c r="FK1149" s="9">
        <v>67.209999999999994</v>
      </c>
      <c r="FL1149" s="9">
        <v>63.77</v>
      </c>
      <c r="FM1149" s="9">
        <v>62.49</v>
      </c>
      <c r="FO1149" s="9">
        <v>84.329599999999999</v>
      </c>
      <c r="FP1149" s="7">
        <v>116.73</v>
      </c>
      <c r="FQ1149" s="9">
        <v>1.3393999999999999</v>
      </c>
      <c r="FT1149" s="7">
        <v>4.45</v>
      </c>
      <c r="FU1149" s="7">
        <v>5.0599999999999996</v>
      </c>
      <c r="FV1149" s="9">
        <v>84.583100000000002</v>
      </c>
      <c r="FX1149" s="9">
        <v>112.1</v>
      </c>
      <c r="FY1149" s="9">
        <v>102.77</v>
      </c>
      <c r="FZ1149" s="9">
        <v>92.76</v>
      </c>
      <c r="GA1149" s="9">
        <v>83.58</v>
      </c>
      <c r="GB1149" s="9">
        <v>78.010000000000005</v>
      </c>
      <c r="GD1149" s="9">
        <v>112.1</v>
      </c>
      <c r="GE1149" s="9">
        <v>107.48</v>
      </c>
      <c r="GF1149" s="9">
        <v>102.77</v>
      </c>
      <c r="GG1149" s="9">
        <v>98.73</v>
      </c>
      <c r="GH1149" s="9">
        <v>95.46</v>
      </c>
      <c r="GI1149" s="9">
        <v>92.76</v>
      </c>
      <c r="GJ1149" s="9">
        <v>90.49</v>
      </c>
      <c r="GK1149" s="9">
        <v>88.58</v>
      </c>
      <c r="GL1149" s="9">
        <v>86.99</v>
      </c>
      <c r="GM1149" s="9">
        <v>85.65</v>
      </c>
      <c r="GN1149" s="9">
        <v>84.53</v>
      </c>
      <c r="GO1149" s="9">
        <v>83.58</v>
      </c>
      <c r="GP1149" s="9">
        <v>82.76</v>
      </c>
      <c r="GQ1149" s="9">
        <v>82.05</v>
      </c>
      <c r="GR1149" s="9">
        <v>81.430000000000007</v>
      </c>
      <c r="GS1149" s="9">
        <v>80.88</v>
      </c>
      <c r="GT1149" s="9">
        <v>80.39</v>
      </c>
      <c r="GU1149" s="9">
        <v>79.959999999999994</v>
      </c>
      <c r="GV1149" s="9">
        <v>79.52</v>
      </c>
      <c r="GW1149" s="9">
        <v>79.14</v>
      </c>
      <c r="GX1149" s="9">
        <v>78.83</v>
      </c>
      <c r="GY1149" s="9">
        <v>78.55</v>
      </c>
      <c r="GZ1149" s="9">
        <v>78.28</v>
      </c>
      <c r="HA1149" s="9">
        <v>78.010000000000005</v>
      </c>
      <c r="HB1149" s="9">
        <v>77.739999999999995</v>
      </c>
      <c r="HC1149" s="9">
        <v>77.459999999999994</v>
      </c>
      <c r="HD1149" s="9">
        <v>77.19</v>
      </c>
      <c r="HE1149" s="9">
        <v>76.930000000000007</v>
      </c>
      <c r="HF1149" s="9">
        <v>76.7</v>
      </c>
      <c r="HG1149" s="9">
        <v>76.489999999999995</v>
      </c>
      <c r="HH1149" s="9">
        <v>76.260000000000005</v>
      </c>
      <c r="HI1149" s="9">
        <v>76.040000000000006</v>
      </c>
      <c r="HJ1149" s="9">
        <v>75.88</v>
      </c>
      <c r="HK1149" s="9">
        <v>75.72</v>
      </c>
      <c r="HL1149" s="9">
        <v>75.569999999999993</v>
      </c>
      <c r="HM1149" s="9">
        <v>75.430000000000007</v>
      </c>
      <c r="HN1149" s="9">
        <v>75.260000000000005</v>
      </c>
      <c r="HO1149" s="9">
        <v>75.05</v>
      </c>
      <c r="HP1149" s="9">
        <v>74.86</v>
      </c>
      <c r="HQ1149" s="9">
        <v>74.66</v>
      </c>
      <c r="HR1149" s="9">
        <v>74.459999999999994</v>
      </c>
      <c r="HS1149" s="9">
        <v>74.34</v>
      </c>
      <c r="HT1149" s="9">
        <v>74.19</v>
      </c>
      <c r="HU1149" s="9">
        <v>74.02</v>
      </c>
      <c r="HV1149" s="9">
        <v>73.92</v>
      </c>
      <c r="HW1149" s="9">
        <v>73.83</v>
      </c>
      <c r="HX1149" s="9">
        <v>73.75</v>
      </c>
      <c r="HY1149" s="9">
        <v>73.66</v>
      </c>
      <c r="ID1149" s="14">
        <v>84.838099999999997</v>
      </c>
      <c r="IE1149" s="14">
        <v>84.747900000000001</v>
      </c>
      <c r="IF1149" s="14">
        <v>-0.10641399999999999</v>
      </c>
      <c r="IH1149" s="7">
        <v>112.1</v>
      </c>
      <c r="II1149" s="9">
        <v>123.3</v>
      </c>
    </row>
    <row r="1150" spans="1:243" x14ac:dyDescent="0.35">
      <c r="A1150" s="6">
        <f t="shared" si="236"/>
        <v>46161</v>
      </c>
      <c r="B1150" s="13">
        <f t="shared" si="247"/>
        <v>5</v>
      </c>
      <c r="C1150" s="13">
        <f t="shared" si="248"/>
        <v>2026</v>
      </c>
      <c r="D1150">
        <f t="shared" si="249"/>
        <v>202605</v>
      </c>
      <c r="E1150">
        <f t="shared" si="250"/>
        <v>2</v>
      </c>
      <c r="F1150">
        <f t="shared" si="251"/>
        <v>202602</v>
      </c>
      <c r="G1150" t="s">
        <v>2521</v>
      </c>
      <c r="H1150" s="9">
        <v>3.75</v>
      </c>
      <c r="I1150" s="9">
        <v>3.7302</v>
      </c>
      <c r="J1150" s="10">
        <v>3.7397783000000002</v>
      </c>
      <c r="K1150" s="10">
        <v>3.8320666999999999</v>
      </c>
      <c r="L1150" s="10">
        <v>3.9270185</v>
      </c>
      <c r="M1150" s="10">
        <v>4.0239025000000002</v>
      </c>
      <c r="N1150" s="10">
        <v>4.1191342000000004</v>
      </c>
      <c r="O1150" s="10">
        <v>4.2068209999999997</v>
      </c>
      <c r="P1150" s="10">
        <v>4.2851559999999997</v>
      </c>
      <c r="Q1150" s="10">
        <v>4.3536219000000003</v>
      </c>
      <c r="R1150" s="10">
        <v>4.4121638000000001</v>
      </c>
      <c r="S1150" s="10">
        <v>4.4624803999999996</v>
      </c>
      <c r="T1150" s="10">
        <v>4.5044637999999999</v>
      </c>
      <c r="U1150" s="10">
        <v>4.5377460999999997</v>
      </c>
      <c r="V1150" s="10">
        <v>4.5620491000000003</v>
      </c>
      <c r="W1150" s="10">
        <v>4.5780481000000002</v>
      </c>
      <c r="X1150" s="10">
        <v>4.5866769999999999</v>
      </c>
      <c r="Y1150" s="10">
        <v>4.5888701000000003</v>
      </c>
      <c r="Z1150" s="10">
        <v>4.5855617999999998</v>
      </c>
      <c r="AA1150" s="10">
        <v>4.5776864000000002</v>
      </c>
      <c r="AB1150" s="10">
        <v>4.5661573999999998</v>
      </c>
      <c r="AC1150" s="10">
        <v>4.5517922999999998</v>
      </c>
      <c r="AD1150" s="10">
        <v>4.5353811999999998</v>
      </c>
      <c r="AE1150" s="10">
        <v>4.5177136000000004</v>
      </c>
      <c r="AF1150" s="10">
        <v>4.4995792000000003</v>
      </c>
      <c r="AG1150" s="10">
        <v>4.4817681</v>
      </c>
      <c r="AH1150" s="10">
        <v>4.4649542000000002</v>
      </c>
      <c r="AI1150" s="10">
        <v>4.4492998000000004</v>
      </c>
      <c r="AJ1150" s="10">
        <v>4.4348270000000003</v>
      </c>
      <c r="AK1150" s="10">
        <v>4.4215571999999996</v>
      </c>
      <c r="AL1150" s="10">
        <v>4.4095119</v>
      </c>
      <c r="AM1150" s="10">
        <v>4.3987129999999999</v>
      </c>
      <c r="AN1150" s="10">
        <v>4.3891818999999996</v>
      </c>
      <c r="AO1150" s="10">
        <v>4.3809402000000004</v>
      </c>
      <c r="AP1150" s="10">
        <v>4.3740095999999999</v>
      </c>
      <c r="AQ1150" s="10">
        <v>4.3684117999999996</v>
      </c>
      <c r="AR1150" s="10">
        <v>4.3641681999999999</v>
      </c>
      <c r="AS1150" s="10">
        <v>4.3613004999999996</v>
      </c>
      <c r="AT1150" s="10">
        <v>4.3598188000000002</v>
      </c>
      <c r="AU1150" s="10">
        <v>4.3596709000000002</v>
      </c>
      <c r="AV1150" s="10">
        <v>4.3607836999999998</v>
      </c>
      <c r="AW1150" s="10">
        <v>4.3630842000000003</v>
      </c>
      <c r="AX1150" s="10">
        <v>4.3664994000000004</v>
      </c>
      <c r="AY1150" s="10">
        <v>4.3709560999999999</v>
      </c>
      <c r="AZ1150" s="10">
        <v>4.3763812</v>
      </c>
      <c r="BA1150" s="10">
        <v>4.3827018999999998</v>
      </c>
      <c r="BB1150" s="10">
        <v>4.3898447999999997</v>
      </c>
      <c r="BC1150" s="10">
        <v>4.3977370999999996</v>
      </c>
      <c r="BD1150" s="10">
        <v>4.4063056999999999</v>
      </c>
      <c r="BE1150" s="10">
        <v>4.4154773</v>
      </c>
      <c r="BF1150" s="10">
        <v>4.4251845000000003</v>
      </c>
      <c r="BG1150" s="10">
        <v>4.4353863000000002</v>
      </c>
      <c r="BH1150" s="10">
        <v>4.4460495</v>
      </c>
      <c r="BI1150" s="10">
        <v>4.457141</v>
      </c>
      <c r="BJ1150" s="10">
        <v>4.4686282000000004</v>
      </c>
      <c r="BK1150" s="10">
        <v>4.4804776999999998</v>
      </c>
      <c r="BL1150" s="10">
        <v>4.4926564999999998</v>
      </c>
      <c r="BM1150" s="10">
        <v>4.5051319999999997</v>
      </c>
      <c r="BN1150" s="10">
        <v>4.5178706999999996</v>
      </c>
      <c r="BO1150" s="10">
        <v>4.5308397999999999</v>
      </c>
      <c r="BP1150" s="10">
        <v>4.5440063999999998</v>
      </c>
      <c r="BQ1150" s="10">
        <v>4.5573373000000004</v>
      </c>
      <c r="BR1150" s="10">
        <v>4.6396386999999999</v>
      </c>
      <c r="BS1150" s="10">
        <v>4.7238610999999997</v>
      </c>
      <c r="BU1150" s="9">
        <v>126.65</v>
      </c>
      <c r="BV1150" s="9">
        <v>126.06</v>
      </c>
      <c r="BW1150" s="9">
        <v>126.07</v>
      </c>
      <c r="BX1150" s="9">
        <v>127.01</v>
      </c>
      <c r="BY1150" s="9">
        <v>127</v>
      </c>
      <c r="BZ1150" s="9">
        <v>128.4</v>
      </c>
      <c r="CA1150" s="9">
        <v>128.94999999999999</v>
      </c>
      <c r="CB1150" s="9">
        <v>128.97</v>
      </c>
      <c r="CC1150" s="9">
        <v>126.93</v>
      </c>
      <c r="CD1150" s="9">
        <v>116.15</v>
      </c>
      <c r="CE1150" s="9">
        <v>98.8</v>
      </c>
      <c r="CF1150" s="9">
        <v>87.91</v>
      </c>
      <c r="CG1150" s="9">
        <v>84.82</v>
      </c>
      <c r="CH1150" s="9">
        <v>85.18</v>
      </c>
      <c r="CI1150" s="9">
        <v>85.47</v>
      </c>
      <c r="CJ1150" s="9">
        <v>86.4</v>
      </c>
      <c r="CK1150" s="9">
        <v>86.18</v>
      </c>
      <c r="CL1150" s="9">
        <v>87.74</v>
      </c>
      <c r="CM1150" s="9">
        <v>89.36</v>
      </c>
      <c r="CN1150" s="9">
        <v>91.36</v>
      </c>
      <c r="CO1150" s="9">
        <v>90.7</v>
      </c>
      <c r="CP1150" s="9">
        <v>83.7</v>
      </c>
      <c r="CQ1150" s="9">
        <v>70.150000000000006</v>
      </c>
      <c r="CR1150" s="9">
        <v>65.12</v>
      </c>
      <c r="CS1150" s="9">
        <v>63.88</v>
      </c>
      <c r="CT1150" s="9">
        <v>62.63</v>
      </c>
      <c r="CU1150" s="9">
        <v>62.25</v>
      </c>
      <c r="CV1150" s="9">
        <v>63.7</v>
      </c>
      <c r="CW1150" s="9">
        <v>68.010000000000005</v>
      </c>
      <c r="CX1150" s="9">
        <v>69.790000000000006</v>
      </c>
      <c r="CY1150" s="9">
        <v>71.069999999999993</v>
      </c>
      <c r="CZ1150" s="9">
        <v>74.48</v>
      </c>
      <c r="DA1150" s="9">
        <v>73.72</v>
      </c>
      <c r="DB1150" s="9">
        <v>71.33</v>
      </c>
      <c r="DC1150" s="9">
        <v>61.76</v>
      </c>
      <c r="DD1150" s="9">
        <v>57.72</v>
      </c>
      <c r="DE1150" s="9">
        <v>56.35</v>
      </c>
      <c r="DF1150" s="9">
        <v>57.85</v>
      </c>
      <c r="DG1150" s="9">
        <v>57.99</v>
      </c>
      <c r="DH1150" s="9">
        <v>59.33</v>
      </c>
      <c r="DI1150" s="9">
        <v>64.2</v>
      </c>
      <c r="DJ1150" s="9">
        <v>66.34</v>
      </c>
      <c r="DK1150" s="9">
        <v>68.260000000000005</v>
      </c>
      <c r="DL1150" s="9">
        <v>69.09</v>
      </c>
      <c r="DM1150" s="9">
        <v>70.150000000000006</v>
      </c>
      <c r="DN1150" s="9">
        <v>69.09</v>
      </c>
      <c r="DO1150" s="9">
        <v>65.91</v>
      </c>
      <c r="DP1150" s="9">
        <v>63.03</v>
      </c>
      <c r="DR1150" s="9">
        <v>104.58</v>
      </c>
      <c r="DS1150" s="9">
        <v>104.12</v>
      </c>
      <c r="DT1150" s="9">
        <v>101.88</v>
      </c>
      <c r="DU1150" s="9">
        <v>104.8</v>
      </c>
      <c r="DV1150" s="9">
        <v>104.96</v>
      </c>
      <c r="DW1150" s="9">
        <v>105.24</v>
      </c>
      <c r="DX1150" s="9">
        <v>106.73</v>
      </c>
      <c r="DY1150" s="9">
        <v>104.74</v>
      </c>
      <c r="DZ1150" s="9">
        <v>105.5</v>
      </c>
      <c r="EA1150" s="9">
        <v>102.1</v>
      </c>
      <c r="EB1150" s="9">
        <v>82.91</v>
      </c>
      <c r="EC1150" s="9">
        <v>75.8</v>
      </c>
      <c r="ED1150" s="9">
        <v>73.37</v>
      </c>
      <c r="EE1150" s="9">
        <v>74.27</v>
      </c>
      <c r="EF1150" s="9">
        <v>75.41</v>
      </c>
      <c r="EG1150" s="9">
        <v>77.52</v>
      </c>
      <c r="EH1150" s="9">
        <v>78.14</v>
      </c>
      <c r="EI1150" s="9">
        <v>79.87</v>
      </c>
      <c r="EJ1150" s="9">
        <v>80.08</v>
      </c>
      <c r="EK1150" s="9">
        <v>80.2</v>
      </c>
      <c r="EL1150" s="9">
        <v>79.56</v>
      </c>
      <c r="EM1150" s="9">
        <v>76.790000000000006</v>
      </c>
      <c r="EN1150" s="9">
        <v>64.2</v>
      </c>
      <c r="EO1150" s="9">
        <v>57.5</v>
      </c>
      <c r="EP1150" s="9">
        <v>57.6</v>
      </c>
      <c r="EQ1150" s="9">
        <v>57.37</v>
      </c>
      <c r="ER1150" s="9">
        <v>58.3</v>
      </c>
      <c r="ES1150" s="9">
        <v>60.5</v>
      </c>
      <c r="ET1150" s="9">
        <v>66.599999999999994</v>
      </c>
      <c r="EU1150" s="9">
        <v>68.430000000000007</v>
      </c>
      <c r="EV1150" s="9">
        <v>68.83</v>
      </c>
      <c r="EW1150" s="9">
        <v>68.84</v>
      </c>
      <c r="EX1150" s="9">
        <v>68.33</v>
      </c>
      <c r="EY1150" s="9">
        <v>66.34</v>
      </c>
      <c r="EZ1150" s="9">
        <v>61.48</v>
      </c>
      <c r="FA1150" s="9">
        <v>59.55</v>
      </c>
      <c r="FB1150" s="9">
        <v>58.47</v>
      </c>
      <c r="FC1150" s="9">
        <v>58.32</v>
      </c>
      <c r="FD1150" s="9">
        <v>59.28</v>
      </c>
      <c r="FE1150" s="9">
        <v>60.94</v>
      </c>
      <c r="FF1150" s="9">
        <v>67</v>
      </c>
      <c r="FG1150" s="9">
        <v>68.19</v>
      </c>
      <c r="FH1150" s="9">
        <v>68.760000000000005</v>
      </c>
      <c r="FI1150" s="9">
        <v>68.27</v>
      </c>
      <c r="FJ1150" s="9">
        <v>68.05</v>
      </c>
      <c r="FK1150" s="9">
        <v>66.92</v>
      </c>
      <c r="FL1150" s="9">
        <v>62.77</v>
      </c>
      <c r="FM1150" s="9">
        <v>61.51</v>
      </c>
      <c r="FO1150" s="9">
        <v>84.575299999999999</v>
      </c>
      <c r="FP1150" s="7">
        <v>114.64</v>
      </c>
      <c r="FQ1150" s="9">
        <v>1.3392999999999999</v>
      </c>
      <c r="FT1150" s="7">
        <v>4.51</v>
      </c>
      <c r="FU1150" s="7">
        <v>5.13</v>
      </c>
      <c r="FV1150" s="9">
        <v>84.811099999999996</v>
      </c>
      <c r="FX1150" s="9">
        <v>111.28</v>
      </c>
      <c r="FY1150" s="9">
        <v>102.01</v>
      </c>
      <c r="FZ1150" s="9">
        <v>91.88</v>
      </c>
      <c r="GA1150" s="9">
        <v>82.91</v>
      </c>
      <c r="GB1150" s="9">
        <v>77.459999999999994</v>
      </c>
      <c r="GD1150" s="9">
        <v>111.28</v>
      </c>
      <c r="GE1150" s="9">
        <v>106.71</v>
      </c>
      <c r="GF1150" s="9">
        <v>102.01</v>
      </c>
      <c r="GG1150" s="9">
        <v>97.88</v>
      </c>
      <c r="GH1150" s="9">
        <v>94.57</v>
      </c>
      <c r="GI1150" s="9">
        <v>91.88</v>
      </c>
      <c r="GJ1150" s="9">
        <v>89.64</v>
      </c>
      <c r="GK1150" s="9">
        <v>87.77</v>
      </c>
      <c r="GL1150" s="9">
        <v>86.23</v>
      </c>
      <c r="GM1150" s="9">
        <v>84.93</v>
      </c>
      <c r="GN1150" s="9">
        <v>83.84</v>
      </c>
      <c r="GO1150" s="9">
        <v>82.91</v>
      </c>
      <c r="GP1150" s="9">
        <v>82.1</v>
      </c>
      <c r="GQ1150" s="9">
        <v>81.41</v>
      </c>
      <c r="GR1150" s="9">
        <v>80.8</v>
      </c>
      <c r="GS1150" s="9">
        <v>80.260000000000005</v>
      </c>
      <c r="GT1150" s="9">
        <v>79.790000000000006</v>
      </c>
      <c r="GU1150" s="9">
        <v>79.36</v>
      </c>
      <c r="GV1150" s="9">
        <v>78.930000000000007</v>
      </c>
      <c r="GW1150" s="9">
        <v>78.56</v>
      </c>
      <c r="GX1150" s="9">
        <v>78.260000000000005</v>
      </c>
      <c r="GY1150" s="9">
        <v>77.989999999999995</v>
      </c>
      <c r="GZ1150" s="9">
        <v>77.73</v>
      </c>
      <c r="HA1150" s="9">
        <v>77.459999999999994</v>
      </c>
      <c r="HB1150" s="9">
        <v>77.19</v>
      </c>
      <c r="HC1150" s="9">
        <v>76.92</v>
      </c>
      <c r="HD1150" s="9">
        <v>76.66</v>
      </c>
      <c r="HE1150" s="9">
        <v>76.41</v>
      </c>
      <c r="HF1150" s="9">
        <v>76.17</v>
      </c>
      <c r="HG1150" s="9">
        <v>75.97</v>
      </c>
      <c r="HH1150" s="9">
        <v>75.739999999999995</v>
      </c>
      <c r="HI1150" s="9">
        <v>75.52</v>
      </c>
      <c r="HJ1150" s="9">
        <v>75.37</v>
      </c>
      <c r="HK1150" s="9">
        <v>75.209999999999994</v>
      </c>
      <c r="HL1150" s="9">
        <v>75.06</v>
      </c>
      <c r="HM1150" s="9">
        <v>74.930000000000007</v>
      </c>
      <c r="HN1150" s="9">
        <v>74.77</v>
      </c>
      <c r="HO1150" s="9">
        <v>74.56</v>
      </c>
      <c r="HP1150" s="9">
        <v>74.38</v>
      </c>
      <c r="HQ1150" s="9">
        <v>74.180000000000007</v>
      </c>
      <c r="HR1150" s="9">
        <v>73.98</v>
      </c>
      <c r="HS1150" s="9">
        <v>73.86</v>
      </c>
      <c r="HT1150" s="9">
        <v>73.709999999999994</v>
      </c>
      <c r="HU1150" s="9">
        <v>73.540000000000006</v>
      </c>
      <c r="HV1150" s="9">
        <v>73.44</v>
      </c>
      <c r="HW1150" s="9">
        <v>73.349999999999994</v>
      </c>
      <c r="HX1150" s="9">
        <v>73.27</v>
      </c>
      <c r="HY1150" s="9">
        <v>73.19</v>
      </c>
      <c r="ID1150" s="14">
        <v>84.838099999999997</v>
      </c>
      <c r="IE1150" s="14">
        <v>84.747900000000001</v>
      </c>
      <c r="IF1150" s="14">
        <v>-0.10641399999999999</v>
      </c>
      <c r="IH1150" s="7">
        <v>111.28</v>
      </c>
      <c r="II1150" s="9">
        <v>126.65</v>
      </c>
    </row>
    <row r="1151" spans="1:243" x14ac:dyDescent="0.35">
      <c r="A1151" s="6">
        <f t="shared" si="236"/>
        <v>46162</v>
      </c>
      <c r="B1151" s="13">
        <f t="shared" si="247"/>
        <v>5</v>
      </c>
      <c r="C1151" s="13">
        <f t="shared" si="248"/>
        <v>2026</v>
      </c>
      <c r="D1151">
        <f t="shared" si="249"/>
        <v>202605</v>
      </c>
      <c r="E1151">
        <f t="shared" si="250"/>
        <v>2</v>
      </c>
      <c r="F1151">
        <f t="shared" si="251"/>
        <v>202602</v>
      </c>
      <c r="G1151" t="s">
        <v>2522</v>
      </c>
      <c r="H1151" s="9">
        <v>3.75</v>
      </c>
      <c r="I1151" s="9">
        <v>3.7301000000000002</v>
      </c>
      <c r="J1151" s="10">
        <v>3.7227505999999999</v>
      </c>
      <c r="K1151" s="10">
        <v>3.7868246000000001</v>
      </c>
      <c r="L1151" s="10">
        <v>3.8586456</v>
      </c>
      <c r="M1151" s="10">
        <v>3.9360898</v>
      </c>
      <c r="N1151" s="10">
        <v>4.0150112</v>
      </c>
      <c r="O1151" s="10">
        <v>4.0893269999999999</v>
      </c>
      <c r="P1151" s="10">
        <v>4.1563869999999996</v>
      </c>
      <c r="Q1151" s="10">
        <v>4.2148535000000003</v>
      </c>
      <c r="R1151" s="10">
        <v>4.2645580000000001</v>
      </c>
      <c r="S1151" s="10">
        <v>4.3063133999999996</v>
      </c>
      <c r="T1151" s="10">
        <v>4.3404606000000001</v>
      </c>
      <c r="U1151" s="10">
        <v>4.3663980000000002</v>
      </c>
      <c r="V1151" s="10">
        <v>4.3839784000000002</v>
      </c>
      <c r="W1151" s="10">
        <v>4.3939398000000001</v>
      </c>
      <c r="X1151" s="10">
        <v>4.3972068000000002</v>
      </c>
      <c r="Y1151" s="10">
        <v>4.3947038999999997</v>
      </c>
      <c r="Z1151" s="10">
        <v>4.3873556999999996</v>
      </c>
      <c r="AA1151" s="10">
        <v>4.3760868999999998</v>
      </c>
      <c r="AB1151" s="10">
        <v>4.3618100000000002</v>
      </c>
      <c r="AC1151" s="10">
        <v>4.3453685999999996</v>
      </c>
      <c r="AD1151" s="10">
        <v>4.3275829999999997</v>
      </c>
      <c r="AE1151" s="10">
        <v>4.3092727000000002</v>
      </c>
      <c r="AF1151" s="10">
        <v>4.2912574000000001</v>
      </c>
      <c r="AG1151" s="10">
        <v>4.2743573000000001</v>
      </c>
      <c r="AH1151" s="10">
        <v>4.2592831000000002</v>
      </c>
      <c r="AI1151" s="10">
        <v>4.2461595000000001</v>
      </c>
      <c r="AJ1151" s="10">
        <v>4.2349154999999996</v>
      </c>
      <c r="AK1151" s="10">
        <v>4.2254791000000003</v>
      </c>
      <c r="AL1151" s="10">
        <v>4.2177787000000002</v>
      </c>
      <c r="AM1151" s="10">
        <v>4.2117427999999997</v>
      </c>
      <c r="AN1151" s="10">
        <v>4.2072995000000004</v>
      </c>
      <c r="AO1151" s="10">
        <v>4.2043773</v>
      </c>
      <c r="AP1151" s="10">
        <v>4.2029044999999998</v>
      </c>
      <c r="AQ1151" s="10">
        <v>4.2028093999999996</v>
      </c>
      <c r="AR1151" s="10">
        <v>4.2040205000000004</v>
      </c>
      <c r="AS1151" s="10">
        <v>4.2064659000000004</v>
      </c>
      <c r="AT1151" s="10">
        <v>4.2100733999999997</v>
      </c>
      <c r="AU1151" s="10">
        <v>4.2147664000000002</v>
      </c>
      <c r="AV1151" s="10">
        <v>4.2204676000000001</v>
      </c>
      <c r="AW1151" s="10">
        <v>4.2270991999999996</v>
      </c>
      <c r="AX1151" s="10">
        <v>4.2345838999999996</v>
      </c>
      <c r="AY1151" s="10">
        <v>4.2428439999999998</v>
      </c>
      <c r="AZ1151" s="10">
        <v>4.2518019999999996</v>
      </c>
      <c r="BA1151" s="10">
        <v>4.2613804999999996</v>
      </c>
      <c r="BB1151" s="10">
        <v>4.2715017</v>
      </c>
      <c r="BC1151" s="10">
        <v>4.2820881999999996</v>
      </c>
      <c r="BD1151" s="10">
        <v>4.2930625999999998</v>
      </c>
      <c r="BE1151" s="10">
        <v>4.3043471000000002</v>
      </c>
      <c r="BF1151" s="10">
        <v>4.3158738999999997</v>
      </c>
      <c r="BG1151" s="10">
        <v>4.3276186000000001</v>
      </c>
      <c r="BH1151" s="10">
        <v>4.3395678000000002</v>
      </c>
      <c r="BI1151" s="10">
        <v>4.3517087999999999</v>
      </c>
      <c r="BJ1151" s="10">
        <v>4.3640289000000001</v>
      </c>
      <c r="BK1151" s="10">
        <v>4.3765147000000004</v>
      </c>
      <c r="BL1151" s="10">
        <v>4.3891536000000002</v>
      </c>
      <c r="BM1151" s="10">
        <v>4.4019328</v>
      </c>
      <c r="BN1151" s="10">
        <v>4.4148391</v>
      </c>
      <c r="BO1151" s="10">
        <v>4.4278595999999997</v>
      </c>
      <c r="BP1151" s="10">
        <v>4.4409817</v>
      </c>
      <c r="BQ1151" s="10">
        <v>4.4541921000000002</v>
      </c>
      <c r="BR1151" s="10">
        <v>4.5348062999999996</v>
      </c>
      <c r="BS1151" s="10">
        <v>4.6166678000000001</v>
      </c>
      <c r="BU1151" s="9">
        <v>120.71</v>
      </c>
      <c r="BV1151" s="9">
        <v>120.06</v>
      </c>
      <c r="BW1151" s="9">
        <v>120.37</v>
      </c>
      <c r="BX1151" s="9">
        <v>121.56</v>
      </c>
      <c r="BY1151" s="9">
        <v>121.6</v>
      </c>
      <c r="BZ1151" s="9">
        <v>123.7</v>
      </c>
      <c r="CA1151" s="9">
        <v>125.12</v>
      </c>
      <c r="CB1151" s="9">
        <v>125.16</v>
      </c>
      <c r="CC1151" s="9">
        <v>123.7</v>
      </c>
      <c r="CD1151" s="9">
        <v>112.94</v>
      </c>
      <c r="CE1151" s="9">
        <v>96.44</v>
      </c>
      <c r="CF1151" s="9">
        <v>85.98</v>
      </c>
      <c r="CG1151" s="9">
        <v>83.02</v>
      </c>
      <c r="CH1151" s="9">
        <v>83.51</v>
      </c>
      <c r="CI1151" s="9">
        <v>83.95</v>
      </c>
      <c r="CJ1151" s="9">
        <v>84.71</v>
      </c>
      <c r="CK1151" s="9">
        <v>84.85</v>
      </c>
      <c r="CL1151" s="9">
        <v>86.46</v>
      </c>
      <c r="CM1151" s="9">
        <v>87.98</v>
      </c>
      <c r="CN1151" s="9">
        <v>89.91</v>
      </c>
      <c r="CO1151" s="9">
        <v>89.21</v>
      </c>
      <c r="CP1151" s="9">
        <v>82.53</v>
      </c>
      <c r="CQ1151" s="9">
        <v>69.42</v>
      </c>
      <c r="CR1151" s="9">
        <v>64.39</v>
      </c>
      <c r="CS1151" s="9">
        <v>63.23</v>
      </c>
      <c r="CT1151" s="9">
        <v>62</v>
      </c>
      <c r="CU1151" s="9">
        <v>61.66</v>
      </c>
      <c r="CV1151" s="9">
        <v>63.15</v>
      </c>
      <c r="CW1151" s="9">
        <v>67.92</v>
      </c>
      <c r="CX1151" s="9">
        <v>69.8</v>
      </c>
      <c r="CY1151" s="9">
        <v>71.08</v>
      </c>
      <c r="CZ1151" s="9">
        <v>74.569999999999993</v>
      </c>
      <c r="DA1151" s="9">
        <v>73.790000000000006</v>
      </c>
      <c r="DB1151" s="9">
        <v>71.41</v>
      </c>
      <c r="DC1151" s="9">
        <v>61.69</v>
      </c>
      <c r="DD1151" s="9">
        <v>57.65</v>
      </c>
      <c r="DE1151" s="9">
        <v>56.26</v>
      </c>
      <c r="DF1151" s="9">
        <v>57.78</v>
      </c>
      <c r="DG1151" s="9">
        <v>57.92</v>
      </c>
      <c r="DH1151" s="9">
        <v>59.28</v>
      </c>
      <c r="DI1151" s="9">
        <v>63.95</v>
      </c>
      <c r="DJ1151" s="9">
        <v>66.09</v>
      </c>
      <c r="DK1151" s="9">
        <v>68.02</v>
      </c>
      <c r="DL1151" s="9">
        <v>68.849999999999994</v>
      </c>
      <c r="DM1151" s="9">
        <v>69.900000000000006</v>
      </c>
      <c r="DN1151" s="9">
        <v>68.84</v>
      </c>
      <c r="DO1151" s="9">
        <v>65.510000000000005</v>
      </c>
      <c r="DP1151" s="9">
        <v>62.63</v>
      </c>
      <c r="DR1151" s="9">
        <v>101.31</v>
      </c>
      <c r="DS1151" s="9">
        <v>101.3</v>
      </c>
      <c r="DT1151" s="9">
        <v>99.03</v>
      </c>
      <c r="DU1151" s="9">
        <v>101.82</v>
      </c>
      <c r="DV1151" s="9">
        <v>102.34</v>
      </c>
      <c r="DW1151" s="9">
        <v>103.08</v>
      </c>
      <c r="DX1151" s="9">
        <v>104.56</v>
      </c>
      <c r="DY1151" s="9">
        <v>101.93</v>
      </c>
      <c r="DZ1151" s="9">
        <v>102.68</v>
      </c>
      <c r="EA1151" s="9">
        <v>99.32</v>
      </c>
      <c r="EB1151" s="9">
        <v>81.239999999999995</v>
      </c>
      <c r="EC1151" s="9">
        <v>74.12</v>
      </c>
      <c r="ED1151" s="9">
        <v>71.7</v>
      </c>
      <c r="EE1151" s="9">
        <v>72.62</v>
      </c>
      <c r="EF1151" s="9">
        <v>73.760000000000005</v>
      </c>
      <c r="EG1151" s="9">
        <v>75.88</v>
      </c>
      <c r="EH1151" s="9">
        <v>77.209999999999994</v>
      </c>
      <c r="EI1151" s="9">
        <v>78.92</v>
      </c>
      <c r="EJ1151" s="9">
        <v>79.12</v>
      </c>
      <c r="EK1151" s="9">
        <v>79.239999999999995</v>
      </c>
      <c r="EL1151" s="9">
        <v>78.62</v>
      </c>
      <c r="EM1151" s="9">
        <v>75.88</v>
      </c>
      <c r="EN1151" s="9">
        <v>64.06</v>
      </c>
      <c r="EO1151" s="9">
        <v>57.36</v>
      </c>
      <c r="EP1151" s="9">
        <v>57.46</v>
      </c>
      <c r="EQ1151" s="9">
        <v>57.22</v>
      </c>
      <c r="ER1151" s="9">
        <v>58.16</v>
      </c>
      <c r="ES1151" s="9">
        <v>60.36</v>
      </c>
      <c r="ET1151" s="9">
        <v>65.75</v>
      </c>
      <c r="EU1151" s="9">
        <v>67.56</v>
      </c>
      <c r="EV1151" s="9">
        <v>67.959999999999994</v>
      </c>
      <c r="EW1151" s="9">
        <v>67.959999999999994</v>
      </c>
      <c r="EX1151" s="9">
        <v>67.459999999999994</v>
      </c>
      <c r="EY1151" s="9">
        <v>65.5</v>
      </c>
      <c r="EZ1151" s="9">
        <v>61.32</v>
      </c>
      <c r="FA1151" s="9">
        <v>59.39</v>
      </c>
      <c r="FB1151" s="9">
        <v>58.31</v>
      </c>
      <c r="FC1151" s="9">
        <v>58.16</v>
      </c>
      <c r="FD1151" s="9">
        <v>59.12</v>
      </c>
      <c r="FE1151" s="9">
        <v>60.78</v>
      </c>
      <c r="FF1151" s="9">
        <v>67.45</v>
      </c>
      <c r="FG1151" s="9">
        <v>68.650000000000006</v>
      </c>
      <c r="FH1151" s="9">
        <v>69.23</v>
      </c>
      <c r="FI1151" s="9">
        <v>68.73</v>
      </c>
      <c r="FJ1151" s="9">
        <v>68.510000000000005</v>
      </c>
      <c r="FK1151" s="9">
        <v>67.37</v>
      </c>
      <c r="FL1151" s="9">
        <v>62.72</v>
      </c>
      <c r="FM1151" s="9">
        <v>61.46</v>
      </c>
      <c r="FO1151" s="9">
        <v>84.651899999999998</v>
      </c>
      <c r="FP1151" s="7">
        <v>108.93</v>
      </c>
      <c r="FQ1151" s="9">
        <v>1.3432999999999999</v>
      </c>
      <c r="FT1151" s="7">
        <v>4.37</v>
      </c>
      <c r="FU1151" s="7">
        <v>4.9800000000000004</v>
      </c>
      <c r="FV1151" s="9">
        <v>84.910700000000006</v>
      </c>
      <c r="FX1151" s="9">
        <v>105.02</v>
      </c>
      <c r="FY1151" s="9">
        <v>97.02</v>
      </c>
      <c r="FZ1151" s="9">
        <v>88.24</v>
      </c>
      <c r="GA1151" s="9">
        <v>80.56</v>
      </c>
      <c r="GB1151" s="9">
        <v>76.13</v>
      </c>
      <c r="GD1151" s="9">
        <v>105.02</v>
      </c>
      <c r="GE1151" s="9">
        <v>101.04</v>
      </c>
      <c r="GF1151" s="9">
        <v>97.02</v>
      </c>
      <c r="GG1151" s="9">
        <v>93.45</v>
      </c>
      <c r="GH1151" s="9">
        <v>90.58</v>
      </c>
      <c r="GI1151" s="9">
        <v>88.24</v>
      </c>
      <c r="GJ1151" s="9">
        <v>86.31</v>
      </c>
      <c r="GK1151" s="9">
        <v>84.7</v>
      </c>
      <c r="GL1151" s="9">
        <v>83.37</v>
      </c>
      <c r="GM1151" s="9">
        <v>82.26</v>
      </c>
      <c r="GN1151" s="9">
        <v>81.34</v>
      </c>
      <c r="GO1151" s="9">
        <v>80.56</v>
      </c>
      <c r="GP1151" s="9">
        <v>79.89</v>
      </c>
      <c r="GQ1151" s="9">
        <v>79.33</v>
      </c>
      <c r="GR1151" s="9">
        <v>78.84</v>
      </c>
      <c r="GS1151" s="9">
        <v>78.400000000000006</v>
      </c>
      <c r="GT1151" s="9">
        <v>78.02</v>
      </c>
      <c r="GU1151" s="9">
        <v>77.680000000000007</v>
      </c>
      <c r="GV1151" s="9">
        <v>77.33</v>
      </c>
      <c r="GW1151" s="9">
        <v>77.03</v>
      </c>
      <c r="GX1151" s="9">
        <v>76.78</v>
      </c>
      <c r="GY1151" s="9">
        <v>76.56</v>
      </c>
      <c r="GZ1151" s="9">
        <v>76.349999999999994</v>
      </c>
      <c r="HA1151" s="9">
        <v>76.13</v>
      </c>
      <c r="HB1151" s="9">
        <v>75.900000000000006</v>
      </c>
      <c r="HC1151" s="9">
        <v>75.67</v>
      </c>
      <c r="HD1151" s="9">
        <v>75.45</v>
      </c>
      <c r="HE1151" s="9">
        <v>75.239999999999995</v>
      </c>
      <c r="HF1151" s="9">
        <v>75.040000000000006</v>
      </c>
      <c r="HG1151" s="9">
        <v>74.87</v>
      </c>
      <c r="HH1151" s="9">
        <v>74.67</v>
      </c>
      <c r="HI1151" s="9">
        <v>74.48</v>
      </c>
      <c r="HJ1151" s="9">
        <v>74.36</v>
      </c>
      <c r="HK1151" s="9">
        <v>74.23</v>
      </c>
      <c r="HL1151" s="9">
        <v>74.099999999999994</v>
      </c>
      <c r="HM1151" s="9">
        <v>73.989999999999995</v>
      </c>
      <c r="HN1151" s="9">
        <v>73.84</v>
      </c>
      <c r="HO1151" s="9">
        <v>73.650000000000006</v>
      </c>
      <c r="HP1151" s="9">
        <v>73.5</v>
      </c>
      <c r="HQ1151" s="9">
        <v>73.33</v>
      </c>
      <c r="HR1151" s="9">
        <v>73.150000000000006</v>
      </c>
      <c r="HS1151" s="9">
        <v>73.05</v>
      </c>
      <c r="HT1151" s="9">
        <v>72.91</v>
      </c>
      <c r="HU1151" s="9">
        <v>72.75</v>
      </c>
      <c r="HV1151" s="9">
        <v>72.66</v>
      </c>
      <c r="HW1151" s="9">
        <v>72.58</v>
      </c>
      <c r="HX1151" s="9">
        <v>72.510000000000005</v>
      </c>
      <c r="HY1151" s="9">
        <v>72.430000000000007</v>
      </c>
      <c r="ID1151" s="14">
        <v>84.838099999999997</v>
      </c>
      <c r="IE1151" s="14">
        <v>84.747900000000001</v>
      </c>
      <c r="IF1151" s="14">
        <v>-0.10641399999999999</v>
      </c>
      <c r="IH1151" s="7">
        <v>105.02</v>
      </c>
      <c r="II1151" s="9">
        <v>120.71</v>
      </c>
    </row>
    <row r="1152" spans="1:243" x14ac:dyDescent="0.35">
      <c r="A1152" s="6">
        <f t="shared" si="236"/>
        <v>46163</v>
      </c>
      <c r="B1152" s="13">
        <f t="shared" si="247"/>
        <v>5</v>
      </c>
      <c r="C1152" s="13">
        <f t="shared" si="248"/>
        <v>2026</v>
      </c>
      <c r="D1152">
        <f t="shared" si="249"/>
        <v>202605</v>
      </c>
      <c r="E1152">
        <f t="shared" si="250"/>
        <v>2</v>
      </c>
      <c r="F1152">
        <f t="shared" si="251"/>
        <v>202602</v>
      </c>
      <c r="G1152" t="s">
        <v>2523</v>
      </c>
      <c r="H1152" s="9">
        <v>3.75</v>
      </c>
      <c r="I1152" s="9">
        <v>3.7309000000000001</v>
      </c>
      <c r="J1152" s="10">
        <v>3.7369062999999998</v>
      </c>
      <c r="K1152" s="10">
        <v>3.7955595999999998</v>
      </c>
      <c r="L1152" s="10">
        <v>3.8636482000000001</v>
      </c>
      <c r="M1152" s="10">
        <v>3.9396912999999998</v>
      </c>
      <c r="N1152" s="10">
        <v>4.0186092999999996</v>
      </c>
      <c r="O1152" s="10">
        <v>4.0926182000000004</v>
      </c>
      <c r="P1152" s="10">
        <v>4.1578653000000001</v>
      </c>
      <c r="Q1152" s="10">
        <v>4.2127572000000004</v>
      </c>
      <c r="R1152" s="10">
        <v>4.2570576999999998</v>
      </c>
      <c r="S1152" s="10">
        <v>4.2923057</v>
      </c>
      <c r="T1152" s="10">
        <v>4.3192254999999999</v>
      </c>
      <c r="U1152" s="10">
        <v>4.3382759999999996</v>
      </c>
      <c r="V1152" s="10">
        <v>4.3505858000000002</v>
      </c>
      <c r="W1152" s="10">
        <v>4.3570020999999999</v>
      </c>
      <c r="X1152" s="10">
        <v>4.35825</v>
      </c>
      <c r="Y1152" s="10">
        <v>4.3550548999999998</v>
      </c>
      <c r="Z1152" s="10">
        <v>4.3481417999999996</v>
      </c>
      <c r="AA1152" s="10">
        <v>4.3382363000000002</v>
      </c>
      <c r="AB1152" s="10">
        <v>4.3260516999999998</v>
      </c>
      <c r="AC1152" s="10">
        <v>4.3122406</v>
      </c>
      <c r="AD1152" s="10">
        <v>4.2974366000000002</v>
      </c>
      <c r="AE1152" s="10">
        <v>4.2822731000000003</v>
      </c>
      <c r="AF1152" s="10">
        <v>4.2673832000000003</v>
      </c>
      <c r="AG1152" s="10">
        <v>4.2534007000000003</v>
      </c>
      <c r="AH1152" s="10">
        <v>4.2408665000000001</v>
      </c>
      <c r="AI1152" s="10">
        <v>4.2298714999999998</v>
      </c>
      <c r="AJ1152" s="10">
        <v>4.2203701000000002</v>
      </c>
      <c r="AK1152" s="10">
        <v>4.2123163000000003</v>
      </c>
      <c r="AL1152" s="10">
        <v>4.2056640999999999</v>
      </c>
      <c r="AM1152" s="10">
        <v>4.2003678000000004</v>
      </c>
      <c r="AN1152" s="10">
        <v>4.1963813999999999</v>
      </c>
      <c r="AO1152" s="10">
        <v>4.1936590999999996</v>
      </c>
      <c r="AP1152" s="10">
        <v>4.1921549000000002</v>
      </c>
      <c r="AQ1152" s="10">
        <v>4.1918230000000003</v>
      </c>
      <c r="AR1152" s="10">
        <v>4.1926176000000002</v>
      </c>
      <c r="AS1152" s="10">
        <v>4.1944926000000002</v>
      </c>
      <c r="AT1152" s="10">
        <v>4.1973992999999998</v>
      </c>
      <c r="AU1152" s="10">
        <v>4.2012767999999996</v>
      </c>
      <c r="AV1152" s="10">
        <v>4.2060601000000002</v>
      </c>
      <c r="AW1152" s="10">
        <v>4.2116847999999996</v>
      </c>
      <c r="AX1152" s="10">
        <v>4.2180863999999998</v>
      </c>
      <c r="AY1152" s="10">
        <v>4.2251998999999998</v>
      </c>
      <c r="AZ1152" s="10">
        <v>4.2329610000000004</v>
      </c>
      <c r="BA1152" s="10">
        <v>4.2413049999999997</v>
      </c>
      <c r="BB1152" s="10">
        <v>4.2501671999999999</v>
      </c>
      <c r="BC1152" s="10">
        <v>4.2594829000000001</v>
      </c>
      <c r="BD1152" s="10">
        <v>4.2691878000000001</v>
      </c>
      <c r="BE1152" s="10">
        <v>4.279217</v>
      </c>
      <c r="BF1152" s="10">
        <v>4.2895140999999999</v>
      </c>
      <c r="BG1152" s="10">
        <v>4.3000593</v>
      </c>
      <c r="BH1152" s="10">
        <v>4.3108421999999997</v>
      </c>
      <c r="BI1152" s="10">
        <v>4.3218529999999999</v>
      </c>
      <c r="BJ1152" s="10">
        <v>4.3330817000000001</v>
      </c>
      <c r="BK1152" s="10">
        <v>4.3445179999999999</v>
      </c>
      <c r="BL1152" s="10">
        <v>4.3561519999999998</v>
      </c>
      <c r="BM1152" s="10">
        <v>4.3679737999999997</v>
      </c>
      <c r="BN1152" s="10">
        <v>4.3799731</v>
      </c>
      <c r="BO1152" s="10">
        <v>4.3921400000000004</v>
      </c>
      <c r="BP1152" s="10">
        <v>4.4044644999999996</v>
      </c>
      <c r="BQ1152" s="10">
        <v>4.4169365000000003</v>
      </c>
      <c r="BR1152" s="10">
        <v>4.4944674999999998</v>
      </c>
      <c r="BS1152" s="10">
        <v>4.5757726999999999</v>
      </c>
      <c r="BU1152" s="9">
        <v>120.82</v>
      </c>
      <c r="BV1152" s="9">
        <v>120.06</v>
      </c>
      <c r="BW1152" s="9">
        <v>120.25</v>
      </c>
      <c r="BX1152" s="9">
        <v>121.39</v>
      </c>
      <c r="BY1152" s="9">
        <v>121.73</v>
      </c>
      <c r="BZ1152" s="9">
        <v>123.9</v>
      </c>
      <c r="CA1152" s="9">
        <v>125.19</v>
      </c>
      <c r="CB1152" s="9">
        <v>125.03</v>
      </c>
      <c r="CC1152" s="9">
        <v>123.04</v>
      </c>
      <c r="CD1152" s="9">
        <v>113.33</v>
      </c>
      <c r="CE1152" s="9">
        <v>95.83</v>
      </c>
      <c r="CF1152" s="9">
        <v>85.83</v>
      </c>
      <c r="CG1152" s="9">
        <v>82.72</v>
      </c>
      <c r="CH1152" s="9">
        <v>83.36</v>
      </c>
      <c r="CI1152" s="9">
        <v>84.02</v>
      </c>
      <c r="CJ1152" s="9">
        <v>84.84</v>
      </c>
      <c r="CK1152" s="9">
        <v>84.68</v>
      </c>
      <c r="CL1152" s="9">
        <v>86.35</v>
      </c>
      <c r="CM1152" s="9">
        <v>87.9</v>
      </c>
      <c r="CN1152" s="9">
        <v>89.35</v>
      </c>
      <c r="CO1152" s="9">
        <v>88.67</v>
      </c>
      <c r="CP1152" s="9">
        <v>82.06</v>
      </c>
      <c r="CQ1152" s="9">
        <v>69.8</v>
      </c>
      <c r="CR1152" s="9">
        <v>64.67</v>
      </c>
      <c r="CS1152" s="9">
        <v>63.5</v>
      </c>
      <c r="CT1152" s="9">
        <v>62.18</v>
      </c>
      <c r="CU1152" s="9">
        <v>61.85</v>
      </c>
      <c r="CV1152" s="9">
        <v>63.33</v>
      </c>
      <c r="CW1152" s="9">
        <v>67.78</v>
      </c>
      <c r="CX1152" s="9">
        <v>69.62</v>
      </c>
      <c r="CY1152" s="9">
        <v>70.900000000000006</v>
      </c>
      <c r="CZ1152" s="9">
        <v>74.42</v>
      </c>
      <c r="DA1152" s="9">
        <v>73.66</v>
      </c>
      <c r="DB1152" s="9">
        <v>71.28</v>
      </c>
      <c r="DC1152" s="9">
        <v>61.17</v>
      </c>
      <c r="DD1152" s="9">
        <v>57.13</v>
      </c>
      <c r="DE1152" s="9">
        <v>55.74</v>
      </c>
      <c r="DF1152" s="9">
        <v>57.26</v>
      </c>
      <c r="DG1152" s="9">
        <v>57.4</v>
      </c>
      <c r="DH1152" s="9">
        <v>58.77</v>
      </c>
      <c r="DI1152" s="9">
        <v>63.59</v>
      </c>
      <c r="DJ1152" s="9">
        <v>65.709999999999994</v>
      </c>
      <c r="DK1152" s="9">
        <v>67.66</v>
      </c>
      <c r="DL1152" s="9">
        <v>68.66</v>
      </c>
      <c r="DM1152" s="9">
        <v>69.709999999999994</v>
      </c>
      <c r="DN1152" s="9">
        <v>68.63</v>
      </c>
      <c r="DO1152" s="9">
        <v>64.59</v>
      </c>
      <c r="DP1152" s="9">
        <v>61.71</v>
      </c>
      <c r="DR1152" s="9">
        <v>102.2</v>
      </c>
      <c r="DS1152" s="9">
        <v>101.75</v>
      </c>
      <c r="DT1152" s="9">
        <v>99.12</v>
      </c>
      <c r="DU1152" s="9">
        <v>101.86</v>
      </c>
      <c r="DV1152" s="9">
        <v>102.5</v>
      </c>
      <c r="DW1152" s="9">
        <v>103.46</v>
      </c>
      <c r="DX1152" s="9">
        <v>104.94</v>
      </c>
      <c r="DY1152" s="9">
        <v>101.92</v>
      </c>
      <c r="DZ1152" s="9">
        <v>102.67</v>
      </c>
      <c r="EA1152" s="9">
        <v>99.31</v>
      </c>
      <c r="EB1152" s="9">
        <v>81.94</v>
      </c>
      <c r="EC1152" s="9">
        <v>74.819999999999993</v>
      </c>
      <c r="ED1152" s="9">
        <v>72.400000000000006</v>
      </c>
      <c r="EE1152" s="9">
        <v>73.34</v>
      </c>
      <c r="EF1152" s="9">
        <v>74.489999999999995</v>
      </c>
      <c r="EG1152" s="9">
        <v>76.62</v>
      </c>
      <c r="EH1152" s="9">
        <v>77.61</v>
      </c>
      <c r="EI1152" s="9">
        <v>79.33</v>
      </c>
      <c r="EJ1152" s="9">
        <v>79.53</v>
      </c>
      <c r="EK1152" s="9">
        <v>79.650000000000006</v>
      </c>
      <c r="EL1152" s="9">
        <v>79.03</v>
      </c>
      <c r="EM1152" s="9">
        <v>76.27</v>
      </c>
      <c r="EN1152" s="9">
        <v>64.900000000000006</v>
      </c>
      <c r="EO1152" s="9">
        <v>58.2</v>
      </c>
      <c r="EP1152" s="9">
        <v>58.3</v>
      </c>
      <c r="EQ1152" s="9">
        <v>58.06</v>
      </c>
      <c r="ER1152" s="9">
        <v>59</v>
      </c>
      <c r="ES1152" s="9">
        <v>61.2</v>
      </c>
      <c r="ET1152" s="9">
        <v>66.14</v>
      </c>
      <c r="EU1152" s="9">
        <v>67.95</v>
      </c>
      <c r="EV1152" s="9">
        <v>68.349999999999994</v>
      </c>
      <c r="EW1152" s="9">
        <v>68.349999999999994</v>
      </c>
      <c r="EX1152" s="9">
        <v>67.84</v>
      </c>
      <c r="EY1152" s="9">
        <v>65.88</v>
      </c>
      <c r="EZ1152" s="9">
        <v>61.91</v>
      </c>
      <c r="FA1152" s="9">
        <v>59.97</v>
      </c>
      <c r="FB1152" s="9">
        <v>58.88</v>
      </c>
      <c r="FC1152" s="9">
        <v>58.72</v>
      </c>
      <c r="FD1152" s="9">
        <v>59.68</v>
      </c>
      <c r="FE1152" s="9">
        <v>61.34</v>
      </c>
      <c r="FF1152" s="9">
        <v>67.739999999999995</v>
      </c>
      <c r="FG1152" s="9">
        <v>68.94</v>
      </c>
      <c r="FH1152" s="9">
        <v>69.510000000000005</v>
      </c>
      <c r="FI1152" s="9">
        <v>69</v>
      </c>
      <c r="FJ1152" s="9">
        <v>68.78</v>
      </c>
      <c r="FK1152" s="9">
        <v>67.64</v>
      </c>
      <c r="FL1152" s="9">
        <v>63.2</v>
      </c>
      <c r="FM1152" s="9">
        <v>61.93</v>
      </c>
      <c r="FO1152" s="9">
        <v>84.617400000000004</v>
      </c>
      <c r="FP1152" s="7">
        <v>105.84</v>
      </c>
      <c r="FQ1152" s="9">
        <v>1.3411999999999999</v>
      </c>
      <c r="FT1152" s="7">
        <v>4.34</v>
      </c>
      <c r="FU1152" s="7">
        <v>4.96</v>
      </c>
      <c r="FV1152" s="9">
        <v>84.874700000000004</v>
      </c>
      <c r="FX1152" s="9">
        <v>102.58</v>
      </c>
      <c r="FY1152" s="9">
        <v>96</v>
      </c>
      <c r="FZ1152" s="9">
        <v>87.81</v>
      </c>
      <c r="GA1152" s="9">
        <v>80.55</v>
      </c>
      <c r="GB1152" s="9">
        <v>76.239999999999995</v>
      </c>
      <c r="GD1152" s="9">
        <v>102.58</v>
      </c>
      <c r="GE1152" s="9">
        <v>99.5</v>
      </c>
      <c r="GF1152" s="9">
        <v>96</v>
      </c>
      <c r="GG1152" s="9">
        <v>92.73</v>
      </c>
      <c r="GH1152" s="9">
        <v>90.04</v>
      </c>
      <c r="GI1152" s="9">
        <v>87.81</v>
      </c>
      <c r="GJ1152" s="9">
        <v>85.96</v>
      </c>
      <c r="GK1152" s="9">
        <v>84.43</v>
      </c>
      <c r="GL1152" s="9">
        <v>83.17</v>
      </c>
      <c r="GM1152" s="9">
        <v>82.13</v>
      </c>
      <c r="GN1152" s="9">
        <v>81.27</v>
      </c>
      <c r="GO1152" s="9">
        <v>80.55</v>
      </c>
      <c r="GP1152" s="9">
        <v>79.92</v>
      </c>
      <c r="GQ1152" s="9">
        <v>79.37</v>
      </c>
      <c r="GR1152" s="9">
        <v>78.900000000000006</v>
      </c>
      <c r="GS1152" s="9">
        <v>78.48</v>
      </c>
      <c r="GT1152" s="9">
        <v>78.12</v>
      </c>
      <c r="GU1152" s="9">
        <v>77.790000000000006</v>
      </c>
      <c r="GV1152" s="9">
        <v>77.45</v>
      </c>
      <c r="GW1152" s="9">
        <v>77.150000000000006</v>
      </c>
      <c r="GX1152" s="9">
        <v>76.900000000000006</v>
      </c>
      <c r="GY1152" s="9">
        <v>76.67</v>
      </c>
      <c r="GZ1152" s="9">
        <v>76.459999999999994</v>
      </c>
      <c r="HA1152" s="9">
        <v>76.239999999999995</v>
      </c>
      <c r="HB1152" s="9">
        <v>76.010000000000005</v>
      </c>
      <c r="HC1152" s="9">
        <v>75.78</v>
      </c>
      <c r="HD1152" s="9">
        <v>75.540000000000006</v>
      </c>
      <c r="HE1152" s="9">
        <v>75.319999999999993</v>
      </c>
      <c r="HF1152" s="9">
        <v>75.12</v>
      </c>
      <c r="HG1152" s="9">
        <v>74.94</v>
      </c>
      <c r="HH1152" s="9">
        <v>74.73</v>
      </c>
      <c r="HI1152" s="9">
        <v>74.53</v>
      </c>
      <c r="HJ1152" s="9">
        <v>74.39</v>
      </c>
      <c r="HK1152" s="9">
        <v>74.25</v>
      </c>
      <c r="HL1152" s="9">
        <v>74.11</v>
      </c>
      <c r="HM1152" s="9">
        <v>73.989999999999995</v>
      </c>
      <c r="HN1152" s="9">
        <v>73.83</v>
      </c>
      <c r="HO1152" s="9">
        <v>73.63</v>
      </c>
      <c r="HP1152" s="9">
        <v>73.459999999999994</v>
      </c>
      <c r="HQ1152" s="9">
        <v>73.28</v>
      </c>
      <c r="HR1152" s="9">
        <v>73.08</v>
      </c>
      <c r="HS1152" s="9">
        <v>72.97</v>
      </c>
      <c r="HT1152" s="9">
        <v>72.819999999999993</v>
      </c>
      <c r="HU1152" s="9">
        <v>72.650000000000006</v>
      </c>
      <c r="HV1152" s="9">
        <v>72.55</v>
      </c>
      <c r="HW1152" s="9">
        <v>72.459999999999994</v>
      </c>
      <c r="HX1152" s="9">
        <v>72.38</v>
      </c>
      <c r="HY1152" s="9">
        <v>72.290000000000006</v>
      </c>
      <c r="ID1152" s="14">
        <v>84.838099999999997</v>
      </c>
      <c r="IE1152" s="14">
        <v>84.747900000000001</v>
      </c>
      <c r="IF1152" s="14">
        <v>-0.10641399999999999</v>
      </c>
      <c r="IH1152" s="7">
        <v>102.58</v>
      </c>
      <c r="II1152" s="9">
        <v>120.82</v>
      </c>
    </row>
    <row r="1153" spans="1:243" x14ac:dyDescent="0.35">
      <c r="A1153" s="6">
        <f t="shared" si="236"/>
        <v>46164</v>
      </c>
      <c r="B1153" s="13">
        <f t="shared" si="247"/>
        <v>5</v>
      </c>
      <c r="C1153" s="13">
        <f t="shared" si="248"/>
        <v>2026</v>
      </c>
      <c r="D1153">
        <f t="shared" si="249"/>
        <v>202605</v>
      </c>
      <c r="E1153">
        <f t="shared" si="250"/>
        <v>2</v>
      </c>
      <c r="F1153">
        <f t="shared" si="251"/>
        <v>202602</v>
      </c>
      <c r="G1153" t="s">
        <v>2524</v>
      </c>
      <c r="H1153" s="9">
        <v>3.75</v>
      </c>
      <c r="I1153" s="9">
        <v>3.7301000000000002</v>
      </c>
      <c r="J1153" s="10">
        <v>3.7353271000000001</v>
      </c>
      <c r="K1153" s="10">
        <v>3.7981636999999999</v>
      </c>
      <c r="L1153" s="10">
        <v>3.8681937</v>
      </c>
      <c r="M1153" s="10">
        <v>3.9454185000000002</v>
      </c>
      <c r="N1153" s="10">
        <v>4.0252730999999997</v>
      </c>
      <c r="O1153" s="10">
        <v>4.1003398000000004</v>
      </c>
      <c r="P1153" s="10">
        <v>4.1670438000000001</v>
      </c>
      <c r="Q1153" s="10">
        <v>4.2236265</v>
      </c>
      <c r="R1153" s="10">
        <v>4.2696766999999998</v>
      </c>
      <c r="S1153" s="10">
        <v>4.3067316</v>
      </c>
      <c r="T1153" s="10">
        <v>4.3348553000000001</v>
      </c>
      <c r="U1153" s="10">
        <v>4.3544695000000004</v>
      </c>
      <c r="V1153" s="10">
        <v>4.3659172000000002</v>
      </c>
      <c r="W1153" s="10">
        <v>4.3701236999999997</v>
      </c>
      <c r="X1153" s="10">
        <v>4.3682340000000002</v>
      </c>
      <c r="Y1153" s="10">
        <v>4.3613930999999999</v>
      </c>
      <c r="Z1153" s="10">
        <v>4.350746</v>
      </c>
      <c r="AA1153" s="10">
        <v>4.3374379000000003</v>
      </c>
      <c r="AB1153" s="10">
        <v>4.3225218999999999</v>
      </c>
      <c r="AC1153" s="10">
        <v>4.3066247999999998</v>
      </c>
      <c r="AD1153" s="10">
        <v>4.2902507999999999</v>
      </c>
      <c r="AE1153" s="10">
        <v>4.2739032999999997</v>
      </c>
      <c r="AF1153" s="10">
        <v>4.2580856000000002</v>
      </c>
      <c r="AG1153" s="10">
        <v>4.2433018999999996</v>
      </c>
      <c r="AH1153" s="10">
        <v>4.2299720000000001</v>
      </c>
      <c r="AI1153" s="10">
        <v>4.2181479</v>
      </c>
      <c r="AJ1153" s="10">
        <v>4.2077800999999999</v>
      </c>
      <c r="AK1153" s="10">
        <v>4.1988187000000003</v>
      </c>
      <c r="AL1153" s="10">
        <v>4.1912139000000002</v>
      </c>
      <c r="AM1153" s="10">
        <v>4.1849163000000003</v>
      </c>
      <c r="AN1153" s="10">
        <v>4.1798760000000001</v>
      </c>
      <c r="AO1153" s="10">
        <v>4.1760434000000002</v>
      </c>
      <c r="AP1153" s="10">
        <v>4.1733687000000002</v>
      </c>
      <c r="AQ1153" s="10">
        <v>4.1718023000000004</v>
      </c>
      <c r="AR1153" s="10">
        <v>4.1712945000000001</v>
      </c>
      <c r="AS1153" s="10">
        <v>4.1717956000000003</v>
      </c>
      <c r="AT1153" s="10">
        <v>4.1732559</v>
      </c>
      <c r="AU1153" s="10">
        <v>4.1756267999999999</v>
      </c>
      <c r="AV1153" s="10">
        <v>4.1788596</v>
      </c>
      <c r="AW1153" s="10">
        <v>4.1829055999999998</v>
      </c>
      <c r="AX1153" s="10">
        <v>4.1877164000000002</v>
      </c>
      <c r="AY1153" s="10">
        <v>4.1932431000000001</v>
      </c>
      <c r="AZ1153" s="10">
        <v>4.1994372999999996</v>
      </c>
      <c r="BA1153" s="10">
        <v>4.2062502999999998</v>
      </c>
      <c r="BB1153" s="10">
        <v>4.2136334</v>
      </c>
      <c r="BC1153" s="10">
        <v>4.2215381000000001</v>
      </c>
      <c r="BD1153" s="10">
        <v>4.2299157999999997</v>
      </c>
      <c r="BE1153" s="10">
        <v>4.2387176999999996</v>
      </c>
      <c r="BF1153" s="10">
        <v>4.2478999000000002</v>
      </c>
      <c r="BG1153" s="10">
        <v>4.2574389999999998</v>
      </c>
      <c r="BH1153" s="10">
        <v>4.2673167999999997</v>
      </c>
      <c r="BI1153" s="10">
        <v>4.2775154000000004</v>
      </c>
      <c r="BJ1153" s="10">
        <v>4.2880171000000002</v>
      </c>
      <c r="BK1153" s="10">
        <v>4.2988035</v>
      </c>
      <c r="BL1153" s="10">
        <v>4.309857</v>
      </c>
      <c r="BM1153" s="10">
        <v>4.3211595999999997</v>
      </c>
      <c r="BN1153" s="10">
        <v>4.3326931999999996</v>
      </c>
      <c r="BO1153" s="10">
        <v>4.3444399999999996</v>
      </c>
      <c r="BP1153" s="10">
        <v>4.3563821000000003</v>
      </c>
      <c r="BQ1153" s="10">
        <v>4.3685013000000001</v>
      </c>
      <c r="BR1153" s="10">
        <v>4.4442405999999997</v>
      </c>
      <c r="BS1153" s="10">
        <v>4.5236967000000003</v>
      </c>
      <c r="BU1153" s="9">
        <v>118.47</v>
      </c>
      <c r="BV1153" s="9">
        <v>117.91</v>
      </c>
      <c r="BW1153" s="9">
        <v>118.12</v>
      </c>
      <c r="BX1153" s="9">
        <v>118.97</v>
      </c>
      <c r="BY1153" s="9">
        <v>119.22</v>
      </c>
      <c r="BZ1153" s="9">
        <v>121.54</v>
      </c>
      <c r="CA1153" s="9">
        <v>122.82</v>
      </c>
      <c r="CB1153" s="9">
        <v>122.95</v>
      </c>
      <c r="CC1153" s="9">
        <v>121.29</v>
      </c>
      <c r="CD1153" s="9">
        <v>111.4</v>
      </c>
      <c r="CE1153" s="9">
        <v>94.6</v>
      </c>
      <c r="CF1153" s="9">
        <v>85.26</v>
      </c>
      <c r="CG1153" s="9">
        <v>82.38</v>
      </c>
      <c r="CH1153" s="9">
        <v>83.12</v>
      </c>
      <c r="CI1153" s="9">
        <v>83.85</v>
      </c>
      <c r="CJ1153" s="9">
        <v>84.8</v>
      </c>
      <c r="CK1153" s="9">
        <v>84.61</v>
      </c>
      <c r="CL1153" s="9">
        <v>86.34</v>
      </c>
      <c r="CM1153" s="9">
        <v>87.9</v>
      </c>
      <c r="CN1153" s="9">
        <v>89.74</v>
      </c>
      <c r="CO1153" s="9">
        <v>89.05</v>
      </c>
      <c r="CP1153" s="9">
        <v>82.46</v>
      </c>
      <c r="CQ1153" s="9">
        <v>70.739999999999995</v>
      </c>
      <c r="CR1153" s="9">
        <v>65.61</v>
      </c>
      <c r="CS1153" s="9">
        <v>64.45</v>
      </c>
      <c r="CT1153" s="9">
        <v>63.12</v>
      </c>
      <c r="CU1153" s="9">
        <v>62.79</v>
      </c>
      <c r="CV1153" s="9">
        <v>64.27</v>
      </c>
      <c r="CW1153" s="9">
        <v>68.5</v>
      </c>
      <c r="CX1153" s="9">
        <v>70.33</v>
      </c>
      <c r="CY1153" s="9">
        <v>71.63</v>
      </c>
      <c r="CZ1153" s="9">
        <v>75.09</v>
      </c>
      <c r="DA1153" s="9">
        <v>74.319999999999993</v>
      </c>
      <c r="DB1153" s="9">
        <v>71.94</v>
      </c>
      <c r="DC1153" s="9">
        <v>61.36</v>
      </c>
      <c r="DD1153" s="9">
        <v>57.33</v>
      </c>
      <c r="DE1153" s="9">
        <v>55.94</v>
      </c>
      <c r="DF1153" s="9">
        <v>57.46</v>
      </c>
      <c r="DG1153" s="9">
        <v>57.6</v>
      </c>
      <c r="DH1153" s="9">
        <v>58.97</v>
      </c>
      <c r="DI1153" s="9">
        <v>63.75</v>
      </c>
      <c r="DJ1153" s="9">
        <v>65.87</v>
      </c>
      <c r="DK1153" s="9">
        <v>67.84</v>
      </c>
      <c r="DL1153" s="9">
        <v>68.760000000000005</v>
      </c>
      <c r="DM1153" s="9">
        <v>69.81</v>
      </c>
      <c r="DN1153" s="9">
        <v>68.73</v>
      </c>
      <c r="DO1153" s="9">
        <v>64.66</v>
      </c>
      <c r="DP1153" s="9">
        <v>61.77</v>
      </c>
      <c r="DR1153" s="9">
        <v>100.42</v>
      </c>
      <c r="DS1153" s="9">
        <v>100.3</v>
      </c>
      <c r="DT1153" s="9">
        <v>98</v>
      </c>
      <c r="DU1153" s="9">
        <v>100.6</v>
      </c>
      <c r="DV1153" s="9">
        <v>101.74</v>
      </c>
      <c r="DW1153" s="9">
        <v>102.93</v>
      </c>
      <c r="DX1153" s="9">
        <v>104.4</v>
      </c>
      <c r="DY1153" s="9">
        <v>101.18</v>
      </c>
      <c r="DZ1153" s="9">
        <v>101.93</v>
      </c>
      <c r="EA1153" s="9">
        <v>98.58</v>
      </c>
      <c r="EB1153" s="9">
        <v>81.92</v>
      </c>
      <c r="EC1153" s="9">
        <v>74.8</v>
      </c>
      <c r="ED1153" s="9">
        <v>72.38</v>
      </c>
      <c r="EE1153" s="9">
        <v>73.319999999999993</v>
      </c>
      <c r="EF1153" s="9">
        <v>74.48</v>
      </c>
      <c r="EG1153" s="9">
        <v>76.62</v>
      </c>
      <c r="EH1153" s="9">
        <v>78.22</v>
      </c>
      <c r="EI1153" s="9">
        <v>79.959999999999994</v>
      </c>
      <c r="EJ1153" s="9">
        <v>80.16</v>
      </c>
      <c r="EK1153" s="9">
        <v>80.28</v>
      </c>
      <c r="EL1153" s="9">
        <v>79.66</v>
      </c>
      <c r="EM1153" s="9">
        <v>76.88</v>
      </c>
      <c r="EN1153" s="9">
        <v>65.41</v>
      </c>
      <c r="EO1153" s="9">
        <v>58.71</v>
      </c>
      <c r="EP1153" s="9">
        <v>58.81</v>
      </c>
      <c r="EQ1153" s="9">
        <v>58.57</v>
      </c>
      <c r="ER1153" s="9">
        <v>59.51</v>
      </c>
      <c r="ES1153" s="9">
        <v>61.71</v>
      </c>
      <c r="ET1153" s="9">
        <v>66.849999999999994</v>
      </c>
      <c r="EU1153" s="9">
        <v>68.67</v>
      </c>
      <c r="EV1153" s="9">
        <v>69.08</v>
      </c>
      <c r="EW1153" s="9">
        <v>69.069999999999993</v>
      </c>
      <c r="EX1153" s="9">
        <v>68.55</v>
      </c>
      <c r="EY1153" s="9">
        <v>66.58</v>
      </c>
      <c r="EZ1153" s="9">
        <v>61.93</v>
      </c>
      <c r="FA1153" s="9">
        <v>59.99</v>
      </c>
      <c r="FB1153" s="9">
        <v>58.9</v>
      </c>
      <c r="FC1153" s="9">
        <v>58.74</v>
      </c>
      <c r="FD1153" s="9">
        <v>59.7</v>
      </c>
      <c r="FE1153" s="9">
        <v>61.36</v>
      </c>
      <c r="FF1153" s="9">
        <v>68.239999999999995</v>
      </c>
      <c r="FG1153" s="9">
        <v>69.44</v>
      </c>
      <c r="FH1153" s="9">
        <v>70</v>
      </c>
      <c r="FI1153" s="9">
        <v>69.48</v>
      </c>
      <c r="FJ1153" s="9">
        <v>69.25</v>
      </c>
      <c r="FK1153" s="9">
        <v>68.11</v>
      </c>
      <c r="FL1153" s="9">
        <v>63.14</v>
      </c>
      <c r="FM1153" s="9">
        <v>61.87</v>
      </c>
      <c r="FO1153" s="9">
        <v>84.723100000000002</v>
      </c>
      <c r="FP1153" s="7">
        <v>106.9</v>
      </c>
      <c r="FQ1153" s="9">
        <v>1.3434999999999999</v>
      </c>
      <c r="FT1153" s="7">
        <v>4.3499999999999996</v>
      </c>
      <c r="FU1153" s="7">
        <v>4.9000000000000004</v>
      </c>
      <c r="FV1153" s="9">
        <v>84.983099999999993</v>
      </c>
      <c r="FX1153" s="9">
        <v>103.54</v>
      </c>
      <c r="FY1153" s="9">
        <v>96.64</v>
      </c>
      <c r="FZ1153" s="9">
        <v>88.28</v>
      </c>
      <c r="GA1153" s="9">
        <v>80.61</v>
      </c>
      <c r="GB1153" s="9">
        <v>76.16</v>
      </c>
      <c r="GD1153" s="9">
        <v>103.54</v>
      </c>
      <c r="GE1153" s="9">
        <v>100.21</v>
      </c>
      <c r="GF1153" s="9">
        <v>96.64</v>
      </c>
      <c r="GG1153" s="9">
        <v>93.29</v>
      </c>
      <c r="GH1153" s="9">
        <v>90.55</v>
      </c>
      <c r="GI1153" s="9">
        <v>88.28</v>
      </c>
      <c r="GJ1153" s="9">
        <v>86.38</v>
      </c>
      <c r="GK1153" s="9">
        <v>84.77</v>
      </c>
      <c r="GL1153" s="9">
        <v>83.43</v>
      </c>
      <c r="GM1153" s="9">
        <v>82.32</v>
      </c>
      <c r="GN1153" s="9">
        <v>81.39</v>
      </c>
      <c r="GO1153" s="9">
        <v>80.61</v>
      </c>
      <c r="GP1153" s="9">
        <v>79.94</v>
      </c>
      <c r="GQ1153" s="9">
        <v>79.37</v>
      </c>
      <c r="GR1153" s="9">
        <v>78.87</v>
      </c>
      <c r="GS1153" s="9">
        <v>78.430000000000007</v>
      </c>
      <c r="GT1153" s="9">
        <v>78.06</v>
      </c>
      <c r="GU1153" s="9">
        <v>77.73</v>
      </c>
      <c r="GV1153" s="9">
        <v>77.38</v>
      </c>
      <c r="GW1153" s="9">
        <v>77.08</v>
      </c>
      <c r="GX1153" s="9">
        <v>76.83</v>
      </c>
      <c r="GY1153" s="9">
        <v>76.599999999999994</v>
      </c>
      <c r="GZ1153" s="9">
        <v>76.39</v>
      </c>
      <c r="HA1153" s="9">
        <v>76.16</v>
      </c>
      <c r="HB1153" s="9">
        <v>75.930000000000007</v>
      </c>
      <c r="HC1153" s="9">
        <v>75.7</v>
      </c>
      <c r="HD1153" s="9">
        <v>75.459999999999994</v>
      </c>
      <c r="HE1153" s="9">
        <v>75.239999999999995</v>
      </c>
      <c r="HF1153" s="9">
        <v>75.040000000000006</v>
      </c>
      <c r="HG1153" s="9">
        <v>74.86</v>
      </c>
      <c r="HH1153" s="9">
        <v>74.66</v>
      </c>
      <c r="HI1153" s="9">
        <v>74.47</v>
      </c>
      <c r="HJ1153" s="9">
        <v>74.33</v>
      </c>
      <c r="HK1153" s="9">
        <v>74.19</v>
      </c>
      <c r="HL1153" s="9">
        <v>74.05</v>
      </c>
      <c r="HM1153" s="9">
        <v>73.94</v>
      </c>
      <c r="HN1153" s="9">
        <v>73.8</v>
      </c>
      <c r="HO1153" s="9">
        <v>73.61</v>
      </c>
      <c r="HP1153" s="9">
        <v>73.44</v>
      </c>
      <c r="HQ1153" s="9">
        <v>73.260000000000005</v>
      </c>
      <c r="HR1153" s="9">
        <v>73.069999999999993</v>
      </c>
      <c r="HS1153" s="9">
        <v>72.959999999999994</v>
      </c>
      <c r="HT1153" s="9">
        <v>72.819999999999993</v>
      </c>
      <c r="HU1153" s="9">
        <v>72.64</v>
      </c>
      <c r="HV1153" s="9">
        <v>72.55</v>
      </c>
      <c r="HW1153" s="9">
        <v>72.459999999999994</v>
      </c>
      <c r="HX1153" s="9">
        <v>72.38</v>
      </c>
      <c r="HY1153" s="9">
        <v>72.290000000000006</v>
      </c>
      <c r="ID1153" s="14">
        <v>84.838099999999997</v>
      </c>
      <c r="IE1153" s="14">
        <v>84.747900000000001</v>
      </c>
      <c r="IF1153" s="14">
        <v>-0.10641399999999999</v>
      </c>
      <c r="IH1153" s="7">
        <v>103.54</v>
      </c>
      <c r="II1153" s="9">
        <v>118.47</v>
      </c>
    </row>
    <row r="1154" spans="1:243" x14ac:dyDescent="0.35">
      <c r="A1154" s="6">
        <f t="shared" si="236"/>
        <v>46167</v>
      </c>
      <c r="B1154" s="13">
        <f t="shared" si="247"/>
        <v>5</v>
      </c>
      <c r="C1154" s="13">
        <f t="shared" si="248"/>
        <v>2026</v>
      </c>
      <c r="D1154">
        <f t="shared" si="249"/>
        <v>202605</v>
      </c>
      <c r="E1154">
        <f t="shared" si="250"/>
        <v>2</v>
      </c>
      <c r="F1154">
        <f t="shared" si="251"/>
        <v>202602</v>
      </c>
      <c r="G1154" t="s">
        <v>2525</v>
      </c>
      <c r="H1154" s="9">
        <v>3.75</v>
      </c>
      <c r="I1154" s="9" t="e">
        <v>#N/A</v>
      </c>
      <c r="J1154" s="10" t="e">
        <v>#N/A</v>
      </c>
      <c r="K1154" s="10" t="e">
        <v>#N/A</v>
      </c>
      <c r="L1154" s="10" t="e">
        <v>#N/A</v>
      </c>
      <c r="M1154" s="10" t="e">
        <v>#N/A</v>
      </c>
      <c r="N1154" s="10" t="e">
        <v>#N/A</v>
      </c>
      <c r="O1154" s="10" t="e">
        <v>#N/A</v>
      </c>
      <c r="P1154" s="10" t="e">
        <v>#N/A</v>
      </c>
      <c r="Q1154" s="10" t="e">
        <v>#N/A</v>
      </c>
      <c r="R1154" s="10" t="e">
        <v>#N/A</v>
      </c>
      <c r="S1154" s="10" t="e">
        <v>#N/A</v>
      </c>
      <c r="T1154" s="10" t="e">
        <v>#N/A</v>
      </c>
      <c r="U1154" s="10" t="e">
        <v>#N/A</v>
      </c>
      <c r="V1154" s="10" t="e">
        <v>#N/A</v>
      </c>
      <c r="W1154" s="10" t="e">
        <v>#N/A</v>
      </c>
      <c r="X1154" s="10" t="e">
        <v>#N/A</v>
      </c>
      <c r="Y1154" s="10" t="e">
        <v>#N/A</v>
      </c>
      <c r="Z1154" s="10" t="e">
        <v>#N/A</v>
      </c>
      <c r="AA1154" s="10" t="e">
        <v>#N/A</v>
      </c>
      <c r="AB1154" s="10" t="e">
        <v>#N/A</v>
      </c>
      <c r="AC1154" s="10" t="e">
        <v>#N/A</v>
      </c>
      <c r="AD1154" s="10" t="e">
        <v>#N/A</v>
      </c>
      <c r="AE1154" s="10" t="e">
        <v>#N/A</v>
      </c>
      <c r="AF1154" s="10" t="e">
        <v>#N/A</v>
      </c>
      <c r="AG1154" s="10" t="e">
        <v>#N/A</v>
      </c>
      <c r="AH1154" s="10" t="e">
        <v>#N/A</v>
      </c>
      <c r="AI1154" s="10" t="e">
        <v>#N/A</v>
      </c>
      <c r="AJ1154" s="10" t="e">
        <v>#N/A</v>
      </c>
      <c r="AK1154" s="10" t="e">
        <v>#N/A</v>
      </c>
      <c r="AL1154" s="10" t="e">
        <v>#N/A</v>
      </c>
      <c r="AM1154" s="10" t="e">
        <v>#N/A</v>
      </c>
      <c r="AN1154" s="10" t="e">
        <v>#N/A</v>
      </c>
      <c r="AO1154" s="10" t="e">
        <v>#N/A</v>
      </c>
      <c r="AP1154" s="10" t="e">
        <v>#N/A</v>
      </c>
      <c r="AQ1154" s="10" t="e">
        <v>#N/A</v>
      </c>
      <c r="AR1154" s="10" t="e">
        <v>#N/A</v>
      </c>
      <c r="AS1154" s="10" t="e">
        <v>#N/A</v>
      </c>
      <c r="AT1154" s="10" t="e">
        <v>#N/A</v>
      </c>
      <c r="AU1154" s="10" t="e">
        <v>#N/A</v>
      </c>
      <c r="AV1154" s="10" t="e">
        <v>#N/A</v>
      </c>
      <c r="AW1154" s="10" t="e">
        <v>#N/A</v>
      </c>
      <c r="AX1154" s="10" t="e">
        <v>#N/A</v>
      </c>
      <c r="AY1154" s="10" t="e">
        <v>#N/A</v>
      </c>
      <c r="AZ1154" s="10" t="e">
        <v>#N/A</v>
      </c>
      <c r="BA1154" s="10" t="e">
        <v>#N/A</v>
      </c>
      <c r="BB1154" s="10" t="e">
        <v>#N/A</v>
      </c>
      <c r="BC1154" s="10" t="e">
        <v>#N/A</v>
      </c>
      <c r="BD1154" s="10" t="e">
        <v>#N/A</v>
      </c>
      <c r="BE1154" s="10" t="e">
        <v>#N/A</v>
      </c>
      <c r="BF1154" s="10" t="e">
        <v>#N/A</v>
      </c>
      <c r="BG1154" s="10" t="e">
        <v>#N/A</v>
      </c>
      <c r="BH1154" s="10" t="e">
        <v>#N/A</v>
      </c>
      <c r="BI1154" s="10" t="e">
        <v>#N/A</v>
      </c>
      <c r="BJ1154" s="10" t="e">
        <v>#N/A</v>
      </c>
      <c r="BK1154" s="10" t="e">
        <v>#N/A</v>
      </c>
      <c r="BL1154" s="10" t="e">
        <v>#N/A</v>
      </c>
      <c r="BM1154" s="10" t="e">
        <v>#N/A</v>
      </c>
      <c r="BN1154" s="10" t="e">
        <v>#N/A</v>
      </c>
      <c r="BO1154" s="10" t="e">
        <v>#N/A</v>
      </c>
      <c r="BP1154" s="10" t="e">
        <v>#N/A</v>
      </c>
      <c r="BQ1154" s="10" t="e">
        <v>#N/A</v>
      </c>
      <c r="BR1154" s="10" t="e">
        <v>#N/A</v>
      </c>
      <c r="BS1154" s="10" t="e">
        <v>#N/A</v>
      </c>
      <c r="BU1154" s="9">
        <v>118.47</v>
      </c>
      <c r="BV1154" s="9">
        <v>117.91</v>
      </c>
      <c r="BW1154" s="9">
        <v>118.12</v>
      </c>
      <c r="BX1154" s="9">
        <v>118.97</v>
      </c>
      <c r="BY1154" s="9">
        <v>119.22</v>
      </c>
      <c r="BZ1154" s="9">
        <v>121.54</v>
      </c>
      <c r="CA1154" s="9">
        <v>122.82</v>
      </c>
      <c r="CB1154" s="9">
        <v>122.95</v>
      </c>
      <c r="CC1154" s="9">
        <v>121.29</v>
      </c>
      <c r="CD1154" s="9">
        <v>111.4</v>
      </c>
      <c r="CE1154" s="9">
        <v>94.6</v>
      </c>
      <c r="CF1154" s="9">
        <v>85.26</v>
      </c>
      <c r="CG1154" s="9">
        <v>82.38</v>
      </c>
      <c r="CH1154" s="9">
        <v>83.12</v>
      </c>
      <c r="CI1154" s="9">
        <v>83.85</v>
      </c>
      <c r="CJ1154" s="9">
        <v>84.8</v>
      </c>
      <c r="CK1154" s="9">
        <v>84.61</v>
      </c>
      <c r="CL1154" s="9">
        <v>86.34</v>
      </c>
      <c r="CM1154" s="9">
        <v>87.9</v>
      </c>
      <c r="CN1154" s="9">
        <v>89.74</v>
      </c>
      <c r="CO1154" s="9">
        <v>89.05</v>
      </c>
      <c r="CP1154" s="9">
        <v>82.46</v>
      </c>
      <c r="CQ1154" s="9">
        <v>70.739999999999995</v>
      </c>
      <c r="CR1154" s="9">
        <v>65.61</v>
      </c>
      <c r="CS1154" s="9">
        <v>64.45</v>
      </c>
      <c r="CT1154" s="9">
        <v>63.12</v>
      </c>
      <c r="CU1154" s="9">
        <v>62.79</v>
      </c>
      <c r="CV1154" s="9">
        <v>64.27</v>
      </c>
      <c r="CW1154" s="9">
        <v>68.5</v>
      </c>
      <c r="CX1154" s="9">
        <v>70.33</v>
      </c>
      <c r="CY1154" s="9">
        <v>71.63</v>
      </c>
      <c r="CZ1154" s="9">
        <v>75.09</v>
      </c>
      <c r="DA1154" s="9">
        <v>74.319999999999993</v>
      </c>
      <c r="DB1154" s="9">
        <v>71.94</v>
      </c>
      <c r="DC1154" s="9">
        <v>61.36</v>
      </c>
      <c r="DD1154" s="9">
        <v>57.33</v>
      </c>
      <c r="DE1154" s="9">
        <v>55.94</v>
      </c>
      <c r="DF1154" s="9">
        <v>57.46</v>
      </c>
      <c r="DG1154" s="9">
        <v>57.6</v>
      </c>
      <c r="DH1154" s="9">
        <v>58.97</v>
      </c>
      <c r="DI1154" s="9">
        <v>63.75</v>
      </c>
      <c r="DJ1154" s="9">
        <v>65.87</v>
      </c>
      <c r="DK1154" s="9">
        <v>67.84</v>
      </c>
      <c r="DL1154" s="9">
        <v>68.760000000000005</v>
      </c>
      <c r="DM1154" s="9">
        <v>69.81</v>
      </c>
      <c r="DN1154" s="9">
        <v>68.73</v>
      </c>
      <c r="DO1154" s="9">
        <v>64.66</v>
      </c>
      <c r="DP1154" s="9">
        <v>61.77</v>
      </c>
      <c r="DR1154" s="9">
        <v>100.42</v>
      </c>
      <c r="DS1154" s="9">
        <v>100.3</v>
      </c>
      <c r="DT1154" s="9">
        <v>98</v>
      </c>
      <c r="DU1154" s="9">
        <v>100.6</v>
      </c>
      <c r="DV1154" s="9">
        <v>101.74</v>
      </c>
      <c r="DW1154" s="9">
        <v>102.93</v>
      </c>
      <c r="DX1154" s="9">
        <v>104.4</v>
      </c>
      <c r="DY1154" s="9">
        <v>101.18</v>
      </c>
      <c r="DZ1154" s="9">
        <v>101.93</v>
      </c>
      <c r="EA1154" s="9">
        <v>98.58</v>
      </c>
      <c r="EB1154" s="9">
        <v>81.92</v>
      </c>
      <c r="EC1154" s="9">
        <v>74.8</v>
      </c>
      <c r="ED1154" s="9">
        <v>72.38</v>
      </c>
      <c r="EE1154" s="9">
        <v>73.319999999999993</v>
      </c>
      <c r="EF1154" s="9">
        <v>74.48</v>
      </c>
      <c r="EG1154" s="9">
        <v>76.62</v>
      </c>
      <c r="EH1154" s="9">
        <v>78.22</v>
      </c>
      <c r="EI1154" s="9">
        <v>79.959999999999994</v>
      </c>
      <c r="EJ1154" s="9">
        <v>80.16</v>
      </c>
      <c r="EK1154" s="9">
        <v>80.28</v>
      </c>
      <c r="EL1154" s="9">
        <v>79.66</v>
      </c>
      <c r="EM1154" s="9">
        <v>76.88</v>
      </c>
      <c r="EN1154" s="9">
        <v>65.41</v>
      </c>
      <c r="EO1154" s="9">
        <v>58.71</v>
      </c>
      <c r="EP1154" s="9">
        <v>58.81</v>
      </c>
      <c r="EQ1154" s="9">
        <v>58.57</v>
      </c>
      <c r="ER1154" s="9">
        <v>59.51</v>
      </c>
      <c r="ES1154" s="9">
        <v>61.71</v>
      </c>
      <c r="ET1154" s="9">
        <v>66.849999999999994</v>
      </c>
      <c r="EU1154" s="9">
        <v>68.67</v>
      </c>
      <c r="EV1154" s="9">
        <v>69.08</v>
      </c>
      <c r="EW1154" s="9">
        <v>69.069999999999993</v>
      </c>
      <c r="EX1154" s="9">
        <v>68.55</v>
      </c>
      <c r="EY1154" s="9">
        <v>66.58</v>
      </c>
      <c r="EZ1154" s="9">
        <v>61.93</v>
      </c>
      <c r="FA1154" s="9">
        <v>59.99</v>
      </c>
      <c r="FB1154" s="9">
        <v>58.9</v>
      </c>
      <c r="FC1154" s="9">
        <v>58.74</v>
      </c>
      <c r="FD1154" s="9">
        <v>59.7</v>
      </c>
      <c r="FE1154" s="9">
        <v>61.36</v>
      </c>
      <c r="FF1154" s="9">
        <v>68.239999999999995</v>
      </c>
      <c r="FG1154" s="9">
        <v>69.44</v>
      </c>
      <c r="FH1154" s="9">
        <v>70</v>
      </c>
      <c r="FI1154" s="9">
        <v>69.48</v>
      </c>
      <c r="FJ1154" s="9">
        <v>69.25</v>
      </c>
      <c r="FK1154" s="9">
        <v>68.11</v>
      </c>
      <c r="FL1154" s="9">
        <v>63.14</v>
      </c>
      <c r="FM1154" s="9">
        <v>61.87</v>
      </c>
      <c r="FO1154" s="9" t="e">
        <v>#N/A</v>
      </c>
      <c r="FP1154" s="7" t="e">
        <v>#N/A</v>
      </c>
      <c r="FQ1154" s="9" t="e">
        <v>#N/A</v>
      </c>
      <c r="FT1154" s="7">
        <v>4.34</v>
      </c>
      <c r="FU1154" s="7">
        <v>4.8899999999999997</v>
      </c>
      <c r="FV1154" s="9" t="e">
        <v>#N/A</v>
      </c>
      <c r="FX1154" s="9">
        <v>96.14</v>
      </c>
      <c r="FY1154" s="9">
        <v>90.82</v>
      </c>
      <c r="FZ1154" s="9">
        <v>84.77</v>
      </c>
      <c r="GA1154" s="9">
        <v>78.760000000000005</v>
      </c>
      <c r="GB1154" s="9">
        <v>75.38</v>
      </c>
      <c r="GD1154" s="9">
        <v>96.14</v>
      </c>
      <c r="GE1154" s="9">
        <v>93.42</v>
      </c>
      <c r="GF1154" s="9">
        <v>90.82</v>
      </c>
      <c r="GG1154" s="9">
        <v>88.4</v>
      </c>
      <c r="GH1154" s="9">
        <v>86.44</v>
      </c>
      <c r="GI1154" s="9">
        <v>84.77</v>
      </c>
      <c r="GJ1154" s="9">
        <v>83.31</v>
      </c>
      <c r="GK1154" s="9">
        <v>82.05</v>
      </c>
      <c r="GL1154" s="9">
        <v>80.989999999999995</v>
      </c>
      <c r="GM1154" s="9">
        <v>80.099999999999994</v>
      </c>
      <c r="GN1154" s="9">
        <v>79.37</v>
      </c>
      <c r="GO1154" s="9">
        <v>78.760000000000005</v>
      </c>
      <c r="GP1154" s="9">
        <v>78.23</v>
      </c>
      <c r="GQ1154" s="9">
        <v>77.790000000000006</v>
      </c>
      <c r="GR1154" s="9">
        <v>77.41</v>
      </c>
      <c r="GS1154" s="9">
        <v>77.08</v>
      </c>
      <c r="GT1154" s="9">
        <v>76.8</v>
      </c>
      <c r="GU1154" s="9">
        <v>76.55</v>
      </c>
      <c r="GV1154" s="9">
        <v>76.28</v>
      </c>
      <c r="GW1154" s="9">
        <v>76.05</v>
      </c>
      <c r="GX1154" s="9">
        <v>75.87</v>
      </c>
      <c r="GY1154" s="9">
        <v>75.709999999999994</v>
      </c>
      <c r="GZ1154" s="9">
        <v>75.55</v>
      </c>
      <c r="HA1154" s="9">
        <v>75.38</v>
      </c>
      <c r="HB1154" s="9">
        <v>75.209999999999994</v>
      </c>
      <c r="HC1154" s="9">
        <v>75.02</v>
      </c>
      <c r="HD1154" s="9">
        <v>74.83</v>
      </c>
      <c r="HE1154" s="9">
        <v>74.650000000000006</v>
      </c>
      <c r="HF1154" s="9">
        <v>74.5</v>
      </c>
      <c r="HG1154" s="9">
        <v>74.37</v>
      </c>
      <c r="HH1154" s="9">
        <v>74.209999999999994</v>
      </c>
      <c r="HI1154" s="9">
        <v>74.05</v>
      </c>
      <c r="HJ1154" s="9">
        <v>73.95</v>
      </c>
      <c r="HK1154" s="9">
        <v>73.84</v>
      </c>
      <c r="HL1154" s="9">
        <v>73.73</v>
      </c>
      <c r="HM1154" s="9">
        <v>73.650000000000006</v>
      </c>
      <c r="HN1154" s="9">
        <v>73.53</v>
      </c>
      <c r="HO1154" s="9">
        <v>73.37</v>
      </c>
      <c r="HP1154" s="9">
        <v>73.23</v>
      </c>
      <c r="HQ1154" s="9">
        <v>73.08</v>
      </c>
      <c r="HR1154" s="9">
        <v>72.92</v>
      </c>
      <c r="HS1154" s="9">
        <v>72.83</v>
      </c>
      <c r="HT1154" s="9">
        <v>72.709999999999994</v>
      </c>
      <c r="HU1154" s="9">
        <v>72.55</v>
      </c>
      <c r="HV1154" s="9">
        <v>72.48</v>
      </c>
      <c r="HW1154" s="9">
        <v>72.41</v>
      </c>
      <c r="HX1154" s="9">
        <v>72.349999999999994</v>
      </c>
      <c r="HY1154" s="9">
        <v>72.28</v>
      </c>
      <c r="ID1154" s="14">
        <v>84.838099999999997</v>
      </c>
      <c r="IE1154" s="14">
        <v>84.747900000000001</v>
      </c>
      <c r="IF1154" s="14">
        <v>-0.10641399999999999</v>
      </c>
      <c r="IH1154" s="7">
        <v>96.14</v>
      </c>
      <c r="II1154" s="9">
        <v>118.47</v>
      </c>
    </row>
    <row r="1155" spans="1:243" x14ac:dyDescent="0.35">
      <c r="A1155" s="6">
        <f t="shared" si="236"/>
        <v>46168</v>
      </c>
      <c r="B1155" s="13">
        <f t="shared" si="247"/>
        <v>5</v>
      </c>
      <c r="C1155" s="13">
        <f t="shared" si="248"/>
        <v>2026</v>
      </c>
      <c r="D1155">
        <f t="shared" si="249"/>
        <v>202605</v>
      </c>
      <c r="E1155">
        <f t="shared" si="250"/>
        <v>2</v>
      </c>
      <c r="F1155">
        <f t="shared" si="251"/>
        <v>202602</v>
      </c>
      <c r="G1155" t="s">
        <v>2526</v>
      </c>
      <c r="H1155" s="9">
        <v>3.75</v>
      </c>
      <c r="I1155" s="9">
        <v>3.7290000000000001</v>
      </c>
      <c r="J1155" s="10">
        <v>3.7359277999999998</v>
      </c>
      <c r="K1155" s="10">
        <v>3.7993663</v>
      </c>
      <c r="L1155" s="10">
        <v>3.8680617000000002</v>
      </c>
      <c r="M1155" s="10">
        <v>3.9386022000000001</v>
      </c>
      <c r="N1155" s="10">
        <v>4.0069774999999996</v>
      </c>
      <c r="O1155" s="10">
        <v>4.0679011999999997</v>
      </c>
      <c r="P1155" s="10">
        <v>4.1199947999999997</v>
      </c>
      <c r="Q1155" s="10">
        <v>4.1637408999999996</v>
      </c>
      <c r="R1155" s="10">
        <v>4.1998610999999997</v>
      </c>
      <c r="S1155" s="10">
        <v>4.2300259999999996</v>
      </c>
      <c r="T1155" s="10">
        <v>4.2548222000000004</v>
      </c>
      <c r="U1155" s="10">
        <v>4.2736162000000002</v>
      </c>
      <c r="V1155" s="10">
        <v>4.2861057000000002</v>
      </c>
      <c r="W1155" s="10">
        <v>4.2927983999999997</v>
      </c>
      <c r="X1155" s="10">
        <v>4.2943712999999999</v>
      </c>
      <c r="Y1155" s="10">
        <v>4.2915020000000004</v>
      </c>
      <c r="Z1155" s="10">
        <v>4.2848677999999998</v>
      </c>
      <c r="AA1155" s="10">
        <v>4.2751460999999997</v>
      </c>
      <c r="AB1155" s="10">
        <v>4.2630036999999996</v>
      </c>
      <c r="AC1155" s="10">
        <v>4.2490582999999997</v>
      </c>
      <c r="AD1155" s="10">
        <v>4.2339136999999996</v>
      </c>
      <c r="AE1155" s="10">
        <v>4.2181734000000004</v>
      </c>
      <c r="AF1155" s="10">
        <v>4.2024407000000004</v>
      </c>
      <c r="AG1155" s="10">
        <v>4.1873196999999998</v>
      </c>
      <c r="AH1155" s="10">
        <v>4.1733222000000003</v>
      </c>
      <c r="AI1155" s="10">
        <v>4.1605559000000003</v>
      </c>
      <c r="AJ1155" s="10">
        <v>4.1490175999999996</v>
      </c>
      <c r="AK1155" s="10">
        <v>4.1387036999999998</v>
      </c>
      <c r="AL1155" s="10">
        <v>4.1296103999999998</v>
      </c>
      <c r="AM1155" s="10">
        <v>4.1217344000000002</v>
      </c>
      <c r="AN1155" s="10">
        <v>4.1150719999999996</v>
      </c>
      <c r="AO1155" s="10">
        <v>4.1096195</v>
      </c>
      <c r="AP1155" s="10">
        <v>4.1053737000000003</v>
      </c>
      <c r="AQ1155" s="10">
        <v>4.1023307999999998</v>
      </c>
      <c r="AR1155" s="10">
        <v>4.1004871999999999</v>
      </c>
      <c r="AS1155" s="10">
        <v>4.0998394999999999</v>
      </c>
      <c r="AT1155" s="10">
        <v>4.1003775999999998</v>
      </c>
      <c r="AU1155" s="10">
        <v>4.1020536999999999</v>
      </c>
      <c r="AV1155" s="10">
        <v>4.1048055999999997</v>
      </c>
      <c r="AW1155" s="10">
        <v>4.1085713000000004</v>
      </c>
      <c r="AX1155" s="10">
        <v>4.1132888999999997</v>
      </c>
      <c r="AY1155" s="10">
        <v>4.1188963000000003</v>
      </c>
      <c r="AZ1155" s="10">
        <v>4.1253314000000003</v>
      </c>
      <c r="BA1155" s="10">
        <v>4.1325323000000003</v>
      </c>
      <c r="BB1155" s="10">
        <v>4.1404367999999998</v>
      </c>
      <c r="BC1155" s="10">
        <v>4.1489830000000003</v>
      </c>
      <c r="BD1155" s="10">
        <v>4.1581089000000002</v>
      </c>
      <c r="BE1155" s="10">
        <v>4.1677523000000001</v>
      </c>
      <c r="BF1155" s="10">
        <v>4.1778556</v>
      </c>
      <c r="BG1155" s="10">
        <v>4.1883847000000003</v>
      </c>
      <c r="BH1155" s="10">
        <v>4.1993130000000001</v>
      </c>
      <c r="BI1155" s="10">
        <v>4.2106142000000002</v>
      </c>
      <c r="BJ1155" s="10">
        <v>4.2222621</v>
      </c>
      <c r="BK1155" s="10">
        <v>4.2342298999999999</v>
      </c>
      <c r="BL1155" s="10">
        <v>4.2464915000000003</v>
      </c>
      <c r="BM1155" s="10">
        <v>4.2590206000000004</v>
      </c>
      <c r="BN1155" s="10">
        <v>4.2717904999999998</v>
      </c>
      <c r="BO1155" s="10">
        <v>4.2847751000000001</v>
      </c>
      <c r="BP1155" s="10">
        <v>4.2979479999999999</v>
      </c>
      <c r="BQ1155" s="10">
        <v>4.3112826000000002</v>
      </c>
      <c r="BR1155" s="10">
        <v>4.3937210000000002</v>
      </c>
      <c r="BS1155" s="10">
        <v>4.4784626999999997</v>
      </c>
      <c r="BU1155" s="9">
        <v>115.32</v>
      </c>
      <c r="BV1155" s="9">
        <v>114.69</v>
      </c>
      <c r="BW1155" s="9">
        <v>115.04</v>
      </c>
      <c r="BX1155" s="9">
        <v>116.06</v>
      </c>
      <c r="BY1155" s="9">
        <v>116.91</v>
      </c>
      <c r="BZ1155" s="9">
        <v>119.31</v>
      </c>
      <c r="CA1155" s="9">
        <v>120.66</v>
      </c>
      <c r="CB1155" s="9">
        <v>120.56</v>
      </c>
      <c r="CC1155" s="9">
        <v>118.8</v>
      </c>
      <c r="CD1155" s="9">
        <v>108.91</v>
      </c>
      <c r="CE1155" s="9">
        <v>93.91</v>
      </c>
      <c r="CF1155" s="9">
        <v>84.57</v>
      </c>
      <c r="CG1155" s="9">
        <v>81.69</v>
      </c>
      <c r="CH1155" s="9">
        <v>82.4</v>
      </c>
      <c r="CI1155" s="9">
        <v>83.11</v>
      </c>
      <c r="CJ1155" s="9">
        <v>84.06</v>
      </c>
      <c r="CK1155" s="9">
        <v>84.13</v>
      </c>
      <c r="CL1155" s="9">
        <v>85.93</v>
      </c>
      <c r="CM1155" s="9">
        <v>87.49</v>
      </c>
      <c r="CN1155" s="9">
        <v>89.33</v>
      </c>
      <c r="CO1155" s="9">
        <v>88.64</v>
      </c>
      <c r="CP1155" s="9">
        <v>82.05</v>
      </c>
      <c r="CQ1155" s="9">
        <v>70.13</v>
      </c>
      <c r="CR1155" s="9">
        <v>65</v>
      </c>
      <c r="CS1155" s="9">
        <v>63.84</v>
      </c>
      <c r="CT1155" s="9">
        <v>62.51</v>
      </c>
      <c r="CU1155" s="9">
        <v>62.18</v>
      </c>
      <c r="CV1155" s="9">
        <v>63.66</v>
      </c>
      <c r="CW1155" s="9">
        <v>68.89</v>
      </c>
      <c r="CX1155" s="9">
        <v>70.72</v>
      </c>
      <c r="CY1155" s="9">
        <v>72.02</v>
      </c>
      <c r="CZ1155" s="9">
        <v>75.48</v>
      </c>
      <c r="DA1155" s="9">
        <v>74.709999999999994</v>
      </c>
      <c r="DB1155" s="9">
        <v>72.33</v>
      </c>
      <c r="DC1155" s="9">
        <v>61.75</v>
      </c>
      <c r="DD1155" s="9">
        <v>57.72</v>
      </c>
      <c r="DE1155" s="9">
        <v>56.33</v>
      </c>
      <c r="DF1155" s="9">
        <v>57.85</v>
      </c>
      <c r="DG1155" s="9">
        <v>57.99</v>
      </c>
      <c r="DH1155" s="9">
        <v>59.36</v>
      </c>
      <c r="DI1155" s="9">
        <v>64.14</v>
      </c>
      <c r="DJ1155" s="9">
        <v>66.260000000000005</v>
      </c>
      <c r="DK1155" s="9">
        <v>68.23</v>
      </c>
      <c r="DL1155" s="9">
        <v>69.150000000000006</v>
      </c>
      <c r="DM1155" s="9">
        <v>70.2</v>
      </c>
      <c r="DN1155" s="9">
        <v>69.12</v>
      </c>
      <c r="DO1155" s="9">
        <v>65.05</v>
      </c>
      <c r="DP1155" s="9">
        <v>62.16</v>
      </c>
      <c r="DR1155" s="9">
        <v>99.05</v>
      </c>
      <c r="DS1155" s="9">
        <v>99.14</v>
      </c>
      <c r="DT1155" s="9">
        <v>97.79</v>
      </c>
      <c r="DU1155" s="9">
        <v>100.54</v>
      </c>
      <c r="DV1155" s="9">
        <v>100.99</v>
      </c>
      <c r="DW1155" s="9">
        <v>102.33</v>
      </c>
      <c r="DX1155" s="9">
        <v>103.8</v>
      </c>
      <c r="DY1155" s="9">
        <v>100.9</v>
      </c>
      <c r="DZ1155" s="9">
        <v>101.64</v>
      </c>
      <c r="EA1155" s="9">
        <v>98.3</v>
      </c>
      <c r="EB1155" s="9">
        <v>82.32</v>
      </c>
      <c r="EC1155" s="9">
        <v>75.19</v>
      </c>
      <c r="ED1155" s="9">
        <v>72.78</v>
      </c>
      <c r="EE1155" s="9">
        <v>73.739999999999995</v>
      </c>
      <c r="EF1155" s="9">
        <v>74.900000000000006</v>
      </c>
      <c r="EG1155" s="9">
        <v>77.06</v>
      </c>
      <c r="EH1155" s="9">
        <v>78.53</v>
      </c>
      <c r="EI1155" s="9">
        <v>80.28</v>
      </c>
      <c r="EJ1155" s="9">
        <v>80.48</v>
      </c>
      <c r="EK1155" s="9">
        <v>80.599999999999994</v>
      </c>
      <c r="EL1155" s="9">
        <v>79.98</v>
      </c>
      <c r="EM1155" s="9">
        <v>77.19</v>
      </c>
      <c r="EN1155" s="9">
        <v>65.89</v>
      </c>
      <c r="EO1155" s="9">
        <v>59.19</v>
      </c>
      <c r="EP1155" s="9">
        <v>59.29</v>
      </c>
      <c r="EQ1155" s="9">
        <v>59.05</v>
      </c>
      <c r="ER1155" s="9">
        <v>59.99</v>
      </c>
      <c r="ES1155" s="9">
        <v>62.19</v>
      </c>
      <c r="ET1155" s="9">
        <v>67.47</v>
      </c>
      <c r="EU1155" s="9">
        <v>69.31</v>
      </c>
      <c r="EV1155" s="9">
        <v>69.72</v>
      </c>
      <c r="EW1155" s="9">
        <v>69.709999999999994</v>
      </c>
      <c r="EX1155" s="9">
        <v>69.180000000000007</v>
      </c>
      <c r="EY1155" s="9">
        <v>67.19</v>
      </c>
      <c r="EZ1155" s="9">
        <v>62.01</v>
      </c>
      <c r="FA1155" s="9">
        <v>60.07</v>
      </c>
      <c r="FB1155" s="9">
        <v>58.98</v>
      </c>
      <c r="FC1155" s="9">
        <v>58.82</v>
      </c>
      <c r="FD1155" s="9">
        <v>59.78</v>
      </c>
      <c r="FE1155" s="9">
        <v>61.44</v>
      </c>
      <c r="FF1155" s="9">
        <v>68.67</v>
      </c>
      <c r="FG1155" s="9">
        <v>69.86</v>
      </c>
      <c r="FH1155" s="9">
        <v>70.41</v>
      </c>
      <c r="FI1155" s="9">
        <v>69.88</v>
      </c>
      <c r="FJ1155" s="9">
        <v>69.650000000000006</v>
      </c>
      <c r="FK1155" s="9">
        <v>68.5</v>
      </c>
      <c r="FL1155" s="9">
        <v>63.2</v>
      </c>
      <c r="FM1155" s="9">
        <v>61.92</v>
      </c>
      <c r="FO1155" s="9">
        <v>84.681600000000003</v>
      </c>
      <c r="FP1155" s="7">
        <v>102.75</v>
      </c>
      <c r="FQ1155" s="9">
        <v>1.345</v>
      </c>
      <c r="FT1155" s="7">
        <v>4.29</v>
      </c>
      <c r="FU1155" s="7">
        <v>4.87</v>
      </c>
      <c r="FV1155" s="9">
        <v>84.947999999999993</v>
      </c>
      <c r="FX1155" s="9">
        <v>99.58</v>
      </c>
      <c r="FY1155" s="9">
        <v>93.69</v>
      </c>
      <c r="FZ1155" s="9">
        <v>86.6</v>
      </c>
      <c r="GA1155" s="9">
        <v>79.91</v>
      </c>
      <c r="GB1155" s="9">
        <v>75.83</v>
      </c>
      <c r="GD1155" s="9">
        <v>99.58</v>
      </c>
      <c r="GE1155" s="9">
        <v>96.67</v>
      </c>
      <c r="GF1155" s="9">
        <v>93.69</v>
      </c>
      <c r="GG1155" s="9">
        <v>90.9</v>
      </c>
      <c r="GH1155" s="9">
        <v>88.57</v>
      </c>
      <c r="GI1155" s="9">
        <v>86.6</v>
      </c>
      <c r="GJ1155" s="9">
        <v>84.94</v>
      </c>
      <c r="GK1155" s="9">
        <v>83.54</v>
      </c>
      <c r="GL1155" s="9">
        <v>82.37</v>
      </c>
      <c r="GM1155" s="9">
        <v>81.400000000000006</v>
      </c>
      <c r="GN1155" s="9">
        <v>80.59</v>
      </c>
      <c r="GO1155" s="9">
        <v>79.91</v>
      </c>
      <c r="GP1155" s="9">
        <v>79.33</v>
      </c>
      <c r="GQ1155" s="9">
        <v>78.83</v>
      </c>
      <c r="GR1155" s="9">
        <v>78.39</v>
      </c>
      <c r="GS1155" s="9">
        <v>78.010000000000005</v>
      </c>
      <c r="GT1155" s="9">
        <v>77.67</v>
      </c>
      <c r="GU1155" s="9">
        <v>77.36</v>
      </c>
      <c r="GV1155" s="9">
        <v>77.03</v>
      </c>
      <c r="GW1155" s="9">
        <v>76.739999999999995</v>
      </c>
      <c r="GX1155" s="9">
        <v>76.5</v>
      </c>
      <c r="GY1155" s="9">
        <v>76.27</v>
      </c>
      <c r="GZ1155" s="9">
        <v>76.05</v>
      </c>
      <c r="HA1155" s="9">
        <v>75.83</v>
      </c>
      <c r="HB1155" s="9">
        <v>75.599999999999994</v>
      </c>
      <c r="HC1155" s="9">
        <v>75.36</v>
      </c>
      <c r="HD1155" s="9">
        <v>75.11</v>
      </c>
      <c r="HE1155" s="9">
        <v>74.87</v>
      </c>
      <c r="HF1155" s="9">
        <v>74.67</v>
      </c>
      <c r="HG1155" s="9">
        <v>74.48</v>
      </c>
      <c r="HH1155" s="9">
        <v>74.27</v>
      </c>
      <c r="HI1155" s="9">
        <v>74.06</v>
      </c>
      <c r="HJ1155" s="9">
        <v>73.91</v>
      </c>
      <c r="HK1155" s="9">
        <v>73.760000000000005</v>
      </c>
      <c r="HL1155" s="9">
        <v>73.599999999999994</v>
      </c>
      <c r="HM1155" s="9">
        <v>73.47</v>
      </c>
      <c r="HN1155" s="9">
        <v>73.31</v>
      </c>
      <c r="HO1155" s="9">
        <v>73.11</v>
      </c>
      <c r="HP1155" s="9">
        <v>72.930000000000007</v>
      </c>
      <c r="HQ1155" s="9">
        <v>72.739999999999995</v>
      </c>
      <c r="HR1155" s="9">
        <v>72.540000000000006</v>
      </c>
      <c r="HS1155" s="9">
        <v>72.41</v>
      </c>
      <c r="HT1155" s="9">
        <v>72.25</v>
      </c>
      <c r="HU1155" s="9">
        <v>72.06</v>
      </c>
      <c r="HV1155" s="9">
        <v>71.959999999999994</v>
      </c>
      <c r="HW1155" s="9">
        <v>71.86</v>
      </c>
      <c r="HX1155" s="9">
        <v>71.77</v>
      </c>
      <c r="HY1155" s="9">
        <v>71.66</v>
      </c>
      <c r="ID1155" s="14">
        <v>84.838099999999997</v>
      </c>
      <c r="IE1155" s="14">
        <v>84.747900000000001</v>
      </c>
      <c r="IF1155" s="14">
        <v>-0.10641399999999999</v>
      </c>
      <c r="IH1155" s="7">
        <v>99.58</v>
      </c>
      <c r="II1155" s="9">
        <v>115.32</v>
      </c>
    </row>
    <row r="1156" spans="1:243" x14ac:dyDescent="0.35">
      <c r="A1156" s="6">
        <f t="shared" si="236"/>
        <v>46169</v>
      </c>
      <c r="B1156" s="13">
        <f t="shared" si="247"/>
        <v>5</v>
      </c>
      <c r="C1156" s="13">
        <f t="shared" si="248"/>
        <v>2026</v>
      </c>
      <c r="D1156">
        <f t="shared" si="249"/>
        <v>202605</v>
      </c>
      <c r="E1156">
        <f t="shared" si="250"/>
        <v>2</v>
      </c>
      <c r="F1156">
        <f t="shared" si="251"/>
        <v>202602</v>
      </c>
      <c r="G1156" t="s">
        <v>2527</v>
      </c>
      <c r="H1156" s="9">
        <v>3.75</v>
      </c>
      <c r="I1156" s="9">
        <v>3.7290000000000001</v>
      </c>
      <c r="J1156" s="10">
        <v>3.7407534999999998</v>
      </c>
      <c r="K1156" s="10">
        <v>3.7979688</v>
      </c>
      <c r="L1156" s="10">
        <v>3.8600151999999999</v>
      </c>
      <c r="M1156" s="10">
        <v>3.9232854000000001</v>
      </c>
      <c r="N1156" s="10">
        <v>3.9843855000000001</v>
      </c>
      <c r="O1156" s="10">
        <v>4.0391582000000001</v>
      </c>
      <c r="P1156" s="10">
        <v>4.0867176000000001</v>
      </c>
      <c r="Q1156" s="10">
        <v>4.1274329999999999</v>
      </c>
      <c r="R1156" s="10">
        <v>4.1621085999999998</v>
      </c>
      <c r="S1156" s="10">
        <v>4.1914499999999997</v>
      </c>
      <c r="T1156" s="10">
        <v>4.2155474000000002</v>
      </c>
      <c r="U1156" s="10">
        <v>4.2335076999999997</v>
      </c>
      <c r="V1156" s="10">
        <v>4.2448326999999999</v>
      </c>
      <c r="W1156" s="10">
        <v>4.2500039999999997</v>
      </c>
      <c r="X1156" s="10">
        <v>4.2497154999999998</v>
      </c>
      <c r="Y1156" s="10">
        <v>4.2446617</v>
      </c>
      <c r="Z1156" s="10">
        <v>4.2355365000000003</v>
      </c>
      <c r="AA1156" s="10">
        <v>4.2230341999999998</v>
      </c>
      <c r="AB1156" s="10">
        <v>4.2078598999999999</v>
      </c>
      <c r="AC1156" s="10">
        <v>4.1907797999999996</v>
      </c>
      <c r="AD1156" s="10">
        <v>4.1725827000000004</v>
      </c>
      <c r="AE1156" s="10">
        <v>4.1540566999999999</v>
      </c>
      <c r="AF1156" s="10">
        <v>4.1359897999999999</v>
      </c>
      <c r="AG1156" s="10">
        <v>4.1191706999999997</v>
      </c>
      <c r="AH1156" s="10">
        <v>4.1042926</v>
      </c>
      <c r="AI1156" s="10">
        <v>4.0914830999999996</v>
      </c>
      <c r="AJ1156" s="10">
        <v>4.0806617000000003</v>
      </c>
      <c r="AK1156" s="10">
        <v>4.0717468999999999</v>
      </c>
      <c r="AL1156" s="10">
        <v>4.0646576000000003</v>
      </c>
      <c r="AM1156" s="10">
        <v>4.0593127999999998</v>
      </c>
      <c r="AN1156" s="10">
        <v>4.055631</v>
      </c>
      <c r="AO1156" s="10">
        <v>4.0535312000000001</v>
      </c>
      <c r="AP1156" s="10">
        <v>4.0529323000000002</v>
      </c>
      <c r="AQ1156" s="10">
        <v>4.0537529000000001</v>
      </c>
      <c r="AR1156" s="10">
        <v>4.0559120000000002</v>
      </c>
      <c r="AS1156" s="10">
        <v>4.0593282999999998</v>
      </c>
      <c r="AT1156" s="10">
        <v>4.0639206000000003</v>
      </c>
      <c r="AU1156" s="10">
        <v>4.0696073999999998</v>
      </c>
      <c r="AV1156" s="10">
        <v>4.0763069999999999</v>
      </c>
      <c r="AW1156" s="10">
        <v>4.0839378999999996</v>
      </c>
      <c r="AX1156" s="10">
        <v>4.0924186000000002</v>
      </c>
      <c r="AY1156" s="10">
        <v>4.1016671999999996</v>
      </c>
      <c r="AZ1156" s="10">
        <v>4.1116022000000001</v>
      </c>
      <c r="BA1156" s="10">
        <v>4.1221420999999996</v>
      </c>
      <c r="BB1156" s="10">
        <v>4.1332051999999999</v>
      </c>
      <c r="BC1156" s="10">
        <v>4.1447098000000002</v>
      </c>
      <c r="BD1156" s="10">
        <v>4.1565744999999996</v>
      </c>
      <c r="BE1156" s="10">
        <v>4.1687174000000002</v>
      </c>
      <c r="BF1156" s="10">
        <v>4.1810665</v>
      </c>
      <c r="BG1156" s="10">
        <v>4.1935956000000001</v>
      </c>
      <c r="BH1156" s="10">
        <v>4.2062920999999998</v>
      </c>
      <c r="BI1156" s="10">
        <v>4.2191437000000001</v>
      </c>
      <c r="BJ1156" s="10">
        <v>4.2321381999999996</v>
      </c>
      <c r="BK1156" s="10">
        <v>4.2452629999999996</v>
      </c>
      <c r="BL1156" s="10">
        <v>4.2585059000000003</v>
      </c>
      <c r="BM1156" s="10">
        <v>4.2718546000000002</v>
      </c>
      <c r="BN1156" s="10">
        <v>4.2852965999999997</v>
      </c>
      <c r="BO1156" s="10">
        <v>4.2988195999999999</v>
      </c>
      <c r="BP1156" s="10">
        <v>4.3124114999999996</v>
      </c>
      <c r="BQ1156" s="10">
        <v>4.3260595000000004</v>
      </c>
      <c r="BR1156" s="10">
        <v>4.4086806999999997</v>
      </c>
      <c r="BS1156" s="10">
        <v>4.4916853000000003</v>
      </c>
      <c r="BU1156" s="9">
        <v>113.04</v>
      </c>
      <c r="BV1156" s="9">
        <v>112.25</v>
      </c>
      <c r="BW1156" s="9">
        <v>112.71</v>
      </c>
      <c r="BX1156" s="9">
        <v>113.88</v>
      </c>
      <c r="BY1156" s="9">
        <v>114.66</v>
      </c>
      <c r="BZ1156" s="9">
        <v>117.41</v>
      </c>
      <c r="CA1156" s="9">
        <v>118.66</v>
      </c>
      <c r="CB1156" s="9">
        <v>118.26</v>
      </c>
      <c r="CC1156" s="9">
        <v>117.01</v>
      </c>
      <c r="CD1156" s="9">
        <v>107.57</v>
      </c>
      <c r="CE1156" s="9">
        <v>93.88</v>
      </c>
      <c r="CF1156" s="9">
        <v>84.54</v>
      </c>
      <c r="CG1156" s="9">
        <v>81.67</v>
      </c>
      <c r="CH1156" s="9">
        <v>82.38</v>
      </c>
      <c r="CI1156" s="9">
        <v>83.1</v>
      </c>
      <c r="CJ1156" s="9">
        <v>83.81</v>
      </c>
      <c r="CK1156" s="9">
        <v>83.89</v>
      </c>
      <c r="CL1156" s="9">
        <v>85.69</v>
      </c>
      <c r="CM1156" s="9">
        <v>87.26</v>
      </c>
      <c r="CN1156" s="9">
        <v>89.1</v>
      </c>
      <c r="CO1156" s="9">
        <v>88.42</v>
      </c>
      <c r="CP1156" s="9">
        <v>81.83</v>
      </c>
      <c r="CQ1156" s="9">
        <v>70.23</v>
      </c>
      <c r="CR1156" s="9">
        <v>65.099999999999994</v>
      </c>
      <c r="CS1156" s="9">
        <v>63.94</v>
      </c>
      <c r="CT1156" s="9">
        <v>62.61</v>
      </c>
      <c r="CU1156" s="9">
        <v>62.28</v>
      </c>
      <c r="CV1156" s="9">
        <v>63.76</v>
      </c>
      <c r="CW1156" s="9">
        <v>69.09</v>
      </c>
      <c r="CX1156" s="9">
        <v>70.91</v>
      </c>
      <c r="CY1156" s="9">
        <v>72.209999999999994</v>
      </c>
      <c r="CZ1156" s="9">
        <v>75.67</v>
      </c>
      <c r="DA1156" s="9">
        <v>74.900000000000006</v>
      </c>
      <c r="DB1156" s="9">
        <v>72.52</v>
      </c>
      <c r="DC1156" s="9">
        <v>61.94</v>
      </c>
      <c r="DD1156" s="9">
        <v>57.91</v>
      </c>
      <c r="DE1156" s="9">
        <v>56.51</v>
      </c>
      <c r="DF1156" s="9">
        <v>58.03</v>
      </c>
      <c r="DG1156" s="9">
        <v>58.17</v>
      </c>
      <c r="DH1156" s="9">
        <v>59.54</v>
      </c>
      <c r="DI1156" s="9">
        <v>64.319999999999993</v>
      </c>
      <c r="DJ1156" s="9">
        <v>66.44</v>
      </c>
      <c r="DK1156" s="9">
        <v>68.41</v>
      </c>
      <c r="DL1156" s="9">
        <v>69.319999999999993</v>
      </c>
      <c r="DM1156" s="9">
        <v>70.37</v>
      </c>
      <c r="DN1156" s="9">
        <v>69.290000000000006</v>
      </c>
      <c r="DO1156" s="9">
        <v>63.75</v>
      </c>
      <c r="DP1156" s="9">
        <v>61.26</v>
      </c>
      <c r="DR1156" s="9">
        <v>98.89</v>
      </c>
      <c r="DS1156" s="9">
        <v>98.68</v>
      </c>
      <c r="DT1156" s="9">
        <v>96.3</v>
      </c>
      <c r="DU1156" s="9">
        <v>98.98</v>
      </c>
      <c r="DV1156" s="9">
        <v>100.32</v>
      </c>
      <c r="DW1156" s="9">
        <v>101.82</v>
      </c>
      <c r="DX1156" s="9">
        <v>103.28</v>
      </c>
      <c r="DY1156" s="9">
        <v>100.28</v>
      </c>
      <c r="DZ1156" s="9">
        <v>101.02</v>
      </c>
      <c r="EA1156" s="9">
        <v>97.68</v>
      </c>
      <c r="EB1156" s="9">
        <v>82.26</v>
      </c>
      <c r="EC1156" s="9">
        <v>75.13</v>
      </c>
      <c r="ED1156" s="9">
        <v>72.72</v>
      </c>
      <c r="EE1156" s="9">
        <v>73.69</v>
      </c>
      <c r="EF1156" s="9">
        <v>74.86</v>
      </c>
      <c r="EG1156" s="9">
        <v>77.03</v>
      </c>
      <c r="EH1156" s="9">
        <v>78.52</v>
      </c>
      <c r="EI1156" s="9">
        <v>80.27</v>
      </c>
      <c r="EJ1156" s="9">
        <v>80.47</v>
      </c>
      <c r="EK1156" s="9">
        <v>80.59</v>
      </c>
      <c r="EL1156" s="9">
        <v>79.97</v>
      </c>
      <c r="EM1156" s="9">
        <v>77.180000000000007</v>
      </c>
      <c r="EN1156" s="9">
        <v>66.040000000000006</v>
      </c>
      <c r="EO1156" s="9">
        <v>59.34</v>
      </c>
      <c r="EP1156" s="9">
        <v>59.44</v>
      </c>
      <c r="EQ1156" s="9">
        <v>59.2</v>
      </c>
      <c r="ER1156" s="9">
        <v>60.14</v>
      </c>
      <c r="ES1156" s="9">
        <v>62.34</v>
      </c>
      <c r="ET1156" s="9">
        <v>67.95</v>
      </c>
      <c r="EU1156" s="9">
        <v>69.8</v>
      </c>
      <c r="EV1156" s="9">
        <v>70.209999999999994</v>
      </c>
      <c r="EW1156" s="9">
        <v>70.2</v>
      </c>
      <c r="EX1156" s="9">
        <v>69.66</v>
      </c>
      <c r="EY1156" s="9">
        <v>67.66</v>
      </c>
      <c r="EZ1156" s="9">
        <v>62.18</v>
      </c>
      <c r="FA1156" s="9">
        <v>60.24</v>
      </c>
      <c r="FB1156" s="9">
        <v>59.14</v>
      </c>
      <c r="FC1156" s="9">
        <v>58.99</v>
      </c>
      <c r="FD1156" s="9">
        <v>59.95</v>
      </c>
      <c r="FE1156" s="9">
        <v>61.61</v>
      </c>
      <c r="FF1156" s="9">
        <v>68.97</v>
      </c>
      <c r="FG1156" s="9">
        <v>70.16</v>
      </c>
      <c r="FH1156" s="9">
        <v>70.709999999999994</v>
      </c>
      <c r="FI1156" s="9">
        <v>70.17</v>
      </c>
      <c r="FJ1156" s="9">
        <v>69.94</v>
      </c>
      <c r="FK1156" s="9">
        <v>68.78</v>
      </c>
      <c r="FL1156" s="9">
        <v>63.28</v>
      </c>
      <c r="FM1156" s="9">
        <v>62</v>
      </c>
      <c r="FO1156" s="9">
        <v>84.489699999999999</v>
      </c>
      <c r="FP1156" s="7">
        <v>97.11</v>
      </c>
      <c r="FQ1156" s="9">
        <v>1.3419000000000001</v>
      </c>
      <c r="FT1156" s="7">
        <v>4.28</v>
      </c>
      <c r="FU1156" s="7">
        <v>4.8499999999999996</v>
      </c>
      <c r="FV1156" s="9">
        <v>84.749899999999997</v>
      </c>
      <c r="FX1156" s="9">
        <v>94.29</v>
      </c>
      <c r="FY1156" s="9">
        <v>90</v>
      </c>
      <c r="FZ1156" s="9">
        <v>84.44</v>
      </c>
      <c r="GA1156" s="9">
        <v>78.78</v>
      </c>
      <c r="GB1156" s="9">
        <v>75.33</v>
      </c>
      <c r="GD1156" s="9">
        <v>94.29</v>
      </c>
      <c r="GE1156" s="9">
        <v>92.25</v>
      </c>
      <c r="GF1156" s="9">
        <v>90</v>
      </c>
      <c r="GG1156" s="9">
        <v>87.86</v>
      </c>
      <c r="GH1156" s="9">
        <v>86.03</v>
      </c>
      <c r="GI1156" s="9">
        <v>84.44</v>
      </c>
      <c r="GJ1156" s="9">
        <v>83.06</v>
      </c>
      <c r="GK1156" s="9">
        <v>81.88</v>
      </c>
      <c r="GL1156" s="9">
        <v>80.89</v>
      </c>
      <c r="GM1156" s="9">
        <v>80.06</v>
      </c>
      <c r="GN1156" s="9">
        <v>79.37</v>
      </c>
      <c r="GO1156" s="9">
        <v>78.78</v>
      </c>
      <c r="GP1156" s="9">
        <v>78.28</v>
      </c>
      <c r="GQ1156" s="9">
        <v>77.86</v>
      </c>
      <c r="GR1156" s="9">
        <v>77.5</v>
      </c>
      <c r="GS1156" s="9">
        <v>77.180000000000007</v>
      </c>
      <c r="GT1156" s="9">
        <v>76.900000000000006</v>
      </c>
      <c r="GU1156" s="9">
        <v>76.63</v>
      </c>
      <c r="GV1156" s="9">
        <v>76.349999999999994</v>
      </c>
      <c r="GW1156" s="9">
        <v>76.099999999999994</v>
      </c>
      <c r="GX1156" s="9">
        <v>75.900000000000006</v>
      </c>
      <c r="GY1156" s="9">
        <v>75.709999999999994</v>
      </c>
      <c r="GZ1156" s="9">
        <v>75.52</v>
      </c>
      <c r="HA1156" s="9">
        <v>75.33</v>
      </c>
      <c r="HB1156" s="9">
        <v>75.13</v>
      </c>
      <c r="HC1156" s="9">
        <v>74.92</v>
      </c>
      <c r="HD1156" s="9">
        <v>74.7</v>
      </c>
      <c r="HE1156" s="9">
        <v>74.489999999999995</v>
      </c>
      <c r="HF1156" s="9">
        <v>74.319999999999993</v>
      </c>
      <c r="HG1156" s="9">
        <v>74.16</v>
      </c>
      <c r="HH1156" s="9">
        <v>73.98</v>
      </c>
      <c r="HI1156" s="9">
        <v>73.8</v>
      </c>
      <c r="HJ1156" s="9">
        <v>73.680000000000007</v>
      </c>
      <c r="HK1156" s="9">
        <v>73.55</v>
      </c>
      <c r="HL1156" s="9">
        <v>73.41</v>
      </c>
      <c r="HM1156" s="9">
        <v>73.3</v>
      </c>
      <c r="HN1156" s="9">
        <v>73.150000000000006</v>
      </c>
      <c r="HO1156" s="9">
        <v>72.97</v>
      </c>
      <c r="HP1156" s="9">
        <v>72.81</v>
      </c>
      <c r="HQ1156" s="9">
        <v>72.64</v>
      </c>
      <c r="HR1156" s="9">
        <v>72.47</v>
      </c>
      <c r="HS1156" s="9">
        <v>72.349999999999994</v>
      </c>
      <c r="HT1156" s="9">
        <v>72.2</v>
      </c>
      <c r="HU1156" s="9">
        <v>72.02</v>
      </c>
      <c r="HV1156" s="9">
        <v>71.94</v>
      </c>
      <c r="HW1156" s="9">
        <v>71.86</v>
      </c>
      <c r="HX1156" s="9">
        <v>71.790000000000006</v>
      </c>
      <c r="HY1156" s="9">
        <v>71.69</v>
      </c>
      <c r="ID1156" s="14">
        <v>84.838099999999997</v>
      </c>
      <c r="IE1156" s="14">
        <v>84.747900000000001</v>
      </c>
      <c r="IF1156" s="14">
        <v>-0.10641399999999999</v>
      </c>
      <c r="IH1156" s="7">
        <v>94.29</v>
      </c>
      <c r="II1156" s="9">
        <v>113.04</v>
      </c>
    </row>
    <row r="1157" spans="1:243" x14ac:dyDescent="0.35">
      <c r="A1157" s="6">
        <f t="shared" si="236"/>
        <v>46170</v>
      </c>
      <c r="B1157" s="13">
        <f t="shared" si="247"/>
        <v>5</v>
      </c>
      <c r="C1157" s="13">
        <f t="shared" si="248"/>
        <v>2026</v>
      </c>
      <c r="D1157">
        <f t="shared" si="249"/>
        <v>202605</v>
      </c>
      <c r="E1157">
        <f t="shared" si="250"/>
        <v>2</v>
      </c>
      <c r="F1157">
        <f t="shared" si="251"/>
        <v>202602</v>
      </c>
      <c r="G1157" t="s">
        <v>2528</v>
      </c>
      <c r="H1157" s="9">
        <v>3.75</v>
      </c>
      <c r="I1157" s="9">
        <v>3.7294999999999998</v>
      </c>
      <c r="J1157" s="10">
        <v>3.7331481000000002</v>
      </c>
      <c r="K1157" s="10">
        <v>3.7885067000000001</v>
      </c>
      <c r="L1157" s="10">
        <v>3.8496763000000001</v>
      </c>
      <c r="M1157" s="10">
        <v>3.9126645</v>
      </c>
      <c r="N1157" s="10">
        <v>3.9730747000000002</v>
      </c>
      <c r="O1157" s="10">
        <v>4.0258912999999996</v>
      </c>
      <c r="P1157" s="10">
        <v>4.0694207999999996</v>
      </c>
      <c r="Q1157" s="10">
        <v>4.1040508000000004</v>
      </c>
      <c r="R1157" s="10">
        <v>4.1307368000000002</v>
      </c>
      <c r="S1157" s="10">
        <v>4.1510632000000003</v>
      </c>
      <c r="T1157" s="10">
        <v>4.1658312000000004</v>
      </c>
      <c r="U1157" s="10">
        <v>4.1754369999999996</v>
      </c>
      <c r="V1157" s="10">
        <v>4.1808094999999996</v>
      </c>
      <c r="W1157" s="10">
        <v>4.1824878999999999</v>
      </c>
      <c r="X1157" s="10">
        <v>4.1808646999999999</v>
      </c>
      <c r="Y1157" s="10">
        <v>4.1763325</v>
      </c>
      <c r="Z1157" s="10">
        <v>4.1692837000000003</v>
      </c>
      <c r="AA1157" s="10">
        <v>4.1601111</v>
      </c>
      <c r="AB1157" s="10">
        <v>4.1492227000000002</v>
      </c>
      <c r="AC1157" s="10">
        <v>4.1371067000000004</v>
      </c>
      <c r="AD1157" s="10">
        <v>4.1242770000000002</v>
      </c>
      <c r="AE1157" s="10">
        <v>4.1112472999999996</v>
      </c>
      <c r="AF1157" s="10">
        <v>4.0985313000000003</v>
      </c>
      <c r="AG1157" s="10">
        <v>4.0866429999999996</v>
      </c>
      <c r="AH1157" s="10">
        <v>4.0760293000000001</v>
      </c>
      <c r="AI1157" s="10">
        <v>4.0667778999999999</v>
      </c>
      <c r="AJ1157" s="10">
        <v>4.0588563999999998</v>
      </c>
      <c r="AK1157" s="10">
        <v>4.0522317000000001</v>
      </c>
      <c r="AL1157" s="10">
        <v>4.0468712</v>
      </c>
      <c r="AM1157" s="10">
        <v>4.0427419999999996</v>
      </c>
      <c r="AN1157" s="10">
        <v>4.0398113999999996</v>
      </c>
      <c r="AO1157" s="10">
        <v>4.0380466000000004</v>
      </c>
      <c r="AP1157" s="10">
        <v>4.0374147999999996</v>
      </c>
      <c r="AQ1157" s="10">
        <v>4.0378832999999998</v>
      </c>
      <c r="AR1157" s="10">
        <v>4.0394192000000002</v>
      </c>
      <c r="AS1157" s="10">
        <v>4.0419897000000002</v>
      </c>
      <c r="AT1157" s="10">
        <v>4.0455582000000003</v>
      </c>
      <c r="AU1157" s="10">
        <v>4.0500683999999998</v>
      </c>
      <c r="AV1157" s="10">
        <v>4.0554582000000003</v>
      </c>
      <c r="AW1157" s="10">
        <v>4.0616655000000002</v>
      </c>
      <c r="AX1157" s="10">
        <v>4.0686283999999997</v>
      </c>
      <c r="AY1157" s="10">
        <v>4.0762846000000001</v>
      </c>
      <c r="AZ1157" s="10">
        <v>4.0845720999999999</v>
      </c>
      <c r="BA1157" s="10">
        <v>4.0934289000000001</v>
      </c>
      <c r="BB1157" s="10">
        <v>4.1027927000000002</v>
      </c>
      <c r="BC1157" s="10">
        <v>4.1126015999999996</v>
      </c>
      <c r="BD1157" s="10">
        <v>4.1227935000000002</v>
      </c>
      <c r="BE1157" s="10">
        <v>4.1333061999999998</v>
      </c>
      <c r="BF1157" s="10">
        <v>4.1440849999999996</v>
      </c>
      <c r="BG1157" s="10">
        <v>4.1551077000000003</v>
      </c>
      <c r="BH1157" s="10">
        <v>4.1663606</v>
      </c>
      <c r="BI1157" s="10">
        <v>4.1778303000000001</v>
      </c>
      <c r="BJ1157" s="10">
        <v>4.1895034999999998</v>
      </c>
      <c r="BK1157" s="10">
        <v>4.2013666000000001</v>
      </c>
      <c r="BL1157" s="10">
        <v>4.2134061999999997</v>
      </c>
      <c r="BM1157" s="10">
        <v>4.2256090000000004</v>
      </c>
      <c r="BN1157" s="10">
        <v>4.2379612</v>
      </c>
      <c r="BO1157" s="10">
        <v>4.2504495999999996</v>
      </c>
      <c r="BP1157" s="10">
        <v>4.2630609000000002</v>
      </c>
      <c r="BQ1157" s="10">
        <v>4.2757813000000002</v>
      </c>
      <c r="BR1157" s="10">
        <v>4.3538923</v>
      </c>
      <c r="BS1157" s="10">
        <v>4.4340444000000003</v>
      </c>
      <c r="BU1157" s="9">
        <v>113.94</v>
      </c>
      <c r="BV1157" s="9">
        <v>113.43</v>
      </c>
      <c r="BW1157" s="9">
        <v>113.8</v>
      </c>
      <c r="BX1157" s="9">
        <v>114.83</v>
      </c>
      <c r="BY1157" s="9">
        <v>115.69</v>
      </c>
      <c r="BZ1157" s="9">
        <v>118.39</v>
      </c>
      <c r="CA1157" s="9">
        <v>119.78</v>
      </c>
      <c r="CB1157" s="9">
        <v>119.38</v>
      </c>
      <c r="CC1157" s="9">
        <v>117.78</v>
      </c>
      <c r="CD1157" s="9">
        <v>108.34</v>
      </c>
      <c r="CE1157" s="9">
        <v>94.18</v>
      </c>
      <c r="CF1157" s="9">
        <v>84.84</v>
      </c>
      <c r="CG1157" s="9">
        <v>81.97</v>
      </c>
      <c r="CH1157" s="9">
        <v>82.58</v>
      </c>
      <c r="CI1157" s="9">
        <v>83.2</v>
      </c>
      <c r="CJ1157" s="9">
        <v>83.95</v>
      </c>
      <c r="CK1157" s="9">
        <v>84</v>
      </c>
      <c r="CL1157" s="9">
        <v>85.85</v>
      </c>
      <c r="CM1157" s="9">
        <v>87.55</v>
      </c>
      <c r="CN1157" s="9">
        <v>89.49</v>
      </c>
      <c r="CO1157" s="9">
        <v>88.81</v>
      </c>
      <c r="CP1157" s="9">
        <v>82.23</v>
      </c>
      <c r="CQ1157" s="9">
        <v>70.849999999999994</v>
      </c>
      <c r="CR1157" s="9">
        <v>65.72</v>
      </c>
      <c r="CS1157" s="9">
        <v>64.56</v>
      </c>
      <c r="CT1157" s="9">
        <v>62.89</v>
      </c>
      <c r="CU1157" s="9">
        <v>62.56</v>
      </c>
      <c r="CV1157" s="9">
        <v>64.040000000000006</v>
      </c>
      <c r="CW1157" s="9">
        <v>69.37</v>
      </c>
      <c r="CX1157" s="9">
        <v>71.19</v>
      </c>
      <c r="CY1157" s="9">
        <v>72.489999999999995</v>
      </c>
      <c r="CZ1157" s="9">
        <v>75.95</v>
      </c>
      <c r="DA1157" s="9">
        <v>75.180000000000007</v>
      </c>
      <c r="DB1157" s="9">
        <v>72.8</v>
      </c>
      <c r="DC1157" s="9">
        <v>61.62</v>
      </c>
      <c r="DD1157" s="9">
        <v>57.59</v>
      </c>
      <c r="DE1157" s="9">
        <v>56.19</v>
      </c>
      <c r="DF1157" s="9">
        <v>57.71</v>
      </c>
      <c r="DG1157" s="9">
        <v>57.85</v>
      </c>
      <c r="DH1157" s="9">
        <v>59.22</v>
      </c>
      <c r="DI1157" s="9">
        <v>64.3</v>
      </c>
      <c r="DJ1157" s="9">
        <v>66.42</v>
      </c>
      <c r="DK1157" s="9">
        <v>68.39</v>
      </c>
      <c r="DL1157" s="9">
        <v>69.3</v>
      </c>
      <c r="DM1157" s="9">
        <v>70.349999999999994</v>
      </c>
      <c r="DN1157" s="9">
        <v>69.27</v>
      </c>
      <c r="DO1157" s="9">
        <v>64.73</v>
      </c>
      <c r="DP1157" s="9">
        <v>62.24</v>
      </c>
      <c r="DR1157" s="9">
        <v>101.04</v>
      </c>
      <c r="DS1157" s="9">
        <v>100.43</v>
      </c>
      <c r="DT1157" s="9">
        <v>97.72</v>
      </c>
      <c r="DU1157" s="9">
        <v>100.25</v>
      </c>
      <c r="DV1157" s="9">
        <v>101.62</v>
      </c>
      <c r="DW1157" s="9">
        <v>103.19</v>
      </c>
      <c r="DX1157" s="9">
        <v>104.66</v>
      </c>
      <c r="DY1157" s="9">
        <v>101.62</v>
      </c>
      <c r="DZ1157" s="9">
        <v>102.36</v>
      </c>
      <c r="EA1157" s="9">
        <v>99</v>
      </c>
      <c r="EB1157" s="9">
        <v>84.12</v>
      </c>
      <c r="EC1157" s="9">
        <v>76.989999999999995</v>
      </c>
      <c r="ED1157" s="9">
        <v>74.58</v>
      </c>
      <c r="EE1157" s="9">
        <v>75.5</v>
      </c>
      <c r="EF1157" s="9">
        <v>76.67</v>
      </c>
      <c r="EG1157" s="9">
        <v>78.849999999999994</v>
      </c>
      <c r="EH1157" s="9">
        <v>78.52</v>
      </c>
      <c r="EI1157" s="9">
        <v>80.27</v>
      </c>
      <c r="EJ1157" s="9">
        <v>80.47</v>
      </c>
      <c r="EK1157" s="9">
        <v>80.59</v>
      </c>
      <c r="EL1157" s="9">
        <v>79.97</v>
      </c>
      <c r="EM1157" s="9">
        <v>77.180000000000007</v>
      </c>
      <c r="EN1157" s="9">
        <v>66.41</v>
      </c>
      <c r="EO1157" s="9">
        <v>59.71</v>
      </c>
      <c r="EP1157" s="9">
        <v>59.81</v>
      </c>
      <c r="EQ1157" s="9">
        <v>59.57</v>
      </c>
      <c r="ER1157" s="9">
        <v>60.51</v>
      </c>
      <c r="ES1157" s="9">
        <v>62.71</v>
      </c>
      <c r="ET1157" s="9">
        <v>68.08</v>
      </c>
      <c r="EU1157" s="9">
        <v>69.94</v>
      </c>
      <c r="EV1157" s="9">
        <v>70.34</v>
      </c>
      <c r="EW1157" s="9">
        <v>70.34</v>
      </c>
      <c r="EX1157" s="9">
        <v>69.8</v>
      </c>
      <c r="EY1157" s="9">
        <v>67.790000000000006</v>
      </c>
      <c r="EZ1157" s="9">
        <v>62.42</v>
      </c>
      <c r="FA1157" s="9">
        <v>60.48</v>
      </c>
      <c r="FB1157" s="9">
        <v>59.38</v>
      </c>
      <c r="FC1157" s="9">
        <v>59.23</v>
      </c>
      <c r="FD1157" s="9">
        <v>60.18</v>
      </c>
      <c r="FE1157" s="9">
        <v>61.84</v>
      </c>
      <c r="FF1157" s="9">
        <v>69.06</v>
      </c>
      <c r="FG1157" s="9">
        <v>70.239999999999995</v>
      </c>
      <c r="FH1157" s="9">
        <v>70.790000000000006</v>
      </c>
      <c r="FI1157" s="9">
        <v>70.25</v>
      </c>
      <c r="FJ1157" s="9">
        <v>70.02</v>
      </c>
      <c r="FK1157" s="9">
        <v>68.86</v>
      </c>
      <c r="FL1157" s="9">
        <v>63.46</v>
      </c>
      <c r="FM1157" s="9">
        <v>62.18</v>
      </c>
      <c r="FO1157" s="9">
        <v>84.466499999999996</v>
      </c>
      <c r="FP1157" s="7">
        <v>95.47</v>
      </c>
      <c r="FQ1157" s="9">
        <v>1.3431999999999999</v>
      </c>
      <c r="FT1157" s="7">
        <v>4.3</v>
      </c>
      <c r="FU1157" s="7">
        <v>4.8099999999999996</v>
      </c>
      <c r="FV1157" s="9">
        <v>84.733599999999996</v>
      </c>
      <c r="FX1157" s="9">
        <v>93.71</v>
      </c>
      <c r="FY1157" s="9">
        <v>90.82</v>
      </c>
      <c r="FZ1157" s="9">
        <v>85.81</v>
      </c>
      <c r="GA1157" s="9">
        <v>80.069999999999993</v>
      </c>
      <c r="GB1157" s="9">
        <v>76.12</v>
      </c>
      <c r="GD1157" s="9">
        <v>93.71</v>
      </c>
      <c r="GE1157" s="9">
        <v>92.7</v>
      </c>
      <c r="GF1157" s="9">
        <v>90.82</v>
      </c>
      <c r="GG1157" s="9">
        <v>88.96</v>
      </c>
      <c r="GH1157" s="9">
        <v>87.31</v>
      </c>
      <c r="GI1157" s="9">
        <v>85.81</v>
      </c>
      <c r="GJ1157" s="9">
        <v>84.47</v>
      </c>
      <c r="GK1157" s="9">
        <v>83.29</v>
      </c>
      <c r="GL1157" s="9">
        <v>82.28</v>
      </c>
      <c r="GM1157" s="9">
        <v>81.42</v>
      </c>
      <c r="GN1157" s="9">
        <v>80.69</v>
      </c>
      <c r="GO1157" s="9">
        <v>80.069999999999993</v>
      </c>
      <c r="GP1157" s="9">
        <v>79.52</v>
      </c>
      <c r="GQ1157" s="9">
        <v>79.05</v>
      </c>
      <c r="GR1157" s="9">
        <v>78.650000000000006</v>
      </c>
      <c r="GS1157" s="9">
        <v>78.28</v>
      </c>
      <c r="GT1157" s="9">
        <v>77.95</v>
      </c>
      <c r="GU1157" s="9">
        <v>77.64</v>
      </c>
      <c r="GV1157" s="9">
        <v>77.319999999999993</v>
      </c>
      <c r="GW1157" s="9">
        <v>77.03</v>
      </c>
      <c r="GX1157" s="9">
        <v>76.790000000000006</v>
      </c>
      <c r="GY1157" s="9">
        <v>76.56</v>
      </c>
      <c r="GZ1157" s="9">
        <v>76.34</v>
      </c>
      <c r="HA1157" s="9">
        <v>76.12</v>
      </c>
      <c r="HB1157" s="9">
        <v>75.89</v>
      </c>
      <c r="HC1157" s="9">
        <v>75.650000000000006</v>
      </c>
      <c r="HD1157" s="9">
        <v>75.400000000000006</v>
      </c>
      <c r="HE1157" s="9">
        <v>75.16</v>
      </c>
      <c r="HF1157" s="9">
        <v>74.95</v>
      </c>
      <c r="HG1157" s="9">
        <v>74.760000000000005</v>
      </c>
      <c r="HH1157" s="9">
        <v>74.55</v>
      </c>
      <c r="HI1157" s="9">
        <v>74.349999999999994</v>
      </c>
      <c r="HJ1157" s="9">
        <v>74.209999999999994</v>
      </c>
      <c r="HK1157" s="9">
        <v>74.06</v>
      </c>
      <c r="HL1157" s="9">
        <v>73.900000000000006</v>
      </c>
      <c r="HM1157" s="9">
        <v>73.77</v>
      </c>
      <c r="HN1157" s="9">
        <v>73.599999999999994</v>
      </c>
      <c r="HO1157" s="9">
        <v>73.400000000000006</v>
      </c>
      <c r="HP1157" s="9">
        <v>73.22</v>
      </c>
      <c r="HQ1157" s="9">
        <v>73.03</v>
      </c>
      <c r="HR1157" s="9">
        <v>72.84</v>
      </c>
      <c r="HS1157" s="9">
        <v>72.7</v>
      </c>
      <c r="HT1157" s="9">
        <v>72.53</v>
      </c>
      <c r="HU1157" s="9">
        <v>72.34</v>
      </c>
      <c r="HV1157" s="9">
        <v>72.25</v>
      </c>
      <c r="HW1157" s="9">
        <v>72.16</v>
      </c>
      <c r="HX1157" s="9">
        <v>72.08</v>
      </c>
      <c r="HY1157" s="9">
        <v>71.97</v>
      </c>
      <c r="ID1157" s="14">
        <v>84.838099999999997</v>
      </c>
      <c r="IE1157" s="14">
        <v>84.747900000000001</v>
      </c>
      <c r="IF1157" s="14">
        <v>-0.10641399999999999</v>
      </c>
      <c r="IH1157" s="7">
        <v>93.71</v>
      </c>
      <c r="II1157" s="9">
        <v>113.94</v>
      </c>
    </row>
    <row r="1158" spans="1:243" x14ac:dyDescent="0.35">
      <c r="A1158" s="6">
        <f t="shared" si="236"/>
        <v>46171</v>
      </c>
      <c r="B1158" s="13">
        <f t="shared" si="247"/>
        <v>5</v>
      </c>
      <c r="C1158" s="13">
        <f t="shared" si="248"/>
        <v>2026</v>
      </c>
      <c r="D1158">
        <f t="shared" si="249"/>
        <v>202605</v>
      </c>
      <c r="E1158">
        <f t="shared" si="250"/>
        <v>2</v>
      </c>
      <c r="F1158">
        <f t="shared" si="251"/>
        <v>202602</v>
      </c>
      <c r="G1158" t="s">
        <v>2529</v>
      </c>
      <c r="H1158" s="9">
        <v>3.75</v>
      </c>
      <c r="I1158" s="9">
        <v>3.7302</v>
      </c>
      <c r="J1158" s="10">
        <v>3.7243672000000001</v>
      </c>
      <c r="K1158" s="10">
        <v>3.7749218999999998</v>
      </c>
      <c r="L1158" s="10">
        <v>3.8312141</v>
      </c>
      <c r="M1158" s="10">
        <v>3.8889022</v>
      </c>
      <c r="N1158" s="10">
        <v>3.943111</v>
      </c>
      <c r="O1158" s="10">
        <v>3.9896254</v>
      </c>
      <c r="P1158" s="10">
        <v>4.0277687999999996</v>
      </c>
      <c r="Q1158" s="10">
        <v>4.0581659999999999</v>
      </c>
      <c r="R1158" s="10">
        <v>4.0821904</v>
      </c>
      <c r="S1158" s="10">
        <v>4.1012266999999998</v>
      </c>
      <c r="T1158" s="10">
        <v>4.1154001999999998</v>
      </c>
      <c r="U1158" s="10">
        <v>4.1248244999999999</v>
      </c>
      <c r="V1158" s="10">
        <v>4.1291039999999999</v>
      </c>
      <c r="W1158" s="10">
        <v>4.1287266000000002</v>
      </c>
      <c r="X1158" s="10">
        <v>4.1245545999999997</v>
      </c>
      <c r="Y1158" s="10">
        <v>4.1174505000000003</v>
      </c>
      <c r="Z1158" s="10">
        <v>4.1082765999999999</v>
      </c>
      <c r="AA1158" s="10">
        <v>4.0978956000000002</v>
      </c>
      <c r="AB1158" s="10">
        <v>4.0870921999999998</v>
      </c>
      <c r="AC1158" s="10">
        <v>4.0762897999999996</v>
      </c>
      <c r="AD1158" s="10">
        <v>4.0658079000000003</v>
      </c>
      <c r="AE1158" s="10">
        <v>4.0559653999999998</v>
      </c>
      <c r="AF1158" s="10">
        <v>4.0470813000000003</v>
      </c>
      <c r="AG1158" s="10">
        <v>4.0394750000000004</v>
      </c>
      <c r="AH1158" s="10">
        <v>4.0334098999999997</v>
      </c>
      <c r="AI1158" s="10">
        <v>4.0288789999999999</v>
      </c>
      <c r="AJ1158" s="10">
        <v>4.0257931999999998</v>
      </c>
      <c r="AK1158" s="10">
        <v>4.0240631000000002</v>
      </c>
      <c r="AL1158" s="10">
        <v>4.0235995000000004</v>
      </c>
      <c r="AM1158" s="10">
        <v>4.0243130999999996</v>
      </c>
      <c r="AN1158" s="10">
        <v>4.0261146999999999</v>
      </c>
      <c r="AO1158" s="10">
        <v>4.0289149000000002</v>
      </c>
      <c r="AP1158" s="10">
        <v>4.0326244000000004</v>
      </c>
      <c r="AQ1158" s="10">
        <v>4.0371541000000004</v>
      </c>
      <c r="AR1158" s="10">
        <v>4.0424147000000001</v>
      </c>
      <c r="AS1158" s="10">
        <v>4.0483167</v>
      </c>
      <c r="AT1158" s="10">
        <v>4.0547794000000001</v>
      </c>
      <c r="AU1158" s="10">
        <v>4.0617589000000001</v>
      </c>
      <c r="AV1158" s="10">
        <v>4.0692212999999997</v>
      </c>
      <c r="AW1158" s="10">
        <v>4.0771329999999999</v>
      </c>
      <c r="AX1158" s="10">
        <v>4.0854603999999997</v>
      </c>
      <c r="AY1158" s="10">
        <v>4.0941695999999999</v>
      </c>
      <c r="AZ1158" s="10">
        <v>4.1032269000000001</v>
      </c>
      <c r="BA1158" s="10">
        <v>4.1125987999999998</v>
      </c>
      <c r="BB1158" s="10">
        <v>4.1222513000000003</v>
      </c>
      <c r="BC1158" s="10">
        <v>4.1321507000000004</v>
      </c>
      <c r="BD1158" s="10">
        <v>4.1422635999999997</v>
      </c>
      <c r="BE1158" s="10">
        <v>4.1525559000000003</v>
      </c>
      <c r="BF1158" s="10">
        <v>4.1629988000000004</v>
      </c>
      <c r="BG1158" s="10">
        <v>4.173584</v>
      </c>
      <c r="BH1158" s="10">
        <v>4.1843085999999996</v>
      </c>
      <c r="BI1158" s="10">
        <v>4.1951703</v>
      </c>
      <c r="BJ1158" s="10">
        <v>4.2061665000000001</v>
      </c>
      <c r="BK1158" s="10">
        <v>4.2172944000000001</v>
      </c>
      <c r="BL1158" s="10">
        <v>4.2285515</v>
      </c>
      <c r="BM1158" s="10">
        <v>4.2399351999999997</v>
      </c>
      <c r="BN1158" s="10">
        <v>4.2514428000000004</v>
      </c>
      <c r="BO1158" s="10">
        <v>4.2630717999999996</v>
      </c>
      <c r="BP1158" s="10">
        <v>4.2748195999999998</v>
      </c>
      <c r="BQ1158" s="10">
        <v>4.2866834999999996</v>
      </c>
      <c r="BR1158" s="10">
        <v>4.3601497</v>
      </c>
      <c r="BS1158" s="10">
        <v>4.4370779000000002</v>
      </c>
      <c r="BU1158" s="9">
        <v>110.79</v>
      </c>
      <c r="BV1158" s="9">
        <v>111.04</v>
      </c>
      <c r="BW1158" s="9">
        <v>111.91</v>
      </c>
      <c r="BX1158" s="9">
        <v>112.64</v>
      </c>
      <c r="BY1158" s="9">
        <v>115.68</v>
      </c>
      <c r="BZ1158" s="9">
        <v>117.07</v>
      </c>
      <c r="CA1158" s="9">
        <v>116.52</v>
      </c>
      <c r="CB1158" s="9">
        <v>114.92</v>
      </c>
      <c r="CC1158" s="9">
        <v>105.47</v>
      </c>
      <c r="CD1158" s="9">
        <v>92.31</v>
      </c>
      <c r="CE1158" s="9">
        <v>82.97</v>
      </c>
      <c r="CF1158" s="9">
        <v>80.099999999999994</v>
      </c>
      <c r="CG1158" s="9">
        <v>80.540000000000006</v>
      </c>
      <c r="CH1158" s="9">
        <v>81.16</v>
      </c>
      <c r="CI1158" s="9">
        <v>81.91</v>
      </c>
      <c r="CJ1158" s="9">
        <v>82.25</v>
      </c>
      <c r="CK1158" s="9">
        <v>84.11</v>
      </c>
      <c r="CL1158" s="9">
        <v>85.8</v>
      </c>
      <c r="CM1158" s="9">
        <v>87.74</v>
      </c>
      <c r="CN1158" s="9">
        <v>87.06</v>
      </c>
      <c r="CO1158" s="9">
        <v>80.48</v>
      </c>
      <c r="CP1158" s="9">
        <v>70.55</v>
      </c>
      <c r="CQ1158" s="9">
        <v>65.42</v>
      </c>
      <c r="CR1158" s="9">
        <v>64.260000000000005</v>
      </c>
      <c r="CS1158" s="9">
        <v>62.59</v>
      </c>
      <c r="CT1158" s="9">
        <v>62.26</v>
      </c>
      <c r="CU1158" s="9">
        <v>63.74</v>
      </c>
      <c r="CV1158" s="9">
        <v>69.069999999999993</v>
      </c>
      <c r="CW1158" s="9">
        <v>70.89</v>
      </c>
      <c r="CX1158" s="9">
        <v>72.19</v>
      </c>
      <c r="CY1158" s="9">
        <v>75.650000000000006</v>
      </c>
      <c r="CZ1158" s="9">
        <v>74.88</v>
      </c>
      <c r="DA1158" s="9">
        <v>72.5</v>
      </c>
      <c r="DB1158" s="9">
        <v>61.82</v>
      </c>
      <c r="DC1158" s="9">
        <v>57.79</v>
      </c>
      <c r="DD1158" s="9">
        <v>56.39</v>
      </c>
      <c r="DE1158" s="9">
        <v>57.91</v>
      </c>
      <c r="DF1158" s="9">
        <v>58.05</v>
      </c>
      <c r="DG1158" s="9">
        <v>59.42</v>
      </c>
      <c r="DH1158" s="9">
        <v>64.5</v>
      </c>
      <c r="DI1158" s="9">
        <v>66.52</v>
      </c>
      <c r="DJ1158" s="9">
        <v>68.489999999999995</v>
      </c>
      <c r="DK1158" s="9">
        <v>69.400000000000006</v>
      </c>
      <c r="DL1158" s="9">
        <v>70.45</v>
      </c>
      <c r="DM1158" s="9">
        <v>69.37</v>
      </c>
      <c r="DN1158" s="9">
        <v>64.83</v>
      </c>
      <c r="DO1158" s="9">
        <v>62.34</v>
      </c>
      <c r="DP1158" s="9">
        <v>60.11</v>
      </c>
      <c r="DR1158" s="9">
        <v>99.18</v>
      </c>
      <c r="DS1158" s="9">
        <v>96.76</v>
      </c>
      <c r="DT1158" s="9">
        <v>99.48</v>
      </c>
      <c r="DU1158" s="9">
        <v>100.41</v>
      </c>
      <c r="DV1158" s="9">
        <v>102.12</v>
      </c>
      <c r="DW1158" s="9">
        <v>103.57</v>
      </c>
      <c r="DX1158" s="9">
        <v>99.2</v>
      </c>
      <c r="DY1158" s="9">
        <v>99.93</v>
      </c>
      <c r="DZ1158" s="9">
        <v>96.6</v>
      </c>
      <c r="EA1158" s="9">
        <v>82.91</v>
      </c>
      <c r="EB1158" s="9">
        <v>75.78</v>
      </c>
      <c r="EC1158" s="9">
        <v>73.37</v>
      </c>
      <c r="ED1158" s="9">
        <v>74.27</v>
      </c>
      <c r="EE1158" s="9">
        <v>75.45</v>
      </c>
      <c r="EF1158" s="9">
        <v>77.64</v>
      </c>
      <c r="EG1158" s="9">
        <v>78.52</v>
      </c>
      <c r="EH1158" s="9">
        <v>80.27</v>
      </c>
      <c r="EI1158" s="9">
        <v>80.47</v>
      </c>
      <c r="EJ1158" s="9">
        <v>80.59</v>
      </c>
      <c r="EK1158" s="9">
        <v>79.97</v>
      </c>
      <c r="EL1158" s="9">
        <v>77.180000000000007</v>
      </c>
      <c r="EM1158" s="9">
        <v>65.989999999999995</v>
      </c>
      <c r="EN1158" s="9">
        <v>59.28</v>
      </c>
      <c r="EO1158" s="9">
        <v>59.38</v>
      </c>
      <c r="EP1158" s="9">
        <v>59.14</v>
      </c>
      <c r="EQ1158" s="9">
        <v>60.08</v>
      </c>
      <c r="ER1158" s="9">
        <v>62.28</v>
      </c>
      <c r="ES1158" s="9">
        <v>68.39</v>
      </c>
      <c r="ET1158" s="9">
        <v>70.260000000000005</v>
      </c>
      <c r="EU1158" s="9">
        <v>70.66</v>
      </c>
      <c r="EV1158" s="9">
        <v>70.66</v>
      </c>
      <c r="EW1158" s="9">
        <v>70.12</v>
      </c>
      <c r="EX1158" s="9">
        <v>68.099999999999994</v>
      </c>
      <c r="EY1158" s="9">
        <v>62.22</v>
      </c>
      <c r="EZ1158" s="9">
        <v>60.28</v>
      </c>
      <c r="FA1158" s="9">
        <v>59.19</v>
      </c>
      <c r="FB1158" s="9">
        <v>59.04</v>
      </c>
      <c r="FC1158" s="9">
        <v>59.99</v>
      </c>
      <c r="FD1158" s="9">
        <v>61.66</v>
      </c>
      <c r="FE1158" s="9">
        <v>69.260000000000005</v>
      </c>
      <c r="FF1158" s="9">
        <v>70.44</v>
      </c>
      <c r="FG1158" s="9">
        <v>70.989999999999995</v>
      </c>
      <c r="FH1158" s="9">
        <v>70.44</v>
      </c>
      <c r="FI1158" s="9">
        <v>70.209999999999994</v>
      </c>
      <c r="FJ1158" s="9">
        <v>69.040000000000006</v>
      </c>
      <c r="FK1158" s="9">
        <v>63.31</v>
      </c>
      <c r="FL1158" s="9">
        <v>62.02</v>
      </c>
      <c r="FM1158" s="9">
        <v>61.48</v>
      </c>
      <c r="FO1158" s="9">
        <v>84.620199999999997</v>
      </c>
      <c r="FP1158" s="7">
        <v>92.88</v>
      </c>
      <c r="FQ1158" s="9">
        <v>1.3478000000000001</v>
      </c>
      <c r="FT1158" s="7">
        <v>4.21</v>
      </c>
      <c r="FU1158" s="7">
        <v>4.8</v>
      </c>
      <c r="FV1158" s="9">
        <v>84.885199999999998</v>
      </c>
      <c r="FX1158" s="9">
        <v>92.05</v>
      </c>
      <c r="FY1158" s="9">
        <v>89.11</v>
      </c>
      <c r="FZ1158" s="9">
        <v>84.18</v>
      </c>
      <c r="GA1158" s="9">
        <v>78.930000000000007</v>
      </c>
      <c r="GB1158" s="9">
        <v>75.39</v>
      </c>
      <c r="GD1158" s="9">
        <v>92.05</v>
      </c>
      <c r="GE1158" s="9">
        <v>91.12</v>
      </c>
      <c r="GF1158" s="9">
        <v>89.11</v>
      </c>
      <c r="GG1158" s="9">
        <v>87.22</v>
      </c>
      <c r="GH1158" s="9">
        <v>85.6</v>
      </c>
      <c r="GI1158" s="9">
        <v>84.18</v>
      </c>
      <c r="GJ1158" s="9">
        <v>82.94</v>
      </c>
      <c r="GK1158" s="9">
        <v>81.86</v>
      </c>
      <c r="GL1158" s="9">
        <v>80.930000000000007</v>
      </c>
      <c r="GM1158" s="9">
        <v>80.150000000000006</v>
      </c>
      <c r="GN1158" s="9">
        <v>79.489999999999995</v>
      </c>
      <c r="GO1158" s="9">
        <v>78.930000000000007</v>
      </c>
      <c r="GP1158" s="9">
        <v>78.44</v>
      </c>
      <c r="GQ1158" s="9">
        <v>78.02</v>
      </c>
      <c r="GR1158" s="9">
        <v>77.650000000000006</v>
      </c>
      <c r="GS1158" s="9">
        <v>77.319999999999993</v>
      </c>
      <c r="GT1158" s="9">
        <v>77.03</v>
      </c>
      <c r="GU1158" s="9">
        <v>76.75</v>
      </c>
      <c r="GV1158" s="9">
        <v>76.459999999999994</v>
      </c>
      <c r="GW1158" s="9">
        <v>76.2</v>
      </c>
      <c r="GX1158" s="9">
        <v>75.98</v>
      </c>
      <c r="GY1158" s="9">
        <v>75.77</v>
      </c>
      <c r="GZ1158" s="9">
        <v>75.58</v>
      </c>
      <c r="HA1158" s="9">
        <v>75.39</v>
      </c>
      <c r="HB1158" s="9">
        <v>75.180000000000007</v>
      </c>
      <c r="HC1158" s="9">
        <v>74.97</v>
      </c>
      <c r="HD1158" s="9">
        <v>74.75</v>
      </c>
      <c r="HE1158" s="9">
        <v>74.540000000000006</v>
      </c>
      <c r="HF1158" s="9">
        <v>74.36</v>
      </c>
      <c r="HG1158" s="9">
        <v>74.19</v>
      </c>
      <c r="HH1158" s="9">
        <v>74</v>
      </c>
      <c r="HI1158" s="9">
        <v>73.819999999999993</v>
      </c>
      <c r="HJ1158" s="9">
        <v>73.69</v>
      </c>
      <c r="HK1158" s="9">
        <v>73.56</v>
      </c>
      <c r="HL1158" s="9">
        <v>73.42</v>
      </c>
      <c r="HM1158" s="9">
        <v>73.31</v>
      </c>
      <c r="HN1158" s="9">
        <v>73.16</v>
      </c>
      <c r="HO1158" s="9">
        <v>72.97</v>
      </c>
      <c r="HP1158" s="9">
        <v>72.81</v>
      </c>
      <c r="HQ1158" s="9">
        <v>72.64</v>
      </c>
      <c r="HR1158" s="9">
        <v>72.459999999999994</v>
      </c>
      <c r="HS1158" s="9">
        <v>72.33</v>
      </c>
      <c r="HT1158" s="9">
        <v>72.17</v>
      </c>
      <c r="HU1158" s="9">
        <v>71.989999999999995</v>
      </c>
      <c r="HV1158" s="9">
        <v>71.91</v>
      </c>
      <c r="HW1158" s="9">
        <v>71.83</v>
      </c>
      <c r="HX1158" s="9">
        <v>71.760000000000005</v>
      </c>
      <c r="HY1158" s="9">
        <v>71.67</v>
      </c>
      <c r="ID1158" s="14">
        <v>84.838099999999997</v>
      </c>
      <c r="IE1158" s="14">
        <v>84.747900000000001</v>
      </c>
      <c r="IF1158" s="14">
        <v>-0.10641399999999999</v>
      </c>
      <c r="IH1158" s="7">
        <v>92.05</v>
      </c>
      <c r="II1158" s="9">
        <v>110.79</v>
      </c>
    </row>
    <row r="1159" spans="1:243" x14ac:dyDescent="0.35">
      <c r="A1159" s="6">
        <f t="shared" si="236"/>
        <v>46174</v>
      </c>
      <c r="B1159" s="13">
        <f t="shared" si="247"/>
        <v>6</v>
      </c>
      <c r="C1159" s="13">
        <f t="shared" si="248"/>
        <v>2026</v>
      </c>
      <c r="D1159">
        <f t="shared" si="249"/>
        <v>202606</v>
      </c>
      <c r="E1159">
        <f t="shared" si="250"/>
        <v>2</v>
      </c>
      <c r="F1159">
        <f t="shared" si="251"/>
        <v>202602</v>
      </c>
      <c r="G1159" t="s">
        <v>2530</v>
      </c>
      <c r="H1159" s="9">
        <v>3.75</v>
      </c>
      <c r="I1159" s="9">
        <v>3.7290999999999999</v>
      </c>
      <c r="J1159" s="10">
        <v>3.7269076999999999</v>
      </c>
      <c r="K1159" s="10">
        <v>3.7962167999999998</v>
      </c>
      <c r="L1159" s="10">
        <v>3.8711315000000002</v>
      </c>
      <c r="M1159" s="10">
        <v>3.9489032000000002</v>
      </c>
      <c r="N1159" s="10">
        <v>4.0255473000000004</v>
      </c>
      <c r="O1159" s="10">
        <v>4.0943756000000002</v>
      </c>
      <c r="P1159" s="10">
        <v>4.1529886999999999</v>
      </c>
      <c r="Q1159" s="10">
        <v>4.2009505999999996</v>
      </c>
      <c r="R1159" s="10">
        <v>4.2382605</v>
      </c>
      <c r="S1159" s="10">
        <v>4.2674893000000003</v>
      </c>
      <c r="T1159" s="10">
        <v>4.2891975000000002</v>
      </c>
      <c r="U1159" s="10">
        <v>4.3038365000000001</v>
      </c>
      <c r="V1159" s="10">
        <v>4.3117748000000002</v>
      </c>
      <c r="W1159" s="10">
        <v>4.3137723000000001</v>
      </c>
      <c r="X1159" s="10">
        <v>4.3107177999999999</v>
      </c>
      <c r="Y1159" s="10">
        <v>4.3034998</v>
      </c>
      <c r="Z1159" s="10">
        <v>4.2930070000000002</v>
      </c>
      <c r="AA1159" s="10">
        <v>4.2801280999999998</v>
      </c>
      <c r="AB1159" s="10">
        <v>4.2656885000000004</v>
      </c>
      <c r="AC1159" s="10">
        <v>4.2502485999999999</v>
      </c>
      <c r="AD1159" s="10">
        <v>4.2342988000000004</v>
      </c>
      <c r="AE1159" s="10">
        <v>4.2183295999999997</v>
      </c>
      <c r="AF1159" s="10">
        <v>4.2028316999999999</v>
      </c>
      <c r="AG1159" s="10">
        <v>4.1882954999999997</v>
      </c>
      <c r="AH1159" s="10">
        <v>4.1751306000000001</v>
      </c>
      <c r="AI1159" s="10">
        <v>4.1633886999999996</v>
      </c>
      <c r="AJ1159" s="10">
        <v>4.1530230000000001</v>
      </c>
      <c r="AK1159" s="10">
        <v>4.1439864000000002</v>
      </c>
      <c r="AL1159" s="10">
        <v>4.1362321</v>
      </c>
      <c r="AM1159" s="10">
        <v>4.1297131</v>
      </c>
      <c r="AN1159" s="10">
        <v>4.1243825000000003</v>
      </c>
      <c r="AO1159" s="10">
        <v>4.1201933999999998</v>
      </c>
      <c r="AP1159" s="10">
        <v>4.1170987999999999</v>
      </c>
      <c r="AQ1159" s="10">
        <v>4.1150519000000001</v>
      </c>
      <c r="AR1159" s="10">
        <v>4.1140058000000002</v>
      </c>
      <c r="AS1159" s="10">
        <v>4.1139133000000001</v>
      </c>
      <c r="AT1159" s="10">
        <v>4.1147293999999999</v>
      </c>
      <c r="AU1159" s="10">
        <v>4.1164154000000002</v>
      </c>
      <c r="AV1159" s="10">
        <v>4.1189349000000002</v>
      </c>
      <c r="AW1159" s="10">
        <v>4.1222513000000003</v>
      </c>
      <c r="AX1159" s="10">
        <v>4.1263282999999999</v>
      </c>
      <c r="AY1159" s="10">
        <v>4.1311290999999999</v>
      </c>
      <c r="AZ1159" s="10">
        <v>4.1366173000000002</v>
      </c>
      <c r="BA1159" s="10">
        <v>4.1427565</v>
      </c>
      <c r="BB1159" s="10">
        <v>4.1495100000000003</v>
      </c>
      <c r="BC1159" s="10">
        <v>4.1568413</v>
      </c>
      <c r="BD1159" s="10">
        <v>4.164714</v>
      </c>
      <c r="BE1159" s="10">
        <v>4.1730915</v>
      </c>
      <c r="BF1159" s="10">
        <v>4.1819395000000004</v>
      </c>
      <c r="BG1159" s="10">
        <v>4.1912354000000001</v>
      </c>
      <c r="BH1159" s="10">
        <v>4.2009606000000002</v>
      </c>
      <c r="BI1159" s="10">
        <v>4.2110963000000003</v>
      </c>
      <c r="BJ1159" s="10">
        <v>4.2216240000000003</v>
      </c>
      <c r="BK1159" s="10">
        <v>4.2325249999999999</v>
      </c>
      <c r="BL1159" s="10">
        <v>4.2437806</v>
      </c>
      <c r="BM1159" s="10">
        <v>4.2553723000000003</v>
      </c>
      <c r="BN1159" s="10">
        <v>4.2672812999999996</v>
      </c>
      <c r="BO1159" s="10">
        <v>4.2794889999999999</v>
      </c>
      <c r="BP1159" s="10">
        <v>4.2919767999999996</v>
      </c>
      <c r="BQ1159" s="10">
        <v>4.3047260999999999</v>
      </c>
      <c r="BR1159" s="10">
        <v>4.3857252000000004</v>
      </c>
      <c r="BS1159" s="10">
        <v>4.4717922999999997</v>
      </c>
      <c r="BU1159" s="9">
        <v>119.09</v>
      </c>
      <c r="BV1159" s="9">
        <v>119.04</v>
      </c>
      <c r="BW1159" s="9">
        <v>119.87</v>
      </c>
      <c r="BX1159" s="9">
        <v>119.75</v>
      </c>
      <c r="BY1159" s="9">
        <v>122.05</v>
      </c>
      <c r="BZ1159" s="9">
        <v>123.37</v>
      </c>
      <c r="CA1159" s="9">
        <v>122.84</v>
      </c>
      <c r="CB1159" s="9">
        <v>121.01</v>
      </c>
      <c r="CC1159" s="9">
        <v>111.12</v>
      </c>
      <c r="CD1159" s="9">
        <v>96.78</v>
      </c>
      <c r="CE1159" s="9">
        <v>86.63</v>
      </c>
      <c r="CF1159" s="9">
        <v>83.33</v>
      </c>
      <c r="CG1159" s="9">
        <v>83.39</v>
      </c>
      <c r="CH1159" s="9">
        <v>83.77</v>
      </c>
      <c r="CI1159" s="9">
        <v>84.55</v>
      </c>
      <c r="CJ1159" s="9">
        <v>84.94</v>
      </c>
      <c r="CK1159" s="9">
        <v>86.8</v>
      </c>
      <c r="CL1159" s="9">
        <v>88.49</v>
      </c>
      <c r="CM1159" s="9">
        <v>90.43</v>
      </c>
      <c r="CN1159" s="9">
        <v>89.75</v>
      </c>
      <c r="CO1159" s="9">
        <v>83.17</v>
      </c>
      <c r="CP1159" s="9">
        <v>71.989999999999995</v>
      </c>
      <c r="CQ1159" s="9">
        <v>66.180000000000007</v>
      </c>
      <c r="CR1159" s="9">
        <v>64.599999999999994</v>
      </c>
      <c r="CS1159" s="9">
        <v>62.93</v>
      </c>
      <c r="CT1159" s="9">
        <v>62.6</v>
      </c>
      <c r="CU1159" s="9">
        <v>64.150000000000006</v>
      </c>
      <c r="CV1159" s="9">
        <v>69.73</v>
      </c>
      <c r="CW1159" s="9">
        <v>71.61</v>
      </c>
      <c r="CX1159" s="9">
        <v>72.91</v>
      </c>
      <c r="CY1159" s="9">
        <v>76.37</v>
      </c>
      <c r="CZ1159" s="9">
        <v>75.599999999999994</v>
      </c>
      <c r="DA1159" s="9">
        <v>73.22</v>
      </c>
      <c r="DB1159" s="9">
        <v>62.3</v>
      </c>
      <c r="DC1159" s="9">
        <v>58.25</v>
      </c>
      <c r="DD1159" s="9">
        <v>56.85</v>
      </c>
      <c r="DE1159" s="9">
        <v>58.37</v>
      </c>
      <c r="DF1159" s="9">
        <v>58.51</v>
      </c>
      <c r="DG1159" s="9">
        <v>59.88</v>
      </c>
      <c r="DH1159" s="9">
        <v>64.959999999999994</v>
      </c>
      <c r="DI1159" s="9">
        <v>66.98</v>
      </c>
      <c r="DJ1159" s="9">
        <v>68.95</v>
      </c>
      <c r="DK1159" s="9">
        <v>69.86</v>
      </c>
      <c r="DL1159" s="9">
        <v>70.91</v>
      </c>
      <c r="DM1159" s="9">
        <v>69.83</v>
      </c>
      <c r="DN1159" s="9">
        <v>64.790000000000006</v>
      </c>
      <c r="DO1159" s="9">
        <v>62.07</v>
      </c>
      <c r="DP1159" s="9">
        <v>59.48</v>
      </c>
      <c r="DR1159" s="9">
        <v>103.46</v>
      </c>
      <c r="DS1159" s="9">
        <v>100.68</v>
      </c>
      <c r="DT1159" s="9">
        <v>102.79</v>
      </c>
      <c r="DU1159" s="9">
        <v>103.78</v>
      </c>
      <c r="DV1159" s="9">
        <v>105.53</v>
      </c>
      <c r="DW1159" s="9">
        <v>106.78</v>
      </c>
      <c r="DX1159" s="9">
        <v>101.65</v>
      </c>
      <c r="DY1159" s="9">
        <v>102.39</v>
      </c>
      <c r="DZ1159" s="9">
        <v>99.03</v>
      </c>
      <c r="EA1159" s="9">
        <v>84.72</v>
      </c>
      <c r="EB1159" s="9">
        <v>77.59</v>
      </c>
      <c r="EC1159" s="9">
        <v>75.180000000000007</v>
      </c>
      <c r="ED1159" s="9">
        <v>75.959999999999994</v>
      </c>
      <c r="EE1159" s="9">
        <v>77.150000000000006</v>
      </c>
      <c r="EF1159" s="9">
        <v>79.349999999999994</v>
      </c>
      <c r="EG1159" s="9">
        <v>79.56</v>
      </c>
      <c r="EH1159" s="9">
        <v>81.319999999999993</v>
      </c>
      <c r="EI1159" s="9">
        <v>81.53</v>
      </c>
      <c r="EJ1159" s="9">
        <v>81.650000000000006</v>
      </c>
      <c r="EK1159" s="9">
        <v>80.91</v>
      </c>
      <c r="EL1159" s="9">
        <v>78.11</v>
      </c>
      <c r="EM1159" s="9">
        <v>66.02</v>
      </c>
      <c r="EN1159" s="9">
        <v>59.31</v>
      </c>
      <c r="EO1159" s="9">
        <v>59.41</v>
      </c>
      <c r="EP1159" s="9">
        <v>59.17</v>
      </c>
      <c r="EQ1159" s="9">
        <v>60.11</v>
      </c>
      <c r="ER1159" s="9">
        <v>62.31</v>
      </c>
      <c r="ES1159" s="9">
        <v>68.680000000000007</v>
      </c>
      <c r="ET1159" s="9">
        <v>70.56</v>
      </c>
      <c r="EU1159" s="9">
        <v>70.959999999999994</v>
      </c>
      <c r="EV1159" s="9">
        <v>70.959999999999994</v>
      </c>
      <c r="EW1159" s="9">
        <v>70.42</v>
      </c>
      <c r="EX1159" s="9">
        <v>68.39</v>
      </c>
      <c r="EY1159" s="9">
        <v>62.54</v>
      </c>
      <c r="EZ1159" s="9">
        <v>60.6</v>
      </c>
      <c r="FA1159" s="9">
        <v>59.51</v>
      </c>
      <c r="FB1159" s="9">
        <v>59.36</v>
      </c>
      <c r="FC1159" s="9">
        <v>60.31</v>
      </c>
      <c r="FD1159" s="9">
        <v>61.98</v>
      </c>
      <c r="FE1159" s="9">
        <v>69.42</v>
      </c>
      <c r="FF1159" s="9">
        <v>70.599999999999994</v>
      </c>
      <c r="FG1159" s="9">
        <v>71.14</v>
      </c>
      <c r="FH1159" s="9">
        <v>70.59</v>
      </c>
      <c r="FI1159" s="9">
        <v>70.36</v>
      </c>
      <c r="FJ1159" s="9">
        <v>69.19</v>
      </c>
      <c r="FK1159" s="9">
        <v>63.5</v>
      </c>
      <c r="FL1159" s="9">
        <v>62.2</v>
      </c>
      <c r="FM1159" s="9">
        <v>61.66</v>
      </c>
      <c r="FO1159" s="9">
        <v>84.624600000000001</v>
      </c>
      <c r="FP1159" s="7">
        <v>98.29</v>
      </c>
      <c r="FQ1159" s="9">
        <v>1.3436999999999999</v>
      </c>
      <c r="FT1159" s="7">
        <v>4.3099999999999996</v>
      </c>
      <c r="FU1159" s="7">
        <v>4.88</v>
      </c>
      <c r="FV1159" s="9">
        <v>84.889399999999995</v>
      </c>
      <c r="FX1159" s="9">
        <v>94.98</v>
      </c>
      <c r="FY1159" s="9">
        <v>90.03</v>
      </c>
      <c r="FZ1159" s="9">
        <v>84.88</v>
      </c>
      <c r="GA1159" s="9">
        <v>79.72</v>
      </c>
      <c r="GB1159" s="9">
        <v>75.849999999999994</v>
      </c>
      <c r="GD1159" s="9">
        <v>94.98</v>
      </c>
      <c r="GE1159" s="9">
        <v>92.44</v>
      </c>
      <c r="GF1159" s="9">
        <v>90.03</v>
      </c>
      <c r="GG1159" s="9">
        <v>88.03</v>
      </c>
      <c r="GH1159" s="9">
        <v>86.33</v>
      </c>
      <c r="GI1159" s="9">
        <v>84.88</v>
      </c>
      <c r="GJ1159" s="9">
        <v>83.64</v>
      </c>
      <c r="GK1159" s="9">
        <v>82.59</v>
      </c>
      <c r="GL1159" s="9">
        <v>81.7</v>
      </c>
      <c r="GM1159" s="9">
        <v>80.95</v>
      </c>
      <c r="GN1159" s="9">
        <v>80.3</v>
      </c>
      <c r="GO1159" s="9">
        <v>79.72</v>
      </c>
      <c r="GP1159" s="9">
        <v>79.22</v>
      </c>
      <c r="GQ1159" s="9">
        <v>78.790000000000006</v>
      </c>
      <c r="GR1159" s="9">
        <v>78.400000000000006</v>
      </c>
      <c r="GS1159" s="9">
        <v>78.040000000000006</v>
      </c>
      <c r="GT1159" s="9">
        <v>77.709999999999994</v>
      </c>
      <c r="GU1159" s="9">
        <v>77.37</v>
      </c>
      <c r="GV1159" s="9">
        <v>77.06</v>
      </c>
      <c r="GW1159" s="9">
        <v>76.8</v>
      </c>
      <c r="GX1159" s="9">
        <v>76.55</v>
      </c>
      <c r="GY1159" s="9">
        <v>76.319999999999993</v>
      </c>
      <c r="GZ1159" s="9">
        <v>76.09</v>
      </c>
      <c r="HA1159" s="9">
        <v>75.849999999999994</v>
      </c>
      <c r="HB1159" s="9">
        <v>75.61</v>
      </c>
      <c r="HC1159" s="9">
        <v>75.36</v>
      </c>
      <c r="HD1159" s="9">
        <v>75.13</v>
      </c>
      <c r="HE1159" s="9">
        <v>74.92</v>
      </c>
      <c r="HF1159" s="9">
        <v>74.72</v>
      </c>
      <c r="HG1159" s="9">
        <v>74.510000000000005</v>
      </c>
      <c r="HH1159" s="9">
        <v>74.31</v>
      </c>
      <c r="HI1159" s="9">
        <v>74.16</v>
      </c>
      <c r="HJ1159" s="9">
        <v>74</v>
      </c>
      <c r="HK1159" s="9">
        <v>73.84</v>
      </c>
      <c r="HL1159" s="9">
        <v>73.7</v>
      </c>
      <c r="HM1159" s="9">
        <v>73.53</v>
      </c>
      <c r="HN1159" s="9">
        <v>73.33</v>
      </c>
      <c r="HO1159" s="9">
        <v>73.150000000000006</v>
      </c>
      <c r="HP1159" s="9">
        <v>72.98</v>
      </c>
      <c r="HQ1159" s="9">
        <v>72.78</v>
      </c>
      <c r="HR1159" s="9">
        <v>72.63</v>
      </c>
      <c r="HS1159" s="9">
        <v>72.459999999999994</v>
      </c>
      <c r="HT1159" s="9">
        <v>72.27</v>
      </c>
      <c r="HU1159" s="9">
        <v>72.180000000000007</v>
      </c>
      <c r="HV1159" s="9">
        <v>72.099999999999994</v>
      </c>
      <c r="HW1159" s="9">
        <v>72.03</v>
      </c>
      <c r="HX1159" s="9">
        <v>71.930000000000007</v>
      </c>
      <c r="HY1159" s="9">
        <v>71.790000000000006</v>
      </c>
      <c r="ID1159" s="14">
        <v>84.838099999999997</v>
      </c>
      <c r="IE1159" s="14">
        <v>84.747900000000001</v>
      </c>
      <c r="IF1159" s="14">
        <v>-0.10641399999999999</v>
      </c>
      <c r="IH1159" s="7">
        <v>94.98</v>
      </c>
      <c r="II1159" s="9">
        <v>119.09</v>
      </c>
    </row>
    <row r="1160" spans="1:243" x14ac:dyDescent="0.35">
      <c r="A1160" s="6">
        <f t="shared" si="236"/>
        <v>46175</v>
      </c>
      <c r="B1160" s="13">
        <f t="shared" si="247"/>
        <v>6</v>
      </c>
      <c r="C1160" s="13">
        <f t="shared" si="248"/>
        <v>2026</v>
      </c>
      <c r="D1160">
        <f t="shared" si="249"/>
        <v>202606</v>
      </c>
      <c r="E1160">
        <f t="shared" si="250"/>
        <v>2</v>
      </c>
      <c r="F1160">
        <f t="shared" si="251"/>
        <v>202602</v>
      </c>
      <c r="G1160" t="s">
        <v>2531</v>
      </c>
      <c r="H1160" s="9">
        <v>3.75</v>
      </c>
      <c r="I1160" s="9">
        <v>3.7307999999999999</v>
      </c>
      <c r="J1160" s="10">
        <v>3.7471876000000002</v>
      </c>
      <c r="K1160" s="10">
        <v>3.8232401999999999</v>
      </c>
      <c r="L1160" s="10">
        <v>3.9025245000000002</v>
      </c>
      <c r="M1160" s="10">
        <v>3.9810069000000001</v>
      </c>
      <c r="N1160" s="10">
        <v>4.0551903999999999</v>
      </c>
      <c r="O1160" s="10">
        <v>4.1202376000000003</v>
      </c>
      <c r="P1160" s="10">
        <v>4.1750159</v>
      </c>
      <c r="Q1160" s="10">
        <v>4.2195407999999999</v>
      </c>
      <c r="R1160" s="10">
        <v>4.2544912999999998</v>
      </c>
      <c r="S1160" s="10">
        <v>4.2821911000000004</v>
      </c>
      <c r="T1160" s="10">
        <v>4.3029051999999997</v>
      </c>
      <c r="U1160" s="10">
        <v>4.3167327999999996</v>
      </c>
      <c r="V1160" s="10">
        <v>4.3237557999999998</v>
      </c>
      <c r="W1160" s="10">
        <v>4.3246899000000001</v>
      </c>
      <c r="X1160" s="10">
        <v>4.3204339999999997</v>
      </c>
      <c r="Y1160" s="10">
        <v>4.3118869999999996</v>
      </c>
      <c r="Z1160" s="10">
        <v>4.2999479000000003</v>
      </c>
      <c r="AA1160" s="10">
        <v>4.2855156000000001</v>
      </c>
      <c r="AB1160" s="10">
        <v>4.2694264999999998</v>
      </c>
      <c r="AC1160" s="10">
        <v>4.2522546999999999</v>
      </c>
      <c r="AD1160" s="10">
        <v>4.2345050999999998</v>
      </c>
      <c r="AE1160" s="10">
        <v>4.2166826999999998</v>
      </c>
      <c r="AF1160" s="10">
        <v>4.1992925999999997</v>
      </c>
      <c r="AG1160" s="10">
        <v>4.1828398</v>
      </c>
      <c r="AH1160" s="10">
        <v>4.1677495999999996</v>
      </c>
      <c r="AI1160" s="10">
        <v>4.1540958999999997</v>
      </c>
      <c r="AJ1160" s="10">
        <v>4.1418552000000002</v>
      </c>
      <c r="AK1160" s="10">
        <v>4.1310042999999999</v>
      </c>
      <c r="AL1160" s="10">
        <v>4.1215200000000003</v>
      </c>
      <c r="AM1160" s="10">
        <v>4.1133787999999996</v>
      </c>
      <c r="AN1160" s="10">
        <v>4.1065576000000004</v>
      </c>
      <c r="AO1160" s="10">
        <v>4.1010330000000002</v>
      </c>
      <c r="AP1160" s="10">
        <v>4.0967817000000002</v>
      </c>
      <c r="AQ1160" s="10">
        <v>4.0937805000000003</v>
      </c>
      <c r="AR1160" s="10">
        <v>4.0920059999999996</v>
      </c>
      <c r="AS1160" s="10">
        <v>4.0914349999999997</v>
      </c>
      <c r="AT1160" s="10">
        <v>4.0920398000000002</v>
      </c>
      <c r="AU1160" s="10">
        <v>4.0937694000000002</v>
      </c>
      <c r="AV1160" s="10">
        <v>4.096565</v>
      </c>
      <c r="AW1160" s="10">
        <v>4.1003676999999996</v>
      </c>
      <c r="AX1160" s="10">
        <v>4.1051186</v>
      </c>
      <c r="AY1160" s="10">
        <v>4.1107589999999998</v>
      </c>
      <c r="AZ1160" s="10">
        <v>4.1172300000000002</v>
      </c>
      <c r="BA1160" s="10">
        <v>4.1244727000000001</v>
      </c>
      <c r="BB1160" s="10">
        <v>4.1324281999999997</v>
      </c>
      <c r="BC1160" s="10">
        <v>4.1410378000000003</v>
      </c>
      <c r="BD1160" s="10">
        <v>4.1502425000000001</v>
      </c>
      <c r="BE1160" s="10">
        <v>4.1599836000000003</v>
      </c>
      <c r="BF1160" s="10">
        <v>4.1702062</v>
      </c>
      <c r="BG1160" s="10">
        <v>4.1808750000000003</v>
      </c>
      <c r="BH1160" s="10">
        <v>4.1919608999999998</v>
      </c>
      <c r="BI1160" s="10">
        <v>4.2034345999999996</v>
      </c>
      <c r="BJ1160" s="10">
        <v>4.2152668000000002</v>
      </c>
      <c r="BK1160" s="10">
        <v>4.2274282000000003</v>
      </c>
      <c r="BL1160" s="10">
        <v>4.2398898000000003</v>
      </c>
      <c r="BM1160" s="10">
        <v>4.2526221</v>
      </c>
      <c r="BN1160" s="10">
        <v>4.2655960000000004</v>
      </c>
      <c r="BO1160" s="10">
        <v>4.2787820999999999</v>
      </c>
      <c r="BP1160" s="10">
        <v>4.2921513999999998</v>
      </c>
      <c r="BQ1160" s="10">
        <v>4.3056744</v>
      </c>
      <c r="BR1160" s="10">
        <v>4.3889987000000001</v>
      </c>
      <c r="BS1160" s="10">
        <v>4.4740922000000003</v>
      </c>
      <c r="BU1160" s="9">
        <v>114.79</v>
      </c>
      <c r="BV1160" s="9">
        <v>115.04</v>
      </c>
      <c r="BW1160" s="9">
        <v>116.03</v>
      </c>
      <c r="BX1160" s="9">
        <v>116.65</v>
      </c>
      <c r="BY1160" s="9">
        <v>119.28</v>
      </c>
      <c r="BZ1160" s="9">
        <v>120.75</v>
      </c>
      <c r="CA1160" s="9">
        <v>120.35</v>
      </c>
      <c r="CB1160" s="9">
        <v>118.45</v>
      </c>
      <c r="CC1160" s="9">
        <v>108.57</v>
      </c>
      <c r="CD1160" s="9">
        <v>95.36</v>
      </c>
      <c r="CE1160" s="9">
        <v>85.58</v>
      </c>
      <c r="CF1160" s="9">
        <v>82.29</v>
      </c>
      <c r="CG1160" s="9">
        <v>82.35</v>
      </c>
      <c r="CH1160" s="9">
        <v>82.67</v>
      </c>
      <c r="CI1160" s="9">
        <v>83.55</v>
      </c>
      <c r="CJ1160" s="9">
        <v>84.16</v>
      </c>
      <c r="CK1160" s="9">
        <v>86.11</v>
      </c>
      <c r="CL1160" s="9">
        <v>87.83</v>
      </c>
      <c r="CM1160" s="9">
        <v>89.86</v>
      </c>
      <c r="CN1160" s="9">
        <v>89.26</v>
      </c>
      <c r="CO1160" s="9">
        <v>82.68</v>
      </c>
      <c r="CP1160" s="9">
        <v>71.62</v>
      </c>
      <c r="CQ1160" s="9">
        <v>65.81</v>
      </c>
      <c r="CR1160" s="9">
        <v>64.23</v>
      </c>
      <c r="CS1160" s="9">
        <v>62.56</v>
      </c>
      <c r="CT1160" s="9">
        <v>62.23</v>
      </c>
      <c r="CU1160" s="9">
        <v>63.78</v>
      </c>
      <c r="CV1160" s="9">
        <v>69.2</v>
      </c>
      <c r="CW1160" s="9">
        <v>71.08</v>
      </c>
      <c r="CX1160" s="9">
        <v>72.38</v>
      </c>
      <c r="CY1160" s="9">
        <v>75.84</v>
      </c>
      <c r="CZ1160" s="9">
        <v>75.069999999999993</v>
      </c>
      <c r="DA1160" s="9">
        <v>72.69</v>
      </c>
      <c r="DB1160" s="9">
        <v>62.19</v>
      </c>
      <c r="DC1160" s="9">
        <v>58.14</v>
      </c>
      <c r="DD1160" s="9">
        <v>56.74</v>
      </c>
      <c r="DE1160" s="9">
        <v>58.26</v>
      </c>
      <c r="DF1160" s="9">
        <v>58.4</v>
      </c>
      <c r="DG1160" s="9">
        <v>59.77</v>
      </c>
      <c r="DH1160" s="9">
        <v>64.849999999999994</v>
      </c>
      <c r="DI1160" s="9">
        <v>66.87</v>
      </c>
      <c r="DJ1160" s="9">
        <v>68.84</v>
      </c>
      <c r="DK1160" s="9">
        <v>69.75</v>
      </c>
      <c r="DL1160" s="9">
        <v>70.8</v>
      </c>
      <c r="DM1160" s="9">
        <v>69.72</v>
      </c>
      <c r="DN1160" s="9">
        <v>64.78</v>
      </c>
      <c r="DO1160" s="9">
        <v>62.06</v>
      </c>
      <c r="DP1160" s="9">
        <v>59.47</v>
      </c>
      <c r="DR1160" s="9">
        <v>101.13</v>
      </c>
      <c r="DS1160" s="9">
        <v>98.88</v>
      </c>
      <c r="DT1160" s="9">
        <v>101.42</v>
      </c>
      <c r="DU1160" s="9">
        <v>102.28</v>
      </c>
      <c r="DV1160" s="9">
        <v>104.08</v>
      </c>
      <c r="DW1160" s="9">
        <v>105.22</v>
      </c>
      <c r="DX1160" s="9">
        <v>100.96</v>
      </c>
      <c r="DY1160" s="9">
        <v>101.7</v>
      </c>
      <c r="DZ1160" s="9">
        <v>98.35</v>
      </c>
      <c r="EA1160" s="9">
        <v>84.53</v>
      </c>
      <c r="EB1160" s="9">
        <v>77.400000000000006</v>
      </c>
      <c r="EC1160" s="9">
        <v>75</v>
      </c>
      <c r="ED1160" s="9">
        <v>75.78</v>
      </c>
      <c r="EE1160" s="9">
        <v>76.97</v>
      </c>
      <c r="EF1160" s="9">
        <v>79.180000000000007</v>
      </c>
      <c r="EG1160" s="9">
        <v>79.02</v>
      </c>
      <c r="EH1160" s="9">
        <v>80.77</v>
      </c>
      <c r="EI1160" s="9">
        <v>80.98</v>
      </c>
      <c r="EJ1160" s="9">
        <v>81.099999999999994</v>
      </c>
      <c r="EK1160" s="9">
        <v>80.36</v>
      </c>
      <c r="EL1160" s="9">
        <v>77.58</v>
      </c>
      <c r="EM1160" s="9">
        <v>66.099999999999994</v>
      </c>
      <c r="EN1160" s="9">
        <v>59.39</v>
      </c>
      <c r="EO1160" s="9">
        <v>59.49</v>
      </c>
      <c r="EP1160" s="9">
        <v>59.25</v>
      </c>
      <c r="EQ1160" s="9">
        <v>60.19</v>
      </c>
      <c r="ER1160" s="9">
        <v>62.39</v>
      </c>
      <c r="ES1160" s="9">
        <v>68.5</v>
      </c>
      <c r="ET1160" s="9">
        <v>70.37</v>
      </c>
      <c r="EU1160" s="9">
        <v>70.77</v>
      </c>
      <c r="EV1160" s="9">
        <v>70.78</v>
      </c>
      <c r="EW1160" s="9">
        <v>70.239999999999995</v>
      </c>
      <c r="EX1160" s="9">
        <v>68.209999999999994</v>
      </c>
      <c r="EY1160" s="9">
        <v>62.5</v>
      </c>
      <c r="EZ1160" s="9">
        <v>60.56</v>
      </c>
      <c r="FA1160" s="9">
        <v>59.46</v>
      </c>
      <c r="FB1160" s="9">
        <v>59.32</v>
      </c>
      <c r="FC1160" s="9">
        <v>60.26</v>
      </c>
      <c r="FD1160" s="9">
        <v>61.94</v>
      </c>
      <c r="FE1160" s="9">
        <v>69.27</v>
      </c>
      <c r="FF1160" s="9">
        <v>70.45</v>
      </c>
      <c r="FG1160" s="9">
        <v>71</v>
      </c>
      <c r="FH1160" s="9">
        <v>70.44</v>
      </c>
      <c r="FI1160" s="9">
        <v>70.22</v>
      </c>
      <c r="FJ1160" s="9">
        <v>69.05</v>
      </c>
      <c r="FK1160" s="9">
        <v>63.49</v>
      </c>
      <c r="FL1160" s="9">
        <v>62.2</v>
      </c>
      <c r="FM1160" s="9">
        <v>61.66</v>
      </c>
      <c r="FO1160" s="9">
        <v>84.730400000000003</v>
      </c>
      <c r="FP1160" s="7">
        <v>98.49</v>
      </c>
      <c r="FQ1160" s="9">
        <v>1.3472</v>
      </c>
      <c r="FT1160" s="7">
        <v>4.32</v>
      </c>
      <c r="FU1160" s="7">
        <v>4.87</v>
      </c>
      <c r="FV1160" s="9">
        <v>85.003500000000003</v>
      </c>
      <c r="FX1160" s="9">
        <v>96</v>
      </c>
      <c r="FY1160" s="9">
        <v>91.05</v>
      </c>
      <c r="FZ1160" s="9">
        <v>85.99</v>
      </c>
      <c r="GA1160" s="9">
        <v>80.77</v>
      </c>
      <c r="GB1160" s="9">
        <v>76.7</v>
      </c>
      <c r="GD1160" s="9">
        <v>96</v>
      </c>
      <c r="GE1160" s="9">
        <v>93.49</v>
      </c>
      <c r="GF1160" s="9">
        <v>91.05</v>
      </c>
      <c r="GG1160" s="9">
        <v>89.07</v>
      </c>
      <c r="GH1160" s="9">
        <v>87.41</v>
      </c>
      <c r="GI1160" s="9">
        <v>85.99</v>
      </c>
      <c r="GJ1160" s="9">
        <v>84.75</v>
      </c>
      <c r="GK1160" s="9">
        <v>83.69</v>
      </c>
      <c r="GL1160" s="9">
        <v>82.78</v>
      </c>
      <c r="GM1160" s="9">
        <v>82.02</v>
      </c>
      <c r="GN1160" s="9">
        <v>81.36</v>
      </c>
      <c r="GO1160" s="9">
        <v>80.77</v>
      </c>
      <c r="GP1160" s="9">
        <v>80.260000000000005</v>
      </c>
      <c r="GQ1160" s="9">
        <v>79.81</v>
      </c>
      <c r="GR1160" s="9">
        <v>79.400000000000006</v>
      </c>
      <c r="GS1160" s="9">
        <v>79.02</v>
      </c>
      <c r="GT1160" s="9">
        <v>78.67</v>
      </c>
      <c r="GU1160" s="9">
        <v>78.31</v>
      </c>
      <c r="GV1160" s="9">
        <v>77.98</v>
      </c>
      <c r="GW1160" s="9">
        <v>77.709999999999994</v>
      </c>
      <c r="GX1160" s="9">
        <v>77.45</v>
      </c>
      <c r="GY1160" s="9">
        <v>77.209999999999994</v>
      </c>
      <c r="GZ1160" s="9">
        <v>76.959999999999994</v>
      </c>
      <c r="HA1160" s="9">
        <v>76.7</v>
      </c>
      <c r="HB1160" s="9">
        <v>76.44</v>
      </c>
      <c r="HC1160" s="9">
        <v>76.180000000000007</v>
      </c>
      <c r="HD1160" s="9">
        <v>75.930000000000007</v>
      </c>
      <c r="HE1160" s="9">
        <v>75.7</v>
      </c>
      <c r="HF1160" s="9">
        <v>75.48</v>
      </c>
      <c r="HG1160" s="9">
        <v>75.25</v>
      </c>
      <c r="HH1160" s="9">
        <v>75.040000000000006</v>
      </c>
      <c r="HI1160" s="9">
        <v>74.88</v>
      </c>
      <c r="HJ1160" s="9">
        <v>74.709999999999994</v>
      </c>
      <c r="HK1160" s="9">
        <v>74.53</v>
      </c>
      <c r="HL1160" s="9">
        <v>74.38</v>
      </c>
      <c r="HM1160" s="9">
        <v>74.2</v>
      </c>
      <c r="HN1160" s="9">
        <v>73.989999999999995</v>
      </c>
      <c r="HO1160" s="9">
        <v>73.8</v>
      </c>
      <c r="HP1160" s="9">
        <v>73.62</v>
      </c>
      <c r="HQ1160" s="9">
        <v>73.400000000000006</v>
      </c>
      <c r="HR1160" s="9">
        <v>73.25</v>
      </c>
      <c r="HS1160" s="9">
        <v>73.08</v>
      </c>
      <c r="HT1160" s="9">
        <v>72.89</v>
      </c>
      <c r="HU1160" s="9">
        <v>72.8</v>
      </c>
      <c r="HV1160" s="9">
        <v>72.709999999999994</v>
      </c>
      <c r="HW1160" s="9">
        <v>72.62</v>
      </c>
      <c r="HX1160" s="9">
        <v>72.510000000000005</v>
      </c>
      <c r="HY1160" s="9">
        <v>72.37</v>
      </c>
      <c r="ID1160" s="14">
        <v>84.838099999999997</v>
      </c>
      <c r="IE1160" s="14">
        <v>84.747900000000001</v>
      </c>
      <c r="IF1160" s="14">
        <v>-0.10641399999999999</v>
      </c>
      <c r="IH1160" s="7">
        <v>96</v>
      </c>
      <c r="II1160" s="9">
        <v>114.79</v>
      </c>
    </row>
    <row r="1161" spans="1:243" x14ac:dyDescent="0.35">
      <c r="A1161" s="6">
        <f t="shared" si="236"/>
        <v>46176</v>
      </c>
      <c r="B1161" s="13">
        <f t="shared" si="247"/>
        <v>6</v>
      </c>
      <c r="C1161" s="13">
        <f t="shared" si="248"/>
        <v>2026</v>
      </c>
      <c r="D1161">
        <f t="shared" si="249"/>
        <v>202606</v>
      </c>
      <c r="E1161">
        <f t="shared" si="250"/>
        <v>2</v>
      </c>
      <c r="F1161">
        <f t="shared" si="251"/>
        <v>202602</v>
      </c>
      <c r="G1161" t="s">
        <v>2532</v>
      </c>
      <c r="H1161" s="9">
        <v>3.75</v>
      </c>
      <c r="I1161" s="9">
        <v>3.7305999999999999</v>
      </c>
      <c r="J1161" s="10">
        <v>3.7352615</v>
      </c>
      <c r="K1161" s="10">
        <v>3.8189074000000001</v>
      </c>
      <c r="L1161" s="10">
        <v>3.9058850999999999</v>
      </c>
      <c r="M1161" s="10">
        <v>3.9920060999999998</v>
      </c>
      <c r="N1161" s="10">
        <v>4.0733446999999998</v>
      </c>
      <c r="O1161" s="10">
        <v>4.1445300999999999</v>
      </c>
      <c r="P1161" s="10">
        <v>4.2046457000000004</v>
      </c>
      <c r="Q1161" s="10">
        <v>4.2536176000000001</v>
      </c>
      <c r="R1161" s="10">
        <v>4.2925250000000004</v>
      </c>
      <c r="S1161" s="10">
        <v>4.3237031000000004</v>
      </c>
      <c r="T1161" s="10">
        <v>4.3475321999999998</v>
      </c>
      <c r="U1161" s="10">
        <v>4.3637908000000003</v>
      </c>
      <c r="V1161" s="10">
        <v>4.3723426999999999</v>
      </c>
      <c r="W1161" s="10">
        <v>4.3739610000000004</v>
      </c>
      <c r="X1161" s="10">
        <v>4.3696561000000003</v>
      </c>
      <c r="Y1161" s="10">
        <v>4.3604383999999996</v>
      </c>
      <c r="Z1161" s="10">
        <v>4.3473182000000001</v>
      </c>
      <c r="AA1161" s="10">
        <v>4.3313060999999999</v>
      </c>
      <c r="AB1161" s="10">
        <v>4.3133540000000004</v>
      </c>
      <c r="AC1161" s="10">
        <v>4.2941693000000001</v>
      </c>
      <c r="AD1161" s="10">
        <v>4.2743950999999996</v>
      </c>
      <c r="AE1161" s="10">
        <v>4.2546742999999996</v>
      </c>
      <c r="AF1161" s="10">
        <v>4.2356499999999997</v>
      </c>
      <c r="AG1161" s="10">
        <v>4.2179652000000001</v>
      </c>
      <c r="AH1161" s="10">
        <v>4.2021753999999998</v>
      </c>
      <c r="AI1161" s="10">
        <v>4.1883644000000002</v>
      </c>
      <c r="AJ1161" s="10">
        <v>4.1764581999999999</v>
      </c>
      <c r="AK1161" s="10">
        <v>4.1663823999999998</v>
      </c>
      <c r="AL1161" s="10">
        <v>4.1580627000000003</v>
      </c>
      <c r="AM1161" s="10">
        <v>4.1514249000000003</v>
      </c>
      <c r="AN1161" s="10">
        <v>4.1463947000000001</v>
      </c>
      <c r="AO1161" s="10">
        <v>4.1428979000000004</v>
      </c>
      <c r="AP1161" s="10">
        <v>4.14086</v>
      </c>
      <c r="AQ1161" s="10">
        <v>4.1402068999999999</v>
      </c>
      <c r="AR1161" s="10">
        <v>4.1408642999999996</v>
      </c>
      <c r="AS1161" s="10">
        <v>4.1427578</v>
      </c>
      <c r="AT1161" s="10">
        <v>4.1458135</v>
      </c>
      <c r="AU1161" s="10">
        <v>4.1499585000000003</v>
      </c>
      <c r="AV1161" s="10">
        <v>4.1551204999999998</v>
      </c>
      <c r="AW1161" s="10">
        <v>4.1612269</v>
      </c>
      <c r="AX1161" s="10">
        <v>4.1682053000000003</v>
      </c>
      <c r="AY1161" s="10">
        <v>4.1759833000000004</v>
      </c>
      <c r="AZ1161" s="10">
        <v>4.1844884999999996</v>
      </c>
      <c r="BA1161" s="10">
        <v>4.1936483999999998</v>
      </c>
      <c r="BB1161" s="10">
        <v>4.2033905000000003</v>
      </c>
      <c r="BC1161" s="10">
        <v>4.2136424999999997</v>
      </c>
      <c r="BD1161" s="10">
        <v>4.2243319000000001</v>
      </c>
      <c r="BE1161" s="10">
        <v>4.2353861999999998</v>
      </c>
      <c r="BF1161" s="10">
        <v>4.2467411000000004</v>
      </c>
      <c r="BG1161" s="10">
        <v>4.2583681000000002</v>
      </c>
      <c r="BH1161" s="10">
        <v>4.2702485000000001</v>
      </c>
      <c r="BI1161" s="10">
        <v>4.2823634999999998</v>
      </c>
      <c r="BJ1161" s="10">
        <v>4.2946945000000003</v>
      </c>
      <c r="BK1161" s="10">
        <v>4.3072226999999996</v>
      </c>
      <c r="BL1161" s="10">
        <v>4.3199294999999998</v>
      </c>
      <c r="BM1161" s="10">
        <v>4.3327963</v>
      </c>
      <c r="BN1161" s="10">
        <v>4.3458041999999999</v>
      </c>
      <c r="BO1161" s="10">
        <v>4.3589346000000004</v>
      </c>
      <c r="BP1161" s="10">
        <v>4.3721687999999999</v>
      </c>
      <c r="BQ1161" s="10">
        <v>4.3854880999999999</v>
      </c>
      <c r="BR1161" s="10">
        <v>4.4665457000000002</v>
      </c>
      <c r="BS1161" s="10">
        <v>4.5483922000000003</v>
      </c>
      <c r="BU1161" s="9">
        <v>117.9</v>
      </c>
      <c r="BV1161" s="9">
        <v>118.07</v>
      </c>
      <c r="BW1161" s="9">
        <v>119.11</v>
      </c>
      <c r="BX1161" s="9">
        <v>119.56</v>
      </c>
      <c r="BY1161" s="9">
        <v>122.21</v>
      </c>
      <c r="BZ1161" s="9">
        <v>123.58</v>
      </c>
      <c r="CA1161" s="9">
        <v>123.11</v>
      </c>
      <c r="CB1161" s="9">
        <v>120.61</v>
      </c>
      <c r="CC1161" s="9">
        <v>110.24</v>
      </c>
      <c r="CD1161" s="9">
        <v>96.03</v>
      </c>
      <c r="CE1161" s="9">
        <v>86.08</v>
      </c>
      <c r="CF1161" s="9">
        <v>82.69</v>
      </c>
      <c r="CG1161" s="9">
        <v>82.75</v>
      </c>
      <c r="CH1161" s="9">
        <v>83.07</v>
      </c>
      <c r="CI1161" s="9">
        <v>83.95</v>
      </c>
      <c r="CJ1161" s="9">
        <v>84.5</v>
      </c>
      <c r="CK1161" s="9">
        <v>86.47</v>
      </c>
      <c r="CL1161" s="9">
        <v>88.2</v>
      </c>
      <c r="CM1161" s="9">
        <v>90.28</v>
      </c>
      <c r="CN1161" s="9">
        <v>89.69</v>
      </c>
      <c r="CO1161" s="9">
        <v>83.12</v>
      </c>
      <c r="CP1161" s="9">
        <v>71.66</v>
      </c>
      <c r="CQ1161" s="9">
        <v>65.86</v>
      </c>
      <c r="CR1161" s="9">
        <v>64.28</v>
      </c>
      <c r="CS1161" s="9">
        <v>62.61</v>
      </c>
      <c r="CT1161" s="9">
        <v>62.28</v>
      </c>
      <c r="CU1161" s="9">
        <v>63.83</v>
      </c>
      <c r="CV1161" s="9">
        <v>69.37</v>
      </c>
      <c r="CW1161" s="9">
        <v>71.25</v>
      </c>
      <c r="CX1161" s="9">
        <v>72.55</v>
      </c>
      <c r="CY1161" s="9">
        <v>76.010000000000005</v>
      </c>
      <c r="CZ1161" s="9">
        <v>75.239999999999995</v>
      </c>
      <c r="DA1161" s="9">
        <v>72.86</v>
      </c>
      <c r="DB1161" s="9">
        <v>62.14</v>
      </c>
      <c r="DC1161" s="9">
        <v>58.09</v>
      </c>
      <c r="DD1161" s="9">
        <v>56.69</v>
      </c>
      <c r="DE1161" s="9">
        <v>58.21</v>
      </c>
      <c r="DF1161" s="9">
        <v>58.35</v>
      </c>
      <c r="DG1161" s="9">
        <v>59.72</v>
      </c>
      <c r="DH1161" s="9">
        <v>64.8</v>
      </c>
      <c r="DI1161" s="9">
        <v>66.819999999999993</v>
      </c>
      <c r="DJ1161" s="9">
        <v>68.790000000000006</v>
      </c>
      <c r="DK1161" s="9">
        <v>69.7</v>
      </c>
      <c r="DL1161" s="9">
        <v>70.75</v>
      </c>
      <c r="DM1161" s="9">
        <v>69.67</v>
      </c>
      <c r="DN1161" s="9">
        <v>64.8</v>
      </c>
      <c r="DO1161" s="9">
        <v>62.08</v>
      </c>
      <c r="DP1161" s="9">
        <v>59.49</v>
      </c>
      <c r="DR1161" s="9">
        <v>103.4</v>
      </c>
      <c r="DS1161" s="9">
        <v>101.02</v>
      </c>
      <c r="DT1161" s="9">
        <v>103.1</v>
      </c>
      <c r="DU1161" s="9">
        <v>103.67</v>
      </c>
      <c r="DV1161" s="9">
        <v>105.54</v>
      </c>
      <c r="DW1161" s="9">
        <v>106.56</v>
      </c>
      <c r="DX1161" s="9">
        <v>102.58</v>
      </c>
      <c r="DY1161" s="9">
        <v>103.32</v>
      </c>
      <c r="DZ1161" s="9">
        <v>99.96</v>
      </c>
      <c r="EA1161" s="9">
        <v>84.54</v>
      </c>
      <c r="EB1161" s="9">
        <v>77.41</v>
      </c>
      <c r="EC1161" s="9">
        <v>75.02</v>
      </c>
      <c r="ED1161" s="9">
        <v>75.77</v>
      </c>
      <c r="EE1161" s="9">
        <v>76.97</v>
      </c>
      <c r="EF1161" s="9">
        <v>79.19</v>
      </c>
      <c r="EG1161" s="9">
        <v>79</v>
      </c>
      <c r="EH1161" s="9">
        <v>80.75</v>
      </c>
      <c r="EI1161" s="9">
        <v>80.959999999999994</v>
      </c>
      <c r="EJ1161" s="9">
        <v>81.09</v>
      </c>
      <c r="EK1161" s="9">
        <v>80.34</v>
      </c>
      <c r="EL1161" s="9">
        <v>77.56</v>
      </c>
      <c r="EM1161" s="9">
        <v>66.03</v>
      </c>
      <c r="EN1161" s="9">
        <v>59.33</v>
      </c>
      <c r="EO1161" s="9">
        <v>59.43</v>
      </c>
      <c r="EP1161" s="9">
        <v>59.19</v>
      </c>
      <c r="EQ1161" s="9">
        <v>60.13</v>
      </c>
      <c r="ER1161" s="9">
        <v>62.33</v>
      </c>
      <c r="ES1161" s="9">
        <v>68.709999999999994</v>
      </c>
      <c r="ET1161" s="9">
        <v>70.58</v>
      </c>
      <c r="EU1161" s="9">
        <v>70.97</v>
      </c>
      <c r="EV1161" s="9">
        <v>70.98</v>
      </c>
      <c r="EW1161" s="9">
        <v>70.44</v>
      </c>
      <c r="EX1161" s="9">
        <v>68.400000000000006</v>
      </c>
      <c r="EY1161" s="9">
        <v>62.62</v>
      </c>
      <c r="EZ1161" s="9">
        <v>60.68</v>
      </c>
      <c r="FA1161" s="9">
        <v>59.58</v>
      </c>
      <c r="FB1161" s="9">
        <v>59.44</v>
      </c>
      <c r="FC1161" s="9">
        <v>60.38</v>
      </c>
      <c r="FD1161" s="9">
        <v>62.06</v>
      </c>
      <c r="FE1161" s="9">
        <v>69.44</v>
      </c>
      <c r="FF1161" s="9">
        <v>70.62</v>
      </c>
      <c r="FG1161" s="9">
        <v>71.16</v>
      </c>
      <c r="FH1161" s="9">
        <v>70.599999999999994</v>
      </c>
      <c r="FI1161" s="9">
        <v>70.38</v>
      </c>
      <c r="FJ1161" s="9">
        <v>69.2</v>
      </c>
      <c r="FK1161" s="9">
        <v>63.54</v>
      </c>
      <c r="FL1161" s="9">
        <v>62.26</v>
      </c>
      <c r="FM1161" s="9">
        <v>61.71</v>
      </c>
      <c r="FO1161" s="9">
        <v>84.707400000000007</v>
      </c>
      <c r="FP1161" s="7">
        <v>101.69</v>
      </c>
      <c r="FQ1161" s="9">
        <v>1.3436999999999999</v>
      </c>
      <c r="FT1161" s="7">
        <v>4.4000000000000004</v>
      </c>
      <c r="FU1161" s="7">
        <v>4.9400000000000004</v>
      </c>
      <c r="FV1161" s="9">
        <v>84.978200000000001</v>
      </c>
      <c r="FX1161" s="9">
        <v>97.81</v>
      </c>
      <c r="FY1161" s="9">
        <v>92.44</v>
      </c>
      <c r="FZ1161" s="9">
        <v>86.91</v>
      </c>
      <c r="GA1161" s="9">
        <v>81.44</v>
      </c>
      <c r="GB1161" s="9">
        <v>77.12</v>
      </c>
      <c r="GD1161" s="9">
        <v>97.81</v>
      </c>
      <c r="GE1161" s="9">
        <v>95.14</v>
      </c>
      <c r="GF1161" s="9">
        <v>92.44</v>
      </c>
      <c r="GG1161" s="9">
        <v>90.24</v>
      </c>
      <c r="GH1161" s="9">
        <v>88.43</v>
      </c>
      <c r="GI1161" s="9">
        <v>86.91</v>
      </c>
      <c r="GJ1161" s="9">
        <v>85.61</v>
      </c>
      <c r="GK1161" s="9">
        <v>84.5</v>
      </c>
      <c r="GL1161" s="9">
        <v>83.55</v>
      </c>
      <c r="GM1161" s="9">
        <v>82.75</v>
      </c>
      <c r="GN1161" s="9">
        <v>82.06</v>
      </c>
      <c r="GO1161" s="9">
        <v>81.44</v>
      </c>
      <c r="GP1161" s="9">
        <v>80.900000000000006</v>
      </c>
      <c r="GQ1161" s="9">
        <v>80.430000000000007</v>
      </c>
      <c r="GR1161" s="9">
        <v>80</v>
      </c>
      <c r="GS1161" s="9">
        <v>79.599999999999994</v>
      </c>
      <c r="GT1161" s="9">
        <v>79.23</v>
      </c>
      <c r="GU1161" s="9">
        <v>78.84</v>
      </c>
      <c r="GV1161" s="9">
        <v>78.5</v>
      </c>
      <c r="GW1161" s="9">
        <v>78.209999999999994</v>
      </c>
      <c r="GX1161" s="9">
        <v>77.930000000000007</v>
      </c>
      <c r="GY1161" s="9">
        <v>77.66</v>
      </c>
      <c r="GZ1161" s="9">
        <v>77.39</v>
      </c>
      <c r="HA1161" s="9">
        <v>77.12</v>
      </c>
      <c r="HB1161" s="9">
        <v>76.84</v>
      </c>
      <c r="HC1161" s="9">
        <v>76.56</v>
      </c>
      <c r="HD1161" s="9">
        <v>76.3</v>
      </c>
      <c r="HE1161" s="9">
        <v>76.06</v>
      </c>
      <c r="HF1161" s="9">
        <v>75.84</v>
      </c>
      <c r="HG1161" s="9">
        <v>75.599999999999994</v>
      </c>
      <c r="HH1161" s="9">
        <v>75.38</v>
      </c>
      <c r="HI1161" s="9">
        <v>75.209999999999994</v>
      </c>
      <c r="HJ1161" s="9">
        <v>75.02</v>
      </c>
      <c r="HK1161" s="9">
        <v>74.83</v>
      </c>
      <c r="HL1161" s="9">
        <v>74.67</v>
      </c>
      <c r="HM1161" s="9">
        <v>74.48</v>
      </c>
      <c r="HN1161" s="9">
        <v>74.260000000000005</v>
      </c>
      <c r="HO1161" s="9">
        <v>74.06</v>
      </c>
      <c r="HP1161" s="9">
        <v>73.87</v>
      </c>
      <c r="HQ1161" s="9">
        <v>73.64</v>
      </c>
      <c r="HR1161" s="9">
        <v>73.48</v>
      </c>
      <c r="HS1161" s="9">
        <v>73.3</v>
      </c>
      <c r="HT1161" s="9">
        <v>73.11</v>
      </c>
      <c r="HU1161" s="9">
        <v>73.010000000000005</v>
      </c>
      <c r="HV1161" s="9">
        <v>72.91</v>
      </c>
      <c r="HW1161" s="9">
        <v>72.81</v>
      </c>
      <c r="HX1161" s="9">
        <v>72.69</v>
      </c>
      <c r="HY1161" s="9">
        <v>72.55</v>
      </c>
      <c r="ID1161" s="14">
        <v>84.838099999999997</v>
      </c>
      <c r="IE1161" s="14">
        <v>84.747900000000001</v>
      </c>
      <c r="IF1161" s="14">
        <v>-0.10641399999999999</v>
      </c>
      <c r="IH1161" s="7">
        <v>97.81</v>
      </c>
      <c r="II1161" s="9">
        <v>117.9</v>
      </c>
    </row>
    <row r="1162" spans="1:243" x14ac:dyDescent="0.35">
      <c r="A1162" s="6">
        <f t="shared" si="236"/>
        <v>46177</v>
      </c>
      <c r="B1162" s="13">
        <f t="shared" si="247"/>
        <v>6</v>
      </c>
      <c r="C1162" s="13">
        <f t="shared" si="248"/>
        <v>2026</v>
      </c>
      <c r="D1162">
        <f t="shared" si="249"/>
        <v>202606</v>
      </c>
      <c r="E1162">
        <f t="shared" si="250"/>
        <v>2</v>
      </c>
      <c r="F1162">
        <f t="shared" si="251"/>
        <v>202602</v>
      </c>
      <c r="G1162" t="s">
        <v>2533</v>
      </c>
      <c r="H1162" s="9">
        <v>3.75</v>
      </c>
      <c r="I1162" s="9">
        <v>3.7307999999999999</v>
      </c>
      <c r="J1162" s="10">
        <v>3.7353573</v>
      </c>
      <c r="K1162" s="10">
        <v>3.8070084</v>
      </c>
      <c r="L1162" s="10">
        <v>3.8816701999999998</v>
      </c>
      <c r="M1162" s="10">
        <v>3.956035</v>
      </c>
      <c r="N1162" s="10">
        <v>4.0268347000000002</v>
      </c>
      <c r="O1162" s="10">
        <v>4.0893185000000001</v>
      </c>
      <c r="P1162" s="10">
        <v>4.1425209000000001</v>
      </c>
      <c r="Q1162" s="10">
        <v>4.1862392000000002</v>
      </c>
      <c r="R1162" s="10">
        <v>4.2217177000000001</v>
      </c>
      <c r="S1162" s="10">
        <v>4.2509379000000003</v>
      </c>
      <c r="T1162" s="10">
        <v>4.2740378999999997</v>
      </c>
      <c r="U1162" s="10">
        <v>4.2908267999999996</v>
      </c>
      <c r="V1162" s="10">
        <v>4.3008077</v>
      </c>
      <c r="W1162" s="10">
        <v>4.3045102999999996</v>
      </c>
      <c r="X1162" s="10">
        <v>4.3027623999999998</v>
      </c>
      <c r="Y1162" s="10">
        <v>4.2963915999999998</v>
      </c>
      <c r="Z1162" s="10">
        <v>4.2862258000000004</v>
      </c>
      <c r="AA1162" s="10">
        <v>4.2730927000000003</v>
      </c>
      <c r="AB1162" s="10">
        <v>4.2578014</v>
      </c>
      <c r="AC1162" s="10">
        <v>4.2410661000000003</v>
      </c>
      <c r="AD1162" s="10">
        <v>4.2235700999999999</v>
      </c>
      <c r="AE1162" s="10">
        <v>4.205997</v>
      </c>
      <c r="AF1162" s="10">
        <v>4.1890302999999998</v>
      </c>
      <c r="AG1162" s="10">
        <v>4.1733535000000002</v>
      </c>
      <c r="AH1162" s="10">
        <v>4.1595461</v>
      </c>
      <c r="AI1162" s="10">
        <v>4.1476794999999997</v>
      </c>
      <c r="AJ1162" s="10">
        <v>4.1376708000000004</v>
      </c>
      <c r="AK1162" s="10">
        <v>4.1294370000000002</v>
      </c>
      <c r="AL1162" s="10">
        <v>4.1228952000000003</v>
      </c>
      <c r="AM1162" s="10">
        <v>4.1179625</v>
      </c>
      <c r="AN1162" s="10">
        <v>4.1145557000000004</v>
      </c>
      <c r="AO1162" s="10">
        <v>4.1125920999999996</v>
      </c>
      <c r="AP1162" s="10">
        <v>4.1119886000000001</v>
      </c>
      <c r="AQ1162" s="10">
        <v>4.1126621999999999</v>
      </c>
      <c r="AR1162" s="10">
        <v>4.1145299</v>
      </c>
      <c r="AS1162" s="10">
        <v>4.1175088999999998</v>
      </c>
      <c r="AT1162" s="10">
        <v>4.1215183</v>
      </c>
      <c r="AU1162" s="10">
        <v>4.1264871000000003</v>
      </c>
      <c r="AV1162" s="10">
        <v>4.1323467000000003</v>
      </c>
      <c r="AW1162" s="10">
        <v>4.1390288999999996</v>
      </c>
      <c r="AX1162" s="10">
        <v>4.1464653</v>
      </c>
      <c r="AY1162" s="10">
        <v>4.1545873000000002</v>
      </c>
      <c r="AZ1162" s="10">
        <v>4.1633266999999998</v>
      </c>
      <c r="BA1162" s="10">
        <v>4.1726149000000001</v>
      </c>
      <c r="BB1162" s="10">
        <v>4.1823836999999999</v>
      </c>
      <c r="BC1162" s="10">
        <v>4.1925644999999996</v>
      </c>
      <c r="BD1162" s="10">
        <v>4.2030889</v>
      </c>
      <c r="BE1162" s="10">
        <v>4.2138887</v>
      </c>
      <c r="BF1162" s="10">
        <v>4.2249040000000004</v>
      </c>
      <c r="BG1162" s="10">
        <v>4.2361136000000004</v>
      </c>
      <c r="BH1162" s="10">
        <v>4.2475068</v>
      </c>
      <c r="BI1162" s="10">
        <v>4.2590728999999996</v>
      </c>
      <c r="BJ1162" s="10">
        <v>4.2708012000000002</v>
      </c>
      <c r="BK1162" s="10">
        <v>4.2826811999999999</v>
      </c>
      <c r="BL1162" s="10">
        <v>4.294702</v>
      </c>
      <c r="BM1162" s="10">
        <v>4.3068530000000003</v>
      </c>
      <c r="BN1162" s="10">
        <v>4.3191236000000002</v>
      </c>
      <c r="BO1162" s="10">
        <v>4.3315030999999999</v>
      </c>
      <c r="BP1162" s="10">
        <v>4.3439807999999998</v>
      </c>
      <c r="BQ1162" s="10">
        <v>4.3565459000000004</v>
      </c>
      <c r="BR1162" s="10">
        <v>4.4333650999999996</v>
      </c>
      <c r="BS1162" s="10">
        <v>4.5117859999999999</v>
      </c>
      <c r="BU1162" s="9">
        <v>117.93</v>
      </c>
      <c r="BV1162" s="9">
        <v>118.16</v>
      </c>
      <c r="BW1162" s="9">
        <v>119.41</v>
      </c>
      <c r="BX1162" s="9">
        <v>119.76</v>
      </c>
      <c r="BY1162" s="9">
        <v>122.64</v>
      </c>
      <c r="BZ1162" s="9">
        <v>124.11</v>
      </c>
      <c r="CA1162" s="9">
        <v>123.47</v>
      </c>
      <c r="CB1162" s="9">
        <v>120.97</v>
      </c>
      <c r="CC1162" s="9">
        <v>110.47</v>
      </c>
      <c r="CD1162" s="9">
        <v>95.45</v>
      </c>
      <c r="CE1162" s="9">
        <v>85.84</v>
      </c>
      <c r="CF1162" s="9">
        <v>82.48</v>
      </c>
      <c r="CG1162" s="9">
        <v>82.57</v>
      </c>
      <c r="CH1162" s="9">
        <v>82.93</v>
      </c>
      <c r="CI1162" s="9">
        <v>83.82</v>
      </c>
      <c r="CJ1162" s="9">
        <v>84.05</v>
      </c>
      <c r="CK1162" s="9">
        <v>86.11</v>
      </c>
      <c r="CL1162" s="9">
        <v>87.84</v>
      </c>
      <c r="CM1162" s="9">
        <v>89.46</v>
      </c>
      <c r="CN1162" s="9">
        <v>88.87</v>
      </c>
      <c r="CO1162" s="9">
        <v>82.29</v>
      </c>
      <c r="CP1162" s="9">
        <v>71.38</v>
      </c>
      <c r="CQ1162" s="9">
        <v>65.78</v>
      </c>
      <c r="CR1162" s="9">
        <v>64.2</v>
      </c>
      <c r="CS1162" s="9">
        <v>62.53</v>
      </c>
      <c r="CT1162" s="9">
        <v>62.2</v>
      </c>
      <c r="CU1162" s="9">
        <v>63.75</v>
      </c>
      <c r="CV1162" s="9">
        <v>69.290000000000006</v>
      </c>
      <c r="CW1162" s="9">
        <v>71.17</v>
      </c>
      <c r="CX1162" s="9">
        <v>73.239999999999995</v>
      </c>
      <c r="CY1162" s="9">
        <v>75.790000000000006</v>
      </c>
      <c r="CZ1162" s="9">
        <v>74.900000000000006</v>
      </c>
      <c r="DA1162" s="9">
        <v>72.66</v>
      </c>
      <c r="DB1162" s="9">
        <v>61.93</v>
      </c>
      <c r="DC1162" s="9">
        <v>57.88</v>
      </c>
      <c r="DD1162" s="9">
        <v>56.48</v>
      </c>
      <c r="DE1162" s="9">
        <v>58</v>
      </c>
      <c r="DF1162" s="9">
        <v>58.14</v>
      </c>
      <c r="DG1162" s="9">
        <v>59.51</v>
      </c>
      <c r="DH1162" s="9">
        <v>64.59</v>
      </c>
      <c r="DI1162" s="9">
        <v>66.599999999999994</v>
      </c>
      <c r="DJ1162" s="9">
        <v>68.45</v>
      </c>
      <c r="DK1162" s="9">
        <v>69.36</v>
      </c>
      <c r="DL1162" s="9">
        <v>70.41</v>
      </c>
      <c r="DM1162" s="9">
        <v>69.33</v>
      </c>
      <c r="DN1162" s="9">
        <v>64.23</v>
      </c>
      <c r="DO1162" s="9">
        <v>61.45</v>
      </c>
      <c r="DP1162" s="9">
        <v>58.86</v>
      </c>
      <c r="DR1162" s="9">
        <v>102.91</v>
      </c>
      <c r="DS1162" s="9">
        <v>100.4</v>
      </c>
      <c r="DT1162" s="9">
        <v>102.16</v>
      </c>
      <c r="DU1162" s="9">
        <v>103.18</v>
      </c>
      <c r="DV1162" s="9">
        <v>105.13</v>
      </c>
      <c r="DW1162" s="9">
        <v>106.1</v>
      </c>
      <c r="DX1162" s="9">
        <v>101.88</v>
      </c>
      <c r="DY1162" s="9">
        <v>102.62</v>
      </c>
      <c r="DZ1162" s="9">
        <v>99.27</v>
      </c>
      <c r="EA1162" s="9">
        <v>84.46</v>
      </c>
      <c r="EB1162" s="9">
        <v>77.319999999999993</v>
      </c>
      <c r="EC1162" s="9">
        <v>74.94</v>
      </c>
      <c r="ED1162" s="9">
        <v>75.67</v>
      </c>
      <c r="EE1162" s="9">
        <v>76.87</v>
      </c>
      <c r="EF1162" s="9">
        <v>79.099999999999994</v>
      </c>
      <c r="EG1162" s="9">
        <v>78.81</v>
      </c>
      <c r="EH1162" s="9">
        <v>80.55</v>
      </c>
      <c r="EI1162" s="9">
        <v>80.75</v>
      </c>
      <c r="EJ1162" s="9">
        <v>80.88</v>
      </c>
      <c r="EK1162" s="9">
        <v>80.14</v>
      </c>
      <c r="EL1162" s="9">
        <v>77.37</v>
      </c>
      <c r="EM1162" s="9">
        <v>65.84</v>
      </c>
      <c r="EN1162" s="9">
        <v>59.14</v>
      </c>
      <c r="EO1162" s="9">
        <v>59.24</v>
      </c>
      <c r="EP1162" s="9">
        <v>59</v>
      </c>
      <c r="EQ1162" s="9">
        <v>59.94</v>
      </c>
      <c r="ER1162" s="9">
        <v>62.14</v>
      </c>
      <c r="ES1162" s="9">
        <v>68.680000000000007</v>
      </c>
      <c r="ET1162" s="9">
        <v>70.540000000000006</v>
      </c>
      <c r="EU1162" s="9">
        <v>70.94</v>
      </c>
      <c r="EV1162" s="9">
        <v>70.94</v>
      </c>
      <c r="EW1162" s="9">
        <v>70.400000000000006</v>
      </c>
      <c r="EX1162" s="9">
        <v>68.37</v>
      </c>
      <c r="EY1162" s="9">
        <v>62.44</v>
      </c>
      <c r="EZ1162" s="9">
        <v>60.51</v>
      </c>
      <c r="FA1162" s="9">
        <v>59.42</v>
      </c>
      <c r="FB1162" s="9">
        <v>59.28</v>
      </c>
      <c r="FC1162" s="9">
        <v>60.22</v>
      </c>
      <c r="FD1162" s="9">
        <v>61.9</v>
      </c>
      <c r="FE1162" s="9">
        <v>69.42</v>
      </c>
      <c r="FF1162" s="9">
        <v>70.599999999999994</v>
      </c>
      <c r="FG1162" s="9">
        <v>71.14</v>
      </c>
      <c r="FH1162" s="9">
        <v>70.58</v>
      </c>
      <c r="FI1162" s="9">
        <v>70.36</v>
      </c>
      <c r="FJ1162" s="9">
        <v>69.180000000000007</v>
      </c>
      <c r="FK1162" s="9">
        <v>62.74</v>
      </c>
      <c r="FL1162" s="9">
        <v>61.46</v>
      </c>
      <c r="FM1162" s="9">
        <v>60.91</v>
      </c>
      <c r="FO1162" s="9">
        <v>84.694400000000002</v>
      </c>
      <c r="FP1162" s="7">
        <v>98.98</v>
      </c>
      <c r="FQ1162" s="9">
        <v>1.3445</v>
      </c>
      <c r="FT1162" s="7">
        <v>4.33</v>
      </c>
      <c r="FU1162" s="7">
        <v>4.8899999999999997</v>
      </c>
      <c r="FV1162" s="9">
        <v>84.964600000000004</v>
      </c>
      <c r="FX1162" s="9">
        <v>95.03</v>
      </c>
      <c r="FY1162" s="9">
        <v>90.02</v>
      </c>
      <c r="FZ1162" s="9">
        <v>85.04</v>
      </c>
      <c r="GA1162" s="9">
        <v>80.05</v>
      </c>
      <c r="GB1162" s="9">
        <v>76.23</v>
      </c>
      <c r="GD1162" s="9">
        <v>95.03</v>
      </c>
      <c r="GE1162" s="9">
        <v>92.51</v>
      </c>
      <c r="GF1162" s="9">
        <v>90.02</v>
      </c>
      <c r="GG1162" s="9">
        <v>88.04</v>
      </c>
      <c r="GH1162" s="9">
        <v>86.42</v>
      </c>
      <c r="GI1162" s="9">
        <v>85.04</v>
      </c>
      <c r="GJ1162" s="9">
        <v>83.85</v>
      </c>
      <c r="GK1162" s="9">
        <v>82.83</v>
      </c>
      <c r="GL1162" s="9">
        <v>81.97</v>
      </c>
      <c r="GM1162" s="9">
        <v>81.239999999999995</v>
      </c>
      <c r="GN1162" s="9">
        <v>80.61</v>
      </c>
      <c r="GO1162" s="9">
        <v>80.05</v>
      </c>
      <c r="GP1162" s="9">
        <v>79.569999999999993</v>
      </c>
      <c r="GQ1162" s="9">
        <v>79.150000000000006</v>
      </c>
      <c r="GR1162" s="9">
        <v>78.77</v>
      </c>
      <c r="GS1162" s="9">
        <v>78.42</v>
      </c>
      <c r="GT1162" s="9">
        <v>78.09</v>
      </c>
      <c r="GU1162" s="9">
        <v>77.75</v>
      </c>
      <c r="GV1162" s="9">
        <v>77.44</v>
      </c>
      <c r="GW1162" s="9">
        <v>77.19</v>
      </c>
      <c r="GX1162" s="9">
        <v>76.95</v>
      </c>
      <c r="GY1162" s="9">
        <v>76.709999999999994</v>
      </c>
      <c r="GZ1162" s="9">
        <v>76.47</v>
      </c>
      <c r="HA1162" s="9">
        <v>76.23</v>
      </c>
      <c r="HB1162" s="9">
        <v>75.97</v>
      </c>
      <c r="HC1162" s="9">
        <v>75.72</v>
      </c>
      <c r="HD1162" s="9">
        <v>75.48</v>
      </c>
      <c r="HE1162" s="9">
        <v>75.25</v>
      </c>
      <c r="HF1162" s="9">
        <v>75.05</v>
      </c>
      <c r="HG1162" s="9">
        <v>74.819999999999993</v>
      </c>
      <c r="HH1162" s="9">
        <v>74.61</v>
      </c>
      <c r="HI1162" s="9">
        <v>74.459999999999994</v>
      </c>
      <c r="HJ1162" s="9">
        <v>74.3</v>
      </c>
      <c r="HK1162" s="9">
        <v>74.14</v>
      </c>
      <c r="HL1162" s="9">
        <v>74</v>
      </c>
      <c r="HM1162" s="9">
        <v>73.819999999999993</v>
      </c>
      <c r="HN1162" s="9">
        <v>73.61</v>
      </c>
      <c r="HO1162" s="9">
        <v>73.430000000000007</v>
      </c>
      <c r="HP1162" s="9">
        <v>73.260000000000005</v>
      </c>
      <c r="HQ1162" s="9">
        <v>73.040000000000006</v>
      </c>
      <c r="HR1162" s="9">
        <v>72.89</v>
      </c>
      <c r="HS1162" s="9">
        <v>72.709999999999994</v>
      </c>
      <c r="HT1162" s="9">
        <v>72.52</v>
      </c>
      <c r="HU1162" s="9">
        <v>72.42</v>
      </c>
      <c r="HV1162" s="9">
        <v>72.319999999999993</v>
      </c>
      <c r="HW1162" s="9">
        <v>72.23</v>
      </c>
      <c r="HX1162" s="9">
        <v>72.11</v>
      </c>
      <c r="HY1162" s="9">
        <v>71.97</v>
      </c>
      <c r="ID1162" s="14">
        <v>84.838099999999997</v>
      </c>
      <c r="IE1162" s="14">
        <v>84.747900000000001</v>
      </c>
      <c r="IF1162" s="14">
        <v>-0.10641399999999999</v>
      </c>
      <c r="IH1162" s="7">
        <v>95.03</v>
      </c>
      <c r="II1162" s="9">
        <v>117.93</v>
      </c>
    </row>
    <row r="1163" spans="1:243" x14ac:dyDescent="0.35">
      <c r="A1163" s="6">
        <f t="shared" si="236"/>
        <v>46178</v>
      </c>
      <c r="B1163" s="13">
        <f t="shared" si="247"/>
        <v>6</v>
      </c>
      <c r="C1163" s="13">
        <f t="shared" si="248"/>
        <v>2026</v>
      </c>
      <c r="D1163">
        <f t="shared" si="249"/>
        <v>202606</v>
      </c>
      <c r="E1163">
        <f t="shared" si="250"/>
        <v>2</v>
      </c>
      <c r="F1163">
        <f t="shared" si="251"/>
        <v>202602</v>
      </c>
      <c r="G1163" t="s">
        <v>2534</v>
      </c>
      <c r="H1163" s="9">
        <v>3.75</v>
      </c>
      <c r="I1163" s="9">
        <v>3.7311999999999999</v>
      </c>
      <c r="J1163" s="10">
        <v>3.7290185</v>
      </c>
      <c r="K1163" s="10">
        <v>3.8007483</v>
      </c>
      <c r="L1163" s="10">
        <v>3.8776733000000001</v>
      </c>
      <c r="M1163" s="10">
        <v>3.9566783999999999</v>
      </c>
      <c r="N1163" s="10">
        <v>4.0331583000000002</v>
      </c>
      <c r="O1163" s="10">
        <v>4.1013571999999998</v>
      </c>
      <c r="P1163" s="10">
        <v>4.1588615999999998</v>
      </c>
      <c r="Q1163" s="10">
        <v>4.2050264999999998</v>
      </c>
      <c r="R1163" s="10">
        <v>4.2402287000000003</v>
      </c>
      <c r="S1163" s="10">
        <v>4.2667773999999996</v>
      </c>
      <c r="T1163" s="10">
        <v>4.2850361000000001</v>
      </c>
      <c r="U1163" s="10">
        <v>4.2961159999999996</v>
      </c>
      <c r="V1163" s="10">
        <v>4.3009877999999997</v>
      </c>
      <c r="W1163" s="10">
        <v>4.3005472999999999</v>
      </c>
      <c r="X1163" s="10">
        <v>4.2957076000000001</v>
      </c>
      <c r="Y1163" s="10">
        <v>4.2873815000000004</v>
      </c>
      <c r="Z1163" s="10">
        <v>4.2764819999999997</v>
      </c>
      <c r="AA1163" s="10">
        <v>4.2639221000000003</v>
      </c>
      <c r="AB1163" s="10">
        <v>4.2505328000000002</v>
      </c>
      <c r="AC1163" s="10">
        <v>4.2367651000000004</v>
      </c>
      <c r="AD1163" s="10">
        <v>4.2229596999999996</v>
      </c>
      <c r="AE1163" s="10">
        <v>4.2094573999999998</v>
      </c>
      <c r="AF1163" s="10">
        <v>4.1965991999999996</v>
      </c>
      <c r="AG1163" s="10">
        <v>4.1847257000000004</v>
      </c>
      <c r="AH1163" s="10">
        <v>4.1741196</v>
      </c>
      <c r="AI1163" s="10">
        <v>4.1648063000000004</v>
      </c>
      <c r="AJ1163" s="10">
        <v>4.1567401000000004</v>
      </c>
      <c r="AK1163" s="10">
        <v>4.1498754</v>
      </c>
      <c r="AL1163" s="10">
        <v>4.1441669000000001</v>
      </c>
      <c r="AM1163" s="10">
        <v>4.1395686999999999</v>
      </c>
      <c r="AN1163" s="10">
        <v>4.1360355000000002</v>
      </c>
      <c r="AO1163" s="10">
        <v>4.1335215999999999</v>
      </c>
      <c r="AP1163" s="10">
        <v>4.1319815000000002</v>
      </c>
      <c r="AQ1163" s="10">
        <v>4.1313694999999999</v>
      </c>
      <c r="AR1163" s="10">
        <v>4.1316401999999997</v>
      </c>
      <c r="AS1163" s="10">
        <v>4.1327479</v>
      </c>
      <c r="AT1163" s="10">
        <v>4.1346483000000003</v>
      </c>
      <c r="AU1163" s="10">
        <v>4.1373028999999999</v>
      </c>
      <c r="AV1163" s="10">
        <v>4.1406742999999997</v>
      </c>
      <c r="AW1163" s="10">
        <v>4.1447256000000001</v>
      </c>
      <c r="AX1163" s="10">
        <v>4.1494194000000002</v>
      </c>
      <c r="AY1163" s="10">
        <v>4.1547188000000004</v>
      </c>
      <c r="AZ1163" s="10">
        <v>4.1605865</v>
      </c>
      <c r="BA1163" s="10">
        <v>4.1669853999999997</v>
      </c>
      <c r="BB1163" s="10">
        <v>4.1738784000000004</v>
      </c>
      <c r="BC1163" s="10">
        <v>4.1812282999999999</v>
      </c>
      <c r="BD1163" s="10">
        <v>4.1889979999999998</v>
      </c>
      <c r="BE1163" s="10">
        <v>4.1971502999999997</v>
      </c>
      <c r="BF1163" s="10">
        <v>4.2056518000000001</v>
      </c>
      <c r="BG1163" s="10">
        <v>4.2144854</v>
      </c>
      <c r="BH1163" s="10">
        <v>4.2236383000000002</v>
      </c>
      <c r="BI1163" s="10">
        <v>4.2330981000000003</v>
      </c>
      <c r="BJ1163" s="10">
        <v>4.2428520000000001</v>
      </c>
      <c r="BK1163" s="10">
        <v>4.2528873000000003</v>
      </c>
      <c r="BL1163" s="10">
        <v>4.2631915999999999</v>
      </c>
      <c r="BM1163" s="10">
        <v>4.273752</v>
      </c>
      <c r="BN1163" s="10">
        <v>4.2845560999999996</v>
      </c>
      <c r="BO1163" s="10">
        <v>4.2955911000000002</v>
      </c>
      <c r="BP1163" s="10">
        <v>4.3068445000000004</v>
      </c>
      <c r="BQ1163" s="10">
        <v>4.3183034999999999</v>
      </c>
      <c r="BR1163" s="10">
        <v>4.3908233000000001</v>
      </c>
      <c r="BS1163" s="10">
        <v>4.4684980999999997</v>
      </c>
      <c r="BU1163" s="9">
        <v>117.05</v>
      </c>
      <c r="BV1163" s="9">
        <v>117.19</v>
      </c>
      <c r="BW1163" s="9">
        <v>118.46</v>
      </c>
      <c r="BX1163" s="9">
        <v>118.95</v>
      </c>
      <c r="BY1163" s="9">
        <v>121.81</v>
      </c>
      <c r="BZ1163" s="9">
        <v>123.45</v>
      </c>
      <c r="CA1163" s="9">
        <v>123.15</v>
      </c>
      <c r="CB1163" s="9">
        <v>120.74</v>
      </c>
      <c r="CC1163" s="9">
        <v>110.24</v>
      </c>
      <c r="CD1163" s="9">
        <v>95.57</v>
      </c>
      <c r="CE1163" s="9">
        <v>85.89</v>
      </c>
      <c r="CF1163" s="9">
        <v>82.44</v>
      </c>
      <c r="CG1163" s="9">
        <v>82.51</v>
      </c>
      <c r="CH1163" s="9">
        <v>82.99</v>
      </c>
      <c r="CI1163" s="9">
        <v>84.03</v>
      </c>
      <c r="CJ1163" s="9">
        <v>84.21</v>
      </c>
      <c r="CK1163" s="9">
        <v>86.31</v>
      </c>
      <c r="CL1163" s="9">
        <v>88.04</v>
      </c>
      <c r="CM1163" s="9">
        <v>89.58</v>
      </c>
      <c r="CN1163" s="9">
        <v>89.01</v>
      </c>
      <c r="CO1163" s="9">
        <v>82.43</v>
      </c>
      <c r="CP1163" s="9">
        <v>71.36</v>
      </c>
      <c r="CQ1163" s="9">
        <v>65.760000000000005</v>
      </c>
      <c r="CR1163" s="9">
        <v>64.180000000000007</v>
      </c>
      <c r="CS1163" s="9">
        <v>62.5</v>
      </c>
      <c r="CT1163" s="9">
        <v>62.16</v>
      </c>
      <c r="CU1163" s="9">
        <v>63.71</v>
      </c>
      <c r="CV1163" s="9">
        <v>69.25</v>
      </c>
      <c r="CW1163" s="9">
        <v>71.13</v>
      </c>
      <c r="CX1163" s="9">
        <v>73.2</v>
      </c>
      <c r="CY1163" s="9">
        <v>75.75</v>
      </c>
      <c r="CZ1163" s="9">
        <v>74.87</v>
      </c>
      <c r="DA1163" s="9">
        <v>72.63</v>
      </c>
      <c r="DB1163" s="9">
        <v>61.9</v>
      </c>
      <c r="DC1163" s="9">
        <v>57.85</v>
      </c>
      <c r="DD1163" s="9">
        <v>56.45</v>
      </c>
      <c r="DE1163" s="9">
        <v>57.47</v>
      </c>
      <c r="DF1163" s="9">
        <v>57.61</v>
      </c>
      <c r="DG1163" s="9">
        <v>59.48</v>
      </c>
      <c r="DH1163" s="9">
        <v>64.56</v>
      </c>
      <c r="DI1163" s="9">
        <v>66.569999999999993</v>
      </c>
      <c r="DJ1163" s="9">
        <v>68.42</v>
      </c>
      <c r="DK1163" s="9">
        <v>69.33</v>
      </c>
      <c r="DL1163" s="9">
        <v>70.38</v>
      </c>
      <c r="DM1163" s="9">
        <v>69.3</v>
      </c>
      <c r="DN1163" s="9">
        <v>64.239999999999995</v>
      </c>
      <c r="DO1163" s="9">
        <v>61.46</v>
      </c>
      <c r="DP1163" s="9">
        <v>58.87</v>
      </c>
      <c r="DR1163" s="9">
        <v>102.98</v>
      </c>
      <c r="DS1163" s="9">
        <v>100.2</v>
      </c>
      <c r="DT1163" s="9">
        <v>101.91</v>
      </c>
      <c r="DU1163" s="9">
        <v>103.26</v>
      </c>
      <c r="DV1163" s="9">
        <v>105.26</v>
      </c>
      <c r="DW1163" s="9">
        <v>105.89</v>
      </c>
      <c r="DX1163" s="9">
        <v>101.9</v>
      </c>
      <c r="DY1163" s="9">
        <v>102.64</v>
      </c>
      <c r="DZ1163" s="9">
        <v>99.28</v>
      </c>
      <c r="EA1163" s="9">
        <v>84.52</v>
      </c>
      <c r="EB1163" s="9">
        <v>77.38</v>
      </c>
      <c r="EC1163" s="9">
        <v>75</v>
      </c>
      <c r="ED1163" s="9">
        <v>75.709999999999994</v>
      </c>
      <c r="EE1163" s="9">
        <v>76.92</v>
      </c>
      <c r="EF1163" s="9">
        <v>79.16</v>
      </c>
      <c r="EG1163" s="9">
        <v>78.98</v>
      </c>
      <c r="EH1163" s="9">
        <v>80.73</v>
      </c>
      <c r="EI1163" s="9">
        <v>80.930000000000007</v>
      </c>
      <c r="EJ1163" s="9">
        <v>81.06</v>
      </c>
      <c r="EK1163" s="9">
        <v>80.319999999999993</v>
      </c>
      <c r="EL1163" s="9">
        <v>77.540000000000006</v>
      </c>
      <c r="EM1163" s="9">
        <v>65.900000000000006</v>
      </c>
      <c r="EN1163" s="9">
        <v>59.2</v>
      </c>
      <c r="EO1163" s="9">
        <v>59.3</v>
      </c>
      <c r="EP1163" s="9">
        <v>59.06</v>
      </c>
      <c r="EQ1163" s="9">
        <v>60</v>
      </c>
      <c r="ER1163" s="9">
        <v>62.2</v>
      </c>
      <c r="ES1163" s="9">
        <v>68.87</v>
      </c>
      <c r="ET1163" s="9">
        <v>70.72</v>
      </c>
      <c r="EU1163" s="9">
        <v>71.12</v>
      </c>
      <c r="EV1163" s="9">
        <v>71.12</v>
      </c>
      <c r="EW1163" s="9">
        <v>70.58</v>
      </c>
      <c r="EX1163" s="9">
        <v>68.540000000000006</v>
      </c>
      <c r="EY1163" s="9">
        <v>62.75</v>
      </c>
      <c r="EZ1163" s="9">
        <v>60.82</v>
      </c>
      <c r="FA1163" s="9">
        <v>59.73</v>
      </c>
      <c r="FB1163" s="9">
        <v>59.58</v>
      </c>
      <c r="FC1163" s="9">
        <v>60.52</v>
      </c>
      <c r="FD1163" s="9">
        <v>62.2</v>
      </c>
      <c r="FE1163" s="9">
        <v>69.59</v>
      </c>
      <c r="FF1163" s="9">
        <v>70.760000000000005</v>
      </c>
      <c r="FG1163" s="9">
        <v>71.3</v>
      </c>
      <c r="FH1163" s="9">
        <v>70.739999999999995</v>
      </c>
      <c r="FI1163" s="9">
        <v>70.52</v>
      </c>
      <c r="FJ1163" s="9">
        <v>69.33</v>
      </c>
      <c r="FK1163" s="9">
        <v>62.94</v>
      </c>
      <c r="FL1163" s="9">
        <v>61.66</v>
      </c>
      <c r="FM1163" s="9">
        <v>61.1</v>
      </c>
      <c r="FO1163" s="9">
        <v>84.653999999999996</v>
      </c>
      <c r="FP1163" s="7">
        <v>97.29</v>
      </c>
      <c r="FQ1163" s="9">
        <v>1.3387</v>
      </c>
      <c r="FT1163" s="7">
        <v>4.32</v>
      </c>
      <c r="FU1163" s="7">
        <v>4.88</v>
      </c>
      <c r="FV1163" s="9">
        <v>84.907700000000006</v>
      </c>
      <c r="FX1163" s="9">
        <v>93.09</v>
      </c>
      <c r="FY1163" s="9">
        <v>88.61</v>
      </c>
      <c r="FZ1163" s="9">
        <v>84.12</v>
      </c>
      <c r="GA1163" s="9">
        <v>79.459999999999994</v>
      </c>
      <c r="GB1163" s="9">
        <v>75.8</v>
      </c>
      <c r="GD1163" s="9">
        <v>93.09</v>
      </c>
      <c r="GE1163" s="9">
        <v>90.86</v>
      </c>
      <c r="GF1163" s="9">
        <v>88.61</v>
      </c>
      <c r="GG1163" s="9">
        <v>86.82</v>
      </c>
      <c r="GH1163" s="9">
        <v>85.36</v>
      </c>
      <c r="GI1163" s="9">
        <v>84.12</v>
      </c>
      <c r="GJ1163" s="9">
        <v>83.03</v>
      </c>
      <c r="GK1163" s="9">
        <v>82.09</v>
      </c>
      <c r="GL1163" s="9">
        <v>81.28</v>
      </c>
      <c r="GM1163" s="9">
        <v>80.59</v>
      </c>
      <c r="GN1163" s="9">
        <v>80</v>
      </c>
      <c r="GO1163" s="9">
        <v>79.459999999999994</v>
      </c>
      <c r="GP1163" s="9">
        <v>79</v>
      </c>
      <c r="GQ1163" s="9">
        <v>78.59</v>
      </c>
      <c r="GR1163" s="9">
        <v>78.22</v>
      </c>
      <c r="GS1163" s="9">
        <v>77.88</v>
      </c>
      <c r="GT1163" s="9">
        <v>77.569999999999993</v>
      </c>
      <c r="GU1163" s="9">
        <v>77.239999999999995</v>
      </c>
      <c r="GV1163" s="9">
        <v>76.94</v>
      </c>
      <c r="GW1163" s="9">
        <v>76.7</v>
      </c>
      <c r="GX1163" s="9">
        <v>76.48</v>
      </c>
      <c r="GY1163" s="9">
        <v>76.260000000000005</v>
      </c>
      <c r="GZ1163" s="9">
        <v>76.03</v>
      </c>
      <c r="HA1163" s="9">
        <v>75.8</v>
      </c>
      <c r="HB1163" s="9">
        <v>75.56</v>
      </c>
      <c r="HC1163" s="9">
        <v>75.319999999999993</v>
      </c>
      <c r="HD1163" s="9">
        <v>75.09</v>
      </c>
      <c r="HE1163" s="9">
        <v>74.89</v>
      </c>
      <c r="HF1163" s="9">
        <v>74.7</v>
      </c>
      <c r="HG1163" s="9">
        <v>74.489999999999995</v>
      </c>
      <c r="HH1163" s="9">
        <v>74.290000000000006</v>
      </c>
      <c r="HI1163" s="9">
        <v>74.14</v>
      </c>
      <c r="HJ1163" s="9">
        <v>73.989999999999995</v>
      </c>
      <c r="HK1163" s="9">
        <v>73.849999999999994</v>
      </c>
      <c r="HL1163" s="9">
        <v>73.72</v>
      </c>
      <c r="HM1163" s="9">
        <v>73.55</v>
      </c>
      <c r="HN1163" s="9">
        <v>73.349999999999994</v>
      </c>
      <c r="HO1163" s="9">
        <v>73.180000000000007</v>
      </c>
      <c r="HP1163" s="9">
        <v>73.02</v>
      </c>
      <c r="HQ1163" s="9">
        <v>72.819999999999993</v>
      </c>
      <c r="HR1163" s="9">
        <v>72.69</v>
      </c>
      <c r="HS1163" s="9">
        <v>72.52</v>
      </c>
      <c r="HT1163" s="9">
        <v>72.33</v>
      </c>
      <c r="HU1163" s="9">
        <v>72.239999999999995</v>
      </c>
      <c r="HV1163" s="9">
        <v>72.150000000000006</v>
      </c>
      <c r="HW1163" s="9">
        <v>72.069999999999993</v>
      </c>
      <c r="HX1163" s="9">
        <v>71.97</v>
      </c>
      <c r="HY1163" s="9">
        <v>71.84</v>
      </c>
      <c r="ID1163" s="14">
        <v>84.838099999999997</v>
      </c>
      <c r="IE1163" s="14">
        <v>84.747900000000001</v>
      </c>
      <c r="IF1163" s="14">
        <v>-0.10641399999999999</v>
      </c>
      <c r="IH1163" s="7">
        <v>93.09</v>
      </c>
      <c r="II1163" s="9">
        <v>117.05</v>
      </c>
    </row>
    <row r="1164" spans="1:243" x14ac:dyDescent="0.35">
      <c r="A1164" s="6">
        <f t="shared" si="236"/>
        <v>46181</v>
      </c>
      <c r="B1164" s="13">
        <f t="shared" si="247"/>
        <v>6</v>
      </c>
      <c r="C1164" s="13">
        <f t="shared" si="248"/>
        <v>2026</v>
      </c>
      <c r="D1164">
        <f t="shared" si="249"/>
        <v>202606</v>
      </c>
      <c r="E1164">
        <f t="shared" si="250"/>
        <v>2</v>
      </c>
      <c r="F1164">
        <f t="shared" si="251"/>
        <v>202602</v>
      </c>
      <c r="G1164" t="s">
        <v>2535</v>
      </c>
      <c r="H1164" s="9">
        <v>3.75</v>
      </c>
      <c r="I1164" s="9">
        <v>3.73</v>
      </c>
      <c r="J1164" s="10">
        <v>3.7428238</v>
      </c>
      <c r="K1164" s="10">
        <v>3.8224711999999998</v>
      </c>
      <c r="L1164" s="10">
        <v>3.9089257000000002</v>
      </c>
      <c r="M1164" s="10">
        <v>3.9978099</v>
      </c>
      <c r="N1164" s="10">
        <v>4.0822041000000002</v>
      </c>
      <c r="O1164" s="10">
        <v>4.1553974</v>
      </c>
      <c r="P1164" s="10">
        <v>4.2169743999999998</v>
      </c>
      <c r="Q1164" s="10">
        <v>4.2672318000000002</v>
      </c>
      <c r="R1164" s="10">
        <v>4.3079792000000001</v>
      </c>
      <c r="S1164" s="10">
        <v>4.3416448000000001</v>
      </c>
      <c r="T1164" s="10">
        <v>4.3684652000000002</v>
      </c>
      <c r="U1164" s="10">
        <v>4.3883501999999996</v>
      </c>
      <c r="V1164" s="10">
        <v>4.4010945000000001</v>
      </c>
      <c r="W1164" s="10">
        <v>4.4073364000000002</v>
      </c>
      <c r="X1164" s="10">
        <v>4.4079572000000002</v>
      </c>
      <c r="Y1164" s="10">
        <v>4.4038379000000001</v>
      </c>
      <c r="Z1164" s="10">
        <v>4.3958598000000002</v>
      </c>
      <c r="AA1164" s="10">
        <v>4.3849041</v>
      </c>
      <c r="AB1164" s="10">
        <v>4.3718013999999998</v>
      </c>
      <c r="AC1164" s="10">
        <v>4.3571711999999998</v>
      </c>
      <c r="AD1164" s="10">
        <v>4.341577</v>
      </c>
      <c r="AE1164" s="10">
        <v>4.3255827</v>
      </c>
      <c r="AF1164" s="10">
        <v>4.3097517999999999</v>
      </c>
      <c r="AG1164" s="10">
        <v>4.2946479999999996</v>
      </c>
      <c r="AH1164" s="10">
        <v>4.2807459999999997</v>
      </c>
      <c r="AI1164" s="10">
        <v>4.2681265000000002</v>
      </c>
      <c r="AJ1164" s="10">
        <v>4.2567618999999999</v>
      </c>
      <c r="AK1164" s="10">
        <v>4.2466245000000002</v>
      </c>
      <c r="AL1164" s="10">
        <v>4.2376866</v>
      </c>
      <c r="AM1164" s="10">
        <v>4.2299205000000004</v>
      </c>
      <c r="AN1164" s="10">
        <v>4.2232984</v>
      </c>
      <c r="AO1164" s="10">
        <v>4.2177927999999998</v>
      </c>
      <c r="AP1164" s="10">
        <v>4.2133759</v>
      </c>
      <c r="AQ1164" s="10">
        <v>4.2100198999999998</v>
      </c>
      <c r="AR1164" s="10">
        <v>4.2076973000000004</v>
      </c>
      <c r="AS1164" s="10">
        <v>4.2063801999999999</v>
      </c>
      <c r="AT1164" s="10">
        <v>4.2060392999999996</v>
      </c>
      <c r="AU1164" s="10">
        <v>4.2066369999999997</v>
      </c>
      <c r="AV1164" s="10">
        <v>4.2081339</v>
      </c>
      <c r="AW1164" s="10">
        <v>4.2104901999999997</v>
      </c>
      <c r="AX1164" s="10">
        <v>4.2136664000000001</v>
      </c>
      <c r="AY1164" s="10">
        <v>4.2176229999999997</v>
      </c>
      <c r="AZ1164" s="10">
        <v>4.2223202000000004</v>
      </c>
      <c r="BA1164" s="10">
        <v>4.2277186000000002</v>
      </c>
      <c r="BB1164" s="10">
        <v>4.2337784000000003</v>
      </c>
      <c r="BC1164" s="10">
        <v>4.2404602000000002</v>
      </c>
      <c r="BD1164" s="10">
        <v>4.2477242999999998</v>
      </c>
      <c r="BE1164" s="10">
        <v>4.2555310999999998</v>
      </c>
      <c r="BF1164" s="10">
        <v>4.2638432999999996</v>
      </c>
      <c r="BG1164" s="10">
        <v>4.2726354000000004</v>
      </c>
      <c r="BH1164" s="10">
        <v>4.2818861999999998</v>
      </c>
      <c r="BI1164" s="10">
        <v>4.2915742000000003</v>
      </c>
      <c r="BJ1164" s="10">
        <v>4.3016782999999998</v>
      </c>
      <c r="BK1164" s="10">
        <v>4.3121768999999999</v>
      </c>
      <c r="BL1164" s="10">
        <v>4.3230487999999996</v>
      </c>
      <c r="BM1164" s="10">
        <v>4.3342726999999996</v>
      </c>
      <c r="BN1164" s="10">
        <v>4.3458271000000002</v>
      </c>
      <c r="BO1164" s="10">
        <v>4.3576908000000003</v>
      </c>
      <c r="BP1164" s="10">
        <v>4.3698423999999996</v>
      </c>
      <c r="BQ1164" s="10">
        <v>4.3822605000000001</v>
      </c>
      <c r="BR1164" s="10">
        <v>4.4612882000000003</v>
      </c>
      <c r="BS1164" s="10">
        <v>4.5452450000000004</v>
      </c>
      <c r="BU1164" s="9">
        <v>120.53</v>
      </c>
      <c r="BV1164" s="9">
        <v>120.88</v>
      </c>
      <c r="BW1164" s="9">
        <v>122.27</v>
      </c>
      <c r="BX1164" s="9">
        <v>122.76</v>
      </c>
      <c r="BY1164" s="9">
        <v>125.76</v>
      </c>
      <c r="BZ1164" s="9">
        <v>127.26</v>
      </c>
      <c r="CA1164" s="9">
        <v>126.8</v>
      </c>
      <c r="CB1164" s="9">
        <v>124.03</v>
      </c>
      <c r="CC1164" s="9">
        <v>113.22</v>
      </c>
      <c r="CD1164" s="9">
        <v>96.9</v>
      </c>
      <c r="CE1164" s="9">
        <v>86.6</v>
      </c>
      <c r="CF1164" s="9">
        <v>83.11</v>
      </c>
      <c r="CG1164" s="9">
        <v>83.24</v>
      </c>
      <c r="CH1164" s="9">
        <v>83.35</v>
      </c>
      <c r="CI1164" s="9">
        <v>84.48</v>
      </c>
      <c r="CJ1164" s="9">
        <v>84.57</v>
      </c>
      <c r="CK1164" s="9">
        <v>86.69</v>
      </c>
      <c r="CL1164" s="9">
        <v>88.28</v>
      </c>
      <c r="CM1164" s="9">
        <v>89.27</v>
      </c>
      <c r="CN1164" s="9">
        <v>88.69</v>
      </c>
      <c r="CO1164" s="9">
        <v>82.17</v>
      </c>
      <c r="CP1164" s="9">
        <v>71.010000000000005</v>
      </c>
      <c r="CQ1164" s="9">
        <v>65.61</v>
      </c>
      <c r="CR1164" s="9">
        <v>64.03</v>
      </c>
      <c r="CS1164" s="9">
        <v>62.39</v>
      </c>
      <c r="CT1164" s="9">
        <v>62.05</v>
      </c>
      <c r="CU1164" s="9">
        <v>63.6</v>
      </c>
      <c r="CV1164" s="9">
        <v>69.14</v>
      </c>
      <c r="CW1164" s="9">
        <v>71.010000000000005</v>
      </c>
      <c r="CX1164" s="9">
        <v>73.08</v>
      </c>
      <c r="CY1164" s="9">
        <v>75.87</v>
      </c>
      <c r="CZ1164" s="9">
        <v>74.989999999999995</v>
      </c>
      <c r="DA1164" s="9">
        <v>72.75</v>
      </c>
      <c r="DB1164" s="9">
        <v>61.99</v>
      </c>
      <c r="DC1164" s="9">
        <v>57.94</v>
      </c>
      <c r="DD1164" s="9">
        <v>56.54</v>
      </c>
      <c r="DE1164" s="9">
        <v>57.56</v>
      </c>
      <c r="DF1164" s="9">
        <v>57.7</v>
      </c>
      <c r="DG1164" s="9">
        <v>59.57</v>
      </c>
      <c r="DH1164" s="9">
        <v>64.650000000000006</v>
      </c>
      <c r="DI1164" s="9">
        <v>66.66</v>
      </c>
      <c r="DJ1164" s="9">
        <v>68.510000000000005</v>
      </c>
      <c r="DK1164" s="9">
        <v>69.42</v>
      </c>
      <c r="DL1164" s="9">
        <v>70.47</v>
      </c>
      <c r="DM1164" s="9">
        <v>69.39</v>
      </c>
      <c r="DN1164" s="9">
        <v>64.27</v>
      </c>
      <c r="DO1164" s="9">
        <v>61.49</v>
      </c>
      <c r="DP1164" s="9">
        <v>58.9</v>
      </c>
      <c r="DR1164" s="9">
        <v>105.04</v>
      </c>
      <c r="DS1164" s="9">
        <v>102.55</v>
      </c>
      <c r="DT1164" s="9">
        <v>104.44</v>
      </c>
      <c r="DU1164" s="9">
        <v>105.7</v>
      </c>
      <c r="DV1164" s="9">
        <v>107.74</v>
      </c>
      <c r="DW1164" s="9">
        <v>108</v>
      </c>
      <c r="DX1164" s="9">
        <v>104.16</v>
      </c>
      <c r="DY1164" s="9">
        <v>104.91</v>
      </c>
      <c r="DZ1164" s="9">
        <v>101.52</v>
      </c>
      <c r="EA1164" s="9">
        <v>85.13</v>
      </c>
      <c r="EB1164" s="9">
        <v>77.989999999999995</v>
      </c>
      <c r="EC1164" s="9">
        <v>75.61</v>
      </c>
      <c r="ED1164" s="9">
        <v>76.260000000000005</v>
      </c>
      <c r="EE1164" s="9">
        <v>77.48</v>
      </c>
      <c r="EF1164" s="9">
        <v>79.72</v>
      </c>
      <c r="EG1164" s="9">
        <v>78.97</v>
      </c>
      <c r="EH1164" s="9">
        <v>80.72</v>
      </c>
      <c r="EI1164" s="9">
        <v>80.92</v>
      </c>
      <c r="EJ1164" s="9">
        <v>81.05</v>
      </c>
      <c r="EK1164" s="9">
        <v>80.31</v>
      </c>
      <c r="EL1164" s="9">
        <v>77.53</v>
      </c>
      <c r="EM1164" s="9">
        <v>65.52</v>
      </c>
      <c r="EN1164" s="9">
        <v>58.82</v>
      </c>
      <c r="EO1164" s="9">
        <v>58.92</v>
      </c>
      <c r="EP1164" s="9">
        <v>58.68</v>
      </c>
      <c r="EQ1164" s="9">
        <v>59.62</v>
      </c>
      <c r="ER1164" s="9">
        <v>61.82</v>
      </c>
      <c r="ES1164" s="9">
        <v>68.62</v>
      </c>
      <c r="ET1164" s="9">
        <v>70.459999999999994</v>
      </c>
      <c r="EU1164" s="9">
        <v>70.86</v>
      </c>
      <c r="EV1164" s="9">
        <v>70.87</v>
      </c>
      <c r="EW1164" s="9">
        <v>70.319999999999993</v>
      </c>
      <c r="EX1164" s="9">
        <v>68.290000000000006</v>
      </c>
      <c r="EY1164" s="9">
        <v>62.42</v>
      </c>
      <c r="EZ1164" s="9">
        <v>60.5</v>
      </c>
      <c r="FA1164" s="9">
        <v>59.41</v>
      </c>
      <c r="FB1164" s="9">
        <v>59.26</v>
      </c>
      <c r="FC1164" s="9">
        <v>60.21</v>
      </c>
      <c r="FD1164" s="9">
        <v>61.89</v>
      </c>
      <c r="FE1164" s="9">
        <v>69.239999999999995</v>
      </c>
      <c r="FF1164" s="9">
        <v>70.400000000000006</v>
      </c>
      <c r="FG1164" s="9">
        <v>70.94</v>
      </c>
      <c r="FH1164" s="9">
        <v>70.38</v>
      </c>
      <c r="FI1164" s="9">
        <v>70.16</v>
      </c>
      <c r="FJ1164" s="9">
        <v>68.98</v>
      </c>
      <c r="FK1164" s="9">
        <v>62.69</v>
      </c>
      <c r="FL1164" s="9">
        <v>61.42</v>
      </c>
      <c r="FM1164" s="9">
        <v>60.86</v>
      </c>
      <c r="FO1164" s="9">
        <v>84.4572</v>
      </c>
      <c r="FP1164" s="7">
        <v>97.46</v>
      </c>
      <c r="FQ1164" s="9">
        <v>1.3344</v>
      </c>
      <c r="FT1164" s="7">
        <v>4.42</v>
      </c>
      <c r="FU1164" s="7">
        <v>4.9400000000000004</v>
      </c>
      <c r="FV1164" s="9">
        <v>84.7042</v>
      </c>
      <c r="FX1164" s="9">
        <v>94.25</v>
      </c>
      <c r="FY1164" s="9">
        <v>90.2</v>
      </c>
      <c r="FZ1164" s="9">
        <v>85.96</v>
      </c>
      <c r="GA1164" s="9">
        <v>81.14</v>
      </c>
      <c r="GB1164" s="9">
        <v>76.97</v>
      </c>
      <c r="GD1164" s="9">
        <v>94.25</v>
      </c>
      <c r="GE1164" s="9">
        <v>92.25</v>
      </c>
      <c r="GF1164" s="9">
        <v>90.2</v>
      </c>
      <c r="GG1164" s="9">
        <v>88.54</v>
      </c>
      <c r="GH1164" s="9">
        <v>87.17</v>
      </c>
      <c r="GI1164" s="9">
        <v>85.96</v>
      </c>
      <c r="GJ1164" s="9">
        <v>84.87</v>
      </c>
      <c r="GK1164" s="9">
        <v>83.91</v>
      </c>
      <c r="GL1164" s="9">
        <v>83.07</v>
      </c>
      <c r="GM1164" s="9">
        <v>82.35</v>
      </c>
      <c r="GN1164" s="9">
        <v>81.72</v>
      </c>
      <c r="GO1164" s="9">
        <v>81.14</v>
      </c>
      <c r="GP1164" s="9">
        <v>80.63</v>
      </c>
      <c r="GQ1164" s="9">
        <v>80.17</v>
      </c>
      <c r="GR1164" s="9">
        <v>79.760000000000005</v>
      </c>
      <c r="GS1164" s="9">
        <v>79.38</v>
      </c>
      <c r="GT1164" s="9">
        <v>79.02</v>
      </c>
      <c r="GU1164" s="9">
        <v>78.650000000000006</v>
      </c>
      <c r="GV1164" s="9">
        <v>78.319999999999993</v>
      </c>
      <c r="GW1164" s="9">
        <v>78.040000000000006</v>
      </c>
      <c r="GX1164" s="9">
        <v>77.77</v>
      </c>
      <c r="GY1164" s="9">
        <v>77.510000000000005</v>
      </c>
      <c r="GZ1164" s="9">
        <v>77.239999999999995</v>
      </c>
      <c r="HA1164" s="9">
        <v>76.97</v>
      </c>
      <c r="HB1164" s="9">
        <v>76.7</v>
      </c>
      <c r="HC1164" s="9">
        <v>76.430000000000007</v>
      </c>
      <c r="HD1164" s="9">
        <v>76.17</v>
      </c>
      <c r="HE1164" s="9">
        <v>75.930000000000007</v>
      </c>
      <c r="HF1164" s="9">
        <v>75.72</v>
      </c>
      <c r="HG1164" s="9">
        <v>75.48</v>
      </c>
      <c r="HH1164" s="9">
        <v>75.27</v>
      </c>
      <c r="HI1164" s="9">
        <v>75.08</v>
      </c>
      <c r="HJ1164" s="9">
        <v>74.900000000000006</v>
      </c>
      <c r="HK1164" s="9">
        <v>74.73</v>
      </c>
      <c r="HL1164" s="9">
        <v>74.56</v>
      </c>
      <c r="HM1164" s="9">
        <v>74.36</v>
      </c>
      <c r="HN1164" s="9">
        <v>74.13</v>
      </c>
      <c r="HO1164" s="9">
        <v>73.930000000000007</v>
      </c>
      <c r="HP1164" s="9">
        <v>73.739999999999995</v>
      </c>
      <c r="HQ1164" s="9">
        <v>73.510000000000005</v>
      </c>
      <c r="HR1164" s="9">
        <v>73.349999999999994</v>
      </c>
      <c r="HS1164" s="9">
        <v>73.17</v>
      </c>
      <c r="HT1164" s="9">
        <v>72.959999999999994</v>
      </c>
      <c r="HU1164" s="9">
        <v>72.849999999999994</v>
      </c>
      <c r="HV1164" s="9">
        <v>72.739999999999995</v>
      </c>
      <c r="HW1164" s="9">
        <v>72.64</v>
      </c>
      <c r="HX1164" s="9">
        <v>72.52</v>
      </c>
      <c r="HY1164" s="9">
        <v>72.37</v>
      </c>
      <c r="ID1164" s="14">
        <v>84.838099999999997</v>
      </c>
      <c r="IE1164" s="14">
        <v>84.747900000000001</v>
      </c>
      <c r="IF1164" s="14">
        <v>-0.10641399999999999</v>
      </c>
      <c r="IH1164" s="7">
        <v>94.25</v>
      </c>
      <c r="II1164" s="9">
        <v>120.53</v>
      </c>
    </row>
    <row r="1165" spans="1:243" x14ac:dyDescent="0.35">
      <c r="A1165" s="6">
        <f t="shared" si="236"/>
        <v>46182</v>
      </c>
      <c r="B1165" s="13">
        <f t="shared" si="247"/>
        <v>6</v>
      </c>
      <c r="C1165" s="13">
        <f t="shared" si="248"/>
        <v>2026</v>
      </c>
      <c r="D1165">
        <f t="shared" si="249"/>
        <v>202606</v>
      </c>
      <c r="E1165">
        <f t="shared" si="250"/>
        <v>2</v>
      </c>
      <c r="F1165">
        <f t="shared" si="251"/>
        <v>202602</v>
      </c>
      <c r="G1165" t="s">
        <v>2536</v>
      </c>
      <c r="H1165" s="9">
        <v>3.75</v>
      </c>
      <c r="I1165" s="9">
        <v>3.7271000000000001</v>
      </c>
      <c r="J1165" s="10">
        <v>3.7368598999999998</v>
      </c>
      <c r="K1165" s="10">
        <v>3.8179601999999999</v>
      </c>
      <c r="L1165" s="10">
        <v>3.9003138000000002</v>
      </c>
      <c r="M1165" s="10">
        <v>3.9822958000000002</v>
      </c>
      <c r="N1165" s="10">
        <v>4.0596041999999999</v>
      </c>
      <c r="O1165" s="10">
        <v>4.1271485999999999</v>
      </c>
      <c r="P1165" s="10">
        <v>4.1841679000000003</v>
      </c>
      <c r="Q1165" s="10">
        <v>4.2310451000000002</v>
      </c>
      <c r="R1165" s="10">
        <v>4.2689222999999998</v>
      </c>
      <c r="S1165" s="10">
        <v>4.3001535999999998</v>
      </c>
      <c r="T1165" s="10">
        <v>4.3249006000000003</v>
      </c>
      <c r="U1165" s="10">
        <v>4.343089</v>
      </c>
      <c r="V1165" s="10">
        <v>4.3544391999999998</v>
      </c>
      <c r="W1165" s="10">
        <v>4.3595573999999999</v>
      </c>
      <c r="X1165" s="10">
        <v>4.3593114999999996</v>
      </c>
      <c r="Y1165" s="10">
        <v>4.3545688</v>
      </c>
      <c r="Z1165" s="10">
        <v>4.3461971000000004</v>
      </c>
      <c r="AA1165" s="10">
        <v>4.335064</v>
      </c>
      <c r="AB1165" s="10">
        <v>4.3219821999999999</v>
      </c>
      <c r="AC1165" s="10">
        <v>4.3075343000000004</v>
      </c>
      <c r="AD1165" s="10">
        <v>4.2922421999999996</v>
      </c>
      <c r="AE1165" s="10">
        <v>4.2766279000000003</v>
      </c>
      <c r="AF1165" s="10">
        <v>4.2612132999999996</v>
      </c>
      <c r="AG1165" s="10">
        <v>4.2465206000000002</v>
      </c>
      <c r="AH1165" s="10">
        <v>4.2329911999999998</v>
      </c>
      <c r="AI1165" s="10">
        <v>4.2207119999999998</v>
      </c>
      <c r="AJ1165" s="10">
        <v>4.2096716000000001</v>
      </c>
      <c r="AK1165" s="10">
        <v>4.199859</v>
      </c>
      <c r="AL1165" s="10">
        <v>4.1912628999999999</v>
      </c>
      <c r="AM1165" s="10">
        <v>4.1838721999999997</v>
      </c>
      <c r="AN1165" s="10">
        <v>4.1776755999999997</v>
      </c>
      <c r="AO1165" s="10">
        <v>4.1726621000000002</v>
      </c>
      <c r="AP1165" s="10">
        <v>4.1688203000000001</v>
      </c>
      <c r="AQ1165" s="10">
        <v>4.1661390999999997</v>
      </c>
      <c r="AR1165" s="10">
        <v>4.1646074000000004</v>
      </c>
      <c r="AS1165" s="10">
        <v>4.1642137999999997</v>
      </c>
      <c r="AT1165" s="10">
        <v>4.1649418999999996</v>
      </c>
      <c r="AU1165" s="10">
        <v>4.1667453999999999</v>
      </c>
      <c r="AV1165" s="10">
        <v>4.1695684000000002</v>
      </c>
      <c r="AW1165" s="10">
        <v>4.1733548000000003</v>
      </c>
      <c r="AX1165" s="10">
        <v>4.1780486999999997</v>
      </c>
      <c r="AY1165" s="10">
        <v>4.1835940000000003</v>
      </c>
      <c r="AZ1165" s="10">
        <v>4.1899347000000002</v>
      </c>
      <c r="BA1165" s="10">
        <v>4.1970149000000001</v>
      </c>
      <c r="BB1165" s="10">
        <v>4.2047784000000004</v>
      </c>
      <c r="BC1165" s="10">
        <v>4.2131694</v>
      </c>
      <c r="BD1165" s="10">
        <v>4.2221318999999999</v>
      </c>
      <c r="BE1165" s="10">
        <v>4.2316096999999999</v>
      </c>
      <c r="BF1165" s="10">
        <v>4.2415507999999997</v>
      </c>
      <c r="BG1165" s="10">
        <v>4.2519220000000004</v>
      </c>
      <c r="BH1165" s="10">
        <v>4.2626961000000003</v>
      </c>
      <c r="BI1165" s="10">
        <v>4.2738455999999996</v>
      </c>
      <c r="BJ1165" s="10">
        <v>4.2853431000000004</v>
      </c>
      <c r="BK1165" s="10">
        <v>4.2971614000000002</v>
      </c>
      <c r="BL1165" s="10">
        <v>4.3092731000000004</v>
      </c>
      <c r="BM1165" s="10">
        <v>4.3216507999999996</v>
      </c>
      <c r="BN1165" s="10">
        <v>4.3342670999999999</v>
      </c>
      <c r="BO1165" s="10">
        <v>4.3470947000000004</v>
      </c>
      <c r="BP1165" s="10">
        <v>4.3601063</v>
      </c>
      <c r="BQ1165" s="10">
        <v>4.3732743999999997</v>
      </c>
      <c r="BR1165" s="10">
        <v>4.4546017999999998</v>
      </c>
      <c r="BS1165" s="10">
        <v>4.5380852000000003</v>
      </c>
      <c r="BU1165" s="9">
        <v>117.19</v>
      </c>
      <c r="BV1165" s="9">
        <v>117.59</v>
      </c>
      <c r="BW1165" s="9">
        <v>119.22</v>
      </c>
      <c r="BX1165" s="9">
        <v>119.97</v>
      </c>
      <c r="BY1165" s="9">
        <v>123.12</v>
      </c>
      <c r="BZ1165" s="9">
        <v>124.67</v>
      </c>
      <c r="CA1165" s="9">
        <v>124.66</v>
      </c>
      <c r="CB1165" s="9">
        <v>122.17</v>
      </c>
      <c r="CC1165" s="9">
        <v>111.58</v>
      </c>
      <c r="CD1165" s="9">
        <v>95.75</v>
      </c>
      <c r="CE1165" s="9">
        <v>85.55</v>
      </c>
      <c r="CF1165" s="9">
        <v>82.08</v>
      </c>
      <c r="CG1165" s="9">
        <v>82.2</v>
      </c>
      <c r="CH1165" s="9">
        <v>82.26</v>
      </c>
      <c r="CI1165" s="9">
        <v>83.39</v>
      </c>
      <c r="CJ1165" s="9">
        <v>83.88</v>
      </c>
      <c r="CK1165" s="9">
        <v>86</v>
      </c>
      <c r="CL1165" s="9">
        <v>87.59</v>
      </c>
      <c r="CM1165" s="9">
        <v>88.57</v>
      </c>
      <c r="CN1165" s="9">
        <v>87.99</v>
      </c>
      <c r="CO1165" s="9">
        <v>81.47</v>
      </c>
      <c r="CP1165" s="9">
        <v>70.63</v>
      </c>
      <c r="CQ1165" s="9">
        <v>65.23</v>
      </c>
      <c r="CR1165" s="9">
        <v>63.63</v>
      </c>
      <c r="CS1165" s="9">
        <v>62</v>
      </c>
      <c r="CT1165" s="9">
        <v>61.64</v>
      </c>
      <c r="CU1165" s="9">
        <v>63.19</v>
      </c>
      <c r="CV1165" s="9">
        <v>68.8</v>
      </c>
      <c r="CW1165" s="9">
        <v>70.64</v>
      </c>
      <c r="CX1165" s="9">
        <v>72.709999999999994</v>
      </c>
      <c r="CY1165" s="9">
        <v>75.45</v>
      </c>
      <c r="CZ1165" s="9">
        <v>74.56</v>
      </c>
      <c r="DA1165" s="9">
        <v>72.319999999999993</v>
      </c>
      <c r="DB1165" s="9">
        <v>61.71</v>
      </c>
      <c r="DC1165" s="9">
        <v>57.67</v>
      </c>
      <c r="DD1165" s="9">
        <v>56.26</v>
      </c>
      <c r="DE1165" s="9">
        <v>57.29</v>
      </c>
      <c r="DF1165" s="9">
        <v>57.42</v>
      </c>
      <c r="DG1165" s="9">
        <v>59.29</v>
      </c>
      <c r="DH1165" s="9">
        <v>64.400000000000006</v>
      </c>
      <c r="DI1165" s="9">
        <v>66.41</v>
      </c>
      <c r="DJ1165" s="9">
        <v>68.260000000000005</v>
      </c>
      <c r="DK1165" s="9">
        <v>69.17</v>
      </c>
      <c r="DL1165" s="9">
        <v>70.22</v>
      </c>
      <c r="DM1165" s="9">
        <v>69.14</v>
      </c>
      <c r="DN1165" s="9">
        <v>64.12</v>
      </c>
      <c r="DO1165" s="9">
        <v>61.34</v>
      </c>
      <c r="DP1165" s="9">
        <v>58.75</v>
      </c>
      <c r="DR1165" s="9">
        <v>102.02</v>
      </c>
      <c r="DS1165" s="9">
        <v>98.72</v>
      </c>
      <c r="DT1165" s="9">
        <v>102.06</v>
      </c>
      <c r="DU1165" s="9">
        <v>103.82</v>
      </c>
      <c r="DV1165" s="9">
        <v>106.03</v>
      </c>
      <c r="DW1165" s="9">
        <v>106.64</v>
      </c>
      <c r="DX1165" s="9">
        <v>102.98</v>
      </c>
      <c r="DY1165" s="9">
        <v>103.72</v>
      </c>
      <c r="DZ1165" s="9">
        <v>100.35</v>
      </c>
      <c r="EA1165" s="9">
        <v>84.17</v>
      </c>
      <c r="EB1165" s="9">
        <v>77.03</v>
      </c>
      <c r="EC1165" s="9">
        <v>74.650000000000006</v>
      </c>
      <c r="ED1165" s="9">
        <v>75.28</v>
      </c>
      <c r="EE1165" s="9">
        <v>76.510000000000005</v>
      </c>
      <c r="EF1165" s="9">
        <v>78.760000000000005</v>
      </c>
      <c r="EG1165" s="9">
        <v>78.47</v>
      </c>
      <c r="EH1165" s="9">
        <v>80.2</v>
      </c>
      <c r="EI1165" s="9">
        <v>80.400000000000006</v>
      </c>
      <c r="EJ1165" s="9">
        <v>80.53</v>
      </c>
      <c r="EK1165" s="9">
        <v>79.8</v>
      </c>
      <c r="EL1165" s="9">
        <v>77.040000000000006</v>
      </c>
      <c r="EM1165" s="9">
        <v>64.930000000000007</v>
      </c>
      <c r="EN1165" s="9">
        <v>58.22</v>
      </c>
      <c r="EO1165" s="9">
        <v>58.32</v>
      </c>
      <c r="EP1165" s="9">
        <v>58.09</v>
      </c>
      <c r="EQ1165" s="9">
        <v>59.02</v>
      </c>
      <c r="ER1165" s="9">
        <v>61.22</v>
      </c>
      <c r="ES1165" s="9">
        <v>68.400000000000006</v>
      </c>
      <c r="ET1165" s="9">
        <v>70.239999999999995</v>
      </c>
      <c r="EU1165" s="9">
        <v>70.64</v>
      </c>
      <c r="EV1165" s="9">
        <v>70.66</v>
      </c>
      <c r="EW1165" s="9">
        <v>70.099999999999994</v>
      </c>
      <c r="EX1165" s="9">
        <v>68.08</v>
      </c>
      <c r="EY1165" s="9">
        <v>61.89</v>
      </c>
      <c r="EZ1165" s="9">
        <v>59.98</v>
      </c>
      <c r="FA1165" s="9">
        <v>58.88</v>
      </c>
      <c r="FB1165" s="9">
        <v>58.74</v>
      </c>
      <c r="FC1165" s="9">
        <v>59.7</v>
      </c>
      <c r="FD1165" s="9">
        <v>61.38</v>
      </c>
      <c r="FE1165" s="9">
        <v>69.05</v>
      </c>
      <c r="FF1165" s="9">
        <v>70.209999999999994</v>
      </c>
      <c r="FG1165" s="9">
        <v>70.75</v>
      </c>
      <c r="FH1165" s="9">
        <v>70.2</v>
      </c>
      <c r="FI1165" s="9">
        <v>69.98</v>
      </c>
      <c r="FJ1165" s="9">
        <v>68.81</v>
      </c>
      <c r="FK1165" s="9">
        <v>62.31</v>
      </c>
      <c r="FL1165" s="9">
        <v>61.05</v>
      </c>
      <c r="FM1165" s="9">
        <v>60.5</v>
      </c>
      <c r="FO1165" s="9">
        <v>84.722499999999997</v>
      </c>
      <c r="FP1165" s="7">
        <v>94.15</v>
      </c>
      <c r="FQ1165" s="9">
        <v>1.3398000000000001</v>
      </c>
      <c r="FT1165" s="7">
        <v>4.3499999999999996</v>
      </c>
      <c r="FU1165" s="7">
        <v>4.91</v>
      </c>
      <c r="FV1165" s="9">
        <v>84.968599999999995</v>
      </c>
      <c r="FX1165" s="9">
        <v>91.45</v>
      </c>
      <c r="FY1165" s="9">
        <v>88.23</v>
      </c>
      <c r="FZ1165" s="9">
        <v>84.58</v>
      </c>
      <c r="GA1165" s="9">
        <v>80.209999999999994</v>
      </c>
      <c r="GB1165" s="9">
        <v>76.459999999999994</v>
      </c>
      <c r="GD1165" s="9">
        <v>91.45</v>
      </c>
      <c r="GE1165" s="9">
        <v>89.9</v>
      </c>
      <c r="GF1165" s="9">
        <v>88.23</v>
      </c>
      <c r="GG1165" s="9">
        <v>86.84</v>
      </c>
      <c r="GH1165" s="9">
        <v>85.65</v>
      </c>
      <c r="GI1165" s="9">
        <v>84.58</v>
      </c>
      <c r="GJ1165" s="9">
        <v>83.61</v>
      </c>
      <c r="GK1165" s="9">
        <v>82.74</v>
      </c>
      <c r="GL1165" s="9">
        <v>81.98</v>
      </c>
      <c r="GM1165" s="9">
        <v>81.319999999999993</v>
      </c>
      <c r="GN1165" s="9">
        <v>80.739999999999995</v>
      </c>
      <c r="GO1165" s="9">
        <v>80.209999999999994</v>
      </c>
      <c r="GP1165" s="9">
        <v>79.75</v>
      </c>
      <c r="GQ1165" s="9">
        <v>79.33</v>
      </c>
      <c r="GR1165" s="9">
        <v>78.95</v>
      </c>
      <c r="GS1165" s="9">
        <v>78.61</v>
      </c>
      <c r="GT1165" s="9">
        <v>78.290000000000006</v>
      </c>
      <c r="GU1165" s="9">
        <v>77.95</v>
      </c>
      <c r="GV1165" s="9">
        <v>77.650000000000006</v>
      </c>
      <c r="GW1165" s="9">
        <v>77.400000000000006</v>
      </c>
      <c r="GX1165" s="9">
        <v>77.16</v>
      </c>
      <c r="GY1165" s="9">
        <v>76.930000000000007</v>
      </c>
      <c r="GZ1165" s="9">
        <v>76.7</v>
      </c>
      <c r="HA1165" s="9">
        <v>76.459999999999994</v>
      </c>
      <c r="HB1165" s="9">
        <v>76.22</v>
      </c>
      <c r="HC1165" s="9">
        <v>75.97</v>
      </c>
      <c r="HD1165" s="9">
        <v>75.73</v>
      </c>
      <c r="HE1165" s="9">
        <v>75.510000000000005</v>
      </c>
      <c r="HF1165" s="9">
        <v>75.319999999999993</v>
      </c>
      <c r="HG1165" s="9">
        <v>75.11</v>
      </c>
      <c r="HH1165" s="9">
        <v>74.92</v>
      </c>
      <c r="HI1165" s="9">
        <v>74.760000000000005</v>
      </c>
      <c r="HJ1165" s="9">
        <v>74.59</v>
      </c>
      <c r="HK1165" s="9">
        <v>74.44</v>
      </c>
      <c r="HL1165" s="9">
        <v>74.28</v>
      </c>
      <c r="HM1165" s="9">
        <v>74.09</v>
      </c>
      <c r="HN1165" s="9">
        <v>73.87</v>
      </c>
      <c r="HO1165" s="9">
        <v>73.680000000000007</v>
      </c>
      <c r="HP1165" s="9">
        <v>73.510000000000005</v>
      </c>
      <c r="HQ1165" s="9">
        <v>73.3</v>
      </c>
      <c r="HR1165" s="9">
        <v>73.16</v>
      </c>
      <c r="HS1165" s="9">
        <v>72.989999999999995</v>
      </c>
      <c r="HT1165" s="9">
        <v>72.790000000000006</v>
      </c>
      <c r="HU1165" s="9">
        <v>72.69</v>
      </c>
      <c r="HV1165" s="9">
        <v>72.59</v>
      </c>
      <c r="HW1165" s="9">
        <v>72.5</v>
      </c>
      <c r="HX1165" s="9">
        <v>72.39</v>
      </c>
      <c r="HY1165" s="9">
        <v>72.25</v>
      </c>
      <c r="ID1165" s="14">
        <v>84.838099999999997</v>
      </c>
      <c r="IE1165" s="14">
        <v>84.747900000000001</v>
      </c>
      <c r="IF1165" s="14">
        <v>-0.10641399999999999</v>
      </c>
      <c r="IH1165" s="7">
        <v>91.45</v>
      </c>
      <c r="II1165" s="9">
        <v>117.19</v>
      </c>
    </row>
    <row r="1166" spans="1:243" x14ac:dyDescent="0.35">
      <c r="A1166" s="6">
        <f t="shared" si="236"/>
        <v>46183</v>
      </c>
      <c r="B1166" s="13">
        <f t="shared" ref="B1166:B1171" si="252">MONTH(A1166)</f>
        <v>6</v>
      </c>
      <c r="C1166" s="13">
        <f t="shared" ref="C1166:C1171" si="253">YEAR(A1166)</f>
        <v>2026</v>
      </c>
      <c r="D1166">
        <f t="shared" ref="D1166:D1171" si="254">C1166*100+B1166</f>
        <v>202606</v>
      </c>
      <c r="E1166">
        <f t="shared" ref="E1166:E1171" si="255">IF(B1166&lt;4,1,IF(B1166&lt;7,2,IF(B1166&lt;10,3,4)))</f>
        <v>2</v>
      </c>
      <c r="F1166">
        <f t="shared" ref="F1166:F1171" si="256">C1166*100+E1166</f>
        <v>202602</v>
      </c>
      <c r="G1166" t="s">
        <v>2555</v>
      </c>
      <c r="H1166" s="9">
        <v>3.75</v>
      </c>
      <c r="I1166" s="9">
        <v>3.7296</v>
      </c>
      <c r="J1166" s="10">
        <v>3.7446605000000002</v>
      </c>
      <c r="K1166" s="10">
        <v>3.8247854000000001</v>
      </c>
      <c r="L1166" s="10">
        <v>3.9106342999999999</v>
      </c>
      <c r="M1166" s="10">
        <v>3.9984229</v>
      </c>
      <c r="N1166" s="10">
        <v>4.0819714999999999</v>
      </c>
      <c r="O1166" s="10">
        <v>4.1549832000000002</v>
      </c>
      <c r="P1166" s="10">
        <v>4.2166663</v>
      </c>
      <c r="Q1166" s="10">
        <v>4.2671131000000004</v>
      </c>
      <c r="R1166" s="10">
        <v>4.3076226999999996</v>
      </c>
      <c r="S1166" s="10">
        <v>4.3406294000000001</v>
      </c>
      <c r="T1166" s="10">
        <v>4.3665494999999996</v>
      </c>
      <c r="U1166" s="10">
        <v>4.3853078999999999</v>
      </c>
      <c r="V1166" s="10">
        <v>4.3967223999999998</v>
      </c>
      <c r="W1166" s="10">
        <v>4.4014673999999996</v>
      </c>
      <c r="X1166" s="10">
        <v>4.4004548999999997</v>
      </c>
      <c r="Y1166" s="10">
        <v>4.3945971000000004</v>
      </c>
      <c r="Z1166" s="10">
        <v>4.3848058999999999</v>
      </c>
      <c r="AA1166" s="10">
        <v>4.3719937</v>
      </c>
      <c r="AB1166" s="10">
        <v>4.3570263999999996</v>
      </c>
      <c r="AC1166" s="10">
        <v>4.3405769999999997</v>
      </c>
      <c r="AD1166" s="10">
        <v>4.3232678</v>
      </c>
      <c r="AE1166" s="10">
        <v>4.3057208999999999</v>
      </c>
      <c r="AF1166" s="10">
        <v>4.2885586</v>
      </c>
      <c r="AG1166" s="10">
        <v>4.2724032000000003</v>
      </c>
      <c r="AH1166" s="10">
        <v>4.2577949000000004</v>
      </c>
      <c r="AI1166" s="10">
        <v>4.2448334000000001</v>
      </c>
      <c r="AJ1166" s="10">
        <v>4.2334705000000001</v>
      </c>
      <c r="AK1166" s="10">
        <v>4.2236579000000001</v>
      </c>
      <c r="AL1166" s="10">
        <v>4.2153473000000004</v>
      </c>
      <c r="AM1166" s="10">
        <v>4.2084904999999999</v>
      </c>
      <c r="AN1166" s="10">
        <v>4.2030392000000001</v>
      </c>
      <c r="AO1166" s="10">
        <v>4.1989450000000001</v>
      </c>
      <c r="AP1166" s="10">
        <v>4.1961598000000002</v>
      </c>
      <c r="AQ1166" s="10">
        <v>4.1946351000000002</v>
      </c>
      <c r="AR1166" s="10">
        <v>4.1943228000000001</v>
      </c>
      <c r="AS1166" s="10">
        <v>4.1951745999999996</v>
      </c>
      <c r="AT1166" s="10">
        <v>4.1971398000000004</v>
      </c>
      <c r="AU1166" s="10">
        <v>4.2001562999999997</v>
      </c>
      <c r="AV1166" s="10">
        <v>4.2041585000000001</v>
      </c>
      <c r="AW1166" s="10">
        <v>4.2090809</v>
      </c>
      <c r="AX1166" s="10">
        <v>4.2148579000000002</v>
      </c>
      <c r="AY1166" s="10">
        <v>4.2214238999999996</v>
      </c>
      <c r="AZ1166" s="10">
        <v>4.2287132999999999</v>
      </c>
      <c r="BA1166" s="10">
        <v>4.2366606000000004</v>
      </c>
      <c r="BB1166" s="10">
        <v>4.2452000999999999</v>
      </c>
      <c r="BC1166" s="10">
        <v>4.2542663000000003</v>
      </c>
      <c r="BD1166" s="10">
        <v>4.2637935000000002</v>
      </c>
      <c r="BE1166" s="10">
        <v>4.2737163000000002</v>
      </c>
      <c r="BF1166" s="10">
        <v>4.2839758000000003</v>
      </c>
      <c r="BG1166" s="10">
        <v>4.2945437000000002</v>
      </c>
      <c r="BH1166" s="10">
        <v>4.3053999999999997</v>
      </c>
      <c r="BI1166" s="10">
        <v>4.3165243999999996</v>
      </c>
      <c r="BJ1166" s="10">
        <v>4.3278970000000001</v>
      </c>
      <c r="BK1166" s="10">
        <v>4.3394976999999999</v>
      </c>
      <c r="BL1166" s="10">
        <v>4.3513064000000004</v>
      </c>
      <c r="BM1166" s="10">
        <v>4.3633030000000002</v>
      </c>
      <c r="BN1166" s="10">
        <v>4.3754676000000003</v>
      </c>
      <c r="BO1166" s="10">
        <v>4.3877800000000002</v>
      </c>
      <c r="BP1166" s="10">
        <v>4.4002201999999997</v>
      </c>
      <c r="BQ1166" s="10">
        <v>4.4127679999999998</v>
      </c>
      <c r="BR1166" s="10">
        <v>4.4896194999999999</v>
      </c>
      <c r="BS1166" s="10">
        <v>4.5678783999999997</v>
      </c>
      <c r="BU1166" s="9">
        <v>120.32</v>
      </c>
      <c r="BV1166" s="9">
        <v>120.66</v>
      </c>
      <c r="BW1166" s="9">
        <v>121.97</v>
      </c>
      <c r="BX1166" s="9">
        <v>122.87</v>
      </c>
      <c r="BY1166" s="9">
        <v>126.36</v>
      </c>
      <c r="BZ1166" s="9">
        <v>127.99</v>
      </c>
      <c r="CA1166" s="9">
        <v>127.74</v>
      </c>
      <c r="CB1166" s="9">
        <v>125.91</v>
      </c>
      <c r="CC1166" s="9">
        <v>114.54</v>
      </c>
      <c r="CD1166" s="9">
        <v>97.62</v>
      </c>
      <c r="CE1166" s="9">
        <v>87.1</v>
      </c>
      <c r="CF1166" s="9">
        <v>83.39</v>
      </c>
      <c r="CG1166" s="9">
        <v>83.44</v>
      </c>
      <c r="CH1166" s="9">
        <v>83.46</v>
      </c>
      <c r="CI1166" s="9">
        <v>84.61</v>
      </c>
      <c r="CJ1166" s="9">
        <v>84.78</v>
      </c>
      <c r="CK1166" s="9">
        <v>86.93</v>
      </c>
      <c r="CL1166" s="9">
        <v>88.51</v>
      </c>
      <c r="CM1166" s="9">
        <v>89.13</v>
      </c>
      <c r="CN1166" s="9">
        <v>88.53</v>
      </c>
      <c r="CO1166" s="9">
        <v>81.99</v>
      </c>
      <c r="CP1166" s="9">
        <v>70.72</v>
      </c>
      <c r="CQ1166" s="9">
        <v>65.349999999999994</v>
      </c>
      <c r="CR1166" s="9">
        <v>63.77</v>
      </c>
      <c r="CS1166" s="9">
        <v>62.11</v>
      </c>
      <c r="CT1166" s="9">
        <v>61.78</v>
      </c>
      <c r="CU1166" s="9">
        <v>63.33</v>
      </c>
      <c r="CV1166" s="9">
        <v>68.930000000000007</v>
      </c>
      <c r="CW1166" s="9">
        <v>71.239999999999995</v>
      </c>
      <c r="CX1166" s="9">
        <v>73.31</v>
      </c>
      <c r="CY1166" s="9">
        <v>75.87</v>
      </c>
      <c r="CZ1166" s="9">
        <v>75</v>
      </c>
      <c r="DA1166" s="9">
        <v>72.760000000000005</v>
      </c>
      <c r="DB1166" s="9">
        <v>61.98</v>
      </c>
      <c r="DC1166" s="9">
        <v>57.68</v>
      </c>
      <c r="DD1166" s="9">
        <v>56.27</v>
      </c>
      <c r="DE1166" s="9">
        <v>57.37</v>
      </c>
      <c r="DF1166" s="9">
        <v>57.5</v>
      </c>
      <c r="DG1166" s="9">
        <v>59.39</v>
      </c>
      <c r="DH1166" s="9">
        <v>64.150000000000006</v>
      </c>
      <c r="DI1166" s="9">
        <v>66.16</v>
      </c>
      <c r="DJ1166" s="9">
        <v>68.010000000000005</v>
      </c>
      <c r="DK1166" s="9">
        <v>68.92</v>
      </c>
      <c r="DL1166" s="9">
        <v>69.97</v>
      </c>
      <c r="DM1166" s="9">
        <v>68.89</v>
      </c>
      <c r="DN1166" s="9">
        <v>64.069999999999993</v>
      </c>
      <c r="DO1166" s="9">
        <v>61.28</v>
      </c>
      <c r="DP1166" s="9">
        <v>58.69</v>
      </c>
      <c r="DR1166" s="9">
        <v>104.07</v>
      </c>
      <c r="DS1166" s="9">
        <v>100.98</v>
      </c>
      <c r="DT1166" s="9">
        <v>104.1</v>
      </c>
      <c r="DU1166" s="9">
        <v>106.04</v>
      </c>
      <c r="DV1166" s="9">
        <v>108.39</v>
      </c>
      <c r="DW1166" s="9">
        <v>109.26</v>
      </c>
      <c r="DX1166" s="9">
        <v>104.25</v>
      </c>
      <c r="DY1166" s="9">
        <v>104.99</v>
      </c>
      <c r="DZ1166" s="9">
        <v>101.62</v>
      </c>
      <c r="EA1166" s="9">
        <v>85.34</v>
      </c>
      <c r="EB1166" s="9">
        <v>78.2</v>
      </c>
      <c r="EC1166" s="9">
        <v>75.819999999999993</v>
      </c>
      <c r="ED1166" s="9">
        <v>76.319999999999993</v>
      </c>
      <c r="EE1166" s="9">
        <v>77.56</v>
      </c>
      <c r="EF1166" s="9">
        <v>79.819999999999993</v>
      </c>
      <c r="EG1166" s="9">
        <v>77.03</v>
      </c>
      <c r="EH1166" s="9">
        <v>78.73</v>
      </c>
      <c r="EI1166" s="9">
        <v>78.930000000000007</v>
      </c>
      <c r="EJ1166" s="9">
        <v>83.76</v>
      </c>
      <c r="EK1166" s="9">
        <v>83</v>
      </c>
      <c r="EL1166" s="9">
        <v>80.13</v>
      </c>
      <c r="EM1166" s="9">
        <v>65.8</v>
      </c>
      <c r="EN1166" s="9">
        <v>59.09</v>
      </c>
      <c r="EO1166" s="9">
        <v>59.19</v>
      </c>
      <c r="EP1166" s="9">
        <v>58.96</v>
      </c>
      <c r="EQ1166" s="9">
        <v>59.89</v>
      </c>
      <c r="ER1166" s="9">
        <v>62.09</v>
      </c>
      <c r="ES1166" s="9">
        <v>68.290000000000006</v>
      </c>
      <c r="ET1166" s="9">
        <v>70.13</v>
      </c>
      <c r="EU1166" s="9">
        <v>70.52</v>
      </c>
      <c r="EV1166" s="9">
        <v>70.540000000000006</v>
      </c>
      <c r="EW1166" s="9">
        <v>69.989999999999995</v>
      </c>
      <c r="EX1166" s="9">
        <v>67.97</v>
      </c>
      <c r="EY1166" s="9">
        <v>62.7</v>
      </c>
      <c r="EZ1166" s="9">
        <v>60.79</v>
      </c>
      <c r="FA1166" s="9">
        <v>59.68</v>
      </c>
      <c r="FB1166" s="9">
        <v>59.54</v>
      </c>
      <c r="FC1166" s="9">
        <v>60.5</v>
      </c>
      <c r="FD1166" s="9">
        <v>62.18</v>
      </c>
      <c r="FE1166" s="9">
        <v>68.98</v>
      </c>
      <c r="FF1166" s="9">
        <v>70.14</v>
      </c>
      <c r="FG1166" s="9">
        <v>70.680000000000007</v>
      </c>
      <c r="FH1166" s="9">
        <v>70.13</v>
      </c>
      <c r="FI1166" s="9">
        <v>69.92</v>
      </c>
      <c r="FJ1166" s="9">
        <v>68.739999999999995</v>
      </c>
      <c r="FK1166" s="9">
        <v>62.88</v>
      </c>
      <c r="FL1166" s="9">
        <v>61.6</v>
      </c>
      <c r="FM1166" s="9">
        <v>61.04</v>
      </c>
      <c r="FO1166" s="9">
        <v>84.804900000000004</v>
      </c>
      <c r="FP1166" s="7">
        <v>95.73</v>
      </c>
      <c r="FQ1166" s="9">
        <v>1.3402000000000001</v>
      </c>
      <c r="FT1166" s="7">
        <v>4.46</v>
      </c>
      <c r="FU1166" s="7">
        <v>4.95</v>
      </c>
      <c r="FV1166" s="9">
        <v>85.048400000000001</v>
      </c>
      <c r="FX1166" s="9">
        <v>93.1</v>
      </c>
      <c r="FY1166" s="9">
        <v>89.76</v>
      </c>
      <c r="FZ1166" s="9">
        <v>85.89</v>
      </c>
      <c r="GA1166" s="9">
        <v>81.14</v>
      </c>
      <c r="GB1166" s="9">
        <v>77.040000000000006</v>
      </c>
      <c r="GD1166" s="9">
        <v>93.1</v>
      </c>
      <c r="GE1166" s="9">
        <v>91.47</v>
      </c>
      <c r="GF1166" s="9">
        <v>89.76</v>
      </c>
      <c r="GG1166" s="9">
        <v>88.3</v>
      </c>
      <c r="GH1166" s="9">
        <v>87.04</v>
      </c>
      <c r="GI1166" s="9">
        <v>85.89</v>
      </c>
      <c r="GJ1166" s="9">
        <v>84.84</v>
      </c>
      <c r="GK1166" s="9">
        <v>83.9</v>
      </c>
      <c r="GL1166" s="9">
        <v>83.07</v>
      </c>
      <c r="GM1166" s="9">
        <v>82.35</v>
      </c>
      <c r="GN1166" s="9">
        <v>81.72</v>
      </c>
      <c r="GO1166" s="9">
        <v>81.14</v>
      </c>
      <c r="GP1166" s="9">
        <v>80.63</v>
      </c>
      <c r="GQ1166" s="9">
        <v>80.17</v>
      </c>
      <c r="GR1166" s="9">
        <v>79.760000000000005</v>
      </c>
      <c r="GS1166" s="9">
        <v>79.38</v>
      </c>
      <c r="GT1166" s="9">
        <v>79.03</v>
      </c>
      <c r="GU1166" s="9">
        <v>78.66</v>
      </c>
      <c r="GV1166" s="9">
        <v>78.33</v>
      </c>
      <c r="GW1166" s="9">
        <v>78.06</v>
      </c>
      <c r="GX1166" s="9">
        <v>77.8</v>
      </c>
      <c r="GY1166" s="9">
        <v>77.55</v>
      </c>
      <c r="GZ1166" s="9">
        <v>77.3</v>
      </c>
      <c r="HA1166" s="9">
        <v>77.040000000000006</v>
      </c>
      <c r="HB1166" s="9">
        <v>76.78</v>
      </c>
      <c r="HC1166" s="9">
        <v>76.510000000000005</v>
      </c>
      <c r="HD1166" s="9">
        <v>76.25</v>
      </c>
      <c r="HE1166" s="9">
        <v>76.02</v>
      </c>
      <c r="HF1166" s="9">
        <v>75.819999999999993</v>
      </c>
      <c r="HG1166" s="9">
        <v>75.59</v>
      </c>
      <c r="HH1166" s="9">
        <v>75.38</v>
      </c>
      <c r="HI1166" s="9">
        <v>75.2</v>
      </c>
      <c r="HJ1166" s="9">
        <v>75.02</v>
      </c>
      <c r="HK1166" s="9">
        <v>74.86</v>
      </c>
      <c r="HL1166" s="9">
        <v>74.69</v>
      </c>
      <c r="HM1166" s="9">
        <v>74.48</v>
      </c>
      <c r="HN1166" s="9">
        <v>74.25</v>
      </c>
      <c r="HO1166" s="9">
        <v>74.05</v>
      </c>
      <c r="HP1166" s="9">
        <v>73.87</v>
      </c>
      <c r="HQ1166" s="9">
        <v>73.650000000000006</v>
      </c>
      <c r="HR1166" s="9">
        <v>73.5</v>
      </c>
      <c r="HS1166" s="9">
        <v>73.319999999999993</v>
      </c>
      <c r="HT1166" s="9">
        <v>73.11</v>
      </c>
      <c r="HU1166" s="9">
        <v>73</v>
      </c>
      <c r="HV1166" s="9">
        <v>72.89</v>
      </c>
      <c r="HW1166" s="9">
        <v>72.8</v>
      </c>
      <c r="HX1166" s="9">
        <v>72.69</v>
      </c>
      <c r="HY1166" s="9">
        <v>72.540000000000006</v>
      </c>
      <c r="ID1166" s="14">
        <v>84.838099999999997</v>
      </c>
      <c r="IE1166" s="14">
        <v>84.747900000000001</v>
      </c>
      <c r="IF1166" s="14">
        <v>-0.10641399999999999</v>
      </c>
      <c r="IH1166" s="7">
        <v>93.1</v>
      </c>
      <c r="II1166" s="9">
        <v>120.32</v>
      </c>
    </row>
    <row r="1167" spans="1:243" x14ac:dyDescent="0.35">
      <c r="A1167" s="6">
        <f t="shared" ref="A1167:A1172" si="257">+A1162+7</f>
        <v>46184</v>
      </c>
      <c r="B1167" s="13">
        <f t="shared" si="252"/>
        <v>6</v>
      </c>
      <c r="C1167" s="13">
        <f t="shared" si="253"/>
        <v>2026</v>
      </c>
      <c r="D1167">
        <f t="shared" si="254"/>
        <v>202606</v>
      </c>
      <c r="E1167">
        <f t="shared" si="255"/>
        <v>2</v>
      </c>
      <c r="F1167">
        <f t="shared" si="256"/>
        <v>202602</v>
      </c>
      <c r="G1167" t="s">
        <v>2556</v>
      </c>
      <c r="H1167" s="9">
        <v>3.75</v>
      </c>
      <c r="I1167" s="9">
        <v>3.7305000000000001</v>
      </c>
      <c r="J1167" s="10">
        <v>3.7443846000000001</v>
      </c>
      <c r="K1167" s="10">
        <v>3.8200067</v>
      </c>
      <c r="L1167" s="10">
        <v>3.8992982</v>
      </c>
      <c r="M1167" s="10">
        <v>3.9800015000000002</v>
      </c>
      <c r="N1167" s="10">
        <v>4.0575951999999997</v>
      </c>
      <c r="O1167" s="10">
        <v>4.1269762999999999</v>
      </c>
      <c r="P1167" s="10">
        <v>4.1870788000000001</v>
      </c>
      <c r="Q1167" s="10">
        <v>4.2373560000000001</v>
      </c>
      <c r="R1167" s="10">
        <v>4.2785557000000001</v>
      </c>
      <c r="S1167" s="10">
        <v>4.3124143000000004</v>
      </c>
      <c r="T1167" s="10">
        <v>4.3387972000000001</v>
      </c>
      <c r="U1167" s="10">
        <v>4.3575628999999996</v>
      </c>
      <c r="V1167" s="10">
        <v>4.3685093000000004</v>
      </c>
      <c r="W1167" s="10">
        <v>4.3723698000000004</v>
      </c>
      <c r="X1167" s="10">
        <v>4.3701417999999999</v>
      </c>
      <c r="Y1167" s="10">
        <v>4.3628229000000003</v>
      </c>
      <c r="Z1167" s="10">
        <v>4.3514103000000004</v>
      </c>
      <c r="AA1167" s="10">
        <v>4.3369014999999997</v>
      </c>
      <c r="AB1167" s="10">
        <v>4.3202524000000002</v>
      </c>
      <c r="AC1167" s="10">
        <v>4.3022061999999996</v>
      </c>
      <c r="AD1167" s="10">
        <v>4.2834380000000003</v>
      </c>
      <c r="AE1167" s="10">
        <v>4.2646231999999999</v>
      </c>
      <c r="AF1167" s="10">
        <v>4.2464367999999997</v>
      </c>
      <c r="AG1167" s="10">
        <v>4.2295541999999999</v>
      </c>
      <c r="AH1167" s="10">
        <v>4.2145473999999998</v>
      </c>
      <c r="AI1167" s="10">
        <v>4.2014858999999998</v>
      </c>
      <c r="AJ1167" s="10">
        <v>4.1902863999999997</v>
      </c>
      <c r="AK1167" s="10">
        <v>4.1808654000000001</v>
      </c>
      <c r="AL1167" s="10">
        <v>4.1731394999999996</v>
      </c>
      <c r="AM1167" s="10">
        <v>4.1670252000000003</v>
      </c>
      <c r="AN1167" s="10">
        <v>4.1624391000000003</v>
      </c>
      <c r="AO1167" s="10">
        <v>4.1592978</v>
      </c>
      <c r="AP1167" s="10">
        <v>4.1575177999999999</v>
      </c>
      <c r="AQ1167" s="10">
        <v>4.1570157999999999</v>
      </c>
      <c r="AR1167" s="10">
        <v>4.1577082000000001</v>
      </c>
      <c r="AS1167" s="10">
        <v>4.1595116000000001</v>
      </c>
      <c r="AT1167" s="10">
        <v>4.1623451999999999</v>
      </c>
      <c r="AU1167" s="10">
        <v>4.1661393999999996</v>
      </c>
      <c r="AV1167" s="10">
        <v>4.1708277000000002</v>
      </c>
      <c r="AW1167" s="10">
        <v>4.1763437000000003</v>
      </c>
      <c r="AX1167" s="10">
        <v>4.1826208999999999</v>
      </c>
      <c r="AY1167" s="10">
        <v>4.1895927999999998</v>
      </c>
      <c r="AZ1167" s="10">
        <v>4.1971930000000004</v>
      </c>
      <c r="BA1167" s="10">
        <v>4.205355</v>
      </c>
      <c r="BB1167" s="10">
        <v>4.2140123999999997</v>
      </c>
      <c r="BC1167" s="10">
        <v>4.2230987000000004</v>
      </c>
      <c r="BD1167" s="10">
        <v>4.2325473999999996</v>
      </c>
      <c r="BE1167" s="10">
        <v>4.2422921000000002</v>
      </c>
      <c r="BF1167" s="10">
        <v>4.2522745999999998</v>
      </c>
      <c r="BG1167" s="10">
        <v>4.2624731999999996</v>
      </c>
      <c r="BH1167" s="10">
        <v>4.2728761000000004</v>
      </c>
      <c r="BI1167" s="10">
        <v>4.2834719000000003</v>
      </c>
      <c r="BJ1167" s="10">
        <v>4.2942486999999998</v>
      </c>
      <c r="BK1167" s="10">
        <v>4.3051950000000003</v>
      </c>
      <c r="BL1167" s="10">
        <v>4.3162991000000002</v>
      </c>
      <c r="BM1167" s="10">
        <v>4.3275493000000003</v>
      </c>
      <c r="BN1167" s="10">
        <v>4.3389341000000003</v>
      </c>
      <c r="BO1167" s="10">
        <v>4.3504417000000002</v>
      </c>
      <c r="BP1167" s="10">
        <v>4.3620605000000001</v>
      </c>
      <c r="BQ1167" s="10">
        <v>4.3737788999999996</v>
      </c>
      <c r="BR1167" s="10">
        <v>4.4457570999999998</v>
      </c>
      <c r="BS1167" s="10">
        <v>4.5197783999999999</v>
      </c>
      <c r="BU1167" s="9">
        <v>119.76</v>
      </c>
      <c r="BV1167" s="9">
        <v>120.38</v>
      </c>
      <c r="BW1167" s="9">
        <v>121.68</v>
      </c>
      <c r="BX1167" s="9">
        <v>122.52</v>
      </c>
      <c r="BY1167" s="9">
        <v>126.23</v>
      </c>
      <c r="BZ1167" s="9">
        <v>128.02000000000001</v>
      </c>
      <c r="CA1167" s="9">
        <v>127.87</v>
      </c>
      <c r="CB1167" s="9">
        <v>125.87</v>
      </c>
      <c r="CC1167" s="9">
        <v>115.45</v>
      </c>
      <c r="CD1167" s="9">
        <v>98.31</v>
      </c>
      <c r="CE1167" s="9">
        <v>87.54</v>
      </c>
      <c r="CF1167" s="9">
        <v>83.84</v>
      </c>
      <c r="CG1167" s="9">
        <v>83.93</v>
      </c>
      <c r="CH1167" s="9">
        <v>84.22</v>
      </c>
      <c r="CI1167" s="9">
        <v>85.37</v>
      </c>
      <c r="CJ1167" s="9">
        <v>85.4</v>
      </c>
      <c r="CK1167" s="9">
        <v>87.56</v>
      </c>
      <c r="CL1167" s="9">
        <v>89.15</v>
      </c>
      <c r="CM1167" s="9">
        <v>89.71</v>
      </c>
      <c r="CN1167" s="9">
        <v>89.1</v>
      </c>
      <c r="CO1167" s="9">
        <v>82.56</v>
      </c>
      <c r="CP1167" s="9">
        <v>71.150000000000006</v>
      </c>
      <c r="CQ1167" s="9">
        <v>65.78</v>
      </c>
      <c r="CR1167" s="9">
        <v>64.209999999999994</v>
      </c>
      <c r="CS1167" s="9">
        <v>62.55</v>
      </c>
      <c r="CT1167" s="9">
        <v>62.22</v>
      </c>
      <c r="CU1167" s="9">
        <v>63.79</v>
      </c>
      <c r="CV1167" s="9">
        <v>69.39</v>
      </c>
      <c r="CW1167" s="9">
        <v>71.7</v>
      </c>
      <c r="CX1167" s="9">
        <v>73.77</v>
      </c>
      <c r="CY1167" s="9">
        <v>76.3</v>
      </c>
      <c r="CZ1167" s="9">
        <v>75.430000000000007</v>
      </c>
      <c r="DA1167" s="9">
        <v>73.19</v>
      </c>
      <c r="DB1167" s="9">
        <v>62.29</v>
      </c>
      <c r="DC1167" s="9">
        <v>57.94</v>
      </c>
      <c r="DD1167" s="9">
        <v>56.53</v>
      </c>
      <c r="DE1167" s="9">
        <v>57.63</v>
      </c>
      <c r="DF1167" s="9">
        <v>57.76</v>
      </c>
      <c r="DG1167" s="9">
        <v>59.65</v>
      </c>
      <c r="DH1167" s="9">
        <v>64.41</v>
      </c>
      <c r="DI1167" s="9">
        <v>66.42</v>
      </c>
      <c r="DJ1167" s="9">
        <v>68.27</v>
      </c>
      <c r="DK1167" s="9">
        <v>69.180000000000007</v>
      </c>
      <c r="DL1167" s="9">
        <v>70.23</v>
      </c>
      <c r="DM1167" s="9">
        <v>69.150000000000006</v>
      </c>
      <c r="DN1167" s="9">
        <v>64.239999999999995</v>
      </c>
      <c r="DO1167" s="9">
        <v>61.45</v>
      </c>
      <c r="DP1167" s="9">
        <v>58.86</v>
      </c>
      <c r="DR1167" s="9">
        <v>103.48</v>
      </c>
      <c r="DS1167" s="9">
        <v>100.06</v>
      </c>
      <c r="DT1167" s="9">
        <v>103.64</v>
      </c>
      <c r="DU1167" s="9">
        <v>105.84</v>
      </c>
      <c r="DV1167" s="9">
        <v>108.35</v>
      </c>
      <c r="DW1167" s="9">
        <v>109.5</v>
      </c>
      <c r="DX1167" s="9">
        <v>105.58</v>
      </c>
      <c r="DY1167" s="9">
        <v>106.33</v>
      </c>
      <c r="DZ1167" s="9">
        <v>102.94</v>
      </c>
      <c r="EA1167" s="9">
        <v>85.32</v>
      </c>
      <c r="EB1167" s="9">
        <v>78.180000000000007</v>
      </c>
      <c r="EC1167" s="9">
        <v>75.8</v>
      </c>
      <c r="ED1167" s="9">
        <v>76.349999999999994</v>
      </c>
      <c r="EE1167" s="9">
        <v>77.599999999999994</v>
      </c>
      <c r="EF1167" s="9">
        <v>79.87</v>
      </c>
      <c r="EG1167" s="9">
        <v>76.88</v>
      </c>
      <c r="EH1167" s="9">
        <v>78.569999999999993</v>
      </c>
      <c r="EI1167" s="9">
        <v>78.77</v>
      </c>
      <c r="EJ1167" s="9">
        <v>83.59</v>
      </c>
      <c r="EK1167" s="9">
        <v>82.83</v>
      </c>
      <c r="EL1167" s="9">
        <v>79.959999999999994</v>
      </c>
      <c r="EM1167" s="9">
        <v>65.88</v>
      </c>
      <c r="EN1167" s="9">
        <v>59.18</v>
      </c>
      <c r="EO1167" s="9">
        <v>59.28</v>
      </c>
      <c r="EP1167" s="9">
        <v>59.04</v>
      </c>
      <c r="EQ1167" s="9">
        <v>59.98</v>
      </c>
      <c r="ER1167" s="9">
        <v>62.18</v>
      </c>
      <c r="ES1167" s="9">
        <v>68.5</v>
      </c>
      <c r="ET1167" s="9">
        <v>70.34</v>
      </c>
      <c r="EU1167" s="9">
        <v>70.73</v>
      </c>
      <c r="EV1167" s="9">
        <v>70.75</v>
      </c>
      <c r="EW1167" s="9">
        <v>70.2</v>
      </c>
      <c r="EX1167" s="9">
        <v>68.17</v>
      </c>
      <c r="EY1167" s="9">
        <v>63.04</v>
      </c>
      <c r="EZ1167" s="9">
        <v>61.13</v>
      </c>
      <c r="FA1167" s="9">
        <v>60.02</v>
      </c>
      <c r="FB1167" s="9">
        <v>59.88</v>
      </c>
      <c r="FC1167" s="9">
        <v>60.84</v>
      </c>
      <c r="FD1167" s="9">
        <v>62.52</v>
      </c>
      <c r="FE1167" s="9">
        <v>69.12</v>
      </c>
      <c r="FF1167" s="9">
        <v>70.28</v>
      </c>
      <c r="FG1167" s="9">
        <v>70.819999999999993</v>
      </c>
      <c r="FH1167" s="9">
        <v>70.260000000000005</v>
      </c>
      <c r="FI1167" s="9">
        <v>70.05</v>
      </c>
      <c r="FJ1167" s="9">
        <v>68.87</v>
      </c>
      <c r="FK1167" s="9">
        <v>63.09</v>
      </c>
      <c r="FL1167" s="9">
        <v>61.8</v>
      </c>
      <c r="FM1167" s="9">
        <v>61.24</v>
      </c>
      <c r="FO1167" s="9">
        <v>84.513800000000003</v>
      </c>
      <c r="FP1167" s="7">
        <v>92.84</v>
      </c>
      <c r="FQ1167" s="9">
        <v>1.3328</v>
      </c>
      <c r="FT1167" s="7">
        <v>4.34</v>
      </c>
      <c r="FU1167" s="7">
        <v>4.91</v>
      </c>
      <c r="FV1167" s="9">
        <v>84.766300000000001</v>
      </c>
      <c r="FX1167" s="9">
        <v>90.38</v>
      </c>
      <c r="FY1167" s="9">
        <v>87.71</v>
      </c>
      <c r="FZ1167" s="9">
        <v>84.62</v>
      </c>
      <c r="GA1167" s="9">
        <v>80.489999999999995</v>
      </c>
      <c r="GB1167" s="9">
        <v>76.55</v>
      </c>
      <c r="GD1167" s="9">
        <v>90.38</v>
      </c>
      <c r="GE1167" s="9">
        <v>89.11</v>
      </c>
      <c r="GF1167" s="9">
        <v>87.71</v>
      </c>
      <c r="GG1167" s="9">
        <v>86.53</v>
      </c>
      <c r="GH1167" s="9">
        <v>85.54</v>
      </c>
      <c r="GI1167" s="9">
        <v>84.62</v>
      </c>
      <c r="GJ1167" s="9">
        <v>83.75</v>
      </c>
      <c r="GK1167" s="9">
        <v>82.95</v>
      </c>
      <c r="GL1167" s="9">
        <v>82.23</v>
      </c>
      <c r="GM1167" s="9">
        <v>81.599999999999994</v>
      </c>
      <c r="GN1167" s="9">
        <v>81.03</v>
      </c>
      <c r="GO1167" s="9">
        <v>80.489999999999995</v>
      </c>
      <c r="GP1167" s="9">
        <v>80.02</v>
      </c>
      <c r="GQ1167" s="9">
        <v>79.59</v>
      </c>
      <c r="GR1167" s="9">
        <v>79.19</v>
      </c>
      <c r="GS1167" s="9">
        <v>78.83</v>
      </c>
      <c r="GT1167" s="9">
        <v>78.489999999999995</v>
      </c>
      <c r="GU1167" s="9">
        <v>78.14</v>
      </c>
      <c r="GV1167" s="9">
        <v>77.819999999999993</v>
      </c>
      <c r="GW1167" s="9">
        <v>77.55</v>
      </c>
      <c r="GX1167" s="9">
        <v>77.290000000000006</v>
      </c>
      <c r="GY1167" s="9">
        <v>77.05</v>
      </c>
      <c r="GZ1167" s="9">
        <v>76.8</v>
      </c>
      <c r="HA1167" s="9">
        <v>76.55</v>
      </c>
      <c r="HB1167" s="9">
        <v>76.3</v>
      </c>
      <c r="HC1167" s="9">
        <v>76.040000000000006</v>
      </c>
      <c r="HD1167" s="9">
        <v>75.790000000000006</v>
      </c>
      <c r="HE1167" s="9">
        <v>75.55</v>
      </c>
      <c r="HF1167" s="9">
        <v>75.349999999999994</v>
      </c>
      <c r="HG1167" s="9">
        <v>75.13</v>
      </c>
      <c r="HH1167" s="9">
        <v>74.930000000000007</v>
      </c>
      <c r="HI1167" s="9">
        <v>74.75</v>
      </c>
      <c r="HJ1167" s="9">
        <v>74.569999999999993</v>
      </c>
      <c r="HK1167" s="9">
        <v>74.41</v>
      </c>
      <c r="HL1167" s="9">
        <v>74.239999999999995</v>
      </c>
      <c r="HM1167" s="9">
        <v>74.040000000000006</v>
      </c>
      <c r="HN1167" s="9">
        <v>73.819999999999993</v>
      </c>
      <c r="HO1167" s="9">
        <v>73.62</v>
      </c>
      <c r="HP1167" s="9">
        <v>73.44</v>
      </c>
      <c r="HQ1167" s="9">
        <v>73.22</v>
      </c>
      <c r="HR1167" s="9">
        <v>73.069999999999993</v>
      </c>
      <c r="HS1167" s="9">
        <v>72.89</v>
      </c>
      <c r="HT1167" s="9">
        <v>72.680000000000007</v>
      </c>
      <c r="HU1167" s="9">
        <v>72.569999999999993</v>
      </c>
      <c r="HV1167" s="9">
        <v>72.47</v>
      </c>
      <c r="HW1167" s="9">
        <v>72.38</v>
      </c>
      <c r="HX1167" s="9">
        <v>72.27</v>
      </c>
      <c r="HY1167" s="9">
        <v>72.12</v>
      </c>
      <c r="ID1167" s="14">
        <v>84.838099999999997</v>
      </c>
      <c r="IE1167" s="14">
        <v>84.747900000000001</v>
      </c>
      <c r="IF1167" s="14">
        <v>-0.10641399999999999</v>
      </c>
      <c r="IH1167" s="7">
        <v>90.38</v>
      </c>
      <c r="II1167" s="9">
        <v>119.76</v>
      </c>
    </row>
    <row r="1168" spans="1:243" x14ac:dyDescent="0.35">
      <c r="A1168" s="6">
        <f t="shared" si="257"/>
        <v>46185</v>
      </c>
      <c r="B1168" s="13">
        <f t="shared" si="252"/>
        <v>6</v>
      </c>
      <c r="C1168" s="13">
        <f t="shared" si="253"/>
        <v>2026</v>
      </c>
      <c r="D1168">
        <f t="shared" si="254"/>
        <v>202606</v>
      </c>
      <c r="E1168">
        <f t="shared" si="255"/>
        <v>2</v>
      </c>
      <c r="F1168">
        <f t="shared" si="256"/>
        <v>202602</v>
      </c>
      <c r="G1168" t="s">
        <v>2557</v>
      </c>
      <c r="H1168" s="9">
        <v>3.75</v>
      </c>
      <c r="I1168" s="9">
        <v>3.7301000000000002</v>
      </c>
      <c r="J1168" s="10">
        <v>3.7380222000000001</v>
      </c>
      <c r="K1168" s="10">
        <v>3.7882468999999999</v>
      </c>
      <c r="L1168" s="10">
        <v>3.8427506999999999</v>
      </c>
      <c r="M1168" s="10">
        <v>3.9008582999999999</v>
      </c>
      <c r="N1168" s="10">
        <v>3.9590340999999998</v>
      </c>
      <c r="O1168" s="10">
        <v>4.0123087999999996</v>
      </c>
      <c r="P1168" s="10">
        <v>4.0579865000000002</v>
      </c>
      <c r="Q1168" s="10">
        <v>4.0948482000000004</v>
      </c>
      <c r="R1168" s="10">
        <v>4.1227857999999999</v>
      </c>
      <c r="S1168" s="10">
        <v>4.1435582000000002</v>
      </c>
      <c r="T1168" s="10">
        <v>4.1574622999999997</v>
      </c>
      <c r="U1168" s="10">
        <v>4.1655346</v>
      </c>
      <c r="V1168" s="10">
        <v>4.1686325999999996</v>
      </c>
      <c r="W1168" s="10">
        <v>4.1675471000000002</v>
      </c>
      <c r="X1168" s="10">
        <v>4.1630880000000001</v>
      </c>
      <c r="Y1168" s="10">
        <v>4.1560658000000004</v>
      </c>
      <c r="Z1168" s="10">
        <v>4.1472904000000002</v>
      </c>
      <c r="AA1168" s="10">
        <v>4.1375720999999999</v>
      </c>
      <c r="AB1168" s="10">
        <v>4.1276390000000003</v>
      </c>
      <c r="AC1168" s="10">
        <v>4.1178385000000004</v>
      </c>
      <c r="AD1168" s="10">
        <v>4.1084075000000002</v>
      </c>
      <c r="AE1168" s="10">
        <v>4.0995831000000003</v>
      </c>
      <c r="AF1168" s="10">
        <v>4.0916022999999999</v>
      </c>
      <c r="AG1168" s="10">
        <v>4.0847021000000003</v>
      </c>
      <c r="AH1168" s="10">
        <v>4.0790747999999999</v>
      </c>
      <c r="AI1168" s="10">
        <v>4.0747147000000004</v>
      </c>
      <c r="AJ1168" s="10">
        <v>4.0715617000000002</v>
      </c>
      <c r="AK1168" s="10">
        <v>4.0695556000000002</v>
      </c>
      <c r="AL1168" s="10">
        <v>4.0686361</v>
      </c>
      <c r="AM1168" s="10">
        <v>4.0687430999999998</v>
      </c>
      <c r="AN1168" s="10">
        <v>4.0698163999999997</v>
      </c>
      <c r="AO1168" s="10">
        <v>4.0717958000000003</v>
      </c>
      <c r="AP1168" s="10">
        <v>4.0746210999999999</v>
      </c>
      <c r="AQ1168" s="10">
        <v>4.0782321000000001</v>
      </c>
      <c r="AR1168" s="10">
        <v>4.0825687000000004</v>
      </c>
      <c r="AS1168" s="10">
        <v>4.0875706000000003</v>
      </c>
      <c r="AT1168" s="10">
        <v>4.0931818</v>
      </c>
      <c r="AU1168" s="10">
        <v>4.0993649000000003</v>
      </c>
      <c r="AV1168" s="10">
        <v>4.1060873999999998</v>
      </c>
      <c r="AW1168" s="10">
        <v>4.1133170000000003</v>
      </c>
      <c r="AX1168" s="10">
        <v>4.1210212999999998</v>
      </c>
      <c r="AY1168" s="10">
        <v>4.1291678000000003</v>
      </c>
      <c r="AZ1168" s="10">
        <v>4.1377240999999998</v>
      </c>
      <c r="BA1168" s="10">
        <v>4.1466580000000004</v>
      </c>
      <c r="BB1168" s="10">
        <v>4.1559369000000004</v>
      </c>
      <c r="BC1168" s="10">
        <v>4.1655284999999997</v>
      </c>
      <c r="BD1168" s="10">
        <v>4.1754004</v>
      </c>
      <c r="BE1168" s="10">
        <v>4.1855202</v>
      </c>
      <c r="BF1168" s="10">
        <v>4.1958590999999998</v>
      </c>
      <c r="BG1168" s="10">
        <v>4.2064041999999997</v>
      </c>
      <c r="BH1168" s="10">
        <v>4.2171472000000003</v>
      </c>
      <c r="BI1168" s="10">
        <v>4.2280794999999998</v>
      </c>
      <c r="BJ1168" s="10">
        <v>4.2391926</v>
      </c>
      <c r="BK1168" s="10">
        <v>4.2504781999999999</v>
      </c>
      <c r="BL1168" s="10">
        <v>4.2619275999999999</v>
      </c>
      <c r="BM1168" s="10">
        <v>4.2735326000000002</v>
      </c>
      <c r="BN1168" s="10">
        <v>4.2852845999999998</v>
      </c>
      <c r="BO1168" s="10">
        <v>4.2971751999999999</v>
      </c>
      <c r="BP1168" s="10">
        <v>4.3091958999999997</v>
      </c>
      <c r="BQ1168" s="10">
        <v>4.3213381999999996</v>
      </c>
      <c r="BR1168" s="10">
        <v>4.3963767000000002</v>
      </c>
      <c r="BS1168" s="10">
        <v>4.4742934999999999</v>
      </c>
      <c r="BU1168" s="9">
        <v>111.91</v>
      </c>
      <c r="BV1168" s="9">
        <v>112.5</v>
      </c>
      <c r="BW1168" s="9">
        <v>114.06</v>
      </c>
      <c r="BX1168" s="9">
        <v>114.94</v>
      </c>
      <c r="BY1168" s="9">
        <v>119.23</v>
      </c>
      <c r="BZ1168" s="9">
        <v>121.21</v>
      </c>
      <c r="CA1168" s="9">
        <v>121.27</v>
      </c>
      <c r="CB1168" s="9">
        <v>119.2</v>
      </c>
      <c r="CC1168" s="9">
        <v>109.33</v>
      </c>
      <c r="CD1168" s="9">
        <v>95.04</v>
      </c>
      <c r="CE1168" s="9">
        <v>84.92</v>
      </c>
      <c r="CF1168" s="9">
        <v>81.22</v>
      </c>
      <c r="CG1168" s="9">
        <v>81.25</v>
      </c>
      <c r="CH1168" s="9">
        <v>81.72</v>
      </c>
      <c r="CI1168" s="9">
        <v>83.13</v>
      </c>
      <c r="CJ1168" s="9">
        <v>83.93</v>
      </c>
      <c r="CK1168" s="9">
        <v>86.44</v>
      </c>
      <c r="CL1168" s="9">
        <v>87.98</v>
      </c>
      <c r="CM1168" s="9">
        <v>88.51</v>
      </c>
      <c r="CN1168" s="9">
        <v>87.9</v>
      </c>
      <c r="CO1168" s="9">
        <v>81.37</v>
      </c>
      <c r="CP1168" s="9">
        <v>70.650000000000006</v>
      </c>
      <c r="CQ1168" s="9">
        <v>65.38</v>
      </c>
      <c r="CR1168" s="9">
        <v>63.81</v>
      </c>
      <c r="CS1168" s="9">
        <v>62.13</v>
      </c>
      <c r="CT1168" s="9">
        <v>61.8</v>
      </c>
      <c r="CU1168" s="9">
        <v>63.37</v>
      </c>
      <c r="CV1168" s="9">
        <v>68.87</v>
      </c>
      <c r="CW1168" s="9">
        <v>71.17</v>
      </c>
      <c r="CX1168" s="9">
        <v>73.25</v>
      </c>
      <c r="CY1168" s="9">
        <v>75.58</v>
      </c>
      <c r="CZ1168" s="9">
        <v>74.73</v>
      </c>
      <c r="DA1168" s="9">
        <v>72.47</v>
      </c>
      <c r="DB1168" s="9">
        <v>62.14</v>
      </c>
      <c r="DC1168" s="9">
        <v>57.79</v>
      </c>
      <c r="DD1168" s="9">
        <v>56.38</v>
      </c>
      <c r="DE1168" s="9">
        <v>57.48</v>
      </c>
      <c r="DF1168" s="9">
        <v>57.61</v>
      </c>
      <c r="DG1168" s="9">
        <v>59.5</v>
      </c>
      <c r="DH1168" s="9">
        <v>64.260000000000005</v>
      </c>
      <c r="DI1168" s="9">
        <v>66.27</v>
      </c>
      <c r="DJ1168" s="9">
        <v>68.12</v>
      </c>
      <c r="DK1168" s="9">
        <v>69.03</v>
      </c>
      <c r="DL1168" s="9">
        <v>70.08</v>
      </c>
      <c r="DM1168" s="9">
        <v>69</v>
      </c>
      <c r="DN1168" s="9">
        <v>64.180000000000007</v>
      </c>
      <c r="DO1168" s="9">
        <v>61.39</v>
      </c>
      <c r="DP1168" s="9">
        <v>58.8</v>
      </c>
      <c r="DR1168" s="9">
        <v>99.1</v>
      </c>
      <c r="DS1168" s="9">
        <v>96.43</v>
      </c>
      <c r="DT1168" s="9">
        <v>98.16</v>
      </c>
      <c r="DU1168" s="9">
        <v>101.17</v>
      </c>
      <c r="DV1168" s="9">
        <v>103.87</v>
      </c>
      <c r="DW1168" s="9">
        <v>105.12</v>
      </c>
      <c r="DX1168" s="9">
        <v>101</v>
      </c>
      <c r="DY1168" s="9">
        <v>101.74</v>
      </c>
      <c r="DZ1168" s="9">
        <v>98.42</v>
      </c>
      <c r="EA1168" s="9">
        <v>83.04</v>
      </c>
      <c r="EB1168" s="9">
        <v>75.900000000000006</v>
      </c>
      <c r="EC1168" s="9">
        <v>73.52</v>
      </c>
      <c r="ED1168" s="9">
        <v>74.12</v>
      </c>
      <c r="EE1168" s="9">
        <v>75.37</v>
      </c>
      <c r="EF1168" s="9">
        <v>77.66</v>
      </c>
      <c r="EG1168" s="9">
        <v>75.34</v>
      </c>
      <c r="EH1168" s="9">
        <v>77</v>
      </c>
      <c r="EI1168" s="9">
        <v>77.2</v>
      </c>
      <c r="EJ1168" s="9">
        <v>81.92</v>
      </c>
      <c r="EK1168" s="9">
        <v>81.180000000000007</v>
      </c>
      <c r="EL1168" s="9">
        <v>78.36</v>
      </c>
      <c r="EM1168" s="9">
        <v>64.739999999999995</v>
      </c>
      <c r="EN1168" s="9">
        <v>58.04</v>
      </c>
      <c r="EO1168" s="9">
        <v>58.14</v>
      </c>
      <c r="EP1168" s="9">
        <v>57.9</v>
      </c>
      <c r="EQ1168" s="9">
        <v>58.84</v>
      </c>
      <c r="ER1168" s="9">
        <v>61.04</v>
      </c>
      <c r="ES1168" s="9">
        <v>68.599999999999994</v>
      </c>
      <c r="ET1168" s="9">
        <v>70.44</v>
      </c>
      <c r="EU1168" s="9">
        <v>70.819999999999993</v>
      </c>
      <c r="EV1168" s="9">
        <v>70.84</v>
      </c>
      <c r="EW1168" s="9">
        <v>70.3</v>
      </c>
      <c r="EX1168" s="9">
        <v>68.260000000000005</v>
      </c>
      <c r="EY1168" s="9">
        <v>63.28</v>
      </c>
      <c r="EZ1168" s="9">
        <v>61.38</v>
      </c>
      <c r="FA1168" s="9">
        <v>60.26</v>
      </c>
      <c r="FB1168" s="9">
        <v>60.12</v>
      </c>
      <c r="FC1168" s="9">
        <v>61.08</v>
      </c>
      <c r="FD1168" s="9">
        <v>62.76</v>
      </c>
      <c r="FE1168" s="9">
        <v>69.22</v>
      </c>
      <c r="FF1168" s="9">
        <v>70.38</v>
      </c>
      <c r="FG1168" s="9">
        <v>70.92</v>
      </c>
      <c r="FH1168" s="9">
        <v>70.36</v>
      </c>
      <c r="FI1168" s="9">
        <v>70.150000000000006</v>
      </c>
      <c r="FJ1168" s="9">
        <v>68.97</v>
      </c>
      <c r="FK1168" s="9">
        <v>63.87</v>
      </c>
      <c r="FL1168" s="9">
        <v>62.58</v>
      </c>
      <c r="FM1168" s="9">
        <v>62.02</v>
      </c>
      <c r="FO1168" s="9">
        <v>84.722499999999997</v>
      </c>
      <c r="FP1168" s="7">
        <v>88.64</v>
      </c>
      <c r="FQ1168" s="9">
        <v>1.3412999999999999</v>
      </c>
      <c r="FT1168" s="7">
        <v>4.24</v>
      </c>
      <c r="FU1168" s="7">
        <v>4.83</v>
      </c>
      <c r="FV1168" s="9">
        <v>85.001300000000001</v>
      </c>
      <c r="FX1168" s="9">
        <v>87.33</v>
      </c>
      <c r="FY1168" s="9">
        <v>84.78</v>
      </c>
      <c r="FZ1168" s="9">
        <v>81.69</v>
      </c>
      <c r="GA1168" s="9">
        <v>78.040000000000006</v>
      </c>
      <c r="GB1168" s="9">
        <v>74.849999999999994</v>
      </c>
      <c r="GD1168" s="9">
        <v>87.33</v>
      </c>
      <c r="GE1168" s="9">
        <v>86.12</v>
      </c>
      <c r="GF1168" s="9">
        <v>84.78</v>
      </c>
      <c r="GG1168" s="9">
        <v>83.59</v>
      </c>
      <c r="GH1168" s="9">
        <v>82.58</v>
      </c>
      <c r="GI1168" s="9">
        <v>81.69</v>
      </c>
      <c r="GJ1168" s="9">
        <v>80.88</v>
      </c>
      <c r="GK1168" s="9">
        <v>80.16</v>
      </c>
      <c r="GL1168" s="9">
        <v>79.53</v>
      </c>
      <c r="GM1168" s="9">
        <v>78.98</v>
      </c>
      <c r="GN1168" s="9">
        <v>78.489999999999995</v>
      </c>
      <c r="GO1168" s="9">
        <v>78.040000000000006</v>
      </c>
      <c r="GP1168" s="9">
        <v>77.64</v>
      </c>
      <c r="GQ1168" s="9">
        <v>77.27</v>
      </c>
      <c r="GR1168" s="9">
        <v>76.94</v>
      </c>
      <c r="GS1168" s="9">
        <v>76.64</v>
      </c>
      <c r="GT1168" s="9">
        <v>76.36</v>
      </c>
      <c r="GU1168" s="9">
        <v>76.06</v>
      </c>
      <c r="GV1168" s="9">
        <v>75.81</v>
      </c>
      <c r="GW1168" s="9">
        <v>75.61</v>
      </c>
      <c r="GX1168" s="9">
        <v>75.42</v>
      </c>
      <c r="GY1168" s="9">
        <v>75.239999999999995</v>
      </c>
      <c r="GZ1168" s="9">
        <v>75.05</v>
      </c>
      <c r="HA1168" s="9">
        <v>74.849999999999994</v>
      </c>
      <c r="HB1168" s="9">
        <v>74.650000000000006</v>
      </c>
      <c r="HC1168" s="9">
        <v>74.45</v>
      </c>
      <c r="HD1168" s="9">
        <v>74.260000000000005</v>
      </c>
      <c r="HE1168" s="9">
        <v>74.08</v>
      </c>
      <c r="HF1168" s="9">
        <v>73.92</v>
      </c>
      <c r="HG1168" s="9">
        <v>73.739999999999995</v>
      </c>
      <c r="HH1168" s="9">
        <v>73.58</v>
      </c>
      <c r="HI1168" s="9">
        <v>73.45</v>
      </c>
      <c r="HJ1168" s="9">
        <v>73.33</v>
      </c>
      <c r="HK1168" s="9">
        <v>73.209999999999994</v>
      </c>
      <c r="HL1168" s="9">
        <v>73.09</v>
      </c>
      <c r="HM1168" s="9">
        <v>72.930000000000007</v>
      </c>
      <c r="HN1168" s="9">
        <v>72.75</v>
      </c>
      <c r="HO1168" s="9">
        <v>72.599999999999994</v>
      </c>
      <c r="HP1168" s="9">
        <v>72.45</v>
      </c>
      <c r="HQ1168" s="9">
        <v>72.27</v>
      </c>
      <c r="HR1168" s="9">
        <v>72.16</v>
      </c>
      <c r="HS1168" s="9">
        <v>72.02</v>
      </c>
      <c r="HT1168" s="9">
        <v>71.87</v>
      </c>
      <c r="HU1168" s="9">
        <v>71.790000000000006</v>
      </c>
      <c r="HV1168" s="9">
        <v>71.72</v>
      </c>
      <c r="HW1168" s="9">
        <v>71.650000000000006</v>
      </c>
      <c r="HX1168" s="9">
        <v>71.569999999999993</v>
      </c>
      <c r="HY1168" s="9">
        <v>71.45</v>
      </c>
      <c r="ID1168" s="14">
        <v>84.838099999999997</v>
      </c>
      <c r="IE1168" s="14">
        <v>84.747900000000001</v>
      </c>
      <c r="IF1168" s="14">
        <v>-0.10641399999999999</v>
      </c>
      <c r="IH1168" s="7">
        <v>87.33</v>
      </c>
      <c r="II1168" s="9">
        <v>111.91</v>
      </c>
    </row>
    <row r="1169" spans="1:243" x14ac:dyDescent="0.35">
      <c r="A1169" s="6">
        <f t="shared" si="257"/>
        <v>46188</v>
      </c>
      <c r="B1169" s="13">
        <f t="shared" si="252"/>
        <v>6</v>
      </c>
      <c r="C1169" s="13">
        <f t="shared" si="253"/>
        <v>2026</v>
      </c>
      <c r="D1169">
        <f t="shared" si="254"/>
        <v>202606</v>
      </c>
      <c r="E1169">
        <f t="shared" si="255"/>
        <v>2</v>
      </c>
      <c r="F1169">
        <f t="shared" si="256"/>
        <v>202602</v>
      </c>
      <c r="G1169" t="s">
        <v>2558</v>
      </c>
      <c r="H1169" s="9">
        <v>3.75</v>
      </c>
      <c r="I1169" s="9">
        <v>3.7296</v>
      </c>
      <c r="J1169" s="10">
        <v>3.7425937</v>
      </c>
      <c r="K1169" s="10">
        <v>3.7901022000000002</v>
      </c>
      <c r="L1169" s="10">
        <v>3.8404663999999999</v>
      </c>
      <c r="M1169" s="10">
        <v>3.8924340000000002</v>
      </c>
      <c r="N1169" s="10">
        <v>3.9423884999999999</v>
      </c>
      <c r="O1169" s="10">
        <v>3.9865195</v>
      </c>
      <c r="P1169" s="10">
        <v>4.0241474000000004</v>
      </c>
      <c r="Q1169" s="10">
        <v>4.0549666999999996</v>
      </c>
      <c r="R1169" s="10">
        <v>4.0797433999999999</v>
      </c>
      <c r="S1169" s="10">
        <v>4.0999018999999999</v>
      </c>
      <c r="T1169" s="10">
        <v>4.1155545</v>
      </c>
      <c r="U1169" s="10">
        <v>4.1266574</v>
      </c>
      <c r="V1169" s="10">
        <v>4.1330062999999999</v>
      </c>
      <c r="W1169" s="10">
        <v>4.1350911999999997</v>
      </c>
      <c r="X1169" s="10">
        <v>4.1336072000000001</v>
      </c>
      <c r="Y1169" s="10">
        <v>4.1292495999999996</v>
      </c>
      <c r="Z1169" s="10">
        <v>4.1227134000000003</v>
      </c>
      <c r="AA1169" s="10">
        <v>4.1146940000000001</v>
      </c>
      <c r="AB1169" s="10">
        <v>4.1058319000000001</v>
      </c>
      <c r="AC1169" s="10">
        <v>4.0965388000000003</v>
      </c>
      <c r="AD1169" s="10">
        <v>4.0871662999999998</v>
      </c>
      <c r="AE1169" s="10">
        <v>4.0780658000000001</v>
      </c>
      <c r="AF1169" s="10">
        <v>4.0695886999999997</v>
      </c>
      <c r="AG1169" s="10">
        <v>4.0620867000000001</v>
      </c>
      <c r="AH1169" s="10">
        <v>4.0558494999999999</v>
      </c>
      <c r="AI1169" s="10">
        <v>4.0508946999999997</v>
      </c>
      <c r="AJ1169" s="10">
        <v>4.0471649999999997</v>
      </c>
      <c r="AK1169" s="10">
        <v>4.0446027000000004</v>
      </c>
      <c r="AL1169" s="10">
        <v>4.0431504</v>
      </c>
      <c r="AM1169" s="10">
        <v>4.0427505999999997</v>
      </c>
      <c r="AN1169" s="10">
        <v>4.0433459000000003</v>
      </c>
      <c r="AO1169" s="10">
        <v>4.0448786999999999</v>
      </c>
      <c r="AP1169" s="10">
        <v>4.0472916000000003</v>
      </c>
      <c r="AQ1169" s="10">
        <v>4.0505269999999998</v>
      </c>
      <c r="AR1169" s="10">
        <v>4.0545276000000001</v>
      </c>
      <c r="AS1169" s="10">
        <v>4.0592357999999997</v>
      </c>
      <c r="AT1169" s="10">
        <v>4.0645987000000003</v>
      </c>
      <c r="AU1169" s="10">
        <v>4.0705836</v>
      </c>
      <c r="AV1169" s="10">
        <v>4.0771632000000002</v>
      </c>
      <c r="AW1169" s="10">
        <v>4.0843103000000003</v>
      </c>
      <c r="AX1169" s="10">
        <v>4.0919977999999997</v>
      </c>
      <c r="AY1169" s="10">
        <v>4.1001984</v>
      </c>
      <c r="AZ1169" s="10">
        <v>4.1088848999999996</v>
      </c>
      <c r="BA1169" s="10">
        <v>4.1180301999999998</v>
      </c>
      <c r="BB1169" s="10">
        <v>4.1276070000000002</v>
      </c>
      <c r="BC1169" s="10">
        <v>4.1375881999999997</v>
      </c>
      <c r="BD1169" s="10">
        <v>4.1479464999999998</v>
      </c>
      <c r="BE1169" s="10">
        <v>4.1586546999999996</v>
      </c>
      <c r="BF1169" s="10">
        <v>4.1696875000000002</v>
      </c>
      <c r="BG1169" s="10">
        <v>4.1810292999999996</v>
      </c>
      <c r="BH1169" s="10">
        <v>4.1926679</v>
      </c>
      <c r="BI1169" s="10">
        <v>4.2045911</v>
      </c>
      <c r="BJ1169" s="10">
        <v>4.2167865999999998</v>
      </c>
      <c r="BK1169" s="10">
        <v>4.2292421999999998</v>
      </c>
      <c r="BL1169" s="10">
        <v>4.2419456999999996</v>
      </c>
      <c r="BM1169" s="10">
        <v>4.2548848000000001</v>
      </c>
      <c r="BN1169" s="10">
        <v>4.2680473000000001</v>
      </c>
      <c r="BO1169" s="10">
        <v>4.2814209999999999</v>
      </c>
      <c r="BP1169" s="10">
        <v>4.2949935999999997</v>
      </c>
      <c r="BQ1169" s="10">
        <v>4.3087530000000003</v>
      </c>
      <c r="BR1169" s="10">
        <v>4.3944879999999999</v>
      </c>
      <c r="BS1169" s="10">
        <v>4.4835124000000004</v>
      </c>
      <c r="BU1169" s="9">
        <v>101.01</v>
      </c>
      <c r="BV1169" s="9">
        <v>101.65</v>
      </c>
      <c r="BW1169" s="9">
        <v>103.4</v>
      </c>
      <c r="BX1169" s="9">
        <v>104.14</v>
      </c>
      <c r="BY1169" s="9">
        <v>108.5</v>
      </c>
      <c r="BZ1169" s="9">
        <v>110.62</v>
      </c>
      <c r="CA1169" s="9">
        <v>110.67</v>
      </c>
      <c r="CB1169" s="9">
        <v>108.55</v>
      </c>
      <c r="CC1169" s="9">
        <v>99.03</v>
      </c>
      <c r="CD1169" s="9">
        <v>88.28</v>
      </c>
      <c r="CE1169" s="9">
        <v>81.239999999999995</v>
      </c>
      <c r="CF1169" s="9">
        <v>77.540000000000006</v>
      </c>
      <c r="CG1169" s="9">
        <v>77.709999999999994</v>
      </c>
      <c r="CH1169" s="9">
        <v>78.180000000000007</v>
      </c>
      <c r="CI1169" s="9">
        <v>79.73</v>
      </c>
      <c r="CJ1169" s="9">
        <v>79.88</v>
      </c>
      <c r="CK1169" s="9">
        <v>82.78</v>
      </c>
      <c r="CL1169" s="9">
        <v>83.41</v>
      </c>
      <c r="CM1169" s="9">
        <v>85.59</v>
      </c>
      <c r="CN1169" s="9">
        <v>85.09</v>
      </c>
      <c r="CO1169" s="9">
        <v>78.55</v>
      </c>
      <c r="CP1169" s="9">
        <v>68.44</v>
      </c>
      <c r="CQ1169" s="9">
        <v>63.07</v>
      </c>
      <c r="CR1169" s="9">
        <v>61.49</v>
      </c>
      <c r="CS1169" s="9">
        <v>59.9</v>
      </c>
      <c r="CT1169" s="9">
        <v>59.56</v>
      </c>
      <c r="CU1169" s="9">
        <v>61.12</v>
      </c>
      <c r="CV1169" s="9">
        <v>67.03</v>
      </c>
      <c r="CW1169" s="9">
        <v>69.41</v>
      </c>
      <c r="CX1169" s="9">
        <v>71.47</v>
      </c>
      <c r="CY1169" s="9">
        <v>74.06</v>
      </c>
      <c r="CZ1169" s="9">
        <v>73.19</v>
      </c>
      <c r="DA1169" s="9">
        <v>70.95</v>
      </c>
      <c r="DB1169" s="9">
        <v>60.96</v>
      </c>
      <c r="DC1169" s="9">
        <v>56.61</v>
      </c>
      <c r="DD1169" s="9">
        <v>55.2</v>
      </c>
      <c r="DE1169" s="9">
        <v>56.3</v>
      </c>
      <c r="DF1169" s="9">
        <v>56.43</v>
      </c>
      <c r="DG1169" s="9">
        <v>58.33</v>
      </c>
      <c r="DH1169" s="9">
        <v>62.84</v>
      </c>
      <c r="DI1169" s="9">
        <v>64.849999999999994</v>
      </c>
      <c r="DJ1169" s="9">
        <v>66.7</v>
      </c>
      <c r="DK1169" s="9">
        <v>67.98</v>
      </c>
      <c r="DL1169" s="9">
        <v>69.03</v>
      </c>
      <c r="DM1169" s="9">
        <v>67.930000000000007</v>
      </c>
      <c r="DN1169" s="9">
        <v>63.1</v>
      </c>
      <c r="DO1169" s="9">
        <v>60.31</v>
      </c>
      <c r="DP1169" s="9">
        <v>57.72</v>
      </c>
      <c r="DR1169" s="9">
        <v>92.84</v>
      </c>
      <c r="DS1169" s="9">
        <v>90.5</v>
      </c>
      <c r="DT1169" s="9">
        <v>93.63</v>
      </c>
      <c r="DU1169" s="9">
        <v>95.14</v>
      </c>
      <c r="DV1169" s="9">
        <v>98.05</v>
      </c>
      <c r="DW1169" s="9">
        <v>99.36</v>
      </c>
      <c r="DX1169" s="9">
        <v>96.05</v>
      </c>
      <c r="DY1169" s="9">
        <v>96.77</v>
      </c>
      <c r="DZ1169" s="9">
        <v>93.54</v>
      </c>
      <c r="EA1169" s="9">
        <v>82.8</v>
      </c>
      <c r="EB1169" s="9">
        <v>75.66</v>
      </c>
      <c r="EC1169" s="9">
        <v>73.28</v>
      </c>
      <c r="ED1169" s="9">
        <v>73.94</v>
      </c>
      <c r="EE1169" s="9">
        <v>75.19</v>
      </c>
      <c r="EF1169" s="9">
        <v>77.5</v>
      </c>
      <c r="EG1169" s="9">
        <v>74.739999999999995</v>
      </c>
      <c r="EH1169" s="9">
        <v>76.38</v>
      </c>
      <c r="EI1169" s="9">
        <v>76.59</v>
      </c>
      <c r="EJ1169" s="9">
        <v>81.27</v>
      </c>
      <c r="EK1169" s="9">
        <v>80.53</v>
      </c>
      <c r="EL1169" s="9">
        <v>77.739999999999995</v>
      </c>
      <c r="EM1169" s="9">
        <v>64.53</v>
      </c>
      <c r="EN1169" s="9">
        <v>57.83</v>
      </c>
      <c r="EO1169" s="9">
        <v>57.93</v>
      </c>
      <c r="EP1169" s="9">
        <v>57.69</v>
      </c>
      <c r="EQ1169" s="9">
        <v>58.63</v>
      </c>
      <c r="ER1169" s="9">
        <v>60.83</v>
      </c>
      <c r="ES1169" s="9">
        <v>67.77</v>
      </c>
      <c r="ET1169" s="9">
        <v>69.62</v>
      </c>
      <c r="EU1169" s="9">
        <v>70.010000000000005</v>
      </c>
      <c r="EV1169" s="9">
        <v>70.040000000000006</v>
      </c>
      <c r="EW1169" s="9">
        <v>69.510000000000005</v>
      </c>
      <c r="EX1169" s="9">
        <v>67.48</v>
      </c>
      <c r="EY1169" s="9">
        <v>62.58</v>
      </c>
      <c r="EZ1169" s="9">
        <v>60.68</v>
      </c>
      <c r="FA1169" s="9">
        <v>59.57</v>
      </c>
      <c r="FB1169" s="9">
        <v>59.44</v>
      </c>
      <c r="FC1169" s="9">
        <v>60.4</v>
      </c>
      <c r="FD1169" s="9">
        <v>62.08</v>
      </c>
      <c r="FE1169" s="9">
        <v>68.510000000000005</v>
      </c>
      <c r="FF1169" s="9">
        <v>69.680000000000007</v>
      </c>
      <c r="FG1169" s="9">
        <v>70.23</v>
      </c>
      <c r="FH1169" s="9">
        <v>69.680000000000007</v>
      </c>
      <c r="FI1169" s="9">
        <v>69.48</v>
      </c>
      <c r="FJ1169" s="9">
        <v>68.319999999999993</v>
      </c>
      <c r="FK1169" s="9">
        <v>63.37</v>
      </c>
      <c r="FL1169" s="9">
        <v>62.09</v>
      </c>
      <c r="FM1169" s="9">
        <v>61.53</v>
      </c>
      <c r="FO1169" s="9">
        <v>84.720699999999994</v>
      </c>
      <c r="FP1169" s="7">
        <v>84.36</v>
      </c>
      <c r="FQ1169" s="9">
        <v>1.3441000000000001</v>
      </c>
      <c r="FT1169" s="7">
        <v>4.16</v>
      </c>
      <c r="FU1169" s="7">
        <v>4.82</v>
      </c>
      <c r="FV1169" s="9">
        <v>85.011799999999994</v>
      </c>
      <c r="FX1169" s="9">
        <v>83.17</v>
      </c>
      <c r="FY1169" s="9">
        <v>81.239999999999995</v>
      </c>
      <c r="FZ1169" s="9">
        <v>78.87</v>
      </c>
      <c r="GA1169" s="9">
        <v>76.010000000000005</v>
      </c>
      <c r="GB1169" s="9">
        <v>73.55</v>
      </c>
      <c r="GD1169" s="9">
        <v>83.17</v>
      </c>
      <c r="GE1169" s="9">
        <v>82.24</v>
      </c>
      <c r="GF1169" s="9">
        <v>81.239999999999995</v>
      </c>
      <c r="GG1169" s="9">
        <v>80.349999999999994</v>
      </c>
      <c r="GH1169" s="9">
        <v>79.569999999999993</v>
      </c>
      <c r="GI1169" s="9">
        <v>78.87</v>
      </c>
      <c r="GJ1169" s="9">
        <v>78.239999999999995</v>
      </c>
      <c r="GK1169" s="9">
        <v>77.69</v>
      </c>
      <c r="GL1169" s="9">
        <v>77.2</v>
      </c>
      <c r="GM1169" s="9">
        <v>76.760000000000005</v>
      </c>
      <c r="GN1169" s="9">
        <v>76.37</v>
      </c>
      <c r="GO1169" s="9">
        <v>76.010000000000005</v>
      </c>
      <c r="GP1169" s="9">
        <v>75.69</v>
      </c>
      <c r="GQ1169" s="9">
        <v>75.400000000000006</v>
      </c>
      <c r="GR1169" s="9">
        <v>75.14</v>
      </c>
      <c r="GS1169" s="9">
        <v>74.91</v>
      </c>
      <c r="GT1169" s="9">
        <v>74.7</v>
      </c>
      <c r="GU1169" s="9">
        <v>74.47</v>
      </c>
      <c r="GV1169" s="9">
        <v>74.28</v>
      </c>
      <c r="GW1169" s="9">
        <v>74.13</v>
      </c>
      <c r="GX1169" s="9">
        <v>73.98</v>
      </c>
      <c r="GY1169" s="9">
        <v>73.849999999999994</v>
      </c>
      <c r="GZ1169" s="9">
        <v>73.709999999999994</v>
      </c>
      <c r="HA1169" s="9">
        <v>73.55</v>
      </c>
      <c r="HB1169" s="9">
        <v>73.39</v>
      </c>
      <c r="HC1169" s="9">
        <v>73.23</v>
      </c>
      <c r="HD1169" s="9">
        <v>73.08</v>
      </c>
      <c r="HE1169" s="9">
        <v>72.94</v>
      </c>
      <c r="HF1169" s="9">
        <v>72.81</v>
      </c>
      <c r="HG1169" s="9">
        <v>72.66</v>
      </c>
      <c r="HH1169" s="9">
        <v>72.53</v>
      </c>
      <c r="HI1169" s="9">
        <v>72.44</v>
      </c>
      <c r="HJ1169" s="9">
        <v>72.349999999999994</v>
      </c>
      <c r="HK1169" s="9">
        <v>72.260000000000005</v>
      </c>
      <c r="HL1169" s="9">
        <v>72.180000000000007</v>
      </c>
      <c r="HM1169" s="9">
        <v>72.06</v>
      </c>
      <c r="HN1169" s="9">
        <v>71.92</v>
      </c>
      <c r="HO1169" s="9">
        <v>71.78</v>
      </c>
      <c r="HP1169" s="9">
        <v>71.66</v>
      </c>
      <c r="HQ1169" s="9">
        <v>71.52</v>
      </c>
      <c r="HR1169" s="9">
        <v>71.44</v>
      </c>
      <c r="HS1169" s="9">
        <v>71.319999999999993</v>
      </c>
      <c r="HT1169" s="9">
        <v>71.19</v>
      </c>
      <c r="HU1169" s="9">
        <v>71.13</v>
      </c>
      <c r="HV1169" s="9">
        <v>71.08</v>
      </c>
      <c r="HW1169" s="9">
        <v>71.03</v>
      </c>
      <c r="HX1169" s="9">
        <v>70.97</v>
      </c>
      <c r="HY1169" s="9">
        <v>70.87</v>
      </c>
      <c r="ID1169" s="14">
        <v>84.838099999999997</v>
      </c>
      <c r="IE1169" s="14">
        <v>84.747900000000001</v>
      </c>
      <c r="IF1169" s="14">
        <v>-0.10641399999999999</v>
      </c>
      <c r="IH1169" s="7">
        <v>83.17</v>
      </c>
      <c r="II1169" s="9">
        <v>101.01</v>
      </c>
    </row>
    <row r="1170" spans="1:243" x14ac:dyDescent="0.35">
      <c r="A1170" s="6">
        <f t="shared" si="257"/>
        <v>46189</v>
      </c>
      <c r="B1170" s="13">
        <f t="shared" si="252"/>
        <v>6</v>
      </c>
      <c r="C1170" s="13">
        <f t="shared" si="253"/>
        <v>2026</v>
      </c>
      <c r="D1170">
        <f t="shared" si="254"/>
        <v>202606</v>
      </c>
      <c r="E1170">
        <f t="shared" si="255"/>
        <v>2</v>
      </c>
      <c r="F1170">
        <f t="shared" si="256"/>
        <v>202602</v>
      </c>
      <c r="G1170" t="s">
        <v>2559</v>
      </c>
      <c r="H1170" s="9">
        <v>3.75</v>
      </c>
      <c r="I1170" s="9">
        <v>3.7303999999999999</v>
      </c>
      <c r="J1170" s="10">
        <v>3.7384539000000001</v>
      </c>
      <c r="K1170" s="10">
        <v>3.7847179</v>
      </c>
      <c r="L1170" s="10">
        <v>3.8350955</v>
      </c>
      <c r="M1170" s="10">
        <v>3.8876485999999999</v>
      </c>
      <c r="N1170" s="10">
        <v>3.9377662999999998</v>
      </c>
      <c r="O1170" s="10">
        <v>3.9815507000000001</v>
      </c>
      <c r="P1170" s="10">
        <v>4.0185434999999998</v>
      </c>
      <c r="Q1170" s="10">
        <v>4.0489889000000003</v>
      </c>
      <c r="R1170" s="10">
        <v>4.0736325999999998</v>
      </c>
      <c r="S1170" s="10">
        <v>4.0939655999999998</v>
      </c>
      <c r="T1170" s="10">
        <v>4.1100054000000004</v>
      </c>
      <c r="U1170" s="10">
        <v>4.1215640999999996</v>
      </c>
      <c r="V1170" s="10">
        <v>4.1282405999999998</v>
      </c>
      <c r="W1170" s="10">
        <v>4.1304578000000003</v>
      </c>
      <c r="X1170" s="10">
        <v>4.1288799999999997</v>
      </c>
      <c r="Y1170" s="10">
        <v>4.1241713000000004</v>
      </c>
      <c r="Z1170" s="10">
        <v>4.1169962</v>
      </c>
      <c r="AA1170" s="10">
        <v>4.1080188</v>
      </c>
      <c r="AB1170" s="10">
        <v>4.0978592999999996</v>
      </c>
      <c r="AC1170" s="10">
        <v>4.0869520000000001</v>
      </c>
      <c r="AD1170" s="10">
        <v>4.0756823999999998</v>
      </c>
      <c r="AE1170" s="10">
        <v>4.0644361</v>
      </c>
      <c r="AF1170" s="10">
        <v>4.0535985999999999</v>
      </c>
      <c r="AG1170" s="10">
        <v>4.0435555000000001</v>
      </c>
      <c r="AH1170" s="10">
        <v>4.0346310000000001</v>
      </c>
      <c r="AI1170" s="10">
        <v>4.0268791000000004</v>
      </c>
      <c r="AJ1170" s="10">
        <v>4.0202792000000001</v>
      </c>
      <c r="AK1170" s="10">
        <v>4.0148105000000003</v>
      </c>
      <c r="AL1170" s="10">
        <v>4.0104524000000001</v>
      </c>
      <c r="AM1170" s="10">
        <v>4.0071842999999996</v>
      </c>
      <c r="AN1170" s="10">
        <v>4.0049853000000004</v>
      </c>
      <c r="AO1170" s="10">
        <v>4.0038349999999996</v>
      </c>
      <c r="AP1170" s="10">
        <v>4.0037124999999998</v>
      </c>
      <c r="AQ1170" s="10">
        <v>4.0045973000000004</v>
      </c>
      <c r="AR1170" s="10">
        <v>4.0064685999999998</v>
      </c>
      <c r="AS1170" s="10">
        <v>4.0093057999999999</v>
      </c>
      <c r="AT1170" s="10">
        <v>4.0130849</v>
      </c>
      <c r="AU1170" s="10">
        <v>4.0177639000000003</v>
      </c>
      <c r="AV1170" s="10">
        <v>4.0232947000000001</v>
      </c>
      <c r="AW1170" s="10">
        <v>4.0296292999999999</v>
      </c>
      <c r="AX1170" s="10">
        <v>4.0367195999999996</v>
      </c>
      <c r="AY1170" s="10">
        <v>4.0445175999999998</v>
      </c>
      <c r="AZ1170" s="10">
        <v>4.0529751999999997</v>
      </c>
      <c r="BA1170" s="10">
        <v>4.0620444000000004</v>
      </c>
      <c r="BB1170" s="10">
        <v>4.0716771999999999</v>
      </c>
      <c r="BC1170" s="10">
        <v>4.0818254999999999</v>
      </c>
      <c r="BD1170" s="10">
        <v>4.0924411999999997</v>
      </c>
      <c r="BE1170" s="10">
        <v>4.1034763999999999</v>
      </c>
      <c r="BF1170" s="10">
        <v>4.1148861999999999</v>
      </c>
      <c r="BG1170" s="10">
        <v>4.1266420000000004</v>
      </c>
      <c r="BH1170" s="10">
        <v>4.1387198999999999</v>
      </c>
      <c r="BI1170" s="10">
        <v>4.1510961999999996</v>
      </c>
      <c r="BJ1170" s="10">
        <v>4.1637469999999999</v>
      </c>
      <c r="BK1170" s="10">
        <v>4.1766484999999998</v>
      </c>
      <c r="BL1170" s="10">
        <v>4.1897770000000003</v>
      </c>
      <c r="BM1170" s="10">
        <v>4.2031084999999999</v>
      </c>
      <c r="BN1170" s="10">
        <v>4.2166193999999999</v>
      </c>
      <c r="BO1170" s="10">
        <v>4.2302857999999999</v>
      </c>
      <c r="BP1170" s="10">
        <v>4.2440838000000003</v>
      </c>
      <c r="BQ1170" s="10">
        <v>4.2579897000000004</v>
      </c>
      <c r="BR1170" s="10">
        <v>4.3428538000000003</v>
      </c>
      <c r="BS1170" s="10">
        <v>4.4286142999999996</v>
      </c>
      <c r="BU1170" s="9">
        <v>99.4</v>
      </c>
      <c r="BV1170" s="9">
        <v>99.99</v>
      </c>
      <c r="BW1170" s="9">
        <v>101.81</v>
      </c>
      <c r="BX1170" s="9">
        <v>102.52</v>
      </c>
      <c r="BY1170" s="9">
        <v>106.4</v>
      </c>
      <c r="BZ1170" s="9">
        <v>108.52</v>
      </c>
      <c r="CA1170" s="9">
        <v>108.78</v>
      </c>
      <c r="CB1170" s="9">
        <v>106.9</v>
      </c>
      <c r="CC1170" s="9">
        <v>97.9</v>
      </c>
      <c r="CD1170" s="9">
        <v>87.97</v>
      </c>
      <c r="CE1170" s="9">
        <v>81.52</v>
      </c>
      <c r="CF1170" s="9">
        <v>77.55</v>
      </c>
      <c r="CG1170" s="9">
        <v>77.55</v>
      </c>
      <c r="CH1170" s="9">
        <v>78.260000000000005</v>
      </c>
      <c r="CI1170" s="9">
        <v>79.27</v>
      </c>
      <c r="CJ1170" s="9">
        <v>79.23</v>
      </c>
      <c r="CK1170" s="9">
        <v>82.25</v>
      </c>
      <c r="CL1170" s="9">
        <v>83.37</v>
      </c>
      <c r="CM1170" s="9">
        <v>85.02</v>
      </c>
      <c r="CN1170" s="9">
        <v>85.04</v>
      </c>
      <c r="CO1170" s="9">
        <v>78.650000000000006</v>
      </c>
      <c r="CP1170" s="9">
        <v>68.989999999999995</v>
      </c>
      <c r="CQ1170" s="9">
        <v>63.64</v>
      </c>
      <c r="CR1170" s="9">
        <v>62.27</v>
      </c>
      <c r="CS1170" s="9">
        <v>61.09</v>
      </c>
      <c r="CT1170" s="9">
        <v>60.76</v>
      </c>
      <c r="CU1170" s="9">
        <v>62.32</v>
      </c>
      <c r="CV1170" s="9">
        <v>68.06</v>
      </c>
      <c r="CW1170" s="9">
        <v>70.36</v>
      </c>
      <c r="CX1170" s="9">
        <v>72.37</v>
      </c>
      <c r="CY1170" s="9">
        <v>74.52</v>
      </c>
      <c r="CZ1170" s="9">
        <v>73.7</v>
      </c>
      <c r="DA1170" s="9">
        <v>71.290000000000006</v>
      </c>
      <c r="DB1170" s="9">
        <v>60.95</v>
      </c>
      <c r="DC1170" s="9">
        <v>56.6</v>
      </c>
      <c r="DD1170" s="9">
        <v>55.2</v>
      </c>
      <c r="DE1170" s="9">
        <v>56.3</v>
      </c>
      <c r="DF1170" s="9">
        <v>56.43</v>
      </c>
      <c r="DG1170" s="9">
        <v>58.21</v>
      </c>
      <c r="DH1170" s="9">
        <v>62.73</v>
      </c>
      <c r="DI1170" s="9">
        <v>64.709999999999994</v>
      </c>
      <c r="DJ1170" s="9">
        <v>66.59</v>
      </c>
      <c r="DK1170" s="9">
        <v>67.81</v>
      </c>
      <c r="DL1170" s="9">
        <v>68.849999999999994</v>
      </c>
      <c r="DM1170" s="9">
        <v>67.88</v>
      </c>
      <c r="DN1170" s="9">
        <v>63.2</v>
      </c>
      <c r="DO1170" s="9">
        <v>60.41</v>
      </c>
      <c r="DP1170" s="9">
        <v>57.82</v>
      </c>
      <c r="DR1170" s="9">
        <v>92.62</v>
      </c>
      <c r="DS1170" s="9">
        <v>90.22</v>
      </c>
      <c r="DT1170" s="9">
        <v>92.6</v>
      </c>
      <c r="DU1170" s="9">
        <v>95.1</v>
      </c>
      <c r="DV1170" s="9">
        <v>97.89</v>
      </c>
      <c r="DW1170" s="9">
        <v>99.71</v>
      </c>
      <c r="DX1170" s="9">
        <v>95.7</v>
      </c>
      <c r="DY1170" s="9">
        <v>96.42</v>
      </c>
      <c r="DZ1170" s="9">
        <v>93.19</v>
      </c>
      <c r="EA1170" s="9">
        <v>82.91</v>
      </c>
      <c r="EB1170" s="9">
        <v>75.78</v>
      </c>
      <c r="EC1170" s="9">
        <v>73.400000000000006</v>
      </c>
      <c r="ED1170" s="9">
        <v>74.06</v>
      </c>
      <c r="EE1170" s="9">
        <v>75.319999999999993</v>
      </c>
      <c r="EF1170" s="9">
        <v>77.650000000000006</v>
      </c>
      <c r="EG1170" s="9">
        <v>75.34</v>
      </c>
      <c r="EH1170" s="9">
        <v>76.989999999999995</v>
      </c>
      <c r="EI1170" s="9">
        <v>77.2</v>
      </c>
      <c r="EJ1170" s="9">
        <v>81.92</v>
      </c>
      <c r="EK1170" s="9">
        <v>81.180000000000007</v>
      </c>
      <c r="EL1170" s="9">
        <v>78.37</v>
      </c>
      <c r="EM1170" s="9">
        <v>65.58</v>
      </c>
      <c r="EN1170" s="9">
        <v>58.88</v>
      </c>
      <c r="EO1170" s="9">
        <v>58.98</v>
      </c>
      <c r="EP1170" s="9">
        <v>58.74</v>
      </c>
      <c r="EQ1170" s="9">
        <v>59.68</v>
      </c>
      <c r="ER1170" s="9">
        <v>61.88</v>
      </c>
      <c r="ES1170" s="9">
        <v>68.03</v>
      </c>
      <c r="ET1170" s="9">
        <v>69.900000000000006</v>
      </c>
      <c r="EU1170" s="9">
        <v>70.3</v>
      </c>
      <c r="EV1170" s="9">
        <v>70.319999999999993</v>
      </c>
      <c r="EW1170" s="9">
        <v>69.790000000000006</v>
      </c>
      <c r="EX1170" s="9">
        <v>67.75</v>
      </c>
      <c r="EY1170" s="9">
        <v>63.52</v>
      </c>
      <c r="EZ1170" s="9">
        <v>61.62</v>
      </c>
      <c r="FA1170" s="9">
        <v>60.5</v>
      </c>
      <c r="FB1170" s="9">
        <v>60.38</v>
      </c>
      <c r="FC1170" s="9">
        <v>61.34</v>
      </c>
      <c r="FD1170" s="9">
        <v>63.02</v>
      </c>
      <c r="FE1170" s="9">
        <v>68.66</v>
      </c>
      <c r="FF1170" s="9">
        <v>69.819999999999993</v>
      </c>
      <c r="FG1170" s="9">
        <v>70.37</v>
      </c>
      <c r="FH1170" s="9">
        <v>69.819999999999993</v>
      </c>
      <c r="FI1170" s="9">
        <v>69.62</v>
      </c>
      <c r="FJ1170" s="9">
        <v>68.459999999999994</v>
      </c>
      <c r="FK1170" s="9">
        <v>63.91</v>
      </c>
      <c r="FL1170" s="9">
        <v>62.62</v>
      </c>
      <c r="FM1170" s="9">
        <v>62.06</v>
      </c>
      <c r="FO1170" s="9">
        <v>84.641999999999996</v>
      </c>
      <c r="FP1170" s="7">
        <v>80.5</v>
      </c>
      <c r="FQ1170" s="9">
        <v>1.3428</v>
      </c>
      <c r="FT1170" s="7">
        <v>4.25</v>
      </c>
      <c r="FU1170" s="7">
        <v>4.7699999999999996</v>
      </c>
      <c r="FV1170" s="9">
        <v>84.926400000000001</v>
      </c>
      <c r="FX1170" s="9">
        <v>78.959999999999994</v>
      </c>
      <c r="FY1170" s="9">
        <v>78.13</v>
      </c>
      <c r="FZ1170" s="9">
        <v>76.66</v>
      </c>
      <c r="GA1170" s="9">
        <v>74.400000000000006</v>
      </c>
      <c r="GB1170" s="9">
        <v>72.540000000000006</v>
      </c>
      <c r="GD1170" s="9">
        <v>78.959999999999994</v>
      </c>
      <c r="GE1170" s="9">
        <v>78.67</v>
      </c>
      <c r="GF1170" s="9">
        <v>78.13</v>
      </c>
      <c r="GG1170" s="9">
        <v>77.62</v>
      </c>
      <c r="GH1170" s="9">
        <v>77.13</v>
      </c>
      <c r="GI1170" s="9">
        <v>76.66</v>
      </c>
      <c r="GJ1170" s="9">
        <v>76.2</v>
      </c>
      <c r="GK1170" s="9">
        <v>75.77</v>
      </c>
      <c r="GL1170" s="9">
        <v>75.38</v>
      </c>
      <c r="GM1170" s="9">
        <v>75.03</v>
      </c>
      <c r="GN1170" s="9">
        <v>74.7</v>
      </c>
      <c r="GO1170" s="9">
        <v>74.400000000000006</v>
      </c>
      <c r="GP1170" s="9">
        <v>74.14</v>
      </c>
      <c r="GQ1170" s="9">
        <v>73.91</v>
      </c>
      <c r="GR1170" s="9">
        <v>73.7</v>
      </c>
      <c r="GS1170" s="9">
        <v>73.52</v>
      </c>
      <c r="GT1170" s="9">
        <v>73.36</v>
      </c>
      <c r="GU1170" s="9">
        <v>73.180000000000007</v>
      </c>
      <c r="GV1170" s="9">
        <v>73.040000000000006</v>
      </c>
      <c r="GW1170" s="9">
        <v>72.94</v>
      </c>
      <c r="GX1170" s="9">
        <v>72.84</v>
      </c>
      <c r="GY1170" s="9">
        <v>72.75</v>
      </c>
      <c r="GZ1170" s="9">
        <v>72.650000000000006</v>
      </c>
      <c r="HA1170" s="9">
        <v>72.540000000000006</v>
      </c>
      <c r="HB1170" s="9">
        <v>72.430000000000007</v>
      </c>
      <c r="HC1170" s="9">
        <v>72.319999999999993</v>
      </c>
      <c r="HD1170" s="9">
        <v>72.22</v>
      </c>
      <c r="HE1170" s="9">
        <v>72.12</v>
      </c>
      <c r="HF1170" s="9">
        <v>72.02</v>
      </c>
      <c r="HG1170" s="9">
        <v>71.91</v>
      </c>
      <c r="HH1170" s="9">
        <v>71.819999999999993</v>
      </c>
      <c r="HI1170" s="9">
        <v>71.77</v>
      </c>
      <c r="HJ1170" s="9">
        <v>71.72</v>
      </c>
      <c r="HK1170" s="9">
        <v>71.680000000000007</v>
      </c>
      <c r="HL1170" s="9">
        <v>71.63</v>
      </c>
      <c r="HM1170" s="9">
        <v>71.540000000000006</v>
      </c>
      <c r="HN1170" s="9">
        <v>71.430000000000007</v>
      </c>
      <c r="HO1170" s="9">
        <v>71.33</v>
      </c>
      <c r="HP1170" s="9">
        <v>71.25</v>
      </c>
      <c r="HQ1170" s="9">
        <v>71.150000000000006</v>
      </c>
      <c r="HR1170" s="9">
        <v>71.099999999999994</v>
      </c>
      <c r="HS1170" s="9">
        <v>71.03</v>
      </c>
      <c r="HT1170" s="9">
        <v>70.930000000000007</v>
      </c>
      <c r="HU1170" s="9">
        <v>70.900000000000006</v>
      </c>
      <c r="HV1170" s="9">
        <v>70.87</v>
      </c>
      <c r="HW1170" s="9">
        <v>70.84</v>
      </c>
      <c r="HX1170" s="9">
        <v>70.819999999999993</v>
      </c>
      <c r="HY1170" s="9">
        <v>70.75</v>
      </c>
      <c r="ID1170" s="14">
        <v>84.838099999999997</v>
      </c>
      <c r="IE1170" s="14">
        <v>84.747900000000001</v>
      </c>
      <c r="IF1170" s="14">
        <v>-0.10641399999999999</v>
      </c>
      <c r="IH1170" s="7">
        <v>78.959999999999994</v>
      </c>
      <c r="II1170" s="9">
        <v>99.4</v>
      </c>
    </row>
    <row r="1171" spans="1:243" x14ac:dyDescent="0.35">
      <c r="A1171" s="6">
        <f t="shared" si="257"/>
        <v>46190</v>
      </c>
      <c r="B1171" s="13">
        <f t="shared" si="252"/>
        <v>6</v>
      </c>
      <c r="C1171" s="13">
        <f t="shared" si="253"/>
        <v>2026</v>
      </c>
      <c r="D1171">
        <f t="shared" si="254"/>
        <v>202606</v>
      </c>
      <c r="E1171">
        <f t="shared" si="255"/>
        <v>2</v>
      </c>
      <c r="F1171">
        <f t="shared" si="256"/>
        <v>202602</v>
      </c>
      <c r="G1171" t="s">
        <v>2560</v>
      </c>
      <c r="H1171" s="9">
        <v>3.75</v>
      </c>
      <c r="I1171" s="9">
        <v>3.7303000000000002</v>
      </c>
      <c r="J1171" s="10">
        <v>3.7340863</v>
      </c>
      <c r="K1171" s="10">
        <v>3.7764774999999999</v>
      </c>
      <c r="L1171" s="10">
        <v>3.8249715000000002</v>
      </c>
      <c r="M1171" s="10">
        <v>3.8771152</v>
      </c>
      <c r="N1171" s="10">
        <v>3.927298</v>
      </c>
      <c r="O1171" s="10">
        <v>3.9705520999999999</v>
      </c>
      <c r="P1171" s="10">
        <v>4.0062993999999996</v>
      </c>
      <c r="Q1171" s="10">
        <v>4.0346782000000001</v>
      </c>
      <c r="R1171" s="10">
        <v>4.0567839000000001</v>
      </c>
      <c r="S1171" s="10">
        <v>4.0742827000000004</v>
      </c>
      <c r="T1171" s="10">
        <v>4.0874325999999996</v>
      </c>
      <c r="U1171" s="10">
        <v>4.0960796999999998</v>
      </c>
      <c r="V1171" s="10">
        <v>4.0998920999999999</v>
      </c>
      <c r="W1171" s="10">
        <v>4.0993136000000003</v>
      </c>
      <c r="X1171" s="10">
        <v>4.0950066999999999</v>
      </c>
      <c r="Y1171" s="10">
        <v>4.0876339000000002</v>
      </c>
      <c r="Z1171" s="10">
        <v>4.0778575999999997</v>
      </c>
      <c r="AA1171" s="10">
        <v>4.0663402</v>
      </c>
      <c r="AB1171" s="10">
        <v>4.0537099000000003</v>
      </c>
      <c r="AC1171" s="10">
        <v>4.0404494</v>
      </c>
      <c r="AD1171" s="10">
        <v>4.0270035999999996</v>
      </c>
      <c r="AE1171" s="10">
        <v>4.0138173999999998</v>
      </c>
      <c r="AF1171" s="10">
        <v>4.0013354999999997</v>
      </c>
      <c r="AG1171" s="10">
        <v>3.9900028000000001</v>
      </c>
      <c r="AH1171" s="10">
        <v>3.9802024</v>
      </c>
      <c r="AI1171" s="10">
        <v>3.9719855000000002</v>
      </c>
      <c r="AJ1171" s="10">
        <v>3.9652916999999999</v>
      </c>
      <c r="AK1171" s="10">
        <v>3.9600607999999999</v>
      </c>
      <c r="AL1171" s="10">
        <v>3.9562325</v>
      </c>
      <c r="AM1171" s="10">
        <v>3.9537463000000002</v>
      </c>
      <c r="AN1171" s="10">
        <v>3.9525421000000001</v>
      </c>
      <c r="AO1171" s="10">
        <v>3.9525594000000002</v>
      </c>
      <c r="AP1171" s="10">
        <v>3.9537379000000001</v>
      </c>
      <c r="AQ1171" s="10">
        <v>3.9560173999999999</v>
      </c>
      <c r="AR1171" s="10">
        <v>3.9593375000000002</v>
      </c>
      <c r="AS1171" s="10">
        <v>3.9636377999999999</v>
      </c>
      <c r="AT1171" s="10">
        <v>3.9688585000000001</v>
      </c>
      <c r="AU1171" s="10">
        <v>3.9749422000000001</v>
      </c>
      <c r="AV1171" s="10">
        <v>3.9818321000000001</v>
      </c>
      <c r="AW1171" s="10">
        <v>3.9894715000000001</v>
      </c>
      <c r="AX1171" s="10">
        <v>3.9978037</v>
      </c>
      <c r="AY1171" s="10">
        <v>4.0067718000000001</v>
      </c>
      <c r="AZ1171" s="10">
        <v>4.0163191999999999</v>
      </c>
      <c r="BA1171" s="10">
        <v>4.026389</v>
      </c>
      <c r="BB1171" s="10">
        <v>4.0369247000000001</v>
      </c>
      <c r="BC1171" s="10">
        <v>4.0478693000000003</v>
      </c>
      <c r="BD1171" s="10">
        <v>4.0591663000000002</v>
      </c>
      <c r="BE1171" s="10">
        <v>4.0707588000000001</v>
      </c>
      <c r="BF1171" s="10">
        <v>4.0825962999999996</v>
      </c>
      <c r="BG1171" s="10">
        <v>4.0946560999999999</v>
      </c>
      <c r="BH1171" s="10">
        <v>4.1069231000000004</v>
      </c>
      <c r="BI1171" s="10">
        <v>4.1193821000000002</v>
      </c>
      <c r="BJ1171" s="10">
        <v>4.1320179000000001</v>
      </c>
      <c r="BK1171" s="10">
        <v>4.1448155</v>
      </c>
      <c r="BL1171" s="10">
        <v>4.1577596000000003</v>
      </c>
      <c r="BM1171" s="10">
        <v>4.1708352</v>
      </c>
      <c r="BN1171" s="10">
        <v>4.1840270999999998</v>
      </c>
      <c r="BO1171" s="10">
        <v>4.1973200999999998</v>
      </c>
      <c r="BP1171" s="10">
        <v>4.2106991999999996</v>
      </c>
      <c r="BQ1171" s="10">
        <v>4.2241491</v>
      </c>
      <c r="BR1171" s="10">
        <v>4.3058170999999996</v>
      </c>
      <c r="BS1171" s="10">
        <v>4.3882097</v>
      </c>
      <c r="BU1171" s="9">
        <v>99.78</v>
      </c>
      <c r="BV1171" s="9">
        <v>100.3</v>
      </c>
      <c r="BW1171" s="9">
        <v>102.11</v>
      </c>
      <c r="BX1171" s="9">
        <v>102.85</v>
      </c>
      <c r="BY1171" s="9">
        <v>106.83</v>
      </c>
      <c r="BZ1171" s="9">
        <v>108.88</v>
      </c>
      <c r="CA1171" s="9">
        <v>109.23</v>
      </c>
      <c r="CB1171" s="9">
        <v>107.25</v>
      </c>
      <c r="CC1171" s="9">
        <v>98.57</v>
      </c>
      <c r="CD1171" s="9">
        <v>87.06</v>
      </c>
      <c r="CE1171" s="9">
        <v>81.47</v>
      </c>
      <c r="CF1171" s="9">
        <v>77.47</v>
      </c>
      <c r="CG1171" s="9">
        <v>77.27</v>
      </c>
      <c r="CH1171" s="9">
        <v>78.290000000000006</v>
      </c>
      <c r="CI1171" s="9">
        <v>79.510000000000005</v>
      </c>
      <c r="CJ1171" s="9">
        <v>79.22</v>
      </c>
      <c r="CK1171" s="9">
        <v>81.99</v>
      </c>
      <c r="CL1171" s="9">
        <v>83.29</v>
      </c>
      <c r="CM1171" s="9">
        <v>85.02</v>
      </c>
      <c r="CN1171" s="9">
        <v>85.13</v>
      </c>
      <c r="CO1171" s="9">
        <v>78.75</v>
      </c>
      <c r="CP1171" s="9">
        <v>69.52</v>
      </c>
      <c r="CQ1171" s="9">
        <v>64.290000000000006</v>
      </c>
      <c r="CR1171" s="9">
        <v>62.92</v>
      </c>
      <c r="CS1171" s="9">
        <v>61.69</v>
      </c>
      <c r="CT1171" s="9">
        <v>61.37</v>
      </c>
      <c r="CU1171" s="9">
        <v>62.92</v>
      </c>
      <c r="CV1171" s="9">
        <v>68.790000000000006</v>
      </c>
      <c r="CW1171" s="9">
        <v>71.05</v>
      </c>
      <c r="CX1171" s="9">
        <v>72.98</v>
      </c>
      <c r="CY1171" s="9">
        <v>75.05</v>
      </c>
      <c r="CZ1171" s="9">
        <v>74.33</v>
      </c>
      <c r="DA1171" s="9">
        <v>71.95</v>
      </c>
      <c r="DB1171" s="9">
        <v>61.35</v>
      </c>
      <c r="DC1171" s="9">
        <v>57</v>
      </c>
      <c r="DD1171" s="9">
        <v>55.59</v>
      </c>
      <c r="DE1171" s="9">
        <v>56.69</v>
      </c>
      <c r="DF1171" s="9">
        <v>56.92</v>
      </c>
      <c r="DG1171" s="9">
        <v>58.7</v>
      </c>
      <c r="DH1171" s="9">
        <v>63.32</v>
      </c>
      <c r="DI1171" s="9">
        <v>65.3</v>
      </c>
      <c r="DJ1171" s="9">
        <v>67.17</v>
      </c>
      <c r="DK1171" s="9">
        <v>68.33</v>
      </c>
      <c r="DL1171" s="9">
        <v>69.33</v>
      </c>
      <c r="DM1171" s="9">
        <v>68.31</v>
      </c>
      <c r="DN1171" s="9">
        <v>63.28</v>
      </c>
      <c r="DO1171" s="9">
        <v>60.49</v>
      </c>
      <c r="DP1171" s="9">
        <v>57.9</v>
      </c>
      <c r="DR1171" s="9">
        <v>93.25</v>
      </c>
      <c r="DS1171" s="9">
        <v>90</v>
      </c>
      <c r="DT1171" s="9">
        <v>92.76</v>
      </c>
      <c r="DU1171" s="9">
        <v>94.54</v>
      </c>
      <c r="DV1171" s="9">
        <v>97.32</v>
      </c>
      <c r="DW1171" s="9">
        <v>98.89</v>
      </c>
      <c r="DX1171" s="9">
        <v>95.39</v>
      </c>
      <c r="DY1171" s="9">
        <v>96.11</v>
      </c>
      <c r="DZ1171" s="9">
        <v>92.89</v>
      </c>
      <c r="EA1171" s="9">
        <v>82.68</v>
      </c>
      <c r="EB1171" s="9">
        <v>75.540000000000006</v>
      </c>
      <c r="EC1171" s="9">
        <v>73.16</v>
      </c>
      <c r="ED1171" s="9">
        <v>73.87</v>
      </c>
      <c r="EE1171" s="9">
        <v>75.14</v>
      </c>
      <c r="EF1171" s="9">
        <v>77.47</v>
      </c>
      <c r="EG1171" s="9">
        <v>75.59</v>
      </c>
      <c r="EH1171" s="9">
        <v>77.25</v>
      </c>
      <c r="EI1171" s="9">
        <v>77.47</v>
      </c>
      <c r="EJ1171" s="9">
        <v>82.21</v>
      </c>
      <c r="EK1171" s="9">
        <v>81.47</v>
      </c>
      <c r="EL1171" s="9">
        <v>78.64</v>
      </c>
      <c r="EM1171" s="9">
        <v>66.180000000000007</v>
      </c>
      <c r="EN1171" s="9">
        <v>59.48</v>
      </c>
      <c r="EO1171" s="9">
        <v>59.58</v>
      </c>
      <c r="EP1171" s="9">
        <v>59.34</v>
      </c>
      <c r="EQ1171" s="9">
        <v>60.28</v>
      </c>
      <c r="ER1171" s="9">
        <v>62.48</v>
      </c>
      <c r="ES1171" s="9">
        <v>68.400000000000006</v>
      </c>
      <c r="ET1171" s="9">
        <v>70.28</v>
      </c>
      <c r="EU1171" s="9">
        <v>70.680000000000007</v>
      </c>
      <c r="EV1171" s="9">
        <v>70.7</v>
      </c>
      <c r="EW1171" s="9">
        <v>70.17</v>
      </c>
      <c r="EX1171" s="9">
        <v>68.12</v>
      </c>
      <c r="EY1171" s="9">
        <v>63.81</v>
      </c>
      <c r="EZ1171" s="9">
        <v>61.91</v>
      </c>
      <c r="FA1171" s="9">
        <v>60.78</v>
      </c>
      <c r="FB1171" s="9">
        <v>60.66</v>
      </c>
      <c r="FC1171" s="9">
        <v>61.62</v>
      </c>
      <c r="FD1171" s="9">
        <v>63.3</v>
      </c>
      <c r="FE1171" s="9">
        <v>68.930000000000007</v>
      </c>
      <c r="FF1171" s="9">
        <v>70.08</v>
      </c>
      <c r="FG1171" s="9">
        <v>70.62</v>
      </c>
      <c r="FH1171" s="9">
        <v>70.069999999999993</v>
      </c>
      <c r="FI1171" s="9">
        <v>69.87</v>
      </c>
      <c r="FJ1171" s="9">
        <v>68.7</v>
      </c>
      <c r="FK1171" s="9">
        <v>64.12</v>
      </c>
      <c r="FL1171" s="9">
        <v>62.82</v>
      </c>
      <c r="FM1171" s="9">
        <v>62.26</v>
      </c>
      <c r="FO1171" s="9">
        <v>84.506799999999998</v>
      </c>
      <c r="FP1171" s="7">
        <v>80.33</v>
      </c>
      <c r="FQ1171" s="9">
        <v>1.3393999999999999</v>
      </c>
      <c r="FT1171" s="7">
        <v>4.13</v>
      </c>
      <c r="FU1171" s="7">
        <v>4.75</v>
      </c>
      <c r="FV1171" s="9">
        <v>84.794700000000006</v>
      </c>
      <c r="FX1171" s="9">
        <v>79.55</v>
      </c>
      <c r="FY1171" s="9">
        <v>78.55</v>
      </c>
      <c r="FZ1171" s="9">
        <v>76.72</v>
      </c>
      <c r="GA1171" s="9">
        <v>74.25</v>
      </c>
      <c r="GB1171" s="9">
        <v>72.25</v>
      </c>
      <c r="GD1171" s="9">
        <v>79.55</v>
      </c>
      <c r="GE1171" s="9">
        <v>79.23</v>
      </c>
      <c r="GF1171" s="9">
        <v>78.55</v>
      </c>
      <c r="GG1171" s="9">
        <v>77.900000000000006</v>
      </c>
      <c r="GH1171" s="9">
        <v>77.290000000000006</v>
      </c>
      <c r="GI1171" s="9">
        <v>76.72</v>
      </c>
      <c r="GJ1171" s="9">
        <v>76.2</v>
      </c>
      <c r="GK1171" s="9">
        <v>75.72</v>
      </c>
      <c r="GL1171" s="9">
        <v>75.290000000000006</v>
      </c>
      <c r="GM1171" s="9">
        <v>74.91</v>
      </c>
      <c r="GN1171" s="9">
        <v>74.569999999999993</v>
      </c>
      <c r="GO1171" s="9">
        <v>74.25</v>
      </c>
      <c r="GP1171" s="9">
        <v>73.98</v>
      </c>
      <c r="GQ1171" s="9">
        <v>73.739999999999995</v>
      </c>
      <c r="GR1171" s="9">
        <v>73.52</v>
      </c>
      <c r="GS1171" s="9">
        <v>73.33</v>
      </c>
      <c r="GT1171" s="9">
        <v>73.150000000000006</v>
      </c>
      <c r="GU1171" s="9">
        <v>72.959999999999994</v>
      </c>
      <c r="GV1171" s="9">
        <v>72.8</v>
      </c>
      <c r="GW1171" s="9">
        <v>72.680000000000007</v>
      </c>
      <c r="GX1171" s="9">
        <v>72.569999999999993</v>
      </c>
      <c r="GY1171" s="9">
        <v>72.47</v>
      </c>
      <c r="GZ1171" s="9">
        <v>72.36</v>
      </c>
      <c r="HA1171" s="9">
        <v>72.25</v>
      </c>
      <c r="HB1171" s="9">
        <v>72.13</v>
      </c>
      <c r="HC1171" s="9">
        <v>72</v>
      </c>
      <c r="HD1171" s="9">
        <v>71.88</v>
      </c>
      <c r="HE1171" s="9">
        <v>71.77</v>
      </c>
      <c r="HF1171" s="9">
        <v>71.67</v>
      </c>
      <c r="HG1171" s="9">
        <v>71.56</v>
      </c>
      <c r="HH1171" s="9">
        <v>71.47</v>
      </c>
      <c r="HI1171" s="9">
        <v>71.42</v>
      </c>
      <c r="HJ1171" s="9">
        <v>71.37</v>
      </c>
      <c r="HK1171" s="9">
        <v>71.31</v>
      </c>
      <c r="HL1171" s="9">
        <v>71.25</v>
      </c>
      <c r="HM1171" s="9">
        <v>71.16</v>
      </c>
      <c r="HN1171" s="9">
        <v>71.040000000000006</v>
      </c>
      <c r="HO1171" s="9">
        <v>70.94</v>
      </c>
      <c r="HP1171" s="9">
        <v>70.86</v>
      </c>
      <c r="HQ1171" s="9">
        <v>70.75</v>
      </c>
      <c r="HR1171" s="9">
        <v>70.680000000000007</v>
      </c>
      <c r="HS1171" s="9">
        <v>70.59</v>
      </c>
      <c r="HT1171" s="9">
        <v>70.510000000000005</v>
      </c>
      <c r="HU1171" s="9">
        <v>70.48</v>
      </c>
      <c r="HV1171" s="9">
        <v>70.459999999999994</v>
      </c>
      <c r="HW1171" s="9">
        <v>70.430000000000007</v>
      </c>
      <c r="HX1171" s="9">
        <v>70.41</v>
      </c>
      <c r="HY1171" s="9">
        <v>70.34</v>
      </c>
      <c r="ID1171" s="14">
        <v>84.838099999999997</v>
      </c>
      <c r="IE1171" s="14">
        <v>84.747900000000001</v>
      </c>
      <c r="IF1171" s="14">
        <v>-0.10641399999999999</v>
      </c>
      <c r="IH1171" s="7">
        <v>79.55</v>
      </c>
      <c r="II1171" s="9">
        <v>99.78</v>
      </c>
    </row>
    <row r="1172" spans="1:243" x14ac:dyDescent="0.35">
      <c r="A1172" s="6">
        <f t="shared" si="257"/>
        <v>46191</v>
      </c>
      <c r="B1172" s="13">
        <f t="shared" ref="B1172" si="258">MONTH(A1172)</f>
        <v>6</v>
      </c>
      <c r="C1172" s="13">
        <f t="shared" ref="C1172" si="259">YEAR(A1172)</f>
        <v>2026</v>
      </c>
      <c r="D1172">
        <f t="shared" ref="D1172" si="260">C1172*100+B1172</f>
        <v>202606</v>
      </c>
      <c r="E1172">
        <f t="shared" ref="E1172" si="261">IF(B1172&lt;4,1,IF(B1172&lt;7,2,IF(B1172&lt;10,3,4)))</f>
        <v>2</v>
      </c>
      <c r="F1172">
        <f t="shared" ref="F1172" si="262">C1172*100+E1172</f>
        <v>202602</v>
      </c>
      <c r="G1172" t="s">
        <v>2589</v>
      </c>
      <c r="H1172" s="9">
        <v>3.75</v>
      </c>
      <c r="I1172" s="9">
        <v>3.7303000000000002</v>
      </c>
      <c r="J1172" s="10">
        <v>3.7843214999999999</v>
      </c>
      <c r="K1172" s="10">
        <v>3.8144992000000002</v>
      </c>
      <c r="L1172" s="10">
        <v>3.8316620000000001</v>
      </c>
      <c r="M1172" s="10">
        <v>3.8526144000000002</v>
      </c>
      <c r="N1172" s="10">
        <v>3.8943094</v>
      </c>
      <c r="O1172" s="10">
        <v>3.9492533999999999</v>
      </c>
      <c r="P1172" s="10">
        <v>4.0036592999999998</v>
      </c>
      <c r="Q1172" s="10">
        <v>4.0493449999999998</v>
      </c>
      <c r="R1172" s="10">
        <v>4.0839245999999996</v>
      </c>
      <c r="S1172" s="10">
        <v>4.1096655999999996</v>
      </c>
      <c r="T1172" s="10">
        <v>4.1272948999999999</v>
      </c>
      <c r="U1172" s="10">
        <v>4.1377506000000004</v>
      </c>
      <c r="V1172" s="10">
        <v>4.1418625000000002</v>
      </c>
      <c r="W1172" s="10">
        <v>4.1405025999999996</v>
      </c>
      <c r="X1172" s="10">
        <v>4.1345786000000002</v>
      </c>
      <c r="Y1172" s="10">
        <v>4.1249982999999997</v>
      </c>
      <c r="Z1172" s="10">
        <v>4.1126695</v>
      </c>
      <c r="AA1172" s="10">
        <v>4.0984997999999999</v>
      </c>
      <c r="AB1172" s="10">
        <v>4.0833414000000001</v>
      </c>
      <c r="AC1172" s="10">
        <v>4.0677608000000003</v>
      </c>
      <c r="AD1172" s="10">
        <v>4.0522337000000004</v>
      </c>
      <c r="AE1172" s="10">
        <v>4.0372354000000001</v>
      </c>
      <c r="AF1172" s="10">
        <v>4.0232413999999999</v>
      </c>
      <c r="AG1172" s="10">
        <v>4.0107271999999998</v>
      </c>
      <c r="AH1172" s="10">
        <v>4.0000903000000001</v>
      </c>
      <c r="AI1172" s="10">
        <v>3.9913489000000002</v>
      </c>
      <c r="AJ1172" s="10">
        <v>3.9844056999999999</v>
      </c>
      <c r="AK1172" s="10">
        <v>3.9791633000000002</v>
      </c>
      <c r="AL1172" s="10">
        <v>3.9755243</v>
      </c>
      <c r="AM1172" s="10">
        <v>3.9733914000000001</v>
      </c>
      <c r="AN1172" s="10">
        <v>3.9726672000000001</v>
      </c>
      <c r="AO1172" s="10">
        <v>3.9732544000000001</v>
      </c>
      <c r="AP1172" s="10">
        <v>3.9750556000000001</v>
      </c>
      <c r="AQ1172" s="10">
        <v>3.9779734000000002</v>
      </c>
      <c r="AR1172" s="10">
        <v>3.9819105000000001</v>
      </c>
      <c r="AS1172" s="10">
        <v>3.9867696000000001</v>
      </c>
      <c r="AT1172" s="10">
        <v>3.9924596999999999</v>
      </c>
      <c r="AU1172" s="10">
        <v>3.9989181</v>
      </c>
      <c r="AV1172" s="10">
        <v>4.0060900999999998</v>
      </c>
      <c r="AW1172" s="10">
        <v>4.0139208999999996</v>
      </c>
      <c r="AX1172" s="10">
        <v>4.0223556</v>
      </c>
      <c r="AY1172" s="10">
        <v>4.0313395999999999</v>
      </c>
      <c r="AZ1172" s="10">
        <v>4.0408178000000001</v>
      </c>
      <c r="BA1172" s="10">
        <v>4.0507356999999997</v>
      </c>
      <c r="BB1172" s="10">
        <v>4.0610382999999999</v>
      </c>
      <c r="BC1172" s="10">
        <v>4.0716709</v>
      </c>
      <c r="BD1172" s="10">
        <v>4.0825787</v>
      </c>
      <c r="BE1172" s="10">
        <v>4.0937067999999996</v>
      </c>
      <c r="BF1172" s="10">
        <v>4.1050076000000004</v>
      </c>
      <c r="BG1172" s="10">
        <v>4.1164651000000001</v>
      </c>
      <c r="BH1172" s="10">
        <v>4.1280719000000001</v>
      </c>
      <c r="BI1172" s="10">
        <v>4.1398206999999996</v>
      </c>
      <c r="BJ1172" s="10">
        <v>4.1517042000000002</v>
      </c>
      <c r="BK1172" s="10">
        <v>4.1637149999999998</v>
      </c>
      <c r="BL1172" s="10">
        <v>4.1758458000000003</v>
      </c>
      <c r="BM1172" s="10">
        <v>4.1880892999999997</v>
      </c>
      <c r="BN1172" s="10">
        <v>4.2004381000000004</v>
      </c>
      <c r="BO1172" s="10">
        <v>4.2128848999999997</v>
      </c>
      <c r="BP1172" s="10">
        <v>4.2254223</v>
      </c>
      <c r="BQ1172" s="10">
        <v>4.2380430000000002</v>
      </c>
      <c r="BR1172" s="10">
        <v>4.3151868000000002</v>
      </c>
      <c r="BS1172" s="10">
        <v>4.3939684999999997</v>
      </c>
      <c r="BU1172" s="9">
        <v>96.69</v>
      </c>
      <c r="BV1172" s="9">
        <v>97.07</v>
      </c>
      <c r="BW1172" s="9">
        <v>98.99</v>
      </c>
      <c r="BX1172" s="9">
        <v>100.16</v>
      </c>
      <c r="BY1172" s="9">
        <v>104.02</v>
      </c>
      <c r="BZ1172" s="9">
        <v>106.3</v>
      </c>
      <c r="CA1172" s="9">
        <v>106.64</v>
      </c>
      <c r="CB1172" s="9">
        <v>105.03</v>
      </c>
      <c r="CC1172" s="9">
        <v>96.71</v>
      </c>
      <c r="CD1172" s="9">
        <v>86.1</v>
      </c>
      <c r="CE1172" s="9">
        <v>80.95</v>
      </c>
      <c r="CF1172" s="9">
        <v>77.099999999999994</v>
      </c>
      <c r="CG1172" s="9">
        <v>76.849999999999994</v>
      </c>
      <c r="CH1172" s="9">
        <v>77.8</v>
      </c>
      <c r="CI1172" s="9">
        <v>79.150000000000006</v>
      </c>
      <c r="CJ1172" s="9">
        <v>78.95</v>
      </c>
      <c r="CK1172" s="9">
        <v>81.849999999999994</v>
      </c>
      <c r="CL1172" s="9">
        <v>82.91</v>
      </c>
      <c r="CM1172" s="9">
        <v>84.85</v>
      </c>
      <c r="CN1172" s="9">
        <v>84.9</v>
      </c>
      <c r="CO1172" s="9">
        <v>78.62</v>
      </c>
      <c r="CP1172" s="9">
        <v>69.36</v>
      </c>
      <c r="CQ1172" s="9">
        <v>63.99</v>
      </c>
      <c r="CR1172" s="9">
        <v>62.65</v>
      </c>
      <c r="CS1172" s="9">
        <v>61.48</v>
      </c>
      <c r="CT1172" s="9">
        <v>61.17</v>
      </c>
      <c r="CU1172" s="9">
        <v>62.72</v>
      </c>
      <c r="CV1172" s="9">
        <v>68.44</v>
      </c>
      <c r="CW1172" s="9">
        <v>70.709999999999994</v>
      </c>
      <c r="CX1172" s="9">
        <v>72.709999999999994</v>
      </c>
      <c r="CY1172" s="9">
        <v>74.75</v>
      </c>
      <c r="CZ1172" s="9">
        <v>74.36</v>
      </c>
      <c r="DA1172" s="9">
        <v>71.83</v>
      </c>
      <c r="DB1172" s="9">
        <v>61.4</v>
      </c>
      <c r="DC1172" s="9">
        <v>57.04</v>
      </c>
      <c r="DD1172" s="9">
        <v>55.64</v>
      </c>
      <c r="DE1172" s="9">
        <v>56.74</v>
      </c>
      <c r="DF1172" s="9">
        <v>56.89</v>
      </c>
      <c r="DG1172" s="9">
        <v>58.55</v>
      </c>
      <c r="DH1172" s="9">
        <v>63.34</v>
      </c>
      <c r="DI1172" s="9">
        <v>65.319999999999993</v>
      </c>
      <c r="DJ1172" s="9">
        <v>67.2</v>
      </c>
      <c r="DK1172" s="9">
        <v>68.349999999999994</v>
      </c>
      <c r="DL1172" s="9">
        <v>69.349999999999994</v>
      </c>
      <c r="DM1172" s="9">
        <v>68.33</v>
      </c>
      <c r="DN1172" s="9">
        <v>63.17</v>
      </c>
      <c r="DO1172" s="9">
        <v>60.38</v>
      </c>
      <c r="DP1172" s="9">
        <v>57.79</v>
      </c>
      <c r="DR1172" s="9">
        <v>91.46</v>
      </c>
      <c r="DS1172" s="9">
        <v>88.8</v>
      </c>
      <c r="DT1172" s="9">
        <v>92.06</v>
      </c>
      <c r="DU1172" s="9">
        <v>93.81</v>
      </c>
      <c r="DV1172" s="9">
        <v>96.54</v>
      </c>
      <c r="DW1172" s="9">
        <v>98.24</v>
      </c>
      <c r="DX1172" s="9">
        <v>95.27</v>
      </c>
      <c r="DY1172" s="9">
        <v>95.99</v>
      </c>
      <c r="DZ1172" s="9">
        <v>92.78</v>
      </c>
      <c r="EA1172" s="9">
        <v>82.66</v>
      </c>
      <c r="EB1172" s="9">
        <v>75.52</v>
      </c>
      <c r="EC1172" s="9">
        <v>73.14</v>
      </c>
      <c r="ED1172" s="9">
        <v>73.930000000000007</v>
      </c>
      <c r="EE1172" s="9">
        <v>75.2</v>
      </c>
      <c r="EF1172" s="9">
        <v>77.540000000000006</v>
      </c>
      <c r="EG1172" s="9">
        <v>75.930000000000007</v>
      </c>
      <c r="EH1172" s="9">
        <v>77.599999999999994</v>
      </c>
      <c r="EI1172" s="9">
        <v>77.819999999999993</v>
      </c>
      <c r="EJ1172" s="9">
        <v>82.58</v>
      </c>
      <c r="EK1172" s="9">
        <v>81.84</v>
      </c>
      <c r="EL1172" s="9">
        <v>78.989999999999995</v>
      </c>
      <c r="EM1172" s="9">
        <v>66.459999999999994</v>
      </c>
      <c r="EN1172" s="9">
        <v>59.76</v>
      </c>
      <c r="EO1172" s="9">
        <v>59.86</v>
      </c>
      <c r="EP1172" s="9">
        <v>59.62</v>
      </c>
      <c r="EQ1172" s="9">
        <v>60.56</v>
      </c>
      <c r="ER1172" s="9">
        <v>62.76</v>
      </c>
      <c r="ES1172" s="9">
        <v>68.52</v>
      </c>
      <c r="ET1172" s="9">
        <v>70.400000000000006</v>
      </c>
      <c r="EU1172" s="9">
        <v>70.81</v>
      </c>
      <c r="EV1172" s="9">
        <v>70.819999999999993</v>
      </c>
      <c r="EW1172" s="9">
        <v>70.3</v>
      </c>
      <c r="EX1172" s="9">
        <v>68.239999999999995</v>
      </c>
      <c r="EY1172" s="9">
        <v>64.02</v>
      </c>
      <c r="EZ1172" s="9">
        <v>62.12</v>
      </c>
      <c r="FA1172" s="9">
        <v>60.99</v>
      </c>
      <c r="FB1172" s="9">
        <v>60.86</v>
      </c>
      <c r="FC1172" s="9">
        <v>61.82</v>
      </c>
      <c r="FD1172" s="9">
        <v>63.5</v>
      </c>
      <c r="FE1172" s="9">
        <v>69.02</v>
      </c>
      <c r="FF1172" s="9">
        <v>70.16</v>
      </c>
      <c r="FG1172" s="9">
        <v>70.709999999999994</v>
      </c>
      <c r="FH1172" s="9">
        <v>70.16</v>
      </c>
      <c r="FI1172" s="9">
        <v>69.95</v>
      </c>
      <c r="FJ1172" s="9">
        <v>68.78</v>
      </c>
      <c r="FK1172" s="9">
        <v>64.260000000000005</v>
      </c>
      <c r="FL1172" s="9">
        <v>62.96</v>
      </c>
      <c r="FM1172" s="9">
        <v>62.4</v>
      </c>
      <c r="FO1172" s="9">
        <v>84.1083</v>
      </c>
      <c r="FQ1172" s="9">
        <v>1.3252999999999999</v>
      </c>
      <c r="FT1172" s="7">
        <v>4.16</v>
      </c>
      <c r="FU1172" s="7">
        <v>4.76</v>
      </c>
      <c r="FV1172" s="9">
        <v>84.375299999999996</v>
      </c>
      <c r="FX1172" s="9">
        <v>79.849999999999994</v>
      </c>
      <c r="FY1172" s="9">
        <v>78.819999999999993</v>
      </c>
      <c r="FZ1172" s="9">
        <v>76.81</v>
      </c>
      <c r="GA1172" s="9">
        <v>74</v>
      </c>
      <c r="GB1172" s="9">
        <v>71.95</v>
      </c>
      <c r="GD1172" s="9">
        <v>79.849999999999994</v>
      </c>
      <c r="GE1172" s="9">
        <v>79.510000000000005</v>
      </c>
      <c r="GF1172" s="9">
        <v>78.819999999999993</v>
      </c>
      <c r="GG1172" s="9">
        <v>78.12</v>
      </c>
      <c r="GH1172" s="9">
        <v>77.44</v>
      </c>
      <c r="GI1172" s="9">
        <v>76.81</v>
      </c>
      <c r="GJ1172" s="9">
        <v>76.209999999999994</v>
      </c>
      <c r="GK1172" s="9">
        <v>75.66</v>
      </c>
      <c r="GL1172" s="9">
        <v>75.17</v>
      </c>
      <c r="GM1172" s="9">
        <v>74.739999999999995</v>
      </c>
      <c r="GN1172" s="9">
        <v>74.349999999999994</v>
      </c>
      <c r="GO1172" s="9">
        <v>74</v>
      </c>
      <c r="GP1172" s="9">
        <v>73.7</v>
      </c>
      <c r="GQ1172" s="9">
        <v>73.45</v>
      </c>
      <c r="GR1172" s="9">
        <v>73.22</v>
      </c>
      <c r="GS1172" s="9">
        <v>73.02</v>
      </c>
      <c r="GT1172" s="9">
        <v>72.83</v>
      </c>
      <c r="GU1172" s="9">
        <v>72.63</v>
      </c>
      <c r="GV1172" s="9">
        <v>72.47</v>
      </c>
      <c r="GW1172" s="9">
        <v>72.36</v>
      </c>
      <c r="GX1172" s="9">
        <v>72.260000000000005</v>
      </c>
      <c r="GY1172" s="9">
        <v>72.16</v>
      </c>
      <c r="GZ1172" s="9">
        <v>72.06</v>
      </c>
      <c r="HA1172" s="9">
        <v>71.95</v>
      </c>
      <c r="HB1172" s="9">
        <v>71.83</v>
      </c>
      <c r="HC1172" s="9">
        <v>71.709999999999994</v>
      </c>
      <c r="HD1172" s="9">
        <v>71.599999999999994</v>
      </c>
      <c r="HE1172" s="9">
        <v>71.5</v>
      </c>
      <c r="HF1172" s="9">
        <v>71.41</v>
      </c>
      <c r="HG1172" s="9">
        <v>71.31</v>
      </c>
      <c r="HH1172" s="9">
        <v>71.23</v>
      </c>
      <c r="HI1172" s="9">
        <v>71.19</v>
      </c>
      <c r="HJ1172" s="9">
        <v>71.150000000000006</v>
      </c>
      <c r="HK1172" s="9">
        <v>71.099999999999994</v>
      </c>
      <c r="HL1172" s="9">
        <v>71.05</v>
      </c>
      <c r="HM1172" s="9">
        <v>70.959999999999994</v>
      </c>
      <c r="HN1172" s="9">
        <v>70.86</v>
      </c>
      <c r="HO1172" s="9">
        <v>70.790000000000006</v>
      </c>
      <c r="HP1172" s="9">
        <v>70.73</v>
      </c>
      <c r="HQ1172" s="9">
        <v>70.63</v>
      </c>
      <c r="HR1172" s="9">
        <v>70.56</v>
      </c>
      <c r="HS1172" s="9">
        <v>70.47</v>
      </c>
      <c r="HT1172" s="9">
        <v>70.41</v>
      </c>
      <c r="HU1172" s="9">
        <v>70.39</v>
      </c>
      <c r="HV1172" s="9">
        <v>70.38</v>
      </c>
      <c r="HW1172" s="9">
        <v>70.37</v>
      </c>
      <c r="HX1172" s="9">
        <v>70.36</v>
      </c>
      <c r="HY1172" s="9">
        <v>70.31</v>
      </c>
      <c r="ID1172" s="14">
        <v>84.838099999999997</v>
      </c>
      <c r="IE1172" s="14">
        <v>84.747900000000001</v>
      </c>
      <c r="IF1172" s="14">
        <v>-0.10641399999999999</v>
      </c>
      <c r="IH1172" s="7">
        <v>79.849999999999994</v>
      </c>
      <c r="II1172" s="9">
        <v>96.69</v>
      </c>
    </row>
  </sheetData>
  <phoneticPr fontId="16" type="noConversion"/>
  <hyperlinks>
    <hyperlink ref="GG3" r:id="rId1" xr:uid="{2370EAB1-0BF7-4327-925D-7BF4E7854C70}"/>
    <hyperlink ref="IH3" r:id="rId2" xr:uid="{8739300D-2103-4789-B2F9-3E66B150105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5"/>
  <sheetViews>
    <sheetView workbookViewId="0">
      <pane xSplit="2" ySplit="7" topLeftCell="C47" activePane="bottomRight" state="frozen"/>
      <selection activeCell="O33" sqref="O33"/>
      <selection pane="topRight" activeCell="O33" sqref="O33"/>
      <selection pane="bottomLeft" activeCell="O33" sqref="O33"/>
      <selection pane="bottomRight" activeCell="G3" sqref="G3"/>
    </sheetView>
  </sheetViews>
  <sheetFormatPr defaultRowHeight="14.5" x14ac:dyDescent="0.35"/>
  <cols>
    <col min="1" max="1" width="10.7265625" bestFit="1" customWidth="1"/>
    <col min="3" max="13" width="21" customWidth="1"/>
  </cols>
  <sheetData>
    <row r="1" spans="1:7" x14ac:dyDescent="0.35">
      <c r="A1">
        <v>1</v>
      </c>
      <c r="B1">
        <f>+A1+1</f>
        <v>2</v>
      </c>
      <c r="C1">
        <f t="shared" ref="C1:G1" si="0">+B1+1</f>
        <v>3</v>
      </c>
      <c r="D1">
        <f t="shared" si="0"/>
        <v>4</v>
      </c>
      <c r="E1">
        <f t="shared" si="0"/>
        <v>5</v>
      </c>
      <c r="F1">
        <f t="shared" si="0"/>
        <v>6</v>
      </c>
      <c r="G1">
        <f t="shared" si="0"/>
        <v>7</v>
      </c>
    </row>
    <row r="2" spans="1:7" x14ac:dyDescent="0.35">
      <c r="B2" s="3" t="s">
        <v>981</v>
      </c>
      <c r="C2" s="43" t="s">
        <v>2256</v>
      </c>
      <c r="D2" t="s">
        <v>959</v>
      </c>
      <c r="E2" t="s">
        <v>960</v>
      </c>
      <c r="F2" s="2" t="s">
        <v>5</v>
      </c>
      <c r="G2" s="2" t="s">
        <v>1935</v>
      </c>
    </row>
    <row r="3" spans="1:7" s="5" customFormat="1" ht="58" x14ac:dyDescent="0.35">
      <c r="B3" s="5" t="s">
        <v>13</v>
      </c>
      <c r="C3" s="5" t="s">
        <v>2563</v>
      </c>
      <c r="D3" s="5" t="s">
        <v>2168</v>
      </c>
      <c r="E3" s="5" t="s">
        <v>962</v>
      </c>
      <c r="F3" s="5" t="s">
        <v>16</v>
      </c>
      <c r="G3" s="5" t="s">
        <v>872</v>
      </c>
    </row>
    <row r="4" spans="1:7" x14ac:dyDescent="0.35">
      <c r="B4" t="s">
        <v>12</v>
      </c>
      <c r="C4" t="s">
        <v>2562</v>
      </c>
      <c r="D4" t="s">
        <v>2167</v>
      </c>
      <c r="E4" t="s">
        <v>2357</v>
      </c>
      <c r="F4" t="s">
        <v>983</v>
      </c>
      <c r="G4" t="s">
        <v>2251</v>
      </c>
    </row>
    <row r="5" spans="1:7" x14ac:dyDescent="0.35">
      <c r="B5" t="s">
        <v>11</v>
      </c>
      <c r="C5" t="s">
        <v>2356</v>
      </c>
      <c r="D5" t="s">
        <v>2089</v>
      </c>
      <c r="E5" t="s">
        <v>2356</v>
      </c>
      <c r="F5" t="s">
        <v>2564</v>
      </c>
      <c r="G5" t="s">
        <v>2565</v>
      </c>
    </row>
    <row r="6" spans="1:7" x14ac:dyDescent="0.35">
      <c r="B6" t="s">
        <v>10</v>
      </c>
      <c r="C6" t="s">
        <v>871</v>
      </c>
      <c r="D6" t="s">
        <v>871</v>
      </c>
      <c r="E6" t="s">
        <v>871</v>
      </c>
      <c r="F6" t="s">
        <v>14</v>
      </c>
      <c r="G6" t="s">
        <v>871</v>
      </c>
    </row>
    <row r="7" spans="1:7" x14ac:dyDescent="0.35">
      <c r="B7" t="s">
        <v>9</v>
      </c>
      <c r="C7" t="s">
        <v>2561</v>
      </c>
      <c r="D7" t="s">
        <v>2166</v>
      </c>
      <c r="E7" t="s">
        <v>2355</v>
      </c>
      <c r="F7" t="s">
        <v>2543</v>
      </c>
      <c r="G7" t="s">
        <v>2549</v>
      </c>
    </row>
    <row r="8" spans="1:7" x14ac:dyDescent="0.35">
      <c r="A8" s="6">
        <v>42005</v>
      </c>
      <c r="B8" t="s">
        <v>982</v>
      </c>
      <c r="C8" s="4">
        <v>0.1</v>
      </c>
      <c r="D8" s="7" t="e">
        <v>#N/A</v>
      </c>
      <c r="E8" s="7" t="e">
        <v>#N/A</v>
      </c>
      <c r="F8" s="4">
        <v>99.5</v>
      </c>
      <c r="G8" s="9">
        <v>0.5</v>
      </c>
    </row>
    <row r="9" spans="1:7" x14ac:dyDescent="0.35">
      <c r="A9" s="6">
        <v>42095</v>
      </c>
      <c r="B9" t="s">
        <v>984</v>
      </c>
      <c r="C9" s="4">
        <v>0</v>
      </c>
      <c r="D9" s="7" t="e">
        <v>#N/A</v>
      </c>
      <c r="E9" s="7" t="e">
        <v>#N/A</v>
      </c>
      <c r="F9" s="4">
        <v>100.06666666666666</v>
      </c>
      <c r="G9" s="9">
        <v>0.5</v>
      </c>
    </row>
    <row r="10" spans="1:7" x14ac:dyDescent="0.35">
      <c r="A10" s="6">
        <v>42186</v>
      </c>
      <c r="B10" t="s">
        <v>985</v>
      </c>
      <c r="C10" s="4">
        <v>0</v>
      </c>
      <c r="D10" s="7" t="e">
        <v>#N/A</v>
      </c>
      <c r="E10" s="7" t="e">
        <v>#N/A</v>
      </c>
      <c r="F10" s="4">
        <v>100.16666666666667</v>
      </c>
      <c r="G10" s="9">
        <v>0.5</v>
      </c>
    </row>
    <row r="11" spans="1:7" x14ac:dyDescent="0.35">
      <c r="A11" s="6">
        <v>42278</v>
      </c>
      <c r="B11" t="s">
        <v>986</v>
      </c>
      <c r="C11" s="4">
        <v>0.1</v>
      </c>
      <c r="D11" s="7" t="e">
        <v>#N/A</v>
      </c>
      <c r="E11" s="7" t="e">
        <v>#N/A</v>
      </c>
      <c r="F11" s="4">
        <v>100.3</v>
      </c>
      <c r="G11" s="9">
        <v>0.5</v>
      </c>
    </row>
    <row r="12" spans="1:7" x14ac:dyDescent="0.35">
      <c r="A12" s="6">
        <v>42370</v>
      </c>
      <c r="B12" t="s">
        <v>987</v>
      </c>
      <c r="C12" s="4">
        <v>0.3</v>
      </c>
      <c r="D12" s="7" t="e">
        <v>#N/A</v>
      </c>
      <c r="E12" s="7" t="e">
        <v>#N/A</v>
      </c>
      <c r="F12" s="4">
        <v>99.833333333333329</v>
      </c>
      <c r="G12" s="9">
        <v>0.5</v>
      </c>
    </row>
    <row r="13" spans="1:7" x14ac:dyDescent="0.35">
      <c r="A13" s="6">
        <v>42461</v>
      </c>
      <c r="B13" t="s">
        <v>988</v>
      </c>
      <c r="C13" s="4">
        <v>0.4</v>
      </c>
      <c r="D13" s="7" t="e">
        <v>#N/A</v>
      </c>
      <c r="E13" s="7" t="e">
        <v>#N/A</v>
      </c>
      <c r="F13" s="4">
        <v>100.40000000000002</v>
      </c>
      <c r="G13" s="9">
        <v>0.5</v>
      </c>
    </row>
    <row r="14" spans="1:7" x14ac:dyDescent="0.35">
      <c r="A14" s="6">
        <v>42552</v>
      </c>
      <c r="B14" t="s">
        <v>989</v>
      </c>
      <c r="C14" s="4">
        <v>0.7</v>
      </c>
      <c r="D14" s="7" t="e">
        <v>#N/A</v>
      </c>
      <c r="E14" s="7" t="e">
        <v>#N/A</v>
      </c>
      <c r="F14" s="4">
        <v>100.86666666666667</v>
      </c>
      <c r="G14" s="9">
        <v>0.25</v>
      </c>
    </row>
    <row r="15" spans="1:7" x14ac:dyDescent="0.35">
      <c r="A15" s="6">
        <v>42644</v>
      </c>
      <c r="B15" t="s">
        <v>990</v>
      </c>
      <c r="C15" s="4">
        <v>1.2</v>
      </c>
      <c r="D15" s="7" t="e">
        <v>#N/A</v>
      </c>
      <c r="E15" s="7" t="e">
        <v>#N/A</v>
      </c>
      <c r="F15" s="4">
        <v>101.5</v>
      </c>
      <c r="G15" s="9">
        <v>0.25</v>
      </c>
    </row>
    <row r="16" spans="1:7" x14ac:dyDescent="0.35">
      <c r="A16" s="6">
        <v>42736</v>
      </c>
      <c r="B16" t="s">
        <v>991</v>
      </c>
      <c r="C16" s="4">
        <v>2.1</v>
      </c>
      <c r="D16" s="7" t="e">
        <v>#N/A</v>
      </c>
      <c r="E16" s="7" t="e">
        <v>#N/A</v>
      </c>
      <c r="F16" s="4">
        <v>102</v>
      </c>
      <c r="G16" s="9">
        <v>0.25</v>
      </c>
    </row>
    <row r="17" spans="1:7" x14ac:dyDescent="0.35">
      <c r="A17" s="6">
        <v>42826</v>
      </c>
      <c r="B17" t="s">
        <v>992</v>
      </c>
      <c r="C17" s="4">
        <v>2.7</v>
      </c>
      <c r="D17" s="7" t="e">
        <v>#N/A</v>
      </c>
      <c r="E17" s="7" t="e">
        <v>#N/A</v>
      </c>
      <c r="F17" s="4">
        <v>103.16666666666667</v>
      </c>
      <c r="G17" s="9">
        <v>0.25</v>
      </c>
    </row>
    <row r="18" spans="1:7" x14ac:dyDescent="0.35">
      <c r="A18" s="6">
        <v>42917</v>
      </c>
      <c r="B18" t="s">
        <v>993</v>
      </c>
      <c r="C18" s="4">
        <v>2.8</v>
      </c>
      <c r="D18" s="7" t="e">
        <v>#N/A</v>
      </c>
      <c r="E18" s="7" t="e">
        <v>#N/A</v>
      </c>
      <c r="F18" s="4">
        <v>103.7</v>
      </c>
      <c r="G18" s="9">
        <v>0.25</v>
      </c>
    </row>
    <row r="19" spans="1:7" x14ac:dyDescent="0.35">
      <c r="A19" s="6">
        <v>43009</v>
      </c>
      <c r="B19" t="s">
        <v>994</v>
      </c>
      <c r="C19" s="4">
        <v>3</v>
      </c>
      <c r="D19" s="7" t="e">
        <v>#N/A</v>
      </c>
      <c r="E19" s="7" t="e">
        <v>#N/A</v>
      </c>
      <c r="F19" s="4">
        <v>104.56666666666668</v>
      </c>
      <c r="G19" s="9">
        <v>0.5</v>
      </c>
    </row>
    <row r="20" spans="1:7" x14ac:dyDescent="0.35">
      <c r="A20" s="6">
        <v>43101</v>
      </c>
      <c r="B20" t="s">
        <v>995</v>
      </c>
      <c r="C20" s="4">
        <v>2.7</v>
      </c>
      <c r="D20" s="7" t="e">
        <v>#N/A</v>
      </c>
      <c r="E20" s="7" t="e">
        <v>#N/A</v>
      </c>
      <c r="F20" s="4">
        <v>104.76666666666667</v>
      </c>
      <c r="G20" s="9">
        <v>0.5</v>
      </c>
    </row>
    <row r="21" spans="1:7" x14ac:dyDescent="0.35">
      <c r="A21" s="6">
        <v>43191</v>
      </c>
      <c r="B21" t="s">
        <v>996</v>
      </c>
      <c r="C21" s="4">
        <v>2.4</v>
      </c>
      <c r="D21" s="7" t="e">
        <v>#N/A</v>
      </c>
      <c r="E21" s="7" t="e">
        <v>#N/A</v>
      </c>
      <c r="F21" s="4">
        <v>105.66666666666667</v>
      </c>
      <c r="G21" s="9">
        <v>0.5</v>
      </c>
    </row>
    <row r="22" spans="1:7" x14ac:dyDescent="0.35">
      <c r="A22" s="6">
        <v>43282</v>
      </c>
      <c r="B22" t="s">
        <v>997</v>
      </c>
      <c r="C22" s="4">
        <v>2.5</v>
      </c>
      <c r="D22" s="7" t="e">
        <v>#N/A</v>
      </c>
      <c r="E22" s="7" t="e">
        <v>#N/A</v>
      </c>
      <c r="F22" s="4">
        <v>106.3</v>
      </c>
      <c r="G22" s="9">
        <v>0.75</v>
      </c>
    </row>
    <row r="23" spans="1:7" x14ac:dyDescent="0.35">
      <c r="A23" s="6">
        <v>43374</v>
      </c>
      <c r="B23" t="s">
        <v>998</v>
      </c>
      <c r="C23" s="4">
        <v>2.2999999999999998</v>
      </c>
      <c r="D23" s="7" t="e">
        <v>#N/A</v>
      </c>
      <c r="E23" s="7" t="e">
        <v>#N/A</v>
      </c>
      <c r="F23" s="4">
        <v>106.93333333333332</v>
      </c>
      <c r="G23" s="9">
        <v>0.75</v>
      </c>
    </row>
    <row r="24" spans="1:7" x14ac:dyDescent="0.35">
      <c r="A24" s="6">
        <v>43466</v>
      </c>
      <c r="B24" t="s">
        <v>999</v>
      </c>
      <c r="C24" s="4">
        <v>1.9</v>
      </c>
      <c r="D24" s="7" t="e">
        <v>#N/A</v>
      </c>
      <c r="E24" s="7" t="e">
        <v>#N/A</v>
      </c>
      <c r="F24" s="4">
        <v>106.7</v>
      </c>
      <c r="G24" s="9">
        <v>0.75</v>
      </c>
    </row>
    <row r="25" spans="1:7" x14ac:dyDescent="0.35">
      <c r="A25" s="6">
        <v>43556</v>
      </c>
      <c r="B25" t="s">
        <v>1000</v>
      </c>
      <c r="C25" s="4">
        <v>2</v>
      </c>
      <c r="D25" s="7" t="e">
        <v>#N/A</v>
      </c>
      <c r="E25" s="7" t="e">
        <v>#N/A</v>
      </c>
      <c r="F25" s="4">
        <v>107.8</v>
      </c>
      <c r="G25" s="9">
        <v>0.75</v>
      </c>
    </row>
    <row r="26" spans="1:7" x14ac:dyDescent="0.35">
      <c r="A26" s="6">
        <v>43647</v>
      </c>
      <c r="B26" t="s">
        <v>1001</v>
      </c>
      <c r="C26" s="4">
        <v>1.8</v>
      </c>
      <c r="D26" s="7" t="e">
        <v>#N/A</v>
      </c>
      <c r="E26" s="7" t="e">
        <v>#N/A</v>
      </c>
      <c r="F26" s="4">
        <v>108.26666666666667</v>
      </c>
      <c r="G26" s="9">
        <v>0.75</v>
      </c>
    </row>
    <row r="27" spans="1:7" x14ac:dyDescent="0.35">
      <c r="A27" s="6">
        <v>43739</v>
      </c>
      <c r="B27" t="s">
        <v>1002</v>
      </c>
      <c r="C27" s="4">
        <v>1.4</v>
      </c>
      <c r="D27" s="7" t="e">
        <v>#N/A</v>
      </c>
      <c r="E27" s="7" t="e">
        <v>#N/A</v>
      </c>
      <c r="F27" s="4">
        <v>108.43333333333334</v>
      </c>
      <c r="G27" s="9">
        <v>0.75</v>
      </c>
    </row>
    <row r="28" spans="1:7" x14ac:dyDescent="0.35">
      <c r="A28" s="6">
        <v>43831</v>
      </c>
      <c r="B28" t="s">
        <v>1003</v>
      </c>
      <c r="C28" s="4">
        <v>1.7</v>
      </c>
      <c r="D28" s="7" t="e">
        <v>#N/A</v>
      </c>
      <c r="E28" s="7" t="e">
        <v>#N/A</v>
      </c>
      <c r="F28" s="4">
        <v>108.46666666666665</v>
      </c>
      <c r="G28" s="9">
        <v>0.1</v>
      </c>
    </row>
    <row r="29" spans="1:7" x14ac:dyDescent="0.35">
      <c r="A29" s="6">
        <v>43922</v>
      </c>
      <c r="B29" t="s">
        <v>1004</v>
      </c>
      <c r="C29" s="4">
        <v>0.6</v>
      </c>
      <c r="D29" s="7" t="e">
        <v>#N/A</v>
      </c>
      <c r="E29" s="7" t="e">
        <v>#N/A</v>
      </c>
      <c r="F29" s="4">
        <v>108.53333333333335</v>
      </c>
      <c r="G29" s="9">
        <v>0.1</v>
      </c>
    </row>
    <row r="30" spans="1:7" x14ac:dyDescent="0.35">
      <c r="A30" s="6">
        <v>44013</v>
      </c>
      <c r="B30" t="s">
        <v>1005</v>
      </c>
      <c r="C30" s="4">
        <v>0.6</v>
      </c>
      <c r="D30" s="7" t="e">
        <v>#N/A</v>
      </c>
      <c r="E30" s="7" t="e">
        <v>#N/A</v>
      </c>
      <c r="F30" s="4">
        <v>108.93333333333332</v>
      </c>
      <c r="G30" s="9">
        <v>0.1</v>
      </c>
    </row>
    <row r="31" spans="1:7" x14ac:dyDescent="0.35">
      <c r="A31" s="6">
        <v>44105</v>
      </c>
      <c r="B31" t="s">
        <v>1006</v>
      </c>
      <c r="C31" s="4">
        <v>0.5</v>
      </c>
      <c r="D31" s="7" t="e">
        <v>#N/A</v>
      </c>
      <c r="E31" s="7" t="e">
        <v>#N/A</v>
      </c>
      <c r="F31" s="4">
        <v>109.06666666666666</v>
      </c>
      <c r="G31" s="9">
        <v>0.1</v>
      </c>
    </row>
    <row r="32" spans="1:7" x14ac:dyDescent="0.35">
      <c r="A32" s="6">
        <v>44197</v>
      </c>
      <c r="B32" t="s">
        <v>1007</v>
      </c>
      <c r="C32" s="4">
        <v>0.6</v>
      </c>
      <c r="D32" s="7" t="e">
        <v>#N/A</v>
      </c>
      <c r="E32" s="7" t="e">
        <v>#N/A</v>
      </c>
      <c r="F32" s="4">
        <v>109.16666666666667</v>
      </c>
      <c r="G32" s="9">
        <v>0.1</v>
      </c>
    </row>
    <row r="33" spans="1:7" x14ac:dyDescent="0.35">
      <c r="A33" s="6">
        <v>44287</v>
      </c>
      <c r="B33" t="s">
        <v>1008</v>
      </c>
      <c r="C33" s="4">
        <v>2.1</v>
      </c>
      <c r="D33" s="7" t="e">
        <v>#N/A</v>
      </c>
      <c r="E33" s="7" t="e">
        <v>#N/A</v>
      </c>
      <c r="F33" s="4">
        <v>110.73333333333333</v>
      </c>
      <c r="G33" s="9">
        <v>0.1</v>
      </c>
    </row>
    <row r="34" spans="1:7" x14ac:dyDescent="0.35">
      <c r="A34" s="6">
        <v>44378</v>
      </c>
      <c r="B34" t="s">
        <v>1009</v>
      </c>
      <c r="C34" s="4">
        <v>2.8</v>
      </c>
      <c r="D34" s="7" t="e">
        <v>#N/A</v>
      </c>
      <c r="E34" s="7" t="e">
        <v>#N/A</v>
      </c>
      <c r="F34" s="4">
        <v>111.93333333333332</v>
      </c>
      <c r="G34" s="9">
        <v>0.1</v>
      </c>
    </row>
    <row r="35" spans="1:7" x14ac:dyDescent="0.35">
      <c r="A35" s="6">
        <v>44470</v>
      </c>
      <c r="B35" t="s">
        <v>1010</v>
      </c>
      <c r="C35" s="4">
        <v>4.9000000000000004</v>
      </c>
      <c r="D35" s="7" t="e">
        <v>#N/A</v>
      </c>
      <c r="E35" s="7" t="e">
        <v>#N/A</v>
      </c>
      <c r="F35" s="4">
        <v>114.39999999999999</v>
      </c>
      <c r="G35" s="9">
        <v>0.25</v>
      </c>
    </row>
    <row r="36" spans="1:7" x14ac:dyDescent="0.35">
      <c r="A36" s="6">
        <v>44562</v>
      </c>
      <c r="B36" t="s">
        <v>1011</v>
      </c>
      <c r="C36" s="4">
        <v>6.2</v>
      </c>
      <c r="D36" s="7" t="e">
        <v>#N/A</v>
      </c>
      <c r="E36" s="7" t="e">
        <v>#N/A</v>
      </c>
      <c r="F36" s="4">
        <v>115.93333333333332</v>
      </c>
      <c r="G36" s="9">
        <v>0.75</v>
      </c>
    </row>
    <row r="37" spans="1:7" x14ac:dyDescent="0.35">
      <c r="A37" s="6">
        <v>44652</v>
      </c>
      <c r="B37" t="s">
        <v>1012</v>
      </c>
      <c r="C37" s="4">
        <v>9.1999999999999993</v>
      </c>
      <c r="D37" s="7" t="e">
        <v>#N/A</v>
      </c>
      <c r="E37" s="7" t="e">
        <v>#N/A</v>
      </c>
      <c r="F37" s="4">
        <v>120.86666666666667</v>
      </c>
      <c r="G37" s="9">
        <v>1.25</v>
      </c>
    </row>
    <row r="38" spans="1:7" x14ac:dyDescent="0.35">
      <c r="A38" s="6">
        <v>44743</v>
      </c>
      <c r="B38" t="s">
        <v>1013</v>
      </c>
      <c r="C38" s="4">
        <v>10</v>
      </c>
      <c r="D38" s="7" t="e">
        <v>#N/A</v>
      </c>
      <c r="E38" s="7" t="e">
        <v>#N/A</v>
      </c>
      <c r="F38" s="4">
        <v>123.13333333333333</v>
      </c>
      <c r="G38" s="9">
        <v>2.25</v>
      </c>
    </row>
    <row r="39" spans="1:7" x14ac:dyDescent="0.35">
      <c r="A39" s="6">
        <v>44835</v>
      </c>
      <c r="B39" t="s">
        <v>1014</v>
      </c>
      <c r="C39" s="4">
        <v>10.7</v>
      </c>
      <c r="D39" s="7" t="e">
        <v>#N/A</v>
      </c>
      <c r="E39" s="7" t="e">
        <v>#N/A</v>
      </c>
      <c r="F39" s="4">
        <v>126.7</v>
      </c>
      <c r="G39" s="9">
        <v>3.5</v>
      </c>
    </row>
    <row r="40" spans="1:7" x14ac:dyDescent="0.35">
      <c r="A40" s="6">
        <v>44927</v>
      </c>
      <c r="B40" t="s">
        <v>961</v>
      </c>
      <c r="C40" s="4">
        <v>10.199999999999999</v>
      </c>
      <c r="D40" s="7" t="e">
        <v>#N/A</v>
      </c>
      <c r="E40" s="7" t="e">
        <v>#N/A</v>
      </c>
      <c r="F40" s="4">
        <v>127.73333333333335</v>
      </c>
      <c r="G40" s="9">
        <v>4.25</v>
      </c>
    </row>
    <row r="41" spans="1:7" x14ac:dyDescent="0.35">
      <c r="A41" s="6">
        <v>45017</v>
      </c>
      <c r="B41" t="s">
        <v>963</v>
      </c>
      <c r="C41" s="4">
        <v>8.4</v>
      </c>
      <c r="D41" s="7" t="e">
        <v>#N/A</v>
      </c>
      <c r="E41" s="7" t="e">
        <v>#N/A</v>
      </c>
      <c r="F41" s="4">
        <v>131.06666666666669</v>
      </c>
      <c r="G41" s="9">
        <v>5</v>
      </c>
    </row>
    <row r="42" spans="1:7" x14ac:dyDescent="0.35">
      <c r="A42" s="6">
        <v>45108</v>
      </c>
      <c r="B42" t="s">
        <v>964</v>
      </c>
      <c r="C42" s="4">
        <v>6.7</v>
      </c>
      <c r="D42" s="7" t="e">
        <v>#N/A</v>
      </c>
      <c r="E42" s="7" t="e">
        <v>#N/A</v>
      </c>
      <c r="F42" s="4">
        <v>131.4</v>
      </c>
      <c r="G42" s="9">
        <v>5.25</v>
      </c>
    </row>
    <row r="43" spans="1:7" x14ac:dyDescent="0.35">
      <c r="A43" s="6">
        <v>45200</v>
      </c>
      <c r="B43" t="s">
        <v>965</v>
      </c>
      <c r="C43" s="4">
        <v>4.2</v>
      </c>
      <c r="D43" s="7" t="e">
        <v>#N/A</v>
      </c>
      <c r="E43" s="7" t="e">
        <v>#N/A</v>
      </c>
      <c r="F43" s="4">
        <v>131.96666666666667</v>
      </c>
      <c r="G43" s="9">
        <v>5.25</v>
      </c>
    </row>
    <row r="44" spans="1:7" x14ac:dyDescent="0.35">
      <c r="A44" s="6">
        <v>45292</v>
      </c>
      <c r="B44" t="s">
        <v>966</v>
      </c>
      <c r="C44" s="4">
        <v>3.5</v>
      </c>
      <c r="D44" s="7" t="e">
        <v>#N/A</v>
      </c>
      <c r="E44" s="7" t="e">
        <v>#N/A</v>
      </c>
      <c r="F44" s="4">
        <v>132.26666666666668</v>
      </c>
      <c r="G44" s="9">
        <v>5.25</v>
      </c>
    </row>
    <row r="45" spans="1:7" x14ac:dyDescent="0.35">
      <c r="A45" s="6">
        <v>45383</v>
      </c>
      <c r="B45" t="s">
        <v>967</v>
      </c>
      <c r="C45" s="4">
        <v>2.1</v>
      </c>
      <c r="D45" s="7" t="e">
        <v>#N/A</v>
      </c>
      <c r="E45" s="7" t="e">
        <v>#N/A</v>
      </c>
      <c r="F45" s="4">
        <v>133.83333333333334</v>
      </c>
      <c r="G45" s="9">
        <v>5.25</v>
      </c>
    </row>
    <row r="46" spans="1:7" x14ac:dyDescent="0.35">
      <c r="A46" s="6">
        <v>45474</v>
      </c>
      <c r="B46" t="s">
        <v>968</v>
      </c>
      <c r="C46" s="4">
        <v>2</v>
      </c>
      <c r="D46" s="7" t="e">
        <v>#N/A</v>
      </c>
      <c r="E46" s="7" t="e">
        <v>#N/A</v>
      </c>
      <c r="F46" s="4">
        <v>134.1</v>
      </c>
      <c r="G46" s="9">
        <v>5</v>
      </c>
    </row>
    <row r="47" spans="1:7" x14ac:dyDescent="0.35">
      <c r="A47" s="6">
        <v>45566</v>
      </c>
      <c r="B47" t="s">
        <v>969</v>
      </c>
      <c r="C47" s="4">
        <v>2.5</v>
      </c>
      <c r="D47" s="7" t="e">
        <v>#N/A</v>
      </c>
      <c r="E47" s="7" t="e">
        <v>#N/A</v>
      </c>
      <c r="F47" s="4">
        <v>135.23333333333335</v>
      </c>
      <c r="G47" s="9">
        <v>4.75</v>
      </c>
    </row>
    <row r="48" spans="1:7" x14ac:dyDescent="0.35">
      <c r="A48" s="6">
        <v>45658</v>
      </c>
      <c r="B48" t="s">
        <v>970</v>
      </c>
      <c r="C48" s="4">
        <v>2.8</v>
      </c>
      <c r="D48" s="7" t="e">
        <v>#N/A</v>
      </c>
      <c r="E48" s="7" t="e">
        <v>#N/A</v>
      </c>
      <c r="F48" s="4">
        <v>135.96666666666667</v>
      </c>
      <c r="G48" s="9">
        <v>4.5</v>
      </c>
    </row>
    <row r="49" spans="1:7" x14ac:dyDescent="0.35">
      <c r="A49" s="6">
        <v>45748</v>
      </c>
      <c r="B49" t="s">
        <v>971</v>
      </c>
      <c r="C49" s="4">
        <v>3.5</v>
      </c>
      <c r="D49" s="7" t="e">
        <v>#N/A</v>
      </c>
      <c r="E49" s="7" t="e">
        <v>#N/A</v>
      </c>
      <c r="F49" s="4">
        <v>138.5</v>
      </c>
      <c r="G49" s="9">
        <v>4.25</v>
      </c>
    </row>
    <row r="50" spans="1:7" x14ac:dyDescent="0.35">
      <c r="A50" s="6">
        <v>45839</v>
      </c>
      <c r="B50" t="s">
        <v>972</v>
      </c>
      <c r="C50" s="4">
        <v>3.8</v>
      </c>
      <c r="D50" s="7">
        <v>3.8</v>
      </c>
      <c r="E50" s="7" t="e">
        <v>#N/A</v>
      </c>
      <c r="F50" s="4">
        <v>139.20000000000002</v>
      </c>
      <c r="G50" s="9">
        <v>4</v>
      </c>
    </row>
    <row r="51" spans="1:7" x14ac:dyDescent="0.35">
      <c r="A51" s="6">
        <v>45931</v>
      </c>
      <c r="B51" t="s">
        <v>973</v>
      </c>
      <c r="C51" s="4">
        <v>3.4</v>
      </c>
      <c r="D51" s="7">
        <v>3.5</v>
      </c>
      <c r="E51" s="7" t="e">
        <v>#N/A</v>
      </c>
      <c r="F51" s="4">
        <v>139.79999999999998</v>
      </c>
      <c r="G51" s="9">
        <v>3.75</v>
      </c>
    </row>
    <row r="52" spans="1:7" x14ac:dyDescent="0.35">
      <c r="A52" s="6">
        <v>46023</v>
      </c>
      <c r="B52" t="s">
        <v>974</v>
      </c>
      <c r="C52" s="4">
        <v>3.1</v>
      </c>
      <c r="D52" s="7">
        <v>3</v>
      </c>
      <c r="E52" s="7">
        <v>3.7</v>
      </c>
      <c r="F52" s="4">
        <v>140.20000000000002</v>
      </c>
      <c r="G52" s="9">
        <v>3.75</v>
      </c>
    </row>
    <row r="53" spans="1:7" x14ac:dyDescent="0.35">
      <c r="A53" s="6">
        <v>46113</v>
      </c>
      <c r="B53" t="s">
        <v>975</v>
      </c>
      <c r="C53" s="4">
        <v>3.1</v>
      </c>
      <c r="D53" s="7">
        <v>2.8</v>
      </c>
      <c r="E53" s="7">
        <v>3.54</v>
      </c>
    </row>
    <row r="54" spans="1:7" x14ac:dyDescent="0.35">
      <c r="A54" s="6">
        <v>46204</v>
      </c>
      <c r="B54" t="s">
        <v>976</v>
      </c>
      <c r="C54" s="4">
        <v>3.3</v>
      </c>
      <c r="D54" s="7">
        <v>2.5</v>
      </c>
      <c r="E54" s="7">
        <v>3.38</v>
      </c>
    </row>
    <row r="55" spans="1:7" x14ac:dyDescent="0.35">
      <c r="A55" s="6">
        <v>46296</v>
      </c>
      <c r="B55" t="s">
        <v>977</v>
      </c>
      <c r="C55" s="4">
        <v>3.6</v>
      </c>
      <c r="D55" s="7">
        <v>2.2000000000000002</v>
      </c>
      <c r="E55" s="7">
        <v>3.33</v>
      </c>
    </row>
    <row r="56" spans="1:7" x14ac:dyDescent="0.35">
      <c r="A56" s="6">
        <v>46388</v>
      </c>
      <c r="B56" t="s">
        <v>978</v>
      </c>
      <c r="C56" s="4">
        <v>3.4</v>
      </c>
      <c r="D56" s="7">
        <v>2</v>
      </c>
      <c r="E56" s="7">
        <v>3.34</v>
      </c>
    </row>
    <row r="57" spans="1:7" x14ac:dyDescent="0.35">
      <c r="A57" s="6">
        <v>46478</v>
      </c>
      <c r="B57" t="s">
        <v>979</v>
      </c>
      <c r="C57" s="4">
        <v>2.9</v>
      </c>
      <c r="D57" s="7">
        <v>1.7</v>
      </c>
      <c r="E57" s="7">
        <v>3.38</v>
      </c>
    </row>
    <row r="58" spans="1:7" x14ac:dyDescent="0.35">
      <c r="A58" s="6">
        <v>46569</v>
      </c>
      <c r="B58" t="s">
        <v>1392</v>
      </c>
      <c r="C58" s="4">
        <v>2.2999999999999998</v>
      </c>
      <c r="D58" s="7">
        <v>1.7</v>
      </c>
      <c r="E58" s="7">
        <v>3.43</v>
      </c>
    </row>
    <row r="59" spans="1:7" x14ac:dyDescent="0.35">
      <c r="A59" s="6">
        <v>46661</v>
      </c>
      <c r="B59" t="s">
        <v>1440</v>
      </c>
      <c r="C59" s="4">
        <v>1.7</v>
      </c>
      <c r="D59" s="7">
        <v>1.7</v>
      </c>
      <c r="E59" s="7">
        <v>3.48</v>
      </c>
    </row>
    <row r="60" spans="1:7" x14ac:dyDescent="0.35">
      <c r="A60" s="6">
        <v>46753</v>
      </c>
      <c r="B60" t="s">
        <v>1875</v>
      </c>
      <c r="C60" s="4">
        <v>1.4</v>
      </c>
      <c r="D60" s="7">
        <v>1.8</v>
      </c>
      <c r="E60" s="7">
        <v>3.53</v>
      </c>
    </row>
    <row r="61" spans="1:7" x14ac:dyDescent="0.35">
      <c r="A61" s="6">
        <v>46844</v>
      </c>
      <c r="B61" t="s">
        <v>2022</v>
      </c>
      <c r="C61" s="4">
        <v>1.5</v>
      </c>
      <c r="D61" s="7">
        <v>1.8</v>
      </c>
      <c r="E61" s="7">
        <v>3.57</v>
      </c>
    </row>
    <row r="62" spans="1:7" x14ac:dyDescent="0.35">
      <c r="A62" s="6">
        <v>46935</v>
      </c>
      <c r="B62" t="s">
        <v>2090</v>
      </c>
      <c r="C62" s="4">
        <v>1.6</v>
      </c>
      <c r="D62" s="7">
        <v>1.8</v>
      </c>
      <c r="E62" s="7">
        <v>3.61</v>
      </c>
    </row>
    <row r="63" spans="1:7" x14ac:dyDescent="0.35">
      <c r="A63" s="6">
        <v>47027</v>
      </c>
      <c r="B63" t="s">
        <v>2169</v>
      </c>
      <c r="C63" s="4">
        <v>1.6</v>
      </c>
      <c r="E63" s="7">
        <v>3.65</v>
      </c>
    </row>
    <row r="64" spans="1:7" x14ac:dyDescent="0.35">
      <c r="A64" s="6">
        <v>47028</v>
      </c>
      <c r="B64" t="s">
        <v>2358</v>
      </c>
      <c r="C64" s="4">
        <v>1.7</v>
      </c>
      <c r="E64" s="7">
        <v>3.69</v>
      </c>
    </row>
    <row r="65" spans="1:5" x14ac:dyDescent="0.35">
      <c r="A65" s="6">
        <v>47029</v>
      </c>
      <c r="B65" t="s">
        <v>2359</v>
      </c>
      <c r="C65" s="4">
        <v>1.7</v>
      </c>
      <c r="E65" s="7">
        <v>3.72</v>
      </c>
    </row>
  </sheetData>
  <hyperlinks>
    <hyperlink ref="C2" r:id="rId1" xr:uid="{7BBA7169-9CFB-4444-BED8-9153439B3FB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C330"/>
  <sheetViews>
    <sheetView workbookViewId="0">
      <pane xSplit="1" ySplit="6" topLeftCell="B256" activePane="bottomRight" state="frozen"/>
      <selection activeCell="O33" sqref="O33"/>
      <selection pane="topRight" activeCell="O33" sqref="O33"/>
      <selection pane="bottomLeft" activeCell="O33" sqref="O33"/>
      <selection pane="bottomRight" activeCell="A332" sqref="A332"/>
    </sheetView>
  </sheetViews>
  <sheetFormatPr defaultRowHeight="14.5" x14ac:dyDescent="0.35"/>
  <cols>
    <col min="1" max="1" width="15.7265625" customWidth="1"/>
    <col min="2" max="2" width="20.7265625" customWidth="1"/>
    <col min="3" max="3" width="41.7265625" bestFit="1" customWidth="1"/>
    <col min="4" max="5" width="10.7265625" customWidth="1"/>
    <col min="6" max="6" width="15.7265625" customWidth="1"/>
    <col min="7" max="319" width="10.7265625" customWidth="1"/>
    <col min="320" max="320" width="20.7265625" customWidth="1"/>
    <col min="321" max="322" width="15.7265625" customWidth="1"/>
    <col min="323" max="324" width="20.7265625" customWidth="1"/>
    <col min="325" max="325" width="18.7265625" customWidth="1"/>
    <col min="326" max="327" width="22.7265625" customWidth="1"/>
    <col min="328" max="328" width="13.7265625" customWidth="1"/>
    <col min="329" max="329" width="14.7265625" customWidth="1"/>
    <col min="330" max="330" width="10.7265625" customWidth="1"/>
  </cols>
  <sheetData>
    <row r="1" spans="1:3" x14ac:dyDescent="0.35">
      <c r="A1" s="44" t="s">
        <v>1016</v>
      </c>
      <c r="B1" s="44" t="s">
        <v>1346</v>
      </c>
      <c r="C1" s="44" t="s">
        <v>1346</v>
      </c>
    </row>
    <row r="2" spans="1:3" x14ac:dyDescent="0.35">
      <c r="A2" t="s">
        <v>1017</v>
      </c>
      <c r="B2" t="s">
        <v>1347</v>
      </c>
      <c r="C2" t="s">
        <v>1354</v>
      </c>
    </row>
    <row r="3" spans="1:3" x14ac:dyDescent="0.35">
      <c r="A3" t="s">
        <v>1018</v>
      </c>
      <c r="B3" t="s">
        <v>2354</v>
      </c>
      <c r="C3" t="s">
        <v>2354</v>
      </c>
    </row>
    <row r="4" spans="1:3" x14ac:dyDescent="0.35">
      <c r="A4" t="s">
        <v>1019</v>
      </c>
      <c r="B4" t="s">
        <v>1348</v>
      </c>
      <c r="C4" t="s">
        <v>1355</v>
      </c>
    </row>
    <row r="5" spans="1:3" x14ac:dyDescent="0.35">
      <c r="A5" t="s">
        <v>1020</v>
      </c>
      <c r="B5" t="s">
        <v>1421</v>
      </c>
      <c r="C5" t="s">
        <v>1349</v>
      </c>
    </row>
    <row r="6" spans="1:3" x14ac:dyDescent="0.35">
      <c r="A6" t="s">
        <v>1021</v>
      </c>
      <c r="B6" t="s">
        <v>1350</v>
      </c>
      <c r="C6" t="s">
        <v>1350</v>
      </c>
    </row>
    <row r="7" spans="1:3" x14ac:dyDescent="0.35">
      <c r="A7" t="s">
        <v>1022</v>
      </c>
      <c r="B7" s="15">
        <v>11.88749</v>
      </c>
      <c r="C7" s="15">
        <v>8.5</v>
      </c>
    </row>
    <row r="8" spans="1:3" x14ac:dyDescent="0.35">
      <c r="A8" t="s">
        <v>1023</v>
      </c>
      <c r="B8" s="15">
        <v>12.304600000000001</v>
      </c>
      <c r="C8" s="15">
        <v>7.5</v>
      </c>
    </row>
    <row r="9" spans="1:3" x14ac:dyDescent="0.35">
      <c r="A9" t="s">
        <v>1024</v>
      </c>
      <c r="B9" s="15">
        <v>12.51315</v>
      </c>
      <c r="C9" s="15">
        <v>11.5</v>
      </c>
    </row>
    <row r="10" spans="1:3" x14ac:dyDescent="0.35">
      <c r="A10" t="s">
        <v>1025</v>
      </c>
      <c r="B10" s="15">
        <v>13.008459999999999</v>
      </c>
      <c r="C10" s="15">
        <v>13</v>
      </c>
    </row>
    <row r="11" spans="1:3" x14ac:dyDescent="0.35">
      <c r="A11" t="s">
        <v>1026</v>
      </c>
      <c r="B11" s="15">
        <v>13.47771</v>
      </c>
      <c r="C11" s="15">
        <v>12.5</v>
      </c>
    </row>
    <row r="12" spans="1:3" x14ac:dyDescent="0.35">
      <c r="A12" t="s">
        <v>1027</v>
      </c>
      <c r="B12" s="15">
        <v>14.23371</v>
      </c>
      <c r="C12" s="15">
        <v>11.75</v>
      </c>
    </row>
    <row r="13" spans="1:3" x14ac:dyDescent="0.35">
      <c r="A13" t="s">
        <v>1028</v>
      </c>
      <c r="B13" s="15">
        <v>14.572609999999999</v>
      </c>
      <c r="C13" s="15">
        <v>11.5</v>
      </c>
    </row>
    <row r="14" spans="1:3" x14ac:dyDescent="0.35">
      <c r="A14" t="s">
        <v>1029</v>
      </c>
      <c r="B14" s="15">
        <v>15.250400000000001</v>
      </c>
      <c r="C14" s="15">
        <v>11.5</v>
      </c>
    </row>
    <row r="15" spans="1:3" x14ac:dyDescent="0.35">
      <c r="A15" t="s">
        <v>1030</v>
      </c>
      <c r="B15" s="15">
        <v>16.058540000000001</v>
      </c>
      <c r="C15" s="15">
        <v>10</v>
      </c>
    </row>
    <row r="16" spans="1:3" x14ac:dyDescent="0.35">
      <c r="A16" t="s">
        <v>1031</v>
      </c>
      <c r="B16" s="15">
        <v>17.466270000000002</v>
      </c>
      <c r="C16" s="15">
        <v>10</v>
      </c>
    </row>
    <row r="17" spans="1:3" x14ac:dyDescent="0.35">
      <c r="A17" t="s">
        <v>1032</v>
      </c>
      <c r="B17" s="15">
        <v>18.222280000000001</v>
      </c>
      <c r="C17" s="15">
        <v>11</v>
      </c>
    </row>
    <row r="18" spans="1:3" x14ac:dyDescent="0.35">
      <c r="A18" t="s">
        <v>1033</v>
      </c>
      <c r="B18" s="15">
        <v>18.847930000000002</v>
      </c>
      <c r="C18" s="15">
        <v>11.25</v>
      </c>
    </row>
    <row r="19" spans="1:3" x14ac:dyDescent="0.35">
      <c r="A19" t="s">
        <v>1034</v>
      </c>
      <c r="B19" s="15">
        <v>19.42145</v>
      </c>
      <c r="C19" s="15">
        <v>9</v>
      </c>
    </row>
    <row r="20" spans="1:3" x14ac:dyDescent="0.35">
      <c r="A20" t="s">
        <v>1035</v>
      </c>
      <c r="B20" s="15">
        <v>20.125319999999999</v>
      </c>
      <c r="C20" s="15">
        <v>11.5</v>
      </c>
    </row>
    <row r="21" spans="1:3" x14ac:dyDescent="0.35">
      <c r="A21" t="s">
        <v>1036</v>
      </c>
      <c r="B21" s="15">
        <v>20.594560000000001</v>
      </c>
      <c r="C21" s="15">
        <v>13</v>
      </c>
    </row>
    <row r="22" spans="1:3" x14ac:dyDescent="0.35">
      <c r="A22" t="s">
        <v>1037</v>
      </c>
      <c r="B22" s="15">
        <v>21.506979999999999</v>
      </c>
      <c r="C22" s="15">
        <v>14.25</v>
      </c>
    </row>
    <row r="23" spans="1:3" x14ac:dyDescent="0.35">
      <c r="A23" t="s">
        <v>1038</v>
      </c>
      <c r="B23" s="15">
        <v>22.471530000000001</v>
      </c>
      <c r="C23" s="15">
        <v>9.5</v>
      </c>
    </row>
    <row r="24" spans="1:3" x14ac:dyDescent="0.35">
      <c r="A24" t="s">
        <v>1039</v>
      </c>
      <c r="B24" s="15">
        <v>23.410019999999999</v>
      </c>
      <c r="C24" s="15">
        <v>8</v>
      </c>
    </row>
    <row r="25" spans="1:3" x14ac:dyDescent="0.35">
      <c r="A25" t="s">
        <v>1040</v>
      </c>
      <c r="B25" s="15">
        <v>23.82713</v>
      </c>
      <c r="C25" s="15">
        <v>6</v>
      </c>
    </row>
    <row r="26" spans="1:3" x14ac:dyDescent="0.35">
      <c r="A26" t="s">
        <v>1041</v>
      </c>
      <c r="B26" s="15">
        <v>24.139949999999999</v>
      </c>
      <c r="C26" s="15">
        <v>7</v>
      </c>
    </row>
    <row r="27" spans="1:3" x14ac:dyDescent="0.35">
      <c r="A27" t="s">
        <v>1042</v>
      </c>
      <c r="B27" s="15">
        <v>24.452780000000001</v>
      </c>
      <c r="C27" s="15">
        <v>6.5</v>
      </c>
    </row>
    <row r="28" spans="1:3" x14ac:dyDescent="0.35">
      <c r="A28" t="s">
        <v>1043</v>
      </c>
      <c r="B28" s="15">
        <v>25.078440000000001</v>
      </c>
      <c r="C28" s="15">
        <v>10</v>
      </c>
    </row>
    <row r="29" spans="1:3" x14ac:dyDescent="0.35">
      <c r="A29" t="s">
        <v>1044</v>
      </c>
      <c r="B29" s="15">
        <v>25.469480000000001</v>
      </c>
      <c r="C29" s="15">
        <v>10</v>
      </c>
    </row>
    <row r="30" spans="1:3" x14ac:dyDescent="0.35">
      <c r="A30" t="s">
        <v>1045</v>
      </c>
      <c r="B30" s="15">
        <v>25.860510000000001</v>
      </c>
      <c r="C30" s="15">
        <v>12.5</v>
      </c>
    </row>
    <row r="31" spans="1:3" x14ac:dyDescent="0.35">
      <c r="A31" t="s">
        <v>1046</v>
      </c>
      <c r="B31" s="15">
        <v>26.43403</v>
      </c>
      <c r="C31" s="15">
        <v>13</v>
      </c>
    </row>
    <row r="32" spans="1:3" x14ac:dyDescent="0.35">
      <c r="A32" t="s">
        <v>1047</v>
      </c>
      <c r="B32" s="15">
        <v>27.268239999999999</v>
      </c>
      <c r="C32" s="15">
        <v>14</v>
      </c>
    </row>
    <row r="33" spans="1:3" x14ac:dyDescent="0.35">
      <c r="A33" t="s">
        <v>1048</v>
      </c>
      <c r="B33" s="15">
        <v>28.910589999999999</v>
      </c>
      <c r="C33" s="15">
        <v>14</v>
      </c>
    </row>
    <row r="34" spans="1:3" x14ac:dyDescent="0.35">
      <c r="A34" t="s">
        <v>1049</v>
      </c>
      <c r="B34" s="15">
        <v>29.718730000000001</v>
      </c>
      <c r="C34" s="15">
        <v>17</v>
      </c>
    </row>
    <row r="35" spans="1:3" x14ac:dyDescent="0.35">
      <c r="A35" t="s">
        <v>1050</v>
      </c>
      <c r="B35" s="15">
        <v>30.605080000000001</v>
      </c>
      <c r="C35" s="15">
        <v>17</v>
      </c>
    </row>
    <row r="36" spans="1:3" x14ac:dyDescent="0.35">
      <c r="A36" t="s">
        <v>1051</v>
      </c>
      <c r="B36" s="15">
        <v>32.247430000000001</v>
      </c>
      <c r="C36" s="15">
        <v>17</v>
      </c>
    </row>
    <row r="37" spans="1:3" x14ac:dyDescent="0.35">
      <c r="A37" t="s">
        <v>1052</v>
      </c>
      <c r="B37" s="15">
        <v>32.951300000000003</v>
      </c>
      <c r="C37" s="15">
        <v>16</v>
      </c>
    </row>
    <row r="38" spans="1:3" x14ac:dyDescent="0.35">
      <c r="A38" t="s">
        <v>1053</v>
      </c>
      <c r="B38" s="15">
        <v>33.550879999999999</v>
      </c>
      <c r="C38" s="15">
        <v>14</v>
      </c>
    </row>
    <row r="39" spans="1:3" x14ac:dyDescent="0.35">
      <c r="A39" t="s">
        <v>1054</v>
      </c>
      <c r="B39" s="15">
        <v>34.385100000000001</v>
      </c>
      <c r="C39" s="15">
        <v>12</v>
      </c>
    </row>
    <row r="40" spans="1:3" x14ac:dyDescent="0.35">
      <c r="A40" t="s">
        <v>1055</v>
      </c>
      <c r="B40" s="15">
        <v>36.079590000000003</v>
      </c>
      <c r="C40" s="15">
        <v>12</v>
      </c>
    </row>
    <row r="41" spans="1:3" x14ac:dyDescent="0.35">
      <c r="A41" t="s">
        <v>1056</v>
      </c>
      <c r="B41" s="15">
        <v>36.731310000000001</v>
      </c>
      <c r="C41" s="15">
        <v>14</v>
      </c>
    </row>
    <row r="42" spans="1:3" x14ac:dyDescent="0.35">
      <c r="A42" t="s">
        <v>1057</v>
      </c>
      <c r="B42" s="15">
        <v>37.435180000000003</v>
      </c>
      <c r="C42" s="15">
        <v>14.375</v>
      </c>
    </row>
    <row r="43" spans="1:3" x14ac:dyDescent="0.35">
      <c r="A43" t="s">
        <v>1058</v>
      </c>
      <c r="B43" s="15">
        <v>37.878349999999998</v>
      </c>
      <c r="C43" s="15">
        <v>13.25</v>
      </c>
    </row>
    <row r="44" spans="1:3" x14ac:dyDescent="0.35">
      <c r="A44" t="s">
        <v>1059</v>
      </c>
      <c r="B44" s="15">
        <v>39.181800000000003</v>
      </c>
      <c r="C44" s="15">
        <v>12.625</v>
      </c>
    </row>
    <row r="45" spans="1:3" x14ac:dyDescent="0.35">
      <c r="A45" t="s">
        <v>1060</v>
      </c>
      <c r="B45" s="15">
        <v>39.416420000000002</v>
      </c>
      <c r="C45" s="15">
        <v>10.125</v>
      </c>
    </row>
    <row r="46" spans="1:3" x14ac:dyDescent="0.35">
      <c r="A46" t="s">
        <v>1061</v>
      </c>
      <c r="B46" s="15">
        <v>39.885669999999998</v>
      </c>
      <c r="C46" s="15">
        <v>10</v>
      </c>
    </row>
    <row r="47" spans="1:3" x14ac:dyDescent="0.35">
      <c r="A47" t="s">
        <v>1062</v>
      </c>
      <c r="B47" s="15">
        <v>40.172429999999999</v>
      </c>
      <c r="C47" s="15">
        <v>10.5625</v>
      </c>
    </row>
    <row r="48" spans="1:3" x14ac:dyDescent="0.35">
      <c r="A48" t="s">
        <v>1063</v>
      </c>
      <c r="B48" s="15">
        <v>40.85022</v>
      </c>
      <c r="C48" s="15">
        <v>9.5625</v>
      </c>
    </row>
    <row r="49" spans="1:3" x14ac:dyDescent="0.35">
      <c r="A49" t="s">
        <v>1064</v>
      </c>
      <c r="B49" s="15">
        <v>41.293399999999998</v>
      </c>
      <c r="C49" s="15">
        <v>9.5625</v>
      </c>
    </row>
    <row r="50" spans="1:3" x14ac:dyDescent="0.35">
      <c r="A50" t="s">
        <v>1065</v>
      </c>
      <c r="B50" s="15">
        <v>41.762639999999998</v>
      </c>
      <c r="C50" s="15">
        <v>9.0625</v>
      </c>
    </row>
    <row r="51" spans="1:3" x14ac:dyDescent="0.35">
      <c r="A51" t="s">
        <v>1066</v>
      </c>
      <c r="B51" s="15">
        <v>41.86692</v>
      </c>
      <c r="C51" s="15">
        <v>8.5625</v>
      </c>
    </row>
    <row r="52" spans="1:3" x14ac:dyDescent="0.35">
      <c r="A52" t="s">
        <v>1067</v>
      </c>
      <c r="B52" s="15">
        <v>42.779339999999998</v>
      </c>
      <c r="C52" s="15">
        <v>8.875</v>
      </c>
    </row>
    <row r="53" spans="1:3" x14ac:dyDescent="0.35">
      <c r="A53" t="s">
        <v>1068</v>
      </c>
      <c r="B53" s="15">
        <v>42.98789</v>
      </c>
      <c r="C53" s="15">
        <v>10.5</v>
      </c>
    </row>
    <row r="54" spans="1:3" x14ac:dyDescent="0.35">
      <c r="A54" t="s">
        <v>1069</v>
      </c>
      <c r="B54" s="15">
        <v>43.431060000000002</v>
      </c>
      <c r="C54" s="15">
        <v>9.5</v>
      </c>
    </row>
    <row r="55" spans="1:3" x14ac:dyDescent="0.35">
      <c r="A55" t="s">
        <v>1070</v>
      </c>
      <c r="B55" s="15">
        <v>43.874229999999997</v>
      </c>
      <c r="C55" s="15">
        <v>12.875</v>
      </c>
    </row>
    <row r="56" spans="1:3" x14ac:dyDescent="0.35">
      <c r="A56" t="s">
        <v>1071</v>
      </c>
      <c r="B56" s="15">
        <v>44.995199999999997</v>
      </c>
      <c r="C56" s="15">
        <v>12.375</v>
      </c>
    </row>
    <row r="57" spans="1:3" x14ac:dyDescent="0.35">
      <c r="A57" t="s">
        <v>1072</v>
      </c>
      <c r="B57" s="15">
        <v>45.125549999999997</v>
      </c>
      <c r="C57" s="15">
        <v>11.375</v>
      </c>
    </row>
    <row r="58" spans="1:3" x14ac:dyDescent="0.35">
      <c r="A58" t="s">
        <v>1073</v>
      </c>
      <c r="B58" s="15">
        <v>45.490519999999997</v>
      </c>
      <c r="C58" s="15">
        <v>11.375</v>
      </c>
    </row>
    <row r="59" spans="1:3" x14ac:dyDescent="0.35">
      <c r="A59" t="s">
        <v>1074</v>
      </c>
      <c r="B59" s="15">
        <v>45.646929999999998</v>
      </c>
      <c r="C59" s="15">
        <v>11.375</v>
      </c>
    </row>
    <row r="60" spans="1:3" x14ac:dyDescent="0.35">
      <c r="A60" t="s">
        <v>1075</v>
      </c>
      <c r="B60" s="15">
        <v>46.3508</v>
      </c>
      <c r="C60" s="15">
        <v>9.875</v>
      </c>
    </row>
    <row r="61" spans="1:3" x14ac:dyDescent="0.35">
      <c r="A61" t="s">
        <v>1076</v>
      </c>
      <c r="B61" s="15">
        <v>46.533279999999998</v>
      </c>
      <c r="C61" s="15">
        <v>9.875</v>
      </c>
    </row>
    <row r="62" spans="1:3" x14ac:dyDescent="0.35">
      <c r="A62" t="s">
        <v>1077</v>
      </c>
      <c r="B62" s="15">
        <v>46.924320000000002</v>
      </c>
      <c r="C62" s="15">
        <v>10.875</v>
      </c>
    </row>
    <row r="63" spans="1:3" x14ac:dyDescent="0.35">
      <c r="A63" t="s">
        <v>1078</v>
      </c>
      <c r="B63" s="15">
        <v>47.237139999999997</v>
      </c>
      <c r="C63" s="15">
        <v>9.875</v>
      </c>
    </row>
    <row r="64" spans="1:3" x14ac:dyDescent="0.35">
      <c r="A64" t="s">
        <v>1079</v>
      </c>
      <c r="B64" s="15">
        <v>47.836730000000003</v>
      </c>
      <c r="C64" s="15">
        <v>8.875</v>
      </c>
    </row>
    <row r="65" spans="1:3" x14ac:dyDescent="0.35">
      <c r="A65" t="s">
        <v>1080</v>
      </c>
      <c r="B65" s="15">
        <v>47.888869999999997</v>
      </c>
      <c r="C65" s="15">
        <v>9.875</v>
      </c>
    </row>
    <row r="66" spans="1:3" x14ac:dyDescent="0.35">
      <c r="A66" t="s">
        <v>1081</v>
      </c>
      <c r="B66" s="15">
        <v>48.436320000000002</v>
      </c>
      <c r="C66" s="15">
        <v>8.375</v>
      </c>
    </row>
    <row r="67" spans="1:3" x14ac:dyDescent="0.35">
      <c r="A67" t="s">
        <v>1082</v>
      </c>
      <c r="B67" s="15">
        <v>48.566670000000002</v>
      </c>
      <c r="C67" s="15">
        <v>8.375</v>
      </c>
    </row>
    <row r="68" spans="1:3" x14ac:dyDescent="0.35">
      <c r="A68" t="s">
        <v>1083</v>
      </c>
      <c r="B68" s="15">
        <v>49.5</v>
      </c>
      <c r="C68" s="15">
        <v>8.875</v>
      </c>
    </row>
    <row r="69" spans="1:3" x14ac:dyDescent="0.35">
      <c r="A69" t="s">
        <v>1084</v>
      </c>
      <c r="B69" s="15">
        <v>49.9</v>
      </c>
      <c r="C69" s="15">
        <v>11.875</v>
      </c>
    </row>
    <row r="70" spans="1:3" x14ac:dyDescent="0.35">
      <c r="A70" t="s">
        <v>1085</v>
      </c>
      <c r="B70" s="15">
        <v>50.466670000000001</v>
      </c>
      <c r="C70" s="15">
        <v>12.875</v>
      </c>
    </row>
    <row r="71" spans="1:3" x14ac:dyDescent="0.35">
      <c r="A71" t="s">
        <v>1086</v>
      </c>
      <c r="B71" s="15">
        <v>51</v>
      </c>
      <c r="C71" s="15">
        <v>12.875</v>
      </c>
    </row>
    <row r="72" spans="1:3" x14ac:dyDescent="0.35">
      <c r="A72" t="s">
        <v>1087</v>
      </c>
      <c r="B72" s="15">
        <v>52.133339999999997</v>
      </c>
      <c r="C72" s="15">
        <v>13.75</v>
      </c>
    </row>
    <row r="73" spans="1:3" x14ac:dyDescent="0.35">
      <c r="A73" t="s">
        <v>1088</v>
      </c>
      <c r="B73" s="15">
        <v>52.466670000000001</v>
      </c>
      <c r="C73" s="15">
        <v>13.75</v>
      </c>
    </row>
    <row r="74" spans="1:3" x14ac:dyDescent="0.35">
      <c r="A74" t="s">
        <v>1089</v>
      </c>
      <c r="B74" s="15">
        <v>53.266669999999998</v>
      </c>
      <c r="C74" s="15">
        <v>14.875</v>
      </c>
    </row>
    <row r="75" spans="1:3" x14ac:dyDescent="0.35">
      <c r="A75" t="s">
        <v>1090</v>
      </c>
      <c r="B75" s="15">
        <v>53.933329999999998</v>
      </c>
      <c r="C75" s="15">
        <v>14.875</v>
      </c>
    </row>
    <row r="76" spans="1:3" x14ac:dyDescent="0.35">
      <c r="A76" t="s">
        <v>1091</v>
      </c>
      <c r="B76" s="15">
        <v>55.6</v>
      </c>
      <c r="C76" s="15">
        <v>14.875</v>
      </c>
    </row>
    <row r="77" spans="1:3" x14ac:dyDescent="0.35">
      <c r="A77" t="s">
        <v>1092</v>
      </c>
      <c r="B77" s="15">
        <v>56.4</v>
      </c>
      <c r="C77" s="15">
        <v>14.875</v>
      </c>
    </row>
    <row r="78" spans="1:3" x14ac:dyDescent="0.35">
      <c r="A78" t="s">
        <v>1093</v>
      </c>
      <c r="B78" s="15">
        <v>57.466670000000001</v>
      </c>
      <c r="C78" s="15">
        <v>13.875</v>
      </c>
    </row>
    <row r="79" spans="1:3" x14ac:dyDescent="0.35">
      <c r="A79" t="s">
        <v>1094</v>
      </c>
      <c r="B79" s="15">
        <v>57.666670000000003</v>
      </c>
      <c r="C79" s="15">
        <v>12.375</v>
      </c>
    </row>
    <row r="80" spans="1:3" x14ac:dyDescent="0.35">
      <c r="A80" t="s">
        <v>1095</v>
      </c>
      <c r="B80" s="15">
        <v>60.266669999999998</v>
      </c>
      <c r="C80" s="15">
        <v>11.375</v>
      </c>
    </row>
    <row r="81" spans="1:3" x14ac:dyDescent="0.35">
      <c r="A81" t="s">
        <v>1096</v>
      </c>
      <c r="B81" s="15">
        <v>60.833329999999997</v>
      </c>
      <c r="C81" s="15">
        <v>10.375</v>
      </c>
    </row>
    <row r="82" spans="1:3" x14ac:dyDescent="0.35">
      <c r="A82" t="s">
        <v>1097</v>
      </c>
      <c r="B82" s="15">
        <v>61.466670000000001</v>
      </c>
      <c r="C82" s="15">
        <v>10.375</v>
      </c>
    </row>
    <row r="83" spans="1:3" x14ac:dyDescent="0.35">
      <c r="A83" t="s">
        <v>1098</v>
      </c>
      <c r="B83" s="15">
        <v>61.7</v>
      </c>
      <c r="C83" s="15">
        <v>10.375</v>
      </c>
    </row>
    <row r="84" spans="1:3" x14ac:dyDescent="0.35">
      <c r="A84" t="s">
        <v>1099</v>
      </c>
      <c r="B84" s="15">
        <v>62.833329999999997</v>
      </c>
      <c r="C84" s="15">
        <v>9.875</v>
      </c>
    </row>
    <row r="85" spans="1:3" x14ac:dyDescent="0.35">
      <c r="A85" t="s">
        <v>1100</v>
      </c>
      <c r="B85" s="15">
        <v>62.733330000000002</v>
      </c>
      <c r="C85" s="15">
        <v>8.875</v>
      </c>
    </row>
    <row r="86" spans="1:3" x14ac:dyDescent="0.35">
      <c r="A86" t="s">
        <v>1101</v>
      </c>
      <c r="B86" s="15">
        <v>63.133339999999997</v>
      </c>
      <c r="C86" s="15">
        <v>6.875</v>
      </c>
    </row>
    <row r="87" spans="1:3" x14ac:dyDescent="0.35">
      <c r="A87" t="s">
        <v>1102</v>
      </c>
      <c r="B87" s="15">
        <v>63.2</v>
      </c>
      <c r="C87" s="15">
        <v>5.875</v>
      </c>
    </row>
    <row r="88" spans="1:3" x14ac:dyDescent="0.35">
      <c r="A88" t="s">
        <v>1103</v>
      </c>
      <c r="B88" s="15">
        <v>64.433329999999998</v>
      </c>
      <c r="C88" s="15">
        <v>5.875</v>
      </c>
    </row>
    <row r="89" spans="1:3" x14ac:dyDescent="0.35">
      <c r="A89" t="s">
        <v>1104</v>
      </c>
      <c r="B89" s="15">
        <v>64.5</v>
      </c>
      <c r="C89" s="15">
        <v>5.875</v>
      </c>
    </row>
    <row r="90" spans="1:3" x14ac:dyDescent="0.35">
      <c r="A90" t="s">
        <v>1105</v>
      </c>
      <c r="B90" s="15">
        <v>64.666659999999993</v>
      </c>
      <c r="C90" s="15">
        <v>5.375</v>
      </c>
    </row>
    <row r="91" spans="1:3" x14ac:dyDescent="0.35">
      <c r="A91" t="s">
        <v>1106</v>
      </c>
      <c r="B91" s="15">
        <v>64.766670000000005</v>
      </c>
      <c r="C91" s="15">
        <v>5.125</v>
      </c>
    </row>
    <row r="92" spans="1:3" x14ac:dyDescent="0.35">
      <c r="A92" t="s">
        <v>1107</v>
      </c>
      <c r="B92" s="15">
        <v>65.7</v>
      </c>
      <c r="C92" s="15">
        <v>5.125</v>
      </c>
    </row>
    <row r="93" spans="1:3" x14ac:dyDescent="0.35">
      <c r="A93" t="s">
        <v>1108</v>
      </c>
      <c r="B93" s="15">
        <v>65.633330000000001</v>
      </c>
      <c r="C93" s="15">
        <v>5.625</v>
      </c>
    </row>
    <row r="94" spans="1:3" x14ac:dyDescent="0.35">
      <c r="A94" t="s">
        <v>1109</v>
      </c>
      <c r="B94" s="15">
        <v>65.8</v>
      </c>
      <c r="C94" s="15">
        <v>6.125</v>
      </c>
    </row>
    <row r="95" spans="1:3" x14ac:dyDescent="0.35">
      <c r="A95" t="s">
        <v>1110</v>
      </c>
      <c r="B95" s="15">
        <v>66.333340000000007</v>
      </c>
      <c r="C95" s="15">
        <v>6.625</v>
      </c>
    </row>
    <row r="96" spans="1:3" x14ac:dyDescent="0.35">
      <c r="A96" t="s">
        <v>1111</v>
      </c>
      <c r="B96" s="15">
        <v>67.266670000000005</v>
      </c>
      <c r="C96" s="15">
        <v>6.625</v>
      </c>
    </row>
    <row r="97" spans="1:3" x14ac:dyDescent="0.35">
      <c r="A97" t="s">
        <v>1112</v>
      </c>
      <c r="B97" s="15">
        <v>67.400000000000006</v>
      </c>
      <c r="C97" s="15">
        <v>6.625</v>
      </c>
    </row>
    <row r="98" spans="1:3" x14ac:dyDescent="0.35">
      <c r="A98" t="s">
        <v>1113</v>
      </c>
      <c r="B98" s="15">
        <v>67.733329999999995</v>
      </c>
      <c r="C98" s="15">
        <v>6.375</v>
      </c>
    </row>
    <row r="99" spans="1:3" x14ac:dyDescent="0.35">
      <c r="A99" t="s">
        <v>1114</v>
      </c>
      <c r="B99" s="15">
        <v>68.099999999999994</v>
      </c>
      <c r="C99" s="15">
        <v>5.9375</v>
      </c>
    </row>
    <row r="100" spans="1:3" x14ac:dyDescent="0.35">
      <c r="A100" t="s">
        <v>1115</v>
      </c>
      <c r="B100" s="15">
        <v>68.866669999999999</v>
      </c>
      <c r="C100" s="15">
        <v>5.6875</v>
      </c>
    </row>
    <row r="101" spans="1:3" x14ac:dyDescent="0.35">
      <c r="A101" t="s">
        <v>1116</v>
      </c>
      <c r="B101" s="15">
        <v>68.933329999999998</v>
      </c>
      <c r="C101" s="15">
        <v>5.6875</v>
      </c>
    </row>
    <row r="102" spans="1:3" x14ac:dyDescent="0.35">
      <c r="A102" t="s">
        <v>1117</v>
      </c>
      <c r="B102" s="15">
        <v>69.366669999999999</v>
      </c>
      <c r="C102" s="15">
        <v>5.9375</v>
      </c>
    </row>
    <row r="103" spans="1:3" x14ac:dyDescent="0.35">
      <c r="A103" t="s">
        <v>1118</v>
      </c>
      <c r="B103" s="15">
        <v>69.366669999999999</v>
      </c>
      <c r="C103" s="15">
        <v>5.9375</v>
      </c>
    </row>
    <row r="104" spans="1:3" x14ac:dyDescent="0.35">
      <c r="A104" t="s">
        <v>1119</v>
      </c>
      <c r="B104" s="15">
        <v>70</v>
      </c>
      <c r="C104" s="15">
        <v>6.5</v>
      </c>
    </row>
    <row r="105" spans="1:3" x14ac:dyDescent="0.35">
      <c r="A105" t="s">
        <v>1120</v>
      </c>
      <c r="B105" s="15">
        <v>70.266670000000005</v>
      </c>
      <c r="C105" s="15">
        <v>7</v>
      </c>
    </row>
    <row r="106" spans="1:3" x14ac:dyDescent="0.35">
      <c r="A106" t="s">
        <v>1121</v>
      </c>
      <c r="B106" s="15">
        <v>70.633330000000001</v>
      </c>
      <c r="C106" s="15">
        <v>7.25</v>
      </c>
    </row>
    <row r="107" spans="1:3" x14ac:dyDescent="0.35">
      <c r="A107" t="s">
        <v>1122</v>
      </c>
      <c r="B107" s="15">
        <v>70.5</v>
      </c>
      <c r="C107" s="15">
        <v>7.25</v>
      </c>
    </row>
    <row r="108" spans="1:3" x14ac:dyDescent="0.35">
      <c r="A108" t="s">
        <v>1123</v>
      </c>
      <c r="B108" s="15">
        <v>71.266670000000005</v>
      </c>
      <c r="C108" s="15">
        <v>7.5</v>
      </c>
    </row>
    <row r="109" spans="1:3" x14ac:dyDescent="0.35">
      <c r="A109" t="s">
        <v>1124</v>
      </c>
      <c r="B109" s="15">
        <v>71.233329999999995</v>
      </c>
      <c r="C109" s="15">
        <v>7.5</v>
      </c>
    </row>
    <row r="110" spans="1:3" x14ac:dyDescent="0.35">
      <c r="A110" t="s">
        <v>1125</v>
      </c>
      <c r="B110" s="15">
        <v>71.633330000000001</v>
      </c>
      <c r="C110" s="15">
        <v>6.25</v>
      </c>
    </row>
    <row r="111" spans="1:3" x14ac:dyDescent="0.35">
      <c r="A111" t="s">
        <v>1126</v>
      </c>
      <c r="B111" s="15">
        <v>71.599999999999994</v>
      </c>
      <c r="C111" s="15">
        <v>5.5</v>
      </c>
    </row>
    <row r="112" spans="1:3" x14ac:dyDescent="0.35">
      <c r="A112" t="s">
        <v>1127</v>
      </c>
      <c r="B112" s="15">
        <v>72.3</v>
      </c>
      <c r="C112" s="15">
        <v>5</v>
      </c>
    </row>
    <row r="113" spans="1:3" x14ac:dyDescent="0.35">
      <c r="A113" t="s">
        <v>1128</v>
      </c>
      <c r="B113" s="15">
        <v>72.133330000000001</v>
      </c>
      <c r="C113" s="15">
        <v>5.25</v>
      </c>
    </row>
    <row r="114" spans="1:3" x14ac:dyDescent="0.35">
      <c r="A114" t="s">
        <v>1129</v>
      </c>
      <c r="B114" s="15">
        <v>72.433329999999998</v>
      </c>
      <c r="C114" s="15">
        <v>5.5</v>
      </c>
    </row>
    <row r="115" spans="1:3" x14ac:dyDescent="0.35">
      <c r="A115" t="s">
        <v>1130</v>
      </c>
      <c r="B115" s="15">
        <v>72.133330000000001</v>
      </c>
      <c r="C115" s="15">
        <v>6</v>
      </c>
    </row>
    <row r="116" spans="1:3" x14ac:dyDescent="0.35">
      <c r="A116" t="s">
        <v>1131</v>
      </c>
      <c r="B116" s="15">
        <v>72.766670000000005</v>
      </c>
      <c r="C116" s="15">
        <v>6</v>
      </c>
    </row>
    <row r="117" spans="1:3" x14ac:dyDescent="0.35">
      <c r="A117" t="s">
        <v>1132</v>
      </c>
      <c r="B117" s="15">
        <v>72.7</v>
      </c>
      <c r="C117" s="15">
        <v>6</v>
      </c>
    </row>
    <row r="118" spans="1:3" x14ac:dyDescent="0.35">
      <c r="A118" t="s">
        <v>1133</v>
      </c>
      <c r="B118" s="15">
        <v>73.166659999999993</v>
      </c>
      <c r="C118" s="15">
        <v>6</v>
      </c>
    </row>
    <row r="119" spans="1:3" x14ac:dyDescent="0.35">
      <c r="A119" t="s">
        <v>1134</v>
      </c>
      <c r="B119" s="15">
        <v>72.766670000000005</v>
      </c>
      <c r="C119" s="15">
        <v>5.75</v>
      </c>
    </row>
    <row r="120" spans="1:3" x14ac:dyDescent="0.35">
      <c r="A120" t="s">
        <v>1135</v>
      </c>
      <c r="B120" s="15">
        <v>73.833340000000007</v>
      </c>
      <c r="C120" s="15">
        <v>5.25</v>
      </c>
    </row>
    <row r="121" spans="1:3" x14ac:dyDescent="0.35">
      <c r="A121" t="s">
        <v>1136</v>
      </c>
      <c r="B121" s="15">
        <v>73.866669999999999</v>
      </c>
      <c r="C121" s="15">
        <v>4.75</v>
      </c>
    </row>
    <row r="122" spans="1:3" x14ac:dyDescent="0.35">
      <c r="A122" t="s">
        <v>1137</v>
      </c>
      <c r="B122" s="15">
        <v>73.900000000000006</v>
      </c>
      <c r="C122" s="15">
        <v>4</v>
      </c>
    </row>
    <row r="123" spans="1:3" x14ac:dyDescent="0.35">
      <c r="A123" t="s">
        <v>1138</v>
      </c>
      <c r="B123" s="15">
        <v>73.866669999999999</v>
      </c>
      <c r="C123" s="15">
        <v>4</v>
      </c>
    </row>
    <row r="124" spans="1:3" x14ac:dyDescent="0.35">
      <c r="A124" t="s">
        <v>1139</v>
      </c>
      <c r="B124" s="15">
        <v>74.533330000000007</v>
      </c>
      <c r="C124" s="15">
        <v>4</v>
      </c>
    </row>
    <row r="125" spans="1:3" x14ac:dyDescent="0.35">
      <c r="A125" t="s">
        <v>1140</v>
      </c>
      <c r="B125" s="15">
        <v>74.599999999999994</v>
      </c>
      <c r="C125" s="15">
        <v>4</v>
      </c>
    </row>
    <row r="126" spans="1:3" x14ac:dyDescent="0.35">
      <c r="A126" t="s">
        <v>1141</v>
      </c>
      <c r="B126" s="15">
        <v>75</v>
      </c>
      <c r="C126" s="15">
        <v>4</v>
      </c>
    </row>
    <row r="127" spans="1:3" x14ac:dyDescent="0.35">
      <c r="A127" t="s">
        <v>1142</v>
      </c>
      <c r="B127" s="15">
        <v>75</v>
      </c>
      <c r="C127" s="15">
        <v>3.75</v>
      </c>
    </row>
    <row r="128" spans="1:3" x14ac:dyDescent="0.35">
      <c r="A128" t="s">
        <v>1143</v>
      </c>
      <c r="B128" s="15">
        <v>75.466669999999993</v>
      </c>
      <c r="C128" s="15">
        <v>3.75</v>
      </c>
    </row>
    <row r="129" spans="1:3" x14ac:dyDescent="0.35">
      <c r="A129" t="s">
        <v>1144</v>
      </c>
      <c r="B129" s="15">
        <v>75.599999999999994</v>
      </c>
      <c r="C129" s="15">
        <v>3.5</v>
      </c>
    </row>
    <row r="130" spans="1:3" x14ac:dyDescent="0.35">
      <c r="A130" t="s">
        <v>1145</v>
      </c>
      <c r="B130" s="15">
        <v>76.033330000000007</v>
      </c>
      <c r="C130" s="15">
        <v>3.75</v>
      </c>
    </row>
    <row r="131" spans="1:3" x14ac:dyDescent="0.35">
      <c r="A131" t="s">
        <v>1146</v>
      </c>
      <c r="B131" s="15">
        <v>75.966669999999993</v>
      </c>
      <c r="C131" s="15">
        <v>4</v>
      </c>
    </row>
    <row r="132" spans="1:3" x14ac:dyDescent="0.35">
      <c r="A132" t="s">
        <v>1147</v>
      </c>
      <c r="B132" s="15">
        <v>76.533330000000007</v>
      </c>
      <c r="C132" s="15">
        <v>4.5</v>
      </c>
    </row>
    <row r="133" spans="1:3" x14ac:dyDescent="0.35">
      <c r="A133" t="s">
        <v>1148</v>
      </c>
      <c r="B133" s="15">
        <v>76.566670000000002</v>
      </c>
      <c r="C133" s="15">
        <v>4.75</v>
      </c>
    </row>
    <row r="134" spans="1:3" x14ac:dyDescent="0.35">
      <c r="A134" t="s">
        <v>1149</v>
      </c>
      <c r="B134" s="15">
        <v>77.099999999999994</v>
      </c>
      <c r="C134" s="15">
        <v>4.75</v>
      </c>
    </row>
    <row r="135" spans="1:3" x14ac:dyDescent="0.35">
      <c r="A135" t="s">
        <v>1150</v>
      </c>
      <c r="B135" s="15">
        <v>77.233329999999995</v>
      </c>
      <c r="C135" s="15">
        <v>4.75</v>
      </c>
    </row>
    <row r="136" spans="1:3" x14ac:dyDescent="0.35">
      <c r="A136" t="s">
        <v>1151</v>
      </c>
      <c r="B136" s="15">
        <v>78</v>
      </c>
      <c r="C136" s="15">
        <v>4.75</v>
      </c>
    </row>
    <row r="137" spans="1:3" x14ac:dyDescent="0.35">
      <c r="A137" t="s">
        <v>1152</v>
      </c>
      <c r="B137" s="15">
        <v>78.400000000000006</v>
      </c>
      <c r="C137" s="15">
        <v>4.5</v>
      </c>
    </row>
    <row r="138" spans="1:3" x14ac:dyDescent="0.35">
      <c r="A138" t="s">
        <v>1153</v>
      </c>
      <c r="B138" s="15">
        <v>78.766670000000005</v>
      </c>
      <c r="C138" s="15">
        <v>4.5</v>
      </c>
    </row>
    <row r="139" spans="1:3" x14ac:dyDescent="0.35">
      <c r="A139" t="s">
        <v>1154</v>
      </c>
      <c r="B139" s="15">
        <v>78.733329999999995</v>
      </c>
      <c r="C139" s="15">
        <v>4.5</v>
      </c>
    </row>
    <row r="140" spans="1:3" x14ac:dyDescent="0.35">
      <c r="A140" t="s">
        <v>1155</v>
      </c>
      <c r="B140" s="15">
        <v>79.8</v>
      </c>
      <c r="C140" s="15">
        <v>4.5</v>
      </c>
    </row>
    <row r="141" spans="1:3" x14ac:dyDescent="0.35">
      <c r="A141" t="s">
        <v>1156</v>
      </c>
      <c r="B141" s="15">
        <v>80.3</v>
      </c>
      <c r="C141" s="15">
        <v>4.75</v>
      </c>
    </row>
    <row r="142" spans="1:3" x14ac:dyDescent="0.35">
      <c r="A142" t="s">
        <v>1157</v>
      </c>
      <c r="B142" s="15">
        <v>80.900000000000006</v>
      </c>
      <c r="C142" s="15">
        <v>5</v>
      </c>
    </row>
    <row r="143" spans="1:3" x14ac:dyDescent="0.35">
      <c r="A143" t="s">
        <v>1158</v>
      </c>
      <c r="B143" s="15">
        <v>81</v>
      </c>
      <c r="C143" s="15">
        <v>5.25</v>
      </c>
    </row>
    <row r="144" spans="1:3" x14ac:dyDescent="0.35">
      <c r="A144" t="s">
        <v>1159</v>
      </c>
      <c r="B144" s="15">
        <v>81.8</v>
      </c>
      <c r="C144" s="15">
        <v>5.5</v>
      </c>
    </row>
    <row r="145" spans="1:3" x14ac:dyDescent="0.35">
      <c r="A145" t="s">
        <v>1160</v>
      </c>
      <c r="B145" s="15">
        <v>81.733329999999995</v>
      </c>
      <c r="C145" s="15">
        <v>5.75</v>
      </c>
    </row>
    <row r="146" spans="1:3" x14ac:dyDescent="0.35">
      <c r="A146" t="s">
        <v>1161</v>
      </c>
      <c r="B146" s="15">
        <v>82.6</v>
      </c>
      <c r="C146" s="15">
        <v>5.5</v>
      </c>
    </row>
    <row r="147" spans="1:3" x14ac:dyDescent="0.35">
      <c r="A147" t="s">
        <v>1162</v>
      </c>
      <c r="B147" s="15">
        <v>82.933329999999998</v>
      </c>
      <c r="C147" s="15">
        <v>5.25</v>
      </c>
    </row>
    <row r="148" spans="1:3" x14ac:dyDescent="0.35">
      <c r="A148" t="s">
        <v>1163</v>
      </c>
      <c r="B148" s="15">
        <v>84.6</v>
      </c>
      <c r="C148" s="15">
        <v>5</v>
      </c>
    </row>
    <row r="149" spans="1:3" x14ac:dyDescent="0.35">
      <c r="A149" t="s">
        <v>1164</v>
      </c>
      <c r="B149" s="15">
        <v>85.633330000000001</v>
      </c>
      <c r="C149" s="15">
        <v>5</v>
      </c>
    </row>
    <row r="150" spans="1:3" x14ac:dyDescent="0.35">
      <c r="A150" t="s">
        <v>1165</v>
      </c>
      <c r="B150" s="15">
        <v>85.733329999999995</v>
      </c>
      <c r="C150" s="15">
        <v>2</v>
      </c>
    </row>
    <row r="151" spans="1:3" x14ac:dyDescent="0.35">
      <c r="A151" t="s">
        <v>1166</v>
      </c>
      <c r="B151" s="15">
        <v>85.433329999999998</v>
      </c>
      <c r="C151" s="15">
        <v>0.5</v>
      </c>
    </row>
    <row r="152" spans="1:3" x14ac:dyDescent="0.35">
      <c r="A152" t="s">
        <v>1167</v>
      </c>
      <c r="B152" s="15">
        <v>86.366669999999999</v>
      </c>
      <c r="C152" s="15">
        <v>0.5</v>
      </c>
    </row>
    <row r="153" spans="1:3" x14ac:dyDescent="0.35">
      <c r="A153" t="s">
        <v>1168</v>
      </c>
      <c r="B153" s="15">
        <v>86.933329999999998</v>
      </c>
      <c r="C153" s="15">
        <v>0.5</v>
      </c>
    </row>
    <row r="154" spans="1:3" x14ac:dyDescent="0.35">
      <c r="A154" t="s">
        <v>1169</v>
      </c>
      <c r="B154" s="15">
        <v>87.566670000000002</v>
      </c>
      <c r="C154" s="15">
        <v>0.5</v>
      </c>
    </row>
    <row r="155" spans="1:3" x14ac:dyDescent="0.35">
      <c r="A155" t="s">
        <v>1170</v>
      </c>
      <c r="B155" s="15">
        <v>88.233329999999995</v>
      </c>
      <c r="C155" s="15">
        <v>0.5</v>
      </c>
    </row>
    <row r="156" spans="1:3" x14ac:dyDescent="0.35">
      <c r="A156" t="s">
        <v>1171</v>
      </c>
      <c r="B156" s="15">
        <v>89.366669999999999</v>
      </c>
      <c r="C156" s="15">
        <v>0.5</v>
      </c>
    </row>
    <row r="157" spans="1:3" x14ac:dyDescent="0.35">
      <c r="A157" t="s">
        <v>1172</v>
      </c>
      <c r="B157" s="15">
        <v>89.633330000000001</v>
      </c>
      <c r="C157" s="15">
        <v>0.5</v>
      </c>
    </row>
    <row r="158" spans="1:3" x14ac:dyDescent="0.35">
      <c r="A158" t="s">
        <v>1173</v>
      </c>
      <c r="B158" s="15">
        <v>90.5</v>
      </c>
      <c r="C158" s="15">
        <v>0.5</v>
      </c>
    </row>
    <row r="159" spans="1:3" x14ac:dyDescent="0.35">
      <c r="A159" t="s">
        <v>1174</v>
      </c>
      <c r="B159" s="15">
        <v>91.833340000000007</v>
      </c>
      <c r="C159" s="15">
        <v>0.5</v>
      </c>
    </row>
    <row r="160" spans="1:3" x14ac:dyDescent="0.35">
      <c r="A160" t="s">
        <v>1175</v>
      </c>
      <c r="B160" s="15">
        <v>93.3</v>
      </c>
      <c r="C160" s="15">
        <v>0.5</v>
      </c>
    </row>
    <row r="161" spans="1:3" x14ac:dyDescent="0.35">
      <c r="A161" t="s">
        <v>1176</v>
      </c>
      <c r="B161" s="15">
        <v>93.833340000000007</v>
      </c>
      <c r="C161" s="15">
        <v>0.5</v>
      </c>
    </row>
    <row r="162" spans="1:3" x14ac:dyDescent="0.35">
      <c r="A162" t="s">
        <v>1177</v>
      </c>
      <c r="B162" s="15">
        <v>94.733329999999995</v>
      </c>
      <c r="C162" s="15">
        <v>0.5</v>
      </c>
    </row>
    <row r="163" spans="1:3" x14ac:dyDescent="0.35">
      <c r="A163" t="s">
        <v>1178</v>
      </c>
      <c r="B163" s="15">
        <v>95.033330000000007</v>
      </c>
      <c r="C163" s="15">
        <v>0.5</v>
      </c>
    </row>
    <row r="164" spans="1:3" x14ac:dyDescent="0.35">
      <c r="A164" t="s">
        <v>1179</v>
      </c>
      <c r="B164" s="15">
        <v>95.8</v>
      </c>
      <c r="C164" s="15">
        <v>0.5</v>
      </c>
    </row>
    <row r="165" spans="1:3" x14ac:dyDescent="0.35">
      <c r="A165" t="s">
        <v>1180</v>
      </c>
      <c r="B165" s="15">
        <v>96.066670000000002</v>
      </c>
      <c r="C165" s="15">
        <v>0.5</v>
      </c>
    </row>
    <row r="166" spans="1:3" x14ac:dyDescent="0.35">
      <c r="A166" t="s">
        <v>1181</v>
      </c>
      <c r="B166" s="15">
        <v>97.266670000000005</v>
      </c>
      <c r="C166" s="15">
        <v>0.5</v>
      </c>
    </row>
    <row r="167" spans="1:3" x14ac:dyDescent="0.35">
      <c r="A167" t="s">
        <v>1182</v>
      </c>
      <c r="B167" s="15">
        <v>97.666659999999993</v>
      </c>
      <c r="C167" s="15">
        <v>0.5</v>
      </c>
    </row>
    <row r="168" spans="1:3" x14ac:dyDescent="0.35">
      <c r="A168" t="s">
        <v>1183</v>
      </c>
      <c r="B168" s="15">
        <v>98.366669999999999</v>
      </c>
      <c r="C168" s="15">
        <v>0.5</v>
      </c>
    </row>
    <row r="169" spans="1:3" x14ac:dyDescent="0.35">
      <c r="A169" t="s">
        <v>1184</v>
      </c>
      <c r="B169" s="15">
        <v>98.7</v>
      </c>
      <c r="C169" s="15">
        <v>0.5</v>
      </c>
    </row>
    <row r="170" spans="1:3" x14ac:dyDescent="0.35">
      <c r="A170" t="s">
        <v>1185</v>
      </c>
      <c r="B170" s="15">
        <v>99.3</v>
      </c>
      <c r="C170" s="15">
        <v>0.5</v>
      </c>
    </row>
    <row r="171" spans="1:3" x14ac:dyDescent="0.35">
      <c r="A171" t="s">
        <v>1186</v>
      </c>
      <c r="B171" s="15">
        <v>99.4</v>
      </c>
      <c r="C171" s="15">
        <v>0.5</v>
      </c>
    </row>
    <row r="172" spans="1:3" x14ac:dyDescent="0.35">
      <c r="A172" t="s">
        <v>1187</v>
      </c>
      <c r="B172" s="15">
        <v>100.1</v>
      </c>
      <c r="C172" s="15">
        <v>0.5</v>
      </c>
    </row>
    <row r="173" spans="1:3" x14ac:dyDescent="0.35">
      <c r="A173" t="s">
        <v>1188</v>
      </c>
      <c r="B173" s="15">
        <v>100.13330000000001</v>
      </c>
      <c r="C173" s="15">
        <v>0.5</v>
      </c>
    </row>
    <row r="174" spans="1:3" x14ac:dyDescent="0.35">
      <c r="A174" t="s">
        <v>1189</v>
      </c>
      <c r="B174" s="15">
        <v>100.2</v>
      </c>
      <c r="C174" s="15">
        <v>0.5</v>
      </c>
    </row>
    <row r="175" spans="1:3" x14ac:dyDescent="0.35">
      <c r="A175" t="s">
        <v>1190</v>
      </c>
      <c r="B175" s="15">
        <v>99.5</v>
      </c>
      <c r="C175" s="15">
        <v>0.5</v>
      </c>
    </row>
    <row r="176" spans="1:3" x14ac:dyDescent="0.35">
      <c r="A176" t="s">
        <v>1191</v>
      </c>
      <c r="B176" s="15">
        <v>100.0667</v>
      </c>
      <c r="C176" s="15">
        <v>0.5</v>
      </c>
    </row>
    <row r="177" spans="1:3" x14ac:dyDescent="0.35">
      <c r="A177" t="s">
        <v>1192</v>
      </c>
      <c r="B177" s="15">
        <v>100.16670000000001</v>
      </c>
      <c r="C177" s="15">
        <v>0.5</v>
      </c>
    </row>
    <row r="178" spans="1:3" x14ac:dyDescent="0.35">
      <c r="A178" t="s">
        <v>1193</v>
      </c>
      <c r="B178" s="15">
        <v>100.3</v>
      </c>
      <c r="C178" s="15">
        <v>0.5</v>
      </c>
    </row>
    <row r="179" spans="1:3" x14ac:dyDescent="0.35">
      <c r="A179" t="s">
        <v>1194</v>
      </c>
      <c r="B179" s="15">
        <v>99.833340000000007</v>
      </c>
      <c r="C179" s="15">
        <v>0.5</v>
      </c>
    </row>
    <row r="180" spans="1:3" x14ac:dyDescent="0.35">
      <c r="A180" t="s">
        <v>1195</v>
      </c>
      <c r="B180" s="15">
        <v>100.4</v>
      </c>
      <c r="C180" s="15">
        <v>0.5</v>
      </c>
    </row>
    <row r="181" spans="1:3" x14ac:dyDescent="0.35">
      <c r="A181" t="s">
        <v>1196</v>
      </c>
      <c r="B181" s="15">
        <v>100.86669999999999</v>
      </c>
      <c r="C181" s="15">
        <v>0.25</v>
      </c>
    </row>
    <row r="182" spans="1:3" x14ac:dyDescent="0.35">
      <c r="A182" t="s">
        <v>1197</v>
      </c>
      <c r="B182" s="15">
        <v>101.5</v>
      </c>
      <c r="C182" s="15">
        <v>0.25</v>
      </c>
    </row>
    <row r="183" spans="1:3" x14ac:dyDescent="0.35">
      <c r="A183" t="s">
        <v>1198</v>
      </c>
      <c r="B183" s="15">
        <v>102</v>
      </c>
      <c r="C183" s="15">
        <v>0.25</v>
      </c>
    </row>
    <row r="184" spans="1:3" x14ac:dyDescent="0.35">
      <c r="A184" t="s">
        <v>1199</v>
      </c>
      <c r="B184" s="15">
        <v>103.16670000000001</v>
      </c>
      <c r="C184" s="15">
        <v>0.25</v>
      </c>
    </row>
    <row r="185" spans="1:3" x14ac:dyDescent="0.35">
      <c r="A185" t="s">
        <v>1200</v>
      </c>
      <c r="B185" s="15">
        <v>103.7</v>
      </c>
      <c r="C185" s="15">
        <v>0.25</v>
      </c>
    </row>
    <row r="186" spans="1:3" x14ac:dyDescent="0.35">
      <c r="A186" t="s">
        <v>1201</v>
      </c>
      <c r="B186" s="15">
        <v>104.5667</v>
      </c>
      <c r="C186" s="15">
        <v>0.5</v>
      </c>
    </row>
    <row r="187" spans="1:3" x14ac:dyDescent="0.35">
      <c r="A187" t="s">
        <v>1202</v>
      </c>
      <c r="B187" s="15">
        <v>104.7667</v>
      </c>
      <c r="C187" s="15">
        <v>0.5</v>
      </c>
    </row>
    <row r="188" spans="1:3" x14ac:dyDescent="0.35">
      <c r="A188" t="s">
        <v>1203</v>
      </c>
      <c r="B188" s="15">
        <v>105.66670000000001</v>
      </c>
      <c r="C188" s="15">
        <v>0.5</v>
      </c>
    </row>
    <row r="189" spans="1:3" x14ac:dyDescent="0.35">
      <c r="A189" t="s">
        <v>1204</v>
      </c>
      <c r="B189" s="15">
        <v>106.3</v>
      </c>
      <c r="C189" s="15">
        <v>0.75</v>
      </c>
    </row>
    <row r="190" spans="1:3" x14ac:dyDescent="0.35">
      <c r="A190" t="s">
        <v>1205</v>
      </c>
      <c r="B190" s="15">
        <v>106.9333</v>
      </c>
      <c r="C190" s="15">
        <v>0.75</v>
      </c>
    </row>
    <row r="191" spans="1:3" x14ac:dyDescent="0.35">
      <c r="A191" t="s">
        <v>1206</v>
      </c>
      <c r="B191" s="15">
        <v>106.7</v>
      </c>
      <c r="C191" s="15">
        <v>0.75</v>
      </c>
    </row>
    <row r="192" spans="1:3" x14ac:dyDescent="0.35">
      <c r="A192" t="s">
        <v>1207</v>
      </c>
      <c r="B192" s="15">
        <v>107.8</v>
      </c>
      <c r="C192" s="15">
        <v>0.75</v>
      </c>
    </row>
    <row r="193" spans="1:3" x14ac:dyDescent="0.35">
      <c r="A193" t="s">
        <v>1208</v>
      </c>
      <c r="B193" s="15">
        <v>108.2667</v>
      </c>
      <c r="C193" s="15">
        <v>0.75</v>
      </c>
    </row>
    <row r="194" spans="1:3" x14ac:dyDescent="0.35">
      <c r="A194" t="s">
        <v>1209</v>
      </c>
      <c r="B194" s="15">
        <v>108.4333</v>
      </c>
      <c r="C194" s="15">
        <v>0.75</v>
      </c>
    </row>
    <row r="195" spans="1:3" x14ac:dyDescent="0.35">
      <c r="A195" t="s">
        <v>1210</v>
      </c>
      <c r="B195" s="15">
        <v>108.4667</v>
      </c>
      <c r="C195" s="15">
        <v>0.1</v>
      </c>
    </row>
    <row r="196" spans="1:3" x14ac:dyDescent="0.35">
      <c r="A196" t="s">
        <v>1211</v>
      </c>
      <c r="B196" s="15">
        <v>108.5333</v>
      </c>
      <c r="C196" s="15">
        <v>0.1</v>
      </c>
    </row>
    <row r="197" spans="1:3" x14ac:dyDescent="0.35">
      <c r="A197" t="s">
        <v>1212</v>
      </c>
      <c r="B197" s="15">
        <v>108.9333</v>
      </c>
      <c r="C197" s="15">
        <v>0.1</v>
      </c>
    </row>
    <row r="198" spans="1:3" x14ac:dyDescent="0.35">
      <c r="A198" t="s">
        <v>1213</v>
      </c>
      <c r="B198" s="15">
        <v>109.0667</v>
      </c>
      <c r="C198" s="15">
        <v>0.1</v>
      </c>
    </row>
    <row r="199" spans="1:3" x14ac:dyDescent="0.35">
      <c r="A199" t="s">
        <v>1214</v>
      </c>
      <c r="B199" s="15">
        <v>109.16670000000001</v>
      </c>
      <c r="C199" s="15">
        <v>0.1</v>
      </c>
    </row>
    <row r="200" spans="1:3" x14ac:dyDescent="0.35">
      <c r="A200" t="s">
        <v>1215</v>
      </c>
      <c r="B200" s="15">
        <v>110.7333</v>
      </c>
      <c r="C200" s="15">
        <v>0.1</v>
      </c>
    </row>
    <row r="201" spans="1:3" x14ac:dyDescent="0.35">
      <c r="A201" t="s">
        <v>1216</v>
      </c>
      <c r="B201" s="15">
        <v>111.9333</v>
      </c>
      <c r="C201" s="15">
        <v>0.1</v>
      </c>
    </row>
    <row r="202" spans="1:3" x14ac:dyDescent="0.35">
      <c r="A202" t="s">
        <v>1217</v>
      </c>
      <c r="B202" s="15">
        <v>114.4</v>
      </c>
      <c r="C202" s="15">
        <v>0.25</v>
      </c>
    </row>
    <row r="203" spans="1:3" x14ac:dyDescent="0.35">
      <c r="A203" t="s">
        <v>1218</v>
      </c>
      <c r="B203" s="15">
        <v>115.9333</v>
      </c>
      <c r="C203" s="15">
        <v>0.75</v>
      </c>
    </row>
    <row r="204" spans="1:3" x14ac:dyDescent="0.35">
      <c r="A204" t="s">
        <v>1219</v>
      </c>
      <c r="B204" s="15">
        <v>120.86669999999999</v>
      </c>
      <c r="C204" s="15">
        <v>1.25</v>
      </c>
    </row>
    <row r="205" spans="1:3" x14ac:dyDescent="0.35">
      <c r="A205" t="s">
        <v>1220</v>
      </c>
      <c r="B205" s="15">
        <v>123.13330000000001</v>
      </c>
      <c r="C205" s="15">
        <v>2.25</v>
      </c>
    </row>
    <row r="206" spans="1:3" x14ac:dyDescent="0.35">
      <c r="A206" t="s">
        <v>1221</v>
      </c>
      <c r="B206" s="15">
        <v>126.7</v>
      </c>
      <c r="C206" s="15">
        <v>3.5</v>
      </c>
    </row>
    <row r="207" spans="1:3" x14ac:dyDescent="0.35">
      <c r="A207" t="s">
        <v>1222</v>
      </c>
      <c r="B207" s="15">
        <v>127.7333</v>
      </c>
      <c r="C207" s="15">
        <v>4.25</v>
      </c>
    </row>
    <row r="208" spans="1:3" x14ac:dyDescent="0.35">
      <c r="A208" t="s">
        <v>1223</v>
      </c>
      <c r="B208" s="15">
        <v>131.0667</v>
      </c>
      <c r="C208" s="15">
        <v>5</v>
      </c>
    </row>
    <row r="209" spans="1:3" x14ac:dyDescent="0.35">
      <c r="A209" t="s">
        <v>1224</v>
      </c>
      <c r="B209" s="15">
        <v>131.4</v>
      </c>
      <c r="C209" s="15">
        <v>5.25</v>
      </c>
    </row>
    <row r="210" spans="1:3" x14ac:dyDescent="0.35">
      <c r="A210" t="s">
        <v>1225</v>
      </c>
      <c r="B210" s="15">
        <v>131.9667</v>
      </c>
      <c r="C210" s="15">
        <v>5.25</v>
      </c>
    </row>
    <row r="211" spans="1:3" x14ac:dyDescent="0.35">
      <c r="A211" t="s">
        <v>1226</v>
      </c>
      <c r="B211" s="15">
        <v>132.26669999999999</v>
      </c>
      <c r="C211" s="15">
        <v>5.25</v>
      </c>
    </row>
    <row r="212" spans="1:3" x14ac:dyDescent="0.35">
      <c r="A212" t="s">
        <v>1227</v>
      </c>
      <c r="B212" s="15">
        <v>133.83330000000001</v>
      </c>
      <c r="C212" s="15">
        <v>5.25</v>
      </c>
    </row>
    <row r="213" spans="1:3" x14ac:dyDescent="0.35">
      <c r="A213" t="s">
        <v>1228</v>
      </c>
      <c r="B213" s="15">
        <v>134.1</v>
      </c>
      <c r="C213" s="15">
        <v>5</v>
      </c>
    </row>
    <row r="214" spans="1:3" x14ac:dyDescent="0.35">
      <c r="A214" t="s">
        <v>1229</v>
      </c>
      <c r="B214" s="15">
        <v>135.23330000000001</v>
      </c>
      <c r="C214" s="15">
        <v>4.75</v>
      </c>
    </row>
    <row r="215" spans="1:3" x14ac:dyDescent="0.35">
      <c r="A215" t="s">
        <v>1230</v>
      </c>
      <c r="B215" s="15">
        <v>135.9667</v>
      </c>
      <c r="C215" s="15">
        <v>4.5</v>
      </c>
    </row>
    <row r="216" spans="1:3" x14ac:dyDescent="0.35">
      <c r="A216" t="s">
        <v>1231</v>
      </c>
      <c r="B216" s="15">
        <v>138.5</v>
      </c>
      <c r="C216" s="15">
        <v>4.25</v>
      </c>
    </row>
    <row r="217" spans="1:3" x14ac:dyDescent="0.35">
      <c r="A217" t="s">
        <v>1232</v>
      </c>
      <c r="B217" s="15">
        <v>139.19999999999999</v>
      </c>
      <c r="C217" s="15">
        <v>4</v>
      </c>
    </row>
    <row r="218" spans="1:3" x14ac:dyDescent="0.35">
      <c r="A218" t="s">
        <v>1233</v>
      </c>
      <c r="B218" s="15">
        <v>139.80000000000001</v>
      </c>
      <c r="C218" s="15">
        <v>3.75</v>
      </c>
    </row>
    <row r="219" spans="1:3" x14ac:dyDescent="0.35">
      <c r="A219" t="s">
        <v>1234</v>
      </c>
      <c r="B219" s="45">
        <v>140.1096</v>
      </c>
      <c r="C219" s="15">
        <v>3.75</v>
      </c>
    </row>
    <row r="220" spans="1:3" x14ac:dyDescent="0.35">
      <c r="A220" t="s">
        <v>1235</v>
      </c>
      <c r="B220" s="45">
        <v>143.39009999999999</v>
      </c>
      <c r="C220" s="45">
        <v>3.75</v>
      </c>
    </row>
    <row r="221" spans="1:3" x14ac:dyDescent="0.35">
      <c r="A221" t="s">
        <v>1236</v>
      </c>
      <c r="B221" s="45">
        <v>145.32040000000001</v>
      </c>
      <c r="C221" s="45">
        <v>3.75</v>
      </c>
    </row>
    <row r="222" spans="1:3" x14ac:dyDescent="0.35">
      <c r="A222" t="s">
        <v>1237</v>
      </c>
      <c r="B222" s="45">
        <v>145.99809999999999</v>
      </c>
      <c r="C222" s="45">
        <v>3.75</v>
      </c>
    </row>
    <row r="223" spans="1:3" x14ac:dyDescent="0.35">
      <c r="A223" t="s">
        <v>1238</v>
      </c>
      <c r="B223" s="45">
        <v>145.96039999999999</v>
      </c>
      <c r="C223" s="45">
        <v>3.75</v>
      </c>
    </row>
    <row r="224" spans="1:3" x14ac:dyDescent="0.35">
      <c r="A224" t="s">
        <v>1239</v>
      </c>
      <c r="B224" s="45">
        <v>147.4442</v>
      </c>
      <c r="C224" s="45">
        <v>3.75</v>
      </c>
    </row>
    <row r="225" spans="1:3" x14ac:dyDescent="0.35">
      <c r="A225" t="s">
        <v>1240</v>
      </c>
      <c r="B225" s="45">
        <v>148.0034</v>
      </c>
      <c r="C225" s="45">
        <v>3.75</v>
      </c>
    </row>
    <row r="226" spans="1:3" x14ac:dyDescent="0.35">
      <c r="A226" t="s">
        <v>1241</v>
      </c>
      <c r="B226" s="45">
        <v>148.5668</v>
      </c>
      <c r="C226" s="45">
        <v>3.5</v>
      </c>
    </row>
    <row r="227" spans="1:3" x14ac:dyDescent="0.35">
      <c r="A227" t="s">
        <v>1242</v>
      </c>
      <c r="B227" s="45">
        <v>148.67939999999999</v>
      </c>
      <c r="C227" s="45">
        <v>3.25</v>
      </c>
    </row>
    <row r="228" spans="1:3" x14ac:dyDescent="0.35">
      <c r="A228" t="s">
        <v>1243</v>
      </c>
      <c r="B228" s="45">
        <v>149.86490000000001</v>
      </c>
      <c r="C228" s="45">
        <v>3</v>
      </c>
    </row>
    <row r="229" spans="1:3" x14ac:dyDescent="0.35">
      <c r="A229" t="s">
        <v>1244</v>
      </c>
      <c r="B229" s="45">
        <v>150.5094</v>
      </c>
      <c r="C229" s="45">
        <v>3</v>
      </c>
    </row>
    <row r="230" spans="1:3" x14ac:dyDescent="0.35">
      <c r="A230" t="s">
        <v>1245</v>
      </c>
      <c r="B230" s="45">
        <v>151.15119999999999</v>
      </c>
      <c r="C230" s="45">
        <v>3</v>
      </c>
    </row>
    <row r="231" spans="1:3" x14ac:dyDescent="0.35">
      <c r="A231" t="s">
        <v>1246</v>
      </c>
      <c r="B231" s="45">
        <v>151.37690000000001</v>
      </c>
      <c r="C231" s="45">
        <v>3</v>
      </c>
    </row>
    <row r="232" spans="1:3" x14ac:dyDescent="0.35">
      <c r="A232" t="s">
        <v>1247</v>
      </c>
      <c r="B232" s="45">
        <v>152.62440000000001</v>
      </c>
      <c r="C232" s="45">
        <v>2.75</v>
      </c>
    </row>
    <row r="233" spans="1:3" x14ac:dyDescent="0.35">
      <c r="A233" t="s">
        <v>1248</v>
      </c>
      <c r="B233" s="45">
        <v>153.30099999999999</v>
      </c>
      <c r="C233" s="45">
        <v>2.75</v>
      </c>
    </row>
    <row r="234" spans="1:3" x14ac:dyDescent="0.35">
      <c r="A234" t="s">
        <v>1249</v>
      </c>
      <c r="B234" s="45">
        <v>153.92349999999999</v>
      </c>
      <c r="C234" s="45">
        <v>2.75</v>
      </c>
    </row>
    <row r="235" spans="1:3" x14ac:dyDescent="0.35">
      <c r="A235" t="s">
        <v>1250</v>
      </c>
      <c r="B235" s="45">
        <v>154.1275</v>
      </c>
      <c r="C235" s="45">
        <v>2.75</v>
      </c>
    </row>
    <row r="236" spans="1:3" x14ac:dyDescent="0.35">
      <c r="A236" t="s">
        <v>1251</v>
      </c>
      <c r="B236" s="45">
        <v>155.37119999999999</v>
      </c>
      <c r="C236" s="45">
        <v>2.5</v>
      </c>
    </row>
    <row r="237" spans="1:3" x14ac:dyDescent="0.35">
      <c r="A237" t="s">
        <v>1252</v>
      </c>
      <c r="B237" s="45">
        <v>156.0547</v>
      </c>
      <c r="C237" s="45">
        <v>2.5</v>
      </c>
    </row>
    <row r="238" spans="1:3" x14ac:dyDescent="0.35">
      <c r="A238" t="s">
        <v>1253</v>
      </c>
      <c r="B238" s="45">
        <v>156.71279999999999</v>
      </c>
      <c r="C238" s="45">
        <v>2.5</v>
      </c>
    </row>
    <row r="239" spans="1:3" x14ac:dyDescent="0.35">
      <c r="A239" t="s">
        <v>1254</v>
      </c>
      <c r="B239" s="45">
        <v>156.99029999999999</v>
      </c>
      <c r="C239" s="45">
        <v>2.5</v>
      </c>
    </row>
    <row r="240" spans="1:3" x14ac:dyDescent="0.35">
      <c r="A240" t="s">
        <v>1255</v>
      </c>
      <c r="B240" s="45">
        <v>158.3297</v>
      </c>
      <c r="C240" s="45">
        <v>2.5</v>
      </c>
    </row>
    <row r="241" spans="1:3" x14ac:dyDescent="0.35">
      <c r="A241" t="s">
        <v>1256</v>
      </c>
      <c r="B241" s="45">
        <v>159.09710000000001</v>
      </c>
      <c r="C241" s="45">
        <v>2.5</v>
      </c>
    </row>
    <row r="242" spans="1:3" x14ac:dyDescent="0.35">
      <c r="A242" t="s">
        <v>1257</v>
      </c>
      <c r="B242" s="45">
        <v>159.79769999999999</v>
      </c>
      <c r="C242" s="45">
        <v>2.5</v>
      </c>
    </row>
    <row r="243" spans="1:3" x14ac:dyDescent="0.35">
      <c r="A243" t="s">
        <v>1258</v>
      </c>
      <c r="B243" s="45">
        <v>160.0881</v>
      </c>
      <c r="C243" s="45">
        <v>2.5</v>
      </c>
    </row>
    <row r="244" spans="1:3" x14ac:dyDescent="0.35">
      <c r="A244" t="s">
        <v>1259</v>
      </c>
      <c r="B244" s="45">
        <v>161.46770000000001</v>
      </c>
      <c r="C244" s="45">
        <v>2.5</v>
      </c>
    </row>
    <row r="245" spans="1:3" x14ac:dyDescent="0.35">
      <c r="A245" t="s">
        <v>1260</v>
      </c>
      <c r="B245" s="45">
        <v>162.2713</v>
      </c>
      <c r="C245" s="45">
        <v>2.5</v>
      </c>
    </row>
    <row r="246" spans="1:3" x14ac:dyDescent="0.35">
      <c r="A246" t="s">
        <v>1261</v>
      </c>
      <c r="B246" s="45">
        <v>162.99340000000001</v>
      </c>
      <c r="C246" s="45">
        <v>2.5</v>
      </c>
    </row>
    <row r="247" spans="1:3" x14ac:dyDescent="0.35">
      <c r="A247" t="s">
        <v>1262</v>
      </c>
      <c r="B247" s="45">
        <v>163.3013</v>
      </c>
      <c r="C247" s="45">
        <v>2.5</v>
      </c>
    </row>
    <row r="248" spans="1:3" x14ac:dyDescent="0.35">
      <c r="A248" t="s">
        <v>1263</v>
      </c>
      <c r="B248" s="45">
        <v>164.72470000000001</v>
      </c>
      <c r="C248" s="45">
        <v>2.5</v>
      </c>
    </row>
    <row r="249" spans="1:3" x14ac:dyDescent="0.35">
      <c r="A249" t="s">
        <v>1264</v>
      </c>
      <c r="B249" s="45">
        <v>165.55529999999999</v>
      </c>
      <c r="C249" s="45">
        <v>2.5</v>
      </c>
    </row>
    <row r="250" spans="1:3" x14ac:dyDescent="0.35">
      <c r="A250" t="s">
        <v>1265</v>
      </c>
      <c r="B250" s="45">
        <v>166.28620000000001</v>
      </c>
      <c r="C250" s="45">
        <v>2.5</v>
      </c>
    </row>
    <row r="251" spans="1:3" x14ac:dyDescent="0.35">
      <c r="A251" t="s">
        <v>1266</v>
      </c>
      <c r="B251" s="45">
        <v>166.5975</v>
      </c>
      <c r="C251" s="45">
        <v>2.5</v>
      </c>
    </row>
    <row r="252" spans="1:3" x14ac:dyDescent="0.35">
      <c r="A252" t="s">
        <v>1267</v>
      </c>
      <c r="B252" s="45">
        <v>168.04859999999999</v>
      </c>
      <c r="C252" s="45">
        <v>2.5</v>
      </c>
    </row>
    <row r="253" spans="1:3" x14ac:dyDescent="0.35">
      <c r="A253" t="s">
        <v>1268</v>
      </c>
      <c r="B253" s="45">
        <v>168.89619999999999</v>
      </c>
      <c r="C253" s="45">
        <v>2.5</v>
      </c>
    </row>
    <row r="254" spans="1:3" x14ac:dyDescent="0.35">
      <c r="A254" t="s">
        <v>1269</v>
      </c>
      <c r="B254" s="45">
        <v>169.62739999999999</v>
      </c>
      <c r="C254" s="45">
        <v>2.5</v>
      </c>
    </row>
    <row r="255" spans="1:3" x14ac:dyDescent="0.35">
      <c r="A255" t="s">
        <v>1270</v>
      </c>
      <c r="B255" s="45">
        <v>169.93780000000001</v>
      </c>
      <c r="C255" s="45">
        <v>2.5</v>
      </c>
    </row>
    <row r="256" spans="1:3" x14ac:dyDescent="0.35">
      <c r="A256" t="s">
        <v>1271</v>
      </c>
      <c r="B256" s="45">
        <v>171.4195</v>
      </c>
      <c r="C256" s="45">
        <v>2.5</v>
      </c>
    </row>
    <row r="257" spans="1:3" x14ac:dyDescent="0.35">
      <c r="A257" t="s">
        <v>1272</v>
      </c>
      <c r="B257" s="45">
        <v>172.28739999999999</v>
      </c>
      <c r="C257" s="45">
        <v>2.5</v>
      </c>
    </row>
    <row r="258" spans="1:3" x14ac:dyDescent="0.35">
      <c r="A258" t="s">
        <v>1273</v>
      </c>
      <c r="B258" s="45">
        <v>173.0204</v>
      </c>
      <c r="C258" s="45">
        <v>2.5</v>
      </c>
    </row>
    <row r="259" spans="1:3" x14ac:dyDescent="0.35">
      <c r="A259" t="s">
        <v>1274</v>
      </c>
      <c r="B259" s="45">
        <v>173.3365</v>
      </c>
      <c r="C259" s="45">
        <v>2.5</v>
      </c>
    </row>
    <row r="260" spans="1:3" x14ac:dyDescent="0.35">
      <c r="A260" t="s">
        <v>1275</v>
      </c>
      <c r="B260" s="45">
        <v>174.84790000000001</v>
      </c>
      <c r="C260" s="45">
        <v>2.5</v>
      </c>
    </row>
    <row r="261" spans="1:3" x14ac:dyDescent="0.35">
      <c r="A261" t="s">
        <v>1276</v>
      </c>
      <c r="B261" s="45">
        <v>175.73320000000001</v>
      </c>
      <c r="C261" s="45">
        <v>2.5</v>
      </c>
    </row>
    <row r="262" spans="1:3" x14ac:dyDescent="0.35">
      <c r="A262" t="s">
        <v>1277</v>
      </c>
      <c r="B262" s="45">
        <v>176.48079999999999</v>
      </c>
      <c r="C262" s="45">
        <v>2.5</v>
      </c>
    </row>
    <row r="263" spans="1:3" x14ac:dyDescent="0.35">
      <c r="A263" t="s">
        <v>1278</v>
      </c>
      <c r="B263" s="45">
        <v>176.80330000000001</v>
      </c>
      <c r="C263" s="45">
        <v>2.5</v>
      </c>
    </row>
    <row r="264" spans="1:3" x14ac:dyDescent="0.35">
      <c r="A264" t="s">
        <v>1279</v>
      </c>
      <c r="B264" s="45">
        <v>178.3449</v>
      </c>
      <c r="C264" s="45">
        <v>2.5</v>
      </c>
    </row>
    <row r="265" spans="1:3" x14ac:dyDescent="0.35">
      <c r="A265" t="s">
        <v>1280</v>
      </c>
      <c r="B265" s="45">
        <v>179.24780000000001</v>
      </c>
      <c r="C265" s="45">
        <v>2.5</v>
      </c>
    </row>
    <row r="266" spans="1:3" x14ac:dyDescent="0.35">
      <c r="A266" t="s">
        <v>1281</v>
      </c>
      <c r="B266" s="45">
        <v>180.0104</v>
      </c>
      <c r="C266" s="45">
        <v>2.5</v>
      </c>
    </row>
    <row r="267" spans="1:3" x14ac:dyDescent="0.35">
      <c r="A267" t="s">
        <v>1282</v>
      </c>
      <c r="B267" s="45">
        <v>180.33930000000001</v>
      </c>
      <c r="C267" s="45">
        <v>2.5</v>
      </c>
    </row>
    <row r="268" spans="1:3" x14ac:dyDescent="0.35">
      <c r="A268" t="s">
        <v>1283</v>
      </c>
      <c r="B268" s="45">
        <v>181.9118</v>
      </c>
      <c r="C268" s="45">
        <v>2.5</v>
      </c>
    </row>
    <row r="269" spans="1:3" x14ac:dyDescent="0.35">
      <c r="A269" t="s">
        <v>1284</v>
      </c>
      <c r="B269" s="45">
        <v>182.83279999999999</v>
      </c>
      <c r="C269" s="45">
        <v>2.5</v>
      </c>
    </row>
    <row r="270" spans="1:3" x14ac:dyDescent="0.35">
      <c r="A270" t="s">
        <v>1285</v>
      </c>
      <c r="B270" s="45">
        <v>183.61060000000001</v>
      </c>
      <c r="C270" s="45">
        <v>2.5</v>
      </c>
    </row>
    <row r="271" spans="1:3" x14ac:dyDescent="0.35">
      <c r="A271" t="s">
        <v>1286</v>
      </c>
      <c r="B271" s="45">
        <v>183.9461</v>
      </c>
      <c r="C271" s="45">
        <v>2.5</v>
      </c>
    </row>
    <row r="272" spans="1:3" x14ac:dyDescent="0.35">
      <c r="A272" t="s">
        <v>1287</v>
      </c>
      <c r="B272" s="45">
        <v>185.55</v>
      </c>
      <c r="C272" s="45">
        <v>2.5</v>
      </c>
    </row>
    <row r="273" spans="1:3" x14ac:dyDescent="0.35">
      <c r="A273" t="s">
        <v>1288</v>
      </c>
      <c r="B273" s="45">
        <v>186.48939999999999</v>
      </c>
      <c r="C273" s="45">
        <v>2.5</v>
      </c>
    </row>
    <row r="274" spans="1:3" x14ac:dyDescent="0.35">
      <c r="A274" t="s">
        <v>1289</v>
      </c>
      <c r="B274" s="45">
        <v>187.28280000000001</v>
      </c>
      <c r="C274" s="45">
        <v>2.5</v>
      </c>
    </row>
    <row r="275" spans="1:3" x14ac:dyDescent="0.35">
      <c r="A275" t="s">
        <v>1290</v>
      </c>
      <c r="B275" s="45">
        <v>187.625</v>
      </c>
      <c r="C275" s="45">
        <v>2.5</v>
      </c>
    </row>
    <row r="276" spans="1:3" x14ac:dyDescent="0.35">
      <c r="A276" t="s">
        <v>1291</v>
      </c>
      <c r="B276" s="45">
        <v>189.261</v>
      </c>
      <c r="C276" s="45">
        <v>2.5</v>
      </c>
    </row>
    <row r="277" spans="1:3" x14ac:dyDescent="0.35">
      <c r="A277" t="s">
        <v>1292</v>
      </c>
      <c r="B277" s="45">
        <v>190.2192</v>
      </c>
      <c r="C277" s="45">
        <v>2.5</v>
      </c>
    </row>
    <row r="278" spans="1:3" x14ac:dyDescent="0.35">
      <c r="A278" t="s">
        <v>1293</v>
      </c>
      <c r="B278" s="45">
        <v>191.02850000000001</v>
      </c>
      <c r="C278" s="45">
        <v>2.5</v>
      </c>
    </row>
    <row r="279" spans="1:3" x14ac:dyDescent="0.35">
      <c r="A279" t="s">
        <v>1294</v>
      </c>
      <c r="B279" s="45">
        <v>191.3775</v>
      </c>
      <c r="C279" s="45">
        <v>2.5</v>
      </c>
    </row>
    <row r="280" spans="1:3" x14ac:dyDescent="0.35">
      <c r="A280" t="s">
        <v>1295</v>
      </c>
      <c r="B280" s="45">
        <v>193.0462</v>
      </c>
      <c r="C280" s="45">
        <v>2.5</v>
      </c>
    </row>
    <row r="281" spans="1:3" x14ac:dyDescent="0.35">
      <c r="A281" t="s">
        <v>1296</v>
      </c>
      <c r="B281" s="45">
        <v>194.02359999999999</v>
      </c>
      <c r="C281" s="45">
        <v>2.5</v>
      </c>
    </row>
    <row r="282" spans="1:3" x14ac:dyDescent="0.35">
      <c r="A282" t="s">
        <v>1297</v>
      </c>
      <c r="B282" s="45">
        <v>194.84899999999999</v>
      </c>
      <c r="C282" s="45">
        <v>2.5</v>
      </c>
    </row>
    <row r="283" spans="1:3" x14ac:dyDescent="0.35">
      <c r="A283" t="s">
        <v>1298</v>
      </c>
      <c r="B283" s="45">
        <v>195.20509999999999</v>
      </c>
      <c r="C283" s="45">
        <v>2.5</v>
      </c>
    </row>
    <row r="284" spans="1:3" x14ac:dyDescent="0.35">
      <c r="A284" t="s">
        <v>1299</v>
      </c>
      <c r="B284" s="45">
        <v>196.90719999999999</v>
      </c>
      <c r="C284" s="45">
        <v>2.5</v>
      </c>
    </row>
    <row r="285" spans="1:3" x14ac:dyDescent="0.35">
      <c r="A285" t="s">
        <v>1300</v>
      </c>
      <c r="B285" s="45">
        <v>197.9041</v>
      </c>
      <c r="C285" s="45">
        <v>2.5</v>
      </c>
    </row>
    <row r="286" spans="1:3" x14ac:dyDescent="0.35">
      <c r="A286" t="s">
        <v>1301</v>
      </c>
      <c r="B286" s="45">
        <v>198.74600000000001</v>
      </c>
      <c r="C286" s="45">
        <v>2.5</v>
      </c>
    </row>
    <row r="287" spans="1:3" x14ac:dyDescent="0.35">
      <c r="A287" t="s">
        <v>1302</v>
      </c>
      <c r="B287" s="45">
        <v>199.10919999999999</v>
      </c>
      <c r="C287" s="45">
        <v>2.5</v>
      </c>
    </row>
    <row r="288" spans="1:3" x14ac:dyDescent="0.35">
      <c r="A288" t="s">
        <v>1303</v>
      </c>
      <c r="B288" s="45">
        <v>200.84530000000001</v>
      </c>
      <c r="C288" s="45">
        <v>2.5</v>
      </c>
    </row>
    <row r="289" spans="1:3" x14ac:dyDescent="0.35">
      <c r="A289" t="s">
        <v>1304</v>
      </c>
      <c r="B289" s="45">
        <v>201.8622</v>
      </c>
      <c r="C289" s="45">
        <v>2.5</v>
      </c>
    </row>
    <row r="290" spans="1:3" x14ac:dyDescent="0.35">
      <c r="A290" t="s">
        <v>1305</v>
      </c>
      <c r="B290" s="45">
        <v>202.7209</v>
      </c>
      <c r="C290" s="45">
        <v>2.5</v>
      </c>
    </row>
    <row r="291" spans="1:3" x14ac:dyDescent="0.35">
      <c r="A291" t="s">
        <v>1306</v>
      </c>
      <c r="B291" s="45">
        <v>203.09139999999999</v>
      </c>
      <c r="C291" s="45">
        <v>2.5</v>
      </c>
    </row>
    <row r="292" spans="1:3" x14ac:dyDescent="0.35">
      <c r="A292" t="s">
        <v>1307</v>
      </c>
      <c r="B292" s="45">
        <v>204.8622</v>
      </c>
      <c r="C292" s="45">
        <v>2.5</v>
      </c>
    </row>
    <row r="293" spans="1:3" x14ac:dyDescent="0.35">
      <c r="A293" t="s">
        <v>1308</v>
      </c>
      <c r="B293" s="45">
        <v>205.89940000000001</v>
      </c>
      <c r="C293" s="45">
        <v>2.5</v>
      </c>
    </row>
    <row r="294" spans="1:3" x14ac:dyDescent="0.35">
      <c r="A294" t="s">
        <v>1309</v>
      </c>
      <c r="B294" s="45">
        <v>206.77529999999999</v>
      </c>
      <c r="C294" s="45">
        <v>2.5</v>
      </c>
    </row>
    <row r="295" spans="1:3" x14ac:dyDescent="0.35">
      <c r="A295" t="s">
        <v>1310</v>
      </c>
      <c r="B295" s="45">
        <v>207.1532</v>
      </c>
      <c r="C295" s="45">
        <v>2.5</v>
      </c>
    </row>
    <row r="296" spans="1:3" x14ac:dyDescent="0.35">
      <c r="A296" t="s">
        <v>1311</v>
      </c>
      <c r="B296" s="45">
        <v>208.95949999999999</v>
      </c>
      <c r="C296" s="45">
        <v>2.5</v>
      </c>
    </row>
    <row r="297" spans="1:3" x14ac:dyDescent="0.35">
      <c r="A297" t="s">
        <v>1312</v>
      </c>
      <c r="B297" s="45">
        <v>210.01740000000001</v>
      </c>
      <c r="C297" s="45">
        <v>2.5</v>
      </c>
    </row>
    <row r="298" spans="1:3" x14ac:dyDescent="0.35">
      <c r="A298" t="s">
        <v>1313</v>
      </c>
      <c r="B298" s="45">
        <v>210.91079999999999</v>
      </c>
      <c r="C298" s="45">
        <v>2.5</v>
      </c>
    </row>
    <row r="299" spans="1:3" x14ac:dyDescent="0.35">
      <c r="A299" t="s">
        <v>1314</v>
      </c>
      <c r="B299" s="45">
        <v>211.2962</v>
      </c>
      <c r="C299" s="45">
        <v>2.5</v>
      </c>
    </row>
    <row r="300" spans="1:3" x14ac:dyDescent="0.35">
      <c r="A300" t="s">
        <v>1315</v>
      </c>
      <c r="B300" s="45">
        <v>213.1387</v>
      </c>
      <c r="C300" s="45">
        <v>2.5</v>
      </c>
    </row>
    <row r="301" spans="1:3" x14ac:dyDescent="0.35">
      <c r="A301" t="s">
        <v>1316</v>
      </c>
      <c r="B301" s="45">
        <v>214.21770000000001</v>
      </c>
      <c r="C301" s="45">
        <v>2.5</v>
      </c>
    </row>
    <row r="302" spans="1:3" x14ac:dyDescent="0.35">
      <c r="A302" t="s">
        <v>1317</v>
      </c>
      <c r="B302" s="45">
        <v>215.12909999999999</v>
      </c>
      <c r="C302" s="45">
        <v>2.5</v>
      </c>
    </row>
    <row r="303" spans="1:3" x14ac:dyDescent="0.35">
      <c r="A303" t="s">
        <v>1318</v>
      </c>
      <c r="B303" s="45">
        <v>215.5222</v>
      </c>
      <c r="C303" s="45">
        <v>2.5</v>
      </c>
    </row>
    <row r="304" spans="1:3" x14ac:dyDescent="0.35">
      <c r="A304" t="s">
        <v>1319</v>
      </c>
      <c r="B304" s="45">
        <v>217.4014</v>
      </c>
      <c r="C304" s="45">
        <v>2.5</v>
      </c>
    </row>
    <row r="305" spans="1:3" x14ac:dyDescent="0.35">
      <c r="A305" t="s">
        <v>1320</v>
      </c>
      <c r="B305" s="45">
        <v>218.50210000000001</v>
      </c>
      <c r="C305" s="45">
        <v>2.5</v>
      </c>
    </row>
    <row r="306" spans="1:3" x14ac:dyDescent="0.35">
      <c r="A306" t="s">
        <v>1321</v>
      </c>
      <c r="B306" s="45">
        <v>219.4316</v>
      </c>
      <c r="C306" s="45">
        <v>2.5</v>
      </c>
    </row>
    <row r="307" spans="1:3" x14ac:dyDescent="0.35">
      <c r="A307" t="s">
        <v>1322</v>
      </c>
      <c r="B307" s="45">
        <v>219.83260000000001</v>
      </c>
      <c r="C307" s="45">
        <v>2.5</v>
      </c>
    </row>
    <row r="308" spans="1:3" x14ac:dyDescent="0.35">
      <c r="A308" t="s">
        <v>1323</v>
      </c>
      <c r="B308" s="45">
        <v>221.74950000000001</v>
      </c>
      <c r="C308" s="45">
        <v>2.5</v>
      </c>
    </row>
    <row r="309" spans="1:3" x14ac:dyDescent="0.35">
      <c r="A309" t="s">
        <v>1324</v>
      </c>
      <c r="B309" s="45">
        <v>222.87209999999999</v>
      </c>
      <c r="C309" s="45">
        <v>2.5</v>
      </c>
    </row>
    <row r="310" spans="1:3" x14ac:dyDescent="0.35">
      <c r="A310" t="s">
        <v>1325</v>
      </c>
      <c r="B310" s="45">
        <v>223.8203</v>
      </c>
      <c r="C310" s="45">
        <v>2.5</v>
      </c>
    </row>
    <row r="311" spans="1:3" x14ac:dyDescent="0.35">
      <c r="A311" t="s">
        <v>1326</v>
      </c>
      <c r="B311" s="45">
        <v>224.22929999999999</v>
      </c>
      <c r="C311" s="45">
        <v>2.5</v>
      </c>
    </row>
    <row r="312" spans="1:3" x14ac:dyDescent="0.35">
      <c r="A312" t="s">
        <v>1327</v>
      </c>
      <c r="B312" s="45">
        <v>226.18440000000001</v>
      </c>
      <c r="C312" s="45">
        <v>2.5</v>
      </c>
    </row>
    <row r="313" spans="1:3" x14ac:dyDescent="0.35">
      <c r="A313" t="s">
        <v>1328</v>
      </c>
      <c r="B313" s="45">
        <v>227.3296</v>
      </c>
      <c r="C313" s="45">
        <v>2.5</v>
      </c>
    </row>
    <row r="314" spans="1:3" x14ac:dyDescent="0.35">
      <c r="A314" t="s">
        <v>1329</v>
      </c>
      <c r="B314" s="45">
        <v>228.29669999999999</v>
      </c>
      <c r="C314" s="45">
        <v>2.5</v>
      </c>
    </row>
    <row r="315" spans="1:3" x14ac:dyDescent="0.35">
      <c r="A315" t="s">
        <v>1330</v>
      </c>
      <c r="B315" s="45">
        <v>228.7139</v>
      </c>
      <c r="C315" s="45">
        <v>2.5</v>
      </c>
    </row>
    <row r="316" spans="1:3" x14ac:dyDescent="0.35">
      <c r="A316" t="s">
        <v>1331</v>
      </c>
      <c r="B316" s="45">
        <v>230.7081</v>
      </c>
      <c r="C316" s="45">
        <v>2.5</v>
      </c>
    </row>
    <row r="317" spans="1:3" x14ac:dyDescent="0.35">
      <c r="A317" t="s">
        <v>1332</v>
      </c>
      <c r="B317" s="45">
        <v>231.87620000000001</v>
      </c>
      <c r="C317" s="45">
        <v>2.5</v>
      </c>
    </row>
    <row r="318" spans="1:3" x14ac:dyDescent="0.35">
      <c r="A318" t="s">
        <v>1333</v>
      </c>
      <c r="B318" s="45">
        <v>232.86259999999999</v>
      </c>
      <c r="C318" s="45">
        <v>2.5</v>
      </c>
    </row>
    <row r="319" spans="1:3" x14ac:dyDescent="0.35">
      <c r="A319" t="s">
        <v>1334</v>
      </c>
      <c r="B319" t="s">
        <v>1351</v>
      </c>
      <c r="C319" t="s">
        <v>1356</v>
      </c>
    </row>
    <row r="320" spans="1:3" x14ac:dyDescent="0.35">
      <c r="A320" t="s">
        <v>1335</v>
      </c>
      <c r="B320" t="b">
        <v>0</v>
      </c>
      <c r="C320" t="b">
        <v>0</v>
      </c>
    </row>
    <row r="321" spans="1:3" x14ac:dyDescent="0.35">
      <c r="A321" t="s">
        <v>1336</v>
      </c>
      <c r="B321" t="s">
        <v>1349</v>
      </c>
      <c r="C321" t="s">
        <v>1349</v>
      </c>
    </row>
    <row r="322" spans="1:3" x14ac:dyDescent="0.35">
      <c r="A322" t="s">
        <v>1337</v>
      </c>
      <c r="B322">
        <v>2015</v>
      </c>
      <c r="C322" t="s">
        <v>1349</v>
      </c>
    </row>
    <row r="323" spans="1:3" x14ac:dyDescent="0.35">
      <c r="A323" t="s">
        <v>1338</v>
      </c>
      <c r="B323">
        <v>2025</v>
      </c>
      <c r="C323">
        <v>2026</v>
      </c>
    </row>
    <row r="324" spans="1:3" x14ac:dyDescent="0.35">
      <c r="A324" t="s">
        <v>1339</v>
      </c>
      <c r="B324">
        <v>4</v>
      </c>
      <c r="C324">
        <v>1</v>
      </c>
    </row>
    <row r="325" spans="1:3" x14ac:dyDescent="0.35">
      <c r="A325" t="s">
        <v>1340</v>
      </c>
      <c r="B325" s="6">
        <v>46129</v>
      </c>
      <c r="C325" s="6">
        <v>46129</v>
      </c>
    </row>
    <row r="326" spans="1:3" x14ac:dyDescent="0.35">
      <c r="A326" t="s">
        <v>1341</v>
      </c>
      <c r="B326" t="s">
        <v>5</v>
      </c>
      <c r="C326" t="s">
        <v>1357</v>
      </c>
    </row>
    <row r="327" spans="1:3" x14ac:dyDescent="0.35">
      <c r="A327" t="s">
        <v>1342</v>
      </c>
      <c r="B327" t="s">
        <v>1352</v>
      </c>
      <c r="C327" t="s">
        <v>1358</v>
      </c>
    </row>
    <row r="328" spans="1:3" x14ac:dyDescent="0.35">
      <c r="A328" t="s">
        <v>1343</v>
      </c>
      <c r="B328" t="s">
        <v>1353</v>
      </c>
      <c r="C328" t="s">
        <v>1353</v>
      </c>
    </row>
    <row r="329" spans="1:3" x14ac:dyDescent="0.35">
      <c r="A329" t="s">
        <v>1344</v>
      </c>
      <c r="B329" t="s">
        <v>770</v>
      </c>
      <c r="C329" t="s">
        <v>1359</v>
      </c>
    </row>
    <row r="330" spans="1:3" x14ac:dyDescent="0.35">
      <c r="A330" t="s">
        <v>1345</v>
      </c>
      <c r="B330" t="s">
        <v>1422</v>
      </c>
      <c r="C330" t="s">
        <v>1422</v>
      </c>
    </row>
  </sheetData>
  <pageMargins left="0.7" right="0.7" top="0.75" bottom="0.75" header="0.3" footer="0.3"/>
  <customProperties>
    <customPr name="Commands" r:id="rId1"/>
    <customPr name="PostPullCommands"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4.5" x14ac:dyDescent="0.3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7C83-18D8-4AA8-9599-A698AE9A9ADC}">
  <dimension ref="A1:W55"/>
  <sheetViews>
    <sheetView zoomScale="85" zoomScaleNormal="85" workbookViewId="0">
      <selection activeCell="T9" sqref="T9"/>
    </sheetView>
  </sheetViews>
  <sheetFormatPr defaultColWidth="10.81640625" defaultRowHeight="14" x14ac:dyDescent="0.3"/>
  <cols>
    <col min="1" max="1" width="36.1796875" style="87" customWidth="1"/>
    <col min="2" max="2" width="13.1796875" style="86" customWidth="1"/>
    <col min="3" max="3" width="12" style="87" customWidth="1"/>
    <col min="4" max="7" width="9.453125" style="87" customWidth="1"/>
    <col min="8" max="13" width="9.81640625" style="87" customWidth="1"/>
    <col min="14" max="16384" width="10.81640625" style="87"/>
  </cols>
  <sheetData>
    <row r="1" spans="1:23" ht="18" x14ac:dyDescent="0.4">
      <c r="A1" s="85" t="s">
        <v>2566</v>
      </c>
    </row>
    <row r="2" spans="1:23" x14ac:dyDescent="0.3">
      <c r="A2" s="88" t="s">
        <v>2567</v>
      </c>
    </row>
    <row r="3" spans="1:23" x14ac:dyDescent="0.3">
      <c r="A3" s="89"/>
    </row>
    <row r="4" spans="1:23" ht="14.5" thickBot="1" x14ac:dyDescent="0.35">
      <c r="A4" s="90"/>
      <c r="B4" s="91"/>
      <c r="C4" s="92"/>
      <c r="D4" s="129" t="s">
        <v>2568</v>
      </c>
      <c r="E4" s="130"/>
      <c r="F4" s="130"/>
      <c r="G4" s="130"/>
      <c r="H4" s="131"/>
      <c r="I4" s="132" t="s">
        <v>2569</v>
      </c>
      <c r="J4" s="133"/>
      <c r="K4" s="133"/>
      <c r="L4" s="133"/>
      <c r="M4" s="134"/>
      <c r="N4" s="135" t="s">
        <v>2570</v>
      </c>
      <c r="O4" s="136"/>
      <c r="P4" s="136"/>
      <c r="Q4" s="136"/>
      <c r="R4" s="137"/>
      <c r="S4" s="138" t="s">
        <v>2571</v>
      </c>
      <c r="T4" s="139"/>
      <c r="U4" s="139"/>
      <c r="V4" s="139"/>
      <c r="W4" s="140"/>
    </row>
    <row r="5" spans="1:23" ht="30.5" x14ac:dyDescent="0.3">
      <c r="A5" s="93"/>
      <c r="B5" s="94" t="s">
        <v>2572</v>
      </c>
      <c r="C5" s="95" t="s">
        <v>2573</v>
      </c>
      <c r="D5" s="96" t="s">
        <v>1231</v>
      </c>
      <c r="E5" s="97" t="s">
        <v>1235</v>
      </c>
      <c r="F5" s="97" t="s">
        <v>1239</v>
      </c>
      <c r="G5" s="97" t="s">
        <v>1243</v>
      </c>
      <c r="H5" s="98" t="s">
        <v>1247</v>
      </c>
      <c r="I5" s="99" t="s">
        <v>1231</v>
      </c>
      <c r="J5" s="100" t="s">
        <v>1235</v>
      </c>
      <c r="K5" s="100" t="s">
        <v>1239</v>
      </c>
      <c r="L5" s="100" t="s">
        <v>1243</v>
      </c>
      <c r="M5" s="101" t="s">
        <v>1247</v>
      </c>
      <c r="N5" s="99" t="s">
        <v>1231</v>
      </c>
      <c r="O5" s="100" t="s">
        <v>1235</v>
      </c>
      <c r="P5" s="100" t="s">
        <v>1239</v>
      </c>
      <c r="Q5" s="100" t="s">
        <v>1243</v>
      </c>
      <c r="R5" s="101" t="s">
        <v>1247</v>
      </c>
      <c r="S5" s="99" t="s">
        <v>1231</v>
      </c>
      <c r="T5" s="100" t="s">
        <v>1235</v>
      </c>
      <c r="U5" s="100" t="s">
        <v>1239</v>
      </c>
      <c r="V5" s="100" t="s">
        <v>1243</v>
      </c>
      <c r="W5" s="101" t="s">
        <v>1247</v>
      </c>
    </row>
    <row r="6" spans="1:23" ht="18.5" x14ac:dyDescent="0.35">
      <c r="A6" s="102" t="s">
        <v>2574</v>
      </c>
      <c r="B6" s="103">
        <v>5.0999999999999996</v>
      </c>
      <c r="C6" s="104">
        <v>0.5</v>
      </c>
      <c r="D6" s="103">
        <v>4.3</v>
      </c>
      <c r="E6" s="103">
        <v>3.5</v>
      </c>
      <c r="F6" s="103">
        <v>3.4</v>
      </c>
      <c r="G6" s="103">
        <v>3.6</v>
      </c>
      <c r="H6" s="104" t="s">
        <v>1441</v>
      </c>
      <c r="I6" s="105">
        <v>4.3</v>
      </c>
      <c r="J6" s="105">
        <v>3.8</v>
      </c>
      <c r="K6" s="105">
        <v>4.2</v>
      </c>
      <c r="L6" s="105">
        <v>4</v>
      </c>
      <c r="M6" s="104">
        <v>4</v>
      </c>
      <c r="N6" s="105">
        <v>4.3</v>
      </c>
      <c r="O6" s="105">
        <v>3.8</v>
      </c>
      <c r="P6" s="105">
        <v>4.2</v>
      </c>
      <c r="Q6" s="105">
        <v>4</v>
      </c>
      <c r="R6" s="104">
        <v>4</v>
      </c>
      <c r="S6" s="105">
        <v>4.3</v>
      </c>
      <c r="T6" s="105">
        <v>3.8</v>
      </c>
      <c r="U6" s="105">
        <v>4.2</v>
      </c>
      <c r="V6" s="105">
        <v>4</v>
      </c>
      <c r="W6" s="104">
        <v>4</v>
      </c>
    </row>
    <row r="7" spans="1:23" ht="18.5" x14ac:dyDescent="0.35">
      <c r="A7" s="106" t="s">
        <v>2575</v>
      </c>
      <c r="B7" s="103">
        <v>100.2</v>
      </c>
      <c r="C7" s="107">
        <v>81.900000000000006</v>
      </c>
      <c r="D7" s="103">
        <v>85.4</v>
      </c>
      <c r="E7" s="103">
        <v>84.7</v>
      </c>
      <c r="F7" s="103">
        <v>84.3</v>
      </c>
      <c r="G7" s="103">
        <v>83.9</v>
      </c>
      <c r="H7" s="107" t="s">
        <v>1441</v>
      </c>
      <c r="I7" s="103">
        <v>85.4</v>
      </c>
      <c r="J7" s="103">
        <v>83.9</v>
      </c>
      <c r="K7" s="103">
        <v>83.4</v>
      </c>
      <c r="L7" s="103">
        <v>82.9</v>
      </c>
      <c r="M7" s="107">
        <v>82.4</v>
      </c>
      <c r="N7" s="103">
        <v>85.4</v>
      </c>
      <c r="O7" s="103">
        <v>83.9</v>
      </c>
      <c r="P7" s="103">
        <v>83.4</v>
      </c>
      <c r="Q7" s="103">
        <v>82.9</v>
      </c>
      <c r="R7" s="107">
        <v>82.4</v>
      </c>
      <c r="S7" s="103">
        <v>85.4</v>
      </c>
      <c r="T7" s="103">
        <v>83.9</v>
      </c>
      <c r="U7" s="103">
        <v>83.4</v>
      </c>
      <c r="V7" s="103">
        <v>82.9</v>
      </c>
      <c r="W7" s="107">
        <v>82.4</v>
      </c>
    </row>
    <row r="8" spans="1:23" ht="18.5" x14ac:dyDescent="0.35">
      <c r="A8" s="106" t="s">
        <v>2576</v>
      </c>
      <c r="B8" s="103">
        <v>36.799999999999997</v>
      </c>
      <c r="C8" s="107">
        <v>79.599999999999994</v>
      </c>
      <c r="D8" s="103">
        <v>67.900000000000006</v>
      </c>
      <c r="E8" s="103">
        <v>62.4</v>
      </c>
      <c r="F8" s="103">
        <v>61.8</v>
      </c>
      <c r="G8" s="103">
        <v>63</v>
      </c>
      <c r="H8" s="107" t="s">
        <v>1441</v>
      </c>
      <c r="I8" s="103">
        <v>67.900000000000006</v>
      </c>
      <c r="J8" s="103">
        <v>108.2</v>
      </c>
      <c r="K8" s="103">
        <v>77.400000000000006</v>
      </c>
      <c r="L8" s="103">
        <v>74.2</v>
      </c>
      <c r="M8" s="107">
        <v>72.5</v>
      </c>
      <c r="N8" s="103">
        <v>67.900000000000006</v>
      </c>
      <c r="O8" s="103">
        <v>108.2</v>
      </c>
      <c r="P8" s="103">
        <v>83.4</v>
      </c>
      <c r="Q8" s="103">
        <v>81.8</v>
      </c>
      <c r="R8" s="107">
        <v>80.900000000000006</v>
      </c>
      <c r="S8" s="103">
        <v>67.900000000000006</v>
      </c>
      <c r="T8" s="103">
        <v>127</v>
      </c>
      <c r="U8" s="103">
        <v>117</v>
      </c>
      <c r="V8" s="103">
        <v>102</v>
      </c>
      <c r="W8" s="107">
        <v>92</v>
      </c>
    </row>
    <row r="9" spans="1:23" ht="18.5" x14ac:dyDescent="0.35">
      <c r="A9" s="106" t="s">
        <v>2577</v>
      </c>
      <c r="B9" s="103">
        <v>23.4</v>
      </c>
      <c r="C9" s="107">
        <v>49.4</v>
      </c>
      <c r="D9" s="103">
        <v>84.9</v>
      </c>
      <c r="E9" s="103">
        <v>67.3</v>
      </c>
      <c r="F9" s="103">
        <v>59.3</v>
      </c>
      <c r="G9" s="103">
        <v>55.8</v>
      </c>
      <c r="H9" s="107" t="s">
        <v>1441</v>
      </c>
      <c r="I9" s="103">
        <v>84.5</v>
      </c>
      <c r="J9" s="103">
        <v>111.7</v>
      </c>
      <c r="K9" s="103">
        <v>87.8</v>
      </c>
      <c r="L9" s="103">
        <v>67.099999999999994</v>
      </c>
      <c r="M9" s="107">
        <v>61.4</v>
      </c>
      <c r="N9" s="103">
        <v>84.5</v>
      </c>
      <c r="O9" s="103">
        <v>111.7</v>
      </c>
      <c r="P9" s="103">
        <v>99.2</v>
      </c>
      <c r="Q9" s="103">
        <v>88.8</v>
      </c>
      <c r="R9" s="107">
        <v>86</v>
      </c>
      <c r="S9" s="103">
        <v>84.5</v>
      </c>
      <c r="T9" s="103">
        <v>178.8</v>
      </c>
      <c r="U9" s="103">
        <v>198.5</v>
      </c>
      <c r="V9" s="103">
        <v>138.69999999999999</v>
      </c>
      <c r="W9" s="107">
        <v>103.8</v>
      </c>
    </row>
    <row r="10" spans="1:23" ht="19" thickBot="1" x14ac:dyDescent="0.4">
      <c r="A10" s="108" t="s">
        <v>2578</v>
      </c>
      <c r="B10" s="109">
        <v>7.3</v>
      </c>
      <c r="C10" s="110">
        <v>2.2999999999999998</v>
      </c>
      <c r="D10" s="109">
        <v>6.2</v>
      </c>
      <c r="E10" s="109">
        <v>4.9000000000000004</v>
      </c>
      <c r="F10" s="109">
        <v>4.2</v>
      </c>
      <c r="G10" s="109">
        <v>2.6</v>
      </c>
      <c r="H10" s="110" t="s">
        <v>1441</v>
      </c>
      <c r="I10" s="109">
        <v>6.9</v>
      </c>
      <c r="J10" s="109">
        <v>6.2</v>
      </c>
      <c r="K10" s="109">
        <v>4</v>
      </c>
      <c r="L10" s="109">
        <v>2.5</v>
      </c>
      <c r="M10" s="110" t="s">
        <v>1441</v>
      </c>
      <c r="N10" s="109">
        <v>6.9</v>
      </c>
      <c r="O10" s="109">
        <v>6.2</v>
      </c>
      <c r="P10" s="109">
        <v>4</v>
      </c>
      <c r="Q10" s="109">
        <v>2.5</v>
      </c>
      <c r="R10" s="110" t="s">
        <v>1441</v>
      </c>
      <c r="S10" s="109">
        <v>6.9</v>
      </c>
      <c r="T10" s="109">
        <v>6.2</v>
      </c>
      <c r="U10" s="109">
        <v>4</v>
      </c>
      <c r="V10" s="109">
        <v>2.5</v>
      </c>
      <c r="W10" s="110" t="s">
        <v>1441</v>
      </c>
    </row>
    <row r="11" spans="1:23" ht="15.5" x14ac:dyDescent="0.35">
      <c r="A11" s="111"/>
      <c r="B11" s="103"/>
      <c r="C11" s="103"/>
      <c r="D11" s="103"/>
      <c r="E11" s="103"/>
      <c r="F11" s="103"/>
      <c r="G11" s="103"/>
      <c r="H11" s="103"/>
      <c r="I11" s="103"/>
      <c r="J11" s="103"/>
      <c r="K11" s="103"/>
      <c r="L11" s="103"/>
      <c r="M11" s="103"/>
    </row>
    <row r="12" spans="1:23" x14ac:dyDescent="0.3">
      <c r="A12" s="112" t="s">
        <v>2579</v>
      </c>
      <c r="B12" s="113"/>
      <c r="C12" s="113"/>
      <c r="D12" s="113"/>
      <c r="E12" s="114"/>
      <c r="F12" s="114"/>
      <c r="G12" s="114"/>
      <c r="H12" s="114"/>
      <c r="I12" s="115"/>
    </row>
    <row r="13" spans="1:23" x14ac:dyDescent="0.3">
      <c r="A13" s="116" t="s">
        <v>2580</v>
      </c>
      <c r="B13" s="116"/>
      <c r="C13" s="116"/>
      <c r="D13" s="116"/>
      <c r="E13" s="116"/>
      <c r="F13" s="116"/>
      <c r="G13" s="116"/>
      <c r="H13" s="116"/>
      <c r="I13" s="117"/>
    </row>
    <row r="14" spans="1:23" x14ac:dyDescent="0.3">
      <c r="A14" s="116" t="s">
        <v>2581</v>
      </c>
      <c r="B14" s="116"/>
      <c r="C14" s="116"/>
      <c r="D14" s="116"/>
      <c r="E14" s="116"/>
      <c r="F14" s="116"/>
      <c r="G14" s="116"/>
      <c r="H14" s="116"/>
      <c r="I14" s="116"/>
    </row>
    <row r="15" spans="1:23" x14ac:dyDescent="0.3">
      <c r="A15" s="118" t="s">
        <v>2582</v>
      </c>
      <c r="B15" s="118"/>
      <c r="C15" s="118"/>
      <c r="D15" s="118"/>
      <c r="E15" s="118"/>
      <c r="F15" s="118"/>
      <c r="G15" s="118"/>
      <c r="H15" s="118"/>
      <c r="I15" s="118"/>
    </row>
    <row r="16" spans="1:23" x14ac:dyDescent="0.3">
      <c r="A16" s="119" t="s">
        <v>2583</v>
      </c>
      <c r="B16" s="118"/>
      <c r="C16" s="118"/>
      <c r="D16" s="118"/>
      <c r="E16" s="118"/>
      <c r="F16" s="118"/>
      <c r="G16" s="118"/>
      <c r="H16" s="118"/>
      <c r="I16" s="118"/>
    </row>
    <row r="17" spans="1:13" x14ac:dyDescent="0.3">
      <c r="A17" s="118" t="s">
        <v>2584</v>
      </c>
      <c r="B17" s="118"/>
      <c r="C17" s="118"/>
      <c r="D17" s="118"/>
      <c r="E17" s="118"/>
      <c r="F17" s="118"/>
      <c r="G17" s="118"/>
      <c r="H17" s="118"/>
      <c r="I17" s="118"/>
    </row>
    <row r="18" spans="1:13" x14ac:dyDescent="0.3">
      <c r="A18" s="120" t="s">
        <v>2585</v>
      </c>
      <c r="I18" s="117"/>
    </row>
    <row r="19" spans="1:13" x14ac:dyDescent="0.3">
      <c r="A19" s="121"/>
    </row>
    <row r="20" spans="1:13" x14ac:dyDescent="0.3">
      <c r="A20" s="121"/>
    </row>
    <row r="21" spans="1:13" x14ac:dyDescent="0.3">
      <c r="A21" s="121"/>
    </row>
    <row r="22" spans="1:13" x14ac:dyDescent="0.3">
      <c r="A22" s="121"/>
    </row>
    <row r="23" spans="1:13" x14ac:dyDescent="0.3">
      <c r="A23" s="121"/>
    </row>
    <row r="28" spans="1:13" s="86" customFormat="1" x14ac:dyDescent="0.3">
      <c r="A28" s="87"/>
      <c r="C28" s="87"/>
      <c r="D28" s="87"/>
      <c r="E28" s="87"/>
      <c r="F28" s="87"/>
      <c r="G28" s="87"/>
      <c r="H28" s="87"/>
      <c r="I28" s="87"/>
      <c r="J28" s="87"/>
      <c r="K28" s="87"/>
      <c r="L28" s="87"/>
      <c r="M28" s="87"/>
    </row>
    <row r="29" spans="1:13" s="86" customFormat="1" x14ac:dyDescent="0.3">
      <c r="A29" s="87"/>
      <c r="C29" s="87"/>
      <c r="D29" s="87"/>
      <c r="E29" s="87"/>
      <c r="F29" s="87"/>
      <c r="G29" s="87"/>
      <c r="H29" s="87"/>
      <c r="I29" s="87"/>
      <c r="J29" s="87"/>
      <c r="K29" s="87"/>
      <c r="L29" s="87"/>
      <c r="M29" s="87"/>
    </row>
    <row r="30" spans="1:13" s="86" customFormat="1" x14ac:dyDescent="0.3">
      <c r="A30" s="122"/>
      <c r="C30" s="87"/>
      <c r="D30" s="87"/>
      <c r="E30" s="87"/>
      <c r="F30" s="87"/>
      <c r="G30" s="87"/>
      <c r="H30" s="87"/>
      <c r="I30" s="87"/>
      <c r="J30" s="87"/>
      <c r="K30" s="87"/>
      <c r="L30" s="87"/>
      <c r="M30" s="87"/>
    </row>
    <row r="31" spans="1:13" x14ac:dyDescent="0.3">
      <c r="A31" s="122"/>
    </row>
    <row r="32" spans="1:13" x14ac:dyDescent="0.3">
      <c r="A32" s="122"/>
    </row>
    <row r="33" spans="1:13" s="86" customFormat="1" x14ac:dyDescent="0.3">
      <c r="A33" s="87"/>
      <c r="C33" s="87"/>
      <c r="D33" s="87"/>
      <c r="E33" s="87"/>
      <c r="F33" s="87"/>
      <c r="G33" s="87"/>
      <c r="H33" s="87"/>
      <c r="I33" s="87"/>
      <c r="J33" s="87"/>
      <c r="K33" s="87"/>
      <c r="L33" s="87"/>
      <c r="M33" s="87"/>
    </row>
    <row r="34" spans="1:13" s="86" customFormat="1" x14ac:dyDescent="0.3">
      <c r="A34" s="87"/>
      <c r="C34" s="87"/>
      <c r="D34" s="87"/>
      <c r="E34" s="87"/>
      <c r="F34" s="87"/>
      <c r="G34" s="87"/>
      <c r="H34" s="87"/>
      <c r="I34" s="87"/>
      <c r="J34" s="87"/>
      <c r="K34" s="87"/>
      <c r="L34" s="87"/>
      <c r="M34" s="87"/>
    </row>
    <row r="35" spans="1:13" s="86" customFormat="1" x14ac:dyDescent="0.3">
      <c r="A35" s="122"/>
      <c r="C35" s="87"/>
      <c r="D35" s="87"/>
      <c r="E35" s="87"/>
      <c r="F35" s="87"/>
      <c r="G35" s="87"/>
      <c r="H35" s="87"/>
      <c r="I35" s="87"/>
      <c r="J35" s="87"/>
      <c r="K35" s="87"/>
      <c r="L35" s="87"/>
      <c r="M35" s="87"/>
    </row>
    <row r="36" spans="1:13" s="86" customFormat="1" x14ac:dyDescent="0.3">
      <c r="A36" s="122"/>
      <c r="C36" s="87"/>
      <c r="D36" s="87"/>
      <c r="E36" s="87"/>
      <c r="F36" s="87"/>
      <c r="G36" s="87"/>
      <c r="H36" s="87"/>
      <c r="I36" s="87"/>
      <c r="J36" s="87"/>
      <c r="K36" s="87"/>
      <c r="L36" s="87"/>
      <c r="M36" s="87"/>
    </row>
    <row r="37" spans="1:13" s="86" customFormat="1" x14ac:dyDescent="0.3">
      <c r="A37" s="122"/>
      <c r="C37" s="87"/>
      <c r="D37" s="87"/>
      <c r="E37" s="87"/>
      <c r="F37" s="87"/>
      <c r="G37" s="87"/>
      <c r="H37" s="87"/>
      <c r="I37" s="87"/>
      <c r="J37" s="87"/>
      <c r="K37" s="87"/>
      <c r="L37" s="87"/>
      <c r="M37" s="87"/>
    </row>
    <row r="38" spans="1:13" s="86" customFormat="1" x14ac:dyDescent="0.3">
      <c r="A38" s="122"/>
      <c r="C38" s="87"/>
      <c r="D38" s="87"/>
      <c r="E38" s="87"/>
      <c r="F38" s="87"/>
      <c r="G38" s="87"/>
      <c r="H38" s="87"/>
      <c r="I38" s="87"/>
      <c r="J38" s="87"/>
      <c r="K38" s="87"/>
      <c r="L38" s="87"/>
      <c r="M38" s="87"/>
    </row>
    <row r="39" spans="1:13" s="86" customFormat="1" x14ac:dyDescent="0.3">
      <c r="A39" s="122"/>
      <c r="C39" s="87"/>
      <c r="D39" s="87"/>
      <c r="E39" s="87"/>
      <c r="F39" s="87"/>
      <c r="G39" s="87"/>
      <c r="H39" s="87"/>
      <c r="I39" s="87"/>
      <c r="J39" s="87"/>
      <c r="K39" s="87"/>
      <c r="L39" s="87"/>
      <c r="M39" s="87"/>
    </row>
    <row r="40" spans="1:13" s="86" customFormat="1" x14ac:dyDescent="0.3">
      <c r="A40" s="122"/>
      <c r="C40" s="87"/>
      <c r="D40" s="87"/>
      <c r="E40" s="87"/>
      <c r="F40" s="87"/>
      <c r="G40" s="87"/>
      <c r="H40" s="87"/>
      <c r="I40" s="87"/>
      <c r="J40" s="87"/>
      <c r="K40" s="87"/>
      <c r="L40" s="87"/>
      <c r="M40" s="87"/>
    </row>
    <row r="41" spans="1:13" s="86" customFormat="1" x14ac:dyDescent="0.3">
      <c r="A41" s="122"/>
      <c r="C41" s="87"/>
      <c r="D41" s="87"/>
      <c r="E41" s="87"/>
      <c r="F41" s="87"/>
      <c r="G41" s="87"/>
      <c r="H41" s="87"/>
      <c r="I41" s="87"/>
      <c r="J41" s="87"/>
      <c r="K41" s="87"/>
      <c r="L41" s="87"/>
      <c r="M41" s="87"/>
    </row>
    <row r="42" spans="1:13" s="86" customFormat="1" x14ac:dyDescent="0.3">
      <c r="A42" s="122"/>
      <c r="C42" s="87"/>
      <c r="D42" s="87"/>
      <c r="E42" s="87"/>
      <c r="F42" s="87"/>
      <c r="G42" s="87"/>
      <c r="H42" s="87"/>
      <c r="I42" s="87"/>
      <c r="J42" s="87"/>
      <c r="K42" s="87"/>
      <c r="L42" s="87"/>
      <c r="M42" s="87"/>
    </row>
    <row r="43" spans="1:13" s="86" customFormat="1" x14ac:dyDescent="0.3">
      <c r="A43" s="122"/>
      <c r="C43" s="87"/>
      <c r="D43" s="87"/>
      <c r="E43" s="87"/>
      <c r="F43" s="87"/>
      <c r="G43" s="87"/>
      <c r="H43" s="87"/>
      <c r="I43" s="87"/>
      <c r="J43" s="87"/>
      <c r="K43" s="87"/>
      <c r="L43" s="87"/>
      <c r="M43" s="87"/>
    </row>
    <row r="44" spans="1:13" s="86" customFormat="1" x14ac:dyDescent="0.3">
      <c r="A44" s="122"/>
      <c r="C44" s="87"/>
      <c r="D44" s="87"/>
      <c r="E44" s="87"/>
      <c r="F44" s="87"/>
      <c r="G44" s="87"/>
      <c r="H44" s="87"/>
      <c r="I44" s="87"/>
      <c r="J44" s="87"/>
      <c r="K44" s="87"/>
      <c r="L44" s="87"/>
      <c r="M44" s="87"/>
    </row>
    <row r="45" spans="1:13" s="86" customFormat="1" x14ac:dyDescent="0.3">
      <c r="A45" s="122"/>
      <c r="C45" s="87"/>
      <c r="D45" s="87"/>
      <c r="E45" s="87"/>
      <c r="F45" s="87"/>
      <c r="G45" s="87"/>
      <c r="H45" s="87"/>
      <c r="I45" s="87"/>
      <c r="J45" s="87"/>
      <c r="K45" s="87"/>
      <c r="L45" s="87"/>
      <c r="M45" s="87"/>
    </row>
    <row r="46" spans="1:13" x14ac:dyDescent="0.3">
      <c r="A46" s="122"/>
    </row>
    <row r="47" spans="1:13" s="86" customFormat="1" x14ac:dyDescent="0.3">
      <c r="A47" s="122"/>
      <c r="C47" s="87"/>
      <c r="D47" s="87"/>
      <c r="E47" s="87"/>
      <c r="F47" s="87"/>
      <c r="G47" s="87"/>
      <c r="H47" s="87"/>
      <c r="I47" s="87"/>
      <c r="J47" s="87"/>
      <c r="K47" s="87"/>
      <c r="L47" s="87"/>
      <c r="M47" s="87"/>
    </row>
    <row r="48" spans="1:13" s="86" customFormat="1" x14ac:dyDescent="0.3">
      <c r="A48" s="87"/>
      <c r="C48" s="87"/>
      <c r="D48" s="87"/>
      <c r="E48" s="87"/>
      <c r="F48" s="87"/>
      <c r="G48" s="87"/>
      <c r="H48" s="87"/>
      <c r="I48" s="87"/>
      <c r="J48" s="87"/>
      <c r="K48" s="87"/>
      <c r="L48" s="87"/>
      <c r="M48" s="87"/>
    </row>
    <row r="49" spans="1:13" ht="15.5" x14ac:dyDescent="0.35">
      <c r="A49" s="123"/>
    </row>
    <row r="50" spans="1:13" s="86" customFormat="1" x14ac:dyDescent="0.3">
      <c r="A50" s="122"/>
      <c r="C50" s="87"/>
      <c r="D50" s="87"/>
      <c r="E50" s="87"/>
      <c r="F50" s="87"/>
      <c r="G50" s="87"/>
      <c r="H50" s="87"/>
      <c r="I50" s="87"/>
      <c r="J50" s="87"/>
      <c r="K50" s="87"/>
      <c r="L50" s="87"/>
      <c r="M50" s="87"/>
    </row>
    <row r="51" spans="1:13" s="86" customFormat="1" x14ac:dyDescent="0.3">
      <c r="A51" s="87"/>
      <c r="C51" s="87"/>
      <c r="D51" s="87"/>
      <c r="E51" s="87"/>
      <c r="F51" s="87"/>
      <c r="G51" s="87"/>
      <c r="H51" s="87"/>
      <c r="I51" s="87"/>
      <c r="J51" s="87"/>
      <c r="K51" s="87"/>
      <c r="L51" s="87"/>
      <c r="M51" s="87"/>
    </row>
    <row r="52" spans="1:13" s="86" customFormat="1" ht="15.5" x14ac:dyDescent="0.35">
      <c r="A52" s="124"/>
      <c r="C52" s="87"/>
      <c r="D52" s="87"/>
      <c r="E52" s="87"/>
      <c r="F52" s="87"/>
      <c r="G52" s="87"/>
      <c r="H52" s="87"/>
      <c r="I52" s="87"/>
      <c r="J52" s="87"/>
      <c r="K52" s="87"/>
      <c r="L52" s="87"/>
      <c r="M52" s="87"/>
    </row>
    <row r="53" spans="1:13" s="86" customFormat="1" x14ac:dyDescent="0.3">
      <c r="A53" s="122"/>
      <c r="C53" s="87"/>
      <c r="D53" s="87"/>
      <c r="E53" s="87"/>
      <c r="F53" s="87"/>
      <c r="G53" s="87"/>
      <c r="H53" s="87"/>
      <c r="I53" s="87"/>
      <c r="J53" s="87"/>
      <c r="K53" s="87"/>
      <c r="L53" s="87"/>
      <c r="M53" s="87"/>
    </row>
    <row r="54" spans="1:13" x14ac:dyDescent="0.3">
      <c r="A54" s="122"/>
    </row>
    <row r="55" spans="1:13" x14ac:dyDescent="0.3">
      <c r="A55" s="122"/>
    </row>
  </sheetData>
  <mergeCells count="4">
    <mergeCell ref="D4:H4"/>
    <mergeCell ref="I4:M4"/>
    <mergeCell ref="N4:R4"/>
    <mergeCell ref="S4:W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21</vt:i4>
      </vt:variant>
      <vt:variant>
        <vt:lpstr>Charts</vt:lpstr>
      </vt:variant>
      <vt:variant>
        <vt:i4>19</vt:i4>
      </vt:variant>
      <vt:variant>
        <vt:lpstr>Named Ranges</vt:lpstr>
      </vt:variant>
      <vt:variant>
        <vt:i4>3</vt:i4>
      </vt:variant>
    </vt:vector>
  </HeadingPairs>
  <TitlesOfParts>
    <vt:vector size="43" baseType="lpstr">
      <vt:lpstr>&gt;&gt; MARKET PRICING CHARTS</vt:lpstr>
      <vt:lpstr>&gt;&gt; DATA</vt:lpstr>
      <vt:lpstr>Bloom - Monthly US data</vt:lpstr>
      <vt:lpstr>Market pricing dates</vt:lpstr>
      <vt:lpstr>Market expectations - RCB</vt:lpstr>
      <vt:lpstr>Market expectations - Electrici</vt:lpstr>
      <vt:lpstr>Market expectations - Oil</vt:lpstr>
      <vt:lpstr>Market expectations - Other</vt:lpstr>
      <vt:lpstr>MPR Chart 2.18 (Aug CPI)</vt:lpstr>
      <vt:lpstr>MPR Chart 37 (Nov CPI)</vt:lpstr>
      <vt:lpstr>MPR Chart 1.3 (Nov pay)</vt:lpstr>
      <vt:lpstr>MPR Chart 2.17 (Aug pay)</vt:lpstr>
      <vt:lpstr>Chart Data</vt:lpstr>
      <vt:lpstr>Market expectations - Oil (2)</vt:lpstr>
      <vt:lpstr>Market expectations - Gas</vt:lpstr>
      <vt:lpstr>HAVERM</vt:lpstr>
      <vt:lpstr>HAVERD</vt:lpstr>
      <vt:lpstr>HAVERQ</vt:lpstr>
      <vt:lpstr>GMW</vt:lpstr>
      <vt:lpstr>&gt;&gt; NOT USED</vt:lpstr>
      <vt:lpstr>BoE Apr MPR scenarios</vt:lpstr>
      <vt:lpstr>Chart - Bank Rate Q</vt:lpstr>
      <vt:lpstr>Chart - Bank Rate M</vt:lpstr>
      <vt:lpstr>Chart - Electricity prices M</vt:lpstr>
      <vt:lpstr>Chart - Gas prices M</vt:lpstr>
      <vt:lpstr>Chart - Oil and gas prices M</vt:lpstr>
      <vt:lpstr>Chart - Oil prices M</vt:lpstr>
      <vt:lpstr>Chart - Oil &amp; RXD</vt:lpstr>
      <vt:lpstr>Chart - Oil prices Q</vt:lpstr>
      <vt:lpstr>Oil scenario</vt:lpstr>
      <vt:lpstr>Oil scenario_panel</vt:lpstr>
      <vt:lpstr>Gas scenario</vt:lpstr>
      <vt:lpstr>Chart - BoE staff fcst</vt:lpstr>
      <vt:lpstr>Chart - CPI BoE, OE, Cons</vt:lpstr>
      <vt:lpstr>Chart - DMP %yr</vt:lpstr>
      <vt:lpstr>Chart - DMP %3m-3m yr</vt:lpstr>
      <vt:lpstr>Chart - MPC scenarios (Feb26)</vt:lpstr>
      <vt:lpstr>Chart - MPC framework</vt:lpstr>
      <vt:lpstr>Chart - MPC scenarios</vt:lpstr>
      <vt:lpstr>Chart - UK EPU &amp; US TPU</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2023-12-04T16:04:37Z</dcterms:created>
  <dcterms:modified xsi:type="dcterms:W3CDTF">2026-06-19T10:49:51Z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